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wasaki/Documents/Development/Personal_Project/シフト管理システム/"/>
    </mc:Choice>
  </mc:AlternateContent>
  <xr:revisionPtr revIDLastSave="0" documentId="13_ncr:1_{42B6C5FA-18F9-DD42-A769-AD45253ECE84}" xr6:coauthVersionLast="47" xr6:coauthVersionMax="47" xr10:uidLastSave="{00000000-0000-0000-0000-000000000000}"/>
  <bookViews>
    <workbookView xWindow="0" yWindow="660" windowWidth="29400" windowHeight="18460" firstSheet="94" activeTab="94" xr2:uid="{00000000-000D-0000-FFFF-FFFF00000000}"/>
  </bookViews>
  <sheets>
    <sheet name="令和7年5月  (11)" sheetId="138" r:id="rId1"/>
    <sheet name="30年5月  (2)" sheetId="13" r:id="rId2"/>
    <sheet name="29年8月" sheetId="1" r:id="rId3"/>
    <sheet name="29年9月" sheetId="2" r:id="rId4"/>
    <sheet name="29年10月" sheetId="3" r:id="rId5"/>
    <sheet name="29年11月" sheetId="4" r:id="rId6"/>
    <sheet name="29年12月" sheetId="5" r:id="rId7"/>
    <sheet name="30年2月" sheetId="7" r:id="rId8"/>
    <sheet name="30年1月" sheetId="6" r:id="rId9"/>
    <sheet name="30年３月" sheetId="8" r:id="rId10"/>
    <sheet name="30年４月" sheetId="10" r:id="rId11"/>
    <sheet name="Sheet2" sheetId="29" r:id="rId12"/>
    <sheet name="３０年9月 " sheetId="18" r:id="rId13"/>
    <sheet name="30年5月 " sheetId="12" r:id="rId14"/>
    <sheet name="30年6月 " sheetId="14" r:id="rId15"/>
    <sheet name="30年7月" sheetId="16" r:id="rId16"/>
    <sheet name="３０年８月" sheetId="17" r:id="rId17"/>
    <sheet name="３０年１０月" sheetId="20" r:id="rId18"/>
    <sheet name="３０年１１月 " sheetId="21" r:id="rId19"/>
    <sheet name="３０年１２月" sheetId="22" r:id="rId20"/>
    <sheet name="３１年１月" sheetId="23" r:id="rId21"/>
    <sheet name="３1年1月 (2)" sheetId="24" r:id="rId22"/>
    <sheet name="３1年2月 " sheetId="25" r:id="rId23"/>
    <sheet name="31年３月 " sheetId="28" r:id="rId24"/>
    <sheet name="31年４月" sheetId="30" r:id="rId25"/>
    <sheet name="令和１年5月 " sheetId="31" r:id="rId26"/>
    <sheet name="令和１年６月" sheetId="33" r:id="rId27"/>
    <sheet name="令和１年7月" sheetId="34" r:id="rId28"/>
    <sheet name="令和１年８月" sheetId="35" r:id="rId29"/>
    <sheet name="令和１年9月 " sheetId="36" r:id="rId30"/>
    <sheet name="令和１年１０月" sheetId="37" r:id="rId31"/>
    <sheet name="令和１年11月" sheetId="38" r:id="rId32"/>
    <sheet name="令和１年12月" sheetId="39" r:id="rId33"/>
    <sheet name="令和２年１月" sheetId="41" r:id="rId34"/>
    <sheet name="令和２年２月" sheetId="42" r:id="rId35"/>
    <sheet name="令和２年3月" sheetId="44" r:id="rId36"/>
    <sheet name="令和２年4月 " sheetId="45" r:id="rId37"/>
    <sheet name="令和２年5月" sheetId="46" r:id="rId38"/>
    <sheet name="令和２年6月 " sheetId="47" r:id="rId39"/>
    <sheet name="令和２年7月" sheetId="48" r:id="rId40"/>
    <sheet name="令和２年8月  " sheetId="50" r:id="rId41"/>
    <sheet name="令和２年9月" sheetId="51" r:id="rId42"/>
    <sheet name="令和２年10月" sheetId="53" r:id="rId43"/>
    <sheet name="令和２年11月" sheetId="54" r:id="rId44"/>
    <sheet name="令和2年12月" sheetId="56" r:id="rId45"/>
    <sheet name="令和３年1月" sheetId="57" r:id="rId46"/>
    <sheet name="令和３年2月 " sheetId="58" r:id="rId47"/>
    <sheet name="令和３年3月 " sheetId="60" r:id="rId48"/>
    <sheet name="令和３年4月" sheetId="59" r:id="rId49"/>
    <sheet name="令和３年5月" sheetId="62" r:id="rId50"/>
    <sheet name="令和３年6月" sheetId="61" r:id="rId51"/>
    <sheet name="令和３年7月" sheetId="63" r:id="rId52"/>
    <sheet name="令和３年8月" sheetId="65" r:id="rId53"/>
    <sheet name="令和３年9月" sheetId="66" r:id="rId54"/>
    <sheet name="令和３年10月 " sheetId="67" r:id="rId55"/>
    <sheet name="令和３年11月" sheetId="68" r:id="rId56"/>
    <sheet name="令和３年12月" sheetId="69" r:id="rId57"/>
    <sheet name="令和4年1月" sheetId="70" r:id="rId58"/>
    <sheet name="令和4年2月" sheetId="71" r:id="rId59"/>
    <sheet name="令和4年3月 " sheetId="72" r:id="rId60"/>
    <sheet name="令和4年4月" sheetId="73" r:id="rId61"/>
    <sheet name="令和4年5月" sheetId="75" r:id="rId62"/>
    <sheet name="令和4年６月 " sheetId="76" r:id="rId63"/>
    <sheet name="令和4年７月" sheetId="77" r:id="rId64"/>
    <sheet name="令和4年８月 " sheetId="78" r:id="rId65"/>
    <sheet name="令和4年9月" sheetId="79" r:id="rId66"/>
    <sheet name="令和4年10月" sheetId="81" r:id="rId67"/>
    <sheet name="令和4年11月" sheetId="82" r:id="rId68"/>
    <sheet name="令和4年12月" sheetId="84" r:id="rId69"/>
    <sheet name="令和5年1月 " sheetId="85" r:id="rId70"/>
    <sheet name="令和5年2月" sheetId="86" r:id="rId71"/>
    <sheet name="令和5年3月" sheetId="88" r:id="rId72"/>
    <sheet name="令和5年4月" sheetId="89" r:id="rId73"/>
    <sheet name="令和5年５月" sheetId="92" r:id="rId74"/>
    <sheet name="令和5年６月 " sheetId="93" r:id="rId75"/>
    <sheet name="令和5年7月" sheetId="94" r:id="rId76"/>
    <sheet name="令和5年８月 " sheetId="95" r:id="rId77"/>
    <sheet name="令和5年８月７日" sheetId="96" r:id="rId78"/>
    <sheet name="令和5年9月" sheetId="97" r:id="rId79"/>
    <sheet name="令和5年10月 " sheetId="99" r:id="rId80"/>
    <sheet name="令和5年11月" sheetId="100" r:id="rId81"/>
    <sheet name="令和5年12月" sheetId="101" r:id="rId82"/>
    <sheet name="令和６年1月" sheetId="102" r:id="rId83"/>
    <sheet name="令和６年2月" sheetId="103" r:id="rId84"/>
    <sheet name="令和６年3月" sheetId="104" r:id="rId85"/>
    <sheet name="令和６年４月" sheetId="105" r:id="rId86"/>
    <sheet name="令和６年5月" sheetId="106" r:id="rId87"/>
    <sheet name="令和６年６月 " sheetId="107" r:id="rId88"/>
    <sheet name="令和６年7月 " sheetId="108" r:id="rId89"/>
    <sheet name="令和６年7月  (2)" sheetId="110" r:id="rId90"/>
    <sheet name="令和６年7月  (3)" sheetId="114" r:id="rId91"/>
    <sheet name="令和６年8月" sheetId="113" r:id="rId92"/>
    <sheet name="令和６年9月  (2)" sheetId="118" r:id="rId93"/>
    <sheet name="令和６年9月 " sheetId="112" r:id="rId94"/>
    <sheet name="令和7年３月  " sheetId="127" r:id="rId95"/>
  </sheets>
  <definedNames>
    <definedName name="_xlnm.Print_Area" localSheetId="4">'29年10月'!A1:AL33</definedName>
    <definedName name="_xlnm.Print_Area" localSheetId="5">'29年11月'!A1:AK33</definedName>
    <definedName name="_xlnm.Print_Area" localSheetId="6">'29年12月'!A1:AL33</definedName>
    <definedName name="_xlnm.Print_Area" localSheetId="2">'29年8月'!A1:AL34</definedName>
    <definedName name="_xlnm.Print_Area" localSheetId="3">'29年9月'!A1:AL34</definedName>
    <definedName name="_xlnm.Print_Area" localSheetId="17">３０年１０月!A1:AL33</definedName>
    <definedName name="_xlnm.Print_Area" localSheetId="18">'３０年１１月 '!A1:AK33</definedName>
    <definedName name="_xlnm.Print_Area" localSheetId="19">３０年１２月!A1:AL33</definedName>
    <definedName name="_xlnm.Print_Area" localSheetId="8">'30年1月'!A1:AL32</definedName>
    <definedName name="_xlnm.Print_Area" localSheetId="7">'30年2月'!A1:AL32</definedName>
    <definedName name="_xlnm.Print_Area" localSheetId="9">'30年３月'!A1:AL32</definedName>
    <definedName name="_xlnm.Print_Area" localSheetId="10">'30年４月'!A1:AL33</definedName>
    <definedName name="_xlnm.Print_Area" localSheetId="13">'30年5月 '!A1:AL33</definedName>
    <definedName name="_xlnm.Print_Area" localSheetId="1">'30年5月  (2)'!A1:AL33</definedName>
    <definedName name="_xlnm.Print_Area" localSheetId="14">'30年6月 '!A1:AK33</definedName>
    <definedName name="_xlnm.Print_Area" localSheetId="15">'30年7月'!A1:AL33</definedName>
    <definedName name="_xlnm.Print_Area" localSheetId="16">３０年８月!A1:AL33</definedName>
    <definedName name="_xlnm.Print_Area" localSheetId="12">'３０年9月 '!A1:AK33</definedName>
    <definedName name="_xlnm.Print_Area" localSheetId="20">３１年１月!A1:AL33</definedName>
    <definedName name="_xlnm.Print_Area" localSheetId="21">'３1年1月 (2)'!A1:AL33</definedName>
    <definedName name="_xlnm.Print_Area" localSheetId="22">'３1年2月 '!A1:AL33</definedName>
    <definedName name="_xlnm.Print_Area" localSheetId="23">'31年３月 '!A1:AL32</definedName>
    <definedName name="_xlnm.Print_Area" localSheetId="24">'31年４月'!A1:AL32</definedName>
    <definedName name="_xlnm.Print_Area" localSheetId="30">令和１年１０月!A1:AL32</definedName>
    <definedName name="_xlnm.Print_Area" localSheetId="31">令和１年11月!A1:AK33</definedName>
    <definedName name="_xlnm.Print_Area" localSheetId="32">令和１年12月!A1:AL33</definedName>
    <definedName name="_xlnm.Print_Area" localSheetId="25">'令和１年5月 '!A1:AL32</definedName>
    <definedName name="_xlnm.Print_Area" localSheetId="26">令和１年６月!A1:AK33</definedName>
    <definedName name="_xlnm.Print_Area" localSheetId="27">令和１年7月!A1:AL32</definedName>
    <definedName name="_xlnm.Print_Area" localSheetId="28">令和１年８月!A1:AL32</definedName>
    <definedName name="_xlnm.Print_Area" localSheetId="29">'令和１年9月 '!A1:AK32</definedName>
    <definedName name="_xlnm.Print_Area" localSheetId="42">令和２年10月!A1:AL34</definedName>
    <definedName name="_xlnm.Print_Area" localSheetId="43">令和２年11月!A1:AK34</definedName>
    <definedName name="_xlnm.Print_Area" localSheetId="44">令和2年12月!A1:AL34</definedName>
    <definedName name="_xlnm.Print_Area" localSheetId="33">令和２年１月!A1:AL33</definedName>
    <definedName name="_xlnm.Print_Area" localSheetId="34">令和２年２月!A1:AJ32</definedName>
    <definedName name="_xlnm.Print_Area" localSheetId="35">令和２年3月!A1:AL33</definedName>
    <definedName name="_xlnm.Print_Area" localSheetId="36">'令和２年4月 '!A1:AL33</definedName>
    <definedName name="_xlnm.Print_Area" localSheetId="37">令和２年5月!A1:AL33</definedName>
    <definedName name="_xlnm.Print_Area" localSheetId="38">'令和２年6月 '!A1:AL33</definedName>
    <definedName name="_xlnm.Print_Area" localSheetId="39">令和２年7月!A1:AL33</definedName>
    <definedName name="_xlnm.Print_Area" localSheetId="40">'令和２年8月  '!A1:AL34</definedName>
    <definedName name="_xlnm.Print_Area" localSheetId="41">令和２年9月!A1:AK34</definedName>
    <definedName name="_xlnm.Print_Area" localSheetId="54">'令和３年10月 '!A1:AL32</definedName>
    <definedName name="_xlnm.Print_Area" localSheetId="55">令和３年11月!A1:AK32</definedName>
    <definedName name="_xlnm.Print_Area" localSheetId="56">令和３年12月!A1:AL32</definedName>
    <definedName name="_xlnm.Print_Area" localSheetId="45">令和３年1月!A1:AL33</definedName>
    <definedName name="_xlnm.Print_Area" localSheetId="46">'令和３年2月 '!A1:AL33</definedName>
    <definedName name="_xlnm.Print_Area" localSheetId="47">'令和３年3月 '!A1:AL33</definedName>
    <definedName name="_xlnm.Print_Area" localSheetId="48">令和３年4月!A1:AL32</definedName>
    <definedName name="_xlnm.Print_Area" localSheetId="49">令和３年5月!A1:AL32</definedName>
    <definedName name="_xlnm.Print_Area" localSheetId="50">令和３年6月!A1:AL32</definedName>
    <definedName name="_xlnm.Print_Area" localSheetId="51">令和３年7月!A1:AL32</definedName>
    <definedName name="_xlnm.Print_Area" localSheetId="52">令和３年8月!A1:AL32</definedName>
    <definedName name="_xlnm.Print_Area" localSheetId="53">令和３年9月!A1:AK32</definedName>
    <definedName name="_xlnm.Print_Area" localSheetId="66">令和4年10月!A1:AL31</definedName>
    <definedName name="_xlnm.Print_Area" localSheetId="67">令和4年11月!$A$1:$AK$30</definedName>
    <definedName name="_xlnm.Print_Area" localSheetId="68">令和4年12月!A1:AL31</definedName>
    <definedName name="_xlnm.Print_Area" localSheetId="57">令和4年1月!A1:AL31</definedName>
    <definedName name="_xlnm.Print_Area" localSheetId="58">令和4年2月!$A$1:$AL$31</definedName>
    <definedName name="_xlnm.Print_Area" localSheetId="59">'令和4年3月 '!A1:AL31</definedName>
    <definedName name="_xlnm.Print_Area" localSheetId="60">令和4年4月!A1:AK32</definedName>
    <definedName name="_xlnm.Print_Area" localSheetId="61">令和4年5月!A1:AL31</definedName>
    <definedName name="_xlnm.Print_Area" localSheetId="62">'令和4年６月 '!A1:AL31</definedName>
    <definedName name="_xlnm.Print_Area" localSheetId="63">令和4年７月!A1:AL31</definedName>
    <definedName name="_xlnm.Print_Area" localSheetId="64">'令和4年８月 '!A1:AL31</definedName>
    <definedName name="_xlnm.Print_Area" localSheetId="65">令和4年9月!A1:AL31</definedName>
    <definedName name="_xlnm.Print_Area" localSheetId="79">'令和5年10月 '!$A$1:$AL$32</definedName>
    <definedName name="_xlnm.Print_Area" localSheetId="80">令和5年11月!$A$1:$AK$32</definedName>
    <definedName name="_xlnm.Print_Area" localSheetId="81">令和5年12月!$A$1:$AL$33</definedName>
    <definedName name="_xlnm.Print_Area" localSheetId="69">'令和5年1月 '!A1:AL31</definedName>
    <definedName name="_xlnm.Print_Area" localSheetId="70">令和5年2月!A1:AL31</definedName>
    <definedName name="_xlnm.Print_Area" localSheetId="71">令和5年3月!A1:AL31</definedName>
    <definedName name="_xlnm.Print_Area" localSheetId="72">令和5年4月!A1:AL31</definedName>
    <definedName name="_xlnm.Print_Area" localSheetId="73">令和5年５月!$A$1:$AL$32</definedName>
    <definedName name="_xlnm.Print_Area" localSheetId="74">'令和5年６月 '!$A$1:$AL$32</definedName>
    <definedName name="_xlnm.Print_Area" localSheetId="75">令和5年7月!$A$1:$AL$32</definedName>
    <definedName name="_xlnm.Print_Area" localSheetId="76">'令和5年８月 '!$A$1:$AL$31</definedName>
    <definedName name="_xlnm.Print_Area" localSheetId="77">令和5年８月７日!$A$1:$AL$31</definedName>
    <definedName name="_xlnm.Print_Area" localSheetId="78">令和5年9月!$A$1:$AK$31</definedName>
    <definedName name="_xlnm.Print_Area" localSheetId="82">令和６年1月!$A$1:$AL$33</definedName>
    <definedName name="_xlnm.Print_Area" localSheetId="83">令和６年2月!$A$1:$AJ$33</definedName>
    <definedName name="_xlnm.Print_Area" localSheetId="84">令和６年3月!$A$1:$AL$33</definedName>
    <definedName name="_xlnm.Print_Area" localSheetId="85">令和６年４月!$A$1:$AK$33</definedName>
    <definedName name="_xlnm.Print_Area" localSheetId="86">令和６年5月!$A$1:$AL$34</definedName>
    <definedName name="_xlnm.Print_Area" localSheetId="87">'令和６年６月 '!$A$1:$AK$33</definedName>
    <definedName name="_xlnm.Print_Area" localSheetId="88">'令和６年7月 '!$A$1:$AL$37</definedName>
    <definedName name="_xlnm.Print_Area" localSheetId="89">'令和６年7月  (2)'!$A$1:$AL$37</definedName>
    <definedName name="_xlnm.Print_Area" localSheetId="90">'令和６年7月  (3)'!$A$1:$AL$37</definedName>
    <definedName name="_xlnm.Print_Area" localSheetId="91">令和６年8月!$A$1:$AL$37</definedName>
    <definedName name="_xlnm.Print_Area" localSheetId="93">'令和６年9月 '!$A$1:$AL$37</definedName>
    <definedName name="_xlnm.Print_Area" localSheetId="92">'令和６年9月  (2)'!$A$1:$AL$37</definedName>
    <definedName name="_xlnm.Print_Area" localSheetId="94">'令和7年３月  '!$A$1:$AL$37</definedName>
    <definedName name="_xlnm.Print_Area" localSheetId="0">'令和7年5月  (11)'!$A$1:$AL$36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5" i="138" l="1"/>
  <c r="AG45" i="138"/>
  <c r="AF45" i="138"/>
  <c r="AE45" i="138"/>
  <c r="AD45" i="138"/>
  <c r="AC45" i="138"/>
  <c r="AB45" i="138"/>
  <c r="AA45" i="138"/>
  <c r="Z45" i="138"/>
  <c r="Y45" i="138"/>
  <c r="X45" i="138"/>
  <c r="W45" i="138"/>
  <c r="V45" i="138"/>
  <c r="U45" i="138"/>
  <c r="T45" i="138"/>
  <c r="S45" i="138"/>
  <c r="R45" i="138"/>
  <c r="Q45" i="138"/>
  <c r="P45" i="138"/>
  <c r="O45" i="138"/>
  <c r="N45" i="138"/>
  <c r="M45" i="138"/>
  <c r="L45" i="138"/>
  <c r="K45" i="138"/>
  <c r="J45" i="138"/>
  <c r="I45" i="138"/>
  <c r="H45" i="138"/>
  <c r="G45" i="138"/>
  <c r="F45" i="138"/>
  <c r="E45" i="138"/>
  <c r="D45" i="138"/>
  <c r="AH44" i="138"/>
  <c r="AG44" i="138"/>
  <c r="AF44" i="138"/>
  <c r="AE44" i="138"/>
  <c r="AD44" i="138"/>
  <c r="AC44" i="138"/>
  <c r="AB44" i="138"/>
  <c r="AA44" i="138"/>
  <c r="Z44" i="138"/>
  <c r="Y44" i="138"/>
  <c r="X44" i="138"/>
  <c r="W44" i="138"/>
  <c r="V44" i="138"/>
  <c r="U44" i="138"/>
  <c r="T44" i="138"/>
  <c r="S44" i="138"/>
  <c r="R44" i="138"/>
  <c r="Q44" i="138"/>
  <c r="P44" i="138"/>
  <c r="O44" i="138"/>
  <c r="N44" i="138"/>
  <c r="M44" i="138"/>
  <c r="L44" i="138"/>
  <c r="K44" i="138"/>
  <c r="J44" i="138"/>
  <c r="I44" i="138"/>
  <c r="H44" i="138"/>
  <c r="G44" i="138"/>
  <c r="F44" i="138"/>
  <c r="E44" i="138"/>
  <c r="D44" i="138"/>
  <c r="AH43" i="138"/>
  <c r="AG43" i="138"/>
  <c r="AF43" i="138"/>
  <c r="AE43" i="138"/>
  <c r="AD43" i="138"/>
  <c r="AC43" i="138"/>
  <c r="AB43" i="138"/>
  <c r="AA43" i="138"/>
  <c r="Z43" i="138"/>
  <c r="Y43" i="138"/>
  <c r="X43" i="138"/>
  <c r="W43" i="138"/>
  <c r="V43" i="138"/>
  <c r="U43" i="138"/>
  <c r="T43" i="138"/>
  <c r="S43" i="138"/>
  <c r="R43" i="138"/>
  <c r="Q43" i="138"/>
  <c r="P43" i="138"/>
  <c r="O43" i="138"/>
  <c r="N43" i="138"/>
  <c r="M43" i="138"/>
  <c r="L43" i="138"/>
  <c r="K43" i="138"/>
  <c r="J43" i="138"/>
  <c r="I43" i="138"/>
  <c r="H43" i="138"/>
  <c r="G43" i="138"/>
  <c r="F43" i="138"/>
  <c r="E43" i="138"/>
  <c r="D43" i="138"/>
  <c r="AH42" i="138"/>
  <c r="AG42" i="138"/>
  <c r="AF42" i="138"/>
  <c r="AE42" i="138"/>
  <c r="AD42" i="138"/>
  <c r="AC42" i="138"/>
  <c r="AB42" i="138"/>
  <c r="AA42" i="138"/>
  <c r="Z42" i="138"/>
  <c r="Y42" i="138"/>
  <c r="X42" i="138"/>
  <c r="W42" i="138"/>
  <c r="V42" i="138"/>
  <c r="U42" i="138"/>
  <c r="T42" i="138"/>
  <c r="S42" i="138"/>
  <c r="R42" i="138"/>
  <c r="Q42" i="138"/>
  <c r="P42" i="138"/>
  <c r="O42" i="138"/>
  <c r="N42" i="138"/>
  <c r="M42" i="138"/>
  <c r="L42" i="138"/>
  <c r="K42" i="138"/>
  <c r="J42" i="138"/>
  <c r="I42" i="138"/>
  <c r="H42" i="138"/>
  <c r="G42" i="138"/>
  <c r="F42" i="138"/>
  <c r="E42" i="138"/>
  <c r="D42" i="138"/>
  <c r="AH41" i="138"/>
  <c r="AG41" i="138"/>
  <c r="AF41" i="138"/>
  <c r="AE41" i="138"/>
  <c r="AD41" i="138"/>
  <c r="AC41" i="138"/>
  <c r="AB41" i="138"/>
  <c r="AA41" i="138"/>
  <c r="Z41" i="138"/>
  <c r="Y41" i="138"/>
  <c r="X41" i="138"/>
  <c r="W41" i="138"/>
  <c r="V41" i="138"/>
  <c r="U41" i="138"/>
  <c r="T41" i="138"/>
  <c r="S41" i="138"/>
  <c r="R41" i="138"/>
  <c r="Q41" i="138"/>
  <c r="P41" i="138"/>
  <c r="O41" i="138"/>
  <c r="N41" i="138"/>
  <c r="M41" i="138"/>
  <c r="L41" i="138"/>
  <c r="K41" i="138"/>
  <c r="J41" i="138"/>
  <c r="I41" i="138"/>
  <c r="H41" i="138"/>
  <c r="G41" i="138"/>
  <c r="F41" i="138"/>
  <c r="E41" i="138"/>
  <c r="D41" i="138"/>
  <c r="AH40" i="138"/>
  <c r="AG40" i="138"/>
  <c r="AF40" i="138"/>
  <c r="AE40" i="138"/>
  <c r="AD40" i="138"/>
  <c r="AC40" i="138"/>
  <c r="AB40" i="138"/>
  <c r="AA40" i="138"/>
  <c r="Z40" i="138"/>
  <c r="Y40" i="138"/>
  <c r="X40" i="138"/>
  <c r="W40" i="138"/>
  <c r="V40" i="138"/>
  <c r="U40" i="138"/>
  <c r="T40" i="138"/>
  <c r="S40" i="138"/>
  <c r="R40" i="138"/>
  <c r="Q40" i="138"/>
  <c r="P40" i="138"/>
  <c r="O40" i="138"/>
  <c r="N40" i="138"/>
  <c r="M40" i="138"/>
  <c r="L40" i="138"/>
  <c r="K40" i="138"/>
  <c r="J40" i="138"/>
  <c r="I40" i="138"/>
  <c r="H40" i="138"/>
  <c r="G40" i="138"/>
  <c r="F40" i="138"/>
  <c r="E40" i="138"/>
  <c r="D40" i="138"/>
  <c r="AH39" i="138"/>
  <c r="AG39" i="138"/>
  <c r="AF39" i="138"/>
  <c r="AE39" i="138"/>
  <c r="AD39" i="138"/>
  <c r="AC39" i="138"/>
  <c r="AB39" i="138"/>
  <c r="AA39" i="138"/>
  <c r="Z39" i="138"/>
  <c r="Y39" i="138"/>
  <c r="X39" i="138"/>
  <c r="W39" i="138"/>
  <c r="V39" i="138"/>
  <c r="U39" i="138"/>
  <c r="T39" i="138"/>
  <c r="S39" i="138"/>
  <c r="R39" i="138"/>
  <c r="Q39" i="138"/>
  <c r="P39" i="138"/>
  <c r="O39" i="138"/>
  <c r="N39" i="138"/>
  <c r="M39" i="138"/>
  <c r="L39" i="138"/>
  <c r="K39" i="138"/>
  <c r="J39" i="138"/>
  <c r="I39" i="138"/>
  <c r="H39" i="138"/>
  <c r="G39" i="138"/>
  <c r="F39" i="138"/>
  <c r="E39" i="138"/>
  <c r="D39" i="138"/>
  <c r="AH38" i="138"/>
  <c r="AG38" i="138"/>
  <c r="AF38" i="138"/>
  <c r="AR33" i="138"/>
  <c r="AQ33" i="138"/>
  <c r="AP33" i="138"/>
  <c r="AO33" i="138"/>
  <c r="AR32" i="138"/>
  <c r="AQ32" i="138"/>
  <c r="AP32" i="138"/>
  <c r="AO32" i="138"/>
  <c r="AR31" i="138"/>
  <c r="AQ31" i="138"/>
  <c r="AP31" i="138"/>
  <c r="AO31" i="138"/>
  <c r="AR30" i="138"/>
  <c r="AQ30" i="138"/>
  <c r="AP30" i="138"/>
  <c r="AO30" i="138"/>
  <c r="AQ27" i="138"/>
  <c r="AP27" i="138"/>
  <c r="AO27" i="138"/>
  <c r="AN27" i="138"/>
  <c r="AI27" i="138"/>
  <c r="AQ24" i="138"/>
  <c r="AP24" i="138"/>
  <c r="AO24" i="138"/>
  <c r="AI24" i="138" s="1"/>
  <c r="AN24" i="138"/>
  <c r="AJ24" i="138"/>
  <c r="AQ23" i="138"/>
  <c r="AP23" i="138"/>
  <c r="AO23" i="138"/>
  <c r="AN23" i="138"/>
  <c r="AJ23" i="138"/>
  <c r="AI23" i="138"/>
  <c r="AR22" i="138"/>
  <c r="AQ22" i="138"/>
  <c r="AP22" i="138"/>
  <c r="AO22" i="138"/>
  <c r="AN22" i="138"/>
  <c r="AK22" i="138"/>
  <c r="AJ22" i="138"/>
  <c r="AI22" i="138"/>
  <c r="AT22" i="138" s="1"/>
  <c r="AQ18" i="138"/>
  <c r="AP18" i="138"/>
  <c r="AK18" i="138" s="1"/>
  <c r="AV18" i="138" s="1"/>
  <c r="AO18" i="138"/>
  <c r="AN18" i="138"/>
  <c r="AJ18" i="138"/>
  <c r="AI18" i="138"/>
  <c r="AR18" i="138" s="1"/>
  <c r="AQ17" i="138"/>
  <c r="AP17" i="138"/>
  <c r="AO17" i="138"/>
  <c r="AI17" i="138" s="1"/>
  <c r="AN17" i="138"/>
  <c r="AJ17" i="138"/>
  <c r="AQ16" i="138"/>
  <c r="AP16" i="138"/>
  <c r="AK16" i="138" s="1"/>
  <c r="AO16" i="138"/>
  <c r="AI16" i="138" s="1"/>
  <c r="AN16" i="138"/>
  <c r="AJ16" i="138"/>
  <c r="AQ15" i="138"/>
  <c r="AK15" i="138" s="1"/>
  <c r="AP15" i="138"/>
  <c r="AO15" i="138"/>
  <c r="AI15" i="138" s="1"/>
  <c r="AN15" i="138"/>
  <c r="AJ15" i="138"/>
  <c r="AQ14" i="138"/>
  <c r="AP14" i="138"/>
  <c r="AO14" i="138"/>
  <c r="AN14" i="138"/>
  <c r="AJ14" i="138"/>
  <c r="AI14" i="138"/>
  <c r="AQ13" i="138"/>
  <c r="AP13" i="138"/>
  <c r="AK13" i="138" s="1"/>
  <c r="AO13" i="138"/>
  <c r="AI13" i="138" s="1"/>
  <c r="AN13" i="138"/>
  <c r="AJ13" i="138"/>
  <c r="AQ12" i="138"/>
  <c r="AP12" i="138"/>
  <c r="AK12" i="138" s="1"/>
  <c r="AO12" i="138"/>
  <c r="AI12" i="138" s="1"/>
  <c r="AN12" i="138"/>
  <c r="AJ12" i="138"/>
  <c r="AQ11" i="138"/>
  <c r="AK11" i="138" s="1"/>
  <c r="AP11" i="138"/>
  <c r="AO11" i="138"/>
  <c r="AN11" i="138"/>
  <c r="AJ11" i="138"/>
  <c r="AI11" i="138"/>
  <c r="AR11" i="138" s="1"/>
  <c r="AQ10" i="138"/>
  <c r="AP10" i="138"/>
  <c r="AK10" i="138" s="1"/>
  <c r="AO10" i="138"/>
  <c r="AI10" i="138" s="1"/>
  <c r="AN10" i="138"/>
  <c r="AJ10" i="138"/>
  <c r="AQ9" i="138"/>
  <c r="AP9" i="138"/>
  <c r="AK9" i="138" s="1"/>
  <c r="AO9" i="138"/>
  <c r="AI9" i="138" s="1"/>
  <c r="AN9" i="138"/>
  <c r="AJ9" i="138"/>
  <c r="AQ8" i="138"/>
  <c r="AP8" i="138"/>
  <c r="AK8" i="138" s="1"/>
  <c r="AO8" i="138"/>
  <c r="AN8" i="138"/>
  <c r="AJ8" i="138"/>
  <c r="AI8" i="138"/>
  <c r="Y6" i="138"/>
  <c r="Y7" i="138" s="1"/>
  <c r="Y38" i="138" s="1"/>
  <c r="Q6" i="138"/>
  <c r="Q7" i="138" s="1"/>
  <c r="Q38" i="138" s="1"/>
  <c r="I6" i="138"/>
  <c r="I7" i="138" s="1"/>
  <c r="I38" i="138" s="1"/>
  <c r="AF5" i="138"/>
  <c r="AE5" i="138"/>
  <c r="AE6" i="138" s="1"/>
  <c r="AE7" i="138" s="1"/>
  <c r="AE38" i="138" s="1"/>
  <c r="AD5" i="138"/>
  <c r="AD6" i="138" s="1"/>
  <c r="AD7" i="138" s="1"/>
  <c r="AD38" i="138" s="1"/>
  <c r="AC5" i="138"/>
  <c r="AC6" i="138" s="1"/>
  <c r="AC7" i="138" s="1"/>
  <c r="AC38" i="138" s="1"/>
  <c r="AB5" i="138"/>
  <c r="AB6" i="138" s="1"/>
  <c r="AB7" i="138" s="1"/>
  <c r="AB38" i="138" s="1"/>
  <c r="AA5" i="138"/>
  <c r="AA6" i="138" s="1"/>
  <c r="AA7" i="138" s="1"/>
  <c r="AA38" i="138" s="1"/>
  <c r="Z5" i="138"/>
  <c r="Z6" i="138" s="1"/>
  <c r="Z7" i="138" s="1"/>
  <c r="Z38" i="138" s="1"/>
  <c r="Y5" i="138"/>
  <c r="X5" i="138"/>
  <c r="X6" i="138" s="1"/>
  <c r="X7" i="138" s="1"/>
  <c r="X38" i="138" s="1"/>
  <c r="W5" i="138"/>
  <c r="W6" i="138" s="1"/>
  <c r="W7" i="138" s="1"/>
  <c r="W38" i="138" s="1"/>
  <c r="V5" i="138"/>
  <c r="V6" i="138" s="1"/>
  <c r="V7" i="138" s="1"/>
  <c r="V38" i="138" s="1"/>
  <c r="U5" i="138"/>
  <c r="U6" i="138" s="1"/>
  <c r="U7" i="138" s="1"/>
  <c r="U38" i="138" s="1"/>
  <c r="T5" i="138"/>
  <c r="T6" i="138" s="1"/>
  <c r="T7" i="138" s="1"/>
  <c r="T38" i="138" s="1"/>
  <c r="S5" i="138"/>
  <c r="S6" i="138" s="1"/>
  <c r="S7" i="138" s="1"/>
  <c r="S38" i="138" s="1"/>
  <c r="R5" i="138"/>
  <c r="R6" i="138" s="1"/>
  <c r="R7" i="138" s="1"/>
  <c r="R38" i="138" s="1"/>
  <c r="Q5" i="138"/>
  <c r="P5" i="138"/>
  <c r="P6" i="138" s="1"/>
  <c r="P7" i="138" s="1"/>
  <c r="P38" i="138" s="1"/>
  <c r="O5" i="138"/>
  <c r="O6" i="138" s="1"/>
  <c r="O7" i="138" s="1"/>
  <c r="O38" i="138" s="1"/>
  <c r="N5" i="138"/>
  <c r="N6" i="138" s="1"/>
  <c r="N7" i="138" s="1"/>
  <c r="N38" i="138" s="1"/>
  <c r="M5" i="138"/>
  <c r="M6" i="138" s="1"/>
  <c r="M7" i="138" s="1"/>
  <c r="M38" i="138" s="1"/>
  <c r="L5" i="138"/>
  <c r="L6" i="138" s="1"/>
  <c r="L7" i="138" s="1"/>
  <c r="L38" i="138" s="1"/>
  <c r="K5" i="138"/>
  <c r="K6" i="138" s="1"/>
  <c r="K7" i="138" s="1"/>
  <c r="K38" i="138" s="1"/>
  <c r="J5" i="138"/>
  <c r="J6" i="138" s="1"/>
  <c r="J7" i="138" s="1"/>
  <c r="J38" i="138" s="1"/>
  <c r="I5" i="138"/>
  <c r="H5" i="138"/>
  <c r="H6" i="138" s="1"/>
  <c r="H7" i="138" s="1"/>
  <c r="H38" i="138" s="1"/>
  <c r="G5" i="138"/>
  <c r="G6" i="138" s="1"/>
  <c r="G7" i="138" s="1"/>
  <c r="G38" i="138" s="1"/>
  <c r="F5" i="138"/>
  <c r="F6" i="138" s="1"/>
  <c r="F7" i="138" s="1"/>
  <c r="F38" i="138" s="1"/>
  <c r="E5" i="138"/>
  <c r="E6" i="138" s="1"/>
  <c r="E7" i="138" s="1"/>
  <c r="E38" i="138" s="1"/>
  <c r="D5" i="138"/>
  <c r="D6" i="138" s="1"/>
  <c r="D7" i="138" s="1"/>
  <c r="D38" i="138" s="1"/>
  <c r="AH46" i="127"/>
  <c r="AG46" i="127"/>
  <c r="AF46" i="127"/>
  <c r="AE46" i="127"/>
  <c r="AD46" i="127"/>
  <c r="AC46" i="127"/>
  <c r="AB46" i="127"/>
  <c r="AA46" i="127"/>
  <c r="Z46" i="127"/>
  <c r="Y46" i="127"/>
  <c r="X46" i="127"/>
  <c r="W46" i="127"/>
  <c r="V46" i="127"/>
  <c r="U46" i="127"/>
  <c r="T46" i="127"/>
  <c r="S46" i="127"/>
  <c r="R46" i="127"/>
  <c r="Q46" i="127"/>
  <c r="P46" i="127"/>
  <c r="O46" i="127"/>
  <c r="N46" i="127"/>
  <c r="M46" i="127"/>
  <c r="L46" i="127"/>
  <c r="K46" i="127"/>
  <c r="J46" i="127"/>
  <c r="I46" i="127"/>
  <c r="H46" i="127"/>
  <c r="G46" i="127"/>
  <c r="F46" i="127"/>
  <c r="E46" i="127"/>
  <c r="D46" i="127"/>
  <c r="AH45" i="127"/>
  <c r="AG45" i="127"/>
  <c r="AF45" i="127"/>
  <c r="AE45" i="127"/>
  <c r="AD45" i="127"/>
  <c r="AC45" i="127"/>
  <c r="AB45" i="127"/>
  <c r="AA45" i="127"/>
  <c r="Z45" i="127"/>
  <c r="Y45" i="127"/>
  <c r="X45" i="127"/>
  <c r="W45" i="127"/>
  <c r="V45" i="127"/>
  <c r="U45" i="127"/>
  <c r="T45" i="127"/>
  <c r="S45" i="127"/>
  <c r="R45" i="127"/>
  <c r="Q45" i="127"/>
  <c r="P45" i="127"/>
  <c r="O45" i="127"/>
  <c r="N45" i="127"/>
  <c r="M45" i="127"/>
  <c r="L45" i="127"/>
  <c r="K45" i="127"/>
  <c r="J45" i="127"/>
  <c r="I45" i="127"/>
  <c r="H45" i="127"/>
  <c r="G45" i="127"/>
  <c r="F45" i="127"/>
  <c r="E45" i="127"/>
  <c r="D45" i="127"/>
  <c r="AH44" i="127"/>
  <c r="AG44" i="127"/>
  <c r="AF44" i="127"/>
  <c r="AE44" i="127"/>
  <c r="AD44" i="127"/>
  <c r="AC44" i="127"/>
  <c r="AB44" i="127"/>
  <c r="AA44" i="127"/>
  <c r="Z44" i="127"/>
  <c r="Y44" i="127"/>
  <c r="X44" i="127"/>
  <c r="W44" i="127"/>
  <c r="V44" i="127"/>
  <c r="U44" i="127"/>
  <c r="T44" i="127"/>
  <c r="S44" i="127"/>
  <c r="R44" i="127"/>
  <c r="Q44" i="127"/>
  <c r="P44" i="127"/>
  <c r="O44" i="127"/>
  <c r="N44" i="127"/>
  <c r="M44" i="127"/>
  <c r="L44" i="127"/>
  <c r="K44" i="127"/>
  <c r="J44" i="127"/>
  <c r="I44" i="127"/>
  <c r="H44" i="127"/>
  <c r="G44" i="127"/>
  <c r="F44" i="127"/>
  <c r="E44" i="127"/>
  <c r="D44" i="127"/>
  <c r="AH43" i="127"/>
  <c r="AG43" i="127"/>
  <c r="AF43" i="127"/>
  <c r="AE43" i="127"/>
  <c r="AD43" i="127"/>
  <c r="AC43" i="127"/>
  <c r="AB43" i="127"/>
  <c r="AA43" i="127"/>
  <c r="Z43" i="127"/>
  <c r="Y43" i="127"/>
  <c r="X43" i="127"/>
  <c r="W43" i="127"/>
  <c r="V43" i="127"/>
  <c r="U43" i="127"/>
  <c r="T43" i="127"/>
  <c r="S43" i="127"/>
  <c r="R43" i="127"/>
  <c r="Q43" i="127"/>
  <c r="P43" i="127"/>
  <c r="O43" i="127"/>
  <c r="N43" i="127"/>
  <c r="M43" i="127"/>
  <c r="L43" i="127"/>
  <c r="K43" i="127"/>
  <c r="J43" i="127"/>
  <c r="I43" i="127"/>
  <c r="H43" i="127"/>
  <c r="G43" i="127"/>
  <c r="F43" i="127"/>
  <c r="E43" i="127"/>
  <c r="D43" i="127"/>
  <c r="AH42" i="127"/>
  <c r="AG42" i="127"/>
  <c r="AF42" i="127"/>
  <c r="AE42" i="127"/>
  <c r="AD42" i="127"/>
  <c r="AC42" i="127"/>
  <c r="AB42" i="127"/>
  <c r="AA42" i="127"/>
  <c r="Z42" i="127"/>
  <c r="Y42" i="127"/>
  <c r="X42" i="127"/>
  <c r="W42" i="127"/>
  <c r="V42" i="127"/>
  <c r="U42" i="127"/>
  <c r="T42" i="127"/>
  <c r="S42" i="127"/>
  <c r="R42" i="127"/>
  <c r="Q42" i="127"/>
  <c r="P42" i="127"/>
  <c r="O42" i="127"/>
  <c r="N42" i="127"/>
  <c r="M42" i="127"/>
  <c r="L42" i="127"/>
  <c r="K42" i="127"/>
  <c r="J42" i="127"/>
  <c r="I42" i="127"/>
  <c r="H42" i="127"/>
  <c r="G42" i="127"/>
  <c r="F42" i="127"/>
  <c r="E42" i="127"/>
  <c r="D42" i="127"/>
  <c r="AH41" i="127"/>
  <c r="AG41" i="127"/>
  <c r="AF41" i="127"/>
  <c r="AE41" i="127"/>
  <c r="AD41" i="127"/>
  <c r="AC41" i="127"/>
  <c r="AB41" i="127"/>
  <c r="AA41" i="127"/>
  <c r="Z41" i="127"/>
  <c r="Y41" i="127"/>
  <c r="X41" i="127"/>
  <c r="W41" i="127"/>
  <c r="V41" i="127"/>
  <c r="U41" i="127"/>
  <c r="T41" i="127"/>
  <c r="S41" i="127"/>
  <c r="R41" i="127"/>
  <c r="Q41" i="127"/>
  <c r="P41" i="127"/>
  <c r="O41" i="127"/>
  <c r="N41" i="127"/>
  <c r="M41" i="127"/>
  <c r="L41" i="127"/>
  <c r="K41" i="127"/>
  <c r="J41" i="127"/>
  <c r="I41" i="127"/>
  <c r="H41" i="127"/>
  <c r="G41" i="127"/>
  <c r="F41" i="127"/>
  <c r="E41" i="127"/>
  <c r="D41" i="127"/>
  <c r="AH40" i="127"/>
  <c r="AG40" i="127"/>
  <c r="AF40" i="127"/>
  <c r="AE40" i="127"/>
  <c r="AD40" i="127"/>
  <c r="AC40" i="127"/>
  <c r="AB40" i="127"/>
  <c r="AA40" i="127"/>
  <c r="Z40" i="127"/>
  <c r="Y40" i="127"/>
  <c r="X40" i="127"/>
  <c r="W40" i="127"/>
  <c r="V40" i="127"/>
  <c r="U40" i="127"/>
  <c r="T40" i="127"/>
  <c r="S40" i="127"/>
  <c r="R40" i="127"/>
  <c r="Q40" i="127"/>
  <c r="P40" i="127"/>
  <c r="O40" i="127"/>
  <c r="N40" i="127"/>
  <c r="M40" i="127"/>
  <c r="L40" i="127"/>
  <c r="K40" i="127"/>
  <c r="J40" i="127"/>
  <c r="I40" i="127"/>
  <c r="H40" i="127"/>
  <c r="G40" i="127"/>
  <c r="F40" i="127"/>
  <c r="E40" i="127"/>
  <c r="D40" i="127"/>
  <c r="AH39" i="127"/>
  <c r="AG39" i="127"/>
  <c r="AF39" i="127"/>
  <c r="AR34" i="127"/>
  <c r="AQ34" i="127"/>
  <c r="AP34" i="127"/>
  <c r="AO34" i="127"/>
  <c r="AR33" i="127"/>
  <c r="AQ33" i="127"/>
  <c r="AP33" i="127"/>
  <c r="AO33" i="127"/>
  <c r="AR32" i="127"/>
  <c r="AQ32" i="127"/>
  <c r="AP32" i="127"/>
  <c r="AO32" i="127"/>
  <c r="AR31" i="127"/>
  <c r="AQ31" i="127"/>
  <c r="AP31" i="127"/>
  <c r="AO31" i="127"/>
  <c r="AQ28" i="127"/>
  <c r="AP28" i="127"/>
  <c r="AO28" i="127"/>
  <c r="AI28" i="127" s="1"/>
  <c r="AN28" i="127"/>
  <c r="AQ22" i="127"/>
  <c r="AP22" i="127"/>
  <c r="AO22" i="127"/>
  <c r="AI22" i="127" s="1"/>
  <c r="AN22" i="127"/>
  <c r="AJ22" i="127"/>
  <c r="AQ21" i="127"/>
  <c r="AP21" i="127"/>
  <c r="AO21" i="127"/>
  <c r="AI21" i="127" s="1"/>
  <c r="AN21" i="127"/>
  <c r="AJ21" i="127"/>
  <c r="AQ20" i="127"/>
  <c r="AP20" i="127"/>
  <c r="AO20" i="127"/>
  <c r="AI20" i="127" s="1"/>
  <c r="AN20" i="127"/>
  <c r="AJ20" i="127"/>
  <c r="AQ19" i="127"/>
  <c r="AP19" i="127"/>
  <c r="AO19" i="127"/>
  <c r="AI19" i="127" s="1"/>
  <c r="AN19" i="127"/>
  <c r="AJ19" i="127"/>
  <c r="AQ18" i="127"/>
  <c r="AP18" i="127"/>
  <c r="AO18" i="127"/>
  <c r="AI18" i="127" s="1"/>
  <c r="AN18" i="127"/>
  <c r="AJ18" i="127"/>
  <c r="AQ17" i="127"/>
  <c r="AP17" i="127"/>
  <c r="AO17" i="127"/>
  <c r="AI17" i="127" s="1"/>
  <c r="AR17" i="127" s="1"/>
  <c r="AN17" i="127"/>
  <c r="AJ17" i="127"/>
  <c r="AQ16" i="127"/>
  <c r="AP16" i="127"/>
  <c r="AO16" i="127"/>
  <c r="AI16" i="127" s="1"/>
  <c r="AN16" i="127"/>
  <c r="AJ16" i="127"/>
  <c r="AQ15" i="127"/>
  <c r="AP15" i="127"/>
  <c r="AO15" i="127"/>
  <c r="AI15" i="127" s="1"/>
  <c r="AN15" i="127"/>
  <c r="AJ15" i="127"/>
  <c r="AQ14" i="127"/>
  <c r="AP14" i="127"/>
  <c r="AO14" i="127"/>
  <c r="AI14" i="127" s="1"/>
  <c r="AN14" i="127"/>
  <c r="AJ14" i="127"/>
  <c r="AQ13" i="127"/>
  <c r="AP13" i="127"/>
  <c r="AO13" i="127"/>
  <c r="AI13" i="127" s="1"/>
  <c r="AN13" i="127"/>
  <c r="AJ13" i="127"/>
  <c r="AQ12" i="127"/>
  <c r="AP12" i="127"/>
  <c r="AO12" i="127"/>
  <c r="AI12" i="127" s="1"/>
  <c r="AN12" i="127"/>
  <c r="AJ12" i="127"/>
  <c r="AQ10" i="127"/>
  <c r="AK10" i="127" s="1"/>
  <c r="AP10" i="127"/>
  <c r="AO10" i="127"/>
  <c r="AN10" i="127"/>
  <c r="AJ10" i="127"/>
  <c r="AI10" i="127"/>
  <c r="AQ9" i="127"/>
  <c r="AP9" i="127"/>
  <c r="AO9" i="127"/>
  <c r="AI9" i="127" s="1"/>
  <c r="AR9" i="127" s="1"/>
  <c r="AN9" i="127"/>
  <c r="AJ9" i="127"/>
  <c r="AQ8" i="127"/>
  <c r="AP8" i="127"/>
  <c r="AO8" i="127"/>
  <c r="AI8" i="127" s="1"/>
  <c r="AR8" i="127" s="1"/>
  <c r="AN8" i="127"/>
  <c r="AJ8" i="127"/>
  <c r="W7" i="127"/>
  <c r="W39" i="127" s="1"/>
  <c r="AB6" i="127"/>
  <c r="AB7" i="127" s="1"/>
  <c r="AB39" i="127" s="1"/>
  <c r="AA6" i="127"/>
  <c r="AA7" i="127" s="1"/>
  <c r="AA39" i="127" s="1"/>
  <c r="W6" i="127"/>
  <c r="T6" i="127"/>
  <c r="T7" i="127" s="1"/>
  <c r="T39" i="127" s="1"/>
  <c r="P6" i="127"/>
  <c r="P7" i="127" s="1"/>
  <c r="P39" i="127" s="1"/>
  <c r="H6" i="127"/>
  <c r="H7" i="127" s="1"/>
  <c r="H39" i="127" s="1"/>
  <c r="G6" i="127"/>
  <c r="G7" i="127" s="1"/>
  <c r="G39" i="127" s="1"/>
  <c r="AF5" i="127"/>
  <c r="AE5" i="127"/>
  <c r="AE6" i="127" s="1"/>
  <c r="AE7" i="127" s="1"/>
  <c r="AE39" i="127" s="1"/>
  <c r="AD5" i="127"/>
  <c r="AD6" i="127" s="1"/>
  <c r="AD7" i="127" s="1"/>
  <c r="AD39" i="127" s="1"/>
  <c r="AC5" i="127"/>
  <c r="AC6" i="127" s="1"/>
  <c r="AC7" i="127" s="1"/>
  <c r="AC39" i="127" s="1"/>
  <c r="AB5" i="127"/>
  <c r="AA5" i="127"/>
  <c r="Z5" i="127"/>
  <c r="Z6" i="127" s="1"/>
  <c r="Z7" i="127" s="1"/>
  <c r="Z39" i="127" s="1"/>
  <c r="Y5" i="127"/>
  <c r="Y6" i="127" s="1"/>
  <c r="Y7" i="127" s="1"/>
  <c r="Y39" i="127" s="1"/>
  <c r="X5" i="127"/>
  <c r="X6" i="127" s="1"/>
  <c r="X7" i="127" s="1"/>
  <c r="X39" i="127" s="1"/>
  <c r="W5" i="127"/>
  <c r="V5" i="127"/>
  <c r="V6" i="127" s="1"/>
  <c r="V7" i="127" s="1"/>
  <c r="V39" i="127" s="1"/>
  <c r="U5" i="127"/>
  <c r="U6" i="127" s="1"/>
  <c r="U7" i="127" s="1"/>
  <c r="U39" i="127" s="1"/>
  <c r="T5" i="127"/>
  <c r="S5" i="127"/>
  <c r="S6" i="127" s="1"/>
  <c r="S7" i="127" s="1"/>
  <c r="S39" i="127" s="1"/>
  <c r="R5" i="127"/>
  <c r="R6" i="127" s="1"/>
  <c r="R7" i="127" s="1"/>
  <c r="R39" i="127" s="1"/>
  <c r="Q5" i="127"/>
  <c r="Q6" i="127" s="1"/>
  <c r="Q7" i="127" s="1"/>
  <c r="Q39" i="127" s="1"/>
  <c r="P5" i="127"/>
  <c r="O5" i="127"/>
  <c r="O6" i="127" s="1"/>
  <c r="O7" i="127" s="1"/>
  <c r="O39" i="127" s="1"/>
  <c r="N5" i="127"/>
  <c r="N6" i="127" s="1"/>
  <c r="N7" i="127" s="1"/>
  <c r="N39" i="127" s="1"/>
  <c r="M5" i="127"/>
  <c r="M6" i="127" s="1"/>
  <c r="M7" i="127" s="1"/>
  <c r="M39" i="127" s="1"/>
  <c r="L5" i="127"/>
  <c r="L6" i="127" s="1"/>
  <c r="L7" i="127" s="1"/>
  <c r="L39" i="127" s="1"/>
  <c r="K5" i="127"/>
  <c r="K6" i="127" s="1"/>
  <c r="K7" i="127" s="1"/>
  <c r="K39" i="127" s="1"/>
  <c r="J5" i="127"/>
  <c r="J6" i="127" s="1"/>
  <c r="J7" i="127" s="1"/>
  <c r="J39" i="127" s="1"/>
  <c r="I5" i="127"/>
  <c r="I6" i="127" s="1"/>
  <c r="I7" i="127" s="1"/>
  <c r="I39" i="127" s="1"/>
  <c r="H5" i="127"/>
  <c r="G5" i="127"/>
  <c r="F5" i="127"/>
  <c r="F6" i="127" s="1"/>
  <c r="F7" i="127" s="1"/>
  <c r="F39" i="127" s="1"/>
  <c r="E5" i="127"/>
  <c r="E6" i="127" s="1"/>
  <c r="E7" i="127" s="1"/>
  <c r="E39" i="127" s="1"/>
  <c r="D5" i="127"/>
  <c r="D6" i="127" s="1"/>
  <c r="D7" i="127" s="1"/>
  <c r="D39" i="127" s="1"/>
  <c r="AH46" i="118"/>
  <c r="AG46" i="118"/>
  <c r="AF46" i="118"/>
  <c r="AE46" i="118"/>
  <c r="AD46" i="118"/>
  <c r="AC46" i="118"/>
  <c r="AB46" i="118"/>
  <c r="AA46" i="118"/>
  <c r="Z46" i="118"/>
  <c r="Y46" i="118"/>
  <c r="X46" i="118"/>
  <c r="W46" i="118"/>
  <c r="V46" i="118"/>
  <c r="U46" i="118"/>
  <c r="T46" i="118"/>
  <c r="S46" i="118"/>
  <c r="R46" i="118"/>
  <c r="Q46" i="118"/>
  <c r="P46" i="118"/>
  <c r="O46" i="118"/>
  <c r="N46" i="118"/>
  <c r="M46" i="118"/>
  <c r="L46" i="118"/>
  <c r="K46" i="118"/>
  <c r="J46" i="118"/>
  <c r="I46" i="118"/>
  <c r="H46" i="118"/>
  <c r="G46" i="118"/>
  <c r="F46" i="118"/>
  <c r="E46" i="118"/>
  <c r="D46" i="118"/>
  <c r="AH45" i="118"/>
  <c r="AG45" i="118"/>
  <c r="AF45" i="118"/>
  <c r="AE45" i="118"/>
  <c r="AD45" i="118"/>
  <c r="AC45" i="118"/>
  <c r="AB45" i="118"/>
  <c r="AA45" i="118"/>
  <c r="Z45" i="118"/>
  <c r="Y45" i="118"/>
  <c r="X45" i="118"/>
  <c r="W45" i="118"/>
  <c r="V45" i="118"/>
  <c r="U45" i="118"/>
  <c r="T45" i="118"/>
  <c r="S45" i="118"/>
  <c r="R45" i="118"/>
  <c r="Q45" i="118"/>
  <c r="P45" i="118"/>
  <c r="O45" i="118"/>
  <c r="N45" i="118"/>
  <c r="M45" i="118"/>
  <c r="L45" i="118"/>
  <c r="K45" i="118"/>
  <c r="J45" i="118"/>
  <c r="I45" i="118"/>
  <c r="H45" i="118"/>
  <c r="G45" i="118"/>
  <c r="F45" i="118"/>
  <c r="E45" i="118"/>
  <c r="D45" i="118"/>
  <c r="AH44" i="118"/>
  <c r="AG44" i="118"/>
  <c r="AF44" i="118"/>
  <c r="AE44" i="118"/>
  <c r="AD44" i="118"/>
  <c r="AC44" i="118"/>
  <c r="AB44" i="118"/>
  <c r="AA44" i="118"/>
  <c r="Z44" i="118"/>
  <c r="Y44" i="118"/>
  <c r="X44" i="118"/>
  <c r="W44" i="118"/>
  <c r="V44" i="118"/>
  <c r="U44" i="118"/>
  <c r="T44" i="118"/>
  <c r="S44" i="118"/>
  <c r="R44" i="118"/>
  <c r="Q44" i="118"/>
  <c r="P44" i="118"/>
  <c r="O44" i="118"/>
  <c r="N44" i="118"/>
  <c r="M44" i="118"/>
  <c r="L44" i="118"/>
  <c r="K44" i="118"/>
  <c r="J44" i="118"/>
  <c r="I44" i="118"/>
  <c r="H44" i="118"/>
  <c r="G44" i="118"/>
  <c r="F44" i="118"/>
  <c r="E44" i="118"/>
  <c r="D44" i="118"/>
  <c r="AH43" i="118"/>
  <c r="AG43" i="118"/>
  <c r="AF43" i="118"/>
  <c r="AE43" i="118"/>
  <c r="AD43" i="118"/>
  <c r="AC43" i="118"/>
  <c r="AB43" i="118"/>
  <c r="AA43" i="118"/>
  <c r="Z43" i="118"/>
  <c r="Y43" i="118"/>
  <c r="X43" i="118"/>
  <c r="W43" i="118"/>
  <c r="V43" i="118"/>
  <c r="U43" i="118"/>
  <c r="T43" i="118"/>
  <c r="S43" i="118"/>
  <c r="R43" i="118"/>
  <c r="Q43" i="118"/>
  <c r="P43" i="118"/>
  <c r="O43" i="118"/>
  <c r="N43" i="118"/>
  <c r="M43" i="118"/>
  <c r="L43" i="118"/>
  <c r="K43" i="118"/>
  <c r="J43" i="118"/>
  <c r="I43" i="118"/>
  <c r="H43" i="118"/>
  <c r="G43" i="118"/>
  <c r="F43" i="118"/>
  <c r="E43" i="118"/>
  <c r="D43" i="118"/>
  <c r="AH42" i="118"/>
  <c r="AG42" i="118"/>
  <c r="AF42" i="118"/>
  <c r="AE42" i="118"/>
  <c r="AD42" i="118"/>
  <c r="AC42" i="118"/>
  <c r="AB42" i="118"/>
  <c r="AA42" i="118"/>
  <c r="Z42" i="118"/>
  <c r="Y42" i="118"/>
  <c r="X42" i="118"/>
  <c r="W42" i="118"/>
  <c r="V42" i="118"/>
  <c r="U42" i="118"/>
  <c r="T42" i="118"/>
  <c r="S42" i="118"/>
  <c r="R42" i="118"/>
  <c r="Q42" i="118"/>
  <c r="P42" i="118"/>
  <c r="O42" i="118"/>
  <c r="N42" i="118"/>
  <c r="M42" i="118"/>
  <c r="L42" i="118"/>
  <c r="K42" i="118"/>
  <c r="J42" i="118"/>
  <c r="I42" i="118"/>
  <c r="H42" i="118"/>
  <c r="G42" i="118"/>
  <c r="F42" i="118"/>
  <c r="E42" i="118"/>
  <c r="D42" i="118"/>
  <c r="AH41" i="118"/>
  <c r="AG41" i="118"/>
  <c r="AF41" i="118"/>
  <c r="AE41" i="118"/>
  <c r="AD41" i="118"/>
  <c r="AC41" i="118"/>
  <c r="AB41" i="118"/>
  <c r="AA41" i="118"/>
  <c r="Z41" i="118"/>
  <c r="Y41" i="118"/>
  <c r="X41" i="118"/>
  <c r="W41" i="118"/>
  <c r="V41" i="118"/>
  <c r="U41" i="118"/>
  <c r="T41" i="118"/>
  <c r="S41" i="118"/>
  <c r="R41" i="118"/>
  <c r="Q41" i="118"/>
  <c r="P41" i="118"/>
  <c r="O41" i="118"/>
  <c r="N41" i="118"/>
  <c r="M41" i="118"/>
  <c r="L41" i="118"/>
  <c r="K41" i="118"/>
  <c r="J41" i="118"/>
  <c r="I41" i="118"/>
  <c r="H41" i="118"/>
  <c r="G41" i="118"/>
  <c r="F41" i="118"/>
  <c r="E41" i="118"/>
  <c r="D41" i="118"/>
  <c r="AH40" i="118"/>
  <c r="AG40" i="118"/>
  <c r="AF40" i="118"/>
  <c r="AE40" i="118"/>
  <c r="AD40" i="118"/>
  <c r="AC40" i="118"/>
  <c r="AB40" i="118"/>
  <c r="AA40" i="118"/>
  <c r="Z40" i="118"/>
  <c r="Y40" i="118"/>
  <c r="X40" i="118"/>
  <c r="W40" i="118"/>
  <c r="V40" i="118"/>
  <c r="U40" i="118"/>
  <c r="T40" i="118"/>
  <c r="S40" i="118"/>
  <c r="R40" i="118"/>
  <c r="Q40" i="118"/>
  <c r="P40" i="118"/>
  <c r="O40" i="118"/>
  <c r="N40" i="118"/>
  <c r="M40" i="118"/>
  <c r="L40" i="118"/>
  <c r="K40" i="118"/>
  <c r="J40" i="118"/>
  <c r="I40" i="118"/>
  <c r="H40" i="118"/>
  <c r="G40" i="118"/>
  <c r="F40" i="118"/>
  <c r="E40" i="118"/>
  <c r="D40" i="118"/>
  <c r="AH39" i="118"/>
  <c r="AG39" i="118"/>
  <c r="AF39" i="118"/>
  <c r="AR34" i="118"/>
  <c r="AQ34" i="118"/>
  <c r="AP34" i="118"/>
  <c r="AO34" i="118"/>
  <c r="AR33" i="118"/>
  <c r="AQ33" i="118"/>
  <c r="AP33" i="118"/>
  <c r="AO33" i="118"/>
  <c r="AR32" i="118"/>
  <c r="AQ32" i="118"/>
  <c r="AP32" i="118"/>
  <c r="AO32" i="118"/>
  <c r="AR31" i="118"/>
  <c r="AQ31" i="118"/>
  <c r="AP31" i="118"/>
  <c r="AO31" i="118"/>
  <c r="AQ28" i="118"/>
  <c r="AP28" i="118"/>
  <c r="AO28" i="118"/>
  <c r="AI28" i="118" s="1"/>
  <c r="AN28" i="118"/>
  <c r="AQ22" i="118"/>
  <c r="AP22" i="118"/>
  <c r="AO22" i="118"/>
  <c r="AI22" i="118" s="1"/>
  <c r="AR22" i="118" s="1"/>
  <c r="AN22" i="118"/>
  <c r="AJ22" i="118"/>
  <c r="AQ21" i="118"/>
  <c r="AP21" i="118"/>
  <c r="AO21" i="118"/>
  <c r="AI21" i="118" s="1"/>
  <c r="AR21" i="118" s="1"/>
  <c r="AN21" i="118"/>
  <c r="AJ21" i="118"/>
  <c r="AQ20" i="118"/>
  <c r="AP20" i="118"/>
  <c r="AO20" i="118"/>
  <c r="AI20" i="118" s="1"/>
  <c r="AR20" i="118" s="1"/>
  <c r="AN20" i="118"/>
  <c r="AJ20" i="118"/>
  <c r="AQ19" i="118"/>
  <c r="AP19" i="118"/>
  <c r="AO19" i="118"/>
  <c r="AI19" i="118" s="1"/>
  <c r="AN19" i="118"/>
  <c r="AJ19" i="118"/>
  <c r="AQ18" i="118"/>
  <c r="AP18" i="118"/>
  <c r="AO18" i="118"/>
  <c r="AI18" i="118" s="1"/>
  <c r="AN18" i="118"/>
  <c r="AJ18" i="118"/>
  <c r="AQ17" i="118"/>
  <c r="AP17" i="118"/>
  <c r="AO17" i="118"/>
  <c r="AI17" i="118" s="1"/>
  <c r="AN17" i="118"/>
  <c r="AJ17" i="118"/>
  <c r="AQ16" i="118"/>
  <c r="AP16" i="118"/>
  <c r="AO16" i="118"/>
  <c r="AI16" i="118" s="1"/>
  <c r="AR16" i="118" s="1"/>
  <c r="AN16" i="118"/>
  <c r="AJ16" i="118"/>
  <c r="AQ15" i="118"/>
  <c r="AP15" i="118"/>
  <c r="AO15" i="118"/>
  <c r="AI15" i="118" s="1"/>
  <c r="AN15" i="118"/>
  <c r="AJ15" i="118"/>
  <c r="AQ14" i="118"/>
  <c r="AP14" i="118"/>
  <c r="AO14" i="118"/>
  <c r="AI14" i="118" s="1"/>
  <c r="AR14" i="118" s="1"/>
  <c r="AN14" i="118"/>
  <c r="AJ14" i="118"/>
  <c r="AQ13" i="118"/>
  <c r="AP13" i="118"/>
  <c r="AO13" i="118"/>
  <c r="AI13" i="118" s="1"/>
  <c r="AR13" i="118" s="1"/>
  <c r="AN13" i="118"/>
  <c r="AJ13" i="118"/>
  <c r="AQ10" i="118"/>
  <c r="AP10" i="118"/>
  <c r="AO10" i="118"/>
  <c r="AI10" i="118" s="1"/>
  <c r="AR10" i="118" s="1"/>
  <c r="AN10" i="118"/>
  <c r="AJ10" i="118"/>
  <c r="AQ9" i="118"/>
  <c r="AP9" i="118"/>
  <c r="AO9" i="118"/>
  <c r="AI9" i="118" s="1"/>
  <c r="AR9" i="118" s="1"/>
  <c r="AN9" i="118"/>
  <c r="AJ9" i="118"/>
  <c r="AQ8" i="118"/>
  <c r="AP8" i="118"/>
  <c r="AO8" i="118"/>
  <c r="AI8" i="118" s="1"/>
  <c r="AN8" i="118"/>
  <c r="AJ8" i="118"/>
  <c r="AF5" i="118"/>
  <c r="AF6" i="118" s="1"/>
  <c r="AE5" i="118"/>
  <c r="AE6" i="118" s="1"/>
  <c r="AE7" i="118" s="1"/>
  <c r="AE39" i="118" s="1"/>
  <c r="AD5" i="118"/>
  <c r="AD6" i="118" s="1"/>
  <c r="AD7" i="118" s="1"/>
  <c r="AD39" i="118" s="1"/>
  <c r="AC5" i="118"/>
  <c r="AC6" i="118" s="1"/>
  <c r="AC7" i="118" s="1"/>
  <c r="AC39" i="118" s="1"/>
  <c r="AB5" i="118"/>
  <c r="AB6" i="118" s="1"/>
  <c r="AB7" i="118" s="1"/>
  <c r="AB39" i="118" s="1"/>
  <c r="AA5" i="118"/>
  <c r="AA6" i="118" s="1"/>
  <c r="AA7" i="118" s="1"/>
  <c r="AA39" i="118" s="1"/>
  <c r="Z5" i="118"/>
  <c r="Z6" i="118" s="1"/>
  <c r="Z7" i="118" s="1"/>
  <c r="Z39" i="118" s="1"/>
  <c r="Y5" i="118"/>
  <c r="Y6" i="118" s="1"/>
  <c r="Y7" i="118" s="1"/>
  <c r="Y39" i="118" s="1"/>
  <c r="X5" i="118"/>
  <c r="X6" i="118" s="1"/>
  <c r="X7" i="118" s="1"/>
  <c r="X39" i="118" s="1"/>
  <c r="W5" i="118"/>
  <c r="W6" i="118" s="1"/>
  <c r="W7" i="118" s="1"/>
  <c r="W39" i="118" s="1"/>
  <c r="V5" i="118"/>
  <c r="V6" i="118" s="1"/>
  <c r="V7" i="118" s="1"/>
  <c r="V39" i="118" s="1"/>
  <c r="U5" i="118"/>
  <c r="U6" i="118" s="1"/>
  <c r="U7" i="118" s="1"/>
  <c r="U39" i="118" s="1"/>
  <c r="T5" i="118"/>
  <c r="T6" i="118" s="1"/>
  <c r="T7" i="118" s="1"/>
  <c r="T39" i="118" s="1"/>
  <c r="S5" i="118"/>
  <c r="S6" i="118" s="1"/>
  <c r="S7" i="118" s="1"/>
  <c r="S39" i="118" s="1"/>
  <c r="R5" i="118"/>
  <c r="R6" i="118" s="1"/>
  <c r="R7" i="118" s="1"/>
  <c r="R39" i="118" s="1"/>
  <c r="Q5" i="118"/>
  <c r="Q6" i="118" s="1"/>
  <c r="Q7" i="118" s="1"/>
  <c r="Q39" i="118" s="1"/>
  <c r="P5" i="118"/>
  <c r="P6" i="118" s="1"/>
  <c r="P7" i="118" s="1"/>
  <c r="P39" i="118" s="1"/>
  <c r="O5" i="118"/>
  <c r="O6" i="118" s="1"/>
  <c r="O7" i="118" s="1"/>
  <c r="O39" i="118" s="1"/>
  <c r="N5" i="118"/>
  <c r="N6" i="118" s="1"/>
  <c r="N7" i="118" s="1"/>
  <c r="N39" i="118" s="1"/>
  <c r="M5" i="118"/>
  <c r="M6" i="118" s="1"/>
  <c r="M7" i="118" s="1"/>
  <c r="M39" i="118" s="1"/>
  <c r="L5" i="118"/>
  <c r="L6" i="118" s="1"/>
  <c r="L7" i="118" s="1"/>
  <c r="L39" i="118" s="1"/>
  <c r="K5" i="118"/>
  <c r="K6" i="118" s="1"/>
  <c r="K7" i="118" s="1"/>
  <c r="K39" i="118" s="1"/>
  <c r="J5" i="118"/>
  <c r="J6" i="118" s="1"/>
  <c r="J7" i="118" s="1"/>
  <c r="J39" i="118" s="1"/>
  <c r="I5" i="118"/>
  <c r="I6" i="118" s="1"/>
  <c r="I7" i="118" s="1"/>
  <c r="I39" i="118" s="1"/>
  <c r="H5" i="118"/>
  <c r="H6" i="118" s="1"/>
  <c r="H7" i="118" s="1"/>
  <c r="H39" i="118" s="1"/>
  <c r="G5" i="118"/>
  <c r="G6" i="118" s="1"/>
  <c r="G7" i="118" s="1"/>
  <c r="G39" i="118" s="1"/>
  <c r="F5" i="118"/>
  <c r="F6" i="118" s="1"/>
  <c r="F7" i="118" s="1"/>
  <c r="F39" i="118" s="1"/>
  <c r="E5" i="118"/>
  <c r="E6" i="118" s="1"/>
  <c r="E7" i="118" s="1"/>
  <c r="E39" i="118" s="1"/>
  <c r="D5" i="118"/>
  <c r="D6" i="118" s="1"/>
  <c r="D7" i="118" s="1"/>
  <c r="D39" i="118" s="1"/>
  <c r="AH46" i="114"/>
  <c r="AG46" i="114"/>
  <c r="AF46" i="114"/>
  <c r="AE46" i="114"/>
  <c r="AD46" i="114"/>
  <c r="AC46" i="114"/>
  <c r="AB46" i="114"/>
  <c r="AA46" i="114"/>
  <c r="Z46" i="114"/>
  <c r="Y46" i="114"/>
  <c r="X46" i="114"/>
  <c r="W46" i="114"/>
  <c r="V46" i="114"/>
  <c r="U46" i="114"/>
  <c r="T46" i="114"/>
  <c r="S46" i="114"/>
  <c r="R46" i="114"/>
  <c r="Q46" i="114"/>
  <c r="P46" i="114"/>
  <c r="O46" i="114"/>
  <c r="N46" i="114"/>
  <c r="M46" i="114"/>
  <c r="L46" i="114"/>
  <c r="K46" i="114"/>
  <c r="J46" i="114"/>
  <c r="I46" i="114"/>
  <c r="H46" i="114"/>
  <c r="G46" i="114"/>
  <c r="F46" i="114"/>
  <c r="E46" i="114"/>
  <c r="D46" i="114"/>
  <c r="AH45" i="114"/>
  <c r="AG45" i="114"/>
  <c r="AF45" i="114"/>
  <c r="AE45" i="114"/>
  <c r="AD45" i="114"/>
  <c r="AC45" i="114"/>
  <c r="AB45" i="114"/>
  <c r="AA45" i="114"/>
  <c r="Z45" i="114"/>
  <c r="Y45" i="114"/>
  <c r="X45" i="114"/>
  <c r="W45" i="114"/>
  <c r="V45" i="114"/>
  <c r="U45" i="114"/>
  <c r="T45" i="114"/>
  <c r="S45" i="114"/>
  <c r="R45" i="114"/>
  <c r="Q45" i="114"/>
  <c r="P45" i="114"/>
  <c r="O45" i="114"/>
  <c r="N45" i="114"/>
  <c r="M45" i="114"/>
  <c r="L45" i="114"/>
  <c r="K45" i="114"/>
  <c r="J45" i="114"/>
  <c r="I45" i="114"/>
  <c r="H45" i="114"/>
  <c r="G45" i="114"/>
  <c r="F45" i="114"/>
  <c r="E45" i="114"/>
  <c r="D45" i="114"/>
  <c r="AH44" i="114"/>
  <c r="AG44" i="114"/>
  <c r="AF44" i="114"/>
  <c r="AE44" i="114"/>
  <c r="AD44" i="114"/>
  <c r="AC44" i="114"/>
  <c r="AB44" i="114"/>
  <c r="AA44" i="114"/>
  <c r="Z44" i="114"/>
  <c r="Y44" i="114"/>
  <c r="X44" i="114"/>
  <c r="W44" i="114"/>
  <c r="V44" i="114"/>
  <c r="U44" i="114"/>
  <c r="T44" i="114"/>
  <c r="S44" i="114"/>
  <c r="R44" i="114"/>
  <c r="Q44" i="114"/>
  <c r="P44" i="114"/>
  <c r="O44" i="114"/>
  <c r="N44" i="114"/>
  <c r="M44" i="114"/>
  <c r="L44" i="114"/>
  <c r="K44" i="114"/>
  <c r="J44" i="114"/>
  <c r="I44" i="114"/>
  <c r="H44" i="114"/>
  <c r="G44" i="114"/>
  <c r="F44" i="114"/>
  <c r="E44" i="114"/>
  <c r="D44" i="114"/>
  <c r="AH43" i="114"/>
  <c r="AG43" i="114"/>
  <c r="AF43" i="114"/>
  <c r="AE43" i="114"/>
  <c r="AD43" i="114"/>
  <c r="AC43" i="114"/>
  <c r="AB43" i="114"/>
  <c r="AA43" i="114"/>
  <c r="Z43" i="114"/>
  <c r="Y43" i="114"/>
  <c r="X43" i="114"/>
  <c r="W43" i="114"/>
  <c r="V43" i="114"/>
  <c r="U43" i="114"/>
  <c r="T43" i="114"/>
  <c r="S43" i="114"/>
  <c r="R43" i="114"/>
  <c r="Q43" i="114"/>
  <c r="P43" i="114"/>
  <c r="O43" i="114"/>
  <c r="N43" i="114"/>
  <c r="M43" i="114"/>
  <c r="L43" i="114"/>
  <c r="K43" i="114"/>
  <c r="J43" i="114"/>
  <c r="I43" i="114"/>
  <c r="H43" i="114"/>
  <c r="G43" i="114"/>
  <c r="F43" i="114"/>
  <c r="E43" i="114"/>
  <c r="D43" i="114"/>
  <c r="AH42" i="114"/>
  <c r="AG42" i="114"/>
  <c r="AF42" i="114"/>
  <c r="AE42" i="114"/>
  <c r="AD42" i="114"/>
  <c r="AC42" i="114"/>
  <c r="AB42" i="114"/>
  <c r="AA42" i="114"/>
  <c r="Z42" i="114"/>
  <c r="Y42" i="114"/>
  <c r="X42" i="114"/>
  <c r="W42" i="114"/>
  <c r="V42" i="114"/>
  <c r="U42" i="114"/>
  <c r="T42" i="114"/>
  <c r="S42" i="114"/>
  <c r="R42" i="114"/>
  <c r="Q42" i="114"/>
  <c r="P42" i="114"/>
  <c r="O42" i="114"/>
  <c r="N42" i="114"/>
  <c r="M42" i="114"/>
  <c r="L42" i="114"/>
  <c r="K42" i="114"/>
  <c r="J42" i="114"/>
  <c r="I42" i="114"/>
  <c r="H42" i="114"/>
  <c r="G42" i="114"/>
  <c r="F42" i="114"/>
  <c r="E42" i="114"/>
  <c r="D42" i="114"/>
  <c r="AH41" i="114"/>
  <c r="AG41" i="114"/>
  <c r="AF41" i="114"/>
  <c r="AE41" i="114"/>
  <c r="AD41" i="114"/>
  <c r="AC41" i="114"/>
  <c r="AB41" i="114"/>
  <c r="AA41" i="114"/>
  <c r="Z41" i="114"/>
  <c r="Y41" i="114"/>
  <c r="X41" i="114"/>
  <c r="W41" i="114"/>
  <c r="V41" i="114"/>
  <c r="U41" i="114"/>
  <c r="T41" i="114"/>
  <c r="S41" i="114"/>
  <c r="R41" i="114"/>
  <c r="Q41" i="114"/>
  <c r="P41" i="114"/>
  <c r="O41" i="114"/>
  <c r="N41" i="114"/>
  <c r="M41" i="114"/>
  <c r="L41" i="114"/>
  <c r="K41" i="114"/>
  <c r="J41" i="114"/>
  <c r="I41" i="114"/>
  <c r="H41" i="114"/>
  <c r="G41" i="114"/>
  <c r="F41" i="114"/>
  <c r="E41" i="114"/>
  <c r="D41" i="114"/>
  <c r="AH40" i="114"/>
  <c r="AG40" i="114"/>
  <c r="AF40" i="114"/>
  <c r="AE40" i="114"/>
  <c r="AD40" i="114"/>
  <c r="AC40" i="114"/>
  <c r="AB40" i="114"/>
  <c r="AA40" i="114"/>
  <c r="Z40" i="114"/>
  <c r="Y40" i="114"/>
  <c r="X40" i="114"/>
  <c r="W40" i="114"/>
  <c r="V40" i="114"/>
  <c r="U40" i="114"/>
  <c r="T40" i="114"/>
  <c r="S40" i="114"/>
  <c r="R40" i="114"/>
  <c r="Q40" i="114"/>
  <c r="P40" i="114"/>
  <c r="O40" i="114"/>
  <c r="N40" i="114"/>
  <c r="M40" i="114"/>
  <c r="L40" i="114"/>
  <c r="K40" i="114"/>
  <c r="J40" i="114"/>
  <c r="I40" i="114"/>
  <c r="H40" i="114"/>
  <c r="G40" i="114"/>
  <c r="F40" i="114"/>
  <c r="E40" i="114"/>
  <c r="D40" i="114"/>
  <c r="AH39" i="114"/>
  <c r="AG39" i="114"/>
  <c r="AR34" i="114"/>
  <c r="AQ34" i="114"/>
  <c r="AP34" i="114"/>
  <c r="AO34" i="114"/>
  <c r="AR33" i="114"/>
  <c r="AQ33" i="114"/>
  <c r="AP33" i="114"/>
  <c r="AO33" i="114"/>
  <c r="AR32" i="114"/>
  <c r="AQ32" i="114"/>
  <c r="AP32" i="114"/>
  <c r="AO32" i="114"/>
  <c r="AR31" i="114"/>
  <c r="AQ31" i="114"/>
  <c r="AP31" i="114"/>
  <c r="AO31" i="114"/>
  <c r="AQ28" i="114"/>
  <c r="AP28" i="114"/>
  <c r="AO28" i="114"/>
  <c r="AI28" i="114" s="1"/>
  <c r="AN28" i="114"/>
  <c r="AQ22" i="114"/>
  <c r="AP22" i="114"/>
  <c r="AO22" i="114"/>
  <c r="AI22" i="114" s="1"/>
  <c r="AN22" i="114"/>
  <c r="AJ22" i="114"/>
  <c r="AQ21" i="114"/>
  <c r="AP21" i="114"/>
  <c r="AO21" i="114"/>
  <c r="AI21" i="114" s="1"/>
  <c r="AN21" i="114"/>
  <c r="AJ21" i="114"/>
  <c r="AQ20" i="114"/>
  <c r="AP20" i="114"/>
  <c r="AO20" i="114"/>
  <c r="AI20" i="114" s="1"/>
  <c r="AR20" i="114" s="1"/>
  <c r="AN20" i="114"/>
  <c r="AJ20" i="114"/>
  <c r="AQ19" i="114"/>
  <c r="AP19" i="114"/>
  <c r="AO19" i="114"/>
  <c r="AI19" i="114" s="1"/>
  <c r="AN19" i="114"/>
  <c r="AJ19" i="114"/>
  <c r="AQ18" i="114"/>
  <c r="AP18" i="114"/>
  <c r="AO18" i="114"/>
  <c r="AI18" i="114" s="1"/>
  <c r="AN18" i="114"/>
  <c r="AJ18" i="114"/>
  <c r="AQ17" i="114"/>
  <c r="AP17" i="114"/>
  <c r="AO17" i="114"/>
  <c r="AI17" i="114" s="1"/>
  <c r="AN17" i="114"/>
  <c r="AJ17" i="114"/>
  <c r="AQ16" i="114"/>
  <c r="AP16" i="114"/>
  <c r="AO16" i="114"/>
  <c r="AI16" i="114" s="1"/>
  <c r="AN16" i="114"/>
  <c r="AJ16" i="114"/>
  <c r="AQ15" i="114"/>
  <c r="AP15" i="114"/>
  <c r="AO15" i="114"/>
  <c r="AI15" i="114" s="1"/>
  <c r="AN15" i="114"/>
  <c r="AJ15" i="114"/>
  <c r="AQ14" i="114"/>
  <c r="AP14" i="114"/>
  <c r="AO14" i="114"/>
  <c r="AI14" i="114" s="1"/>
  <c r="AN14" i="114"/>
  <c r="AJ14" i="114"/>
  <c r="AQ13" i="114"/>
  <c r="AP13" i="114"/>
  <c r="AO13" i="114"/>
  <c r="AI13" i="114" s="1"/>
  <c r="AN13" i="114"/>
  <c r="AJ13" i="114"/>
  <c r="AQ10" i="114"/>
  <c r="AP10" i="114"/>
  <c r="AO10" i="114"/>
  <c r="AI10" i="114" s="1"/>
  <c r="AN10" i="114"/>
  <c r="AJ10" i="114"/>
  <c r="AQ9" i="114"/>
  <c r="AP9" i="114"/>
  <c r="AO9" i="114"/>
  <c r="AI9" i="114" s="1"/>
  <c r="AN9" i="114"/>
  <c r="AJ9" i="114"/>
  <c r="AQ8" i="114"/>
  <c r="AP8" i="114"/>
  <c r="AO8" i="114"/>
  <c r="AI8" i="114" s="1"/>
  <c r="AN8" i="114"/>
  <c r="AJ8" i="114"/>
  <c r="AF5" i="114"/>
  <c r="AF6" i="114" s="1"/>
  <c r="AF7" i="114" s="1"/>
  <c r="AF39" i="114" s="1"/>
  <c r="AE5" i="114"/>
  <c r="AE6" i="114" s="1"/>
  <c r="AE7" i="114" s="1"/>
  <c r="AE39" i="114" s="1"/>
  <c r="AD5" i="114"/>
  <c r="AD6" i="114" s="1"/>
  <c r="AD7" i="114" s="1"/>
  <c r="AD39" i="114" s="1"/>
  <c r="AC5" i="114"/>
  <c r="AC6" i="114" s="1"/>
  <c r="AC7" i="114" s="1"/>
  <c r="AC39" i="114" s="1"/>
  <c r="AB5" i="114"/>
  <c r="AB6" i="114" s="1"/>
  <c r="AB7" i="114" s="1"/>
  <c r="AB39" i="114" s="1"/>
  <c r="AA5" i="114"/>
  <c r="AA6" i="114" s="1"/>
  <c r="AA7" i="114" s="1"/>
  <c r="AA39" i="114" s="1"/>
  <c r="Z5" i="114"/>
  <c r="Z6" i="114" s="1"/>
  <c r="Z7" i="114" s="1"/>
  <c r="Z39" i="114" s="1"/>
  <c r="Y5" i="114"/>
  <c r="Y6" i="114" s="1"/>
  <c r="Y7" i="114" s="1"/>
  <c r="Y39" i="114" s="1"/>
  <c r="X5" i="114"/>
  <c r="X6" i="114" s="1"/>
  <c r="X7" i="114" s="1"/>
  <c r="X39" i="114" s="1"/>
  <c r="W5" i="114"/>
  <c r="W6" i="114" s="1"/>
  <c r="W7" i="114" s="1"/>
  <c r="W39" i="114" s="1"/>
  <c r="V5" i="114"/>
  <c r="V6" i="114" s="1"/>
  <c r="V7" i="114" s="1"/>
  <c r="V39" i="114" s="1"/>
  <c r="U5" i="114"/>
  <c r="U6" i="114" s="1"/>
  <c r="U7" i="114" s="1"/>
  <c r="U39" i="114" s="1"/>
  <c r="T5" i="114"/>
  <c r="T6" i="114" s="1"/>
  <c r="T7" i="114" s="1"/>
  <c r="T39" i="114" s="1"/>
  <c r="S5" i="114"/>
  <c r="S6" i="114" s="1"/>
  <c r="S7" i="114" s="1"/>
  <c r="S39" i="114" s="1"/>
  <c r="R5" i="114"/>
  <c r="R6" i="114" s="1"/>
  <c r="R7" i="114" s="1"/>
  <c r="R39" i="114" s="1"/>
  <c r="Q5" i="114"/>
  <c r="Q6" i="114" s="1"/>
  <c r="Q7" i="114" s="1"/>
  <c r="Q39" i="114" s="1"/>
  <c r="P5" i="114"/>
  <c r="P6" i="114" s="1"/>
  <c r="P7" i="114" s="1"/>
  <c r="P39" i="114" s="1"/>
  <c r="O5" i="114"/>
  <c r="O6" i="114" s="1"/>
  <c r="O7" i="114" s="1"/>
  <c r="O39" i="114" s="1"/>
  <c r="N5" i="114"/>
  <c r="N6" i="114" s="1"/>
  <c r="N7" i="114" s="1"/>
  <c r="N39" i="114" s="1"/>
  <c r="M5" i="114"/>
  <c r="M6" i="114" s="1"/>
  <c r="M7" i="114" s="1"/>
  <c r="M39" i="114" s="1"/>
  <c r="L5" i="114"/>
  <c r="L6" i="114" s="1"/>
  <c r="L7" i="114" s="1"/>
  <c r="L39" i="114" s="1"/>
  <c r="K5" i="114"/>
  <c r="K6" i="114" s="1"/>
  <c r="K7" i="114" s="1"/>
  <c r="K39" i="114" s="1"/>
  <c r="J5" i="114"/>
  <c r="J6" i="114" s="1"/>
  <c r="J7" i="114" s="1"/>
  <c r="J39" i="114" s="1"/>
  <c r="I5" i="114"/>
  <c r="I6" i="114" s="1"/>
  <c r="I7" i="114" s="1"/>
  <c r="I39" i="114" s="1"/>
  <c r="H5" i="114"/>
  <c r="H6" i="114" s="1"/>
  <c r="H7" i="114" s="1"/>
  <c r="H39" i="114" s="1"/>
  <c r="G5" i="114"/>
  <c r="G6" i="114" s="1"/>
  <c r="G7" i="114" s="1"/>
  <c r="G39" i="114" s="1"/>
  <c r="F5" i="114"/>
  <c r="F6" i="114" s="1"/>
  <c r="F7" i="114" s="1"/>
  <c r="F39" i="114" s="1"/>
  <c r="E5" i="114"/>
  <c r="E6" i="114" s="1"/>
  <c r="E7" i="114" s="1"/>
  <c r="E39" i="114" s="1"/>
  <c r="D5" i="114"/>
  <c r="D6" i="114" s="1"/>
  <c r="D7" i="114" s="1"/>
  <c r="D39" i="114" s="1"/>
  <c r="AH46" i="113"/>
  <c r="AG46" i="113"/>
  <c r="AF46" i="113"/>
  <c r="AE46" i="113"/>
  <c r="AD46" i="113"/>
  <c r="AC46" i="113"/>
  <c r="AB46" i="113"/>
  <c r="AA46" i="113"/>
  <c r="Z46" i="113"/>
  <c r="Y46" i="113"/>
  <c r="X46" i="113"/>
  <c r="W46" i="113"/>
  <c r="V46" i="113"/>
  <c r="U46" i="113"/>
  <c r="T46" i="113"/>
  <c r="S46" i="113"/>
  <c r="R46" i="113"/>
  <c r="Q46" i="113"/>
  <c r="P46" i="113"/>
  <c r="O46" i="113"/>
  <c r="N46" i="113"/>
  <c r="M46" i="113"/>
  <c r="L46" i="113"/>
  <c r="K46" i="113"/>
  <c r="J46" i="113"/>
  <c r="I46" i="113"/>
  <c r="H46" i="113"/>
  <c r="G46" i="113"/>
  <c r="F46" i="113"/>
  <c r="E46" i="113"/>
  <c r="D46" i="113"/>
  <c r="AH45" i="113"/>
  <c r="AG45" i="113"/>
  <c r="AF45" i="113"/>
  <c r="AE45" i="113"/>
  <c r="AD45" i="113"/>
  <c r="AC45" i="113"/>
  <c r="AB45" i="113"/>
  <c r="AA45" i="113"/>
  <c r="Z45" i="113"/>
  <c r="Y45" i="113"/>
  <c r="X45" i="113"/>
  <c r="W45" i="113"/>
  <c r="V45" i="113"/>
  <c r="U45" i="113"/>
  <c r="T45" i="113"/>
  <c r="S45" i="113"/>
  <c r="R45" i="113"/>
  <c r="Q45" i="113"/>
  <c r="P45" i="113"/>
  <c r="O45" i="113"/>
  <c r="N45" i="113"/>
  <c r="M45" i="113"/>
  <c r="L45" i="113"/>
  <c r="K45" i="113"/>
  <c r="J45" i="113"/>
  <c r="I45" i="113"/>
  <c r="H45" i="113"/>
  <c r="G45" i="113"/>
  <c r="F45" i="113"/>
  <c r="E45" i="113"/>
  <c r="D45" i="113"/>
  <c r="AH44" i="113"/>
  <c r="AG44" i="113"/>
  <c r="AF44" i="113"/>
  <c r="AE44" i="113"/>
  <c r="AD44" i="113"/>
  <c r="AC44" i="113"/>
  <c r="AB44" i="113"/>
  <c r="AA44" i="113"/>
  <c r="Z44" i="113"/>
  <c r="Y44" i="113"/>
  <c r="X44" i="113"/>
  <c r="W44" i="113"/>
  <c r="V44" i="113"/>
  <c r="U44" i="113"/>
  <c r="T44" i="113"/>
  <c r="S44" i="113"/>
  <c r="R44" i="113"/>
  <c r="Q44" i="113"/>
  <c r="P44" i="113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AH43" i="113"/>
  <c r="AG43" i="113"/>
  <c r="AF43" i="113"/>
  <c r="AE43" i="113"/>
  <c r="AD43" i="113"/>
  <c r="AC43" i="113"/>
  <c r="AB43" i="113"/>
  <c r="AA43" i="113"/>
  <c r="Z43" i="113"/>
  <c r="Y43" i="113"/>
  <c r="X43" i="113"/>
  <c r="W43" i="113"/>
  <c r="V43" i="113"/>
  <c r="U43" i="113"/>
  <c r="T43" i="113"/>
  <c r="S43" i="113"/>
  <c r="R43" i="113"/>
  <c r="Q43" i="113"/>
  <c r="P43" i="113"/>
  <c r="O43" i="113"/>
  <c r="N43" i="113"/>
  <c r="M43" i="113"/>
  <c r="L43" i="113"/>
  <c r="K43" i="113"/>
  <c r="J43" i="113"/>
  <c r="I43" i="113"/>
  <c r="H43" i="113"/>
  <c r="G43" i="113"/>
  <c r="F43" i="113"/>
  <c r="E43" i="113"/>
  <c r="D43" i="113"/>
  <c r="AH42" i="113"/>
  <c r="AG42" i="113"/>
  <c r="AF42" i="113"/>
  <c r="AE42" i="113"/>
  <c r="AD42" i="113"/>
  <c r="AC42" i="113"/>
  <c r="AB42" i="113"/>
  <c r="AA42" i="113"/>
  <c r="Z42" i="113"/>
  <c r="Y42" i="113"/>
  <c r="X42" i="113"/>
  <c r="W42" i="113"/>
  <c r="V42" i="113"/>
  <c r="U42" i="113"/>
  <c r="T42" i="113"/>
  <c r="S42" i="113"/>
  <c r="R42" i="113"/>
  <c r="Q42" i="113"/>
  <c r="P42" i="113"/>
  <c r="O42" i="113"/>
  <c r="N42" i="113"/>
  <c r="M42" i="113"/>
  <c r="L42" i="113"/>
  <c r="K42" i="113"/>
  <c r="J42" i="113"/>
  <c r="I42" i="113"/>
  <c r="H42" i="113"/>
  <c r="G42" i="113"/>
  <c r="F42" i="113"/>
  <c r="E42" i="113"/>
  <c r="D42" i="113"/>
  <c r="AH41" i="113"/>
  <c r="AG41" i="113"/>
  <c r="AF41" i="113"/>
  <c r="AE41" i="113"/>
  <c r="AD41" i="113"/>
  <c r="AC41" i="113"/>
  <c r="AB41" i="113"/>
  <c r="AA41" i="113"/>
  <c r="Z41" i="113"/>
  <c r="Y41" i="113"/>
  <c r="X41" i="113"/>
  <c r="W41" i="113"/>
  <c r="V41" i="113"/>
  <c r="U41" i="113"/>
  <c r="T41" i="113"/>
  <c r="S41" i="113"/>
  <c r="R41" i="113"/>
  <c r="Q41" i="113"/>
  <c r="P41" i="113"/>
  <c r="O41" i="113"/>
  <c r="N41" i="113"/>
  <c r="M41" i="113"/>
  <c r="L41" i="113"/>
  <c r="K41" i="113"/>
  <c r="J41" i="113"/>
  <c r="I41" i="113"/>
  <c r="H41" i="113"/>
  <c r="G41" i="113"/>
  <c r="F41" i="113"/>
  <c r="E41" i="113"/>
  <c r="D41" i="113"/>
  <c r="AH40" i="113"/>
  <c r="AG40" i="113"/>
  <c r="AF40" i="113"/>
  <c r="AE40" i="113"/>
  <c r="AD40" i="113"/>
  <c r="AC40" i="113"/>
  <c r="AB40" i="113"/>
  <c r="AA40" i="113"/>
  <c r="Z40" i="113"/>
  <c r="Y40" i="113"/>
  <c r="X40" i="113"/>
  <c r="W40" i="113"/>
  <c r="V40" i="113"/>
  <c r="U40" i="113"/>
  <c r="T40" i="113"/>
  <c r="S40" i="113"/>
  <c r="R40" i="113"/>
  <c r="Q40" i="113"/>
  <c r="P40" i="113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AH39" i="113"/>
  <c r="AG39" i="113"/>
  <c r="AF39" i="113"/>
  <c r="AR34" i="113"/>
  <c r="AQ34" i="113"/>
  <c r="AP34" i="113"/>
  <c r="AO34" i="113"/>
  <c r="AR33" i="113"/>
  <c r="AQ33" i="113"/>
  <c r="AP33" i="113"/>
  <c r="AO33" i="113"/>
  <c r="AR32" i="113"/>
  <c r="AQ32" i="113"/>
  <c r="AP32" i="113"/>
  <c r="AO32" i="113"/>
  <c r="AR31" i="113"/>
  <c r="AQ31" i="113"/>
  <c r="AP31" i="113"/>
  <c r="AO31" i="113"/>
  <c r="AQ28" i="113"/>
  <c r="AP28" i="113"/>
  <c r="AO28" i="113"/>
  <c r="AI28" i="113" s="1"/>
  <c r="AS28" i="113" s="1"/>
  <c r="AN28" i="113"/>
  <c r="AQ22" i="113"/>
  <c r="AP22" i="113"/>
  <c r="AO22" i="113"/>
  <c r="AI22" i="113" s="1"/>
  <c r="AN22" i="113"/>
  <c r="AJ22" i="113"/>
  <c r="AQ21" i="113"/>
  <c r="AP21" i="113"/>
  <c r="AO21" i="113"/>
  <c r="AI21" i="113" s="1"/>
  <c r="AN21" i="113"/>
  <c r="AJ21" i="113"/>
  <c r="AQ20" i="113"/>
  <c r="AP20" i="113"/>
  <c r="AO20" i="113"/>
  <c r="AI20" i="113" s="1"/>
  <c r="AR20" i="113" s="1"/>
  <c r="AN20" i="113"/>
  <c r="AJ20" i="113"/>
  <c r="AQ19" i="113"/>
  <c r="AP19" i="113"/>
  <c r="AO19" i="113"/>
  <c r="AI19" i="113" s="1"/>
  <c r="AN19" i="113"/>
  <c r="AJ19" i="113"/>
  <c r="AQ18" i="113"/>
  <c r="AP18" i="113"/>
  <c r="AO18" i="113"/>
  <c r="AI18" i="113" s="1"/>
  <c r="AN18" i="113"/>
  <c r="AJ18" i="113"/>
  <c r="AQ17" i="113"/>
  <c r="AP17" i="113"/>
  <c r="AO17" i="113"/>
  <c r="AI17" i="113" s="1"/>
  <c r="AN17" i="113"/>
  <c r="AJ17" i="113"/>
  <c r="AQ16" i="113"/>
  <c r="AP16" i="113"/>
  <c r="AO16" i="113"/>
  <c r="AI16" i="113" s="1"/>
  <c r="AN16" i="113"/>
  <c r="AJ16" i="113"/>
  <c r="AQ15" i="113"/>
  <c r="AP15" i="113"/>
  <c r="AO15" i="113"/>
  <c r="AI15" i="113" s="1"/>
  <c r="AN15" i="113"/>
  <c r="AJ15" i="113"/>
  <c r="AQ14" i="113"/>
  <c r="AP14" i="113"/>
  <c r="AO14" i="113"/>
  <c r="AI14" i="113" s="1"/>
  <c r="AN14" i="113"/>
  <c r="AJ14" i="113"/>
  <c r="AQ13" i="113"/>
  <c r="AP13" i="113"/>
  <c r="AO13" i="113"/>
  <c r="AI13" i="113" s="1"/>
  <c r="AN13" i="113"/>
  <c r="AJ13" i="113"/>
  <c r="AQ10" i="113"/>
  <c r="AP10" i="113"/>
  <c r="AO10" i="113"/>
  <c r="AI10" i="113" s="1"/>
  <c r="AN10" i="113"/>
  <c r="AJ10" i="113"/>
  <c r="AQ9" i="113"/>
  <c r="AP9" i="113"/>
  <c r="AO9" i="113"/>
  <c r="AI9" i="113" s="1"/>
  <c r="AN9" i="113"/>
  <c r="AJ9" i="113"/>
  <c r="AQ8" i="113"/>
  <c r="AP8" i="113"/>
  <c r="AO8" i="113"/>
  <c r="AI8" i="113" s="1"/>
  <c r="AN8" i="113"/>
  <c r="AJ8" i="113"/>
  <c r="AF5" i="113"/>
  <c r="AF6" i="113" s="1"/>
  <c r="AE5" i="113"/>
  <c r="AE6" i="113" s="1"/>
  <c r="AE7" i="113" s="1"/>
  <c r="AE39" i="113" s="1"/>
  <c r="AD5" i="113"/>
  <c r="AD6" i="113" s="1"/>
  <c r="AD7" i="113" s="1"/>
  <c r="AD39" i="113" s="1"/>
  <c r="AC5" i="113"/>
  <c r="AC6" i="113" s="1"/>
  <c r="AC7" i="113" s="1"/>
  <c r="AC39" i="113" s="1"/>
  <c r="AB5" i="113"/>
  <c r="AB6" i="113" s="1"/>
  <c r="AB7" i="113" s="1"/>
  <c r="AB39" i="113" s="1"/>
  <c r="AA5" i="113"/>
  <c r="AA6" i="113" s="1"/>
  <c r="AA7" i="113" s="1"/>
  <c r="AA39" i="113" s="1"/>
  <c r="Z5" i="113"/>
  <c r="Z6" i="113" s="1"/>
  <c r="Z7" i="113" s="1"/>
  <c r="Z39" i="113" s="1"/>
  <c r="Y5" i="113"/>
  <c r="Y6" i="113" s="1"/>
  <c r="Y7" i="113" s="1"/>
  <c r="Y39" i="113" s="1"/>
  <c r="X5" i="113"/>
  <c r="X6" i="113" s="1"/>
  <c r="X7" i="113" s="1"/>
  <c r="X39" i="113" s="1"/>
  <c r="W5" i="113"/>
  <c r="W6" i="113" s="1"/>
  <c r="W7" i="113" s="1"/>
  <c r="W39" i="113" s="1"/>
  <c r="V5" i="113"/>
  <c r="V6" i="113" s="1"/>
  <c r="V7" i="113" s="1"/>
  <c r="V39" i="113" s="1"/>
  <c r="U5" i="113"/>
  <c r="U6" i="113" s="1"/>
  <c r="U7" i="113" s="1"/>
  <c r="U39" i="113" s="1"/>
  <c r="T5" i="113"/>
  <c r="T6" i="113" s="1"/>
  <c r="T7" i="113" s="1"/>
  <c r="T39" i="113" s="1"/>
  <c r="S5" i="113"/>
  <c r="S6" i="113" s="1"/>
  <c r="S7" i="113" s="1"/>
  <c r="S39" i="113" s="1"/>
  <c r="R5" i="113"/>
  <c r="R6" i="113" s="1"/>
  <c r="R7" i="113" s="1"/>
  <c r="R39" i="113" s="1"/>
  <c r="Q5" i="113"/>
  <c r="Q6" i="113" s="1"/>
  <c r="Q7" i="113" s="1"/>
  <c r="Q39" i="113" s="1"/>
  <c r="P5" i="113"/>
  <c r="P6" i="113" s="1"/>
  <c r="P7" i="113" s="1"/>
  <c r="P39" i="113" s="1"/>
  <c r="O5" i="113"/>
  <c r="O6" i="113" s="1"/>
  <c r="O7" i="113" s="1"/>
  <c r="O39" i="113" s="1"/>
  <c r="N5" i="113"/>
  <c r="N6" i="113" s="1"/>
  <c r="N7" i="113" s="1"/>
  <c r="N39" i="113" s="1"/>
  <c r="M5" i="113"/>
  <c r="M6" i="113" s="1"/>
  <c r="M7" i="113" s="1"/>
  <c r="M39" i="113" s="1"/>
  <c r="L5" i="113"/>
  <c r="L6" i="113" s="1"/>
  <c r="L7" i="113" s="1"/>
  <c r="L39" i="113" s="1"/>
  <c r="K5" i="113"/>
  <c r="K6" i="113" s="1"/>
  <c r="K7" i="113" s="1"/>
  <c r="K39" i="113" s="1"/>
  <c r="J5" i="113"/>
  <c r="J6" i="113" s="1"/>
  <c r="J7" i="113" s="1"/>
  <c r="J39" i="113" s="1"/>
  <c r="I5" i="113"/>
  <c r="I6" i="113" s="1"/>
  <c r="I7" i="113" s="1"/>
  <c r="I39" i="113" s="1"/>
  <c r="H5" i="113"/>
  <c r="H6" i="113" s="1"/>
  <c r="H7" i="113" s="1"/>
  <c r="H39" i="113" s="1"/>
  <c r="G5" i="113"/>
  <c r="G6" i="113" s="1"/>
  <c r="G7" i="113" s="1"/>
  <c r="G39" i="113" s="1"/>
  <c r="F5" i="113"/>
  <c r="F6" i="113" s="1"/>
  <c r="F7" i="113" s="1"/>
  <c r="F39" i="113" s="1"/>
  <c r="E5" i="113"/>
  <c r="E6" i="113" s="1"/>
  <c r="E7" i="113" s="1"/>
  <c r="E39" i="113" s="1"/>
  <c r="D5" i="113"/>
  <c r="D6" i="113" s="1"/>
  <c r="D7" i="113" s="1"/>
  <c r="D39" i="113" s="1"/>
  <c r="AH46" i="112"/>
  <c r="AG46" i="112"/>
  <c r="AF46" i="112"/>
  <c r="AE46" i="112"/>
  <c r="AD46" i="112"/>
  <c r="AC46" i="112"/>
  <c r="AB46" i="112"/>
  <c r="AA46" i="112"/>
  <c r="Z46" i="112"/>
  <c r="Y46" i="112"/>
  <c r="X46" i="112"/>
  <c r="W46" i="112"/>
  <c r="V46" i="112"/>
  <c r="U46" i="112"/>
  <c r="T46" i="112"/>
  <c r="S46" i="112"/>
  <c r="R46" i="112"/>
  <c r="Q46" i="112"/>
  <c r="P46" i="112"/>
  <c r="O46" i="112"/>
  <c r="N46" i="112"/>
  <c r="M46" i="112"/>
  <c r="L46" i="112"/>
  <c r="K46" i="112"/>
  <c r="J46" i="112"/>
  <c r="I46" i="112"/>
  <c r="H46" i="112"/>
  <c r="G46" i="112"/>
  <c r="F46" i="112"/>
  <c r="E46" i="112"/>
  <c r="D46" i="112"/>
  <c r="AH45" i="112"/>
  <c r="AG45" i="112"/>
  <c r="AF45" i="112"/>
  <c r="AE45" i="112"/>
  <c r="AD45" i="112"/>
  <c r="AC45" i="112"/>
  <c r="AB45" i="112"/>
  <c r="AA45" i="112"/>
  <c r="Z45" i="112"/>
  <c r="Y45" i="112"/>
  <c r="X45" i="112"/>
  <c r="W45" i="112"/>
  <c r="V45" i="112"/>
  <c r="U45" i="112"/>
  <c r="T45" i="112"/>
  <c r="S45" i="112"/>
  <c r="R45" i="112"/>
  <c r="Q45" i="112"/>
  <c r="P45" i="112"/>
  <c r="O45" i="112"/>
  <c r="N45" i="112"/>
  <c r="M45" i="112"/>
  <c r="L45" i="112"/>
  <c r="K45" i="112"/>
  <c r="J45" i="112"/>
  <c r="I45" i="112"/>
  <c r="H45" i="112"/>
  <c r="G45" i="112"/>
  <c r="F45" i="112"/>
  <c r="E45" i="112"/>
  <c r="D45" i="112"/>
  <c r="AH44" i="112"/>
  <c r="AG44" i="112"/>
  <c r="AF44" i="112"/>
  <c r="AE44" i="112"/>
  <c r="AD44" i="112"/>
  <c r="AC44" i="112"/>
  <c r="AB44" i="112"/>
  <c r="AA44" i="112"/>
  <c r="Z44" i="112"/>
  <c r="Y44" i="112"/>
  <c r="X44" i="112"/>
  <c r="W44" i="112"/>
  <c r="V44" i="112"/>
  <c r="U44" i="112"/>
  <c r="T44" i="112"/>
  <c r="S44" i="112"/>
  <c r="R44" i="112"/>
  <c r="Q44" i="112"/>
  <c r="P44" i="112"/>
  <c r="O44" i="112"/>
  <c r="N44" i="112"/>
  <c r="M44" i="112"/>
  <c r="L44" i="112"/>
  <c r="K44" i="112"/>
  <c r="J44" i="112"/>
  <c r="I44" i="112"/>
  <c r="H44" i="112"/>
  <c r="G44" i="112"/>
  <c r="F44" i="112"/>
  <c r="E44" i="112"/>
  <c r="D44" i="112"/>
  <c r="AH43" i="112"/>
  <c r="AG43" i="112"/>
  <c r="AF43" i="112"/>
  <c r="AE43" i="112"/>
  <c r="AD43" i="112"/>
  <c r="AC43" i="112"/>
  <c r="AB43" i="112"/>
  <c r="AA43" i="112"/>
  <c r="Z43" i="112"/>
  <c r="Y43" i="112"/>
  <c r="X43" i="112"/>
  <c r="W43" i="112"/>
  <c r="V43" i="112"/>
  <c r="U43" i="112"/>
  <c r="T43" i="112"/>
  <c r="S43" i="112"/>
  <c r="R43" i="112"/>
  <c r="Q43" i="112"/>
  <c r="P43" i="112"/>
  <c r="O43" i="112"/>
  <c r="N43" i="112"/>
  <c r="M43" i="112"/>
  <c r="L43" i="112"/>
  <c r="K43" i="112"/>
  <c r="J43" i="112"/>
  <c r="I43" i="112"/>
  <c r="H43" i="112"/>
  <c r="G43" i="112"/>
  <c r="F43" i="112"/>
  <c r="E43" i="112"/>
  <c r="D43" i="112"/>
  <c r="AH42" i="112"/>
  <c r="AG42" i="112"/>
  <c r="AF42" i="112"/>
  <c r="AE42" i="112"/>
  <c r="AD42" i="112"/>
  <c r="AC42" i="112"/>
  <c r="AB42" i="112"/>
  <c r="AA42" i="112"/>
  <c r="Z42" i="112"/>
  <c r="Y42" i="112"/>
  <c r="X42" i="112"/>
  <c r="W42" i="112"/>
  <c r="V42" i="112"/>
  <c r="U42" i="112"/>
  <c r="T42" i="112"/>
  <c r="S42" i="112"/>
  <c r="R42" i="112"/>
  <c r="Q42" i="112"/>
  <c r="P42" i="112"/>
  <c r="O42" i="112"/>
  <c r="N42" i="112"/>
  <c r="M42" i="112"/>
  <c r="L42" i="112"/>
  <c r="K42" i="112"/>
  <c r="J42" i="112"/>
  <c r="I42" i="112"/>
  <c r="H42" i="112"/>
  <c r="G42" i="112"/>
  <c r="F42" i="112"/>
  <c r="E42" i="112"/>
  <c r="D42" i="112"/>
  <c r="AH41" i="112"/>
  <c r="AG41" i="112"/>
  <c r="AF41" i="112"/>
  <c r="AE41" i="112"/>
  <c r="AD41" i="112"/>
  <c r="AC41" i="112"/>
  <c r="AB41" i="112"/>
  <c r="AA41" i="112"/>
  <c r="Z41" i="112"/>
  <c r="Y41" i="112"/>
  <c r="X41" i="112"/>
  <c r="W41" i="112"/>
  <c r="V41" i="112"/>
  <c r="U41" i="112"/>
  <c r="T41" i="112"/>
  <c r="S41" i="112"/>
  <c r="R41" i="112"/>
  <c r="Q41" i="112"/>
  <c r="P41" i="112"/>
  <c r="O41" i="112"/>
  <c r="N41" i="112"/>
  <c r="M41" i="112"/>
  <c r="L41" i="112"/>
  <c r="K41" i="112"/>
  <c r="J41" i="112"/>
  <c r="I41" i="112"/>
  <c r="H41" i="112"/>
  <c r="G41" i="112"/>
  <c r="F41" i="112"/>
  <c r="E41" i="112"/>
  <c r="D41" i="112"/>
  <c r="AH40" i="112"/>
  <c r="AG40" i="112"/>
  <c r="AF40" i="112"/>
  <c r="AE40" i="112"/>
  <c r="AD40" i="112"/>
  <c r="AC40" i="112"/>
  <c r="AB40" i="112"/>
  <c r="AA40" i="112"/>
  <c r="Z40" i="112"/>
  <c r="Y40" i="112"/>
  <c r="X40" i="112"/>
  <c r="W40" i="112"/>
  <c r="V40" i="112"/>
  <c r="U40" i="112"/>
  <c r="T40" i="112"/>
  <c r="S40" i="112"/>
  <c r="R40" i="112"/>
  <c r="Q40" i="112"/>
  <c r="P40" i="112"/>
  <c r="O40" i="112"/>
  <c r="N40" i="112"/>
  <c r="M40" i="112"/>
  <c r="L40" i="112"/>
  <c r="K40" i="112"/>
  <c r="J40" i="112"/>
  <c r="I40" i="112"/>
  <c r="H40" i="112"/>
  <c r="G40" i="112"/>
  <c r="F40" i="112"/>
  <c r="E40" i="112"/>
  <c r="D40" i="112"/>
  <c r="AH39" i="112"/>
  <c r="AG39" i="112"/>
  <c r="AR34" i="112"/>
  <c r="AQ34" i="112"/>
  <c r="AP34" i="112"/>
  <c r="AO34" i="112"/>
  <c r="AR33" i="112"/>
  <c r="AQ33" i="112"/>
  <c r="AP33" i="112"/>
  <c r="AO33" i="112"/>
  <c r="AR32" i="112"/>
  <c r="AQ32" i="112"/>
  <c r="AP32" i="112"/>
  <c r="AO32" i="112"/>
  <c r="AR31" i="112"/>
  <c r="AQ31" i="112"/>
  <c r="AP31" i="112"/>
  <c r="AO31" i="112"/>
  <c r="AQ28" i="112"/>
  <c r="AP28" i="112"/>
  <c r="AO28" i="112"/>
  <c r="AI28" i="112" s="1"/>
  <c r="AN28" i="112"/>
  <c r="AQ22" i="112"/>
  <c r="AP22" i="112"/>
  <c r="AO22" i="112"/>
  <c r="AI22" i="112" s="1"/>
  <c r="AN22" i="112"/>
  <c r="AJ22" i="112"/>
  <c r="AQ21" i="112"/>
  <c r="AP21" i="112"/>
  <c r="AO21" i="112"/>
  <c r="AI21" i="112" s="1"/>
  <c r="AR21" i="112" s="1"/>
  <c r="AN21" i="112"/>
  <c r="AJ21" i="112"/>
  <c r="AQ20" i="112"/>
  <c r="AP20" i="112"/>
  <c r="AO20" i="112"/>
  <c r="AI20" i="112" s="1"/>
  <c r="AN20" i="112"/>
  <c r="AJ20" i="112"/>
  <c r="AQ19" i="112"/>
  <c r="AP19" i="112"/>
  <c r="AO19" i="112"/>
  <c r="AI19" i="112" s="1"/>
  <c r="AR19" i="112" s="1"/>
  <c r="AN19" i="112"/>
  <c r="AJ19" i="112"/>
  <c r="AQ18" i="112"/>
  <c r="AP18" i="112"/>
  <c r="AO18" i="112"/>
  <c r="AI18" i="112" s="1"/>
  <c r="AN18" i="112"/>
  <c r="AJ18" i="112"/>
  <c r="AQ17" i="112"/>
  <c r="AP17" i="112"/>
  <c r="AO17" i="112"/>
  <c r="AI17" i="112" s="1"/>
  <c r="AN17" i="112"/>
  <c r="AJ17" i="112"/>
  <c r="AQ16" i="112"/>
  <c r="AP16" i="112"/>
  <c r="AO16" i="112"/>
  <c r="AI16" i="112" s="1"/>
  <c r="AN16" i="112"/>
  <c r="AJ16" i="112"/>
  <c r="AQ15" i="112"/>
  <c r="AP15" i="112"/>
  <c r="AO15" i="112"/>
  <c r="AI15" i="112" s="1"/>
  <c r="AN15" i="112"/>
  <c r="AJ15" i="112"/>
  <c r="AQ14" i="112"/>
  <c r="AP14" i="112"/>
  <c r="AO14" i="112"/>
  <c r="AI14" i="112" s="1"/>
  <c r="AN14" i="112"/>
  <c r="AJ14" i="112"/>
  <c r="AQ13" i="112"/>
  <c r="AP13" i="112"/>
  <c r="AO13" i="112"/>
  <c r="AI13" i="112" s="1"/>
  <c r="AR13" i="112" s="1"/>
  <c r="AN13" i="112"/>
  <c r="AJ13" i="112"/>
  <c r="AQ10" i="112"/>
  <c r="AP10" i="112"/>
  <c r="AO10" i="112"/>
  <c r="AI10" i="112" s="1"/>
  <c r="AN10" i="112"/>
  <c r="AJ10" i="112"/>
  <c r="AQ9" i="112"/>
  <c r="AP9" i="112"/>
  <c r="AO9" i="112"/>
  <c r="AI9" i="112" s="1"/>
  <c r="AN9" i="112"/>
  <c r="AJ9" i="112"/>
  <c r="AQ8" i="112"/>
  <c r="AP8" i="112"/>
  <c r="AO8" i="112"/>
  <c r="AI8" i="112" s="1"/>
  <c r="AN8" i="112"/>
  <c r="AJ8" i="112"/>
  <c r="AF5" i="112"/>
  <c r="AF6" i="112" s="1"/>
  <c r="AF39" i="112" s="1"/>
  <c r="AE5" i="112"/>
  <c r="AE6" i="112" s="1"/>
  <c r="AE7" i="112" s="1"/>
  <c r="AE39" i="112" s="1"/>
  <c r="AD5" i="112"/>
  <c r="AD6" i="112" s="1"/>
  <c r="AD7" i="112" s="1"/>
  <c r="AD39" i="112" s="1"/>
  <c r="AC5" i="112"/>
  <c r="AC6" i="112" s="1"/>
  <c r="AC7" i="112" s="1"/>
  <c r="AC39" i="112" s="1"/>
  <c r="AB5" i="112"/>
  <c r="AB6" i="112" s="1"/>
  <c r="AB7" i="112" s="1"/>
  <c r="AB39" i="112" s="1"/>
  <c r="AA5" i="112"/>
  <c r="AA6" i="112" s="1"/>
  <c r="AA7" i="112" s="1"/>
  <c r="AA39" i="112" s="1"/>
  <c r="Z5" i="112"/>
  <c r="Z6" i="112" s="1"/>
  <c r="Z7" i="112" s="1"/>
  <c r="Z39" i="112" s="1"/>
  <c r="Y5" i="112"/>
  <c r="Y6" i="112" s="1"/>
  <c r="Y7" i="112" s="1"/>
  <c r="Y39" i="112" s="1"/>
  <c r="X5" i="112"/>
  <c r="X6" i="112" s="1"/>
  <c r="X7" i="112" s="1"/>
  <c r="X39" i="112" s="1"/>
  <c r="W5" i="112"/>
  <c r="W6" i="112" s="1"/>
  <c r="W7" i="112" s="1"/>
  <c r="W39" i="112" s="1"/>
  <c r="V5" i="112"/>
  <c r="V6" i="112" s="1"/>
  <c r="V7" i="112" s="1"/>
  <c r="V39" i="112" s="1"/>
  <c r="U5" i="112"/>
  <c r="U6" i="112" s="1"/>
  <c r="U7" i="112" s="1"/>
  <c r="U39" i="112" s="1"/>
  <c r="T5" i="112"/>
  <c r="T6" i="112" s="1"/>
  <c r="T7" i="112" s="1"/>
  <c r="T39" i="112" s="1"/>
  <c r="S5" i="112"/>
  <c r="S6" i="112" s="1"/>
  <c r="S7" i="112" s="1"/>
  <c r="S39" i="112" s="1"/>
  <c r="R5" i="112"/>
  <c r="R6" i="112" s="1"/>
  <c r="R7" i="112" s="1"/>
  <c r="R39" i="112" s="1"/>
  <c r="Q5" i="112"/>
  <c r="Q6" i="112" s="1"/>
  <c r="Q7" i="112" s="1"/>
  <c r="Q39" i="112" s="1"/>
  <c r="P5" i="112"/>
  <c r="P6" i="112" s="1"/>
  <c r="P7" i="112" s="1"/>
  <c r="P39" i="112" s="1"/>
  <c r="O5" i="112"/>
  <c r="O6" i="112" s="1"/>
  <c r="O7" i="112" s="1"/>
  <c r="O39" i="112" s="1"/>
  <c r="N5" i="112"/>
  <c r="N6" i="112" s="1"/>
  <c r="N7" i="112" s="1"/>
  <c r="N39" i="112" s="1"/>
  <c r="M5" i="112"/>
  <c r="M6" i="112" s="1"/>
  <c r="M7" i="112" s="1"/>
  <c r="M39" i="112" s="1"/>
  <c r="L5" i="112"/>
  <c r="L6" i="112" s="1"/>
  <c r="L7" i="112" s="1"/>
  <c r="L39" i="112" s="1"/>
  <c r="K5" i="112"/>
  <c r="K6" i="112" s="1"/>
  <c r="K7" i="112" s="1"/>
  <c r="K39" i="112" s="1"/>
  <c r="J5" i="112"/>
  <c r="J6" i="112" s="1"/>
  <c r="J7" i="112" s="1"/>
  <c r="J39" i="112" s="1"/>
  <c r="I5" i="112"/>
  <c r="I6" i="112" s="1"/>
  <c r="I7" i="112" s="1"/>
  <c r="I39" i="112" s="1"/>
  <c r="H5" i="112"/>
  <c r="H6" i="112" s="1"/>
  <c r="H7" i="112" s="1"/>
  <c r="H39" i="112" s="1"/>
  <c r="G5" i="112"/>
  <c r="G6" i="112" s="1"/>
  <c r="G7" i="112" s="1"/>
  <c r="G39" i="112" s="1"/>
  <c r="F5" i="112"/>
  <c r="F6" i="112" s="1"/>
  <c r="F7" i="112" s="1"/>
  <c r="F39" i="112" s="1"/>
  <c r="E5" i="112"/>
  <c r="E6" i="112" s="1"/>
  <c r="E7" i="112" s="1"/>
  <c r="E39" i="112" s="1"/>
  <c r="D5" i="112"/>
  <c r="D6" i="112" s="1"/>
  <c r="D7" i="112" s="1"/>
  <c r="D39" i="112" s="1"/>
  <c r="AH46" i="110"/>
  <c r="AG46" i="110"/>
  <c r="AF46" i="110"/>
  <c r="AE46" i="110"/>
  <c r="AD46" i="110"/>
  <c r="AC46" i="110"/>
  <c r="AB46" i="110"/>
  <c r="AA46" i="110"/>
  <c r="Z46" i="110"/>
  <c r="Y46" i="110"/>
  <c r="X46" i="110"/>
  <c r="W46" i="110"/>
  <c r="V46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I46" i="110"/>
  <c r="H46" i="110"/>
  <c r="G46" i="110"/>
  <c r="F46" i="110"/>
  <c r="E46" i="110"/>
  <c r="D46" i="110"/>
  <c r="AH45" i="110"/>
  <c r="AG45" i="110"/>
  <c r="AF45" i="110"/>
  <c r="AE45" i="110"/>
  <c r="AD45" i="110"/>
  <c r="AC45" i="110"/>
  <c r="AB45" i="110"/>
  <c r="AA45" i="110"/>
  <c r="Z45" i="110"/>
  <c r="Y45" i="110"/>
  <c r="X45" i="110"/>
  <c r="W45" i="110"/>
  <c r="V45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I45" i="110"/>
  <c r="H45" i="110"/>
  <c r="G45" i="110"/>
  <c r="F45" i="110"/>
  <c r="E45" i="110"/>
  <c r="D45" i="110"/>
  <c r="AH44" i="110"/>
  <c r="AG44" i="110"/>
  <c r="AF44" i="110"/>
  <c r="AE44" i="110"/>
  <c r="AD44" i="110"/>
  <c r="AC44" i="110"/>
  <c r="AB44" i="110"/>
  <c r="AA44" i="110"/>
  <c r="Z44" i="110"/>
  <c r="Y44" i="110"/>
  <c r="X44" i="110"/>
  <c r="W44" i="110"/>
  <c r="V44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I44" i="110"/>
  <c r="H44" i="110"/>
  <c r="G44" i="110"/>
  <c r="F44" i="110"/>
  <c r="E44" i="110"/>
  <c r="D44" i="110"/>
  <c r="AH43" i="110"/>
  <c r="AG43" i="110"/>
  <c r="AF43" i="110"/>
  <c r="AE43" i="110"/>
  <c r="AD43" i="110"/>
  <c r="AC43" i="110"/>
  <c r="AB43" i="110"/>
  <c r="AA43" i="110"/>
  <c r="Z43" i="110"/>
  <c r="Y43" i="110"/>
  <c r="X43" i="110"/>
  <c r="W43" i="110"/>
  <c r="V43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I43" i="110"/>
  <c r="H43" i="110"/>
  <c r="G43" i="110"/>
  <c r="F43" i="110"/>
  <c r="E43" i="110"/>
  <c r="D43" i="110"/>
  <c r="AH42" i="110"/>
  <c r="AG42" i="110"/>
  <c r="AF42" i="110"/>
  <c r="AE42" i="110"/>
  <c r="AD42" i="110"/>
  <c r="AC42" i="110"/>
  <c r="AB42" i="110"/>
  <c r="AA42" i="110"/>
  <c r="Z42" i="110"/>
  <c r="Y42" i="110"/>
  <c r="X42" i="110"/>
  <c r="W42" i="110"/>
  <c r="V42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I42" i="110"/>
  <c r="H42" i="110"/>
  <c r="G42" i="110"/>
  <c r="F42" i="110"/>
  <c r="E42" i="110"/>
  <c r="D42" i="110"/>
  <c r="AH41" i="110"/>
  <c r="AG41" i="110"/>
  <c r="AF41" i="110"/>
  <c r="AE41" i="110"/>
  <c r="AD41" i="110"/>
  <c r="AC41" i="110"/>
  <c r="AB41" i="110"/>
  <c r="AA41" i="110"/>
  <c r="Z41" i="110"/>
  <c r="Y41" i="110"/>
  <c r="X41" i="110"/>
  <c r="W41" i="110"/>
  <c r="V41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I41" i="110"/>
  <c r="H41" i="110"/>
  <c r="G41" i="110"/>
  <c r="F41" i="110"/>
  <c r="E41" i="110"/>
  <c r="D41" i="110"/>
  <c r="AH40" i="110"/>
  <c r="AG40" i="110"/>
  <c r="AF40" i="110"/>
  <c r="AE40" i="110"/>
  <c r="AD40" i="110"/>
  <c r="AC40" i="110"/>
  <c r="AB40" i="110"/>
  <c r="AA40" i="110"/>
  <c r="Z40" i="110"/>
  <c r="Y40" i="110"/>
  <c r="X40" i="110"/>
  <c r="W40" i="110"/>
  <c r="V40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I40" i="110"/>
  <c r="H40" i="110"/>
  <c r="G40" i="110"/>
  <c r="F40" i="110"/>
  <c r="E40" i="110"/>
  <c r="D40" i="110"/>
  <c r="AH39" i="110"/>
  <c r="AG39" i="110"/>
  <c r="AR34" i="110"/>
  <c r="AQ34" i="110"/>
  <c r="AP34" i="110"/>
  <c r="AO34" i="110"/>
  <c r="AR33" i="110"/>
  <c r="AQ33" i="110"/>
  <c r="AP33" i="110"/>
  <c r="AO33" i="110"/>
  <c r="AR32" i="110"/>
  <c r="AQ32" i="110"/>
  <c r="AP32" i="110"/>
  <c r="AO32" i="110"/>
  <c r="AR31" i="110"/>
  <c r="AQ31" i="110"/>
  <c r="AP31" i="110"/>
  <c r="AO31" i="110"/>
  <c r="AQ28" i="110"/>
  <c r="AP28" i="110"/>
  <c r="AO28" i="110"/>
  <c r="AI28" i="110" s="1"/>
  <c r="AN28" i="110"/>
  <c r="AQ22" i="110"/>
  <c r="AP22" i="110"/>
  <c r="AO22" i="110"/>
  <c r="AI22" i="110" s="1"/>
  <c r="AN22" i="110"/>
  <c r="AJ22" i="110"/>
  <c r="AQ21" i="110"/>
  <c r="AP21" i="110"/>
  <c r="AO21" i="110"/>
  <c r="AI21" i="110" s="1"/>
  <c r="AR21" i="110" s="1"/>
  <c r="AN21" i="110"/>
  <c r="AJ21" i="110"/>
  <c r="AQ20" i="110"/>
  <c r="AP20" i="110"/>
  <c r="AO20" i="110"/>
  <c r="AI20" i="110" s="1"/>
  <c r="AN20" i="110"/>
  <c r="AJ20" i="110"/>
  <c r="AQ19" i="110"/>
  <c r="AP19" i="110"/>
  <c r="AO19" i="110"/>
  <c r="AI19" i="110" s="1"/>
  <c r="AN19" i="110"/>
  <c r="AJ19" i="110"/>
  <c r="AQ18" i="110"/>
  <c r="AP18" i="110"/>
  <c r="AO18" i="110"/>
  <c r="AI18" i="110" s="1"/>
  <c r="AN18" i="110"/>
  <c r="AJ18" i="110"/>
  <c r="AQ17" i="110"/>
  <c r="AP17" i="110"/>
  <c r="AO17" i="110"/>
  <c r="AI17" i="110" s="1"/>
  <c r="AN17" i="110"/>
  <c r="AJ17" i="110"/>
  <c r="AQ16" i="110"/>
  <c r="AP16" i="110"/>
  <c r="AO16" i="110"/>
  <c r="AI16" i="110" s="1"/>
  <c r="AN16" i="110"/>
  <c r="AJ16" i="110"/>
  <c r="AQ15" i="110"/>
  <c r="AP15" i="110"/>
  <c r="AO15" i="110"/>
  <c r="AI15" i="110" s="1"/>
  <c r="AN15" i="110"/>
  <c r="AJ15" i="110"/>
  <c r="AQ14" i="110"/>
  <c r="AP14" i="110"/>
  <c r="AO14" i="110"/>
  <c r="AI14" i="110" s="1"/>
  <c r="AN14" i="110"/>
  <c r="AJ14" i="110"/>
  <c r="AQ13" i="110"/>
  <c r="AP13" i="110"/>
  <c r="AO13" i="110"/>
  <c r="AI13" i="110" s="1"/>
  <c r="AN13" i="110"/>
  <c r="AJ13" i="110"/>
  <c r="AQ10" i="110"/>
  <c r="AP10" i="110"/>
  <c r="AO10" i="110"/>
  <c r="AI10" i="110" s="1"/>
  <c r="AN10" i="110"/>
  <c r="AJ10" i="110"/>
  <c r="AQ9" i="110"/>
  <c r="AP9" i="110"/>
  <c r="AO9" i="110"/>
  <c r="AI9" i="110" s="1"/>
  <c r="AN9" i="110"/>
  <c r="AJ9" i="110"/>
  <c r="AQ8" i="110"/>
  <c r="AP8" i="110"/>
  <c r="AO8" i="110"/>
  <c r="AI8" i="110" s="1"/>
  <c r="AN8" i="110"/>
  <c r="AJ8" i="110"/>
  <c r="AF5" i="110"/>
  <c r="AF6" i="110" s="1"/>
  <c r="AF7" i="110" s="1"/>
  <c r="AF39" i="110" s="1"/>
  <c r="AE5" i="110"/>
  <c r="AE6" i="110" s="1"/>
  <c r="AE7" i="110" s="1"/>
  <c r="AE39" i="110" s="1"/>
  <c r="AD5" i="110"/>
  <c r="AD6" i="110" s="1"/>
  <c r="AD7" i="110" s="1"/>
  <c r="AD39" i="110" s="1"/>
  <c r="AC5" i="110"/>
  <c r="AC6" i="110" s="1"/>
  <c r="AC7" i="110" s="1"/>
  <c r="AC39" i="110" s="1"/>
  <c r="AB5" i="110"/>
  <c r="AB6" i="110" s="1"/>
  <c r="AB7" i="110" s="1"/>
  <c r="AB39" i="110" s="1"/>
  <c r="AA5" i="110"/>
  <c r="AA6" i="110" s="1"/>
  <c r="AA7" i="110" s="1"/>
  <c r="AA39" i="110" s="1"/>
  <c r="Z5" i="110"/>
  <c r="Z6" i="110" s="1"/>
  <c r="Z7" i="110" s="1"/>
  <c r="Z39" i="110" s="1"/>
  <c r="Y5" i="110"/>
  <c r="Y6" i="110" s="1"/>
  <c r="Y7" i="110" s="1"/>
  <c r="Y39" i="110" s="1"/>
  <c r="X5" i="110"/>
  <c r="X6" i="110" s="1"/>
  <c r="X7" i="110" s="1"/>
  <c r="X39" i="110" s="1"/>
  <c r="W5" i="110"/>
  <c r="W6" i="110" s="1"/>
  <c r="W7" i="110" s="1"/>
  <c r="W39" i="110" s="1"/>
  <c r="V5" i="110"/>
  <c r="V6" i="110" s="1"/>
  <c r="V7" i="110" s="1"/>
  <c r="V39" i="110" s="1"/>
  <c r="U5" i="110"/>
  <c r="U6" i="110" s="1"/>
  <c r="U7" i="110" s="1"/>
  <c r="U39" i="110" s="1"/>
  <c r="T5" i="110"/>
  <c r="T6" i="110" s="1"/>
  <c r="T7" i="110" s="1"/>
  <c r="T39" i="110" s="1"/>
  <c r="S5" i="110"/>
  <c r="S6" i="110" s="1"/>
  <c r="S7" i="110" s="1"/>
  <c r="S39" i="110" s="1"/>
  <c r="R5" i="110"/>
  <c r="R6" i="110" s="1"/>
  <c r="R7" i="110" s="1"/>
  <c r="R39" i="110" s="1"/>
  <c r="Q5" i="110"/>
  <c r="Q6" i="110" s="1"/>
  <c r="Q7" i="110" s="1"/>
  <c r="Q39" i="110" s="1"/>
  <c r="P5" i="110"/>
  <c r="P6" i="110" s="1"/>
  <c r="P7" i="110" s="1"/>
  <c r="P39" i="110" s="1"/>
  <c r="O5" i="110"/>
  <c r="O6" i="110" s="1"/>
  <c r="O7" i="110" s="1"/>
  <c r="O39" i="110" s="1"/>
  <c r="N5" i="110"/>
  <c r="N6" i="110" s="1"/>
  <c r="N7" i="110" s="1"/>
  <c r="N39" i="110" s="1"/>
  <c r="M5" i="110"/>
  <c r="M6" i="110" s="1"/>
  <c r="M7" i="110" s="1"/>
  <c r="M39" i="110" s="1"/>
  <c r="L5" i="110"/>
  <c r="L6" i="110" s="1"/>
  <c r="L7" i="110" s="1"/>
  <c r="L39" i="110" s="1"/>
  <c r="K5" i="110"/>
  <c r="K6" i="110" s="1"/>
  <c r="K7" i="110" s="1"/>
  <c r="K39" i="110" s="1"/>
  <c r="J5" i="110"/>
  <c r="J6" i="110" s="1"/>
  <c r="J7" i="110" s="1"/>
  <c r="J39" i="110" s="1"/>
  <c r="I5" i="110"/>
  <c r="I6" i="110" s="1"/>
  <c r="I7" i="110" s="1"/>
  <c r="I39" i="110" s="1"/>
  <c r="H5" i="110"/>
  <c r="H6" i="110" s="1"/>
  <c r="H7" i="110" s="1"/>
  <c r="H39" i="110" s="1"/>
  <c r="G5" i="110"/>
  <c r="G6" i="110" s="1"/>
  <c r="G7" i="110" s="1"/>
  <c r="G39" i="110" s="1"/>
  <c r="F5" i="110"/>
  <c r="F6" i="110" s="1"/>
  <c r="F7" i="110" s="1"/>
  <c r="F39" i="110" s="1"/>
  <c r="E5" i="110"/>
  <c r="E6" i="110" s="1"/>
  <c r="E7" i="110" s="1"/>
  <c r="E39" i="110" s="1"/>
  <c r="D5" i="110"/>
  <c r="D6" i="110" s="1"/>
  <c r="D7" i="110" s="1"/>
  <c r="D39" i="110" s="1"/>
  <c r="AH46" i="108"/>
  <c r="AG46" i="108"/>
  <c r="AF46" i="108"/>
  <c r="AE46" i="108"/>
  <c r="AD46" i="108"/>
  <c r="AC46" i="108"/>
  <c r="AB46" i="108"/>
  <c r="AA46" i="108"/>
  <c r="Z46" i="108"/>
  <c r="Y46" i="108"/>
  <c r="X46" i="108"/>
  <c r="W46" i="108"/>
  <c r="V46" i="108"/>
  <c r="U46" i="108"/>
  <c r="T46" i="108"/>
  <c r="S46" i="108"/>
  <c r="R46" i="108"/>
  <c r="Q46" i="108"/>
  <c r="P46" i="108"/>
  <c r="O46" i="108"/>
  <c r="N46" i="108"/>
  <c r="M46" i="108"/>
  <c r="L46" i="108"/>
  <c r="K46" i="108"/>
  <c r="J46" i="108"/>
  <c r="I46" i="108"/>
  <c r="H46" i="108"/>
  <c r="G46" i="108"/>
  <c r="F46" i="108"/>
  <c r="E46" i="108"/>
  <c r="D46" i="108"/>
  <c r="AH45" i="108"/>
  <c r="AG45" i="108"/>
  <c r="AF45" i="108"/>
  <c r="AE45" i="108"/>
  <c r="AD45" i="108"/>
  <c r="AC45" i="108"/>
  <c r="AB45" i="108"/>
  <c r="AA45" i="108"/>
  <c r="Z45" i="108"/>
  <c r="Y45" i="108"/>
  <c r="X45" i="108"/>
  <c r="W45" i="108"/>
  <c r="V45" i="108"/>
  <c r="U45" i="108"/>
  <c r="T45" i="108"/>
  <c r="S45" i="108"/>
  <c r="R45" i="108"/>
  <c r="Q45" i="108"/>
  <c r="P45" i="108"/>
  <c r="O45" i="108"/>
  <c r="N45" i="108"/>
  <c r="M45" i="108"/>
  <c r="L45" i="108"/>
  <c r="K45" i="108"/>
  <c r="J45" i="108"/>
  <c r="I45" i="108"/>
  <c r="H45" i="108"/>
  <c r="G45" i="108"/>
  <c r="F45" i="108"/>
  <c r="E45" i="108"/>
  <c r="D45" i="108"/>
  <c r="AH44" i="108"/>
  <c r="AG44" i="108"/>
  <c r="AF44" i="108"/>
  <c r="AE44" i="108"/>
  <c r="AD44" i="108"/>
  <c r="AC44" i="108"/>
  <c r="AB44" i="108"/>
  <c r="AA44" i="108"/>
  <c r="Z44" i="108"/>
  <c r="Y44" i="108"/>
  <c r="X44" i="108"/>
  <c r="W44" i="108"/>
  <c r="V44" i="108"/>
  <c r="U44" i="108"/>
  <c r="T44" i="108"/>
  <c r="S44" i="108"/>
  <c r="R44" i="108"/>
  <c r="Q44" i="108"/>
  <c r="P44" i="108"/>
  <c r="O44" i="108"/>
  <c r="N44" i="108"/>
  <c r="M44" i="108"/>
  <c r="L44" i="108"/>
  <c r="K44" i="108"/>
  <c r="J44" i="108"/>
  <c r="I44" i="108"/>
  <c r="H44" i="108"/>
  <c r="G44" i="108"/>
  <c r="F44" i="108"/>
  <c r="E44" i="108"/>
  <c r="D44" i="108"/>
  <c r="AH43" i="108"/>
  <c r="AG43" i="108"/>
  <c r="AF43" i="108"/>
  <c r="AE43" i="108"/>
  <c r="AD43" i="108"/>
  <c r="AC43" i="108"/>
  <c r="AB43" i="108"/>
  <c r="AA43" i="108"/>
  <c r="Z43" i="108"/>
  <c r="Y43" i="108"/>
  <c r="X43" i="108"/>
  <c r="W43" i="108"/>
  <c r="V43" i="108"/>
  <c r="U43" i="108"/>
  <c r="T43" i="108"/>
  <c r="S43" i="108"/>
  <c r="R43" i="108"/>
  <c r="Q43" i="108"/>
  <c r="P43" i="108"/>
  <c r="O43" i="108"/>
  <c r="N43" i="108"/>
  <c r="M43" i="108"/>
  <c r="L43" i="108"/>
  <c r="K43" i="108"/>
  <c r="J43" i="108"/>
  <c r="I43" i="108"/>
  <c r="H43" i="108"/>
  <c r="G43" i="108"/>
  <c r="F43" i="108"/>
  <c r="E43" i="108"/>
  <c r="D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D42" i="108"/>
  <c r="AH41" i="108"/>
  <c r="AG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D41" i="108"/>
  <c r="AH40" i="108"/>
  <c r="AG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D40" i="108"/>
  <c r="AG39" i="108"/>
  <c r="AN9" i="108"/>
  <c r="AN10" i="108"/>
  <c r="AH39" i="108"/>
  <c r="AU10" i="138" l="1"/>
  <c r="AR10" i="138"/>
  <c r="AW12" i="138"/>
  <c r="AR12" i="138"/>
  <c r="AW16" i="138"/>
  <c r="AR16" i="138"/>
  <c r="AT15" i="138"/>
  <c r="AR15" i="138"/>
  <c r="AK13" i="127"/>
  <c r="AK17" i="127"/>
  <c r="AV12" i="138"/>
  <c r="AK24" i="138"/>
  <c r="AW8" i="138"/>
  <c r="AV23" i="138"/>
  <c r="AV8" i="138"/>
  <c r="AW27" i="138"/>
  <c r="AK14" i="138"/>
  <c r="AV14" i="138" s="1"/>
  <c r="AK17" i="138"/>
  <c r="AW10" i="127"/>
  <c r="AV16" i="138"/>
  <c r="AV22" i="138"/>
  <c r="AK23" i="138"/>
  <c r="AT23" i="138" s="1"/>
  <c r="AR14" i="138"/>
  <c r="AU18" i="138"/>
  <c r="AR23" i="138"/>
  <c r="AR8" i="138"/>
  <c r="AV10" i="138"/>
  <c r="AT27" i="138"/>
  <c r="AV9" i="138"/>
  <c r="AR9" i="138"/>
  <c r="AU9" i="138"/>
  <c r="AT9" i="138"/>
  <c r="AW9" i="138"/>
  <c r="AS9" i="138"/>
  <c r="AV17" i="138"/>
  <c r="AR17" i="138"/>
  <c r="AU17" i="138"/>
  <c r="AT17" i="138"/>
  <c r="AS17" i="138"/>
  <c r="AW17" i="138"/>
  <c r="AU15" i="138"/>
  <c r="AV15" i="138"/>
  <c r="AT11" i="138"/>
  <c r="AV13" i="138"/>
  <c r="AR13" i="138"/>
  <c r="AS13" i="138"/>
  <c r="AU13" i="138"/>
  <c r="AT13" i="138"/>
  <c r="AW13" i="138"/>
  <c r="AU11" i="138"/>
  <c r="AV11" i="138"/>
  <c r="AV24" i="138"/>
  <c r="AR24" i="138"/>
  <c r="AU24" i="138"/>
  <c r="AT24" i="138"/>
  <c r="AW24" i="138"/>
  <c r="AS24" i="138"/>
  <c r="AT12" i="138"/>
  <c r="AT16" i="138"/>
  <c r="AU22" i="138"/>
  <c r="AT8" i="138"/>
  <c r="AU8" i="138"/>
  <c r="AS10" i="138"/>
  <c r="AW10" i="138"/>
  <c r="AU12" i="138"/>
  <c r="AS14" i="138"/>
  <c r="AW14" i="138"/>
  <c r="AU16" i="138"/>
  <c r="AS18" i="138"/>
  <c r="AW18" i="138"/>
  <c r="AU23" i="138"/>
  <c r="AU27" i="138"/>
  <c r="AT10" i="138"/>
  <c r="AS11" i="138"/>
  <c r="AW11" i="138"/>
  <c r="AT14" i="138"/>
  <c r="AS15" i="138"/>
  <c r="AW15" i="138"/>
  <c r="AT18" i="138"/>
  <c r="AS22" i="138"/>
  <c r="AW22" i="138"/>
  <c r="AR27" i="138"/>
  <c r="AV27" i="138"/>
  <c r="AS8" i="138"/>
  <c r="AS12" i="138"/>
  <c r="AS16" i="138"/>
  <c r="AS23" i="138"/>
  <c r="AS27" i="138"/>
  <c r="AS17" i="127"/>
  <c r="AK18" i="127"/>
  <c r="AU18" i="127" s="1"/>
  <c r="AR18" i="127"/>
  <c r="AK14" i="127"/>
  <c r="AV14" i="127" s="1"/>
  <c r="AK19" i="127"/>
  <c r="AU19" i="127" s="1"/>
  <c r="AK15" i="127"/>
  <c r="AS15" i="127" s="1"/>
  <c r="AK12" i="127"/>
  <c r="AU12" i="127" s="1"/>
  <c r="AK22" i="127"/>
  <c r="AS22" i="127" s="1"/>
  <c r="AK16" i="127"/>
  <c r="AS16" i="127" s="1"/>
  <c r="AK20" i="127"/>
  <c r="AS20" i="127" s="1"/>
  <c r="AK9" i="127"/>
  <c r="AS9" i="127" s="1"/>
  <c r="AK21" i="127"/>
  <c r="AS21" i="127" s="1"/>
  <c r="AK8" i="127"/>
  <c r="AS8" i="127" s="1"/>
  <c r="AV10" i="127"/>
  <c r="AU10" i="127"/>
  <c r="AR21" i="127"/>
  <c r="AV13" i="127"/>
  <c r="AS13" i="127"/>
  <c r="AU13" i="127"/>
  <c r="AT13" i="127"/>
  <c r="AR13" i="127"/>
  <c r="AW13" i="127"/>
  <c r="AR16" i="127"/>
  <c r="AW28" i="127"/>
  <c r="AV28" i="127"/>
  <c r="AU28" i="127"/>
  <c r="AT28" i="127"/>
  <c r="AS28" i="127"/>
  <c r="AR28" i="127"/>
  <c r="AT10" i="127"/>
  <c r="AR15" i="127"/>
  <c r="AR19" i="127"/>
  <c r="AR22" i="127"/>
  <c r="AW14" i="127"/>
  <c r="AU14" i="127"/>
  <c r="AR14" i="127"/>
  <c r="AR10" i="127"/>
  <c r="AT17" i="127"/>
  <c r="AW18" i="127"/>
  <c r="AS10" i="127"/>
  <c r="AU17" i="127"/>
  <c r="AW12" i="127"/>
  <c r="AV17" i="127"/>
  <c r="AW20" i="127"/>
  <c r="AW17" i="127"/>
  <c r="AR12" i="127"/>
  <c r="AR20" i="127"/>
  <c r="AK9" i="118"/>
  <c r="AS9" i="118" s="1"/>
  <c r="AK22" i="118"/>
  <c r="AK18" i="118"/>
  <c r="AK20" i="110"/>
  <c r="AK19" i="118"/>
  <c r="AW19" i="118" s="1"/>
  <c r="AK22" i="114"/>
  <c r="AS22" i="114" s="1"/>
  <c r="AK21" i="118"/>
  <c r="AU21" i="118" s="1"/>
  <c r="AK21" i="114"/>
  <c r="AV21" i="114" s="1"/>
  <c r="AK22" i="110"/>
  <c r="AS22" i="110" s="1"/>
  <c r="AK17" i="114"/>
  <c r="AS17" i="114" s="1"/>
  <c r="AK16" i="118"/>
  <c r="AT16" i="118" s="1"/>
  <c r="AK17" i="118"/>
  <c r="AU17" i="118" s="1"/>
  <c r="AK16" i="114"/>
  <c r="AT18" i="118"/>
  <c r="AK13" i="118"/>
  <c r="AT13" i="118" s="1"/>
  <c r="AK20" i="118"/>
  <c r="AU20" i="118" s="1"/>
  <c r="AT17" i="118"/>
  <c r="AR15" i="118"/>
  <c r="AT16" i="114"/>
  <c r="AR8" i="118"/>
  <c r="AK10" i="118"/>
  <c r="AW10" i="118" s="1"/>
  <c r="AW21" i="118"/>
  <c r="AK14" i="118"/>
  <c r="AW14" i="118" s="1"/>
  <c r="AW9" i="118"/>
  <c r="AK15" i="118"/>
  <c r="AT15" i="118" s="1"/>
  <c r="AK8" i="118"/>
  <c r="AU8" i="118" s="1"/>
  <c r="AW28" i="118"/>
  <c r="AS28" i="118"/>
  <c r="AR28" i="118"/>
  <c r="AS8" i="118"/>
  <c r="AT9" i="118"/>
  <c r="AW16" i="118"/>
  <c r="AR17" i="118"/>
  <c r="AV21" i="118"/>
  <c r="AT21" i="118"/>
  <c r="AK10" i="110"/>
  <c r="AS10" i="110" s="1"/>
  <c r="AK17" i="110"/>
  <c r="AT17" i="110" s="1"/>
  <c r="AK10" i="114"/>
  <c r="AU10" i="114" s="1"/>
  <c r="AU9" i="118"/>
  <c r="AS16" i="118"/>
  <c r="AU18" i="118"/>
  <c r="AV18" i="118"/>
  <c r="AU19" i="118"/>
  <c r="AK18" i="110"/>
  <c r="AV18" i="110" s="1"/>
  <c r="AK10" i="113"/>
  <c r="AV10" i="113" s="1"/>
  <c r="AK15" i="114"/>
  <c r="AU15" i="114" s="1"/>
  <c r="AK19" i="114"/>
  <c r="AU19" i="114" s="1"/>
  <c r="AW18" i="118"/>
  <c r="AR19" i="118"/>
  <c r="AK13" i="114"/>
  <c r="AU13" i="114" s="1"/>
  <c r="AW13" i="118"/>
  <c r="AV16" i="118"/>
  <c r="AT19" i="118"/>
  <c r="AS14" i="118"/>
  <c r="AS22" i="118"/>
  <c r="AT22" i="118"/>
  <c r="AU22" i="118"/>
  <c r="AR18" i="118"/>
  <c r="AS21" i="118"/>
  <c r="AV22" i="118"/>
  <c r="AU14" i="118"/>
  <c r="AS13" i="118"/>
  <c r="AV14" i="118"/>
  <c r="AV9" i="118"/>
  <c r="AS18" i="118"/>
  <c r="AW22" i="118"/>
  <c r="AT28" i="118"/>
  <c r="AU13" i="118"/>
  <c r="AU28" i="118"/>
  <c r="AV28" i="118"/>
  <c r="AR10" i="114"/>
  <c r="AK9" i="114"/>
  <c r="AU9" i="114" s="1"/>
  <c r="AR16" i="114"/>
  <c r="AK18" i="114"/>
  <c r="AV18" i="114" s="1"/>
  <c r="AK19" i="110"/>
  <c r="AU19" i="110" s="1"/>
  <c r="AW21" i="114"/>
  <c r="AU17" i="114"/>
  <c r="AU16" i="114"/>
  <c r="AR21" i="114"/>
  <c r="AV16" i="114"/>
  <c r="AK14" i="114"/>
  <c r="AS14" i="114" s="1"/>
  <c r="AK20" i="114"/>
  <c r="AV20" i="114" s="1"/>
  <c r="AK8" i="114"/>
  <c r="AV8" i="114" s="1"/>
  <c r="AW28" i="114"/>
  <c r="AS28" i="114"/>
  <c r="AV28" i="114"/>
  <c r="AR28" i="114"/>
  <c r="AU28" i="114"/>
  <c r="AT28" i="114"/>
  <c r="AR9" i="114"/>
  <c r="AR15" i="114"/>
  <c r="AR19" i="114"/>
  <c r="AT21" i="114"/>
  <c r="AU21" i="114"/>
  <c r="AR13" i="114"/>
  <c r="AS16" i="114"/>
  <c r="AW16" i="114"/>
  <c r="AR17" i="114"/>
  <c r="AV17" i="114"/>
  <c r="AR8" i="114"/>
  <c r="AR14" i="114"/>
  <c r="AR18" i="114"/>
  <c r="AS21" i="114"/>
  <c r="AR22" i="114"/>
  <c r="AK10" i="112"/>
  <c r="AT10" i="112" s="1"/>
  <c r="AT28" i="113"/>
  <c r="AU28" i="113"/>
  <c r="AV28" i="113"/>
  <c r="AW28" i="113"/>
  <c r="AR28" i="113"/>
  <c r="AK15" i="113"/>
  <c r="AS15" i="113" s="1"/>
  <c r="AK9" i="113"/>
  <c r="AT9" i="113" s="1"/>
  <c r="AK17" i="113"/>
  <c r="AS17" i="113" s="1"/>
  <c r="AK22" i="113"/>
  <c r="AU22" i="113" s="1"/>
  <c r="AK18" i="113"/>
  <c r="AS18" i="113" s="1"/>
  <c r="AK21" i="113"/>
  <c r="AW21" i="113" s="1"/>
  <c r="AK20" i="113"/>
  <c r="AU20" i="113" s="1"/>
  <c r="AK19" i="113"/>
  <c r="AW19" i="113" s="1"/>
  <c r="AR19" i="113"/>
  <c r="AK16" i="113"/>
  <c r="AU16" i="113" s="1"/>
  <c r="AK14" i="113"/>
  <c r="AV14" i="113" s="1"/>
  <c r="AK8" i="113"/>
  <c r="AT8" i="113" s="1"/>
  <c r="AK13" i="113"/>
  <c r="AS13" i="113" s="1"/>
  <c r="AR13" i="113"/>
  <c r="AR9" i="113"/>
  <c r="AR22" i="113"/>
  <c r="AR14" i="113"/>
  <c r="AR10" i="113"/>
  <c r="AT10" i="113"/>
  <c r="AR8" i="113"/>
  <c r="AR15" i="113"/>
  <c r="AR16" i="113"/>
  <c r="AR17" i="113"/>
  <c r="AR18" i="113"/>
  <c r="AR21" i="113"/>
  <c r="AK8" i="112"/>
  <c r="AW8" i="112" s="1"/>
  <c r="AK22" i="112"/>
  <c r="AS22" i="112" s="1"/>
  <c r="AK16" i="112"/>
  <c r="AT16" i="112" s="1"/>
  <c r="AK17" i="112"/>
  <c r="AS17" i="112" s="1"/>
  <c r="AK19" i="112"/>
  <c r="AV19" i="112" s="1"/>
  <c r="AK18" i="112"/>
  <c r="AW18" i="112" s="1"/>
  <c r="AK21" i="112"/>
  <c r="AW21" i="112" s="1"/>
  <c r="AK14" i="112"/>
  <c r="AU14" i="112" s="1"/>
  <c r="AV28" i="112"/>
  <c r="AT28" i="112"/>
  <c r="AR28" i="112"/>
  <c r="AK9" i="112"/>
  <c r="AU9" i="112" s="1"/>
  <c r="AK13" i="112"/>
  <c r="AU13" i="112" s="1"/>
  <c r="AK15" i="112"/>
  <c r="AV15" i="112" s="1"/>
  <c r="AK20" i="112"/>
  <c r="AW20" i="112" s="1"/>
  <c r="AW28" i="112"/>
  <c r="AR8" i="112"/>
  <c r="AR9" i="112"/>
  <c r="AR22" i="112"/>
  <c r="AR17" i="112"/>
  <c r="AR10" i="112"/>
  <c r="AR14" i="112"/>
  <c r="AR15" i="112"/>
  <c r="AR16" i="112"/>
  <c r="AR18" i="112"/>
  <c r="AR20" i="112"/>
  <c r="AS28" i="112"/>
  <c r="AU28" i="112"/>
  <c r="AR19" i="110"/>
  <c r="AR15" i="110"/>
  <c r="AV22" i="110"/>
  <c r="AW22" i="110"/>
  <c r="AK16" i="110"/>
  <c r="AS16" i="110" s="1"/>
  <c r="AK15" i="110"/>
  <c r="AV15" i="110" s="1"/>
  <c r="AK13" i="110"/>
  <c r="AT13" i="110" s="1"/>
  <c r="AK21" i="110"/>
  <c r="AV21" i="110" s="1"/>
  <c r="AR17" i="110"/>
  <c r="AK14" i="110"/>
  <c r="AV14" i="110" s="1"/>
  <c r="AR13" i="110"/>
  <c r="AK9" i="110"/>
  <c r="AV9" i="110" s="1"/>
  <c r="AR9" i="110"/>
  <c r="AK8" i="110"/>
  <c r="AV8" i="110" s="1"/>
  <c r="AU20" i="110"/>
  <c r="AT20" i="110"/>
  <c r="AT16" i="110"/>
  <c r="AR18" i="110"/>
  <c r="AU18" i="110"/>
  <c r="AT18" i="110"/>
  <c r="AW18" i="110"/>
  <c r="AS18" i="110"/>
  <c r="AW28" i="110"/>
  <c r="AS28" i="110"/>
  <c r="AV28" i="110"/>
  <c r="AR28" i="110"/>
  <c r="AU28" i="110"/>
  <c r="AT28" i="110"/>
  <c r="AR10" i="110"/>
  <c r="AR14" i="110"/>
  <c r="AW14" i="110"/>
  <c r="AR16" i="110"/>
  <c r="AR20" i="110"/>
  <c r="AV20" i="110"/>
  <c r="AT22" i="110"/>
  <c r="AS20" i="110"/>
  <c r="AW20" i="110"/>
  <c r="AU22" i="110"/>
  <c r="AR8" i="110"/>
  <c r="AR22" i="110"/>
  <c r="AR34" i="108"/>
  <c r="AQ34" i="108"/>
  <c r="AP34" i="108"/>
  <c r="AO34" i="108"/>
  <c r="AR33" i="108"/>
  <c r="AQ33" i="108"/>
  <c r="AP33" i="108"/>
  <c r="AO33" i="108"/>
  <c r="AR32" i="108"/>
  <c r="AQ32" i="108"/>
  <c r="AP32" i="108"/>
  <c r="AO32" i="108"/>
  <c r="AR31" i="108"/>
  <c r="AQ31" i="108"/>
  <c r="AP31" i="108"/>
  <c r="AO31" i="108"/>
  <c r="AQ10" i="108"/>
  <c r="AP10" i="108"/>
  <c r="AO10" i="108"/>
  <c r="AI10" i="108" s="1"/>
  <c r="AJ10" i="108"/>
  <c r="AQ28" i="108"/>
  <c r="AP28" i="108"/>
  <c r="AO28" i="108"/>
  <c r="AI28" i="108" s="1"/>
  <c r="AT28" i="108" s="1"/>
  <c r="AN28" i="108"/>
  <c r="AQ22" i="108"/>
  <c r="AP22" i="108"/>
  <c r="AO22" i="108"/>
  <c r="AI22" i="108" s="1"/>
  <c r="AN22" i="108"/>
  <c r="AJ22" i="108"/>
  <c r="AQ21" i="108"/>
  <c r="AP21" i="108"/>
  <c r="AO21" i="108"/>
  <c r="AI21" i="108" s="1"/>
  <c r="AN21" i="108"/>
  <c r="AJ21" i="108"/>
  <c r="AQ20" i="108"/>
  <c r="AP20" i="108"/>
  <c r="AO20" i="108"/>
  <c r="AI20" i="108" s="1"/>
  <c r="AN20" i="108"/>
  <c r="AJ20" i="108"/>
  <c r="AQ19" i="108"/>
  <c r="AP19" i="108"/>
  <c r="AO19" i="108"/>
  <c r="AI19" i="108" s="1"/>
  <c r="AN19" i="108"/>
  <c r="AJ19" i="108"/>
  <c r="AQ18" i="108"/>
  <c r="AP18" i="108"/>
  <c r="AO18" i="108"/>
  <c r="AI18" i="108" s="1"/>
  <c r="AN18" i="108"/>
  <c r="AJ18" i="108"/>
  <c r="AQ17" i="108"/>
  <c r="AP17" i="108"/>
  <c r="AO17" i="108"/>
  <c r="AI17" i="108" s="1"/>
  <c r="AN17" i="108"/>
  <c r="AJ17" i="108"/>
  <c r="AQ16" i="108"/>
  <c r="AP16" i="108"/>
  <c r="AO16" i="108"/>
  <c r="AI16" i="108" s="1"/>
  <c r="AN16" i="108"/>
  <c r="AJ16" i="108"/>
  <c r="AQ15" i="108"/>
  <c r="AP15" i="108"/>
  <c r="AO15" i="108"/>
  <c r="AI15" i="108" s="1"/>
  <c r="AN15" i="108"/>
  <c r="AJ15" i="108"/>
  <c r="AQ14" i="108"/>
  <c r="AP14" i="108"/>
  <c r="AO14" i="108"/>
  <c r="AI14" i="108" s="1"/>
  <c r="AN14" i="108"/>
  <c r="AJ14" i="108"/>
  <c r="AQ13" i="108"/>
  <c r="AP13" i="108"/>
  <c r="AO13" i="108"/>
  <c r="AI13" i="108" s="1"/>
  <c r="AN13" i="108"/>
  <c r="AJ13" i="108"/>
  <c r="AQ9" i="108"/>
  <c r="AP9" i="108"/>
  <c r="AO9" i="108"/>
  <c r="AI9" i="108" s="1"/>
  <c r="AJ9" i="108"/>
  <c r="AQ8" i="108"/>
  <c r="AP8" i="108"/>
  <c r="AO8" i="108"/>
  <c r="AI8" i="108" s="1"/>
  <c r="AN8" i="108"/>
  <c r="AJ8" i="108"/>
  <c r="AF5" i="108"/>
  <c r="AF6" i="108" s="1"/>
  <c r="AF7" i="108" s="1"/>
  <c r="AF39" i="108" s="1"/>
  <c r="AE5" i="108"/>
  <c r="AE6" i="108" s="1"/>
  <c r="AE7" i="108" s="1"/>
  <c r="AE39" i="108" s="1"/>
  <c r="AD5" i="108"/>
  <c r="AD6" i="108" s="1"/>
  <c r="AD7" i="108" s="1"/>
  <c r="AD39" i="108" s="1"/>
  <c r="AC5" i="108"/>
  <c r="AC6" i="108" s="1"/>
  <c r="AC7" i="108" s="1"/>
  <c r="AC39" i="108" s="1"/>
  <c r="AB5" i="108"/>
  <c r="AB6" i="108" s="1"/>
  <c r="AB7" i="108" s="1"/>
  <c r="AB39" i="108" s="1"/>
  <c r="AA5" i="108"/>
  <c r="AA6" i="108" s="1"/>
  <c r="AA7" i="108" s="1"/>
  <c r="AA39" i="108" s="1"/>
  <c r="Z5" i="108"/>
  <c r="Z6" i="108" s="1"/>
  <c r="Z7" i="108" s="1"/>
  <c r="Z39" i="108" s="1"/>
  <c r="Y5" i="108"/>
  <c r="Y6" i="108" s="1"/>
  <c r="Y7" i="108" s="1"/>
  <c r="Y39" i="108" s="1"/>
  <c r="X5" i="108"/>
  <c r="X6" i="108" s="1"/>
  <c r="X7" i="108" s="1"/>
  <c r="X39" i="108" s="1"/>
  <c r="W5" i="108"/>
  <c r="W6" i="108" s="1"/>
  <c r="W7" i="108" s="1"/>
  <c r="W39" i="108" s="1"/>
  <c r="V5" i="108"/>
  <c r="V6" i="108" s="1"/>
  <c r="V7" i="108" s="1"/>
  <c r="V39" i="108" s="1"/>
  <c r="U5" i="108"/>
  <c r="U6" i="108" s="1"/>
  <c r="U7" i="108" s="1"/>
  <c r="U39" i="108" s="1"/>
  <c r="T5" i="108"/>
  <c r="T6" i="108" s="1"/>
  <c r="T7" i="108" s="1"/>
  <c r="T39" i="108" s="1"/>
  <c r="S5" i="108"/>
  <c r="S6" i="108" s="1"/>
  <c r="S7" i="108" s="1"/>
  <c r="S39" i="108" s="1"/>
  <c r="R5" i="108"/>
  <c r="R6" i="108" s="1"/>
  <c r="R7" i="108" s="1"/>
  <c r="R39" i="108" s="1"/>
  <c r="Q5" i="108"/>
  <c r="Q6" i="108" s="1"/>
  <c r="Q7" i="108" s="1"/>
  <c r="Q39" i="108" s="1"/>
  <c r="P5" i="108"/>
  <c r="P6" i="108" s="1"/>
  <c r="P7" i="108" s="1"/>
  <c r="P39" i="108" s="1"/>
  <c r="O5" i="108"/>
  <c r="O6" i="108" s="1"/>
  <c r="O7" i="108" s="1"/>
  <c r="O39" i="108" s="1"/>
  <c r="N5" i="108"/>
  <c r="N6" i="108" s="1"/>
  <c r="N7" i="108" s="1"/>
  <c r="N39" i="108" s="1"/>
  <c r="M5" i="108"/>
  <c r="M6" i="108" s="1"/>
  <c r="M7" i="108" s="1"/>
  <c r="M39" i="108" s="1"/>
  <c r="L5" i="108"/>
  <c r="L6" i="108" s="1"/>
  <c r="L7" i="108" s="1"/>
  <c r="L39" i="108" s="1"/>
  <c r="K5" i="108"/>
  <c r="K6" i="108" s="1"/>
  <c r="K7" i="108" s="1"/>
  <c r="K39" i="108" s="1"/>
  <c r="J5" i="108"/>
  <c r="J6" i="108" s="1"/>
  <c r="J7" i="108" s="1"/>
  <c r="J39" i="108" s="1"/>
  <c r="I5" i="108"/>
  <c r="I6" i="108" s="1"/>
  <c r="I7" i="108" s="1"/>
  <c r="I39" i="108" s="1"/>
  <c r="H5" i="108"/>
  <c r="H6" i="108" s="1"/>
  <c r="H7" i="108" s="1"/>
  <c r="H39" i="108" s="1"/>
  <c r="G5" i="108"/>
  <c r="G6" i="108" s="1"/>
  <c r="G7" i="108" s="1"/>
  <c r="G39" i="108" s="1"/>
  <c r="F5" i="108"/>
  <c r="F6" i="108" s="1"/>
  <c r="E5" i="108"/>
  <c r="E6" i="108" s="1"/>
  <c r="E7" i="108" s="1"/>
  <c r="E39" i="108" s="1"/>
  <c r="D5" i="108"/>
  <c r="D6" i="108" s="1"/>
  <c r="D7" i="108" s="1"/>
  <c r="D39" i="108" s="1"/>
  <c r="AG42" i="107"/>
  <c r="AF42" i="107"/>
  <c r="AE42" i="107"/>
  <c r="AD42" i="107"/>
  <c r="AC42" i="107"/>
  <c r="AB42" i="107"/>
  <c r="AA42" i="107"/>
  <c r="Z42" i="107"/>
  <c r="Y42" i="107"/>
  <c r="X42" i="107"/>
  <c r="W42" i="107"/>
  <c r="V42" i="107"/>
  <c r="U42" i="107"/>
  <c r="T42" i="107"/>
  <c r="S42" i="107"/>
  <c r="R42" i="107"/>
  <c r="Q42" i="107"/>
  <c r="P42" i="107"/>
  <c r="O42" i="107"/>
  <c r="N42" i="107"/>
  <c r="M42" i="107"/>
  <c r="L42" i="107"/>
  <c r="K42" i="107"/>
  <c r="J42" i="107"/>
  <c r="I42" i="107"/>
  <c r="H42" i="107"/>
  <c r="G42" i="107"/>
  <c r="F42" i="107"/>
  <c r="E42" i="107"/>
  <c r="D42" i="107"/>
  <c r="AG41" i="107"/>
  <c r="AF41" i="107"/>
  <c r="AE41" i="107"/>
  <c r="AD41" i="107"/>
  <c r="AC41" i="107"/>
  <c r="AB41" i="107"/>
  <c r="AA41" i="107"/>
  <c r="Z41" i="107"/>
  <c r="Y41" i="107"/>
  <c r="X41" i="107"/>
  <c r="W41" i="107"/>
  <c r="V41" i="107"/>
  <c r="U41" i="107"/>
  <c r="T41" i="107"/>
  <c r="S41" i="107"/>
  <c r="R41" i="107"/>
  <c r="Q41" i="107"/>
  <c r="P41" i="107"/>
  <c r="O41" i="107"/>
  <c r="N41" i="107"/>
  <c r="M41" i="107"/>
  <c r="L41" i="107"/>
  <c r="K41" i="107"/>
  <c r="J41" i="107"/>
  <c r="I41" i="107"/>
  <c r="H41" i="107"/>
  <c r="G41" i="107"/>
  <c r="F41" i="107"/>
  <c r="E41" i="107"/>
  <c r="D41" i="107"/>
  <c r="AG40" i="107"/>
  <c r="AF40" i="107"/>
  <c r="AE40" i="107"/>
  <c r="AD40" i="107"/>
  <c r="AC40" i="107"/>
  <c r="AB40" i="107"/>
  <c r="AA40" i="107"/>
  <c r="Z40" i="107"/>
  <c r="Y40" i="107"/>
  <c r="X40" i="107"/>
  <c r="W40" i="107"/>
  <c r="V40" i="107"/>
  <c r="U40" i="107"/>
  <c r="T40" i="107"/>
  <c r="S40" i="107"/>
  <c r="R40" i="107"/>
  <c r="Q40" i="107"/>
  <c r="P40" i="107"/>
  <c r="O40" i="107"/>
  <c r="N40" i="107"/>
  <c r="M40" i="107"/>
  <c r="L40" i="107"/>
  <c r="K40" i="107"/>
  <c r="J40" i="107"/>
  <c r="I40" i="107"/>
  <c r="H40" i="107"/>
  <c r="G40" i="107"/>
  <c r="F40" i="107"/>
  <c r="E40" i="107"/>
  <c r="D40" i="107"/>
  <c r="AG39" i="107"/>
  <c r="AF39" i="107"/>
  <c r="AE39" i="107"/>
  <c r="AD39" i="107"/>
  <c r="AC39" i="107"/>
  <c r="AB39" i="107"/>
  <c r="AA39" i="107"/>
  <c r="Z39" i="107"/>
  <c r="Y39" i="107"/>
  <c r="X39" i="107"/>
  <c r="W39" i="107"/>
  <c r="V39" i="107"/>
  <c r="U39" i="107"/>
  <c r="T39" i="107"/>
  <c r="S39" i="107"/>
  <c r="R39" i="107"/>
  <c r="Q39" i="107"/>
  <c r="P39" i="107"/>
  <c r="O39" i="107"/>
  <c r="N39" i="107"/>
  <c r="M39" i="107"/>
  <c r="L39" i="107"/>
  <c r="K39" i="107"/>
  <c r="J39" i="107"/>
  <c r="I39" i="107"/>
  <c r="H39" i="107"/>
  <c r="G39" i="107"/>
  <c r="F39" i="107"/>
  <c r="E39" i="107"/>
  <c r="D39" i="107"/>
  <c r="AG38" i="107"/>
  <c r="AF38" i="107"/>
  <c r="AE38" i="107"/>
  <c r="AD38" i="107"/>
  <c r="AC38" i="107"/>
  <c r="AB38" i="107"/>
  <c r="AA38" i="107"/>
  <c r="Z38" i="107"/>
  <c r="Y38" i="107"/>
  <c r="X38" i="107"/>
  <c r="W38" i="107"/>
  <c r="V38" i="107"/>
  <c r="U38" i="107"/>
  <c r="T38" i="107"/>
  <c r="S38" i="107"/>
  <c r="R38" i="107"/>
  <c r="Q38" i="107"/>
  <c r="P38" i="107"/>
  <c r="O38" i="107"/>
  <c r="N38" i="107"/>
  <c r="M38" i="107"/>
  <c r="L38" i="107"/>
  <c r="K38" i="107"/>
  <c r="J38" i="107"/>
  <c r="I38" i="107"/>
  <c r="H38" i="107"/>
  <c r="G38" i="107"/>
  <c r="F38" i="107"/>
  <c r="E38" i="107"/>
  <c r="D38" i="107"/>
  <c r="AG37" i="107"/>
  <c r="AF37" i="107"/>
  <c r="AE37" i="107"/>
  <c r="AD37" i="107"/>
  <c r="AC37" i="107"/>
  <c r="AB37" i="107"/>
  <c r="AA37" i="107"/>
  <c r="Z37" i="107"/>
  <c r="Y37" i="107"/>
  <c r="X37" i="107"/>
  <c r="W37" i="107"/>
  <c r="V37" i="107"/>
  <c r="U37" i="107"/>
  <c r="T37" i="107"/>
  <c r="S37" i="107"/>
  <c r="R37" i="107"/>
  <c r="Q37" i="107"/>
  <c r="P37" i="107"/>
  <c r="O37" i="107"/>
  <c r="N37" i="107"/>
  <c r="M37" i="107"/>
  <c r="L37" i="107"/>
  <c r="K37" i="107"/>
  <c r="J37" i="107"/>
  <c r="I37" i="107"/>
  <c r="H37" i="107"/>
  <c r="G37" i="107"/>
  <c r="F37" i="107"/>
  <c r="E37" i="107"/>
  <c r="D37" i="107"/>
  <c r="AG36" i="107"/>
  <c r="AF36" i="107"/>
  <c r="AE36" i="107"/>
  <c r="AD36" i="107"/>
  <c r="AC36" i="107"/>
  <c r="AB36" i="107"/>
  <c r="AA36" i="107"/>
  <c r="Z36" i="107"/>
  <c r="Y36" i="107"/>
  <c r="X36" i="107"/>
  <c r="W36" i="107"/>
  <c r="V36" i="107"/>
  <c r="U36" i="107"/>
  <c r="T36" i="107"/>
  <c r="S36" i="107"/>
  <c r="R36" i="107"/>
  <c r="Q36" i="107"/>
  <c r="P36" i="107"/>
  <c r="O36" i="107"/>
  <c r="N36" i="107"/>
  <c r="M36" i="107"/>
  <c r="L36" i="107"/>
  <c r="K36" i="107"/>
  <c r="J36" i="107"/>
  <c r="I36" i="107"/>
  <c r="H36" i="107"/>
  <c r="G36" i="107"/>
  <c r="F36" i="107"/>
  <c r="E36" i="107"/>
  <c r="D36" i="107"/>
  <c r="AG35" i="107"/>
  <c r="AQ30" i="107"/>
  <c r="AP30" i="107"/>
  <c r="AO30" i="107"/>
  <c r="AN30" i="107"/>
  <c r="AQ29" i="107"/>
  <c r="AP29" i="107"/>
  <c r="AO29" i="107"/>
  <c r="AN29" i="107"/>
  <c r="AQ28" i="107"/>
  <c r="AP28" i="107"/>
  <c r="AO28" i="107"/>
  <c r="AN28" i="107"/>
  <c r="AQ27" i="107"/>
  <c r="AP27" i="107"/>
  <c r="AO27" i="107"/>
  <c r="AN27" i="107"/>
  <c r="AM27" i="107"/>
  <c r="AQ26" i="107"/>
  <c r="AP26" i="107"/>
  <c r="AO26" i="107"/>
  <c r="AN26" i="107"/>
  <c r="AP25" i="107"/>
  <c r="AO25" i="107"/>
  <c r="AN25" i="107"/>
  <c r="AH25" i="107" s="1"/>
  <c r="AI25" i="107"/>
  <c r="AP23" i="107"/>
  <c r="AO23" i="107"/>
  <c r="AN23" i="107"/>
  <c r="AH23" i="107" s="1"/>
  <c r="AS23" i="107" s="1"/>
  <c r="AM23" i="107"/>
  <c r="AP22" i="107"/>
  <c r="AO22" i="107"/>
  <c r="AN22" i="107"/>
  <c r="AH22" i="107" s="1"/>
  <c r="AM22" i="107"/>
  <c r="AI22" i="107"/>
  <c r="AP21" i="107"/>
  <c r="AO21" i="107"/>
  <c r="AN21" i="107"/>
  <c r="AH21" i="107" s="1"/>
  <c r="AM21" i="107"/>
  <c r="AI21" i="107"/>
  <c r="AP20" i="107"/>
  <c r="AO20" i="107"/>
  <c r="AN20" i="107"/>
  <c r="AH20" i="107" s="1"/>
  <c r="AM20" i="107"/>
  <c r="AI20" i="107"/>
  <c r="AP19" i="107"/>
  <c r="AO19" i="107"/>
  <c r="AN19" i="107"/>
  <c r="AH19" i="107" s="1"/>
  <c r="AM19" i="107"/>
  <c r="AI19" i="107"/>
  <c r="AP18" i="107"/>
  <c r="AO18" i="107"/>
  <c r="AN18" i="107"/>
  <c r="AH18" i="107" s="1"/>
  <c r="AM18" i="107"/>
  <c r="AI18" i="107"/>
  <c r="AP17" i="107"/>
  <c r="AO17" i="107"/>
  <c r="AN17" i="107"/>
  <c r="AH17" i="107" s="1"/>
  <c r="AM17" i="107"/>
  <c r="AI17" i="107"/>
  <c r="AP16" i="107"/>
  <c r="AO16" i="107"/>
  <c r="AN16" i="107"/>
  <c r="AH16" i="107" s="1"/>
  <c r="AM16" i="107"/>
  <c r="AI16" i="107"/>
  <c r="AP15" i="107"/>
  <c r="AO15" i="107"/>
  <c r="AN15" i="107"/>
  <c r="AH15" i="107" s="1"/>
  <c r="AM15" i="107"/>
  <c r="AI15" i="107"/>
  <c r="AP14" i="107"/>
  <c r="AO14" i="107"/>
  <c r="AN14" i="107"/>
  <c r="AH14" i="107" s="1"/>
  <c r="AM14" i="107"/>
  <c r="AI14" i="107"/>
  <c r="AP13" i="107"/>
  <c r="AO13" i="107"/>
  <c r="AN13" i="107"/>
  <c r="AH13" i="107" s="1"/>
  <c r="AM13" i="107"/>
  <c r="AI13" i="107"/>
  <c r="AJ12" i="107"/>
  <c r="AI12" i="107"/>
  <c r="AH12" i="107"/>
  <c r="AP11" i="107"/>
  <c r="AO11" i="107"/>
  <c r="AN11" i="107"/>
  <c r="AH11" i="107" s="1"/>
  <c r="AM11" i="107"/>
  <c r="AI11" i="107"/>
  <c r="AP10" i="107"/>
  <c r="AO10" i="107"/>
  <c r="AN10" i="107"/>
  <c r="AH10" i="107" s="1"/>
  <c r="AM10" i="107"/>
  <c r="AI10" i="107"/>
  <c r="AP9" i="107"/>
  <c r="AO9" i="107"/>
  <c r="AN9" i="107"/>
  <c r="AH9" i="107" s="1"/>
  <c r="AM9" i="107"/>
  <c r="AI9" i="107"/>
  <c r="AP8" i="107"/>
  <c r="AO8" i="107"/>
  <c r="AN8" i="107"/>
  <c r="AH8" i="107" s="1"/>
  <c r="AM8" i="107"/>
  <c r="AI8" i="107"/>
  <c r="AF5" i="107"/>
  <c r="AF6" i="107" s="1"/>
  <c r="AF7" i="107" s="1"/>
  <c r="AF35" i="107" s="1"/>
  <c r="AE5" i="107"/>
  <c r="AE6" i="107" s="1"/>
  <c r="AE7" i="107" s="1"/>
  <c r="AE35" i="107" s="1"/>
  <c r="AD5" i="107"/>
  <c r="AD6" i="107" s="1"/>
  <c r="AD7" i="107" s="1"/>
  <c r="AD35" i="107" s="1"/>
  <c r="AC5" i="107"/>
  <c r="AC6" i="107" s="1"/>
  <c r="AC7" i="107" s="1"/>
  <c r="AC35" i="107" s="1"/>
  <c r="AB5" i="107"/>
  <c r="AB6" i="107" s="1"/>
  <c r="AB7" i="107" s="1"/>
  <c r="AB35" i="107" s="1"/>
  <c r="AA5" i="107"/>
  <c r="AA6" i="107" s="1"/>
  <c r="AA7" i="107" s="1"/>
  <c r="AA35" i="107" s="1"/>
  <c r="Z5" i="107"/>
  <c r="Z6" i="107" s="1"/>
  <c r="Z7" i="107" s="1"/>
  <c r="Z35" i="107" s="1"/>
  <c r="Y5" i="107"/>
  <c r="Y6" i="107" s="1"/>
  <c r="Y7" i="107" s="1"/>
  <c r="Y35" i="107" s="1"/>
  <c r="X5" i="107"/>
  <c r="X6" i="107" s="1"/>
  <c r="X7" i="107" s="1"/>
  <c r="X35" i="107" s="1"/>
  <c r="W5" i="107"/>
  <c r="W6" i="107" s="1"/>
  <c r="W7" i="107" s="1"/>
  <c r="W35" i="107" s="1"/>
  <c r="V5" i="107"/>
  <c r="V6" i="107" s="1"/>
  <c r="V7" i="107" s="1"/>
  <c r="V35" i="107" s="1"/>
  <c r="U5" i="107"/>
  <c r="U6" i="107" s="1"/>
  <c r="U7" i="107" s="1"/>
  <c r="U35" i="107" s="1"/>
  <c r="T5" i="107"/>
  <c r="T6" i="107" s="1"/>
  <c r="T7" i="107" s="1"/>
  <c r="T35" i="107" s="1"/>
  <c r="S5" i="107"/>
  <c r="S6" i="107" s="1"/>
  <c r="S7" i="107" s="1"/>
  <c r="S35" i="107" s="1"/>
  <c r="R5" i="107"/>
  <c r="R6" i="107" s="1"/>
  <c r="R7" i="107" s="1"/>
  <c r="R35" i="107" s="1"/>
  <c r="Q5" i="107"/>
  <c r="Q6" i="107" s="1"/>
  <c r="Q7" i="107" s="1"/>
  <c r="Q35" i="107" s="1"/>
  <c r="P5" i="107"/>
  <c r="P6" i="107" s="1"/>
  <c r="P7" i="107" s="1"/>
  <c r="P35" i="107" s="1"/>
  <c r="O5" i="107"/>
  <c r="O6" i="107" s="1"/>
  <c r="O7" i="107" s="1"/>
  <c r="O35" i="107" s="1"/>
  <c r="N5" i="107"/>
  <c r="N6" i="107" s="1"/>
  <c r="N7" i="107" s="1"/>
  <c r="N35" i="107" s="1"/>
  <c r="M5" i="107"/>
  <c r="M6" i="107" s="1"/>
  <c r="M7" i="107" s="1"/>
  <c r="M35" i="107" s="1"/>
  <c r="L5" i="107"/>
  <c r="L6" i="107" s="1"/>
  <c r="L7" i="107" s="1"/>
  <c r="L35" i="107" s="1"/>
  <c r="K5" i="107"/>
  <c r="K6" i="107" s="1"/>
  <c r="K7" i="107" s="1"/>
  <c r="K35" i="107" s="1"/>
  <c r="J5" i="107"/>
  <c r="J6" i="107" s="1"/>
  <c r="J7" i="107" s="1"/>
  <c r="J35" i="107" s="1"/>
  <c r="I5" i="107"/>
  <c r="I6" i="107" s="1"/>
  <c r="I7" i="107" s="1"/>
  <c r="I35" i="107" s="1"/>
  <c r="H5" i="107"/>
  <c r="H6" i="107" s="1"/>
  <c r="H7" i="107" s="1"/>
  <c r="H35" i="107" s="1"/>
  <c r="G5" i="107"/>
  <c r="G6" i="107" s="1"/>
  <c r="G7" i="107" s="1"/>
  <c r="G35" i="107" s="1"/>
  <c r="F5" i="107"/>
  <c r="F6" i="107" s="1"/>
  <c r="F7" i="107" s="1"/>
  <c r="F35" i="107" s="1"/>
  <c r="E5" i="107"/>
  <c r="E6" i="107" s="1"/>
  <c r="E7" i="107" s="1"/>
  <c r="E35" i="107" s="1"/>
  <c r="D5" i="107"/>
  <c r="D6" i="107" s="1"/>
  <c r="D7" i="107" s="1"/>
  <c r="D35" i="107" s="1"/>
  <c r="AH43" i="106"/>
  <c r="AG43" i="106"/>
  <c r="AF43" i="106"/>
  <c r="AE43" i="106"/>
  <c r="AD43" i="106"/>
  <c r="AC43" i="106"/>
  <c r="AB43" i="106"/>
  <c r="AA43" i="106"/>
  <c r="Z43" i="106"/>
  <c r="Y43" i="106"/>
  <c r="X43" i="106"/>
  <c r="W43" i="106"/>
  <c r="V43" i="106"/>
  <c r="U43" i="106"/>
  <c r="T43" i="106"/>
  <c r="S43" i="106"/>
  <c r="R43" i="106"/>
  <c r="Q43" i="106"/>
  <c r="P43" i="106"/>
  <c r="O43" i="106"/>
  <c r="N43" i="106"/>
  <c r="M43" i="106"/>
  <c r="L43" i="106"/>
  <c r="K43" i="106"/>
  <c r="J43" i="106"/>
  <c r="I43" i="106"/>
  <c r="H43" i="106"/>
  <c r="G43" i="106"/>
  <c r="F43" i="106"/>
  <c r="E43" i="106"/>
  <c r="D43" i="106"/>
  <c r="AH42" i="106"/>
  <c r="AG42" i="106"/>
  <c r="AF42" i="106"/>
  <c r="AE42" i="106"/>
  <c r="AD42" i="106"/>
  <c r="AC42" i="106"/>
  <c r="AB42" i="106"/>
  <c r="AA42" i="106"/>
  <c r="Z42" i="106"/>
  <c r="Y42" i="106"/>
  <c r="X42" i="106"/>
  <c r="W42" i="106"/>
  <c r="V42" i="106"/>
  <c r="U42" i="106"/>
  <c r="T42" i="106"/>
  <c r="S42" i="106"/>
  <c r="R42" i="106"/>
  <c r="Q42" i="106"/>
  <c r="P42" i="106"/>
  <c r="O42" i="106"/>
  <c r="N42" i="106"/>
  <c r="M42" i="106"/>
  <c r="L42" i="106"/>
  <c r="K42" i="106"/>
  <c r="J42" i="106"/>
  <c r="I42" i="106"/>
  <c r="H42" i="106"/>
  <c r="G42" i="106"/>
  <c r="F42" i="106"/>
  <c r="E42" i="106"/>
  <c r="D42" i="106"/>
  <c r="AH41" i="106"/>
  <c r="AG41" i="106"/>
  <c r="AF41" i="106"/>
  <c r="AE41" i="106"/>
  <c r="AD41" i="106"/>
  <c r="AC41" i="106"/>
  <c r="AB41" i="106"/>
  <c r="AA41" i="106"/>
  <c r="Z41" i="106"/>
  <c r="Y41" i="106"/>
  <c r="X41" i="106"/>
  <c r="W41" i="106"/>
  <c r="V41" i="106"/>
  <c r="U41" i="106"/>
  <c r="T41" i="106"/>
  <c r="S41" i="106"/>
  <c r="R41" i="106"/>
  <c r="Q41" i="106"/>
  <c r="P41" i="106"/>
  <c r="O41" i="106"/>
  <c r="N41" i="106"/>
  <c r="M41" i="106"/>
  <c r="L41" i="106"/>
  <c r="K41" i="106"/>
  <c r="J41" i="106"/>
  <c r="I41" i="106"/>
  <c r="H41" i="106"/>
  <c r="G41" i="106"/>
  <c r="F41" i="106"/>
  <c r="E41" i="106"/>
  <c r="D41" i="106"/>
  <c r="AH40" i="106"/>
  <c r="AG40" i="106"/>
  <c r="AF40" i="106"/>
  <c r="AE40" i="106"/>
  <c r="AD40" i="106"/>
  <c r="AC40" i="106"/>
  <c r="AB40" i="106"/>
  <c r="AA40" i="106"/>
  <c r="Z40" i="106"/>
  <c r="Y40" i="106"/>
  <c r="X40" i="106"/>
  <c r="W40" i="106"/>
  <c r="V40" i="106"/>
  <c r="U40" i="106"/>
  <c r="T40" i="106"/>
  <c r="S40" i="106"/>
  <c r="R40" i="106"/>
  <c r="Q40" i="106"/>
  <c r="P40" i="106"/>
  <c r="O40" i="106"/>
  <c r="N40" i="106"/>
  <c r="M40" i="106"/>
  <c r="L40" i="106"/>
  <c r="K40" i="106"/>
  <c r="J40" i="106"/>
  <c r="I40" i="106"/>
  <c r="H40" i="106"/>
  <c r="G40" i="106"/>
  <c r="F40" i="106"/>
  <c r="E40" i="106"/>
  <c r="D40" i="106"/>
  <c r="AH39" i="106"/>
  <c r="AG39" i="106"/>
  <c r="AF39" i="106"/>
  <c r="AE39" i="106"/>
  <c r="AD39" i="106"/>
  <c r="AC39" i="106"/>
  <c r="AB39" i="106"/>
  <c r="AA39" i="106"/>
  <c r="Z39" i="106"/>
  <c r="Y39" i="106"/>
  <c r="X39" i="106"/>
  <c r="W39" i="106"/>
  <c r="V39" i="106"/>
  <c r="U39" i="106"/>
  <c r="T39" i="106"/>
  <c r="S39" i="106"/>
  <c r="R39" i="106"/>
  <c r="Q39" i="106"/>
  <c r="P39" i="106"/>
  <c r="O39" i="106"/>
  <c r="N39" i="106"/>
  <c r="M39" i="106"/>
  <c r="L39" i="106"/>
  <c r="K39" i="106"/>
  <c r="J39" i="106"/>
  <c r="I39" i="106"/>
  <c r="H39" i="106"/>
  <c r="G39" i="106"/>
  <c r="F39" i="106"/>
  <c r="E39" i="106"/>
  <c r="D39" i="106"/>
  <c r="AH38" i="106"/>
  <c r="AG38" i="106"/>
  <c r="AF38" i="106"/>
  <c r="AE38" i="106"/>
  <c r="AD38" i="106"/>
  <c r="AC38" i="106"/>
  <c r="AB38" i="106"/>
  <c r="AA38" i="106"/>
  <c r="Z38" i="106"/>
  <c r="Y38" i="106"/>
  <c r="X38" i="106"/>
  <c r="W38" i="106"/>
  <c r="V38" i="106"/>
  <c r="U38" i="106"/>
  <c r="T38" i="106"/>
  <c r="S38" i="106"/>
  <c r="R38" i="106"/>
  <c r="Q38" i="106"/>
  <c r="P38" i="106"/>
  <c r="O38" i="106"/>
  <c r="N38" i="106"/>
  <c r="M38" i="106"/>
  <c r="L38" i="106"/>
  <c r="K38" i="106"/>
  <c r="J38" i="106"/>
  <c r="I38" i="106"/>
  <c r="H38" i="106"/>
  <c r="G38" i="106"/>
  <c r="F38" i="106"/>
  <c r="E38" i="106"/>
  <c r="D38" i="106"/>
  <c r="AH37" i="106"/>
  <c r="AG37" i="106"/>
  <c r="AF37" i="106"/>
  <c r="AE37" i="106"/>
  <c r="AD37" i="106"/>
  <c r="AC37" i="106"/>
  <c r="AB37" i="106"/>
  <c r="AA37" i="106"/>
  <c r="Z37" i="106"/>
  <c r="Y37" i="106"/>
  <c r="X37" i="106"/>
  <c r="W37" i="106"/>
  <c r="V37" i="106"/>
  <c r="U37" i="106"/>
  <c r="T37" i="106"/>
  <c r="S37" i="106"/>
  <c r="R37" i="106"/>
  <c r="Q37" i="106"/>
  <c r="P37" i="106"/>
  <c r="O37" i="106"/>
  <c r="N37" i="106"/>
  <c r="M37" i="106"/>
  <c r="L37" i="106"/>
  <c r="K37" i="106"/>
  <c r="J37" i="106"/>
  <c r="I37" i="106"/>
  <c r="H37" i="106"/>
  <c r="G37" i="106"/>
  <c r="F37" i="106"/>
  <c r="E37" i="106"/>
  <c r="D37" i="106"/>
  <c r="AH36" i="106"/>
  <c r="AG36" i="106"/>
  <c r="AR31" i="106"/>
  <c r="AQ31" i="106"/>
  <c r="AP31" i="106"/>
  <c r="AO31" i="106"/>
  <c r="AR30" i="106"/>
  <c r="AQ30" i="106"/>
  <c r="AP30" i="106"/>
  <c r="AO30" i="106"/>
  <c r="AR29" i="106"/>
  <c r="AQ29" i="106"/>
  <c r="AP29" i="106"/>
  <c r="AO29" i="106"/>
  <c r="AI27" i="106" s="1"/>
  <c r="AR27" i="106" s="1"/>
  <c r="AR28" i="106"/>
  <c r="AQ28" i="106"/>
  <c r="AP28" i="106"/>
  <c r="AO28" i="106"/>
  <c r="AN28" i="106"/>
  <c r="AQ27" i="106"/>
  <c r="AP27" i="106"/>
  <c r="AO27" i="106"/>
  <c r="AJ27" i="106"/>
  <c r="AQ26" i="106"/>
  <c r="AP26" i="106"/>
  <c r="AO26" i="106"/>
  <c r="AI26" i="106" s="1"/>
  <c r="AN26" i="106"/>
  <c r="AJ26" i="106"/>
  <c r="AQ25" i="106"/>
  <c r="AP25" i="106"/>
  <c r="AO25" i="106"/>
  <c r="AI25" i="106" s="1"/>
  <c r="AJ25" i="106"/>
  <c r="AQ23" i="106"/>
  <c r="AP23" i="106"/>
  <c r="AO23" i="106"/>
  <c r="AI23" i="106" s="1"/>
  <c r="AN23" i="106"/>
  <c r="AQ22" i="106"/>
  <c r="AP22" i="106"/>
  <c r="AO22" i="106"/>
  <c r="AI22" i="106" s="1"/>
  <c r="AR22" i="106" s="1"/>
  <c r="AN22" i="106"/>
  <c r="AJ22" i="106"/>
  <c r="AQ21" i="106"/>
  <c r="AP21" i="106"/>
  <c r="AO21" i="106"/>
  <c r="AI21" i="106" s="1"/>
  <c r="AN21" i="106"/>
  <c r="AJ21" i="106"/>
  <c r="AQ20" i="106"/>
  <c r="AP20" i="106"/>
  <c r="AO20" i="106"/>
  <c r="AI20" i="106" s="1"/>
  <c r="AN20" i="106"/>
  <c r="AJ20" i="106"/>
  <c r="AQ19" i="106"/>
  <c r="AP19" i="106"/>
  <c r="AO19" i="106"/>
  <c r="AI19" i="106" s="1"/>
  <c r="AN19" i="106"/>
  <c r="AJ19" i="106"/>
  <c r="AQ18" i="106"/>
  <c r="AP18" i="106"/>
  <c r="AO18" i="106"/>
  <c r="AI18" i="106" s="1"/>
  <c r="AN18" i="106"/>
  <c r="AJ18" i="106"/>
  <c r="AQ17" i="106"/>
  <c r="AP17" i="106"/>
  <c r="AO17" i="106"/>
  <c r="AI17" i="106" s="1"/>
  <c r="AN17" i="106"/>
  <c r="AJ17" i="106"/>
  <c r="AQ16" i="106"/>
  <c r="AP16" i="106"/>
  <c r="AO16" i="106"/>
  <c r="AI16" i="106" s="1"/>
  <c r="AN16" i="106"/>
  <c r="AJ16" i="106"/>
  <c r="AQ15" i="106"/>
  <c r="AP15" i="106"/>
  <c r="AO15" i="106"/>
  <c r="AI15" i="106" s="1"/>
  <c r="AN15" i="106"/>
  <c r="AJ15" i="106"/>
  <c r="AQ14" i="106"/>
  <c r="AP14" i="106"/>
  <c r="AO14" i="106"/>
  <c r="AI14" i="106" s="1"/>
  <c r="AN14" i="106"/>
  <c r="AJ14" i="106"/>
  <c r="AQ13" i="106"/>
  <c r="AP13" i="106"/>
  <c r="AO13" i="106"/>
  <c r="AI13" i="106" s="1"/>
  <c r="AN13" i="106"/>
  <c r="AJ13" i="106"/>
  <c r="AQ11" i="106"/>
  <c r="AP11" i="106"/>
  <c r="AO11" i="106"/>
  <c r="AI11" i="106" s="1"/>
  <c r="AJ11" i="106"/>
  <c r="AQ10" i="106"/>
  <c r="AP10" i="106"/>
  <c r="AO10" i="106"/>
  <c r="AI10" i="106" s="1"/>
  <c r="AN10" i="106"/>
  <c r="AJ10" i="106"/>
  <c r="AQ9" i="106"/>
  <c r="AP9" i="106"/>
  <c r="AO9" i="106"/>
  <c r="AI9" i="106" s="1"/>
  <c r="AR9" i="106" s="1"/>
  <c r="AN9" i="106"/>
  <c r="AJ9" i="106"/>
  <c r="AQ8" i="106"/>
  <c r="AP8" i="106"/>
  <c r="AO8" i="106"/>
  <c r="AI8" i="106" s="1"/>
  <c r="AN8" i="106"/>
  <c r="AJ8" i="106"/>
  <c r="AF5" i="106"/>
  <c r="AF6" i="106" s="1"/>
  <c r="AF7" i="106" s="1"/>
  <c r="AF36" i="106" s="1"/>
  <c r="AE5" i="106"/>
  <c r="AE6" i="106" s="1"/>
  <c r="AE7" i="106" s="1"/>
  <c r="AE36" i="106" s="1"/>
  <c r="AD5" i="106"/>
  <c r="AD6" i="106" s="1"/>
  <c r="AD7" i="106" s="1"/>
  <c r="AD36" i="106" s="1"/>
  <c r="AC5" i="106"/>
  <c r="AC6" i="106" s="1"/>
  <c r="AC7" i="106" s="1"/>
  <c r="AC36" i="106" s="1"/>
  <c r="AB5" i="106"/>
  <c r="AB6" i="106" s="1"/>
  <c r="AB7" i="106" s="1"/>
  <c r="AB36" i="106" s="1"/>
  <c r="AA5" i="106"/>
  <c r="AA6" i="106" s="1"/>
  <c r="AA7" i="106" s="1"/>
  <c r="AA36" i="106" s="1"/>
  <c r="Z5" i="106"/>
  <c r="Z6" i="106" s="1"/>
  <c r="Z7" i="106" s="1"/>
  <c r="Z36" i="106" s="1"/>
  <c r="Y5" i="106"/>
  <c r="Y6" i="106" s="1"/>
  <c r="Y7" i="106" s="1"/>
  <c r="Y36" i="106" s="1"/>
  <c r="X5" i="106"/>
  <c r="X6" i="106" s="1"/>
  <c r="X7" i="106" s="1"/>
  <c r="X36" i="106" s="1"/>
  <c r="W5" i="106"/>
  <c r="W6" i="106" s="1"/>
  <c r="W7" i="106" s="1"/>
  <c r="W36" i="106" s="1"/>
  <c r="V5" i="106"/>
  <c r="V6" i="106" s="1"/>
  <c r="V7" i="106" s="1"/>
  <c r="V36" i="106" s="1"/>
  <c r="U5" i="106"/>
  <c r="U6" i="106" s="1"/>
  <c r="U7" i="106" s="1"/>
  <c r="U36" i="106" s="1"/>
  <c r="T5" i="106"/>
  <c r="T6" i="106" s="1"/>
  <c r="T7" i="106" s="1"/>
  <c r="T36" i="106" s="1"/>
  <c r="S5" i="106"/>
  <c r="S6" i="106" s="1"/>
  <c r="S7" i="106" s="1"/>
  <c r="S36" i="106" s="1"/>
  <c r="R5" i="106"/>
  <c r="R6" i="106" s="1"/>
  <c r="R7" i="106" s="1"/>
  <c r="R36" i="106" s="1"/>
  <c r="Q5" i="106"/>
  <c r="Q6" i="106" s="1"/>
  <c r="Q7" i="106" s="1"/>
  <c r="Q36" i="106" s="1"/>
  <c r="P5" i="106"/>
  <c r="P6" i="106" s="1"/>
  <c r="P7" i="106" s="1"/>
  <c r="P36" i="106" s="1"/>
  <c r="O5" i="106"/>
  <c r="O6" i="106" s="1"/>
  <c r="O7" i="106" s="1"/>
  <c r="O36" i="106" s="1"/>
  <c r="N5" i="106"/>
  <c r="N6" i="106" s="1"/>
  <c r="N7" i="106" s="1"/>
  <c r="N36" i="106" s="1"/>
  <c r="M5" i="106"/>
  <c r="M6" i="106" s="1"/>
  <c r="M7" i="106" s="1"/>
  <c r="M36" i="106" s="1"/>
  <c r="L5" i="106"/>
  <c r="L6" i="106" s="1"/>
  <c r="L7" i="106" s="1"/>
  <c r="L36" i="106" s="1"/>
  <c r="K5" i="106"/>
  <c r="K6" i="106" s="1"/>
  <c r="K7" i="106" s="1"/>
  <c r="K36" i="106" s="1"/>
  <c r="J5" i="106"/>
  <c r="J6" i="106" s="1"/>
  <c r="J7" i="106" s="1"/>
  <c r="J36" i="106" s="1"/>
  <c r="I5" i="106"/>
  <c r="I6" i="106" s="1"/>
  <c r="I7" i="106" s="1"/>
  <c r="I36" i="106" s="1"/>
  <c r="H5" i="106"/>
  <c r="H6" i="106" s="1"/>
  <c r="H7" i="106" s="1"/>
  <c r="H36" i="106" s="1"/>
  <c r="G5" i="106"/>
  <c r="G6" i="106" s="1"/>
  <c r="G7" i="106" s="1"/>
  <c r="G36" i="106" s="1"/>
  <c r="F5" i="106"/>
  <c r="F6" i="106" s="1"/>
  <c r="F7" i="106" s="1"/>
  <c r="F36" i="106" s="1"/>
  <c r="E5" i="106"/>
  <c r="E6" i="106" s="1"/>
  <c r="E7" i="106" s="1"/>
  <c r="E36" i="106" s="1"/>
  <c r="D5" i="106"/>
  <c r="D6" i="106" s="1"/>
  <c r="D7" i="106" s="1"/>
  <c r="D36" i="106" s="1"/>
  <c r="AG42" i="105"/>
  <c r="AF42" i="105"/>
  <c r="AE42" i="105"/>
  <c r="AD42" i="105"/>
  <c r="AC42" i="105"/>
  <c r="AB42" i="105"/>
  <c r="AA42" i="105"/>
  <c r="Z42" i="105"/>
  <c r="Y42" i="105"/>
  <c r="X42" i="105"/>
  <c r="W42" i="105"/>
  <c r="V42" i="105"/>
  <c r="U42" i="105"/>
  <c r="T42" i="105"/>
  <c r="S42" i="105"/>
  <c r="R42" i="105"/>
  <c r="Q42" i="105"/>
  <c r="P42" i="105"/>
  <c r="O42" i="105"/>
  <c r="N42" i="105"/>
  <c r="M42" i="105"/>
  <c r="L42" i="105"/>
  <c r="K42" i="105"/>
  <c r="J42" i="105"/>
  <c r="I42" i="105"/>
  <c r="H42" i="105"/>
  <c r="G42" i="105"/>
  <c r="F42" i="105"/>
  <c r="E42" i="105"/>
  <c r="D42" i="105"/>
  <c r="AG41" i="105"/>
  <c r="AF41" i="105"/>
  <c r="AE41" i="105"/>
  <c r="AD41" i="105"/>
  <c r="AC41" i="105"/>
  <c r="AB41" i="105"/>
  <c r="AA41" i="105"/>
  <c r="Z41" i="105"/>
  <c r="Y41" i="105"/>
  <c r="X41" i="105"/>
  <c r="W41" i="105"/>
  <c r="V41" i="105"/>
  <c r="U41" i="105"/>
  <c r="T41" i="105"/>
  <c r="S41" i="105"/>
  <c r="R41" i="105"/>
  <c r="Q41" i="105"/>
  <c r="P41" i="105"/>
  <c r="O41" i="105"/>
  <c r="N41" i="105"/>
  <c r="M41" i="105"/>
  <c r="L41" i="105"/>
  <c r="K41" i="105"/>
  <c r="J41" i="105"/>
  <c r="I41" i="105"/>
  <c r="H41" i="105"/>
  <c r="G41" i="105"/>
  <c r="F41" i="105"/>
  <c r="E41" i="105"/>
  <c r="D41" i="105"/>
  <c r="AG40" i="105"/>
  <c r="AF40" i="105"/>
  <c r="AE40" i="105"/>
  <c r="AD40" i="105"/>
  <c r="AC40" i="105"/>
  <c r="AB40" i="105"/>
  <c r="AA40" i="105"/>
  <c r="Z40" i="105"/>
  <c r="Y40" i="105"/>
  <c r="X40" i="105"/>
  <c r="W40" i="105"/>
  <c r="V40" i="105"/>
  <c r="U40" i="105"/>
  <c r="T40" i="105"/>
  <c r="S40" i="105"/>
  <c r="R40" i="105"/>
  <c r="Q40" i="105"/>
  <c r="P40" i="105"/>
  <c r="O40" i="105"/>
  <c r="N40" i="105"/>
  <c r="M40" i="105"/>
  <c r="L40" i="105"/>
  <c r="K40" i="105"/>
  <c r="J40" i="105"/>
  <c r="I40" i="105"/>
  <c r="H40" i="105"/>
  <c r="G40" i="105"/>
  <c r="F40" i="105"/>
  <c r="E40" i="105"/>
  <c r="D40" i="105"/>
  <c r="AG39" i="105"/>
  <c r="AF39" i="105"/>
  <c r="AE39" i="105"/>
  <c r="AD39" i="105"/>
  <c r="AC39" i="105"/>
  <c r="AB39" i="105"/>
  <c r="AA39" i="105"/>
  <c r="Z39" i="105"/>
  <c r="Y39" i="105"/>
  <c r="X39" i="105"/>
  <c r="W39" i="105"/>
  <c r="V39" i="105"/>
  <c r="U39" i="105"/>
  <c r="T39" i="105"/>
  <c r="S39" i="105"/>
  <c r="R39" i="105"/>
  <c r="Q39" i="105"/>
  <c r="P39" i="105"/>
  <c r="O39" i="105"/>
  <c r="N39" i="105"/>
  <c r="M39" i="105"/>
  <c r="L39" i="105"/>
  <c r="K39" i="105"/>
  <c r="J39" i="105"/>
  <c r="I39" i="105"/>
  <c r="H39" i="105"/>
  <c r="G39" i="105"/>
  <c r="F39" i="105"/>
  <c r="E39" i="105"/>
  <c r="D39" i="105"/>
  <c r="AG38" i="105"/>
  <c r="AF38" i="105"/>
  <c r="AE38" i="105"/>
  <c r="AD38" i="105"/>
  <c r="AC38" i="105"/>
  <c r="AB38" i="105"/>
  <c r="AA38" i="105"/>
  <c r="Z38" i="105"/>
  <c r="Y38" i="105"/>
  <c r="X38" i="105"/>
  <c r="W38" i="105"/>
  <c r="V38" i="105"/>
  <c r="U38" i="105"/>
  <c r="T38" i="105"/>
  <c r="S38" i="105"/>
  <c r="R38" i="105"/>
  <c r="Q38" i="105"/>
  <c r="P38" i="105"/>
  <c r="O38" i="105"/>
  <c r="N38" i="105"/>
  <c r="M38" i="105"/>
  <c r="L38" i="105"/>
  <c r="K38" i="105"/>
  <c r="J38" i="105"/>
  <c r="I38" i="105"/>
  <c r="H38" i="105"/>
  <c r="G38" i="105"/>
  <c r="F38" i="105"/>
  <c r="E38" i="105"/>
  <c r="D38" i="105"/>
  <c r="AG37" i="105"/>
  <c r="AF37" i="105"/>
  <c r="AE37" i="105"/>
  <c r="AD37" i="105"/>
  <c r="AC37" i="105"/>
  <c r="AB37" i="105"/>
  <c r="AA37" i="105"/>
  <c r="Z37" i="105"/>
  <c r="Y37" i="105"/>
  <c r="X37" i="105"/>
  <c r="W37" i="105"/>
  <c r="V37" i="105"/>
  <c r="U37" i="105"/>
  <c r="T37" i="105"/>
  <c r="S37" i="105"/>
  <c r="R37" i="105"/>
  <c r="Q37" i="105"/>
  <c r="P37" i="105"/>
  <c r="O37" i="105"/>
  <c r="N37" i="105"/>
  <c r="M37" i="105"/>
  <c r="L37" i="105"/>
  <c r="K37" i="105"/>
  <c r="J37" i="105"/>
  <c r="I37" i="105"/>
  <c r="H37" i="105"/>
  <c r="G37" i="105"/>
  <c r="F37" i="105"/>
  <c r="E37" i="105"/>
  <c r="D37" i="105"/>
  <c r="AG36" i="105"/>
  <c r="AF36" i="105"/>
  <c r="AE36" i="105"/>
  <c r="AD36" i="105"/>
  <c r="AC36" i="105"/>
  <c r="AB36" i="105"/>
  <c r="AA36" i="105"/>
  <c r="Z36" i="105"/>
  <c r="Y36" i="105"/>
  <c r="X36" i="105"/>
  <c r="W36" i="105"/>
  <c r="V36" i="105"/>
  <c r="U36" i="105"/>
  <c r="T36" i="105"/>
  <c r="S36" i="105"/>
  <c r="R36" i="105"/>
  <c r="Q36" i="105"/>
  <c r="P36" i="105"/>
  <c r="O36" i="105"/>
  <c r="N36" i="105"/>
  <c r="M36" i="105"/>
  <c r="L36" i="105"/>
  <c r="K36" i="105"/>
  <c r="J36" i="105"/>
  <c r="I36" i="105"/>
  <c r="H36" i="105"/>
  <c r="G36" i="105"/>
  <c r="F36" i="105"/>
  <c r="E36" i="105"/>
  <c r="D36" i="105"/>
  <c r="AG35" i="105"/>
  <c r="AQ30" i="105"/>
  <c r="AP30" i="105"/>
  <c r="AO30" i="105"/>
  <c r="AN30" i="105"/>
  <c r="AQ29" i="105"/>
  <c r="AP29" i="105"/>
  <c r="AO29" i="105"/>
  <c r="AN29" i="105"/>
  <c r="AQ28" i="105"/>
  <c r="AP28" i="105"/>
  <c r="AO28" i="105"/>
  <c r="AN28" i="105"/>
  <c r="AQ27" i="105"/>
  <c r="AP27" i="105"/>
  <c r="AO27" i="105"/>
  <c r="AN27" i="105"/>
  <c r="AM27" i="105"/>
  <c r="AQ26" i="105"/>
  <c r="AP26" i="105"/>
  <c r="AO26" i="105"/>
  <c r="AN26" i="105"/>
  <c r="AP25" i="105"/>
  <c r="AO25" i="105"/>
  <c r="AN25" i="105"/>
  <c r="AH25" i="105" s="1"/>
  <c r="AI25" i="105"/>
  <c r="AP23" i="105"/>
  <c r="AO23" i="105"/>
  <c r="AN23" i="105"/>
  <c r="AH23" i="105" s="1"/>
  <c r="AM23" i="105"/>
  <c r="AP22" i="105"/>
  <c r="AO22" i="105"/>
  <c r="AN22" i="105"/>
  <c r="AH22" i="105" s="1"/>
  <c r="AM22" i="105"/>
  <c r="AI22" i="105"/>
  <c r="AP21" i="105"/>
  <c r="AO21" i="105"/>
  <c r="AN21" i="105"/>
  <c r="AH21" i="105" s="1"/>
  <c r="AM21" i="105"/>
  <c r="AI21" i="105"/>
  <c r="AP20" i="105"/>
  <c r="AO20" i="105"/>
  <c r="AN20" i="105"/>
  <c r="AH20" i="105" s="1"/>
  <c r="AM20" i="105"/>
  <c r="AI20" i="105"/>
  <c r="AP19" i="105"/>
  <c r="AO19" i="105"/>
  <c r="AN19" i="105"/>
  <c r="AH19" i="105" s="1"/>
  <c r="AM19" i="105"/>
  <c r="AI19" i="105"/>
  <c r="AP18" i="105"/>
  <c r="AO18" i="105"/>
  <c r="AN18" i="105"/>
  <c r="AH18" i="105" s="1"/>
  <c r="AM18" i="105"/>
  <c r="AI18" i="105"/>
  <c r="AP17" i="105"/>
  <c r="AO17" i="105"/>
  <c r="AN17" i="105"/>
  <c r="AH17" i="105" s="1"/>
  <c r="AM17" i="105"/>
  <c r="AI17" i="105"/>
  <c r="AP16" i="105"/>
  <c r="AO16" i="105"/>
  <c r="AN16" i="105"/>
  <c r="AH16" i="105" s="1"/>
  <c r="AM16" i="105"/>
  <c r="AI16" i="105"/>
  <c r="AP15" i="105"/>
  <c r="AO15" i="105"/>
  <c r="AN15" i="105"/>
  <c r="AH15" i="105" s="1"/>
  <c r="AM15" i="105"/>
  <c r="AI15" i="105"/>
  <c r="AP14" i="105"/>
  <c r="AO14" i="105"/>
  <c r="AN14" i="105"/>
  <c r="AH14" i="105" s="1"/>
  <c r="AM14" i="105"/>
  <c r="AI14" i="105"/>
  <c r="AP13" i="105"/>
  <c r="AO13" i="105"/>
  <c r="AN13" i="105"/>
  <c r="AH13" i="105" s="1"/>
  <c r="AM13" i="105"/>
  <c r="AI13" i="105"/>
  <c r="AJ12" i="105"/>
  <c r="AI12" i="105"/>
  <c r="AH12" i="105"/>
  <c r="AP11" i="105"/>
  <c r="AO11" i="105"/>
  <c r="AN11" i="105"/>
  <c r="AH11" i="105" s="1"/>
  <c r="AM11" i="105"/>
  <c r="AI11" i="105"/>
  <c r="AP10" i="105"/>
  <c r="AO10" i="105"/>
  <c r="AN10" i="105"/>
  <c r="AH10" i="105" s="1"/>
  <c r="AM10" i="105"/>
  <c r="AI10" i="105"/>
  <c r="AP9" i="105"/>
  <c r="AO9" i="105"/>
  <c r="AN9" i="105"/>
  <c r="AH9" i="105" s="1"/>
  <c r="AM9" i="105"/>
  <c r="AI9" i="105"/>
  <c r="AP8" i="105"/>
  <c r="AO8" i="105"/>
  <c r="AN8" i="105"/>
  <c r="AH8" i="105" s="1"/>
  <c r="AM8" i="105"/>
  <c r="AI8" i="105"/>
  <c r="AF5" i="105"/>
  <c r="AF6" i="105" s="1"/>
  <c r="AF7" i="105" s="1"/>
  <c r="AF35" i="105" s="1"/>
  <c r="AE5" i="105"/>
  <c r="AE6" i="105" s="1"/>
  <c r="AE7" i="105" s="1"/>
  <c r="AE35" i="105" s="1"/>
  <c r="AD5" i="105"/>
  <c r="AD6" i="105" s="1"/>
  <c r="AD7" i="105" s="1"/>
  <c r="AD35" i="105" s="1"/>
  <c r="AC5" i="105"/>
  <c r="AC6" i="105" s="1"/>
  <c r="AC7" i="105" s="1"/>
  <c r="AC35" i="105" s="1"/>
  <c r="AB5" i="105"/>
  <c r="AB6" i="105" s="1"/>
  <c r="AB7" i="105" s="1"/>
  <c r="AB35" i="105" s="1"/>
  <c r="AA5" i="105"/>
  <c r="AA6" i="105" s="1"/>
  <c r="AA7" i="105" s="1"/>
  <c r="AA35" i="105" s="1"/>
  <c r="Z5" i="105"/>
  <c r="Z6" i="105" s="1"/>
  <c r="Z7" i="105" s="1"/>
  <c r="Z35" i="105" s="1"/>
  <c r="Y5" i="105"/>
  <c r="Y6" i="105" s="1"/>
  <c r="Y7" i="105" s="1"/>
  <c r="Y35" i="105" s="1"/>
  <c r="X5" i="105"/>
  <c r="X6" i="105" s="1"/>
  <c r="X7" i="105" s="1"/>
  <c r="X35" i="105" s="1"/>
  <c r="W5" i="105"/>
  <c r="W6" i="105" s="1"/>
  <c r="W7" i="105" s="1"/>
  <c r="W35" i="105" s="1"/>
  <c r="V5" i="105"/>
  <c r="V6" i="105" s="1"/>
  <c r="V7" i="105" s="1"/>
  <c r="V35" i="105" s="1"/>
  <c r="U5" i="105"/>
  <c r="U6" i="105" s="1"/>
  <c r="U7" i="105" s="1"/>
  <c r="U35" i="105" s="1"/>
  <c r="T5" i="105"/>
  <c r="T6" i="105" s="1"/>
  <c r="T7" i="105" s="1"/>
  <c r="T35" i="105" s="1"/>
  <c r="S5" i="105"/>
  <c r="S6" i="105" s="1"/>
  <c r="S7" i="105" s="1"/>
  <c r="S35" i="105" s="1"/>
  <c r="R5" i="105"/>
  <c r="R6" i="105" s="1"/>
  <c r="R7" i="105" s="1"/>
  <c r="R35" i="105" s="1"/>
  <c r="Q5" i="105"/>
  <c r="Q6" i="105" s="1"/>
  <c r="Q7" i="105" s="1"/>
  <c r="Q35" i="105" s="1"/>
  <c r="P5" i="105"/>
  <c r="P6" i="105" s="1"/>
  <c r="P7" i="105" s="1"/>
  <c r="P35" i="105" s="1"/>
  <c r="O5" i="105"/>
  <c r="O6" i="105" s="1"/>
  <c r="O7" i="105" s="1"/>
  <c r="O35" i="105" s="1"/>
  <c r="N5" i="105"/>
  <c r="N6" i="105" s="1"/>
  <c r="N7" i="105" s="1"/>
  <c r="N35" i="105" s="1"/>
  <c r="M5" i="105"/>
  <c r="M6" i="105" s="1"/>
  <c r="M7" i="105" s="1"/>
  <c r="M35" i="105" s="1"/>
  <c r="L5" i="105"/>
  <c r="L6" i="105" s="1"/>
  <c r="L7" i="105" s="1"/>
  <c r="L35" i="105" s="1"/>
  <c r="K5" i="105"/>
  <c r="K6" i="105" s="1"/>
  <c r="K7" i="105" s="1"/>
  <c r="K35" i="105" s="1"/>
  <c r="J5" i="105"/>
  <c r="J6" i="105" s="1"/>
  <c r="J7" i="105" s="1"/>
  <c r="J35" i="105" s="1"/>
  <c r="I5" i="105"/>
  <c r="I6" i="105" s="1"/>
  <c r="I7" i="105" s="1"/>
  <c r="I35" i="105" s="1"/>
  <c r="H5" i="105"/>
  <c r="H6" i="105" s="1"/>
  <c r="H7" i="105" s="1"/>
  <c r="H35" i="105" s="1"/>
  <c r="G5" i="105"/>
  <c r="G6" i="105" s="1"/>
  <c r="G7" i="105" s="1"/>
  <c r="G35" i="105" s="1"/>
  <c r="F5" i="105"/>
  <c r="F6" i="105" s="1"/>
  <c r="F7" i="105" s="1"/>
  <c r="F35" i="105" s="1"/>
  <c r="E5" i="105"/>
  <c r="E6" i="105" s="1"/>
  <c r="E7" i="105" s="1"/>
  <c r="E35" i="105" s="1"/>
  <c r="D5" i="105"/>
  <c r="D6" i="105" s="1"/>
  <c r="D7" i="105" s="1"/>
  <c r="D35" i="105" s="1"/>
  <c r="AH42" i="104"/>
  <c r="AG42" i="104"/>
  <c r="AF42" i="104"/>
  <c r="AE42" i="104"/>
  <c r="AD42" i="104"/>
  <c r="AC42" i="104"/>
  <c r="AB42" i="104"/>
  <c r="AA42" i="104"/>
  <c r="Z42" i="104"/>
  <c r="Y42" i="104"/>
  <c r="X42" i="104"/>
  <c r="W42" i="104"/>
  <c r="V42" i="104"/>
  <c r="U42" i="104"/>
  <c r="T42" i="104"/>
  <c r="S42" i="104"/>
  <c r="R42" i="104"/>
  <c r="Q42" i="104"/>
  <c r="P42" i="104"/>
  <c r="O42" i="104"/>
  <c r="N42" i="104"/>
  <c r="M42" i="104"/>
  <c r="L42" i="104"/>
  <c r="K42" i="104"/>
  <c r="J42" i="104"/>
  <c r="I42" i="104"/>
  <c r="H42" i="104"/>
  <c r="G42" i="104"/>
  <c r="F42" i="104"/>
  <c r="E42" i="104"/>
  <c r="D42" i="104"/>
  <c r="AH41" i="104"/>
  <c r="AG41" i="104"/>
  <c r="AF41" i="104"/>
  <c r="AE41" i="104"/>
  <c r="AD41" i="104"/>
  <c r="AC41" i="104"/>
  <c r="AB41" i="104"/>
  <c r="AA41" i="104"/>
  <c r="Z41" i="104"/>
  <c r="Y41" i="104"/>
  <c r="X41" i="104"/>
  <c r="W41" i="104"/>
  <c r="V41" i="104"/>
  <c r="U41" i="104"/>
  <c r="T41" i="104"/>
  <c r="S41" i="104"/>
  <c r="R41" i="104"/>
  <c r="Q41" i="104"/>
  <c r="P41" i="104"/>
  <c r="O41" i="104"/>
  <c r="N41" i="104"/>
  <c r="M41" i="104"/>
  <c r="L41" i="104"/>
  <c r="K41" i="104"/>
  <c r="J41" i="104"/>
  <c r="I41" i="104"/>
  <c r="H41" i="104"/>
  <c r="G41" i="104"/>
  <c r="F41" i="104"/>
  <c r="E41" i="104"/>
  <c r="D41" i="104"/>
  <c r="AH40" i="104"/>
  <c r="AG40" i="104"/>
  <c r="AF40" i="104"/>
  <c r="AE40" i="104"/>
  <c r="AD40" i="104"/>
  <c r="AC40" i="104"/>
  <c r="AB40" i="104"/>
  <c r="AA40" i="104"/>
  <c r="Z40" i="104"/>
  <c r="Y40" i="104"/>
  <c r="X40" i="104"/>
  <c r="W40" i="104"/>
  <c r="V40" i="104"/>
  <c r="U40" i="104"/>
  <c r="T40" i="104"/>
  <c r="S40" i="104"/>
  <c r="R40" i="104"/>
  <c r="Q40" i="104"/>
  <c r="P40" i="104"/>
  <c r="O40" i="104"/>
  <c r="N40" i="104"/>
  <c r="M40" i="104"/>
  <c r="L40" i="104"/>
  <c r="K40" i="104"/>
  <c r="J40" i="104"/>
  <c r="I40" i="104"/>
  <c r="H40" i="104"/>
  <c r="G40" i="104"/>
  <c r="F40" i="104"/>
  <c r="E40" i="104"/>
  <c r="D40" i="104"/>
  <c r="AH39" i="104"/>
  <c r="AG39" i="104"/>
  <c r="AF39" i="104"/>
  <c r="AE39" i="104"/>
  <c r="AD39" i="104"/>
  <c r="AC39" i="104"/>
  <c r="AB39" i="104"/>
  <c r="AA39" i="104"/>
  <c r="Z39" i="104"/>
  <c r="Y39" i="104"/>
  <c r="X39" i="104"/>
  <c r="W39" i="104"/>
  <c r="V39" i="104"/>
  <c r="U39" i="104"/>
  <c r="T39" i="104"/>
  <c r="S39" i="104"/>
  <c r="R39" i="104"/>
  <c r="Q39" i="104"/>
  <c r="P39" i="104"/>
  <c r="O39" i="104"/>
  <c r="N39" i="104"/>
  <c r="M39" i="104"/>
  <c r="L39" i="104"/>
  <c r="K39" i="104"/>
  <c r="J39" i="104"/>
  <c r="I39" i="104"/>
  <c r="H39" i="104"/>
  <c r="G39" i="104"/>
  <c r="F39" i="104"/>
  <c r="E39" i="104"/>
  <c r="D39" i="104"/>
  <c r="AH38" i="104"/>
  <c r="AG38" i="104"/>
  <c r="AF38" i="104"/>
  <c r="AE38" i="104"/>
  <c r="AD38" i="104"/>
  <c r="AC38" i="104"/>
  <c r="AB38" i="104"/>
  <c r="AA38" i="104"/>
  <c r="Z38" i="104"/>
  <c r="Y38" i="104"/>
  <c r="X38" i="104"/>
  <c r="W38" i="104"/>
  <c r="V38" i="104"/>
  <c r="U38" i="104"/>
  <c r="T38" i="104"/>
  <c r="S38" i="104"/>
  <c r="R38" i="104"/>
  <c r="Q38" i="104"/>
  <c r="P38" i="104"/>
  <c r="O38" i="104"/>
  <c r="N38" i="104"/>
  <c r="M38" i="104"/>
  <c r="L38" i="104"/>
  <c r="K38" i="104"/>
  <c r="J38" i="104"/>
  <c r="I38" i="104"/>
  <c r="H38" i="104"/>
  <c r="G38" i="104"/>
  <c r="F38" i="104"/>
  <c r="E38" i="104"/>
  <c r="D38" i="104"/>
  <c r="AH37" i="104"/>
  <c r="AG37" i="104"/>
  <c r="AF37" i="104"/>
  <c r="AE37" i="104"/>
  <c r="AD37" i="104"/>
  <c r="AC37" i="104"/>
  <c r="AB37" i="104"/>
  <c r="AA37" i="104"/>
  <c r="Z37" i="104"/>
  <c r="Y37" i="104"/>
  <c r="X37" i="104"/>
  <c r="W37" i="104"/>
  <c r="V37" i="104"/>
  <c r="U37" i="104"/>
  <c r="T37" i="104"/>
  <c r="S37" i="104"/>
  <c r="R37" i="104"/>
  <c r="Q37" i="104"/>
  <c r="P37" i="104"/>
  <c r="O37" i="104"/>
  <c r="N37" i="104"/>
  <c r="M37" i="104"/>
  <c r="L37" i="104"/>
  <c r="K37" i="104"/>
  <c r="J37" i="104"/>
  <c r="I37" i="104"/>
  <c r="H37" i="104"/>
  <c r="G37" i="104"/>
  <c r="F37" i="104"/>
  <c r="E37" i="104"/>
  <c r="D37" i="104"/>
  <c r="AH36" i="104"/>
  <c r="AG36" i="104"/>
  <c r="AF36" i="104"/>
  <c r="AE36" i="104"/>
  <c r="AD36" i="104"/>
  <c r="AC36" i="104"/>
  <c r="AB36" i="104"/>
  <c r="AA36" i="104"/>
  <c r="Z36" i="104"/>
  <c r="Y36" i="104"/>
  <c r="X36" i="104"/>
  <c r="W36" i="104"/>
  <c r="V36" i="104"/>
  <c r="U36" i="104"/>
  <c r="T36" i="104"/>
  <c r="S36" i="104"/>
  <c r="R36" i="104"/>
  <c r="Q36" i="104"/>
  <c r="P36" i="104"/>
  <c r="O36" i="104"/>
  <c r="N36" i="104"/>
  <c r="M36" i="104"/>
  <c r="L36" i="104"/>
  <c r="K36" i="104"/>
  <c r="J36" i="104"/>
  <c r="I36" i="104"/>
  <c r="H36" i="104"/>
  <c r="G36" i="104"/>
  <c r="F36" i="104"/>
  <c r="E36" i="104"/>
  <c r="D36" i="104"/>
  <c r="AH35" i="104"/>
  <c r="AG35" i="104"/>
  <c r="AR30" i="104"/>
  <c r="AQ30" i="104"/>
  <c r="AP30" i="104"/>
  <c r="AO30" i="104"/>
  <c r="AR29" i="104"/>
  <c r="AQ29" i="104"/>
  <c r="AP29" i="104"/>
  <c r="AO29" i="104"/>
  <c r="AR28" i="104"/>
  <c r="AQ28" i="104"/>
  <c r="AP28" i="104"/>
  <c r="AO28" i="104"/>
  <c r="AI26" i="104" s="1"/>
  <c r="AR26" i="104" s="1"/>
  <c r="AR27" i="104"/>
  <c r="AQ27" i="104"/>
  <c r="AP27" i="104"/>
  <c r="AO27" i="104"/>
  <c r="AN27" i="104"/>
  <c r="AQ26" i="104"/>
  <c r="AP26" i="104"/>
  <c r="AO26" i="104"/>
  <c r="AJ26" i="104"/>
  <c r="AQ25" i="104"/>
  <c r="AP25" i="104"/>
  <c r="AO25" i="104"/>
  <c r="AI25" i="104" s="1"/>
  <c r="AN25" i="104"/>
  <c r="AJ25" i="104"/>
  <c r="AQ24" i="104"/>
  <c r="AP24" i="104"/>
  <c r="AO24" i="104"/>
  <c r="AI24" i="104" s="1"/>
  <c r="AJ24" i="104"/>
  <c r="AQ22" i="104"/>
  <c r="AP22" i="104"/>
  <c r="AO22" i="104"/>
  <c r="AI22" i="104" s="1"/>
  <c r="AN22" i="104"/>
  <c r="AQ21" i="104"/>
  <c r="AP21" i="104"/>
  <c r="AO21" i="104"/>
  <c r="AI21" i="104" s="1"/>
  <c r="AN21" i="104"/>
  <c r="AJ21" i="104"/>
  <c r="AQ20" i="104"/>
  <c r="AP20" i="104"/>
  <c r="AO20" i="104"/>
  <c r="AI20" i="104" s="1"/>
  <c r="AN20" i="104"/>
  <c r="AJ20" i="104"/>
  <c r="AQ19" i="104"/>
  <c r="AP19" i="104"/>
  <c r="AO19" i="104"/>
  <c r="AI19" i="104" s="1"/>
  <c r="AN19" i="104"/>
  <c r="AJ19" i="104"/>
  <c r="AQ18" i="104"/>
  <c r="AP18" i="104"/>
  <c r="AO18" i="104"/>
  <c r="AI18" i="104" s="1"/>
  <c r="AN18" i="104"/>
  <c r="AJ18" i="104"/>
  <c r="AQ17" i="104"/>
  <c r="AP17" i="104"/>
  <c r="AO17" i="104"/>
  <c r="AI17" i="104" s="1"/>
  <c r="AN17" i="104"/>
  <c r="AJ17" i="104"/>
  <c r="AQ16" i="104"/>
  <c r="AP16" i="104"/>
  <c r="AO16" i="104"/>
  <c r="AI16" i="104" s="1"/>
  <c r="AN16" i="104"/>
  <c r="AJ16" i="104"/>
  <c r="AQ15" i="104"/>
  <c r="AP15" i="104"/>
  <c r="AO15" i="104"/>
  <c r="AI15" i="104" s="1"/>
  <c r="AN15" i="104"/>
  <c r="AJ15" i="104"/>
  <c r="AQ14" i="104"/>
  <c r="AP14" i="104"/>
  <c r="AO14" i="104"/>
  <c r="AI14" i="104" s="1"/>
  <c r="AN14" i="104"/>
  <c r="AJ14" i="104"/>
  <c r="AQ13" i="104"/>
  <c r="AP13" i="104"/>
  <c r="AO13" i="104"/>
  <c r="AI13" i="104" s="1"/>
  <c r="AN13" i="104"/>
  <c r="AJ13" i="104"/>
  <c r="AQ12" i="104"/>
  <c r="AP12" i="104"/>
  <c r="AO12" i="104"/>
  <c r="AI12" i="104" s="1"/>
  <c r="AN12" i="104"/>
  <c r="AJ12" i="104"/>
  <c r="AK11" i="104"/>
  <c r="AJ11" i="104"/>
  <c r="AI11" i="104"/>
  <c r="AQ10" i="104"/>
  <c r="AP10" i="104"/>
  <c r="AO10" i="104"/>
  <c r="AI10" i="104" s="1"/>
  <c r="AN10" i="104"/>
  <c r="AJ10" i="104"/>
  <c r="AQ9" i="104"/>
  <c r="AP9" i="104"/>
  <c r="AO9" i="104"/>
  <c r="AI9" i="104" s="1"/>
  <c r="AN9" i="104"/>
  <c r="AJ9" i="104"/>
  <c r="AQ8" i="104"/>
  <c r="AP8" i="104"/>
  <c r="AO8" i="104"/>
  <c r="AI8" i="104" s="1"/>
  <c r="AN8" i="104"/>
  <c r="AJ8" i="104"/>
  <c r="AF5" i="104"/>
  <c r="AF6" i="104" s="1"/>
  <c r="AF7" i="104" s="1"/>
  <c r="AF35" i="104" s="1"/>
  <c r="AE5" i="104"/>
  <c r="AE6" i="104" s="1"/>
  <c r="AE7" i="104" s="1"/>
  <c r="AE35" i="104" s="1"/>
  <c r="AD5" i="104"/>
  <c r="AD6" i="104" s="1"/>
  <c r="AD7" i="104" s="1"/>
  <c r="AD35" i="104" s="1"/>
  <c r="AC5" i="104"/>
  <c r="AC6" i="104" s="1"/>
  <c r="AC7" i="104" s="1"/>
  <c r="AC35" i="104" s="1"/>
  <c r="AB5" i="104"/>
  <c r="AB6" i="104" s="1"/>
  <c r="AB7" i="104" s="1"/>
  <c r="AB35" i="104" s="1"/>
  <c r="AA5" i="104"/>
  <c r="AA6" i="104" s="1"/>
  <c r="AA7" i="104" s="1"/>
  <c r="AA35" i="104" s="1"/>
  <c r="Z5" i="104"/>
  <c r="Z6" i="104" s="1"/>
  <c r="Z7" i="104" s="1"/>
  <c r="Z35" i="104" s="1"/>
  <c r="Y5" i="104"/>
  <c r="Y6" i="104" s="1"/>
  <c r="Y7" i="104" s="1"/>
  <c r="Y35" i="104" s="1"/>
  <c r="X5" i="104"/>
  <c r="X6" i="104" s="1"/>
  <c r="X7" i="104" s="1"/>
  <c r="X35" i="104" s="1"/>
  <c r="W5" i="104"/>
  <c r="W6" i="104" s="1"/>
  <c r="W7" i="104" s="1"/>
  <c r="W35" i="104" s="1"/>
  <c r="V5" i="104"/>
  <c r="V6" i="104" s="1"/>
  <c r="V7" i="104" s="1"/>
  <c r="V35" i="104" s="1"/>
  <c r="U5" i="104"/>
  <c r="U6" i="104" s="1"/>
  <c r="U7" i="104" s="1"/>
  <c r="U35" i="104" s="1"/>
  <c r="T5" i="104"/>
  <c r="T6" i="104" s="1"/>
  <c r="T7" i="104" s="1"/>
  <c r="T35" i="104" s="1"/>
  <c r="S5" i="104"/>
  <c r="S6" i="104" s="1"/>
  <c r="S7" i="104" s="1"/>
  <c r="S35" i="104" s="1"/>
  <c r="R5" i="104"/>
  <c r="R6" i="104" s="1"/>
  <c r="R7" i="104" s="1"/>
  <c r="R35" i="104" s="1"/>
  <c r="Q5" i="104"/>
  <c r="Q6" i="104" s="1"/>
  <c r="Q7" i="104" s="1"/>
  <c r="Q35" i="104" s="1"/>
  <c r="P5" i="104"/>
  <c r="P6" i="104" s="1"/>
  <c r="P7" i="104" s="1"/>
  <c r="P35" i="104" s="1"/>
  <c r="O5" i="104"/>
  <c r="O6" i="104" s="1"/>
  <c r="O7" i="104" s="1"/>
  <c r="O35" i="104" s="1"/>
  <c r="N5" i="104"/>
  <c r="N6" i="104" s="1"/>
  <c r="N7" i="104" s="1"/>
  <c r="N35" i="104" s="1"/>
  <c r="M5" i="104"/>
  <c r="M6" i="104" s="1"/>
  <c r="M7" i="104" s="1"/>
  <c r="M35" i="104" s="1"/>
  <c r="L5" i="104"/>
  <c r="L6" i="104" s="1"/>
  <c r="L7" i="104" s="1"/>
  <c r="L35" i="104" s="1"/>
  <c r="K5" i="104"/>
  <c r="K6" i="104" s="1"/>
  <c r="K7" i="104" s="1"/>
  <c r="K35" i="104" s="1"/>
  <c r="J5" i="104"/>
  <c r="J6" i="104" s="1"/>
  <c r="J7" i="104" s="1"/>
  <c r="J35" i="104" s="1"/>
  <c r="I5" i="104"/>
  <c r="I6" i="104" s="1"/>
  <c r="I7" i="104" s="1"/>
  <c r="I35" i="104" s="1"/>
  <c r="H5" i="104"/>
  <c r="H6" i="104" s="1"/>
  <c r="H7" i="104" s="1"/>
  <c r="H35" i="104" s="1"/>
  <c r="G5" i="104"/>
  <c r="G6" i="104" s="1"/>
  <c r="G7" i="104" s="1"/>
  <c r="G35" i="104" s="1"/>
  <c r="F5" i="104"/>
  <c r="F6" i="104" s="1"/>
  <c r="F7" i="104" s="1"/>
  <c r="F35" i="104" s="1"/>
  <c r="E5" i="104"/>
  <c r="E6" i="104" s="1"/>
  <c r="E7" i="104" s="1"/>
  <c r="E35" i="104" s="1"/>
  <c r="D5" i="104"/>
  <c r="D6" i="104" s="1"/>
  <c r="D7" i="104" s="1"/>
  <c r="D35" i="104" s="1"/>
  <c r="AF42" i="103"/>
  <c r="AE42" i="103"/>
  <c r="AD42" i="103"/>
  <c r="AC42" i="103"/>
  <c r="AB42" i="103"/>
  <c r="AA42" i="103"/>
  <c r="Z42" i="103"/>
  <c r="Y42" i="103"/>
  <c r="X42" i="103"/>
  <c r="W42" i="103"/>
  <c r="V42" i="103"/>
  <c r="U42" i="103"/>
  <c r="T42" i="103"/>
  <c r="S42" i="103"/>
  <c r="R42" i="103"/>
  <c r="Q42" i="103"/>
  <c r="P42" i="103"/>
  <c r="O42" i="103"/>
  <c r="N42" i="103"/>
  <c r="M42" i="103"/>
  <c r="L42" i="103"/>
  <c r="K42" i="103"/>
  <c r="J42" i="103"/>
  <c r="I42" i="103"/>
  <c r="H42" i="103"/>
  <c r="G42" i="103"/>
  <c r="F42" i="103"/>
  <c r="E42" i="103"/>
  <c r="D42" i="103"/>
  <c r="AF41" i="103"/>
  <c r="AE41" i="103"/>
  <c r="AD41" i="103"/>
  <c r="AC41" i="103"/>
  <c r="AB41" i="103"/>
  <c r="AA41" i="103"/>
  <c r="Z41" i="103"/>
  <c r="Y41" i="103"/>
  <c r="X41" i="103"/>
  <c r="W41" i="103"/>
  <c r="V41" i="103"/>
  <c r="U41" i="103"/>
  <c r="T41" i="103"/>
  <c r="S41" i="103"/>
  <c r="R41" i="103"/>
  <c r="Q41" i="103"/>
  <c r="P41" i="103"/>
  <c r="O41" i="103"/>
  <c r="N41" i="103"/>
  <c r="M41" i="103"/>
  <c r="L41" i="103"/>
  <c r="K41" i="103"/>
  <c r="J41" i="103"/>
  <c r="I41" i="103"/>
  <c r="H41" i="103"/>
  <c r="G41" i="103"/>
  <c r="F41" i="103"/>
  <c r="E41" i="103"/>
  <c r="D41" i="103"/>
  <c r="AF40" i="103"/>
  <c r="AE40" i="103"/>
  <c r="AD40" i="103"/>
  <c r="AC40" i="103"/>
  <c r="AB40" i="103"/>
  <c r="AA40" i="103"/>
  <c r="Z40" i="103"/>
  <c r="Y40" i="103"/>
  <c r="X40" i="103"/>
  <c r="W40" i="103"/>
  <c r="V40" i="103"/>
  <c r="U40" i="103"/>
  <c r="T40" i="103"/>
  <c r="S40" i="103"/>
  <c r="R40" i="103"/>
  <c r="Q40" i="103"/>
  <c r="P40" i="103"/>
  <c r="O40" i="103"/>
  <c r="N40" i="103"/>
  <c r="M40" i="103"/>
  <c r="L40" i="103"/>
  <c r="K40" i="103"/>
  <c r="J40" i="103"/>
  <c r="I40" i="103"/>
  <c r="H40" i="103"/>
  <c r="G40" i="103"/>
  <c r="F40" i="103"/>
  <c r="E40" i="103"/>
  <c r="D40" i="103"/>
  <c r="AF39" i="103"/>
  <c r="AE39" i="103"/>
  <c r="AD39" i="103"/>
  <c r="AC39" i="103"/>
  <c r="AB39" i="103"/>
  <c r="AA39" i="103"/>
  <c r="Z39" i="103"/>
  <c r="Y39" i="103"/>
  <c r="X39" i="103"/>
  <c r="W39" i="103"/>
  <c r="V39" i="103"/>
  <c r="U39" i="103"/>
  <c r="T39" i="103"/>
  <c r="S39" i="103"/>
  <c r="R39" i="103"/>
  <c r="Q39" i="103"/>
  <c r="P39" i="103"/>
  <c r="O39" i="103"/>
  <c r="N39" i="103"/>
  <c r="M39" i="103"/>
  <c r="L39" i="103"/>
  <c r="K39" i="103"/>
  <c r="J39" i="103"/>
  <c r="I39" i="103"/>
  <c r="H39" i="103"/>
  <c r="G39" i="103"/>
  <c r="F39" i="103"/>
  <c r="E39" i="103"/>
  <c r="D39" i="103"/>
  <c r="AF38" i="103"/>
  <c r="AE38" i="103"/>
  <c r="AD38" i="103"/>
  <c r="AC38" i="103"/>
  <c r="AB38" i="103"/>
  <c r="AA38" i="103"/>
  <c r="Z38" i="103"/>
  <c r="Y38" i="103"/>
  <c r="X38" i="103"/>
  <c r="W38" i="103"/>
  <c r="V38" i="103"/>
  <c r="U38" i="103"/>
  <c r="T38" i="103"/>
  <c r="S38" i="103"/>
  <c r="R38" i="103"/>
  <c r="Q38" i="103"/>
  <c r="P38" i="103"/>
  <c r="O38" i="103"/>
  <c r="N38" i="103"/>
  <c r="M38" i="103"/>
  <c r="L38" i="103"/>
  <c r="K38" i="103"/>
  <c r="J38" i="103"/>
  <c r="I38" i="103"/>
  <c r="H38" i="103"/>
  <c r="G38" i="103"/>
  <c r="F38" i="103"/>
  <c r="E38" i="103"/>
  <c r="D38" i="103"/>
  <c r="AF37" i="103"/>
  <c r="AE37" i="103"/>
  <c r="AD37" i="103"/>
  <c r="AC37" i="103"/>
  <c r="AB37" i="103"/>
  <c r="AA37" i="103"/>
  <c r="Z37" i="103"/>
  <c r="Y37" i="103"/>
  <c r="X37" i="103"/>
  <c r="W37" i="103"/>
  <c r="V37" i="103"/>
  <c r="U37" i="103"/>
  <c r="T37" i="103"/>
  <c r="S37" i="103"/>
  <c r="R37" i="103"/>
  <c r="Q37" i="103"/>
  <c r="P37" i="103"/>
  <c r="O37" i="103"/>
  <c r="N37" i="103"/>
  <c r="M37" i="103"/>
  <c r="L37" i="103"/>
  <c r="K37" i="103"/>
  <c r="J37" i="103"/>
  <c r="I37" i="103"/>
  <c r="H37" i="103"/>
  <c r="G37" i="103"/>
  <c r="F37" i="103"/>
  <c r="E37" i="103"/>
  <c r="D37" i="103"/>
  <c r="AF36" i="103"/>
  <c r="AE36" i="103"/>
  <c r="AD36" i="103"/>
  <c r="AC36" i="103"/>
  <c r="AB36" i="103"/>
  <c r="AA36" i="103"/>
  <c r="Z36" i="103"/>
  <c r="Y36" i="103"/>
  <c r="X36" i="103"/>
  <c r="W36" i="103"/>
  <c r="V36" i="103"/>
  <c r="U36" i="103"/>
  <c r="T36" i="103"/>
  <c r="S36" i="103"/>
  <c r="R36" i="103"/>
  <c r="Q36" i="103"/>
  <c r="P36" i="103"/>
  <c r="O36" i="103"/>
  <c r="N36" i="103"/>
  <c r="M36" i="103"/>
  <c r="L36" i="103"/>
  <c r="K36" i="103"/>
  <c r="J36" i="103"/>
  <c r="I36" i="103"/>
  <c r="H36" i="103"/>
  <c r="G36" i="103"/>
  <c r="F36" i="103"/>
  <c r="E36" i="103"/>
  <c r="D36" i="103"/>
  <c r="AP30" i="103"/>
  <c r="AO30" i="103"/>
  <c r="AN30" i="103"/>
  <c r="AM30" i="103"/>
  <c r="AP29" i="103"/>
  <c r="AO29" i="103"/>
  <c r="AN29" i="103"/>
  <c r="AM29" i="103"/>
  <c r="AP28" i="103"/>
  <c r="AO28" i="103"/>
  <c r="AN28" i="103"/>
  <c r="AM28" i="103"/>
  <c r="AG26" i="103" s="1"/>
  <c r="AP26" i="103" s="1"/>
  <c r="AP27" i="103"/>
  <c r="AO27" i="103"/>
  <c r="AN27" i="103"/>
  <c r="AM27" i="103"/>
  <c r="AL27" i="103"/>
  <c r="AO26" i="103"/>
  <c r="AN26" i="103"/>
  <c r="AM26" i="103"/>
  <c r="AH26" i="103"/>
  <c r="AO25" i="103"/>
  <c r="AN25" i="103"/>
  <c r="AM25" i="103"/>
  <c r="AG25" i="103" s="1"/>
  <c r="AP25" i="103" s="1"/>
  <c r="AL25" i="103"/>
  <c r="AH25" i="103"/>
  <c r="AO24" i="103"/>
  <c r="AN24" i="103"/>
  <c r="AM24" i="103"/>
  <c r="AG24" i="103" s="1"/>
  <c r="AH24" i="103"/>
  <c r="AO22" i="103"/>
  <c r="AN22" i="103"/>
  <c r="AM22" i="103"/>
  <c r="AG22" i="103" s="1"/>
  <c r="AL22" i="103"/>
  <c r="AO21" i="103"/>
  <c r="AN21" i="103"/>
  <c r="AM21" i="103"/>
  <c r="AG21" i="103" s="1"/>
  <c r="AL21" i="103"/>
  <c r="AH21" i="103"/>
  <c r="AO20" i="103"/>
  <c r="AN20" i="103"/>
  <c r="AM20" i="103"/>
  <c r="AG20" i="103" s="1"/>
  <c r="AP20" i="103" s="1"/>
  <c r="AL20" i="103"/>
  <c r="AH20" i="103"/>
  <c r="AO19" i="103"/>
  <c r="AN19" i="103"/>
  <c r="AM19" i="103"/>
  <c r="AG19" i="103" s="1"/>
  <c r="AL19" i="103"/>
  <c r="AH19" i="103"/>
  <c r="AO18" i="103"/>
  <c r="AN18" i="103"/>
  <c r="AM18" i="103"/>
  <c r="AG18" i="103" s="1"/>
  <c r="AL18" i="103"/>
  <c r="AH18" i="103"/>
  <c r="AO17" i="103"/>
  <c r="AN17" i="103"/>
  <c r="AM17" i="103"/>
  <c r="AG17" i="103" s="1"/>
  <c r="AL17" i="103"/>
  <c r="AH17" i="103"/>
  <c r="AO16" i="103"/>
  <c r="AN16" i="103"/>
  <c r="AM16" i="103"/>
  <c r="AG16" i="103" s="1"/>
  <c r="AL16" i="103"/>
  <c r="AH16" i="103"/>
  <c r="AO15" i="103"/>
  <c r="AN15" i="103"/>
  <c r="AM15" i="103"/>
  <c r="AG15" i="103" s="1"/>
  <c r="AL15" i="103"/>
  <c r="AH15" i="103"/>
  <c r="AO14" i="103"/>
  <c r="AN14" i="103"/>
  <c r="AM14" i="103"/>
  <c r="AG14" i="103" s="1"/>
  <c r="AP14" i="103" s="1"/>
  <c r="AL14" i="103"/>
  <c r="AH14" i="103"/>
  <c r="AO13" i="103"/>
  <c r="AN13" i="103"/>
  <c r="AM13" i="103"/>
  <c r="AG13" i="103" s="1"/>
  <c r="AL13" i="103"/>
  <c r="AH13" i="103"/>
  <c r="AO12" i="103"/>
  <c r="AN12" i="103"/>
  <c r="AM12" i="103"/>
  <c r="AG12" i="103" s="1"/>
  <c r="AL12" i="103"/>
  <c r="AH12" i="103"/>
  <c r="AI11" i="103"/>
  <c r="AH11" i="103"/>
  <c r="AG11" i="103"/>
  <c r="AO10" i="103"/>
  <c r="AN10" i="103"/>
  <c r="AM10" i="103"/>
  <c r="AG10" i="103" s="1"/>
  <c r="AP10" i="103" s="1"/>
  <c r="AL10" i="103"/>
  <c r="AH10" i="103"/>
  <c r="AO9" i="103"/>
  <c r="AN9" i="103"/>
  <c r="AM9" i="103"/>
  <c r="AG9" i="103" s="1"/>
  <c r="AL9" i="103"/>
  <c r="AH9" i="103"/>
  <c r="AO8" i="103"/>
  <c r="AN8" i="103"/>
  <c r="AM8" i="103"/>
  <c r="AG8" i="103" s="1"/>
  <c r="AL8" i="103"/>
  <c r="AH8" i="103"/>
  <c r="AF5" i="103"/>
  <c r="AF6" i="103" s="1"/>
  <c r="AF7" i="103" s="1"/>
  <c r="AF35" i="103" s="1"/>
  <c r="AE5" i="103"/>
  <c r="AE6" i="103" s="1"/>
  <c r="AE7" i="103" s="1"/>
  <c r="AE35" i="103" s="1"/>
  <c r="AD5" i="103"/>
  <c r="AD6" i="103" s="1"/>
  <c r="AD7" i="103" s="1"/>
  <c r="AD35" i="103" s="1"/>
  <c r="AC5" i="103"/>
  <c r="AC6" i="103" s="1"/>
  <c r="AC7" i="103" s="1"/>
  <c r="AC35" i="103" s="1"/>
  <c r="AB5" i="103"/>
  <c r="AB6" i="103" s="1"/>
  <c r="AB7" i="103" s="1"/>
  <c r="AB35" i="103" s="1"/>
  <c r="AA5" i="103"/>
  <c r="AA6" i="103" s="1"/>
  <c r="AA7" i="103" s="1"/>
  <c r="AA35" i="103" s="1"/>
  <c r="Z5" i="103"/>
  <c r="Z6" i="103" s="1"/>
  <c r="Z7" i="103" s="1"/>
  <c r="Z35" i="103" s="1"/>
  <c r="Y5" i="103"/>
  <c r="Y6" i="103" s="1"/>
  <c r="Y7" i="103" s="1"/>
  <c r="Y35" i="103" s="1"/>
  <c r="X5" i="103"/>
  <c r="X6" i="103" s="1"/>
  <c r="X7" i="103" s="1"/>
  <c r="X35" i="103" s="1"/>
  <c r="W5" i="103"/>
  <c r="W6" i="103" s="1"/>
  <c r="W7" i="103" s="1"/>
  <c r="W35" i="103" s="1"/>
  <c r="V5" i="103"/>
  <c r="V6" i="103" s="1"/>
  <c r="V7" i="103" s="1"/>
  <c r="V35" i="103" s="1"/>
  <c r="U5" i="103"/>
  <c r="U6" i="103" s="1"/>
  <c r="U7" i="103" s="1"/>
  <c r="U35" i="103" s="1"/>
  <c r="T5" i="103"/>
  <c r="T6" i="103" s="1"/>
  <c r="T7" i="103" s="1"/>
  <c r="T35" i="103" s="1"/>
  <c r="S5" i="103"/>
  <c r="S6" i="103" s="1"/>
  <c r="S7" i="103" s="1"/>
  <c r="S35" i="103" s="1"/>
  <c r="R5" i="103"/>
  <c r="R6" i="103" s="1"/>
  <c r="R7" i="103" s="1"/>
  <c r="R35" i="103" s="1"/>
  <c r="Q5" i="103"/>
  <c r="Q6" i="103" s="1"/>
  <c r="Q7" i="103" s="1"/>
  <c r="Q35" i="103" s="1"/>
  <c r="P5" i="103"/>
  <c r="P6" i="103" s="1"/>
  <c r="P7" i="103" s="1"/>
  <c r="P35" i="103" s="1"/>
  <c r="O5" i="103"/>
  <c r="O6" i="103" s="1"/>
  <c r="O7" i="103" s="1"/>
  <c r="O35" i="103" s="1"/>
  <c r="N5" i="103"/>
  <c r="N6" i="103" s="1"/>
  <c r="N7" i="103" s="1"/>
  <c r="N35" i="103" s="1"/>
  <c r="M5" i="103"/>
  <c r="M6" i="103" s="1"/>
  <c r="M7" i="103" s="1"/>
  <c r="M35" i="103" s="1"/>
  <c r="L5" i="103"/>
  <c r="L6" i="103" s="1"/>
  <c r="L7" i="103" s="1"/>
  <c r="L35" i="103" s="1"/>
  <c r="K5" i="103"/>
  <c r="K6" i="103" s="1"/>
  <c r="K7" i="103" s="1"/>
  <c r="K35" i="103" s="1"/>
  <c r="J5" i="103"/>
  <c r="J6" i="103" s="1"/>
  <c r="J7" i="103" s="1"/>
  <c r="J35" i="103" s="1"/>
  <c r="I5" i="103"/>
  <c r="I6" i="103" s="1"/>
  <c r="I7" i="103" s="1"/>
  <c r="I35" i="103" s="1"/>
  <c r="H5" i="103"/>
  <c r="H6" i="103" s="1"/>
  <c r="H7" i="103" s="1"/>
  <c r="H35" i="103" s="1"/>
  <c r="G5" i="103"/>
  <c r="G6" i="103" s="1"/>
  <c r="G7" i="103" s="1"/>
  <c r="G35" i="103" s="1"/>
  <c r="F5" i="103"/>
  <c r="F6" i="103" s="1"/>
  <c r="F7" i="103" s="1"/>
  <c r="F35" i="103" s="1"/>
  <c r="E5" i="103"/>
  <c r="E6" i="103" s="1"/>
  <c r="E7" i="103" s="1"/>
  <c r="E35" i="103" s="1"/>
  <c r="D5" i="103"/>
  <c r="D6" i="103" s="1"/>
  <c r="D7" i="103" s="1"/>
  <c r="D35" i="103" s="1"/>
  <c r="AH42" i="102"/>
  <c r="AG42" i="102"/>
  <c r="AF42" i="102"/>
  <c r="AE42" i="102"/>
  <c r="AD42" i="102"/>
  <c r="AC42" i="102"/>
  <c r="AB42" i="102"/>
  <c r="AA42" i="102"/>
  <c r="Z42" i="102"/>
  <c r="Y42" i="102"/>
  <c r="X42" i="102"/>
  <c r="W42" i="102"/>
  <c r="V42" i="102"/>
  <c r="U42" i="102"/>
  <c r="T42" i="102"/>
  <c r="S42" i="102"/>
  <c r="R42" i="102"/>
  <c r="Q42" i="102"/>
  <c r="P42" i="102"/>
  <c r="O42" i="102"/>
  <c r="N42" i="102"/>
  <c r="M42" i="102"/>
  <c r="L42" i="102"/>
  <c r="K42" i="102"/>
  <c r="J42" i="102"/>
  <c r="I42" i="102"/>
  <c r="H42" i="102"/>
  <c r="G42" i="102"/>
  <c r="F42" i="102"/>
  <c r="E42" i="102"/>
  <c r="D42" i="102"/>
  <c r="AH41" i="102"/>
  <c r="AG41" i="102"/>
  <c r="AF41" i="102"/>
  <c r="AE41" i="102"/>
  <c r="AD41" i="102"/>
  <c r="AC41" i="102"/>
  <c r="AB41" i="102"/>
  <c r="AA41" i="102"/>
  <c r="Z41" i="102"/>
  <c r="Y41" i="102"/>
  <c r="X41" i="102"/>
  <c r="W41" i="102"/>
  <c r="V41" i="102"/>
  <c r="U41" i="102"/>
  <c r="T41" i="102"/>
  <c r="S41" i="102"/>
  <c r="R41" i="102"/>
  <c r="Q41" i="102"/>
  <c r="P41" i="102"/>
  <c r="O41" i="102"/>
  <c r="N41" i="102"/>
  <c r="M41" i="102"/>
  <c r="L41" i="102"/>
  <c r="K41" i="102"/>
  <c r="J41" i="102"/>
  <c r="I41" i="102"/>
  <c r="H41" i="102"/>
  <c r="G41" i="102"/>
  <c r="F41" i="102"/>
  <c r="E41" i="102"/>
  <c r="D41" i="102"/>
  <c r="AH40" i="102"/>
  <c r="AG40" i="102"/>
  <c r="AF40" i="102"/>
  <c r="AE40" i="102"/>
  <c r="AD40" i="102"/>
  <c r="AC40" i="102"/>
  <c r="AB40" i="102"/>
  <c r="AA40" i="102"/>
  <c r="Z40" i="102"/>
  <c r="Y40" i="102"/>
  <c r="X40" i="102"/>
  <c r="W40" i="102"/>
  <c r="V40" i="102"/>
  <c r="U40" i="102"/>
  <c r="T40" i="102"/>
  <c r="S40" i="102"/>
  <c r="R40" i="102"/>
  <c r="Q40" i="102"/>
  <c r="P40" i="102"/>
  <c r="O40" i="102"/>
  <c r="N40" i="102"/>
  <c r="M40" i="102"/>
  <c r="L40" i="102"/>
  <c r="K40" i="102"/>
  <c r="J40" i="102"/>
  <c r="I40" i="102"/>
  <c r="H40" i="102"/>
  <c r="G40" i="102"/>
  <c r="F40" i="102"/>
  <c r="E40" i="102"/>
  <c r="D40" i="102"/>
  <c r="AH39" i="102"/>
  <c r="AG39" i="102"/>
  <c r="AF39" i="102"/>
  <c r="AE39" i="102"/>
  <c r="AD39" i="102"/>
  <c r="AC39" i="102"/>
  <c r="AB39" i="102"/>
  <c r="AA39" i="102"/>
  <c r="Z39" i="102"/>
  <c r="Y39" i="102"/>
  <c r="X39" i="102"/>
  <c r="W39" i="102"/>
  <c r="V39" i="102"/>
  <c r="U39" i="102"/>
  <c r="T39" i="102"/>
  <c r="S39" i="102"/>
  <c r="R39" i="102"/>
  <c r="Q39" i="102"/>
  <c r="P39" i="102"/>
  <c r="O39" i="102"/>
  <c r="N39" i="102"/>
  <c r="M39" i="102"/>
  <c r="L39" i="102"/>
  <c r="K39" i="102"/>
  <c r="J39" i="102"/>
  <c r="I39" i="102"/>
  <c r="H39" i="102"/>
  <c r="G39" i="102"/>
  <c r="F39" i="102"/>
  <c r="E39" i="102"/>
  <c r="D39" i="102"/>
  <c r="AH38" i="102"/>
  <c r="AG38" i="102"/>
  <c r="AF38" i="102"/>
  <c r="AE38" i="102"/>
  <c r="AD38" i="102"/>
  <c r="AC38" i="102"/>
  <c r="AB38" i="102"/>
  <c r="AA38" i="102"/>
  <c r="Z38" i="102"/>
  <c r="Y38" i="102"/>
  <c r="X38" i="102"/>
  <c r="W38" i="102"/>
  <c r="V38" i="102"/>
  <c r="U38" i="102"/>
  <c r="T38" i="102"/>
  <c r="S38" i="102"/>
  <c r="R38" i="102"/>
  <c r="Q38" i="102"/>
  <c r="P38" i="102"/>
  <c r="O38" i="102"/>
  <c r="N38" i="102"/>
  <c r="M38" i="102"/>
  <c r="L38" i="102"/>
  <c r="K38" i="102"/>
  <c r="J38" i="102"/>
  <c r="I38" i="102"/>
  <c r="H38" i="102"/>
  <c r="G38" i="102"/>
  <c r="F38" i="102"/>
  <c r="E38" i="102"/>
  <c r="D38" i="102"/>
  <c r="AH37" i="102"/>
  <c r="AG37" i="102"/>
  <c r="AF37" i="102"/>
  <c r="AE37" i="102"/>
  <c r="AD37" i="102"/>
  <c r="AC37" i="102"/>
  <c r="AB37" i="102"/>
  <c r="AA37" i="102"/>
  <c r="Z37" i="102"/>
  <c r="Y37" i="102"/>
  <c r="X37" i="102"/>
  <c r="W37" i="102"/>
  <c r="V37" i="102"/>
  <c r="U37" i="102"/>
  <c r="T37" i="102"/>
  <c r="S37" i="102"/>
  <c r="R37" i="102"/>
  <c r="Q37" i="102"/>
  <c r="P37" i="102"/>
  <c r="O37" i="102"/>
  <c r="N37" i="102"/>
  <c r="M37" i="102"/>
  <c r="L37" i="102"/>
  <c r="K37" i="102"/>
  <c r="J37" i="102"/>
  <c r="I37" i="102"/>
  <c r="H37" i="102"/>
  <c r="G37" i="102"/>
  <c r="F37" i="102"/>
  <c r="E37" i="102"/>
  <c r="D37" i="102"/>
  <c r="AH36" i="102"/>
  <c r="AG36" i="102"/>
  <c r="AF36" i="102"/>
  <c r="AE36" i="102"/>
  <c r="AD36" i="102"/>
  <c r="AC36" i="102"/>
  <c r="AB36" i="102"/>
  <c r="AA36" i="102"/>
  <c r="Z36" i="102"/>
  <c r="Y36" i="102"/>
  <c r="X36" i="102"/>
  <c r="W36" i="102"/>
  <c r="V36" i="102"/>
  <c r="U36" i="102"/>
  <c r="T36" i="102"/>
  <c r="S36" i="102"/>
  <c r="R36" i="102"/>
  <c r="Q36" i="102"/>
  <c r="P36" i="102"/>
  <c r="O36" i="102"/>
  <c r="N36" i="102"/>
  <c r="M36" i="102"/>
  <c r="L36" i="102"/>
  <c r="K36" i="102"/>
  <c r="J36" i="102"/>
  <c r="I36" i="102"/>
  <c r="H36" i="102"/>
  <c r="G36" i="102"/>
  <c r="F36" i="102"/>
  <c r="E36" i="102"/>
  <c r="D36" i="102"/>
  <c r="AH35" i="102"/>
  <c r="AG35" i="102"/>
  <c r="AR30" i="102"/>
  <c r="AQ30" i="102"/>
  <c r="AP30" i="102"/>
  <c r="AO30" i="102"/>
  <c r="AR29" i="102"/>
  <c r="AQ29" i="102"/>
  <c r="AP29" i="102"/>
  <c r="AO29" i="102"/>
  <c r="AR28" i="102"/>
  <c r="AQ28" i="102"/>
  <c r="AP28" i="102"/>
  <c r="AO28" i="102"/>
  <c r="AI26" i="102" s="1"/>
  <c r="AR26" i="102" s="1"/>
  <c r="AR27" i="102"/>
  <c r="AQ27" i="102"/>
  <c r="AP27" i="102"/>
  <c r="AO27" i="102"/>
  <c r="AN27" i="102"/>
  <c r="AQ26" i="102"/>
  <c r="AP26" i="102"/>
  <c r="AO26" i="102"/>
  <c r="AJ26" i="102"/>
  <c r="AQ25" i="102"/>
  <c r="AP25" i="102"/>
  <c r="AO25" i="102"/>
  <c r="AI25" i="102" s="1"/>
  <c r="AN25" i="102"/>
  <c r="AJ25" i="102"/>
  <c r="AQ24" i="102"/>
  <c r="AP24" i="102"/>
  <c r="AO24" i="102"/>
  <c r="AI24" i="102" s="1"/>
  <c r="AJ24" i="102"/>
  <c r="AQ22" i="102"/>
  <c r="AP22" i="102"/>
  <c r="AO22" i="102"/>
  <c r="AI22" i="102" s="1"/>
  <c r="AS22" i="102" s="1"/>
  <c r="AN22" i="102"/>
  <c r="AQ21" i="102"/>
  <c r="AP21" i="102"/>
  <c r="AO21" i="102"/>
  <c r="AI21" i="102" s="1"/>
  <c r="AN21" i="102"/>
  <c r="AJ21" i="102"/>
  <c r="AQ20" i="102"/>
  <c r="AP20" i="102"/>
  <c r="AO20" i="102"/>
  <c r="AI20" i="102" s="1"/>
  <c r="AN20" i="102"/>
  <c r="AJ20" i="102"/>
  <c r="AQ19" i="102"/>
  <c r="AP19" i="102"/>
  <c r="AO19" i="102"/>
  <c r="AI19" i="102" s="1"/>
  <c r="AR19" i="102" s="1"/>
  <c r="AN19" i="102"/>
  <c r="AJ19" i="102"/>
  <c r="AQ18" i="102"/>
  <c r="AP18" i="102"/>
  <c r="AO18" i="102"/>
  <c r="AI18" i="102" s="1"/>
  <c r="AN18" i="102"/>
  <c r="AJ18" i="102"/>
  <c r="AQ17" i="102"/>
  <c r="AP17" i="102"/>
  <c r="AO17" i="102"/>
  <c r="AI17" i="102" s="1"/>
  <c r="AN17" i="102"/>
  <c r="AJ17" i="102"/>
  <c r="AQ16" i="102"/>
  <c r="AP16" i="102"/>
  <c r="AO16" i="102"/>
  <c r="AI16" i="102" s="1"/>
  <c r="AN16" i="102"/>
  <c r="AJ16" i="102"/>
  <c r="AQ15" i="102"/>
  <c r="AP15" i="102"/>
  <c r="AO15" i="102"/>
  <c r="AI15" i="102" s="1"/>
  <c r="AN15" i="102"/>
  <c r="AJ15" i="102"/>
  <c r="AQ14" i="102"/>
  <c r="AP14" i="102"/>
  <c r="AO14" i="102"/>
  <c r="AI14" i="102" s="1"/>
  <c r="AR14" i="102" s="1"/>
  <c r="AN14" i="102"/>
  <c r="AJ14" i="102"/>
  <c r="AQ13" i="102"/>
  <c r="AP13" i="102"/>
  <c r="AO13" i="102"/>
  <c r="AI13" i="102" s="1"/>
  <c r="AN13" i="102"/>
  <c r="AJ13" i="102"/>
  <c r="AQ12" i="102"/>
  <c r="AP12" i="102"/>
  <c r="AO12" i="102"/>
  <c r="AI12" i="102" s="1"/>
  <c r="AN12" i="102"/>
  <c r="AJ12" i="102"/>
  <c r="AK11" i="102"/>
  <c r="AJ11" i="102"/>
  <c r="AI11" i="102"/>
  <c r="AQ10" i="102"/>
  <c r="AP10" i="102"/>
  <c r="AO10" i="102"/>
  <c r="AI10" i="102" s="1"/>
  <c r="AN10" i="102"/>
  <c r="AJ10" i="102"/>
  <c r="AQ9" i="102"/>
  <c r="AP9" i="102"/>
  <c r="AO9" i="102"/>
  <c r="AI9" i="102" s="1"/>
  <c r="AN9" i="102"/>
  <c r="AJ9" i="102"/>
  <c r="AQ8" i="102"/>
  <c r="AP8" i="102"/>
  <c r="AO8" i="102"/>
  <c r="AI8" i="102" s="1"/>
  <c r="AN8" i="102"/>
  <c r="AJ8" i="102"/>
  <c r="AF5" i="102"/>
  <c r="AF6" i="102" s="1"/>
  <c r="AF7" i="102" s="1"/>
  <c r="AF35" i="102" s="1"/>
  <c r="AE5" i="102"/>
  <c r="AE6" i="102" s="1"/>
  <c r="AE7" i="102" s="1"/>
  <c r="AE35" i="102" s="1"/>
  <c r="AD5" i="102"/>
  <c r="AD6" i="102" s="1"/>
  <c r="AD7" i="102" s="1"/>
  <c r="AD35" i="102" s="1"/>
  <c r="AC5" i="102"/>
  <c r="AC6" i="102" s="1"/>
  <c r="AC7" i="102" s="1"/>
  <c r="AC35" i="102" s="1"/>
  <c r="AB5" i="102"/>
  <c r="AB6" i="102" s="1"/>
  <c r="AB7" i="102" s="1"/>
  <c r="AB35" i="102" s="1"/>
  <c r="AA5" i="102"/>
  <c r="AA6" i="102" s="1"/>
  <c r="AA7" i="102" s="1"/>
  <c r="AA35" i="102" s="1"/>
  <c r="Z5" i="102"/>
  <c r="Z6" i="102" s="1"/>
  <c r="Z7" i="102" s="1"/>
  <c r="Z35" i="102" s="1"/>
  <c r="Y5" i="102"/>
  <c r="Y6" i="102" s="1"/>
  <c r="Y7" i="102" s="1"/>
  <c r="Y35" i="102" s="1"/>
  <c r="X5" i="102"/>
  <c r="X6" i="102" s="1"/>
  <c r="X7" i="102" s="1"/>
  <c r="X35" i="102" s="1"/>
  <c r="W5" i="102"/>
  <c r="W6" i="102" s="1"/>
  <c r="W7" i="102" s="1"/>
  <c r="W35" i="102" s="1"/>
  <c r="V5" i="102"/>
  <c r="V6" i="102" s="1"/>
  <c r="V7" i="102" s="1"/>
  <c r="V35" i="102" s="1"/>
  <c r="U5" i="102"/>
  <c r="U6" i="102" s="1"/>
  <c r="U7" i="102" s="1"/>
  <c r="U35" i="102" s="1"/>
  <c r="T5" i="102"/>
  <c r="T6" i="102" s="1"/>
  <c r="T7" i="102" s="1"/>
  <c r="T35" i="102" s="1"/>
  <c r="S5" i="102"/>
  <c r="S6" i="102" s="1"/>
  <c r="S7" i="102" s="1"/>
  <c r="S35" i="102" s="1"/>
  <c r="R5" i="102"/>
  <c r="R6" i="102" s="1"/>
  <c r="R7" i="102" s="1"/>
  <c r="R35" i="102" s="1"/>
  <c r="Q5" i="102"/>
  <c r="Q6" i="102" s="1"/>
  <c r="Q7" i="102" s="1"/>
  <c r="Q35" i="102" s="1"/>
  <c r="P5" i="102"/>
  <c r="P6" i="102" s="1"/>
  <c r="P7" i="102" s="1"/>
  <c r="P35" i="102" s="1"/>
  <c r="O5" i="102"/>
  <c r="O6" i="102" s="1"/>
  <c r="O7" i="102" s="1"/>
  <c r="O35" i="102" s="1"/>
  <c r="N5" i="102"/>
  <c r="N6" i="102" s="1"/>
  <c r="N7" i="102" s="1"/>
  <c r="N35" i="102" s="1"/>
  <c r="M5" i="102"/>
  <c r="M6" i="102" s="1"/>
  <c r="M7" i="102" s="1"/>
  <c r="M35" i="102" s="1"/>
  <c r="L5" i="102"/>
  <c r="L6" i="102" s="1"/>
  <c r="L7" i="102" s="1"/>
  <c r="L35" i="102" s="1"/>
  <c r="K5" i="102"/>
  <c r="K6" i="102" s="1"/>
  <c r="K7" i="102" s="1"/>
  <c r="K35" i="102" s="1"/>
  <c r="J5" i="102"/>
  <c r="J6" i="102" s="1"/>
  <c r="J7" i="102" s="1"/>
  <c r="J35" i="102" s="1"/>
  <c r="I5" i="102"/>
  <c r="I6" i="102" s="1"/>
  <c r="I7" i="102" s="1"/>
  <c r="I35" i="102" s="1"/>
  <c r="H5" i="102"/>
  <c r="H6" i="102" s="1"/>
  <c r="H7" i="102" s="1"/>
  <c r="H35" i="102" s="1"/>
  <c r="G5" i="102"/>
  <c r="G6" i="102" s="1"/>
  <c r="G7" i="102" s="1"/>
  <c r="G35" i="102" s="1"/>
  <c r="F5" i="102"/>
  <c r="F6" i="102" s="1"/>
  <c r="F7" i="102" s="1"/>
  <c r="F35" i="102" s="1"/>
  <c r="E5" i="102"/>
  <c r="E6" i="102" s="1"/>
  <c r="E7" i="102" s="1"/>
  <c r="E35" i="102" s="1"/>
  <c r="D5" i="102"/>
  <c r="D6" i="102" s="1"/>
  <c r="D7" i="102" s="1"/>
  <c r="D35" i="102" s="1"/>
  <c r="AH42" i="101"/>
  <c r="AG42" i="101"/>
  <c r="AF42" i="101"/>
  <c r="AE42" i="101"/>
  <c r="AD42" i="101"/>
  <c r="AC42" i="101"/>
  <c r="AB42" i="101"/>
  <c r="AA42" i="101"/>
  <c r="Z42" i="101"/>
  <c r="Y42" i="101"/>
  <c r="X42" i="101"/>
  <c r="W42" i="101"/>
  <c r="V42" i="101"/>
  <c r="U42" i="101"/>
  <c r="T42" i="101"/>
  <c r="S42" i="101"/>
  <c r="R42" i="101"/>
  <c r="Q42" i="101"/>
  <c r="P42" i="101"/>
  <c r="O42" i="101"/>
  <c r="N42" i="101"/>
  <c r="M42" i="101"/>
  <c r="L42" i="101"/>
  <c r="K42" i="101"/>
  <c r="J42" i="101"/>
  <c r="I42" i="101"/>
  <c r="H42" i="101"/>
  <c r="G42" i="101"/>
  <c r="F42" i="101"/>
  <c r="E42" i="101"/>
  <c r="D42" i="101"/>
  <c r="AH41" i="101"/>
  <c r="AG41" i="101"/>
  <c r="AF41" i="101"/>
  <c r="AE41" i="101"/>
  <c r="AD41" i="101"/>
  <c r="AC41" i="101"/>
  <c r="AB41" i="101"/>
  <c r="AA41" i="101"/>
  <c r="Z41" i="101"/>
  <c r="Y41" i="101"/>
  <c r="X41" i="101"/>
  <c r="W41" i="101"/>
  <c r="V41" i="101"/>
  <c r="U41" i="101"/>
  <c r="T41" i="101"/>
  <c r="S41" i="101"/>
  <c r="R41" i="101"/>
  <c r="Q41" i="101"/>
  <c r="P41" i="101"/>
  <c r="O41" i="101"/>
  <c r="N41" i="101"/>
  <c r="M41" i="101"/>
  <c r="L41" i="101"/>
  <c r="K41" i="101"/>
  <c r="J41" i="101"/>
  <c r="I41" i="101"/>
  <c r="H41" i="101"/>
  <c r="G41" i="101"/>
  <c r="F41" i="101"/>
  <c r="E41" i="101"/>
  <c r="D41" i="101"/>
  <c r="AH40" i="101"/>
  <c r="AG40" i="101"/>
  <c r="AF40" i="101"/>
  <c r="AE40" i="101"/>
  <c r="AD40" i="101"/>
  <c r="AC40" i="101"/>
  <c r="AB40" i="101"/>
  <c r="AA40" i="101"/>
  <c r="Z40" i="101"/>
  <c r="Y40" i="101"/>
  <c r="X40" i="101"/>
  <c r="W40" i="101"/>
  <c r="V40" i="101"/>
  <c r="U40" i="101"/>
  <c r="T40" i="101"/>
  <c r="S40" i="101"/>
  <c r="R40" i="101"/>
  <c r="Q40" i="101"/>
  <c r="P40" i="101"/>
  <c r="O40" i="101"/>
  <c r="N40" i="101"/>
  <c r="M40" i="101"/>
  <c r="L40" i="101"/>
  <c r="K40" i="101"/>
  <c r="J40" i="101"/>
  <c r="I40" i="101"/>
  <c r="H40" i="101"/>
  <c r="G40" i="101"/>
  <c r="F40" i="101"/>
  <c r="E40" i="101"/>
  <c r="D40" i="101"/>
  <c r="AH39" i="101"/>
  <c r="AG39" i="101"/>
  <c r="AF39" i="101"/>
  <c r="AE39" i="101"/>
  <c r="AD39" i="101"/>
  <c r="AC39" i="101"/>
  <c r="AB39" i="101"/>
  <c r="AA39" i="101"/>
  <c r="Z39" i="101"/>
  <c r="Y39" i="101"/>
  <c r="X39" i="101"/>
  <c r="W39" i="101"/>
  <c r="V39" i="101"/>
  <c r="U39" i="101"/>
  <c r="T39" i="101"/>
  <c r="S39" i="101"/>
  <c r="R39" i="101"/>
  <c r="Q39" i="101"/>
  <c r="P39" i="101"/>
  <c r="O39" i="101"/>
  <c r="N39" i="101"/>
  <c r="M39" i="101"/>
  <c r="L39" i="101"/>
  <c r="K39" i="101"/>
  <c r="J39" i="101"/>
  <c r="I39" i="101"/>
  <c r="H39" i="101"/>
  <c r="G39" i="101"/>
  <c r="F39" i="101"/>
  <c r="E39" i="101"/>
  <c r="D39" i="101"/>
  <c r="AH38" i="101"/>
  <c r="AG38" i="101"/>
  <c r="AF38" i="101"/>
  <c r="AE38" i="101"/>
  <c r="AD38" i="101"/>
  <c r="AC38" i="101"/>
  <c r="AB38" i="101"/>
  <c r="AA38" i="101"/>
  <c r="Z38" i="101"/>
  <c r="Y38" i="101"/>
  <c r="X38" i="101"/>
  <c r="W38" i="101"/>
  <c r="V38" i="101"/>
  <c r="U38" i="101"/>
  <c r="T38" i="101"/>
  <c r="S38" i="101"/>
  <c r="R38" i="101"/>
  <c r="Q38" i="101"/>
  <c r="P38" i="101"/>
  <c r="O38" i="101"/>
  <c r="N38" i="101"/>
  <c r="M38" i="101"/>
  <c r="L38" i="101"/>
  <c r="K38" i="101"/>
  <c r="J38" i="101"/>
  <c r="I38" i="101"/>
  <c r="H38" i="101"/>
  <c r="G38" i="101"/>
  <c r="F38" i="101"/>
  <c r="E38" i="101"/>
  <c r="D38" i="101"/>
  <c r="AH37" i="101"/>
  <c r="AG37" i="101"/>
  <c r="AF37" i="101"/>
  <c r="AE37" i="101"/>
  <c r="AD37" i="101"/>
  <c r="AC37" i="101"/>
  <c r="AB37" i="101"/>
  <c r="AA37" i="101"/>
  <c r="Z37" i="101"/>
  <c r="Y37" i="101"/>
  <c r="X37" i="101"/>
  <c r="W37" i="101"/>
  <c r="V37" i="101"/>
  <c r="U37" i="101"/>
  <c r="T37" i="101"/>
  <c r="S37" i="101"/>
  <c r="R37" i="101"/>
  <c r="Q37" i="101"/>
  <c r="P37" i="101"/>
  <c r="O37" i="101"/>
  <c r="N37" i="101"/>
  <c r="M37" i="101"/>
  <c r="L37" i="101"/>
  <c r="K37" i="101"/>
  <c r="J37" i="101"/>
  <c r="I37" i="101"/>
  <c r="H37" i="101"/>
  <c r="G37" i="101"/>
  <c r="F37" i="101"/>
  <c r="E37" i="101"/>
  <c r="D37" i="101"/>
  <c r="AH36" i="101"/>
  <c r="AG36" i="101"/>
  <c r="AF36" i="101"/>
  <c r="AE36" i="101"/>
  <c r="AD36" i="101"/>
  <c r="AC36" i="101"/>
  <c r="AB36" i="101"/>
  <c r="AA36" i="101"/>
  <c r="Z36" i="101"/>
  <c r="Y36" i="101"/>
  <c r="X36" i="101"/>
  <c r="W36" i="101"/>
  <c r="V36" i="101"/>
  <c r="U36" i="101"/>
  <c r="T36" i="101"/>
  <c r="S36" i="101"/>
  <c r="R36" i="101"/>
  <c r="Q36" i="101"/>
  <c r="P36" i="101"/>
  <c r="O36" i="101"/>
  <c r="N36" i="101"/>
  <c r="M36" i="101"/>
  <c r="L36" i="101"/>
  <c r="K36" i="101"/>
  <c r="J36" i="101"/>
  <c r="I36" i="101"/>
  <c r="H36" i="101"/>
  <c r="G36" i="101"/>
  <c r="F36" i="101"/>
  <c r="E36" i="101"/>
  <c r="D36" i="101"/>
  <c r="AH35" i="101"/>
  <c r="AG35" i="101"/>
  <c r="AR30" i="101"/>
  <c r="AQ30" i="101"/>
  <c r="AP30" i="101"/>
  <c r="AO30" i="101"/>
  <c r="AR29" i="101"/>
  <c r="AQ29" i="101"/>
  <c r="AP29" i="101"/>
  <c r="AO29" i="101"/>
  <c r="AR28" i="101"/>
  <c r="AQ28" i="101"/>
  <c r="AP28" i="101"/>
  <c r="AO28" i="101"/>
  <c r="AI26" i="101" s="1"/>
  <c r="AR26" i="101" s="1"/>
  <c r="AR27" i="101"/>
  <c r="AQ27" i="101"/>
  <c r="AP27" i="101"/>
  <c r="AO27" i="101"/>
  <c r="AN27" i="101"/>
  <c r="AQ26" i="101"/>
  <c r="AP26" i="101"/>
  <c r="AO26" i="101"/>
  <c r="AJ26" i="101"/>
  <c r="AQ25" i="101"/>
  <c r="AP25" i="101"/>
  <c r="AO25" i="101"/>
  <c r="AI25" i="101" s="1"/>
  <c r="AN25" i="101"/>
  <c r="AJ25" i="101"/>
  <c r="AQ23" i="101"/>
  <c r="AP23" i="101"/>
  <c r="AO23" i="101"/>
  <c r="AI23" i="101" s="1"/>
  <c r="AJ23" i="101"/>
  <c r="AQ21" i="101"/>
  <c r="AP21" i="101"/>
  <c r="AO21" i="101"/>
  <c r="AI21" i="101" s="1"/>
  <c r="AN21" i="101"/>
  <c r="AJ21" i="101"/>
  <c r="AQ20" i="101"/>
  <c r="AP20" i="101"/>
  <c r="AO20" i="101"/>
  <c r="AI20" i="101" s="1"/>
  <c r="AN20" i="101"/>
  <c r="AJ20" i="101"/>
  <c r="AQ19" i="101"/>
  <c r="AP19" i="101"/>
  <c r="AO19" i="101"/>
  <c r="AI19" i="101" s="1"/>
  <c r="AN19" i="101"/>
  <c r="AJ19" i="101"/>
  <c r="AQ18" i="101"/>
  <c r="AP18" i="101"/>
  <c r="AO18" i="101"/>
  <c r="AI18" i="101" s="1"/>
  <c r="AR18" i="101" s="1"/>
  <c r="AN18" i="101"/>
  <c r="AJ18" i="101"/>
  <c r="AQ17" i="101"/>
  <c r="AP17" i="101"/>
  <c r="AO17" i="101"/>
  <c r="AI17" i="101" s="1"/>
  <c r="AN17" i="101"/>
  <c r="AJ17" i="101"/>
  <c r="AQ16" i="101"/>
  <c r="AP16" i="101"/>
  <c r="AO16" i="101"/>
  <c r="AI16" i="101" s="1"/>
  <c r="AR16" i="101" s="1"/>
  <c r="AN16" i="101"/>
  <c r="AJ16" i="101"/>
  <c r="AQ15" i="101"/>
  <c r="AP15" i="101"/>
  <c r="AO15" i="101"/>
  <c r="AI15" i="101" s="1"/>
  <c r="AN15" i="101"/>
  <c r="AJ15" i="101"/>
  <c r="AQ14" i="101"/>
  <c r="AP14" i="101"/>
  <c r="AO14" i="101"/>
  <c r="AI14" i="101" s="1"/>
  <c r="AN14" i="101"/>
  <c r="AJ14" i="101"/>
  <c r="AQ13" i="101"/>
  <c r="AP13" i="101"/>
  <c r="AO13" i="101"/>
  <c r="AI13" i="101" s="1"/>
  <c r="AN13" i="101"/>
  <c r="AJ13" i="101"/>
  <c r="AQ12" i="101"/>
  <c r="AP12" i="101"/>
  <c r="AO12" i="101"/>
  <c r="AI12" i="101" s="1"/>
  <c r="AN12" i="101"/>
  <c r="AJ12" i="101"/>
  <c r="AK11" i="101"/>
  <c r="AJ11" i="101"/>
  <c r="AI11" i="101"/>
  <c r="AQ10" i="101"/>
  <c r="AP10" i="101"/>
  <c r="AO10" i="101"/>
  <c r="AI10" i="101" s="1"/>
  <c r="AN10" i="101"/>
  <c r="AJ10" i="101"/>
  <c r="AQ9" i="101"/>
  <c r="AP9" i="101"/>
  <c r="AO9" i="101"/>
  <c r="AI9" i="101" s="1"/>
  <c r="AN9" i="101"/>
  <c r="AJ9" i="101"/>
  <c r="AQ8" i="101"/>
  <c r="AP8" i="101"/>
  <c r="AO8" i="101"/>
  <c r="AI8" i="101" s="1"/>
  <c r="AR8" i="101" s="1"/>
  <c r="AN8" i="101"/>
  <c r="AJ8" i="101"/>
  <c r="AF5" i="101"/>
  <c r="AF6" i="101" s="1"/>
  <c r="AF7" i="101" s="1"/>
  <c r="AF35" i="101" s="1"/>
  <c r="AE5" i="101"/>
  <c r="AE6" i="101" s="1"/>
  <c r="AE7" i="101" s="1"/>
  <c r="AE35" i="101" s="1"/>
  <c r="AD5" i="101"/>
  <c r="AD6" i="101" s="1"/>
  <c r="AD7" i="101" s="1"/>
  <c r="AD35" i="101" s="1"/>
  <c r="AC5" i="101"/>
  <c r="AC6" i="101" s="1"/>
  <c r="AC7" i="101" s="1"/>
  <c r="AC35" i="101" s="1"/>
  <c r="AB5" i="101"/>
  <c r="AB6" i="101" s="1"/>
  <c r="AB7" i="101" s="1"/>
  <c r="AB35" i="101" s="1"/>
  <c r="AA5" i="101"/>
  <c r="AA6" i="101" s="1"/>
  <c r="AA7" i="101" s="1"/>
  <c r="AA35" i="101" s="1"/>
  <c r="Z5" i="101"/>
  <c r="Z6" i="101" s="1"/>
  <c r="Z7" i="101" s="1"/>
  <c r="Z35" i="101" s="1"/>
  <c r="Y5" i="101"/>
  <c r="Y6" i="101" s="1"/>
  <c r="Y7" i="101" s="1"/>
  <c r="Y35" i="101" s="1"/>
  <c r="X5" i="101"/>
  <c r="X6" i="101" s="1"/>
  <c r="X7" i="101" s="1"/>
  <c r="X35" i="101" s="1"/>
  <c r="W5" i="101"/>
  <c r="W6" i="101" s="1"/>
  <c r="W7" i="101" s="1"/>
  <c r="W35" i="101" s="1"/>
  <c r="V5" i="101"/>
  <c r="V6" i="101" s="1"/>
  <c r="V7" i="101" s="1"/>
  <c r="V35" i="101" s="1"/>
  <c r="U5" i="101"/>
  <c r="U6" i="101" s="1"/>
  <c r="U7" i="101" s="1"/>
  <c r="U35" i="101" s="1"/>
  <c r="T5" i="101"/>
  <c r="T6" i="101" s="1"/>
  <c r="T7" i="101" s="1"/>
  <c r="T35" i="101" s="1"/>
  <c r="S5" i="101"/>
  <c r="S6" i="101" s="1"/>
  <c r="S7" i="101" s="1"/>
  <c r="S35" i="101" s="1"/>
  <c r="R5" i="101"/>
  <c r="R6" i="101" s="1"/>
  <c r="R7" i="101" s="1"/>
  <c r="R35" i="101" s="1"/>
  <c r="Q5" i="101"/>
  <c r="Q6" i="101" s="1"/>
  <c r="Q7" i="101" s="1"/>
  <c r="Q35" i="101" s="1"/>
  <c r="P5" i="101"/>
  <c r="P6" i="101" s="1"/>
  <c r="P7" i="101" s="1"/>
  <c r="P35" i="101" s="1"/>
  <c r="O5" i="101"/>
  <c r="O6" i="101" s="1"/>
  <c r="O7" i="101" s="1"/>
  <c r="O35" i="101" s="1"/>
  <c r="N5" i="101"/>
  <c r="N6" i="101" s="1"/>
  <c r="N7" i="101" s="1"/>
  <c r="N35" i="101" s="1"/>
  <c r="M5" i="101"/>
  <c r="M6" i="101" s="1"/>
  <c r="M7" i="101" s="1"/>
  <c r="M35" i="101" s="1"/>
  <c r="L5" i="101"/>
  <c r="L6" i="101" s="1"/>
  <c r="L7" i="101" s="1"/>
  <c r="L35" i="101" s="1"/>
  <c r="K5" i="101"/>
  <c r="K6" i="101" s="1"/>
  <c r="K7" i="101" s="1"/>
  <c r="K35" i="101" s="1"/>
  <c r="J5" i="101"/>
  <c r="J6" i="101" s="1"/>
  <c r="J7" i="101" s="1"/>
  <c r="J35" i="101" s="1"/>
  <c r="I5" i="101"/>
  <c r="I6" i="101" s="1"/>
  <c r="I7" i="101" s="1"/>
  <c r="I35" i="101" s="1"/>
  <c r="H5" i="101"/>
  <c r="H6" i="101" s="1"/>
  <c r="H7" i="101" s="1"/>
  <c r="H35" i="101" s="1"/>
  <c r="G5" i="101"/>
  <c r="G6" i="101" s="1"/>
  <c r="G7" i="101" s="1"/>
  <c r="G35" i="101" s="1"/>
  <c r="F5" i="101"/>
  <c r="F6" i="101" s="1"/>
  <c r="F7" i="101" s="1"/>
  <c r="F35" i="101" s="1"/>
  <c r="E5" i="101"/>
  <c r="E6" i="101" s="1"/>
  <c r="E7" i="101" s="1"/>
  <c r="E35" i="101" s="1"/>
  <c r="D5" i="101"/>
  <c r="D6" i="101" s="1"/>
  <c r="D7" i="101" s="1"/>
  <c r="D35" i="101" s="1"/>
  <c r="AG41" i="100"/>
  <c r="AF41" i="100"/>
  <c r="AE41" i="100"/>
  <c r="AD41" i="100"/>
  <c r="AC41" i="100"/>
  <c r="AB41" i="100"/>
  <c r="AA41" i="100"/>
  <c r="Z41" i="100"/>
  <c r="Y41" i="100"/>
  <c r="X41" i="100"/>
  <c r="W41" i="100"/>
  <c r="V41" i="100"/>
  <c r="U41" i="100"/>
  <c r="T41" i="100"/>
  <c r="S41" i="100"/>
  <c r="R41" i="100"/>
  <c r="Q41" i="100"/>
  <c r="P41" i="100"/>
  <c r="O41" i="100"/>
  <c r="N41" i="100"/>
  <c r="M41" i="100"/>
  <c r="L41" i="100"/>
  <c r="K41" i="100"/>
  <c r="J41" i="100"/>
  <c r="I41" i="100"/>
  <c r="H41" i="100"/>
  <c r="G41" i="100"/>
  <c r="F41" i="100"/>
  <c r="E41" i="100"/>
  <c r="D41" i="100"/>
  <c r="AG40" i="100"/>
  <c r="AF40" i="100"/>
  <c r="AE40" i="100"/>
  <c r="AD40" i="100"/>
  <c r="AC40" i="100"/>
  <c r="AB40" i="100"/>
  <c r="AA40" i="100"/>
  <c r="Z40" i="100"/>
  <c r="Y40" i="100"/>
  <c r="X40" i="100"/>
  <c r="W40" i="100"/>
  <c r="V40" i="100"/>
  <c r="U40" i="100"/>
  <c r="T40" i="100"/>
  <c r="S40" i="100"/>
  <c r="R40" i="100"/>
  <c r="Q40" i="100"/>
  <c r="P40" i="100"/>
  <c r="O40" i="100"/>
  <c r="N40" i="100"/>
  <c r="M40" i="100"/>
  <c r="L40" i="100"/>
  <c r="K40" i="100"/>
  <c r="J40" i="100"/>
  <c r="I40" i="100"/>
  <c r="H40" i="100"/>
  <c r="G40" i="100"/>
  <c r="F40" i="100"/>
  <c r="E40" i="100"/>
  <c r="D40" i="100"/>
  <c r="AG39" i="100"/>
  <c r="AF39" i="100"/>
  <c r="AE39" i="100"/>
  <c r="AD39" i="100"/>
  <c r="AC39" i="100"/>
  <c r="AB39" i="100"/>
  <c r="AA39" i="100"/>
  <c r="Z39" i="100"/>
  <c r="Y39" i="100"/>
  <c r="X39" i="100"/>
  <c r="W39" i="100"/>
  <c r="V39" i="100"/>
  <c r="U39" i="100"/>
  <c r="T39" i="100"/>
  <c r="S39" i="100"/>
  <c r="R39" i="100"/>
  <c r="Q39" i="100"/>
  <c r="P39" i="100"/>
  <c r="O39" i="100"/>
  <c r="N39" i="100"/>
  <c r="M39" i="100"/>
  <c r="L39" i="100"/>
  <c r="K39" i="100"/>
  <c r="J39" i="100"/>
  <c r="I39" i="100"/>
  <c r="H39" i="100"/>
  <c r="G39" i="100"/>
  <c r="F39" i="100"/>
  <c r="E39" i="100"/>
  <c r="D39" i="100"/>
  <c r="AG38" i="100"/>
  <c r="AF38" i="100"/>
  <c r="AE38" i="100"/>
  <c r="AD38" i="100"/>
  <c r="AC38" i="100"/>
  <c r="AB38" i="100"/>
  <c r="AA38" i="100"/>
  <c r="Z38" i="100"/>
  <c r="Y38" i="100"/>
  <c r="X38" i="100"/>
  <c r="W38" i="100"/>
  <c r="V38" i="100"/>
  <c r="U38" i="100"/>
  <c r="T38" i="100"/>
  <c r="S38" i="100"/>
  <c r="R38" i="100"/>
  <c r="Q38" i="100"/>
  <c r="P38" i="100"/>
  <c r="O38" i="100"/>
  <c r="N38" i="100"/>
  <c r="M38" i="100"/>
  <c r="L38" i="100"/>
  <c r="K38" i="100"/>
  <c r="J38" i="100"/>
  <c r="I38" i="100"/>
  <c r="H38" i="100"/>
  <c r="G38" i="100"/>
  <c r="F38" i="100"/>
  <c r="E38" i="100"/>
  <c r="D38" i="100"/>
  <c r="AG37" i="100"/>
  <c r="AF37" i="100"/>
  <c r="AE37" i="100"/>
  <c r="AD37" i="100"/>
  <c r="AC37" i="100"/>
  <c r="AB37" i="100"/>
  <c r="AA37" i="100"/>
  <c r="Z37" i="100"/>
  <c r="Y37" i="100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G37" i="100"/>
  <c r="F37" i="100"/>
  <c r="E37" i="100"/>
  <c r="D37" i="100"/>
  <c r="AG36" i="100"/>
  <c r="AF36" i="100"/>
  <c r="AE36" i="100"/>
  <c r="AD36" i="100"/>
  <c r="AC36" i="100"/>
  <c r="AB36" i="100"/>
  <c r="AA36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G36" i="100"/>
  <c r="F36" i="100"/>
  <c r="E36" i="100"/>
  <c r="D36" i="100"/>
  <c r="AG35" i="100"/>
  <c r="AF35" i="100"/>
  <c r="AE35" i="100"/>
  <c r="AD35" i="100"/>
  <c r="AC35" i="100"/>
  <c r="AB35" i="100"/>
  <c r="AA35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H35" i="100"/>
  <c r="G35" i="100"/>
  <c r="F35" i="100"/>
  <c r="E35" i="100"/>
  <c r="D35" i="100"/>
  <c r="AG34" i="100"/>
  <c r="AQ29" i="100"/>
  <c r="AP29" i="100"/>
  <c r="AO29" i="100"/>
  <c r="AN29" i="100"/>
  <c r="AQ28" i="100"/>
  <c r="AP28" i="100"/>
  <c r="AO28" i="100"/>
  <c r="AN28" i="100"/>
  <c r="AQ27" i="100"/>
  <c r="AP27" i="100"/>
  <c r="AO27" i="100"/>
  <c r="AN27" i="100"/>
  <c r="AH25" i="100" s="1"/>
  <c r="AQ25" i="100" s="1"/>
  <c r="AQ26" i="100"/>
  <c r="AP26" i="100"/>
  <c r="AO26" i="100"/>
  <c r="AN26" i="100"/>
  <c r="AM26" i="100"/>
  <c r="AP25" i="100"/>
  <c r="AO25" i="100"/>
  <c r="AN25" i="100"/>
  <c r="AI25" i="100"/>
  <c r="AP24" i="100"/>
  <c r="AO24" i="100"/>
  <c r="AN24" i="100"/>
  <c r="AH24" i="100" s="1"/>
  <c r="AM24" i="100"/>
  <c r="AI24" i="100"/>
  <c r="AP23" i="100"/>
  <c r="AO23" i="100"/>
  <c r="AN23" i="100"/>
  <c r="AH23" i="100" s="1"/>
  <c r="AI23" i="100"/>
  <c r="AP21" i="100"/>
  <c r="AO21" i="100"/>
  <c r="AN21" i="100"/>
  <c r="AH21" i="100" s="1"/>
  <c r="AI21" i="100"/>
  <c r="AP20" i="100"/>
  <c r="AO20" i="100"/>
  <c r="AN20" i="100"/>
  <c r="AH20" i="100" s="1"/>
  <c r="AM20" i="100"/>
  <c r="AI20" i="100"/>
  <c r="AP19" i="100"/>
  <c r="AO19" i="100"/>
  <c r="AN19" i="100"/>
  <c r="AH19" i="100" s="1"/>
  <c r="AM19" i="100"/>
  <c r="AI19" i="100"/>
  <c r="AP18" i="100"/>
  <c r="AO18" i="100"/>
  <c r="AN18" i="100"/>
  <c r="AH18" i="100" s="1"/>
  <c r="AM18" i="100"/>
  <c r="AI18" i="100"/>
  <c r="AP17" i="100"/>
  <c r="AO17" i="100"/>
  <c r="AN17" i="100"/>
  <c r="AH17" i="100" s="1"/>
  <c r="AM17" i="100"/>
  <c r="AI17" i="100"/>
  <c r="AP16" i="100"/>
  <c r="AO16" i="100"/>
  <c r="AN16" i="100"/>
  <c r="AH16" i="100" s="1"/>
  <c r="AM16" i="100"/>
  <c r="AI16" i="100"/>
  <c r="AP15" i="100"/>
  <c r="AO15" i="100"/>
  <c r="AN15" i="100"/>
  <c r="AH15" i="100" s="1"/>
  <c r="AM15" i="100"/>
  <c r="AI15" i="100"/>
  <c r="AP14" i="100"/>
  <c r="AO14" i="100"/>
  <c r="AN14" i="100"/>
  <c r="AH14" i="100" s="1"/>
  <c r="AM14" i="100"/>
  <c r="AI14" i="100"/>
  <c r="AP13" i="100"/>
  <c r="AO13" i="100"/>
  <c r="AN13" i="100"/>
  <c r="AH13" i="100" s="1"/>
  <c r="AQ13" i="100" s="1"/>
  <c r="AM13" i="100"/>
  <c r="AI13" i="100"/>
  <c r="AP12" i="100"/>
  <c r="AO12" i="100"/>
  <c r="AN12" i="100"/>
  <c r="AH12" i="100" s="1"/>
  <c r="AQ12" i="100" s="1"/>
  <c r="AM12" i="100"/>
  <c r="AI12" i="100"/>
  <c r="AJ11" i="100"/>
  <c r="AI11" i="100"/>
  <c r="AH11" i="100"/>
  <c r="AP10" i="100"/>
  <c r="AO10" i="100"/>
  <c r="AN10" i="100"/>
  <c r="AH10" i="100" s="1"/>
  <c r="AM10" i="100"/>
  <c r="AI10" i="100"/>
  <c r="AP9" i="100"/>
  <c r="AO9" i="100"/>
  <c r="AN9" i="100"/>
  <c r="AH9" i="100" s="1"/>
  <c r="AM9" i="100"/>
  <c r="AI9" i="100"/>
  <c r="AP8" i="100"/>
  <c r="AO8" i="100"/>
  <c r="AN8" i="100"/>
  <c r="AH8" i="100" s="1"/>
  <c r="AM8" i="100"/>
  <c r="AI8" i="100"/>
  <c r="AF5" i="100"/>
  <c r="AF6" i="100" s="1"/>
  <c r="AF7" i="100" s="1"/>
  <c r="AF34" i="100" s="1"/>
  <c r="AE5" i="100"/>
  <c r="AE6" i="100" s="1"/>
  <c r="AE7" i="100" s="1"/>
  <c r="AE34" i="100" s="1"/>
  <c r="AD5" i="100"/>
  <c r="AD6" i="100" s="1"/>
  <c r="AD7" i="100" s="1"/>
  <c r="AD34" i="100" s="1"/>
  <c r="AC5" i="100"/>
  <c r="AC6" i="100" s="1"/>
  <c r="AC7" i="100" s="1"/>
  <c r="AC34" i="100" s="1"/>
  <c r="AB5" i="100"/>
  <c r="AB6" i="100" s="1"/>
  <c r="AB7" i="100" s="1"/>
  <c r="AB34" i="100" s="1"/>
  <c r="AA5" i="100"/>
  <c r="AA6" i="100" s="1"/>
  <c r="AA7" i="100" s="1"/>
  <c r="AA34" i="100" s="1"/>
  <c r="Z5" i="100"/>
  <c r="Z6" i="100" s="1"/>
  <c r="Z7" i="100" s="1"/>
  <c r="Z34" i="100" s="1"/>
  <c r="Y5" i="100"/>
  <c r="Y6" i="100" s="1"/>
  <c r="Y7" i="100" s="1"/>
  <c r="Y34" i="100" s="1"/>
  <c r="X5" i="100"/>
  <c r="X6" i="100" s="1"/>
  <c r="X7" i="100" s="1"/>
  <c r="X34" i="100" s="1"/>
  <c r="W5" i="100"/>
  <c r="W6" i="100" s="1"/>
  <c r="W7" i="100" s="1"/>
  <c r="W34" i="100" s="1"/>
  <c r="V5" i="100"/>
  <c r="V6" i="100" s="1"/>
  <c r="V7" i="100" s="1"/>
  <c r="V34" i="100" s="1"/>
  <c r="U5" i="100"/>
  <c r="U6" i="100" s="1"/>
  <c r="U7" i="100" s="1"/>
  <c r="U34" i="100" s="1"/>
  <c r="T5" i="100"/>
  <c r="T6" i="100" s="1"/>
  <c r="T7" i="100" s="1"/>
  <c r="T34" i="100" s="1"/>
  <c r="S5" i="100"/>
  <c r="S6" i="100" s="1"/>
  <c r="S7" i="100" s="1"/>
  <c r="S34" i="100" s="1"/>
  <c r="R5" i="100"/>
  <c r="R6" i="100" s="1"/>
  <c r="R7" i="100" s="1"/>
  <c r="R34" i="100" s="1"/>
  <c r="Q5" i="100"/>
  <c r="Q6" i="100" s="1"/>
  <c r="Q7" i="100" s="1"/>
  <c r="Q34" i="100" s="1"/>
  <c r="P5" i="100"/>
  <c r="P6" i="100" s="1"/>
  <c r="P7" i="100" s="1"/>
  <c r="P34" i="100" s="1"/>
  <c r="O5" i="100"/>
  <c r="O6" i="100" s="1"/>
  <c r="O7" i="100" s="1"/>
  <c r="O34" i="100" s="1"/>
  <c r="N5" i="100"/>
  <c r="N6" i="100" s="1"/>
  <c r="N7" i="100" s="1"/>
  <c r="N34" i="100" s="1"/>
  <c r="M5" i="100"/>
  <c r="M6" i="100" s="1"/>
  <c r="M7" i="100" s="1"/>
  <c r="M34" i="100" s="1"/>
  <c r="L5" i="100"/>
  <c r="L6" i="100" s="1"/>
  <c r="L7" i="100" s="1"/>
  <c r="L34" i="100" s="1"/>
  <c r="K5" i="100"/>
  <c r="K6" i="100" s="1"/>
  <c r="K7" i="100" s="1"/>
  <c r="K34" i="100" s="1"/>
  <c r="J5" i="100"/>
  <c r="J6" i="100" s="1"/>
  <c r="J7" i="100" s="1"/>
  <c r="J34" i="100" s="1"/>
  <c r="I5" i="100"/>
  <c r="I6" i="100" s="1"/>
  <c r="I7" i="100" s="1"/>
  <c r="I34" i="100" s="1"/>
  <c r="H5" i="100"/>
  <c r="H6" i="100" s="1"/>
  <c r="H7" i="100" s="1"/>
  <c r="H34" i="100" s="1"/>
  <c r="G5" i="100"/>
  <c r="G6" i="100" s="1"/>
  <c r="G7" i="100" s="1"/>
  <c r="G34" i="100" s="1"/>
  <c r="F5" i="100"/>
  <c r="F6" i="100" s="1"/>
  <c r="F7" i="100" s="1"/>
  <c r="F34" i="100" s="1"/>
  <c r="E5" i="100"/>
  <c r="E6" i="100" s="1"/>
  <c r="E7" i="100" s="1"/>
  <c r="E34" i="100" s="1"/>
  <c r="D5" i="100"/>
  <c r="D6" i="100" s="1"/>
  <c r="D7" i="100" s="1"/>
  <c r="D34" i="100" s="1"/>
  <c r="AH41" i="99"/>
  <c r="AG41" i="99"/>
  <c r="AF41" i="99"/>
  <c r="AE41" i="99"/>
  <c r="AD41" i="99"/>
  <c r="AC41" i="99"/>
  <c r="AB41" i="99"/>
  <c r="AA41" i="99"/>
  <c r="Z41" i="99"/>
  <c r="Y41" i="99"/>
  <c r="X41" i="99"/>
  <c r="W41" i="99"/>
  <c r="V41" i="99"/>
  <c r="U41" i="99"/>
  <c r="T41" i="99"/>
  <c r="S41" i="99"/>
  <c r="R41" i="99"/>
  <c r="Q41" i="99"/>
  <c r="P41" i="99"/>
  <c r="O41" i="99"/>
  <c r="N41" i="99"/>
  <c r="M41" i="99"/>
  <c r="L41" i="99"/>
  <c r="K41" i="99"/>
  <c r="J41" i="99"/>
  <c r="I41" i="99"/>
  <c r="H41" i="99"/>
  <c r="G41" i="99"/>
  <c r="F41" i="99"/>
  <c r="E41" i="99"/>
  <c r="D41" i="99"/>
  <c r="AH40" i="99"/>
  <c r="AG40" i="99"/>
  <c r="AF40" i="99"/>
  <c r="AE40" i="99"/>
  <c r="AD40" i="99"/>
  <c r="AC40" i="99"/>
  <c r="AB40" i="99"/>
  <c r="AA40" i="99"/>
  <c r="Z40" i="99"/>
  <c r="Y40" i="99"/>
  <c r="X40" i="99"/>
  <c r="W40" i="99"/>
  <c r="V40" i="99"/>
  <c r="U40" i="99"/>
  <c r="T40" i="99"/>
  <c r="S40" i="99"/>
  <c r="R40" i="99"/>
  <c r="Q40" i="99"/>
  <c r="P40" i="99"/>
  <c r="O40" i="99"/>
  <c r="N40" i="99"/>
  <c r="M40" i="99"/>
  <c r="L40" i="99"/>
  <c r="K40" i="99"/>
  <c r="J40" i="99"/>
  <c r="I40" i="99"/>
  <c r="H40" i="99"/>
  <c r="G40" i="99"/>
  <c r="F40" i="99"/>
  <c r="E40" i="99"/>
  <c r="D40" i="99"/>
  <c r="AH39" i="99"/>
  <c r="AG39" i="99"/>
  <c r="AF39" i="99"/>
  <c r="AE39" i="99"/>
  <c r="AD39" i="99"/>
  <c r="AC39" i="99"/>
  <c r="AB39" i="99"/>
  <c r="AA39" i="99"/>
  <c r="Z39" i="99"/>
  <c r="Y39" i="99"/>
  <c r="X39" i="99"/>
  <c r="W39" i="99"/>
  <c r="V39" i="99"/>
  <c r="U39" i="99"/>
  <c r="T39" i="99"/>
  <c r="S39" i="99"/>
  <c r="R39" i="99"/>
  <c r="Q39" i="99"/>
  <c r="P39" i="99"/>
  <c r="O39" i="99"/>
  <c r="N39" i="99"/>
  <c r="M39" i="99"/>
  <c r="L39" i="99"/>
  <c r="K39" i="99"/>
  <c r="J39" i="99"/>
  <c r="I39" i="99"/>
  <c r="H39" i="99"/>
  <c r="G39" i="99"/>
  <c r="F39" i="99"/>
  <c r="E39" i="99"/>
  <c r="D39" i="99"/>
  <c r="AH38" i="99"/>
  <c r="AG38" i="99"/>
  <c r="AF38" i="99"/>
  <c r="AE38" i="99"/>
  <c r="AD38" i="99"/>
  <c r="AC38" i="99"/>
  <c r="AB38" i="99"/>
  <c r="AA38" i="99"/>
  <c r="Z38" i="99"/>
  <c r="Y38" i="99"/>
  <c r="X38" i="99"/>
  <c r="W38" i="99"/>
  <c r="V38" i="99"/>
  <c r="U38" i="99"/>
  <c r="T38" i="99"/>
  <c r="S38" i="99"/>
  <c r="R38" i="99"/>
  <c r="Q38" i="99"/>
  <c r="P38" i="99"/>
  <c r="O38" i="99"/>
  <c r="N38" i="99"/>
  <c r="M38" i="99"/>
  <c r="L38" i="99"/>
  <c r="K38" i="99"/>
  <c r="J38" i="99"/>
  <c r="I38" i="99"/>
  <c r="H38" i="99"/>
  <c r="G38" i="99"/>
  <c r="F38" i="99"/>
  <c r="E38" i="99"/>
  <c r="D38" i="99"/>
  <c r="AH37" i="99"/>
  <c r="AG37" i="99"/>
  <c r="AF37" i="99"/>
  <c r="AE37" i="99"/>
  <c r="AD37" i="99"/>
  <c r="AC37" i="99"/>
  <c r="AB37" i="99"/>
  <c r="AA37" i="99"/>
  <c r="Z37" i="99"/>
  <c r="Y37" i="99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G37" i="99"/>
  <c r="F37" i="99"/>
  <c r="E37" i="99"/>
  <c r="D37" i="99"/>
  <c r="AH36" i="99"/>
  <c r="AG36" i="99"/>
  <c r="AF36" i="99"/>
  <c r="AE36" i="99"/>
  <c r="AD36" i="99"/>
  <c r="AC36" i="99"/>
  <c r="AB36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G36" i="99"/>
  <c r="F36" i="99"/>
  <c r="E36" i="99"/>
  <c r="D36" i="99"/>
  <c r="AH35" i="99"/>
  <c r="AG35" i="99"/>
  <c r="AF35" i="99"/>
  <c r="AE35" i="99"/>
  <c r="AD35" i="99"/>
  <c r="AC35" i="99"/>
  <c r="AB35" i="99"/>
  <c r="AA35" i="99"/>
  <c r="Z35" i="99"/>
  <c r="Y35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G35" i="99"/>
  <c r="F35" i="99"/>
  <c r="E35" i="99"/>
  <c r="D35" i="99"/>
  <c r="AH34" i="99"/>
  <c r="AG34" i="99"/>
  <c r="AR29" i="99"/>
  <c r="AQ29" i="99"/>
  <c r="AP29" i="99"/>
  <c r="AO29" i="99"/>
  <c r="AR28" i="99"/>
  <c r="AQ28" i="99"/>
  <c r="AP28" i="99"/>
  <c r="AO28" i="99"/>
  <c r="AR27" i="99"/>
  <c r="AQ27" i="99"/>
  <c r="AP27" i="99"/>
  <c r="AO27" i="99"/>
  <c r="AI25" i="99" s="1"/>
  <c r="AR25" i="99" s="1"/>
  <c r="AR26" i="99"/>
  <c r="AQ26" i="99"/>
  <c r="AP26" i="99"/>
  <c r="AO26" i="99"/>
  <c r="AN26" i="99"/>
  <c r="AQ25" i="99"/>
  <c r="AP25" i="99"/>
  <c r="AO25" i="99"/>
  <c r="AJ25" i="99"/>
  <c r="AQ24" i="99"/>
  <c r="AP24" i="99"/>
  <c r="AO24" i="99"/>
  <c r="AI24" i="99" s="1"/>
  <c r="AR24" i="99" s="1"/>
  <c r="AN24" i="99"/>
  <c r="AJ24" i="99"/>
  <c r="AQ23" i="99"/>
  <c r="AP23" i="99"/>
  <c r="AO23" i="99"/>
  <c r="AI23" i="99" s="1"/>
  <c r="AJ23" i="99"/>
  <c r="AQ21" i="99"/>
  <c r="AP21" i="99"/>
  <c r="AO21" i="99"/>
  <c r="AI21" i="99" s="1"/>
  <c r="AN21" i="99"/>
  <c r="AJ21" i="99"/>
  <c r="AQ20" i="99"/>
  <c r="AP20" i="99"/>
  <c r="AO20" i="99"/>
  <c r="AI20" i="99" s="1"/>
  <c r="AN20" i="99"/>
  <c r="AJ20" i="99"/>
  <c r="AQ19" i="99"/>
  <c r="AP19" i="99"/>
  <c r="AO19" i="99"/>
  <c r="AI19" i="99" s="1"/>
  <c r="AR19" i="99" s="1"/>
  <c r="AN19" i="99"/>
  <c r="AJ19" i="99"/>
  <c r="AQ18" i="99"/>
  <c r="AP18" i="99"/>
  <c r="AO18" i="99"/>
  <c r="AI18" i="99" s="1"/>
  <c r="AN18" i="99"/>
  <c r="AJ18" i="99"/>
  <c r="AQ17" i="99"/>
  <c r="AP17" i="99"/>
  <c r="AO17" i="99"/>
  <c r="AI17" i="99" s="1"/>
  <c r="AN17" i="99"/>
  <c r="AJ17" i="99"/>
  <c r="AQ16" i="99"/>
  <c r="AP16" i="99"/>
  <c r="AO16" i="99"/>
  <c r="AI16" i="99" s="1"/>
  <c r="AN16" i="99"/>
  <c r="AJ16" i="99"/>
  <c r="AQ15" i="99"/>
  <c r="AP15" i="99"/>
  <c r="AO15" i="99"/>
  <c r="AI15" i="99" s="1"/>
  <c r="AN15" i="99"/>
  <c r="AJ15" i="99"/>
  <c r="AQ14" i="99"/>
  <c r="AP14" i="99"/>
  <c r="AO14" i="99"/>
  <c r="AI14" i="99" s="1"/>
  <c r="AN14" i="99"/>
  <c r="AJ14" i="99"/>
  <c r="AQ13" i="99"/>
  <c r="AP13" i="99"/>
  <c r="AO13" i="99"/>
  <c r="AI13" i="99" s="1"/>
  <c r="AN13" i="99"/>
  <c r="AJ13" i="99"/>
  <c r="AQ12" i="99"/>
  <c r="AP12" i="99"/>
  <c r="AO12" i="99"/>
  <c r="AI12" i="99" s="1"/>
  <c r="AN12" i="99"/>
  <c r="AJ12" i="99"/>
  <c r="AK11" i="99"/>
  <c r="AJ11" i="99"/>
  <c r="AI11" i="99"/>
  <c r="AQ10" i="99"/>
  <c r="AP10" i="99"/>
  <c r="AO10" i="99"/>
  <c r="AI10" i="99" s="1"/>
  <c r="AN10" i="99"/>
  <c r="AJ10" i="99"/>
  <c r="AQ9" i="99"/>
  <c r="AP9" i="99"/>
  <c r="AO9" i="99"/>
  <c r="AI9" i="99" s="1"/>
  <c r="AN9" i="99"/>
  <c r="AJ9" i="99"/>
  <c r="AQ8" i="99"/>
  <c r="AP8" i="99"/>
  <c r="AO8" i="99"/>
  <c r="AI8" i="99" s="1"/>
  <c r="AN8" i="99"/>
  <c r="AJ8" i="99"/>
  <c r="AF5" i="99"/>
  <c r="AF6" i="99" s="1"/>
  <c r="AF7" i="99" s="1"/>
  <c r="AF34" i="99" s="1"/>
  <c r="AE5" i="99"/>
  <c r="AE6" i="99" s="1"/>
  <c r="AE7" i="99" s="1"/>
  <c r="AE34" i="99" s="1"/>
  <c r="AD5" i="99"/>
  <c r="AD6" i="99" s="1"/>
  <c r="AD7" i="99" s="1"/>
  <c r="AD34" i="99" s="1"/>
  <c r="AC5" i="99"/>
  <c r="AC6" i="99" s="1"/>
  <c r="AC7" i="99" s="1"/>
  <c r="AC34" i="99" s="1"/>
  <c r="AB5" i="99"/>
  <c r="AB6" i="99" s="1"/>
  <c r="AB7" i="99" s="1"/>
  <c r="AB34" i="99" s="1"/>
  <c r="AA5" i="99"/>
  <c r="AA6" i="99" s="1"/>
  <c r="AA7" i="99" s="1"/>
  <c r="AA34" i="99" s="1"/>
  <c r="Z5" i="99"/>
  <c r="Z6" i="99" s="1"/>
  <c r="Z7" i="99" s="1"/>
  <c r="Z34" i="99" s="1"/>
  <c r="Y5" i="99"/>
  <c r="Y6" i="99" s="1"/>
  <c r="Y7" i="99" s="1"/>
  <c r="Y34" i="99" s="1"/>
  <c r="X5" i="99"/>
  <c r="X6" i="99" s="1"/>
  <c r="X7" i="99" s="1"/>
  <c r="X34" i="99" s="1"/>
  <c r="W5" i="99"/>
  <c r="W6" i="99" s="1"/>
  <c r="W7" i="99" s="1"/>
  <c r="W34" i="99" s="1"/>
  <c r="V5" i="99"/>
  <c r="V6" i="99" s="1"/>
  <c r="V7" i="99" s="1"/>
  <c r="V34" i="99" s="1"/>
  <c r="U5" i="99"/>
  <c r="U6" i="99" s="1"/>
  <c r="U7" i="99" s="1"/>
  <c r="U34" i="99" s="1"/>
  <c r="T5" i="99"/>
  <c r="T6" i="99" s="1"/>
  <c r="T7" i="99" s="1"/>
  <c r="T34" i="99" s="1"/>
  <c r="S5" i="99"/>
  <c r="S6" i="99" s="1"/>
  <c r="S7" i="99" s="1"/>
  <c r="S34" i="99" s="1"/>
  <c r="R5" i="99"/>
  <c r="R6" i="99" s="1"/>
  <c r="R7" i="99" s="1"/>
  <c r="R34" i="99" s="1"/>
  <c r="Q5" i="99"/>
  <c r="Q6" i="99" s="1"/>
  <c r="Q7" i="99" s="1"/>
  <c r="Q34" i="99" s="1"/>
  <c r="P5" i="99"/>
  <c r="P6" i="99" s="1"/>
  <c r="P7" i="99" s="1"/>
  <c r="P34" i="99" s="1"/>
  <c r="O5" i="99"/>
  <c r="O6" i="99" s="1"/>
  <c r="O7" i="99" s="1"/>
  <c r="O34" i="99" s="1"/>
  <c r="N5" i="99"/>
  <c r="N6" i="99" s="1"/>
  <c r="N7" i="99" s="1"/>
  <c r="N34" i="99" s="1"/>
  <c r="M5" i="99"/>
  <c r="M6" i="99" s="1"/>
  <c r="M7" i="99" s="1"/>
  <c r="M34" i="99" s="1"/>
  <c r="L5" i="99"/>
  <c r="L6" i="99" s="1"/>
  <c r="L7" i="99" s="1"/>
  <c r="L34" i="99" s="1"/>
  <c r="K5" i="99"/>
  <c r="K6" i="99" s="1"/>
  <c r="K7" i="99" s="1"/>
  <c r="K34" i="99" s="1"/>
  <c r="J5" i="99"/>
  <c r="J6" i="99" s="1"/>
  <c r="J7" i="99" s="1"/>
  <c r="J34" i="99" s="1"/>
  <c r="I5" i="99"/>
  <c r="I6" i="99" s="1"/>
  <c r="I7" i="99" s="1"/>
  <c r="I34" i="99" s="1"/>
  <c r="H5" i="99"/>
  <c r="H6" i="99" s="1"/>
  <c r="H7" i="99" s="1"/>
  <c r="H34" i="99" s="1"/>
  <c r="G5" i="99"/>
  <c r="G6" i="99" s="1"/>
  <c r="G7" i="99" s="1"/>
  <c r="G34" i="99" s="1"/>
  <c r="F5" i="99"/>
  <c r="F6" i="99" s="1"/>
  <c r="F7" i="99" s="1"/>
  <c r="F34" i="99" s="1"/>
  <c r="E5" i="99"/>
  <c r="E6" i="99" s="1"/>
  <c r="E7" i="99" s="1"/>
  <c r="E34" i="99" s="1"/>
  <c r="D5" i="99"/>
  <c r="D6" i="99" s="1"/>
  <c r="D7" i="99" s="1"/>
  <c r="D34" i="99" s="1"/>
  <c r="AG40" i="97"/>
  <c r="AF40" i="97"/>
  <c r="AE40" i="97"/>
  <c r="AD40" i="97"/>
  <c r="AC40" i="97"/>
  <c r="AB40" i="97"/>
  <c r="AA40" i="97"/>
  <c r="Z40" i="97"/>
  <c r="Y40" i="97"/>
  <c r="X40" i="97"/>
  <c r="W40" i="97"/>
  <c r="V40" i="97"/>
  <c r="U40" i="97"/>
  <c r="T40" i="97"/>
  <c r="S40" i="97"/>
  <c r="R40" i="97"/>
  <c r="Q40" i="97"/>
  <c r="P40" i="97"/>
  <c r="O40" i="97"/>
  <c r="N40" i="97"/>
  <c r="M40" i="97"/>
  <c r="L40" i="97"/>
  <c r="K40" i="97"/>
  <c r="J40" i="97"/>
  <c r="I40" i="97"/>
  <c r="H40" i="97"/>
  <c r="G40" i="97"/>
  <c r="F40" i="97"/>
  <c r="E40" i="97"/>
  <c r="D40" i="97"/>
  <c r="AG39" i="97"/>
  <c r="AF39" i="97"/>
  <c r="AE39" i="97"/>
  <c r="AD39" i="97"/>
  <c r="AC39" i="97"/>
  <c r="AB39" i="97"/>
  <c r="AA39" i="97"/>
  <c r="Z39" i="97"/>
  <c r="Y39" i="97"/>
  <c r="X39" i="97"/>
  <c r="W39" i="97"/>
  <c r="V39" i="97"/>
  <c r="U39" i="97"/>
  <c r="T39" i="97"/>
  <c r="S39" i="97"/>
  <c r="R39" i="97"/>
  <c r="Q39" i="97"/>
  <c r="P39" i="97"/>
  <c r="O39" i="97"/>
  <c r="N39" i="97"/>
  <c r="M39" i="97"/>
  <c r="L39" i="97"/>
  <c r="K39" i="97"/>
  <c r="J39" i="97"/>
  <c r="I39" i="97"/>
  <c r="H39" i="97"/>
  <c r="G39" i="97"/>
  <c r="F39" i="97"/>
  <c r="E39" i="97"/>
  <c r="D39" i="97"/>
  <c r="AG38" i="97"/>
  <c r="AF38" i="97"/>
  <c r="AE38" i="97"/>
  <c r="AD38" i="97"/>
  <c r="AC38" i="97"/>
  <c r="AB38" i="97"/>
  <c r="AA38" i="97"/>
  <c r="Z38" i="97"/>
  <c r="Y38" i="97"/>
  <c r="X38" i="97"/>
  <c r="W38" i="97"/>
  <c r="V38" i="97"/>
  <c r="U38" i="97"/>
  <c r="T38" i="97"/>
  <c r="S38" i="97"/>
  <c r="R38" i="97"/>
  <c r="Q38" i="97"/>
  <c r="P38" i="97"/>
  <c r="O38" i="97"/>
  <c r="N38" i="97"/>
  <c r="M38" i="97"/>
  <c r="L38" i="97"/>
  <c r="K38" i="97"/>
  <c r="J38" i="97"/>
  <c r="I38" i="97"/>
  <c r="H38" i="97"/>
  <c r="G38" i="97"/>
  <c r="F38" i="97"/>
  <c r="E38" i="97"/>
  <c r="D38" i="97"/>
  <c r="AG37" i="97"/>
  <c r="AF37" i="97"/>
  <c r="AE37" i="97"/>
  <c r="AD37" i="97"/>
  <c r="AC37" i="97"/>
  <c r="AB37" i="97"/>
  <c r="AA37" i="97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G37" i="97"/>
  <c r="F37" i="97"/>
  <c r="E37" i="97"/>
  <c r="D37" i="97"/>
  <c r="AG36" i="97"/>
  <c r="AF36" i="97"/>
  <c r="AE36" i="97"/>
  <c r="AD36" i="97"/>
  <c r="AC36" i="97"/>
  <c r="AB36" i="97"/>
  <c r="AA36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G36" i="97"/>
  <c r="F36" i="97"/>
  <c r="E36" i="97"/>
  <c r="D36" i="97"/>
  <c r="AG35" i="97"/>
  <c r="AF35" i="97"/>
  <c r="AE35" i="97"/>
  <c r="AD35" i="97"/>
  <c r="AC35" i="97"/>
  <c r="AB35" i="97"/>
  <c r="AA35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H35" i="97"/>
  <c r="G35" i="97"/>
  <c r="F35" i="97"/>
  <c r="E35" i="97"/>
  <c r="D35" i="97"/>
  <c r="AG34" i="97"/>
  <c r="AF34" i="97"/>
  <c r="AE34" i="97"/>
  <c r="AD34" i="97"/>
  <c r="AC34" i="97"/>
  <c r="AB34" i="97"/>
  <c r="AA34" i="97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H34" i="97"/>
  <c r="G34" i="97"/>
  <c r="F34" i="97"/>
  <c r="E34" i="97"/>
  <c r="D34" i="97"/>
  <c r="AG33" i="97"/>
  <c r="AQ28" i="97"/>
  <c r="AP28" i="97"/>
  <c r="AO28" i="97"/>
  <c r="AN28" i="97"/>
  <c r="AQ27" i="97"/>
  <c r="AP27" i="97"/>
  <c r="AO27" i="97"/>
  <c r="AN27" i="97"/>
  <c r="AQ26" i="97"/>
  <c r="AP26" i="97"/>
  <c r="AO26" i="97"/>
  <c r="AN26" i="97"/>
  <c r="AH24" i="97" s="1"/>
  <c r="AQ24" i="97" s="1"/>
  <c r="AQ25" i="97"/>
  <c r="AP25" i="97"/>
  <c r="AO25" i="97"/>
  <c r="AN25" i="97"/>
  <c r="AM25" i="97"/>
  <c r="AP24" i="97"/>
  <c r="AO24" i="97"/>
  <c r="AN24" i="97"/>
  <c r="AI24" i="97"/>
  <c r="AP23" i="97"/>
  <c r="AO23" i="97"/>
  <c r="AN23" i="97"/>
  <c r="AH23" i="97" s="1"/>
  <c r="AM23" i="97"/>
  <c r="AI23" i="97"/>
  <c r="AP22" i="97"/>
  <c r="AO22" i="97"/>
  <c r="AN22" i="97"/>
  <c r="AH22" i="97" s="1"/>
  <c r="AQ22" i="97" s="1"/>
  <c r="AI22" i="97"/>
  <c r="AP20" i="97"/>
  <c r="AO20" i="97"/>
  <c r="AN20" i="97"/>
  <c r="AH20" i="97" s="1"/>
  <c r="AQ20" i="97" s="1"/>
  <c r="AM20" i="97"/>
  <c r="AI20" i="97"/>
  <c r="AP19" i="97"/>
  <c r="AO19" i="97"/>
  <c r="AN19" i="97"/>
  <c r="AH19" i="97" s="1"/>
  <c r="AM19" i="97"/>
  <c r="AI19" i="97"/>
  <c r="AP18" i="97"/>
  <c r="AO18" i="97"/>
  <c r="AN18" i="97"/>
  <c r="AH18" i="97" s="1"/>
  <c r="AM18" i="97"/>
  <c r="AI18" i="97"/>
  <c r="AP17" i="97"/>
  <c r="AO17" i="97"/>
  <c r="AN17" i="97"/>
  <c r="AH17" i="97" s="1"/>
  <c r="AM17" i="97"/>
  <c r="AI17" i="97"/>
  <c r="AP16" i="97"/>
  <c r="AO16" i="97"/>
  <c r="AN16" i="97"/>
  <c r="AH16" i="97" s="1"/>
  <c r="AQ16" i="97" s="1"/>
  <c r="AM16" i="97"/>
  <c r="AI16" i="97"/>
  <c r="AP15" i="97"/>
  <c r="AO15" i="97"/>
  <c r="AN15" i="97"/>
  <c r="AH15" i="97" s="1"/>
  <c r="AM15" i="97"/>
  <c r="AI15" i="97"/>
  <c r="AP14" i="97"/>
  <c r="AO14" i="97"/>
  <c r="AN14" i="97"/>
  <c r="AH14" i="97" s="1"/>
  <c r="AQ14" i="97" s="1"/>
  <c r="AM14" i="97"/>
  <c r="AI14" i="97"/>
  <c r="AP13" i="97"/>
  <c r="AO13" i="97"/>
  <c r="AN13" i="97"/>
  <c r="AH13" i="97" s="1"/>
  <c r="AM13" i="97"/>
  <c r="AI13" i="97"/>
  <c r="AP12" i="97"/>
  <c r="AO12" i="97"/>
  <c r="AN12" i="97"/>
  <c r="AH12" i="97" s="1"/>
  <c r="AM12" i="97"/>
  <c r="AI12" i="97"/>
  <c r="AJ11" i="97"/>
  <c r="AI11" i="97"/>
  <c r="AH11" i="97"/>
  <c r="AP10" i="97"/>
  <c r="AO10" i="97"/>
  <c r="AN10" i="97"/>
  <c r="AH10" i="97" s="1"/>
  <c r="AQ10" i="97" s="1"/>
  <c r="AM10" i="97"/>
  <c r="AI10" i="97"/>
  <c r="AP9" i="97"/>
  <c r="AO9" i="97"/>
  <c r="AN9" i="97"/>
  <c r="AH9" i="97" s="1"/>
  <c r="AM9" i="97"/>
  <c r="AI9" i="97"/>
  <c r="AP8" i="97"/>
  <c r="AO8" i="97"/>
  <c r="AN8" i="97"/>
  <c r="AH8" i="97" s="1"/>
  <c r="AM8" i="97"/>
  <c r="AI8" i="97"/>
  <c r="AF5" i="97"/>
  <c r="AF6" i="97" s="1"/>
  <c r="AF7" i="97" s="1"/>
  <c r="AF33" i="97" s="1"/>
  <c r="AE5" i="97"/>
  <c r="AE6" i="97" s="1"/>
  <c r="AE7" i="97" s="1"/>
  <c r="AE33" i="97" s="1"/>
  <c r="AD5" i="97"/>
  <c r="AD6" i="97" s="1"/>
  <c r="AD7" i="97" s="1"/>
  <c r="AD33" i="97" s="1"/>
  <c r="AC5" i="97"/>
  <c r="AC6" i="97" s="1"/>
  <c r="AC7" i="97" s="1"/>
  <c r="AC33" i="97" s="1"/>
  <c r="AB5" i="97"/>
  <c r="AB6" i="97" s="1"/>
  <c r="AB7" i="97" s="1"/>
  <c r="AB33" i="97" s="1"/>
  <c r="AA5" i="97"/>
  <c r="AA6" i="97" s="1"/>
  <c r="AA7" i="97" s="1"/>
  <c r="AA33" i="97" s="1"/>
  <c r="Z5" i="97"/>
  <c r="Z6" i="97" s="1"/>
  <c r="Z7" i="97" s="1"/>
  <c r="Z33" i="97" s="1"/>
  <c r="Y5" i="97"/>
  <c r="Y6" i="97" s="1"/>
  <c r="Y7" i="97" s="1"/>
  <c r="Y33" i="97" s="1"/>
  <c r="X5" i="97"/>
  <c r="X6" i="97" s="1"/>
  <c r="X7" i="97" s="1"/>
  <c r="X33" i="97" s="1"/>
  <c r="W5" i="97"/>
  <c r="W6" i="97" s="1"/>
  <c r="W7" i="97" s="1"/>
  <c r="W33" i="97" s="1"/>
  <c r="V5" i="97"/>
  <c r="V6" i="97" s="1"/>
  <c r="V7" i="97" s="1"/>
  <c r="V33" i="97" s="1"/>
  <c r="U5" i="97"/>
  <c r="U6" i="97" s="1"/>
  <c r="U7" i="97" s="1"/>
  <c r="U33" i="97" s="1"/>
  <c r="T5" i="97"/>
  <c r="T6" i="97" s="1"/>
  <c r="T7" i="97" s="1"/>
  <c r="T33" i="97" s="1"/>
  <c r="S5" i="97"/>
  <c r="S6" i="97" s="1"/>
  <c r="S7" i="97" s="1"/>
  <c r="S33" i="97" s="1"/>
  <c r="R5" i="97"/>
  <c r="R6" i="97" s="1"/>
  <c r="R7" i="97" s="1"/>
  <c r="R33" i="97" s="1"/>
  <c r="Q5" i="97"/>
  <c r="Q6" i="97" s="1"/>
  <c r="Q7" i="97" s="1"/>
  <c r="Q33" i="97" s="1"/>
  <c r="P5" i="97"/>
  <c r="P6" i="97" s="1"/>
  <c r="P7" i="97" s="1"/>
  <c r="P33" i="97" s="1"/>
  <c r="O5" i="97"/>
  <c r="O6" i="97" s="1"/>
  <c r="O7" i="97" s="1"/>
  <c r="O33" i="97" s="1"/>
  <c r="N5" i="97"/>
  <c r="N6" i="97" s="1"/>
  <c r="N7" i="97" s="1"/>
  <c r="N33" i="97" s="1"/>
  <c r="M5" i="97"/>
  <c r="M6" i="97" s="1"/>
  <c r="M7" i="97" s="1"/>
  <c r="M33" i="97" s="1"/>
  <c r="L5" i="97"/>
  <c r="L6" i="97" s="1"/>
  <c r="L7" i="97" s="1"/>
  <c r="L33" i="97" s="1"/>
  <c r="K5" i="97"/>
  <c r="K6" i="97" s="1"/>
  <c r="K7" i="97" s="1"/>
  <c r="K33" i="97" s="1"/>
  <c r="J5" i="97"/>
  <c r="J6" i="97" s="1"/>
  <c r="J7" i="97" s="1"/>
  <c r="J33" i="97" s="1"/>
  <c r="I5" i="97"/>
  <c r="I6" i="97" s="1"/>
  <c r="I7" i="97" s="1"/>
  <c r="I33" i="97" s="1"/>
  <c r="H5" i="97"/>
  <c r="H6" i="97" s="1"/>
  <c r="H7" i="97" s="1"/>
  <c r="H33" i="97" s="1"/>
  <c r="G5" i="97"/>
  <c r="G6" i="97" s="1"/>
  <c r="G7" i="97" s="1"/>
  <c r="G33" i="97" s="1"/>
  <c r="F5" i="97"/>
  <c r="F6" i="97" s="1"/>
  <c r="F7" i="97" s="1"/>
  <c r="F33" i="97" s="1"/>
  <c r="E5" i="97"/>
  <c r="E6" i="97" s="1"/>
  <c r="E7" i="97" s="1"/>
  <c r="E33" i="97" s="1"/>
  <c r="D5" i="97"/>
  <c r="D6" i="97" s="1"/>
  <c r="D7" i="97" s="1"/>
  <c r="D33" i="97" s="1"/>
  <c r="AH40" i="96"/>
  <c r="AG40" i="96"/>
  <c r="AF40" i="96"/>
  <c r="AE40" i="96"/>
  <c r="AD40" i="96"/>
  <c r="AC40" i="96"/>
  <c r="AB40" i="96"/>
  <c r="AA40" i="96"/>
  <c r="Z40" i="96"/>
  <c r="Y40" i="96"/>
  <c r="X40" i="96"/>
  <c r="W40" i="96"/>
  <c r="V40" i="96"/>
  <c r="U40" i="96"/>
  <c r="T40" i="96"/>
  <c r="S40" i="96"/>
  <c r="R40" i="96"/>
  <c r="Q40" i="96"/>
  <c r="P40" i="96"/>
  <c r="O40" i="96"/>
  <c r="N40" i="96"/>
  <c r="M40" i="96"/>
  <c r="L40" i="96"/>
  <c r="K40" i="96"/>
  <c r="J40" i="96"/>
  <c r="I40" i="96"/>
  <c r="H40" i="96"/>
  <c r="G40" i="96"/>
  <c r="F40" i="96"/>
  <c r="E40" i="96"/>
  <c r="D40" i="96"/>
  <c r="AH39" i="96"/>
  <c r="AG39" i="96"/>
  <c r="AF39" i="96"/>
  <c r="AE39" i="96"/>
  <c r="AD39" i="96"/>
  <c r="AC39" i="96"/>
  <c r="AB39" i="96"/>
  <c r="AA39" i="96"/>
  <c r="Z39" i="96"/>
  <c r="Y39" i="96"/>
  <c r="X39" i="96"/>
  <c r="W39" i="96"/>
  <c r="V39" i="96"/>
  <c r="U39" i="96"/>
  <c r="T39" i="96"/>
  <c r="S39" i="96"/>
  <c r="R39" i="96"/>
  <c r="Q39" i="96"/>
  <c r="P39" i="96"/>
  <c r="O39" i="96"/>
  <c r="N39" i="96"/>
  <c r="M39" i="96"/>
  <c r="L39" i="96"/>
  <c r="K39" i="96"/>
  <c r="J39" i="96"/>
  <c r="I39" i="96"/>
  <c r="H39" i="96"/>
  <c r="G39" i="96"/>
  <c r="F39" i="96"/>
  <c r="E39" i="96"/>
  <c r="D39" i="96"/>
  <c r="AH38" i="96"/>
  <c r="AG38" i="96"/>
  <c r="AF38" i="96"/>
  <c r="AE38" i="96"/>
  <c r="AD38" i="96"/>
  <c r="AC38" i="96"/>
  <c r="AB38" i="96"/>
  <c r="AA38" i="96"/>
  <c r="Z38" i="96"/>
  <c r="Y38" i="96"/>
  <c r="X38" i="96"/>
  <c r="W38" i="96"/>
  <c r="V38" i="96"/>
  <c r="U38" i="96"/>
  <c r="T38" i="96"/>
  <c r="S38" i="96"/>
  <c r="R38" i="96"/>
  <c r="Q38" i="96"/>
  <c r="P38" i="96"/>
  <c r="O38" i="96"/>
  <c r="N38" i="96"/>
  <c r="M38" i="96"/>
  <c r="L38" i="96"/>
  <c r="K38" i="96"/>
  <c r="J38" i="96"/>
  <c r="I38" i="96"/>
  <c r="H38" i="96"/>
  <c r="G38" i="96"/>
  <c r="F38" i="96"/>
  <c r="E38" i="96"/>
  <c r="D38" i="96"/>
  <c r="AH37" i="96"/>
  <c r="AG37" i="96"/>
  <c r="AF37" i="96"/>
  <c r="AE37" i="96"/>
  <c r="AD37" i="96"/>
  <c r="AC37" i="96"/>
  <c r="AB37" i="96"/>
  <c r="AA37" i="96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G37" i="96"/>
  <c r="F37" i="96"/>
  <c r="E37" i="96"/>
  <c r="D37" i="96"/>
  <c r="AH36" i="96"/>
  <c r="AG36" i="96"/>
  <c r="AF36" i="96"/>
  <c r="AE36" i="96"/>
  <c r="AD36" i="96"/>
  <c r="AC36" i="96"/>
  <c r="AB36" i="96"/>
  <c r="AA36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G36" i="96"/>
  <c r="F36" i="96"/>
  <c r="E36" i="96"/>
  <c r="D36" i="96"/>
  <c r="AH35" i="96"/>
  <c r="AG35" i="96"/>
  <c r="AF35" i="96"/>
  <c r="AE35" i="96"/>
  <c r="AD35" i="96"/>
  <c r="AC35" i="96"/>
  <c r="AB35" i="96"/>
  <c r="AA35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H35" i="96"/>
  <c r="G35" i="96"/>
  <c r="F35" i="96"/>
  <c r="E35" i="96"/>
  <c r="D35" i="96"/>
  <c r="AH34" i="96"/>
  <c r="AG34" i="96"/>
  <c r="AF34" i="96"/>
  <c r="AE34" i="96"/>
  <c r="AD34" i="96"/>
  <c r="AC34" i="96"/>
  <c r="AB34" i="96"/>
  <c r="AA34" i="96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H34" i="96"/>
  <c r="G34" i="96"/>
  <c r="F34" i="96"/>
  <c r="E34" i="96"/>
  <c r="D34" i="96"/>
  <c r="AH33" i="96"/>
  <c r="AG33" i="96"/>
  <c r="AR28" i="96"/>
  <c r="AQ28" i="96"/>
  <c r="AP28" i="96"/>
  <c r="AO28" i="96"/>
  <c r="AR27" i="96"/>
  <c r="AQ27" i="96"/>
  <c r="AP27" i="96"/>
  <c r="AO27" i="96"/>
  <c r="AR26" i="96"/>
  <c r="AQ26" i="96"/>
  <c r="AP26" i="96"/>
  <c r="AO26" i="96"/>
  <c r="AI24" i="96" s="1"/>
  <c r="AR24" i="96" s="1"/>
  <c r="AR25" i="96"/>
  <c r="AQ25" i="96"/>
  <c r="AP25" i="96"/>
  <c r="AO25" i="96"/>
  <c r="AN25" i="96"/>
  <c r="AQ24" i="96"/>
  <c r="AP24" i="96"/>
  <c r="AO24" i="96"/>
  <c r="AJ24" i="96"/>
  <c r="AQ23" i="96"/>
  <c r="AP23" i="96"/>
  <c r="AO23" i="96"/>
  <c r="AI23" i="96" s="1"/>
  <c r="AN23" i="96"/>
  <c r="AJ23" i="96"/>
  <c r="AQ22" i="96"/>
  <c r="AP22" i="96"/>
  <c r="AO22" i="96"/>
  <c r="AI22" i="96" s="1"/>
  <c r="AJ22" i="96"/>
  <c r="AQ20" i="96"/>
  <c r="AP20" i="96"/>
  <c r="AO20" i="96"/>
  <c r="AI20" i="96" s="1"/>
  <c r="AN20" i="96"/>
  <c r="AJ20" i="96"/>
  <c r="AQ19" i="96"/>
  <c r="AP19" i="96"/>
  <c r="AO19" i="96"/>
  <c r="AI19" i="96" s="1"/>
  <c r="AN19" i="96"/>
  <c r="AJ19" i="96"/>
  <c r="AQ18" i="96"/>
  <c r="AP18" i="96"/>
  <c r="AO18" i="96"/>
  <c r="AI18" i="96" s="1"/>
  <c r="AN18" i="96"/>
  <c r="AJ18" i="96"/>
  <c r="AQ17" i="96"/>
  <c r="AP17" i="96"/>
  <c r="AO17" i="96"/>
  <c r="AI17" i="96" s="1"/>
  <c r="AN17" i="96"/>
  <c r="AJ17" i="96"/>
  <c r="AQ16" i="96"/>
  <c r="AP16" i="96"/>
  <c r="AO16" i="96"/>
  <c r="AI16" i="96" s="1"/>
  <c r="AN16" i="96"/>
  <c r="AJ16" i="96"/>
  <c r="AQ15" i="96"/>
  <c r="AP15" i="96"/>
  <c r="AO15" i="96"/>
  <c r="AI15" i="96" s="1"/>
  <c r="AN15" i="96"/>
  <c r="AJ15" i="96"/>
  <c r="AQ14" i="96"/>
  <c r="AP14" i="96"/>
  <c r="AO14" i="96"/>
  <c r="AI14" i="96" s="1"/>
  <c r="AN14" i="96"/>
  <c r="AJ14" i="96"/>
  <c r="AQ13" i="96"/>
  <c r="AP13" i="96"/>
  <c r="AO13" i="96"/>
  <c r="AI13" i="96" s="1"/>
  <c r="AN13" i="96"/>
  <c r="AJ13" i="96"/>
  <c r="AQ12" i="96"/>
  <c r="AP12" i="96"/>
  <c r="AO12" i="96"/>
  <c r="AI12" i="96" s="1"/>
  <c r="AN12" i="96"/>
  <c r="AJ12" i="96"/>
  <c r="AK11" i="96"/>
  <c r="AJ11" i="96"/>
  <c r="AI11" i="96"/>
  <c r="AQ10" i="96"/>
  <c r="AP10" i="96"/>
  <c r="AO10" i="96"/>
  <c r="AI10" i="96" s="1"/>
  <c r="AN10" i="96"/>
  <c r="AJ10" i="96"/>
  <c r="AQ9" i="96"/>
  <c r="AP9" i="96"/>
  <c r="AO9" i="96"/>
  <c r="AI9" i="96" s="1"/>
  <c r="AN9" i="96"/>
  <c r="AJ9" i="96"/>
  <c r="AQ8" i="96"/>
  <c r="AP8" i="96"/>
  <c r="AO8" i="96"/>
  <c r="AI8" i="96" s="1"/>
  <c r="AN8" i="96"/>
  <c r="AJ8" i="96"/>
  <c r="AF5" i="96"/>
  <c r="AF6" i="96" s="1"/>
  <c r="AF7" i="96" s="1"/>
  <c r="AF33" i="96" s="1"/>
  <c r="AE5" i="96"/>
  <c r="AE6" i="96" s="1"/>
  <c r="AE7" i="96" s="1"/>
  <c r="AE33" i="96" s="1"/>
  <c r="AD5" i="96"/>
  <c r="AD6" i="96" s="1"/>
  <c r="AD7" i="96" s="1"/>
  <c r="AD33" i="96" s="1"/>
  <c r="AC5" i="96"/>
  <c r="AC6" i="96" s="1"/>
  <c r="AC7" i="96" s="1"/>
  <c r="AC33" i="96" s="1"/>
  <c r="AB5" i="96"/>
  <c r="AB6" i="96" s="1"/>
  <c r="AB7" i="96" s="1"/>
  <c r="AB33" i="96" s="1"/>
  <c r="AA5" i="96"/>
  <c r="AA6" i="96" s="1"/>
  <c r="AA7" i="96" s="1"/>
  <c r="AA33" i="96" s="1"/>
  <c r="Z5" i="96"/>
  <c r="Z6" i="96" s="1"/>
  <c r="Z7" i="96" s="1"/>
  <c r="Z33" i="96" s="1"/>
  <c r="Y5" i="96"/>
  <c r="Y6" i="96" s="1"/>
  <c r="Y7" i="96" s="1"/>
  <c r="Y33" i="96" s="1"/>
  <c r="X5" i="96"/>
  <c r="X6" i="96" s="1"/>
  <c r="X7" i="96" s="1"/>
  <c r="X33" i="96" s="1"/>
  <c r="W5" i="96"/>
  <c r="W6" i="96" s="1"/>
  <c r="W7" i="96" s="1"/>
  <c r="W33" i="96" s="1"/>
  <c r="V5" i="96"/>
  <c r="V6" i="96" s="1"/>
  <c r="V7" i="96" s="1"/>
  <c r="V33" i="96" s="1"/>
  <c r="U5" i="96"/>
  <c r="U6" i="96" s="1"/>
  <c r="U7" i="96" s="1"/>
  <c r="U33" i="96" s="1"/>
  <c r="T5" i="96"/>
  <c r="T6" i="96" s="1"/>
  <c r="T7" i="96" s="1"/>
  <c r="T33" i="96" s="1"/>
  <c r="S5" i="96"/>
  <c r="S6" i="96" s="1"/>
  <c r="S7" i="96" s="1"/>
  <c r="S33" i="96" s="1"/>
  <c r="R5" i="96"/>
  <c r="R6" i="96" s="1"/>
  <c r="R7" i="96" s="1"/>
  <c r="R33" i="96" s="1"/>
  <c r="Q5" i="96"/>
  <c r="Q6" i="96" s="1"/>
  <c r="Q7" i="96" s="1"/>
  <c r="Q33" i="96" s="1"/>
  <c r="P5" i="96"/>
  <c r="P6" i="96" s="1"/>
  <c r="P7" i="96" s="1"/>
  <c r="P33" i="96" s="1"/>
  <c r="O5" i="96"/>
  <c r="O6" i="96" s="1"/>
  <c r="O7" i="96" s="1"/>
  <c r="O33" i="96" s="1"/>
  <c r="N5" i="96"/>
  <c r="N6" i="96" s="1"/>
  <c r="N7" i="96" s="1"/>
  <c r="N33" i="96" s="1"/>
  <c r="M5" i="96"/>
  <c r="M6" i="96" s="1"/>
  <c r="M7" i="96" s="1"/>
  <c r="M33" i="96" s="1"/>
  <c r="L5" i="96"/>
  <c r="L6" i="96" s="1"/>
  <c r="L7" i="96" s="1"/>
  <c r="L33" i="96" s="1"/>
  <c r="K5" i="96"/>
  <c r="K6" i="96" s="1"/>
  <c r="K7" i="96" s="1"/>
  <c r="K33" i="96" s="1"/>
  <c r="J5" i="96"/>
  <c r="J6" i="96" s="1"/>
  <c r="J7" i="96" s="1"/>
  <c r="J33" i="96" s="1"/>
  <c r="I5" i="96"/>
  <c r="I6" i="96" s="1"/>
  <c r="I7" i="96" s="1"/>
  <c r="I33" i="96" s="1"/>
  <c r="H5" i="96"/>
  <c r="H6" i="96" s="1"/>
  <c r="H7" i="96" s="1"/>
  <c r="H33" i="96" s="1"/>
  <c r="G5" i="96"/>
  <c r="G6" i="96" s="1"/>
  <c r="G7" i="96" s="1"/>
  <c r="G33" i="96" s="1"/>
  <c r="F5" i="96"/>
  <c r="F6" i="96" s="1"/>
  <c r="F7" i="96" s="1"/>
  <c r="F33" i="96" s="1"/>
  <c r="E5" i="96"/>
  <c r="E6" i="96" s="1"/>
  <c r="E7" i="96" s="1"/>
  <c r="E33" i="96" s="1"/>
  <c r="D5" i="96"/>
  <c r="D6" i="96" s="1"/>
  <c r="D7" i="96" s="1"/>
  <c r="D33" i="96" s="1"/>
  <c r="AH40" i="95"/>
  <c r="AG40" i="95"/>
  <c r="AF40" i="95"/>
  <c r="AE40" i="95"/>
  <c r="AD40" i="95"/>
  <c r="AC40" i="95"/>
  <c r="AB40" i="95"/>
  <c r="AA40" i="95"/>
  <c r="Z40" i="95"/>
  <c r="Y40" i="95"/>
  <c r="X40" i="95"/>
  <c r="W40" i="95"/>
  <c r="V40" i="95"/>
  <c r="U40" i="95"/>
  <c r="T40" i="95"/>
  <c r="S40" i="95"/>
  <c r="R40" i="95"/>
  <c r="Q40" i="95"/>
  <c r="P40" i="95"/>
  <c r="O40" i="95"/>
  <c r="N40" i="95"/>
  <c r="M40" i="95"/>
  <c r="L40" i="95"/>
  <c r="K40" i="95"/>
  <c r="J40" i="95"/>
  <c r="I40" i="95"/>
  <c r="H40" i="95"/>
  <c r="G40" i="95"/>
  <c r="F40" i="95"/>
  <c r="E40" i="95"/>
  <c r="D40" i="95"/>
  <c r="AH39" i="95"/>
  <c r="AG39" i="95"/>
  <c r="AF39" i="95"/>
  <c r="AE39" i="95"/>
  <c r="AD39" i="95"/>
  <c r="AC39" i="95"/>
  <c r="AB39" i="95"/>
  <c r="AA39" i="95"/>
  <c r="Z39" i="95"/>
  <c r="Y39" i="95"/>
  <c r="X39" i="95"/>
  <c r="W39" i="95"/>
  <c r="V39" i="95"/>
  <c r="U39" i="95"/>
  <c r="T39" i="95"/>
  <c r="S39" i="95"/>
  <c r="R39" i="95"/>
  <c r="Q39" i="95"/>
  <c r="P39" i="95"/>
  <c r="O39" i="95"/>
  <c r="N39" i="95"/>
  <c r="M39" i="95"/>
  <c r="L39" i="95"/>
  <c r="K39" i="95"/>
  <c r="J39" i="95"/>
  <c r="I39" i="95"/>
  <c r="H39" i="95"/>
  <c r="G39" i="95"/>
  <c r="F39" i="95"/>
  <c r="E39" i="95"/>
  <c r="D39" i="95"/>
  <c r="AH38" i="95"/>
  <c r="AG38" i="95"/>
  <c r="AF38" i="95"/>
  <c r="AE38" i="95"/>
  <c r="AD38" i="95"/>
  <c r="AC38" i="95"/>
  <c r="AB38" i="95"/>
  <c r="AA38" i="95"/>
  <c r="Z38" i="95"/>
  <c r="Y38" i="95"/>
  <c r="X38" i="95"/>
  <c r="W38" i="95"/>
  <c r="V38" i="95"/>
  <c r="U38" i="95"/>
  <c r="T38" i="95"/>
  <c r="S38" i="95"/>
  <c r="R38" i="95"/>
  <c r="Q38" i="95"/>
  <c r="P38" i="95"/>
  <c r="O38" i="95"/>
  <c r="N38" i="95"/>
  <c r="M38" i="95"/>
  <c r="L38" i="95"/>
  <c r="K38" i="95"/>
  <c r="J38" i="95"/>
  <c r="I38" i="95"/>
  <c r="H38" i="95"/>
  <c r="G38" i="95"/>
  <c r="F38" i="95"/>
  <c r="E38" i="95"/>
  <c r="D38" i="95"/>
  <c r="AH37" i="95"/>
  <c r="AG37" i="95"/>
  <c r="AF37" i="95"/>
  <c r="AE37" i="95"/>
  <c r="AD37" i="95"/>
  <c r="AC37" i="95"/>
  <c r="AB37" i="95"/>
  <c r="AA37" i="95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G37" i="95"/>
  <c r="F37" i="95"/>
  <c r="E37" i="95"/>
  <c r="D37" i="95"/>
  <c r="AH36" i="95"/>
  <c r="AG36" i="95"/>
  <c r="AF36" i="95"/>
  <c r="AE36" i="95"/>
  <c r="AD36" i="95"/>
  <c r="AC36" i="95"/>
  <c r="AB36" i="95"/>
  <c r="AA36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G36" i="95"/>
  <c r="F36" i="95"/>
  <c r="E36" i="95"/>
  <c r="D36" i="95"/>
  <c r="AH35" i="95"/>
  <c r="AG35" i="95"/>
  <c r="AF35" i="95"/>
  <c r="AE35" i="95"/>
  <c r="AD35" i="95"/>
  <c r="AC35" i="95"/>
  <c r="AB35" i="95"/>
  <c r="AA35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H35" i="95"/>
  <c r="G35" i="95"/>
  <c r="F35" i="95"/>
  <c r="E35" i="95"/>
  <c r="D35" i="95"/>
  <c r="AH34" i="95"/>
  <c r="AG34" i="95"/>
  <c r="AF34" i="95"/>
  <c r="AE34" i="95"/>
  <c r="AD34" i="95"/>
  <c r="AC34" i="95"/>
  <c r="AB34" i="95"/>
  <c r="AA34" i="95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H34" i="95"/>
  <c r="G34" i="95"/>
  <c r="F34" i="95"/>
  <c r="E34" i="95"/>
  <c r="D34" i="95"/>
  <c r="AH33" i="95"/>
  <c r="AG33" i="95"/>
  <c r="AR28" i="95"/>
  <c r="AQ28" i="95"/>
  <c r="AP28" i="95"/>
  <c r="AO28" i="95"/>
  <c r="AR27" i="95"/>
  <c r="AQ27" i="95"/>
  <c r="AP27" i="95"/>
  <c r="AO27" i="95"/>
  <c r="AR26" i="95"/>
  <c r="AQ26" i="95"/>
  <c r="AP26" i="95"/>
  <c r="AO26" i="95"/>
  <c r="AI24" i="95" s="1"/>
  <c r="AR24" i="95" s="1"/>
  <c r="AR25" i="95"/>
  <c r="AQ25" i="95"/>
  <c r="AP25" i="95"/>
  <c r="AO25" i="95"/>
  <c r="AN25" i="95"/>
  <c r="AQ24" i="95"/>
  <c r="AP24" i="95"/>
  <c r="AO24" i="95"/>
  <c r="AJ24" i="95"/>
  <c r="AQ23" i="95"/>
  <c r="AP23" i="95"/>
  <c r="AO23" i="95"/>
  <c r="AI23" i="95" s="1"/>
  <c r="AN23" i="95"/>
  <c r="AJ23" i="95"/>
  <c r="AQ22" i="95"/>
  <c r="AP22" i="95"/>
  <c r="AO22" i="95"/>
  <c r="AI22" i="95" s="1"/>
  <c r="AJ22" i="95"/>
  <c r="AQ20" i="95"/>
  <c r="AP20" i="95"/>
  <c r="AO20" i="95"/>
  <c r="AI20" i="95" s="1"/>
  <c r="AN20" i="95"/>
  <c r="AJ20" i="95"/>
  <c r="AQ19" i="95"/>
  <c r="AP19" i="95"/>
  <c r="AO19" i="95"/>
  <c r="AI19" i="95" s="1"/>
  <c r="AN19" i="95"/>
  <c r="AJ19" i="95"/>
  <c r="AQ18" i="95"/>
  <c r="AP18" i="95"/>
  <c r="AO18" i="95"/>
  <c r="AI18" i="95" s="1"/>
  <c r="AN18" i="95"/>
  <c r="AJ18" i="95"/>
  <c r="AQ17" i="95"/>
  <c r="AP17" i="95"/>
  <c r="AO17" i="95"/>
  <c r="AI17" i="95" s="1"/>
  <c r="AR17" i="95" s="1"/>
  <c r="AN17" i="95"/>
  <c r="AJ17" i="95"/>
  <c r="AQ16" i="95"/>
  <c r="AP16" i="95"/>
  <c r="AO16" i="95"/>
  <c r="AI16" i="95" s="1"/>
  <c r="AN16" i="95"/>
  <c r="AJ16" i="95"/>
  <c r="AQ15" i="95"/>
  <c r="AP15" i="95"/>
  <c r="AO15" i="95"/>
  <c r="AI15" i="95" s="1"/>
  <c r="AN15" i="95"/>
  <c r="AJ15" i="95"/>
  <c r="AQ14" i="95"/>
  <c r="AP14" i="95"/>
  <c r="AO14" i="95"/>
  <c r="AI14" i="95" s="1"/>
  <c r="AN14" i="95"/>
  <c r="AJ14" i="95"/>
  <c r="AQ13" i="95"/>
  <c r="AP13" i="95"/>
  <c r="AO13" i="95"/>
  <c r="AI13" i="95" s="1"/>
  <c r="AN13" i="95"/>
  <c r="AJ13" i="95"/>
  <c r="AQ12" i="95"/>
  <c r="AP12" i="95"/>
  <c r="AO12" i="95"/>
  <c r="AI12" i="95" s="1"/>
  <c r="AN12" i="95"/>
  <c r="AJ12" i="95"/>
  <c r="AK11" i="95"/>
  <c r="AJ11" i="95"/>
  <c r="AI11" i="95"/>
  <c r="AQ10" i="95"/>
  <c r="AP10" i="95"/>
  <c r="AO10" i="95"/>
  <c r="AI10" i="95" s="1"/>
  <c r="AN10" i="95"/>
  <c r="AJ10" i="95"/>
  <c r="AQ9" i="95"/>
  <c r="AP9" i="95"/>
  <c r="AO9" i="95"/>
  <c r="AI9" i="95" s="1"/>
  <c r="AR9" i="95" s="1"/>
  <c r="AN9" i="95"/>
  <c r="AJ9" i="95"/>
  <c r="AQ8" i="95"/>
  <c r="AP8" i="95"/>
  <c r="AO8" i="95"/>
  <c r="AI8" i="95" s="1"/>
  <c r="AN8" i="95"/>
  <c r="AJ8" i="95"/>
  <c r="AF5" i="95"/>
  <c r="AF6" i="95" s="1"/>
  <c r="AF7" i="95" s="1"/>
  <c r="AF33" i="95" s="1"/>
  <c r="AE5" i="95"/>
  <c r="AE6" i="95" s="1"/>
  <c r="AE7" i="95" s="1"/>
  <c r="AE33" i="95" s="1"/>
  <c r="AD5" i="95"/>
  <c r="AD6" i="95" s="1"/>
  <c r="AD7" i="95" s="1"/>
  <c r="AD33" i="95" s="1"/>
  <c r="AC5" i="95"/>
  <c r="AC6" i="95" s="1"/>
  <c r="AC7" i="95" s="1"/>
  <c r="AC33" i="95" s="1"/>
  <c r="AB5" i="95"/>
  <c r="AB6" i="95" s="1"/>
  <c r="AB7" i="95" s="1"/>
  <c r="AB33" i="95" s="1"/>
  <c r="AA5" i="95"/>
  <c r="AA6" i="95" s="1"/>
  <c r="AA7" i="95" s="1"/>
  <c r="AA33" i="95" s="1"/>
  <c r="Z5" i="95"/>
  <c r="Z6" i="95" s="1"/>
  <c r="Z7" i="95" s="1"/>
  <c r="Z33" i="95" s="1"/>
  <c r="Y5" i="95"/>
  <c r="Y6" i="95" s="1"/>
  <c r="Y7" i="95" s="1"/>
  <c r="Y33" i="95" s="1"/>
  <c r="X5" i="95"/>
  <c r="X6" i="95" s="1"/>
  <c r="X7" i="95" s="1"/>
  <c r="X33" i="95" s="1"/>
  <c r="W5" i="95"/>
  <c r="W6" i="95" s="1"/>
  <c r="W7" i="95" s="1"/>
  <c r="W33" i="95" s="1"/>
  <c r="V5" i="95"/>
  <c r="V6" i="95" s="1"/>
  <c r="V7" i="95" s="1"/>
  <c r="V33" i="95" s="1"/>
  <c r="U5" i="95"/>
  <c r="U6" i="95" s="1"/>
  <c r="U7" i="95" s="1"/>
  <c r="U33" i="95" s="1"/>
  <c r="T5" i="95"/>
  <c r="T6" i="95" s="1"/>
  <c r="T7" i="95" s="1"/>
  <c r="T33" i="95" s="1"/>
  <c r="S5" i="95"/>
  <c r="S6" i="95" s="1"/>
  <c r="S7" i="95" s="1"/>
  <c r="S33" i="95" s="1"/>
  <c r="R5" i="95"/>
  <c r="R6" i="95" s="1"/>
  <c r="R7" i="95" s="1"/>
  <c r="R33" i="95" s="1"/>
  <c r="Q5" i="95"/>
  <c r="Q6" i="95" s="1"/>
  <c r="Q7" i="95" s="1"/>
  <c r="Q33" i="95" s="1"/>
  <c r="P5" i="95"/>
  <c r="P6" i="95" s="1"/>
  <c r="P7" i="95" s="1"/>
  <c r="P33" i="95" s="1"/>
  <c r="O5" i="95"/>
  <c r="O6" i="95" s="1"/>
  <c r="O7" i="95" s="1"/>
  <c r="O33" i="95" s="1"/>
  <c r="N5" i="95"/>
  <c r="N6" i="95" s="1"/>
  <c r="N7" i="95" s="1"/>
  <c r="N33" i="95" s="1"/>
  <c r="M5" i="95"/>
  <c r="M6" i="95" s="1"/>
  <c r="M7" i="95" s="1"/>
  <c r="M33" i="95" s="1"/>
  <c r="L5" i="95"/>
  <c r="L6" i="95" s="1"/>
  <c r="L7" i="95" s="1"/>
  <c r="L33" i="95" s="1"/>
  <c r="K5" i="95"/>
  <c r="K6" i="95" s="1"/>
  <c r="K7" i="95" s="1"/>
  <c r="K33" i="95" s="1"/>
  <c r="J5" i="95"/>
  <c r="J6" i="95" s="1"/>
  <c r="J7" i="95" s="1"/>
  <c r="J33" i="95" s="1"/>
  <c r="I5" i="95"/>
  <c r="I6" i="95" s="1"/>
  <c r="I7" i="95" s="1"/>
  <c r="I33" i="95" s="1"/>
  <c r="H5" i="95"/>
  <c r="H6" i="95" s="1"/>
  <c r="H7" i="95" s="1"/>
  <c r="H33" i="95" s="1"/>
  <c r="G5" i="95"/>
  <c r="G6" i="95" s="1"/>
  <c r="G7" i="95" s="1"/>
  <c r="G33" i="95" s="1"/>
  <c r="F5" i="95"/>
  <c r="F6" i="95" s="1"/>
  <c r="F7" i="95" s="1"/>
  <c r="F33" i="95" s="1"/>
  <c r="E5" i="95"/>
  <c r="E6" i="95" s="1"/>
  <c r="E7" i="95" s="1"/>
  <c r="E33" i="95" s="1"/>
  <c r="D5" i="95"/>
  <c r="D6" i="95" s="1"/>
  <c r="D7" i="95" s="1"/>
  <c r="D33" i="95" s="1"/>
  <c r="AH41" i="94"/>
  <c r="AG41" i="94"/>
  <c r="AF41" i="94"/>
  <c r="AE41" i="94"/>
  <c r="AD41" i="94"/>
  <c r="AC41" i="94"/>
  <c r="AB41" i="94"/>
  <c r="AA41" i="94"/>
  <c r="Z41" i="94"/>
  <c r="Y41" i="94"/>
  <c r="X41" i="94"/>
  <c r="W41" i="94"/>
  <c r="V41" i="94"/>
  <c r="U41" i="94"/>
  <c r="T41" i="94"/>
  <c r="S41" i="94"/>
  <c r="R41" i="94"/>
  <c r="Q41" i="94"/>
  <c r="P41" i="94"/>
  <c r="O41" i="94"/>
  <c r="N41" i="94"/>
  <c r="M41" i="94"/>
  <c r="L41" i="94"/>
  <c r="K41" i="94"/>
  <c r="J41" i="94"/>
  <c r="I41" i="94"/>
  <c r="H41" i="94"/>
  <c r="G41" i="94"/>
  <c r="F41" i="94"/>
  <c r="E41" i="94"/>
  <c r="D41" i="94"/>
  <c r="AH40" i="94"/>
  <c r="AG40" i="94"/>
  <c r="AF40" i="94"/>
  <c r="AE40" i="94"/>
  <c r="AD40" i="94"/>
  <c r="AC40" i="94"/>
  <c r="AB40" i="94"/>
  <c r="AA40" i="94"/>
  <c r="Z40" i="94"/>
  <c r="Y40" i="94"/>
  <c r="X40" i="94"/>
  <c r="W40" i="94"/>
  <c r="V40" i="94"/>
  <c r="U40" i="94"/>
  <c r="T40" i="94"/>
  <c r="S40" i="94"/>
  <c r="R40" i="94"/>
  <c r="Q40" i="94"/>
  <c r="P40" i="94"/>
  <c r="O40" i="94"/>
  <c r="N40" i="94"/>
  <c r="M40" i="94"/>
  <c r="L40" i="94"/>
  <c r="K40" i="94"/>
  <c r="J40" i="94"/>
  <c r="I40" i="94"/>
  <c r="H40" i="94"/>
  <c r="G40" i="94"/>
  <c r="F40" i="94"/>
  <c r="E40" i="94"/>
  <c r="D40" i="94"/>
  <c r="AH39" i="94"/>
  <c r="AG39" i="94"/>
  <c r="AF39" i="94"/>
  <c r="AE39" i="94"/>
  <c r="AD39" i="94"/>
  <c r="AC39" i="94"/>
  <c r="AB39" i="94"/>
  <c r="AA39" i="94"/>
  <c r="Z39" i="94"/>
  <c r="Y39" i="94"/>
  <c r="X39" i="94"/>
  <c r="W39" i="94"/>
  <c r="V39" i="94"/>
  <c r="U39" i="94"/>
  <c r="T39" i="94"/>
  <c r="S39" i="94"/>
  <c r="R39" i="94"/>
  <c r="Q39" i="94"/>
  <c r="P39" i="94"/>
  <c r="O39" i="94"/>
  <c r="N39" i="94"/>
  <c r="M39" i="94"/>
  <c r="L39" i="94"/>
  <c r="K39" i="94"/>
  <c r="J39" i="94"/>
  <c r="I39" i="94"/>
  <c r="H39" i="94"/>
  <c r="G39" i="94"/>
  <c r="F39" i="94"/>
  <c r="E39" i="94"/>
  <c r="D39" i="94"/>
  <c r="AH38" i="94"/>
  <c r="AG38" i="94"/>
  <c r="AF38" i="94"/>
  <c r="AE38" i="94"/>
  <c r="AD38" i="94"/>
  <c r="AC38" i="94"/>
  <c r="AB38" i="94"/>
  <c r="AA38" i="94"/>
  <c r="Z38" i="94"/>
  <c r="Y38" i="94"/>
  <c r="X38" i="94"/>
  <c r="W38" i="94"/>
  <c r="V38" i="94"/>
  <c r="U38" i="94"/>
  <c r="T38" i="94"/>
  <c r="S38" i="94"/>
  <c r="R38" i="94"/>
  <c r="Q38" i="94"/>
  <c r="P38" i="94"/>
  <c r="O38" i="94"/>
  <c r="N38" i="94"/>
  <c r="M38" i="94"/>
  <c r="L38" i="94"/>
  <c r="K38" i="94"/>
  <c r="J38" i="94"/>
  <c r="I38" i="94"/>
  <c r="H38" i="94"/>
  <c r="G38" i="94"/>
  <c r="F38" i="94"/>
  <c r="E38" i="94"/>
  <c r="D38" i="94"/>
  <c r="AH37" i="94"/>
  <c r="AG37" i="94"/>
  <c r="AF37" i="94"/>
  <c r="AE37" i="94"/>
  <c r="AD37" i="94"/>
  <c r="AC37" i="94"/>
  <c r="AB37" i="94"/>
  <c r="AA37" i="94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G37" i="94"/>
  <c r="F37" i="94"/>
  <c r="E37" i="94"/>
  <c r="D37" i="94"/>
  <c r="AH36" i="94"/>
  <c r="AG36" i="94"/>
  <c r="AF36" i="94"/>
  <c r="AE36" i="94"/>
  <c r="AD36" i="94"/>
  <c r="AC36" i="94"/>
  <c r="AB36" i="94"/>
  <c r="AA36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G36" i="94"/>
  <c r="F36" i="94"/>
  <c r="E36" i="94"/>
  <c r="D36" i="94"/>
  <c r="AH35" i="94"/>
  <c r="AG35" i="94"/>
  <c r="AF35" i="94"/>
  <c r="AE35" i="94"/>
  <c r="AD35" i="94"/>
  <c r="AC35" i="94"/>
  <c r="AB35" i="94"/>
  <c r="AA35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H35" i="94"/>
  <c r="G35" i="94"/>
  <c r="F35" i="94"/>
  <c r="E35" i="94"/>
  <c r="D35" i="94"/>
  <c r="AH34" i="94"/>
  <c r="AG34" i="94"/>
  <c r="AR29" i="94"/>
  <c r="AQ29" i="94"/>
  <c r="AP29" i="94"/>
  <c r="AO29" i="94"/>
  <c r="AR28" i="94"/>
  <c r="AQ28" i="94"/>
  <c r="AP28" i="94"/>
  <c r="AO28" i="94"/>
  <c r="AR27" i="94"/>
  <c r="AQ27" i="94"/>
  <c r="AP27" i="94"/>
  <c r="AO27" i="94"/>
  <c r="AI25" i="94" s="1"/>
  <c r="AR25" i="94" s="1"/>
  <c r="AR26" i="94"/>
  <c r="AQ26" i="94"/>
  <c r="AP26" i="94"/>
  <c r="AO26" i="94"/>
  <c r="AN26" i="94"/>
  <c r="AQ25" i="94"/>
  <c r="AP25" i="94"/>
  <c r="AO25" i="94"/>
  <c r="AJ25" i="94"/>
  <c r="AQ24" i="94"/>
  <c r="AP24" i="94"/>
  <c r="AO24" i="94"/>
  <c r="AI24" i="94" s="1"/>
  <c r="AN24" i="94"/>
  <c r="AJ24" i="94"/>
  <c r="AQ23" i="94"/>
  <c r="AP23" i="94"/>
  <c r="AO23" i="94"/>
  <c r="AI23" i="94" s="1"/>
  <c r="AJ23" i="94"/>
  <c r="AQ21" i="94"/>
  <c r="AP21" i="94"/>
  <c r="AO21" i="94"/>
  <c r="AI21" i="94" s="1"/>
  <c r="AR21" i="94" s="1"/>
  <c r="AN21" i="94"/>
  <c r="AJ21" i="94"/>
  <c r="AQ20" i="94"/>
  <c r="AP20" i="94"/>
  <c r="AO20" i="94"/>
  <c r="AI20" i="94" s="1"/>
  <c r="AN20" i="94"/>
  <c r="AJ20" i="94"/>
  <c r="AQ19" i="94"/>
  <c r="AP19" i="94"/>
  <c r="AO19" i="94"/>
  <c r="AI19" i="94" s="1"/>
  <c r="AN19" i="94"/>
  <c r="AJ19" i="94"/>
  <c r="AQ18" i="94"/>
  <c r="AP18" i="94"/>
  <c r="AO18" i="94"/>
  <c r="AI18" i="94" s="1"/>
  <c r="AN18" i="94"/>
  <c r="AJ18" i="94"/>
  <c r="AQ17" i="94"/>
  <c r="AP17" i="94"/>
  <c r="AO17" i="94"/>
  <c r="AI17" i="94" s="1"/>
  <c r="AN17" i="94"/>
  <c r="AJ17" i="94"/>
  <c r="AQ16" i="94"/>
  <c r="AP16" i="94"/>
  <c r="AO16" i="94"/>
  <c r="AI16" i="94" s="1"/>
  <c r="AN16" i="94"/>
  <c r="AJ16" i="94"/>
  <c r="AQ15" i="94"/>
  <c r="AP15" i="94"/>
  <c r="AO15" i="94"/>
  <c r="AI15" i="94" s="1"/>
  <c r="AN15" i="94"/>
  <c r="AJ15" i="94"/>
  <c r="AQ14" i="94"/>
  <c r="AP14" i="94"/>
  <c r="AO14" i="94"/>
  <c r="AI14" i="94" s="1"/>
  <c r="AN14" i="94"/>
  <c r="AJ14" i="94"/>
  <c r="AQ13" i="94"/>
  <c r="AP13" i="94"/>
  <c r="AO13" i="94"/>
  <c r="AI13" i="94" s="1"/>
  <c r="AN13" i="94"/>
  <c r="AJ13" i="94"/>
  <c r="AQ12" i="94"/>
  <c r="AP12" i="94"/>
  <c r="AO12" i="94"/>
  <c r="AI12" i="94" s="1"/>
  <c r="AN12" i="94"/>
  <c r="AJ12" i="94"/>
  <c r="AK11" i="94"/>
  <c r="AJ11" i="94"/>
  <c r="AI11" i="94"/>
  <c r="AQ10" i="94"/>
  <c r="AP10" i="94"/>
  <c r="AO10" i="94"/>
  <c r="AI10" i="94" s="1"/>
  <c r="AN10" i="94"/>
  <c r="AJ10" i="94"/>
  <c r="AQ9" i="94"/>
  <c r="AP9" i="94"/>
  <c r="AO9" i="94"/>
  <c r="AI9" i="94" s="1"/>
  <c r="AN9" i="94"/>
  <c r="AJ9" i="94"/>
  <c r="AQ8" i="94"/>
  <c r="AP8" i="94"/>
  <c r="AO8" i="94"/>
  <c r="AI8" i="94" s="1"/>
  <c r="AR8" i="94" s="1"/>
  <c r="AN8" i="94"/>
  <c r="AJ8" i="94"/>
  <c r="AF5" i="94"/>
  <c r="AF6" i="94" s="1"/>
  <c r="AF7" i="94" s="1"/>
  <c r="AF34" i="94" s="1"/>
  <c r="AE5" i="94"/>
  <c r="AE6" i="94" s="1"/>
  <c r="AE7" i="94" s="1"/>
  <c r="AE34" i="94" s="1"/>
  <c r="AD5" i="94"/>
  <c r="AD6" i="94" s="1"/>
  <c r="AD7" i="94" s="1"/>
  <c r="AD34" i="94" s="1"/>
  <c r="AC5" i="94"/>
  <c r="AC6" i="94" s="1"/>
  <c r="AC7" i="94" s="1"/>
  <c r="AC34" i="94" s="1"/>
  <c r="AB5" i="94"/>
  <c r="AB6" i="94" s="1"/>
  <c r="AB7" i="94" s="1"/>
  <c r="AB34" i="94" s="1"/>
  <c r="AA5" i="94"/>
  <c r="AA6" i="94" s="1"/>
  <c r="AA7" i="94" s="1"/>
  <c r="AA34" i="94" s="1"/>
  <c r="Z5" i="94"/>
  <c r="Z6" i="94" s="1"/>
  <c r="Z7" i="94" s="1"/>
  <c r="Z34" i="94" s="1"/>
  <c r="Y5" i="94"/>
  <c r="Y6" i="94" s="1"/>
  <c r="Y7" i="94" s="1"/>
  <c r="Y34" i="94" s="1"/>
  <c r="X5" i="94"/>
  <c r="X6" i="94" s="1"/>
  <c r="X7" i="94" s="1"/>
  <c r="X34" i="94" s="1"/>
  <c r="W5" i="94"/>
  <c r="W6" i="94" s="1"/>
  <c r="W7" i="94" s="1"/>
  <c r="W34" i="94" s="1"/>
  <c r="V5" i="94"/>
  <c r="V6" i="94" s="1"/>
  <c r="V7" i="94" s="1"/>
  <c r="V34" i="94" s="1"/>
  <c r="U5" i="94"/>
  <c r="U6" i="94" s="1"/>
  <c r="U7" i="94" s="1"/>
  <c r="U34" i="94" s="1"/>
  <c r="T5" i="94"/>
  <c r="T6" i="94" s="1"/>
  <c r="T7" i="94" s="1"/>
  <c r="T34" i="94" s="1"/>
  <c r="S5" i="94"/>
  <c r="S6" i="94" s="1"/>
  <c r="S7" i="94" s="1"/>
  <c r="S34" i="94" s="1"/>
  <c r="R5" i="94"/>
  <c r="R6" i="94" s="1"/>
  <c r="R7" i="94" s="1"/>
  <c r="R34" i="94" s="1"/>
  <c r="Q5" i="94"/>
  <c r="Q6" i="94" s="1"/>
  <c r="Q7" i="94" s="1"/>
  <c r="Q34" i="94" s="1"/>
  <c r="P5" i="94"/>
  <c r="P6" i="94" s="1"/>
  <c r="P7" i="94" s="1"/>
  <c r="P34" i="94" s="1"/>
  <c r="O5" i="94"/>
  <c r="O6" i="94" s="1"/>
  <c r="O7" i="94" s="1"/>
  <c r="O34" i="94" s="1"/>
  <c r="N5" i="94"/>
  <c r="N6" i="94" s="1"/>
  <c r="N7" i="94" s="1"/>
  <c r="N34" i="94" s="1"/>
  <c r="M5" i="94"/>
  <c r="M6" i="94" s="1"/>
  <c r="M7" i="94" s="1"/>
  <c r="M34" i="94" s="1"/>
  <c r="L5" i="94"/>
  <c r="L6" i="94" s="1"/>
  <c r="L7" i="94" s="1"/>
  <c r="L34" i="94" s="1"/>
  <c r="K5" i="94"/>
  <c r="K6" i="94" s="1"/>
  <c r="K7" i="94" s="1"/>
  <c r="K34" i="94" s="1"/>
  <c r="J5" i="94"/>
  <c r="J6" i="94" s="1"/>
  <c r="J7" i="94" s="1"/>
  <c r="J34" i="94" s="1"/>
  <c r="I5" i="94"/>
  <c r="I6" i="94" s="1"/>
  <c r="I7" i="94" s="1"/>
  <c r="I34" i="94" s="1"/>
  <c r="H5" i="94"/>
  <c r="H6" i="94" s="1"/>
  <c r="H7" i="94" s="1"/>
  <c r="H34" i="94" s="1"/>
  <c r="G5" i="94"/>
  <c r="G6" i="94" s="1"/>
  <c r="G7" i="94" s="1"/>
  <c r="G34" i="94" s="1"/>
  <c r="F5" i="94"/>
  <c r="F6" i="94" s="1"/>
  <c r="F7" i="94" s="1"/>
  <c r="F34" i="94" s="1"/>
  <c r="E5" i="94"/>
  <c r="E6" i="94" s="1"/>
  <c r="E7" i="94" s="1"/>
  <c r="E34" i="94" s="1"/>
  <c r="D5" i="94"/>
  <c r="D6" i="94" s="1"/>
  <c r="D7" i="94" s="1"/>
  <c r="D34" i="94" s="1"/>
  <c r="AH41" i="93"/>
  <c r="AG41" i="93"/>
  <c r="AF41" i="93"/>
  <c r="AE41" i="93"/>
  <c r="AD41" i="93"/>
  <c r="AC41" i="93"/>
  <c r="AB41" i="93"/>
  <c r="AA41" i="93"/>
  <c r="Z41" i="93"/>
  <c r="Y41" i="93"/>
  <c r="X41" i="93"/>
  <c r="W41" i="93"/>
  <c r="V41" i="93"/>
  <c r="U41" i="93"/>
  <c r="T41" i="93"/>
  <c r="S41" i="93"/>
  <c r="R41" i="93"/>
  <c r="Q41" i="93"/>
  <c r="P41" i="93"/>
  <c r="O41" i="93"/>
  <c r="N41" i="93"/>
  <c r="M41" i="93"/>
  <c r="L41" i="93"/>
  <c r="K41" i="93"/>
  <c r="J41" i="93"/>
  <c r="I41" i="93"/>
  <c r="H41" i="93"/>
  <c r="G41" i="93"/>
  <c r="F41" i="93"/>
  <c r="E41" i="93"/>
  <c r="D41" i="93"/>
  <c r="AH40" i="93"/>
  <c r="AG40" i="93"/>
  <c r="AF40" i="93"/>
  <c r="AE40" i="93"/>
  <c r="AD40" i="93"/>
  <c r="AC40" i="93"/>
  <c r="AB40" i="93"/>
  <c r="AA40" i="93"/>
  <c r="Z40" i="93"/>
  <c r="Y40" i="93"/>
  <c r="X40" i="93"/>
  <c r="W40" i="93"/>
  <c r="V40" i="93"/>
  <c r="U40" i="93"/>
  <c r="T40" i="93"/>
  <c r="S40" i="93"/>
  <c r="R40" i="93"/>
  <c r="Q40" i="93"/>
  <c r="P40" i="93"/>
  <c r="O40" i="93"/>
  <c r="N40" i="93"/>
  <c r="M40" i="93"/>
  <c r="L40" i="93"/>
  <c r="K40" i="93"/>
  <c r="J40" i="93"/>
  <c r="I40" i="93"/>
  <c r="H40" i="93"/>
  <c r="G40" i="93"/>
  <c r="F40" i="93"/>
  <c r="E40" i="93"/>
  <c r="D40" i="93"/>
  <c r="AH39" i="93"/>
  <c r="AG39" i="93"/>
  <c r="AF39" i="93"/>
  <c r="AE39" i="93"/>
  <c r="AD39" i="93"/>
  <c r="AC39" i="93"/>
  <c r="AB39" i="93"/>
  <c r="AA39" i="93"/>
  <c r="Z39" i="93"/>
  <c r="Y39" i="93"/>
  <c r="X39" i="93"/>
  <c r="W39" i="93"/>
  <c r="V39" i="93"/>
  <c r="U39" i="93"/>
  <c r="T39" i="93"/>
  <c r="S39" i="93"/>
  <c r="R39" i="93"/>
  <c r="Q39" i="93"/>
  <c r="P39" i="93"/>
  <c r="O39" i="93"/>
  <c r="N39" i="93"/>
  <c r="M39" i="93"/>
  <c r="L39" i="93"/>
  <c r="K39" i="93"/>
  <c r="J39" i="93"/>
  <c r="I39" i="93"/>
  <c r="H39" i="93"/>
  <c r="G39" i="93"/>
  <c r="F39" i="93"/>
  <c r="E39" i="93"/>
  <c r="D39" i="93"/>
  <c r="AH38" i="93"/>
  <c r="AG38" i="93"/>
  <c r="AF38" i="93"/>
  <c r="AE38" i="93"/>
  <c r="AD38" i="93"/>
  <c r="AC38" i="93"/>
  <c r="AB38" i="93"/>
  <c r="AA38" i="93"/>
  <c r="Z38" i="93"/>
  <c r="Y38" i="93"/>
  <c r="X38" i="93"/>
  <c r="W38" i="93"/>
  <c r="V38" i="93"/>
  <c r="U38" i="93"/>
  <c r="T38" i="93"/>
  <c r="S38" i="93"/>
  <c r="R38" i="93"/>
  <c r="Q38" i="93"/>
  <c r="P38" i="93"/>
  <c r="O38" i="93"/>
  <c r="N38" i="93"/>
  <c r="M38" i="93"/>
  <c r="L38" i="93"/>
  <c r="K38" i="93"/>
  <c r="J38" i="93"/>
  <c r="I38" i="93"/>
  <c r="H38" i="93"/>
  <c r="G38" i="93"/>
  <c r="F38" i="93"/>
  <c r="E38" i="93"/>
  <c r="D38" i="93"/>
  <c r="AH37" i="93"/>
  <c r="AG37" i="93"/>
  <c r="AF37" i="93"/>
  <c r="AE37" i="93"/>
  <c r="AD37" i="93"/>
  <c r="AC37" i="93"/>
  <c r="AB37" i="93"/>
  <c r="AA37" i="93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G37" i="93"/>
  <c r="F37" i="93"/>
  <c r="E37" i="93"/>
  <c r="D37" i="93"/>
  <c r="AH36" i="93"/>
  <c r="AG36" i="93"/>
  <c r="AF36" i="93"/>
  <c r="AE36" i="93"/>
  <c r="AD36" i="93"/>
  <c r="AC36" i="93"/>
  <c r="AB36" i="93"/>
  <c r="AA36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G36" i="93"/>
  <c r="F36" i="93"/>
  <c r="E36" i="93"/>
  <c r="D36" i="93"/>
  <c r="AH35" i="93"/>
  <c r="AG35" i="93"/>
  <c r="AF35" i="93"/>
  <c r="AE35" i="93"/>
  <c r="AD35" i="93"/>
  <c r="AC35" i="93"/>
  <c r="AB35" i="93"/>
  <c r="AA35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H35" i="93"/>
  <c r="G35" i="93"/>
  <c r="F35" i="93"/>
  <c r="E35" i="93"/>
  <c r="D35" i="93"/>
  <c r="AH34" i="93"/>
  <c r="AG34" i="93"/>
  <c r="AR29" i="93"/>
  <c r="AQ29" i="93"/>
  <c r="AP29" i="93"/>
  <c r="AO29" i="93"/>
  <c r="AR28" i="93"/>
  <c r="AQ28" i="93"/>
  <c r="AP28" i="93"/>
  <c r="AO28" i="93"/>
  <c r="AR27" i="93"/>
  <c r="AQ27" i="93"/>
  <c r="AP27" i="93"/>
  <c r="AO27" i="93"/>
  <c r="AI25" i="93" s="1"/>
  <c r="AR25" i="93" s="1"/>
  <c r="AR26" i="93"/>
  <c r="AQ26" i="93"/>
  <c r="AP26" i="93"/>
  <c r="AO26" i="93"/>
  <c r="AN26" i="93"/>
  <c r="AQ25" i="93"/>
  <c r="AP25" i="93"/>
  <c r="AO25" i="93"/>
  <c r="AJ25" i="93"/>
  <c r="AQ24" i="93"/>
  <c r="AP24" i="93"/>
  <c r="AO24" i="93"/>
  <c r="AI24" i="93" s="1"/>
  <c r="AN24" i="93"/>
  <c r="AJ24" i="93"/>
  <c r="AQ23" i="93"/>
  <c r="AP23" i="93"/>
  <c r="AO23" i="93"/>
  <c r="AI23" i="93" s="1"/>
  <c r="AJ23" i="93"/>
  <c r="AQ21" i="93"/>
  <c r="AP21" i="93"/>
  <c r="AO21" i="93"/>
  <c r="AI21" i="93" s="1"/>
  <c r="AN21" i="93"/>
  <c r="AJ21" i="93"/>
  <c r="AQ20" i="93"/>
  <c r="AP20" i="93"/>
  <c r="AO20" i="93"/>
  <c r="AI20" i="93" s="1"/>
  <c r="AN20" i="93"/>
  <c r="AJ20" i="93"/>
  <c r="AQ19" i="93"/>
  <c r="AP19" i="93"/>
  <c r="AO19" i="93"/>
  <c r="AI19" i="93" s="1"/>
  <c r="AN19" i="93"/>
  <c r="AJ19" i="93"/>
  <c r="AQ18" i="93"/>
  <c r="AP18" i="93"/>
  <c r="AO18" i="93"/>
  <c r="AI18" i="93" s="1"/>
  <c r="AN18" i="93"/>
  <c r="AJ18" i="93"/>
  <c r="AQ17" i="93"/>
  <c r="AP17" i="93"/>
  <c r="AO17" i="93"/>
  <c r="AI17" i="93" s="1"/>
  <c r="AN17" i="93"/>
  <c r="AJ17" i="93"/>
  <c r="AQ16" i="93"/>
  <c r="AP16" i="93"/>
  <c r="AO16" i="93"/>
  <c r="AI16" i="93" s="1"/>
  <c r="AN16" i="93"/>
  <c r="AJ16" i="93"/>
  <c r="AQ15" i="93"/>
  <c r="AP15" i="93"/>
  <c r="AO15" i="93"/>
  <c r="AI15" i="93" s="1"/>
  <c r="AR15" i="93" s="1"/>
  <c r="AN15" i="93"/>
  <c r="AJ15" i="93"/>
  <c r="AQ14" i="93"/>
  <c r="AP14" i="93"/>
  <c r="AO14" i="93"/>
  <c r="AI14" i="93" s="1"/>
  <c r="AN14" i="93"/>
  <c r="AJ14" i="93"/>
  <c r="AQ13" i="93"/>
  <c r="AP13" i="93"/>
  <c r="AO13" i="93"/>
  <c r="AI13" i="93" s="1"/>
  <c r="AR13" i="93" s="1"/>
  <c r="AN13" i="93"/>
  <c r="AJ13" i="93"/>
  <c r="AQ12" i="93"/>
  <c r="AP12" i="93"/>
  <c r="AO12" i="93"/>
  <c r="AI12" i="93" s="1"/>
  <c r="AN12" i="93"/>
  <c r="AJ12" i="93"/>
  <c r="AK11" i="93"/>
  <c r="AJ11" i="93"/>
  <c r="AI11" i="93"/>
  <c r="AQ10" i="93"/>
  <c r="AP10" i="93"/>
  <c r="AO10" i="93"/>
  <c r="AI10" i="93" s="1"/>
  <c r="AN10" i="93"/>
  <c r="AJ10" i="93"/>
  <c r="AQ9" i="93"/>
  <c r="AP9" i="93"/>
  <c r="AO9" i="93"/>
  <c r="AI9" i="93" s="1"/>
  <c r="AN9" i="93"/>
  <c r="AJ9" i="93"/>
  <c r="AQ8" i="93"/>
  <c r="AP8" i="93"/>
  <c r="AO8" i="93"/>
  <c r="AI8" i="93" s="1"/>
  <c r="AN8" i="93"/>
  <c r="AJ8" i="93"/>
  <c r="AF5" i="93"/>
  <c r="AF6" i="93" s="1"/>
  <c r="AF7" i="93" s="1"/>
  <c r="AF34" i="93" s="1"/>
  <c r="AE5" i="93"/>
  <c r="AE6" i="93" s="1"/>
  <c r="AE7" i="93" s="1"/>
  <c r="AE34" i="93" s="1"/>
  <c r="AD5" i="93"/>
  <c r="AD6" i="93" s="1"/>
  <c r="AD7" i="93" s="1"/>
  <c r="AD34" i="93" s="1"/>
  <c r="AC5" i="93"/>
  <c r="AC6" i="93" s="1"/>
  <c r="AC7" i="93" s="1"/>
  <c r="AC34" i="93" s="1"/>
  <c r="AB5" i="93"/>
  <c r="AB6" i="93" s="1"/>
  <c r="AB7" i="93" s="1"/>
  <c r="AB34" i="93" s="1"/>
  <c r="AA5" i="93"/>
  <c r="AA6" i="93" s="1"/>
  <c r="AA7" i="93" s="1"/>
  <c r="AA34" i="93" s="1"/>
  <c r="Z5" i="93"/>
  <c r="Z6" i="93" s="1"/>
  <c r="Z7" i="93" s="1"/>
  <c r="Z34" i="93" s="1"/>
  <c r="Y5" i="93"/>
  <c r="Y6" i="93" s="1"/>
  <c r="Y7" i="93" s="1"/>
  <c r="Y34" i="93" s="1"/>
  <c r="X5" i="93"/>
  <c r="X6" i="93" s="1"/>
  <c r="X7" i="93" s="1"/>
  <c r="X34" i="93" s="1"/>
  <c r="W5" i="93"/>
  <c r="W6" i="93" s="1"/>
  <c r="W7" i="93" s="1"/>
  <c r="W34" i="93" s="1"/>
  <c r="V5" i="93"/>
  <c r="V6" i="93" s="1"/>
  <c r="V7" i="93" s="1"/>
  <c r="V34" i="93" s="1"/>
  <c r="U5" i="93"/>
  <c r="U6" i="93" s="1"/>
  <c r="U7" i="93" s="1"/>
  <c r="U34" i="93" s="1"/>
  <c r="T5" i="93"/>
  <c r="T6" i="93" s="1"/>
  <c r="T7" i="93" s="1"/>
  <c r="T34" i="93" s="1"/>
  <c r="S5" i="93"/>
  <c r="S6" i="93" s="1"/>
  <c r="S7" i="93" s="1"/>
  <c r="S34" i="93" s="1"/>
  <c r="R5" i="93"/>
  <c r="R6" i="93" s="1"/>
  <c r="R7" i="93" s="1"/>
  <c r="R34" i="93" s="1"/>
  <c r="Q5" i="93"/>
  <c r="Q6" i="93" s="1"/>
  <c r="Q7" i="93" s="1"/>
  <c r="Q34" i="93" s="1"/>
  <c r="P5" i="93"/>
  <c r="P6" i="93" s="1"/>
  <c r="P7" i="93" s="1"/>
  <c r="P34" i="93" s="1"/>
  <c r="O5" i="93"/>
  <c r="O6" i="93" s="1"/>
  <c r="O7" i="93" s="1"/>
  <c r="O34" i="93" s="1"/>
  <c r="N5" i="93"/>
  <c r="N6" i="93" s="1"/>
  <c r="N7" i="93" s="1"/>
  <c r="N34" i="93" s="1"/>
  <c r="M5" i="93"/>
  <c r="M6" i="93" s="1"/>
  <c r="M7" i="93" s="1"/>
  <c r="M34" i="93" s="1"/>
  <c r="L5" i="93"/>
  <c r="L6" i="93" s="1"/>
  <c r="L7" i="93" s="1"/>
  <c r="L34" i="93" s="1"/>
  <c r="K5" i="93"/>
  <c r="K6" i="93" s="1"/>
  <c r="K7" i="93" s="1"/>
  <c r="K34" i="93" s="1"/>
  <c r="J5" i="93"/>
  <c r="J6" i="93" s="1"/>
  <c r="J7" i="93" s="1"/>
  <c r="J34" i="93" s="1"/>
  <c r="I5" i="93"/>
  <c r="I6" i="93" s="1"/>
  <c r="I7" i="93" s="1"/>
  <c r="I34" i="93" s="1"/>
  <c r="H5" i="93"/>
  <c r="H6" i="93" s="1"/>
  <c r="H7" i="93" s="1"/>
  <c r="H34" i="93" s="1"/>
  <c r="G5" i="93"/>
  <c r="G6" i="93" s="1"/>
  <c r="G7" i="93" s="1"/>
  <c r="G34" i="93" s="1"/>
  <c r="F5" i="93"/>
  <c r="F6" i="93" s="1"/>
  <c r="F7" i="93" s="1"/>
  <c r="F34" i="93" s="1"/>
  <c r="E5" i="93"/>
  <c r="E6" i="93" s="1"/>
  <c r="E7" i="93" s="1"/>
  <c r="E34" i="93" s="1"/>
  <c r="D5" i="93"/>
  <c r="D6" i="93" s="1"/>
  <c r="D7" i="93" s="1"/>
  <c r="D34" i="93" s="1"/>
  <c r="AH41" i="92"/>
  <c r="AG41" i="92"/>
  <c r="AF41" i="92"/>
  <c r="AE41" i="92"/>
  <c r="AD41" i="92"/>
  <c r="AC41" i="92"/>
  <c r="AB41" i="92"/>
  <c r="AA41" i="92"/>
  <c r="Z41" i="92"/>
  <c r="Y41" i="92"/>
  <c r="X41" i="92"/>
  <c r="W41" i="92"/>
  <c r="V41" i="92"/>
  <c r="U41" i="92"/>
  <c r="T41" i="92"/>
  <c r="S41" i="92"/>
  <c r="R41" i="92"/>
  <c r="Q41" i="92"/>
  <c r="P41" i="92"/>
  <c r="O41" i="92"/>
  <c r="N41" i="92"/>
  <c r="M41" i="92"/>
  <c r="L41" i="92"/>
  <c r="K41" i="92"/>
  <c r="J41" i="92"/>
  <c r="I41" i="92"/>
  <c r="H41" i="92"/>
  <c r="G41" i="92"/>
  <c r="F41" i="92"/>
  <c r="E41" i="92"/>
  <c r="D41" i="92"/>
  <c r="AH40" i="92"/>
  <c r="AG40" i="92"/>
  <c r="AF40" i="92"/>
  <c r="AE40" i="92"/>
  <c r="AD40" i="92"/>
  <c r="AC40" i="92"/>
  <c r="AB40" i="92"/>
  <c r="AA40" i="92"/>
  <c r="Z40" i="92"/>
  <c r="Y40" i="92"/>
  <c r="X40" i="92"/>
  <c r="W40" i="92"/>
  <c r="V40" i="92"/>
  <c r="U40" i="92"/>
  <c r="T40" i="92"/>
  <c r="S40" i="92"/>
  <c r="R40" i="92"/>
  <c r="Q40" i="92"/>
  <c r="P40" i="92"/>
  <c r="O40" i="92"/>
  <c r="N40" i="92"/>
  <c r="M40" i="92"/>
  <c r="L40" i="92"/>
  <c r="K40" i="92"/>
  <c r="J40" i="92"/>
  <c r="I40" i="92"/>
  <c r="H40" i="92"/>
  <c r="G40" i="92"/>
  <c r="F40" i="92"/>
  <c r="E40" i="92"/>
  <c r="D40" i="92"/>
  <c r="AH39" i="92"/>
  <c r="AG39" i="92"/>
  <c r="AF39" i="92"/>
  <c r="AE39" i="92"/>
  <c r="AD39" i="92"/>
  <c r="AC39" i="92"/>
  <c r="AB39" i="92"/>
  <c r="AA39" i="92"/>
  <c r="Z39" i="92"/>
  <c r="Y39" i="92"/>
  <c r="X39" i="92"/>
  <c r="W39" i="92"/>
  <c r="V39" i="92"/>
  <c r="U39" i="92"/>
  <c r="T39" i="92"/>
  <c r="S39" i="92"/>
  <c r="R39" i="92"/>
  <c r="Q39" i="92"/>
  <c r="P39" i="92"/>
  <c r="O39" i="92"/>
  <c r="N39" i="92"/>
  <c r="M39" i="92"/>
  <c r="L39" i="92"/>
  <c r="K39" i="92"/>
  <c r="J39" i="92"/>
  <c r="I39" i="92"/>
  <c r="H39" i="92"/>
  <c r="G39" i="92"/>
  <c r="F39" i="92"/>
  <c r="E39" i="92"/>
  <c r="D39" i="92"/>
  <c r="AH38" i="92"/>
  <c r="AG38" i="92"/>
  <c r="AF38" i="92"/>
  <c r="AE38" i="92"/>
  <c r="AD38" i="92"/>
  <c r="AC38" i="92"/>
  <c r="AB38" i="92"/>
  <c r="AA38" i="92"/>
  <c r="Z38" i="92"/>
  <c r="Y38" i="92"/>
  <c r="X38" i="92"/>
  <c r="W38" i="92"/>
  <c r="V38" i="92"/>
  <c r="U38" i="92"/>
  <c r="T38" i="92"/>
  <c r="S38" i="92"/>
  <c r="R38" i="92"/>
  <c r="Q38" i="92"/>
  <c r="P38" i="92"/>
  <c r="O38" i="92"/>
  <c r="N38" i="92"/>
  <c r="M38" i="92"/>
  <c r="L38" i="92"/>
  <c r="K38" i="92"/>
  <c r="J38" i="92"/>
  <c r="I38" i="92"/>
  <c r="H38" i="92"/>
  <c r="G38" i="92"/>
  <c r="F38" i="92"/>
  <c r="E38" i="92"/>
  <c r="D38" i="92"/>
  <c r="AH37" i="92"/>
  <c r="AG37" i="92"/>
  <c r="AF37" i="92"/>
  <c r="AE37" i="92"/>
  <c r="AD37" i="92"/>
  <c r="AC37" i="92"/>
  <c r="AB37" i="92"/>
  <c r="AA37" i="92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G37" i="92"/>
  <c r="F37" i="92"/>
  <c r="E37" i="92"/>
  <c r="D37" i="92"/>
  <c r="AH36" i="92"/>
  <c r="AG36" i="92"/>
  <c r="AF36" i="92"/>
  <c r="AE36" i="92"/>
  <c r="AD36" i="92"/>
  <c r="AC36" i="92"/>
  <c r="AB36" i="92"/>
  <c r="AA36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G36" i="92"/>
  <c r="F36" i="92"/>
  <c r="E36" i="92"/>
  <c r="D36" i="92"/>
  <c r="AH35" i="92"/>
  <c r="AG35" i="92"/>
  <c r="AF35" i="92"/>
  <c r="AE35" i="92"/>
  <c r="AD35" i="92"/>
  <c r="AC35" i="92"/>
  <c r="AB35" i="92"/>
  <c r="AA35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H35" i="92"/>
  <c r="G35" i="92"/>
  <c r="F35" i="92"/>
  <c r="E35" i="92"/>
  <c r="D35" i="92"/>
  <c r="AH34" i="92"/>
  <c r="AG34" i="92"/>
  <c r="AR29" i="92"/>
  <c r="AQ29" i="92"/>
  <c r="AP29" i="92"/>
  <c r="AO29" i="92"/>
  <c r="AR28" i="92"/>
  <c r="AQ28" i="92"/>
  <c r="AP28" i="92"/>
  <c r="AO28" i="92"/>
  <c r="AR27" i="92"/>
  <c r="AQ27" i="92"/>
  <c r="AP27" i="92"/>
  <c r="AO27" i="92"/>
  <c r="AI25" i="92" s="1"/>
  <c r="AR25" i="92" s="1"/>
  <c r="AR26" i="92"/>
  <c r="AQ26" i="92"/>
  <c r="AP26" i="92"/>
  <c r="AO26" i="92"/>
  <c r="AN26" i="92"/>
  <c r="AQ25" i="92"/>
  <c r="AP25" i="92"/>
  <c r="AO25" i="92"/>
  <c r="AJ25" i="92"/>
  <c r="AQ24" i="92"/>
  <c r="AP24" i="92"/>
  <c r="AO24" i="92"/>
  <c r="AI24" i="92" s="1"/>
  <c r="AN24" i="92"/>
  <c r="AJ24" i="92"/>
  <c r="AQ23" i="92"/>
  <c r="AP23" i="92"/>
  <c r="AO23" i="92"/>
  <c r="AI23" i="92" s="1"/>
  <c r="AJ23" i="92"/>
  <c r="AQ21" i="92"/>
  <c r="AP21" i="92"/>
  <c r="AO21" i="92"/>
  <c r="AI21" i="92" s="1"/>
  <c r="AN21" i="92"/>
  <c r="AJ21" i="92"/>
  <c r="AQ20" i="92"/>
  <c r="AP20" i="92"/>
  <c r="AO20" i="92"/>
  <c r="AI20" i="92" s="1"/>
  <c r="AN20" i="92"/>
  <c r="AJ20" i="92"/>
  <c r="AQ19" i="92"/>
  <c r="AP19" i="92"/>
  <c r="AO19" i="92"/>
  <c r="AI19" i="92" s="1"/>
  <c r="AN19" i="92"/>
  <c r="AJ19" i="92"/>
  <c r="AQ18" i="92"/>
  <c r="AP18" i="92"/>
  <c r="AO18" i="92"/>
  <c r="AI18" i="92" s="1"/>
  <c r="AN18" i="92"/>
  <c r="AJ18" i="92"/>
  <c r="AQ17" i="92"/>
  <c r="AP17" i="92"/>
  <c r="AO17" i="92"/>
  <c r="AI17" i="92" s="1"/>
  <c r="AN17" i="92"/>
  <c r="AJ17" i="92"/>
  <c r="AQ16" i="92"/>
  <c r="AP16" i="92"/>
  <c r="AO16" i="92"/>
  <c r="AI16" i="92" s="1"/>
  <c r="AN16" i="92"/>
  <c r="AJ16" i="92"/>
  <c r="AQ15" i="92"/>
  <c r="AP15" i="92"/>
  <c r="AO15" i="92"/>
  <c r="AI15" i="92" s="1"/>
  <c r="AN15" i="92"/>
  <c r="AJ15" i="92"/>
  <c r="AQ14" i="92"/>
  <c r="AP14" i="92"/>
  <c r="AO14" i="92"/>
  <c r="AI14" i="92" s="1"/>
  <c r="AN14" i="92"/>
  <c r="AJ14" i="92"/>
  <c r="AQ13" i="92"/>
  <c r="AP13" i="92"/>
  <c r="AO13" i="92"/>
  <c r="AI13" i="92" s="1"/>
  <c r="AR13" i="92" s="1"/>
  <c r="AN13" i="92"/>
  <c r="AJ13" i="92"/>
  <c r="AQ12" i="92"/>
  <c r="AP12" i="92"/>
  <c r="AO12" i="92"/>
  <c r="AI12" i="92" s="1"/>
  <c r="AN12" i="92"/>
  <c r="AJ12" i="92"/>
  <c r="AK11" i="92"/>
  <c r="AJ11" i="92"/>
  <c r="AI11" i="92"/>
  <c r="AQ10" i="92"/>
  <c r="AP10" i="92"/>
  <c r="AO10" i="92"/>
  <c r="AI10" i="92" s="1"/>
  <c r="AN10" i="92"/>
  <c r="AJ10" i="92"/>
  <c r="AQ9" i="92"/>
  <c r="AP9" i="92"/>
  <c r="AO9" i="92"/>
  <c r="AI9" i="92" s="1"/>
  <c r="AR9" i="92" s="1"/>
  <c r="AN9" i="92"/>
  <c r="AJ9" i="92"/>
  <c r="AQ8" i="92"/>
  <c r="AP8" i="92"/>
  <c r="AO8" i="92"/>
  <c r="AI8" i="92" s="1"/>
  <c r="AN8" i="92"/>
  <c r="AJ8" i="92"/>
  <c r="AF5" i="92"/>
  <c r="AF6" i="92" s="1"/>
  <c r="AF7" i="92" s="1"/>
  <c r="AF34" i="92" s="1"/>
  <c r="AE5" i="92"/>
  <c r="AE6" i="92" s="1"/>
  <c r="AE7" i="92" s="1"/>
  <c r="AE34" i="92" s="1"/>
  <c r="AD5" i="92"/>
  <c r="AD6" i="92" s="1"/>
  <c r="AD7" i="92" s="1"/>
  <c r="AD34" i="92" s="1"/>
  <c r="AC5" i="92"/>
  <c r="AC6" i="92" s="1"/>
  <c r="AC7" i="92" s="1"/>
  <c r="AC34" i="92" s="1"/>
  <c r="AB5" i="92"/>
  <c r="AB6" i="92" s="1"/>
  <c r="AB7" i="92" s="1"/>
  <c r="AB34" i="92" s="1"/>
  <c r="AA5" i="92"/>
  <c r="AA6" i="92" s="1"/>
  <c r="AA7" i="92" s="1"/>
  <c r="AA34" i="92" s="1"/>
  <c r="Z5" i="92"/>
  <c r="Z6" i="92" s="1"/>
  <c r="Z7" i="92" s="1"/>
  <c r="Z34" i="92" s="1"/>
  <c r="Y5" i="92"/>
  <c r="Y6" i="92" s="1"/>
  <c r="Y7" i="92" s="1"/>
  <c r="Y34" i="92" s="1"/>
  <c r="X5" i="92"/>
  <c r="X6" i="92" s="1"/>
  <c r="X7" i="92" s="1"/>
  <c r="X34" i="92" s="1"/>
  <c r="W5" i="92"/>
  <c r="W6" i="92" s="1"/>
  <c r="W7" i="92" s="1"/>
  <c r="W34" i="92" s="1"/>
  <c r="V5" i="92"/>
  <c r="V6" i="92" s="1"/>
  <c r="V7" i="92" s="1"/>
  <c r="V34" i="92" s="1"/>
  <c r="U5" i="92"/>
  <c r="U6" i="92" s="1"/>
  <c r="U7" i="92" s="1"/>
  <c r="U34" i="92" s="1"/>
  <c r="T5" i="92"/>
  <c r="T6" i="92" s="1"/>
  <c r="T7" i="92" s="1"/>
  <c r="T34" i="92" s="1"/>
  <c r="S5" i="92"/>
  <c r="S6" i="92" s="1"/>
  <c r="S7" i="92" s="1"/>
  <c r="S34" i="92" s="1"/>
  <c r="R5" i="92"/>
  <c r="R6" i="92" s="1"/>
  <c r="R7" i="92" s="1"/>
  <c r="R34" i="92" s="1"/>
  <c r="Q5" i="92"/>
  <c r="Q6" i="92" s="1"/>
  <c r="Q7" i="92" s="1"/>
  <c r="Q34" i="92" s="1"/>
  <c r="P5" i="92"/>
  <c r="P6" i="92" s="1"/>
  <c r="P7" i="92" s="1"/>
  <c r="P34" i="92" s="1"/>
  <c r="O5" i="92"/>
  <c r="O6" i="92" s="1"/>
  <c r="O7" i="92" s="1"/>
  <c r="O34" i="92" s="1"/>
  <c r="N5" i="92"/>
  <c r="N6" i="92" s="1"/>
  <c r="N7" i="92" s="1"/>
  <c r="N34" i="92" s="1"/>
  <c r="M5" i="92"/>
  <c r="M6" i="92" s="1"/>
  <c r="M7" i="92" s="1"/>
  <c r="M34" i="92" s="1"/>
  <c r="L5" i="92"/>
  <c r="L6" i="92" s="1"/>
  <c r="L7" i="92" s="1"/>
  <c r="L34" i="92" s="1"/>
  <c r="K5" i="92"/>
  <c r="K6" i="92" s="1"/>
  <c r="K7" i="92" s="1"/>
  <c r="K34" i="92" s="1"/>
  <c r="J5" i="92"/>
  <c r="J6" i="92" s="1"/>
  <c r="J7" i="92" s="1"/>
  <c r="J34" i="92" s="1"/>
  <c r="I5" i="92"/>
  <c r="I6" i="92" s="1"/>
  <c r="I7" i="92" s="1"/>
  <c r="I34" i="92" s="1"/>
  <c r="H5" i="92"/>
  <c r="H6" i="92" s="1"/>
  <c r="H7" i="92" s="1"/>
  <c r="H34" i="92" s="1"/>
  <c r="G5" i="92"/>
  <c r="G6" i="92" s="1"/>
  <c r="G7" i="92" s="1"/>
  <c r="G34" i="92" s="1"/>
  <c r="F5" i="92"/>
  <c r="F6" i="92" s="1"/>
  <c r="F7" i="92" s="1"/>
  <c r="F34" i="92" s="1"/>
  <c r="E5" i="92"/>
  <c r="E6" i="92" s="1"/>
  <c r="E7" i="92" s="1"/>
  <c r="E34" i="92" s="1"/>
  <c r="D5" i="92"/>
  <c r="D6" i="92" s="1"/>
  <c r="D7" i="92" s="1"/>
  <c r="D34" i="92" s="1"/>
  <c r="AG40" i="89"/>
  <c r="AF40" i="89"/>
  <c r="AE40" i="89"/>
  <c r="AD40" i="89"/>
  <c r="AC40" i="89"/>
  <c r="AB40" i="89"/>
  <c r="AA40" i="89"/>
  <c r="Z40" i="89"/>
  <c r="Y40" i="89"/>
  <c r="X40" i="89"/>
  <c r="W40" i="89"/>
  <c r="V40" i="89"/>
  <c r="U40" i="89"/>
  <c r="T40" i="89"/>
  <c r="S40" i="89"/>
  <c r="R40" i="89"/>
  <c r="Q40" i="89"/>
  <c r="P40" i="89"/>
  <c r="O40" i="89"/>
  <c r="N40" i="89"/>
  <c r="M40" i="89"/>
  <c r="L40" i="89"/>
  <c r="K40" i="89"/>
  <c r="J40" i="89"/>
  <c r="I40" i="89"/>
  <c r="H40" i="89"/>
  <c r="G40" i="89"/>
  <c r="F40" i="89"/>
  <c r="E40" i="89"/>
  <c r="D40" i="89"/>
  <c r="AG39" i="89"/>
  <c r="AF39" i="89"/>
  <c r="AE39" i="89"/>
  <c r="AD39" i="89"/>
  <c r="AC39" i="89"/>
  <c r="AB39" i="89"/>
  <c r="AA39" i="89"/>
  <c r="Z39" i="89"/>
  <c r="Y39" i="89"/>
  <c r="X39" i="89"/>
  <c r="W39" i="89"/>
  <c r="V39" i="89"/>
  <c r="U39" i="89"/>
  <c r="T39" i="89"/>
  <c r="S39" i="89"/>
  <c r="R39" i="89"/>
  <c r="Q39" i="89"/>
  <c r="P39" i="89"/>
  <c r="O39" i="89"/>
  <c r="N39" i="89"/>
  <c r="M39" i="89"/>
  <c r="L39" i="89"/>
  <c r="K39" i="89"/>
  <c r="J39" i="89"/>
  <c r="I39" i="89"/>
  <c r="H39" i="89"/>
  <c r="G39" i="89"/>
  <c r="F39" i="89"/>
  <c r="E39" i="89"/>
  <c r="D39" i="89"/>
  <c r="AG38" i="89"/>
  <c r="AF38" i="89"/>
  <c r="AE38" i="89"/>
  <c r="AD38" i="89"/>
  <c r="AC38" i="89"/>
  <c r="AB38" i="89"/>
  <c r="AA38" i="89"/>
  <c r="Z38" i="89"/>
  <c r="Y38" i="89"/>
  <c r="X38" i="89"/>
  <c r="W38" i="89"/>
  <c r="V38" i="89"/>
  <c r="U38" i="89"/>
  <c r="T38" i="89"/>
  <c r="S38" i="89"/>
  <c r="R38" i="89"/>
  <c r="Q38" i="89"/>
  <c r="P38" i="89"/>
  <c r="O38" i="89"/>
  <c r="N38" i="89"/>
  <c r="M38" i="89"/>
  <c r="L38" i="89"/>
  <c r="K38" i="89"/>
  <c r="J38" i="89"/>
  <c r="I38" i="89"/>
  <c r="H38" i="89"/>
  <c r="G38" i="89"/>
  <c r="F38" i="89"/>
  <c r="E38" i="89"/>
  <c r="D38" i="89"/>
  <c r="AG37" i="89"/>
  <c r="AF37" i="89"/>
  <c r="AE37" i="89"/>
  <c r="AD37" i="89"/>
  <c r="AC37" i="89"/>
  <c r="AB37" i="89"/>
  <c r="AA37" i="89"/>
  <c r="Z37" i="89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G37" i="89"/>
  <c r="F37" i="89"/>
  <c r="E37" i="89"/>
  <c r="D37" i="89"/>
  <c r="AG36" i="89"/>
  <c r="AF36" i="89"/>
  <c r="AE36" i="89"/>
  <c r="AD36" i="89"/>
  <c r="AC36" i="89"/>
  <c r="AB36" i="89"/>
  <c r="AA36" i="89"/>
  <c r="Z36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G36" i="89"/>
  <c r="F36" i="89"/>
  <c r="E36" i="89"/>
  <c r="D36" i="89"/>
  <c r="AG35" i="89"/>
  <c r="AF35" i="89"/>
  <c r="AE35" i="89"/>
  <c r="AD35" i="89"/>
  <c r="AC35" i="89"/>
  <c r="AB35" i="89"/>
  <c r="AA35" i="89"/>
  <c r="Z35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H35" i="89"/>
  <c r="G35" i="89"/>
  <c r="F35" i="89"/>
  <c r="E35" i="89"/>
  <c r="D35" i="89"/>
  <c r="AG34" i="89"/>
  <c r="AF34" i="89"/>
  <c r="AE34" i="89"/>
  <c r="AD34" i="89"/>
  <c r="AC34" i="89"/>
  <c r="AB34" i="89"/>
  <c r="AA34" i="89"/>
  <c r="Z34" i="89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H34" i="89"/>
  <c r="G34" i="89"/>
  <c r="F34" i="89"/>
  <c r="E34" i="89"/>
  <c r="D34" i="89"/>
  <c r="AG33" i="89"/>
  <c r="AQ28" i="89"/>
  <c r="AP28" i="89"/>
  <c r="AO28" i="89"/>
  <c r="AN28" i="89"/>
  <c r="AQ27" i="89"/>
  <c r="AP27" i="89"/>
  <c r="AO27" i="89"/>
  <c r="AN27" i="89"/>
  <c r="AQ26" i="89"/>
  <c r="AP26" i="89"/>
  <c r="AO26" i="89"/>
  <c r="AN26" i="89"/>
  <c r="AH24" i="89" s="1"/>
  <c r="AQ24" i="89" s="1"/>
  <c r="AQ25" i="89"/>
  <c r="AP25" i="89"/>
  <c r="AO25" i="89"/>
  <c r="AN25" i="89"/>
  <c r="AM25" i="89"/>
  <c r="AP24" i="89"/>
  <c r="AO24" i="89"/>
  <c r="AN24" i="89"/>
  <c r="AI24" i="89"/>
  <c r="AP23" i="89"/>
  <c r="AO23" i="89"/>
  <c r="AN23" i="89"/>
  <c r="AH23" i="89" s="1"/>
  <c r="AM23" i="89"/>
  <c r="AI23" i="89"/>
  <c r="AP22" i="89"/>
  <c r="AO22" i="89"/>
  <c r="AN22" i="89"/>
  <c r="AH22" i="89" s="1"/>
  <c r="AI22" i="89"/>
  <c r="AP21" i="89"/>
  <c r="AO21" i="89"/>
  <c r="AN21" i="89"/>
  <c r="AH21" i="89" s="1"/>
  <c r="AM21" i="89"/>
  <c r="AI21" i="89"/>
  <c r="AP20" i="89"/>
  <c r="AO20" i="89"/>
  <c r="AN20" i="89"/>
  <c r="AH20" i="89" s="1"/>
  <c r="AM20" i="89"/>
  <c r="AI20" i="89"/>
  <c r="AP19" i="89"/>
  <c r="AO19" i="89"/>
  <c r="AN19" i="89"/>
  <c r="AH19" i="89" s="1"/>
  <c r="AQ19" i="89" s="1"/>
  <c r="AM19" i="89"/>
  <c r="AI19" i="89"/>
  <c r="AP18" i="89"/>
  <c r="AO18" i="89"/>
  <c r="AN18" i="89"/>
  <c r="AH18" i="89" s="1"/>
  <c r="AM18" i="89"/>
  <c r="AI18" i="89"/>
  <c r="AP17" i="89"/>
  <c r="AO17" i="89"/>
  <c r="AN17" i="89"/>
  <c r="AH17" i="89" s="1"/>
  <c r="AM17" i="89"/>
  <c r="AI17" i="89"/>
  <c r="AP16" i="89"/>
  <c r="AO16" i="89"/>
  <c r="AN16" i="89"/>
  <c r="AH16" i="89" s="1"/>
  <c r="AM16" i="89"/>
  <c r="AI16" i="89"/>
  <c r="AP15" i="89"/>
  <c r="AO15" i="89"/>
  <c r="AN15" i="89"/>
  <c r="AH15" i="89" s="1"/>
  <c r="AM15" i="89"/>
  <c r="AI15" i="89"/>
  <c r="AP14" i="89"/>
  <c r="AO14" i="89"/>
  <c r="AN14" i="89"/>
  <c r="AH14" i="89" s="1"/>
  <c r="AQ14" i="89" s="1"/>
  <c r="AM14" i="89"/>
  <c r="AI14" i="89"/>
  <c r="AP13" i="89"/>
  <c r="AO13" i="89"/>
  <c r="AN13" i="89"/>
  <c r="AH13" i="89" s="1"/>
  <c r="AQ13" i="89" s="1"/>
  <c r="AM13" i="89"/>
  <c r="AI13" i="89"/>
  <c r="AP12" i="89"/>
  <c r="AO12" i="89"/>
  <c r="AN12" i="89"/>
  <c r="AH12" i="89" s="1"/>
  <c r="AM12" i="89"/>
  <c r="AI12" i="89"/>
  <c r="AJ11" i="89"/>
  <c r="AI11" i="89"/>
  <c r="AH11" i="89"/>
  <c r="AP10" i="89"/>
  <c r="AO10" i="89"/>
  <c r="AN10" i="89"/>
  <c r="AH10" i="89" s="1"/>
  <c r="AM10" i="89"/>
  <c r="AI10" i="89"/>
  <c r="AP9" i="89"/>
  <c r="AO9" i="89"/>
  <c r="AN9" i="89"/>
  <c r="AH9" i="89" s="1"/>
  <c r="AQ9" i="89" s="1"/>
  <c r="AM9" i="89"/>
  <c r="AI9" i="89"/>
  <c r="AP8" i="89"/>
  <c r="AO8" i="89"/>
  <c r="AN8" i="89"/>
  <c r="AH8" i="89" s="1"/>
  <c r="AM8" i="89"/>
  <c r="AI8" i="89"/>
  <c r="AF5" i="89"/>
  <c r="AF6" i="89" s="1"/>
  <c r="AF7" i="89" s="1"/>
  <c r="AF33" i="89" s="1"/>
  <c r="AE5" i="89"/>
  <c r="AE6" i="89" s="1"/>
  <c r="AE7" i="89" s="1"/>
  <c r="AE33" i="89" s="1"/>
  <c r="AD5" i="89"/>
  <c r="AD6" i="89" s="1"/>
  <c r="AD7" i="89" s="1"/>
  <c r="AD33" i="89" s="1"/>
  <c r="AC5" i="89"/>
  <c r="AC6" i="89" s="1"/>
  <c r="AC7" i="89" s="1"/>
  <c r="AC33" i="89" s="1"/>
  <c r="AB5" i="89"/>
  <c r="AB6" i="89" s="1"/>
  <c r="AB7" i="89" s="1"/>
  <c r="AB33" i="89" s="1"/>
  <c r="AA5" i="89"/>
  <c r="AA6" i="89" s="1"/>
  <c r="AA7" i="89" s="1"/>
  <c r="AA33" i="89" s="1"/>
  <c r="Z5" i="89"/>
  <c r="Z6" i="89" s="1"/>
  <c r="Z7" i="89" s="1"/>
  <c r="Z33" i="89" s="1"/>
  <c r="Y5" i="89"/>
  <c r="Y6" i="89" s="1"/>
  <c r="Y7" i="89" s="1"/>
  <c r="Y33" i="89" s="1"/>
  <c r="X5" i="89"/>
  <c r="X6" i="89" s="1"/>
  <c r="X7" i="89" s="1"/>
  <c r="X33" i="89" s="1"/>
  <c r="W5" i="89"/>
  <c r="W6" i="89" s="1"/>
  <c r="W7" i="89" s="1"/>
  <c r="W33" i="89" s="1"/>
  <c r="V5" i="89"/>
  <c r="V6" i="89" s="1"/>
  <c r="V7" i="89" s="1"/>
  <c r="V33" i="89" s="1"/>
  <c r="U5" i="89"/>
  <c r="U6" i="89" s="1"/>
  <c r="U7" i="89" s="1"/>
  <c r="U33" i="89" s="1"/>
  <c r="T5" i="89"/>
  <c r="T6" i="89" s="1"/>
  <c r="T7" i="89" s="1"/>
  <c r="T33" i="89" s="1"/>
  <c r="S5" i="89"/>
  <c r="S6" i="89" s="1"/>
  <c r="S7" i="89" s="1"/>
  <c r="S33" i="89" s="1"/>
  <c r="R5" i="89"/>
  <c r="R6" i="89" s="1"/>
  <c r="R7" i="89" s="1"/>
  <c r="R33" i="89" s="1"/>
  <c r="Q5" i="89"/>
  <c r="Q6" i="89" s="1"/>
  <c r="Q7" i="89" s="1"/>
  <c r="Q33" i="89" s="1"/>
  <c r="P5" i="89"/>
  <c r="P6" i="89" s="1"/>
  <c r="P7" i="89" s="1"/>
  <c r="P33" i="89" s="1"/>
  <c r="O5" i="89"/>
  <c r="O6" i="89" s="1"/>
  <c r="O7" i="89" s="1"/>
  <c r="O33" i="89" s="1"/>
  <c r="N5" i="89"/>
  <c r="N6" i="89" s="1"/>
  <c r="N7" i="89" s="1"/>
  <c r="N33" i="89" s="1"/>
  <c r="M5" i="89"/>
  <c r="M6" i="89" s="1"/>
  <c r="M7" i="89" s="1"/>
  <c r="M33" i="89" s="1"/>
  <c r="L5" i="89"/>
  <c r="L6" i="89" s="1"/>
  <c r="L7" i="89" s="1"/>
  <c r="L33" i="89" s="1"/>
  <c r="K5" i="89"/>
  <c r="K6" i="89" s="1"/>
  <c r="K7" i="89" s="1"/>
  <c r="K33" i="89" s="1"/>
  <c r="J5" i="89"/>
  <c r="J6" i="89" s="1"/>
  <c r="J7" i="89" s="1"/>
  <c r="J33" i="89" s="1"/>
  <c r="I5" i="89"/>
  <c r="I6" i="89" s="1"/>
  <c r="I7" i="89" s="1"/>
  <c r="I33" i="89" s="1"/>
  <c r="H5" i="89"/>
  <c r="H6" i="89" s="1"/>
  <c r="H7" i="89" s="1"/>
  <c r="H33" i="89" s="1"/>
  <c r="G5" i="89"/>
  <c r="G6" i="89" s="1"/>
  <c r="G7" i="89" s="1"/>
  <c r="G33" i="89" s="1"/>
  <c r="F5" i="89"/>
  <c r="F6" i="89" s="1"/>
  <c r="F7" i="89" s="1"/>
  <c r="F33" i="89" s="1"/>
  <c r="E5" i="89"/>
  <c r="E6" i="89" s="1"/>
  <c r="E7" i="89" s="1"/>
  <c r="E33" i="89" s="1"/>
  <c r="D5" i="89"/>
  <c r="D6" i="89" s="1"/>
  <c r="D7" i="89" s="1"/>
  <c r="D33" i="89" s="1"/>
  <c r="AH40" i="88"/>
  <c r="AG40" i="88"/>
  <c r="AF40" i="88"/>
  <c r="AE40" i="88"/>
  <c r="AD40" i="88"/>
  <c r="AC40" i="88"/>
  <c r="AB40" i="88"/>
  <c r="AA40" i="88"/>
  <c r="Z40" i="88"/>
  <c r="Y40" i="88"/>
  <c r="X40" i="88"/>
  <c r="W40" i="88"/>
  <c r="V40" i="88"/>
  <c r="U40" i="88"/>
  <c r="T40" i="88"/>
  <c r="S40" i="88"/>
  <c r="R40" i="88"/>
  <c r="Q40" i="88"/>
  <c r="P40" i="88"/>
  <c r="O40" i="88"/>
  <c r="N40" i="88"/>
  <c r="M40" i="88"/>
  <c r="L40" i="88"/>
  <c r="K40" i="88"/>
  <c r="J40" i="88"/>
  <c r="I40" i="88"/>
  <c r="H40" i="88"/>
  <c r="G40" i="88"/>
  <c r="F40" i="88"/>
  <c r="E40" i="88"/>
  <c r="D40" i="88"/>
  <c r="AH39" i="88"/>
  <c r="AG39" i="88"/>
  <c r="AF39" i="88"/>
  <c r="AE39" i="88"/>
  <c r="AD39" i="88"/>
  <c r="AC39" i="88"/>
  <c r="AB39" i="88"/>
  <c r="AA39" i="88"/>
  <c r="Z39" i="88"/>
  <c r="Y39" i="88"/>
  <c r="X39" i="88"/>
  <c r="W39" i="88"/>
  <c r="V39" i="88"/>
  <c r="U39" i="88"/>
  <c r="T39" i="88"/>
  <c r="S39" i="88"/>
  <c r="R39" i="88"/>
  <c r="Q39" i="88"/>
  <c r="P39" i="88"/>
  <c r="O39" i="88"/>
  <c r="N39" i="88"/>
  <c r="M39" i="88"/>
  <c r="L39" i="88"/>
  <c r="K39" i="88"/>
  <c r="J39" i="88"/>
  <c r="I39" i="88"/>
  <c r="H39" i="88"/>
  <c r="G39" i="88"/>
  <c r="F39" i="88"/>
  <c r="E39" i="88"/>
  <c r="D39" i="88"/>
  <c r="AH38" i="88"/>
  <c r="AG38" i="88"/>
  <c r="AF38" i="88"/>
  <c r="AE38" i="88"/>
  <c r="AD38" i="88"/>
  <c r="AC38" i="88"/>
  <c r="AB38" i="88"/>
  <c r="AA38" i="88"/>
  <c r="Z38" i="88"/>
  <c r="Y38" i="88"/>
  <c r="X38" i="88"/>
  <c r="W38" i="88"/>
  <c r="V38" i="88"/>
  <c r="U38" i="88"/>
  <c r="T38" i="88"/>
  <c r="S38" i="88"/>
  <c r="R38" i="88"/>
  <c r="Q38" i="88"/>
  <c r="P38" i="88"/>
  <c r="O38" i="88"/>
  <c r="N38" i="88"/>
  <c r="M38" i="88"/>
  <c r="L38" i="88"/>
  <c r="K38" i="88"/>
  <c r="J38" i="88"/>
  <c r="I38" i="88"/>
  <c r="H38" i="88"/>
  <c r="G38" i="88"/>
  <c r="F38" i="88"/>
  <c r="E38" i="88"/>
  <c r="D38" i="88"/>
  <c r="AH37" i="88"/>
  <c r="AG37" i="88"/>
  <c r="AF37" i="88"/>
  <c r="AE37" i="88"/>
  <c r="AD37" i="88"/>
  <c r="AC37" i="88"/>
  <c r="AB37" i="88"/>
  <c r="AA37" i="88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G37" i="88"/>
  <c r="F37" i="88"/>
  <c r="E37" i="88"/>
  <c r="D37" i="88"/>
  <c r="AH36" i="88"/>
  <c r="AG36" i="88"/>
  <c r="AF36" i="88"/>
  <c r="AE36" i="88"/>
  <c r="AD36" i="88"/>
  <c r="AC36" i="88"/>
  <c r="AB36" i="88"/>
  <c r="AA36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G36" i="88"/>
  <c r="F36" i="88"/>
  <c r="E36" i="88"/>
  <c r="D36" i="88"/>
  <c r="AH35" i="88"/>
  <c r="AG35" i="88"/>
  <c r="AF35" i="88"/>
  <c r="AE35" i="88"/>
  <c r="AD35" i="88"/>
  <c r="AC35" i="88"/>
  <c r="AB35" i="88"/>
  <c r="AA35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H35" i="88"/>
  <c r="G35" i="88"/>
  <c r="F35" i="88"/>
  <c r="E35" i="88"/>
  <c r="D35" i="88"/>
  <c r="AH34" i="88"/>
  <c r="AG34" i="88"/>
  <c r="AF34" i="88"/>
  <c r="AE34" i="88"/>
  <c r="AD34" i="88"/>
  <c r="AC34" i="88"/>
  <c r="AB34" i="88"/>
  <c r="AA34" i="88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H34" i="88"/>
  <c r="G34" i="88"/>
  <c r="F34" i="88"/>
  <c r="E34" i="88"/>
  <c r="D34" i="88"/>
  <c r="AH33" i="88"/>
  <c r="AG33" i="88"/>
  <c r="AR28" i="88"/>
  <c r="AQ28" i="88"/>
  <c r="AP28" i="88"/>
  <c r="AO28" i="88"/>
  <c r="AR27" i="88"/>
  <c r="AQ27" i="88"/>
  <c r="AP27" i="88"/>
  <c r="AO27" i="88"/>
  <c r="AR26" i="88"/>
  <c r="AQ26" i="88"/>
  <c r="AP26" i="88"/>
  <c r="AO26" i="88"/>
  <c r="AI24" i="88" s="1"/>
  <c r="AR24" i="88" s="1"/>
  <c r="AR25" i="88"/>
  <c r="AQ25" i="88"/>
  <c r="AP25" i="88"/>
  <c r="AO25" i="88"/>
  <c r="AN25" i="88"/>
  <c r="AQ24" i="88"/>
  <c r="AP24" i="88"/>
  <c r="AO24" i="88"/>
  <c r="AJ24" i="88"/>
  <c r="AQ23" i="88"/>
  <c r="AP23" i="88"/>
  <c r="AO23" i="88"/>
  <c r="AI23" i="88" s="1"/>
  <c r="AN23" i="88"/>
  <c r="AJ23" i="88"/>
  <c r="AQ22" i="88"/>
  <c r="AP22" i="88"/>
  <c r="AO22" i="88"/>
  <c r="AI22" i="88" s="1"/>
  <c r="AJ22" i="88"/>
  <c r="AQ21" i="88"/>
  <c r="AP21" i="88"/>
  <c r="AO21" i="88"/>
  <c r="AI21" i="88" s="1"/>
  <c r="AN21" i="88"/>
  <c r="AJ21" i="88"/>
  <c r="AQ20" i="88"/>
  <c r="AP20" i="88"/>
  <c r="AO20" i="88"/>
  <c r="AI20" i="88" s="1"/>
  <c r="AN20" i="88"/>
  <c r="AJ20" i="88"/>
  <c r="AQ19" i="88"/>
  <c r="AP19" i="88"/>
  <c r="AO19" i="88"/>
  <c r="AI19" i="88" s="1"/>
  <c r="AR19" i="88" s="1"/>
  <c r="AN19" i="88"/>
  <c r="AJ19" i="88"/>
  <c r="AQ18" i="88"/>
  <c r="AP18" i="88"/>
  <c r="AO18" i="88"/>
  <c r="AI18" i="88" s="1"/>
  <c r="AR18" i="88" s="1"/>
  <c r="AN18" i="88"/>
  <c r="AJ18" i="88"/>
  <c r="AQ17" i="88"/>
  <c r="AP17" i="88"/>
  <c r="AO17" i="88"/>
  <c r="AI17" i="88" s="1"/>
  <c r="AR17" i="88" s="1"/>
  <c r="AN17" i="88"/>
  <c r="AJ17" i="88"/>
  <c r="AQ16" i="88"/>
  <c r="AP16" i="88"/>
  <c r="AO16" i="88"/>
  <c r="AI16" i="88" s="1"/>
  <c r="AN16" i="88"/>
  <c r="AJ16" i="88"/>
  <c r="AQ15" i="88"/>
  <c r="AP15" i="88"/>
  <c r="AO15" i="88"/>
  <c r="AI15" i="88" s="1"/>
  <c r="AN15" i="88"/>
  <c r="AJ15" i="88"/>
  <c r="AQ14" i="88"/>
  <c r="AP14" i="88"/>
  <c r="AO14" i="88"/>
  <c r="AI14" i="88" s="1"/>
  <c r="AN14" i="88"/>
  <c r="AJ14" i="88"/>
  <c r="AQ13" i="88"/>
  <c r="AP13" i="88"/>
  <c r="AO13" i="88"/>
  <c r="AI13" i="88" s="1"/>
  <c r="AN13" i="88"/>
  <c r="AJ13" i="88"/>
  <c r="AQ12" i="88"/>
  <c r="AP12" i="88"/>
  <c r="AO12" i="88"/>
  <c r="AI12" i="88" s="1"/>
  <c r="AN12" i="88"/>
  <c r="AJ12" i="88"/>
  <c r="AK11" i="88"/>
  <c r="AJ11" i="88"/>
  <c r="AI11" i="88"/>
  <c r="AQ10" i="88"/>
  <c r="AP10" i="88"/>
  <c r="AO10" i="88"/>
  <c r="AI10" i="88" s="1"/>
  <c r="AN10" i="88"/>
  <c r="AJ10" i="88"/>
  <c r="AQ9" i="88"/>
  <c r="AP9" i="88"/>
  <c r="AO9" i="88"/>
  <c r="AI9" i="88" s="1"/>
  <c r="AN9" i="88"/>
  <c r="AJ9" i="88"/>
  <c r="AQ8" i="88"/>
  <c r="AP8" i="88"/>
  <c r="AO8" i="88"/>
  <c r="AI8" i="88" s="1"/>
  <c r="AN8" i="88"/>
  <c r="AJ8" i="88"/>
  <c r="AF5" i="88"/>
  <c r="AF6" i="88" s="1"/>
  <c r="AF7" i="88" s="1"/>
  <c r="AF33" i="88" s="1"/>
  <c r="AE5" i="88"/>
  <c r="AE6" i="88" s="1"/>
  <c r="AE7" i="88" s="1"/>
  <c r="AE33" i="88" s="1"/>
  <c r="AD5" i="88"/>
  <c r="AD6" i="88" s="1"/>
  <c r="AD7" i="88" s="1"/>
  <c r="AD33" i="88" s="1"/>
  <c r="AC5" i="88"/>
  <c r="AC6" i="88" s="1"/>
  <c r="AC7" i="88" s="1"/>
  <c r="AC33" i="88" s="1"/>
  <c r="AB5" i="88"/>
  <c r="AB6" i="88" s="1"/>
  <c r="AB7" i="88" s="1"/>
  <c r="AB33" i="88" s="1"/>
  <c r="AA5" i="88"/>
  <c r="AA6" i="88" s="1"/>
  <c r="AA7" i="88" s="1"/>
  <c r="AA33" i="88" s="1"/>
  <c r="Z5" i="88"/>
  <c r="Z6" i="88" s="1"/>
  <c r="Z7" i="88" s="1"/>
  <c r="Z33" i="88" s="1"/>
  <c r="Y5" i="88"/>
  <c r="Y6" i="88" s="1"/>
  <c r="Y7" i="88" s="1"/>
  <c r="Y33" i="88" s="1"/>
  <c r="X5" i="88"/>
  <c r="X6" i="88" s="1"/>
  <c r="X7" i="88" s="1"/>
  <c r="X33" i="88" s="1"/>
  <c r="W5" i="88"/>
  <c r="W6" i="88" s="1"/>
  <c r="W7" i="88" s="1"/>
  <c r="W33" i="88" s="1"/>
  <c r="V5" i="88"/>
  <c r="V6" i="88" s="1"/>
  <c r="V7" i="88" s="1"/>
  <c r="V33" i="88" s="1"/>
  <c r="U5" i="88"/>
  <c r="U6" i="88" s="1"/>
  <c r="U7" i="88" s="1"/>
  <c r="U33" i="88" s="1"/>
  <c r="T5" i="88"/>
  <c r="T6" i="88" s="1"/>
  <c r="T7" i="88" s="1"/>
  <c r="T33" i="88" s="1"/>
  <c r="S5" i="88"/>
  <c r="S6" i="88" s="1"/>
  <c r="S7" i="88" s="1"/>
  <c r="S33" i="88" s="1"/>
  <c r="R5" i="88"/>
  <c r="R6" i="88" s="1"/>
  <c r="R7" i="88" s="1"/>
  <c r="R33" i="88" s="1"/>
  <c r="Q5" i="88"/>
  <c r="Q6" i="88" s="1"/>
  <c r="Q7" i="88" s="1"/>
  <c r="Q33" i="88" s="1"/>
  <c r="P5" i="88"/>
  <c r="P6" i="88" s="1"/>
  <c r="P7" i="88" s="1"/>
  <c r="P33" i="88" s="1"/>
  <c r="O5" i="88"/>
  <c r="O6" i="88" s="1"/>
  <c r="O7" i="88" s="1"/>
  <c r="O33" i="88" s="1"/>
  <c r="N5" i="88"/>
  <c r="N6" i="88" s="1"/>
  <c r="N7" i="88" s="1"/>
  <c r="N33" i="88" s="1"/>
  <c r="M5" i="88"/>
  <c r="M6" i="88" s="1"/>
  <c r="M7" i="88" s="1"/>
  <c r="M33" i="88" s="1"/>
  <c r="L5" i="88"/>
  <c r="L6" i="88" s="1"/>
  <c r="L7" i="88" s="1"/>
  <c r="L33" i="88" s="1"/>
  <c r="K5" i="88"/>
  <c r="K6" i="88" s="1"/>
  <c r="K7" i="88" s="1"/>
  <c r="K33" i="88" s="1"/>
  <c r="J5" i="88"/>
  <c r="J6" i="88" s="1"/>
  <c r="J7" i="88" s="1"/>
  <c r="J33" i="88" s="1"/>
  <c r="I5" i="88"/>
  <c r="I6" i="88" s="1"/>
  <c r="I7" i="88" s="1"/>
  <c r="I33" i="88" s="1"/>
  <c r="H5" i="88"/>
  <c r="H6" i="88" s="1"/>
  <c r="H7" i="88" s="1"/>
  <c r="H33" i="88" s="1"/>
  <c r="G5" i="88"/>
  <c r="G6" i="88" s="1"/>
  <c r="G7" i="88" s="1"/>
  <c r="G33" i="88" s="1"/>
  <c r="F5" i="88"/>
  <c r="F6" i="88" s="1"/>
  <c r="F7" i="88" s="1"/>
  <c r="F33" i="88" s="1"/>
  <c r="E5" i="88"/>
  <c r="E6" i="88" s="1"/>
  <c r="E7" i="88" s="1"/>
  <c r="E33" i="88" s="1"/>
  <c r="D5" i="88"/>
  <c r="D6" i="88" s="1"/>
  <c r="D7" i="88" s="1"/>
  <c r="D33" i="88" s="1"/>
  <c r="AE39" i="86"/>
  <c r="AD39" i="86"/>
  <c r="AC39" i="86"/>
  <c r="AB39" i="86"/>
  <c r="AA39" i="86"/>
  <c r="Z39" i="86"/>
  <c r="Y39" i="86"/>
  <c r="X39" i="86"/>
  <c r="W39" i="86"/>
  <c r="V39" i="86"/>
  <c r="U39" i="86"/>
  <c r="T39" i="86"/>
  <c r="S39" i="86"/>
  <c r="R39" i="86"/>
  <c r="Q39" i="86"/>
  <c r="P39" i="86"/>
  <c r="O39" i="86"/>
  <c r="N39" i="86"/>
  <c r="M39" i="86"/>
  <c r="L39" i="86"/>
  <c r="K39" i="86"/>
  <c r="J39" i="86"/>
  <c r="I39" i="86"/>
  <c r="H39" i="86"/>
  <c r="G39" i="86"/>
  <c r="F39" i="86"/>
  <c r="E39" i="86"/>
  <c r="D39" i="86"/>
  <c r="AE38" i="86"/>
  <c r="AD38" i="86"/>
  <c r="AC38" i="86"/>
  <c r="AB38" i="86"/>
  <c r="AA38" i="86"/>
  <c r="Z38" i="86"/>
  <c r="Y38" i="86"/>
  <c r="X38" i="86"/>
  <c r="W38" i="86"/>
  <c r="V38" i="86"/>
  <c r="U38" i="86"/>
  <c r="T38" i="86"/>
  <c r="S38" i="86"/>
  <c r="R38" i="86"/>
  <c r="Q38" i="86"/>
  <c r="P38" i="86"/>
  <c r="O38" i="86"/>
  <c r="N38" i="86"/>
  <c r="M38" i="86"/>
  <c r="L38" i="86"/>
  <c r="K38" i="86"/>
  <c r="J38" i="86"/>
  <c r="I38" i="86"/>
  <c r="H38" i="86"/>
  <c r="G38" i="86"/>
  <c r="F38" i="86"/>
  <c r="E38" i="86"/>
  <c r="D38" i="86"/>
  <c r="AE37" i="86"/>
  <c r="AD37" i="86"/>
  <c r="AC37" i="86"/>
  <c r="AB37" i="86"/>
  <c r="AA37" i="86"/>
  <c r="Z37" i="86"/>
  <c r="Y37" i="86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G37" i="86"/>
  <c r="F37" i="86"/>
  <c r="E37" i="86"/>
  <c r="D37" i="86"/>
  <c r="AE36" i="86"/>
  <c r="AD36" i="86"/>
  <c r="AC36" i="86"/>
  <c r="AB36" i="86"/>
  <c r="AA36" i="86"/>
  <c r="Z36" i="86"/>
  <c r="Y36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G36" i="86"/>
  <c r="F36" i="86"/>
  <c r="E36" i="86"/>
  <c r="D36" i="86"/>
  <c r="AE35" i="86"/>
  <c r="AD35" i="86"/>
  <c r="AC35" i="86"/>
  <c r="AB35" i="86"/>
  <c r="AA35" i="86"/>
  <c r="Z35" i="86"/>
  <c r="Y35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H35" i="86"/>
  <c r="G35" i="86"/>
  <c r="F35" i="86"/>
  <c r="E35" i="86"/>
  <c r="D35" i="86"/>
  <c r="AE34" i="86"/>
  <c r="AD34" i="86"/>
  <c r="AC34" i="86"/>
  <c r="AB34" i="86"/>
  <c r="AA34" i="86"/>
  <c r="Z34" i="86"/>
  <c r="Y34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H34" i="86"/>
  <c r="G34" i="86"/>
  <c r="F34" i="86"/>
  <c r="E34" i="86"/>
  <c r="D34" i="86"/>
  <c r="AE33" i="86"/>
  <c r="AD33" i="86"/>
  <c r="AC33" i="86"/>
  <c r="AB33" i="86"/>
  <c r="AA33" i="86"/>
  <c r="Z33" i="86"/>
  <c r="Y33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H33" i="86"/>
  <c r="G33" i="86"/>
  <c r="F33" i="86"/>
  <c r="E33" i="86"/>
  <c r="D33" i="86"/>
  <c r="AO27" i="86"/>
  <c r="AN27" i="86"/>
  <c r="AM27" i="86"/>
  <c r="AL27" i="86"/>
  <c r="AO26" i="86"/>
  <c r="AN26" i="86"/>
  <c r="AM26" i="86"/>
  <c r="AL26" i="86"/>
  <c r="AO25" i="86"/>
  <c r="AN25" i="86"/>
  <c r="AM25" i="86"/>
  <c r="AL25" i="86"/>
  <c r="AF23" i="86" s="1"/>
  <c r="AO23" i="86" s="1"/>
  <c r="AO24" i="86"/>
  <c r="AN24" i="86"/>
  <c r="AM24" i="86"/>
  <c r="AL24" i="86"/>
  <c r="AK24" i="86"/>
  <c r="AN23" i="86"/>
  <c r="AM23" i="86"/>
  <c r="AL23" i="86"/>
  <c r="AG23" i="86"/>
  <c r="AN22" i="86"/>
  <c r="AM22" i="86"/>
  <c r="AL22" i="86"/>
  <c r="AF22" i="86" s="1"/>
  <c r="AK22" i="86"/>
  <c r="AG22" i="86"/>
  <c r="AN21" i="86"/>
  <c r="AM21" i="86"/>
  <c r="AL21" i="86"/>
  <c r="AF21" i="86" s="1"/>
  <c r="AK21" i="86"/>
  <c r="AG21" i="86"/>
  <c r="AN20" i="86"/>
  <c r="AM20" i="86"/>
  <c r="AL20" i="86"/>
  <c r="AF20" i="86" s="1"/>
  <c r="AK20" i="86"/>
  <c r="AG20" i="86"/>
  <c r="AN19" i="86"/>
  <c r="AM19" i="86"/>
  <c r="AL19" i="86"/>
  <c r="AF19" i="86" s="1"/>
  <c r="AK19" i="86"/>
  <c r="AG19" i="86"/>
  <c r="AN18" i="86"/>
  <c r="AM18" i="86"/>
  <c r="AL18" i="86"/>
  <c r="AF18" i="86" s="1"/>
  <c r="AK18" i="86"/>
  <c r="AG18" i="86"/>
  <c r="AN17" i="86"/>
  <c r="AM17" i="86"/>
  <c r="AL17" i="86"/>
  <c r="AF17" i="86" s="1"/>
  <c r="AK17" i="86"/>
  <c r="AG17" i="86"/>
  <c r="AN16" i="86"/>
  <c r="AM16" i="86"/>
  <c r="AL16" i="86"/>
  <c r="AF16" i="86" s="1"/>
  <c r="AK16" i="86"/>
  <c r="AG16" i="86"/>
  <c r="AN15" i="86"/>
  <c r="AM15" i="86"/>
  <c r="AL15" i="86"/>
  <c r="AF15" i="86" s="1"/>
  <c r="AO15" i="86" s="1"/>
  <c r="AK15" i="86"/>
  <c r="AG15" i="86"/>
  <c r="AN14" i="86"/>
  <c r="AM14" i="86"/>
  <c r="AL14" i="86"/>
  <c r="AF14" i="86" s="1"/>
  <c r="AK14" i="86"/>
  <c r="AG14" i="86"/>
  <c r="AN13" i="86"/>
  <c r="AM13" i="86"/>
  <c r="AL13" i="86"/>
  <c r="AF13" i="86" s="1"/>
  <c r="AK13" i="86"/>
  <c r="AG13" i="86"/>
  <c r="AN12" i="86"/>
  <c r="AM12" i="86"/>
  <c r="AL12" i="86"/>
  <c r="AF12" i="86" s="1"/>
  <c r="AK12" i="86"/>
  <c r="AG12" i="86"/>
  <c r="AH11" i="86"/>
  <c r="AG11" i="86"/>
  <c r="AF11" i="86"/>
  <c r="AN10" i="86"/>
  <c r="AM10" i="86"/>
  <c r="AL10" i="86"/>
  <c r="AF10" i="86" s="1"/>
  <c r="AK10" i="86"/>
  <c r="AG10" i="86"/>
  <c r="AN9" i="86"/>
  <c r="AM9" i="86"/>
  <c r="AL9" i="86"/>
  <c r="AF9" i="86" s="1"/>
  <c r="AK9" i="86"/>
  <c r="AG9" i="86"/>
  <c r="AN8" i="86"/>
  <c r="AM8" i="86"/>
  <c r="AL8" i="86"/>
  <c r="AF8" i="86" s="1"/>
  <c r="AK8" i="86"/>
  <c r="AG8" i="86"/>
  <c r="AE5" i="86"/>
  <c r="AE6" i="86" s="1"/>
  <c r="AE7" i="86" s="1"/>
  <c r="AE32" i="86" s="1"/>
  <c r="AD5" i="86"/>
  <c r="AD6" i="86" s="1"/>
  <c r="AD7" i="86" s="1"/>
  <c r="AD32" i="86" s="1"/>
  <c r="AC5" i="86"/>
  <c r="AC6" i="86" s="1"/>
  <c r="AC7" i="86" s="1"/>
  <c r="AC32" i="86" s="1"/>
  <c r="AB5" i="86"/>
  <c r="AB6" i="86" s="1"/>
  <c r="AB7" i="86" s="1"/>
  <c r="AB32" i="86" s="1"/>
  <c r="AA5" i="86"/>
  <c r="AA6" i="86" s="1"/>
  <c r="AA7" i="86" s="1"/>
  <c r="AA32" i="86" s="1"/>
  <c r="Z5" i="86"/>
  <c r="Z6" i="86" s="1"/>
  <c r="Z7" i="86" s="1"/>
  <c r="Z32" i="86" s="1"/>
  <c r="Y5" i="86"/>
  <c r="Y6" i="86" s="1"/>
  <c r="Y7" i="86" s="1"/>
  <c r="Y32" i="86" s="1"/>
  <c r="X5" i="86"/>
  <c r="X6" i="86" s="1"/>
  <c r="X7" i="86" s="1"/>
  <c r="X32" i="86" s="1"/>
  <c r="W5" i="86"/>
  <c r="W6" i="86" s="1"/>
  <c r="W7" i="86" s="1"/>
  <c r="W32" i="86" s="1"/>
  <c r="V5" i="86"/>
  <c r="V6" i="86" s="1"/>
  <c r="V7" i="86" s="1"/>
  <c r="V32" i="86" s="1"/>
  <c r="U5" i="86"/>
  <c r="U6" i="86" s="1"/>
  <c r="U7" i="86" s="1"/>
  <c r="U32" i="86" s="1"/>
  <c r="T5" i="86"/>
  <c r="T6" i="86" s="1"/>
  <c r="T7" i="86" s="1"/>
  <c r="T32" i="86" s="1"/>
  <c r="S5" i="86"/>
  <c r="S6" i="86" s="1"/>
  <c r="S7" i="86" s="1"/>
  <c r="S32" i="86" s="1"/>
  <c r="R5" i="86"/>
  <c r="R6" i="86" s="1"/>
  <c r="R7" i="86" s="1"/>
  <c r="R32" i="86" s="1"/>
  <c r="Q5" i="86"/>
  <c r="Q6" i="86" s="1"/>
  <c r="Q7" i="86" s="1"/>
  <c r="Q32" i="86" s="1"/>
  <c r="P5" i="86"/>
  <c r="P6" i="86" s="1"/>
  <c r="P7" i="86" s="1"/>
  <c r="P32" i="86" s="1"/>
  <c r="O5" i="86"/>
  <c r="O6" i="86" s="1"/>
  <c r="O7" i="86" s="1"/>
  <c r="O32" i="86" s="1"/>
  <c r="N5" i="86"/>
  <c r="N6" i="86" s="1"/>
  <c r="N7" i="86" s="1"/>
  <c r="N32" i="86" s="1"/>
  <c r="M5" i="86"/>
  <c r="M6" i="86" s="1"/>
  <c r="M7" i="86" s="1"/>
  <c r="M32" i="86" s="1"/>
  <c r="L5" i="86"/>
  <c r="L6" i="86" s="1"/>
  <c r="L7" i="86" s="1"/>
  <c r="L32" i="86" s="1"/>
  <c r="K5" i="86"/>
  <c r="K6" i="86" s="1"/>
  <c r="K7" i="86" s="1"/>
  <c r="K32" i="86" s="1"/>
  <c r="J5" i="86"/>
  <c r="J6" i="86" s="1"/>
  <c r="J7" i="86" s="1"/>
  <c r="J32" i="86" s="1"/>
  <c r="I5" i="86"/>
  <c r="I6" i="86" s="1"/>
  <c r="I7" i="86" s="1"/>
  <c r="I32" i="86" s="1"/>
  <c r="H5" i="86"/>
  <c r="H6" i="86" s="1"/>
  <c r="H7" i="86" s="1"/>
  <c r="H32" i="86" s="1"/>
  <c r="G5" i="86"/>
  <c r="G6" i="86" s="1"/>
  <c r="G7" i="86" s="1"/>
  <c r="G32" i="86" s="1"/>
  <c r="F5" i="86"/>
  <c r="F6" i="86" s="1"/>
  <c r="F7" i="86" s="1"/>
  <c r="F32" i="86" s="1"/>
  <c r="E5" i="86"/>
  <c r="E6" i="86" s="1"/>
  <c r="E7" i="86" s="1"/>
  <c r="E32" i="86" s="1"/>
  <c r="D5" i="86"/>
  <c r="D6" i="86" s="1"/>
  <c r="D7" i="86" s="1"/>
  <c r="D32" i="86" s="1"/>
  <c r="AH39" i="85"/>
  <c r="AG39" i="85"/>
  <c r="AF39" i="85"/>
  <c r="AE39" i="85"/>
  <c r="AD39" i="85"/>
  <c r="AC39" i="85"/>
  <c r="AB39" i="85"/>
  <c r="AA39" i="85"/>
  <c r="Z39" i="85"/>
  <c r="Y39" i="85"/>
  <c r="X39" i="85"/>
  <c r="W39" i="85"/>
  <c r="V39" i="85"/>
  <c r="U39" i="85"/>
  <c r="T39" i="85"/>
  <c r="S39" i="85"/>
  <c r="R39" i="85"/>
  <c r="Q39" i="85"/>
  <c r="P39" i="85"/>
  <c r="O39" i="85"/>
  <c r="N39" i="85"/>
  <c r="M39" i="85"/>
  <c r="L39" i="85"/>
  <c r="K39" i="85"/>
  <c r="J39" i="85"/>
  <c r="I39" i="85"/>
  <c r="H39" i="85"/>
  <c r="G39" i="85"/>
  <c r="F39" i="85"/>
  <c r="E39" i="85"/>
  <c r="D39" i="85"/>
  <c r="AH38" i="85"/>
  <c r="AG38" i="85"/>
  <c r="AF38" i="85"/>
  <c r="AE38" i="85"/>
  <c r="AD38" i="85"/>
  <c r="AC38" i="85"/>
  <c r="AB38" i="85"/>
  <c r="AA38" i="85"/>
  <c r="Z38" i="85"/>
  <c r="Y38" i="85"/>
  <c r="X38" i="85"/>
  <c r="W38" i="85"/>
  <c r="V38" i="85"/>
  <c r="U38" i="85"/>
  <c r="T38" i="85"/>
  <c r="S38" i="85"/>
  <c r="R38" i="85"/>
  <c r="Q38" i="85"/>
  <c r="P38" i="85"/>
  <c r="O38" i="85"/>
  <c r="N38" i="85"/>
  <c r="M38" i="85"/>
  <c r="L38" i="85"/>
  <c r="K38" i="85"/>
  <c r="J38" i="85"/>
  <c r="I38" i="85"/>
  <c r="H38" i="85"/>
  <c r="G38" i="85"/>
  <c r="F38" i="85"/>
  <c r="E38" i="85"/>
  <c r="D38" i="85"/>
  <c r="AH37" i="85"/>
  <c r="AG37" i="85"/>
  <c r="AF37" i="85"/>
  <c r="AE37" i="85"/>
  <c r="AD37" i="85"/>
  <c r="AC37" i="85"/>
  <c r="AB37" i="85"/>
  <c r="AA37" i="85"/>
  <c r="Z37" i="85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G37" i="85"/>
  <c r="F37" i="85"/>
  <c r="E37" i="85"/>
  <c r="D37" i="85"/>
  <c r="AH36" i="85"/>
  <c r="AG36" i="85"/>
  <c r="AF36" i="85"/>
  <c r="AE36" i="85"/>
  <c r="AD36" i="85"/>
  <c r="AC36" i="85"/>
  <c r="AB36" i="85"/>
  <c r="AA36" i="85"/>
  <c r="Z36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G36" i="85"/>
  <c r="F36" i="85"/>
  <c r="E36" i="85"/>
  <c r="D36" i="85"/>
  <c r="AH35" i="85"/>
  <c r="AG35" i="85"/>
  <c r="AF35" i="85"/>
  <c r="AE35" i="85"/>
  <c r="AD35" i="85"/>
  <c r="AC35" i="85"/>
  <c r="AB35" i="85"/>
  <c r="AA35" i="85"/>
  <c r="Z35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H35" i="85"/>
  <c r="G35" i="85"/>
  <c r="F35" i="85"/>
  <c r="E35" i="85"/>
  <c r="D35" i="85"/>
  <c r="AH34" i="85"/>
  <c r="AG34" i="85"/>
  <c r="AF34" i="85"/>
  <c r="AE34" i="85"/>
  <c r="AD34" i="85"/>
  <c r="AC34" i="85"/>
  <c r="AB34" i="85"/>
  <c r="AA34" i="85"/>
  <c r="Z34" i="85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H34" i="85"/>
  <c r="G34" i="85"/>
  <c r="F34" i="85"/>
  <c r="E34" i="85"/>
  <c r="D34" i="85"/>
  <c r="AH33" i="85"/>
  <c r="AG33" i="85"/>
  <c r="AF33" i="85"/>
  <c r="AE33" i="85"/>
  <c r="AD33" i="85"/>
  <c r="AC33" i="85"/>
  <c r="AB33" i="85"/>
  <c r="AA33" i="85"/>
  <c r="Z33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G33" i="85"/>
  <c r="F33" i="85"/>
  <c r="E33" i="85"/>
  <c r="D33" i="85"/>
  <c r="AH32" i="85"/>
  <c r="AG32" i="85"/>
  <c r="AR27" i="85"/>
  <c r="AQ27" i="85"/>
  <c r="AP27" i="85"/>
  <c r="AO27" i="85"/>
  <c r="AR26" i="85"/>
  <c r="AQ26" i="85"/>
  <c r="AP26" i="85"/>
  <c r="AO26" i="85"/>
  <c r="AR25" i="85"/>
  <c r="AQ25" i="85"/>
  <c r="AP25" i="85"/>
  <c r="AO25" i="85"/>
  <c r="AI23" i="85" s="1"/>
  <c r="AR23" i="85" s="1"/>
  <c r="AR24" i="85"/>
  <c r="AQ24" i="85"/>
  <c r="AP24" i="85"/>
  <c r="AO24" i="85"/>
  <c r="AN24" i="85"/>
  <c r="AQ23" i="85"/>
  <c r="AP23" i="85"/>
  <c r="AO23" i="85"/>
  <c r="AJ23" i="85"/>
  <c r="AQ22" i="85"/>
  <c r="AP22" i="85"/>
  <c r="AO22" i="85"/>
  <c r="AI22" i="85" s="1"/>
  <c r="AN22" i="85"/>
  <c r="AJ22" i="85"/>
  <c r="AQ21" i="85"/>
  <c r="AP21" i="85"/>
  <c r="AO21" i="85"/>
  <c r="AI21" i="85" s="1"/>
  <c r="AN21" i="85"/>
  <c r="AJ21" i="85"/>
  <c r="AQ20" i="85"/>
  <c r="AP20" i="85"/>
  <c r="AO20" i="85"/>
  <c r="AI20" i="85" s="1"/>
  <c r="AN20" i="85"/>
  <c r="AJ20" i="85"/>
  <c r="AQ19" i="85"/>
  <c r="AP19" i="85"/>
  <c r="AO19" i="85"/>
  <c r="AI19" i="85" s="1"/>
  <c r="AN19" i="85"/>
  <c r="AJ19" i="85"/>
  <c r="AQ18" i="85"/>
  <c r="AP18" i="85"/>
  <c r="AO18" i="85"/>
  <c r="AI18" i="85" s="1"/>
  <c r="AN18" i="85"/>
  <c r="AJ18" i="85"/>
  <c r="AQ17" i="85"/>
  <c r="AP17" i="85"/>
  <c r="AO17" i="85"/>
  <c r="AI17" i="85" s="1"/>
  <c r="AN17" i="85"/>
  <c r="AJ17" i="85"/>
  <c r="AQ16" i="85"/>
  <c r="AP16" i="85"/>
  <c r="AO16" i="85"/>
  <c r="AI16" i="85" s="1"/>
  <c r="AN16" i="85"/>
  <c r="AJ16" i="85"/>
  <c r="AQ15" i="85"/>
  <c r="AP15" i="85"/>
  <c r="AO15" i="85"/>
  <c r="AI15" i="85" s="1"/>
  <c r="AN15" i="85"/>
  <c r="AJ15" i="85"/>
  <c r="AQ14" i="85"/>
  <c r="AP14" i="85"/>
  <c r="AO14" i="85"/>
  <c r="AI14" i="85" s="1"/>
  <c r="AR14" i="85" s="1"/>
  <c r="AN14" i="85"/>
  <c r="AJ14" i="85"/>
  <c r="AQ13" i="85"/>
  <c r="AP13" i="85"/>
  <c r="AO13" i="85"/>
  <c r="AI13" i="85" s="1"/>
  <c r="AR13" i="85" s="1"/>
  <c r="AN13" i="85"/>
  <c r="AJ13" i="85"/>
  <c r="AQ12" i="85"/>
  <c r="AP12" i="85"/>
  <c r="AO12" i="85"/>
  <c r="AI12" i="85" s="1"/>
  <c r="AN12" i="85"/>
  <c r="AJ12" i="85"/>
  <c r="AK11" i="85"/>
  <c r="AJ11" i="85"/>
  <c r="AI11" i="85"/>
  <c r="AQ10" i="85"/>
  <c r="AP10" i="85"/>
  <c r="AO10" i="85"/>
  <c r="AI10" i="85" s="1"/>
  <c r="AN10" i="85"/>
  <c r="AJ10" i="85"/>
  <c r="AQ9" i="85"/>
  <c r="AP9" i="85"/>
  <c r="AO9" i="85"/>
  <c r="AI9" i="85" s="1"/>
  <c r="AN9" i="85"/>
  <c r="AJ9" i="85"/>
  <c r="AQ8" i="85"/>
  <c r="AP8" i="85"/>
  <c r="AO8" i="85"/>
  <c r="AI8" i="85" s="1"/>
  <c r="AN8" i="85"/>
  <c r="AJ8" i="85"/>
  <c r="AF5" i="85"/>
  <c r="AF6" i="85" s="1"/>
  <c r="AF7" i="85" s="1"/>
  <c r="AF32" i="85" s="1"/>
  <c r="AE5" i="85"/>
  <c r="AE6" i="85" s="1"/>
  <c r="AE7" i="85" s="1"/>
  <c r="AE32" i="85" s="1"/>
  <c r="AD5" i="85"/>
  <c r="AD6" i="85" s="1"/>
  <c r="AD7" i="85" s="1"/>
  <c r="AD32" i="85" s="1"/>
  <c r="AC5" i="85"/>
  <c r="AC6" i="85" s="1"/>
  <c r="AC7" i="85" s="1"/>
  <c r="AC32" i="85" s="1"/>
  <c r="AB5" i="85"/>
  <c r="AB6" i="85" s="1"/>
  <c r="AB7" i="85" s="1"/>
  <c r="AB32" i="85" s="1"/>
  <c r="AA5" i="85"/>
  <c r="AA6" i="85" s="1"/>
  <c r="AA7" i="85" s="1"/>
  <c r="AA32" i="85" s="1"/>
  <c r="Z5" i="85"/>
  <c r="Z6" i="85" s="1"/>
  <c r="Z7" i="85" s="1"/>
  <c r="Z32" i="85" s="1"/>
  <c r="Y5" i="85"/>
  <c r="Y6" i="85" s="1"/>
  <c r="Y7" i="85" s="1"/>
  <c r="Y32" i="85" s="1"/>
  <c r="X5" i="85"/>
  <c r="X6" i="85" s="1"/>
  <c r="X7" i="85" s="1"/>
  <c r="X32" i="85" s="1"/>
  <c r="W5" i="85"/>
  <c r="W6" i="85" s="1"/>
  <c r="W7" i="85" s="1"/>
  <c r="W32" i="85" s="1"/>
  <c r="V5" i="85"/>
  <c r="V6" i="85" s="1"/>
  <c r="V7" i="85" s="1"/>
  <c r="V32" i="85" s="1"/>
  <c r="U5" i="85"/>
  <c r="U6" i="85" s="1"/>
  <c r="U7" i="85" s="1"/>
  <c r="U32" i="85" s="1"/>
  <c r="T5" i="85"/>
  <c r="T6" i="85" s="1"/>
  <c r="T7" i="85" s="1"/>
  <c r="T32" i="85" s="1"/>
  <c r="S5" i="85"/>
  <c r="S6" i="85" s="1"/>
  <c r="S7" i="85" s="1"/>
  <c r="S32" i="85" s="1"/>
  <c r="R5" i="85"/>
  <c r="R6" i="85" s="1"/>
  <c r="R7" i="85" s="1"/>
  <c r="R32" i="85" s="1"/>
  <c r="Q5" i="85"/>
  <c r="Q6" i="85" s="1"/>
  <c r="Q7" i="85" s="1"/>
  <c r="Q32" i="85" s="1"/>
  <c r="P5" i="85"/>
  <c r="P6" i="85" s="1"/>
  <c r="P7" i="85" s="1"/>
  <c r="P32" i="85" s="1"/>
  <c r="O5" i="85"/>
  <c r="O6" i="85" s="1"/>
  <c r="O7" i="85" s="1"/>
  <c r="O32" i="85" s="1"/>
  <c r="N5" i="85"/>
  <c r="N6" i="85" s="1"/>
  <c r="N7" i="85" s="1"/>
  <c r="N32" i="85" s="1"/>
  <c r="M5" i="85"/>
  <c r="M6" i="85" s="1"/>
  <c r="M7" i="85" s="1"/>
  <c r="M32" i="85" s="1"/>
  <c r="L5" i="85"/>
  <c r="L6" i="85" s="1"/>
  <c r="L7" i="85" s="1"/>
  <c r="L32" i="85" s="1"/>
  <c r="K5" i="85"/>
  <c r="K6" i="85" s="1"/>
  <c r="K7" i="85" s="1"/>
  <c r="K32" i="85" s="1"/>
  <c r="J5" i="85"/>
  <c r="J6" i="85" s="1"/>
  <c r="J7" i="85" s="1"/>
  <c r="J32" i="85" s="1"/>
  <c r="I5" i="85"/>
  <c r="I6" i="85" s="1"/>
  <c r="I7" i="85" s="1"/>
  <c r="I32" i="85" s="1"/>
  <c r="H5" i="85"/>
  <c r="H6" i="85" s="1"/>
  <c r="H7" i="85" s="1"/>
  <c r="H32" i="85" s="1"/>
  <c r="G5" i="85"/>
  <c r="G6" i="85" s="1"/>
  <c r="G7" i="85" s="1"/>
  <c r="G32" i="85" s="1"/>
  <c r="F5" i="85"/>
  <c r="F6" i="85" s="1"/>
  <c r="F7" i="85" s="1"/>
  <c r="F32" i="85" s="1"/>
  <c r="E5" i="85"/>
  <c r="E6" i="85" s="1"/>
  <c r="E7" i="85" s="1"/>
  <c r="E32" i="85" s="1"/>
  <c r="D5" i="85"/>
  <c r="D6" i="85" s="1"/>
  <c r="D7" i="85" s="1"/>
  <c r="D32" i="85" s="1"/>
  <c r="AH40" i="84"/>
  <c r="AG40" i="84"/>
  <c r="AF40" i="84"/>
  <c r="AE40" i="84"/>
  <c r="AD40" i="84"/>
  <c r="AC40" i="84"/>
  <c r="AB40" i="84"/>
  <c r="AA40" i="84"/>
  <c r="Z40" i="84"/>
  <c r="Y40" i="84"/>
  <c r="X40" i="84"/>
  <c r="W40" i="84"/>
  <c r="V40" i="84"/>
  <c r="U40" i="84"/>
  <c r="T40" i="84"/>
  <c r="S40" i="84"/>
  <c r="R40" i="84"/>
  <c r="Q40" i="84"/>
  <c r="P40" i="84"/>
  <c r="O40" i="84"/>
  <c r="N40" i="84"/>
  <c r="M40" i="84"/>
  <c r="L40" i="84"/>
  <c r="K40" i="84"/>
  <c r="J40" i="84"/>
  <c r="I40" i="84"/>
  <c r="H40" i="84"/>
  <c r="G40" i="84"/>
  <c r="F40" i="84"/>
  <c r="E40" i="84"/>
  <c r="D40" i="84"/>
  <c r="AH39" i="84"/>
  <c r="AG39" i="84"/>
  <c r="AF39" i="84"/>
  <c r="AE39" i="84"/>
  <c r="AD39" i="84"/>
  <c r="AC39" i="84"/>
  <c r="AB39" i="84"/>
  <c r="AA39" i="84"/>
  <c r="Z39" i="84"/>
  <c r="Y39" i="84"/>
  <c r="X39" i="84"/>
  <c r="W39" i="84"/>
  <c r="V39" i="84"/>
  <c r="U39" i="84"/>
  <c r="T39" i="84"/>
  <c r="S39" i="84"/>
  <c r="R39" i="84"/>
  <c r="Q39" i="84"/>
  <c r="P39" i="84"/>
  <c r="O39" i="84"/>
  <c r="N39" i="84"/>
  <c r="M39" i="84"/>
  <c r="L39" i="84"/>
  <c r="K39" i="84"/>
  <c r="J39" i="84"/>
  <c r="I39" i="84"/>
  <c r="H39" i="84"/>
  <c r="G39" i="84"/>
  <c r="F39" i="84"/>
  <c r="E39" i="84"/>
  <c r="D39" i="84"/>
  <c r="AH38" i="84"/>
  <c r="AG38" i="84"/>
  <c r="AF38" i="84"/>
  <c r="AE38" i="84"/>
  <c r="AD38" i="84"/>
  <c r="AC38" i="84"/>
  <c r="AB38" i="84"/>
  <c r="AA38" i="84"/>
  <c r="Z38" i="84"/>
  <c r="Y38" i="84"/>
  <c r="X38" i="84"/>
  <c r="W38" i="84"/>
  <c r="V38" i="84"/>
  <c r="U38" i="84"/>
  <c r="T38" i="84"/>
  <c r="S38" i="84"/>
  <c r="R38" i="84"/>
  <c r="Q38" i="84"/>
  <c r="P38" i="84"/>
  <c r="O38" i="84"/>
  <c r="N38" i="84"/>
  <c r="M38" i="84"/>
  <c r="L38" i="84"/>
  <c r="K38" i="84"/>
  <c r="J38" i="84"/>
  <c r="I38" i="84"/>
  <c r="H38" i="84"/>
  <c r="G38" i="84"/>
  <c r="F38" i="84"/>
  <c r="E38" i="84"/>
  <c r="D38" i="84"/>
  <c r="AH37" i="84"/>
  <c r="AG37" i="84"/>
  <c r="AF37" i="84"/>
  <c r="AE37" i="84"/>
  <c r="AD37" i="84"/>
  <c r="AC37" i="84"/>
  <c r="AB37" i="84"/>
  <c r="AA37" i="84"/>
  <c r="Z37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G37" i="84"/>
  <c r="F37" i="84"/>
  <c r="E37" i="84"/>
  <c r="D37" i="84"/>
  <c r="AH36" i="84"/>
  <c r="AG36" i="84"/>
  <c r="AF36" i="84"/>
  <c r="AE36" i="84"/>
  <c r="AD36" i="84"/>
  <c r="AC36" i="84"/>
  <c r="AB36" i="84"/>
  <c r="AA36" i="84"/>
  <c r="Z36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G36" i="84"/>
  <c r="F36" i="84"/>
  <c r="E36" i="84"/>
  <c r="D36" i="84"/>
  <c r="AH35" i="84"/>
  <c r="AG35" i="84"/>
  <c r="AF35" i="84"/>
  <c r="AE35" i="84"/>
  <c r="AD35" i="84"/>
  <c r="AC35" i="84"/>
  <c r="AB35" i="84"/>
  <c r="AA35" i="84"/>
  <c r="Z35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H35" i="84"/>
  <c r="G35" i="84"/>
  <c r="F35" i="84"/>
  <c r="E35" i="84"/>
  <c r="D35" i="84"/>
  <c r="AH34" i="84"/>
  <c r="AG34" i="84"/>
  <c r="AF34" i="84"/>
  <c r="AE34" i="84"/>
  <c r="AD34" i="84"/>
  <c r="AC34" i="84"/>
  <c r="AB34" i="84"/>
  <c r="AA34" i="84"/>
  <c r="Z34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H34" i="84"/>
  <c r="G34" i="84"/>
  <c r="F34" i="84"/>
  <c r="E34" i="84"/>
  <c r="D34" i="84"/>
  <c r="AH33" i="84"/>
  <c r="AG33" i="84"/>
  <c r="AR29" i="84"/>
  <c r="AQ29" i="84"/>
  <c r="AP29" i="84"/>
  <c r="AO29" i="84"/>
  <c r="AR28" i="84"/>
  <c r="AQ28" i="84"/>
  <c r="AP28" i="84"/>
  <c r="AO28" i="84"/>
  <c r="AR27" i="84"/>
  <c r="AQ27" i="84"/>
  <c r="AP27" i="84"/>
  <c r="AO27" i="84"/>
  <c r="AI23" i="84" s="1"/>
  <c r="AR23" i="84" s="1"/>
  <c r="AR26" i="84"/>
  <c r="AQ26" i="84"/>
  <c r="AP26" i="84"/>
  <c r="AO26" i="84"/>
  <c r="AN26" i="84"/>
  <c r="AQ23" i="84"/>
  <c r="AP23" i="84"/>
  <c r="AO23" i="84"/>
  <c r="AJ23" i="84"/>
  <c r="AQ22" i="84"/>
  <c r="AP22" i="84"/>
  <c r="AO22" i="84"/>
  <c r="AI22" i="84" s="1"/>
  <c r="AR22" i="84" s="1"/>
  <c r="AJ22" i="84"/>
  <c r="AQ21" i="84"/>
  <c r="AP21" i="84"/>
  <c r="AO21" i="84"/>
  <c r="AI21" i="84" s="1"/>
  <c r="AN21" i="84"/>
  <c r="AJ21" i="84"/>
  <c r="AQ20" i="84"/>
  <c r="AP20" i="84"/>
  <c r="AO20" i="84"/>
  <c r="AI20" i="84" s="1"/>
  <c r="AN20" i="84"/>
  <c r="AJ20" i="84"/>
  <c r="AQ19" i="84"/>
  <c r="AP19" i="84"/>
  <c r="AO19" i="84"/>
  <c r="AI19" i="84" s="1"/>
  <c r="AN19" i="84"/>
  <c r="AJ19" i="84"/>
  <c r="AQ18" i="84"/>
  <c r="AP18" i="84"/>
  <c r="AO18" i="84"/>
  <c r="AI18" i="84" s="1"/>
  <c r="AN18" i="84"/>
  <c r="AJ18" i="84"/>
  <c r="AQ17" i="84"/>
  <c r="AP17" i="84"/>
  <c r="AO17" i="84"/>
  <c r="AI17" i="84" s="1"/>
  <c r="AN17" i="84"/>
  <c r="AJ17" i="84"/>
  <c r="AQ16" i="84"/>
  <c r="AP16" i="84"/>
  <c r="AO16" i="84"/>
  <c r="AI16" i="84" s="1"/>
  <c r="AN16" i="84"/>
  <c r="AJ16" i="84"/>
  <c r="AQ15" i="84"/>
  <c r="AP15" i="84"/>
  <c r="AO15" i="84"/>
  <c r="AI15" i="84" s="1"/>
  <c r="AR15" i="84" s="1"/>
  <c r="AN15" i="84"/>
  <c r="AJ15" i="84"/>
  <c r="AQ14" i="84"/>
  <c r="AP14" i="84"/>
  <c r="AO14" i="84"/>
  <c r="AI14" i="84" s="1"/>
  <c r="AN14" i="84"/>
  <c r="AJ14" i="84"/>
  <c r="AQ13" i="84"/>
  <c r="AP13" i="84"/>
  <c r="AO13" i="84"/>
  <c r="AI13" i="84" s="1"/>
  <c r="AN13" i="84"/>
  <c r="AJ13" i="84"/>
  <c r="AQ12" i="84"/>
  <c r="AP12" i="84"/>
  <c r="AO12" i="84"/>
  <c r="AI12" i="84" s="1"/>
  <c r="AN12" i="84"/>
  <c r="AJ12" i="84"/>
  <c r="AK11" i="84"/>
  <c r="AJ11" i="84"/>
  <c r="AI11" i="84"/>
  <c r="AQ10" i="84"/>
  <c r="AP10" i="84"/>
  <c r="AO10" i="84"/>
  <c r="AI10" i="84" s="1"/>
  <c r="AN10" i="84"/>
  <c r="AJ10" i="84"/>
  <c r="AQ9" i="84"/>
  <c r="AP9" i="84"/>
  <c r="AO9" i="84"/>
  <c r="AI9" i="84" s="1"/>
  <c r="AN9" i="84"/>
  <c r="AJ9" i="84"/>
  <c r="AQ8" i="84"/>
  <c r="AP8" i="84"/>
  <c r="AO8" i="84"/>
  <c r="AI8" i="84" s="1"/>
  <c r="AN8" i="84"/>
  <c r="AJ8" i="84"/>
  <c r="AF5" i="84"/>
  <c r="AF6" i="84" s="1"/>
  <c r="AF7" i="84" s="1"/>
  <c r="AF33" i="84" s="1"/>
  <c r="AE5" i="84"/>
  <c r="AE6" i="84" s="1"/>
  <c r="AE7" i="84" s="1"/>
  <c r="AE33" i="84" s="1"/>
  <c r="AD5" i="84"/>
  <c r="AD6" i="84" s="1"/>
  <c r="AD7" i="84" s="1"/>
  <c r="AD33" i="84" s="1"/>
  <c r="AC5" i="84"/>
  <c r="AC6" i="84" s="1"/>
  <c r="AC7" i="84" s="1"/>
  <c r="AC33" i="84" s="1"/>
  <c r="AB5" i="84"/>
  <c r="AB6" i="84" s="1"/>
  <c r="AB7" i="84" s="1"/>
  <c r="AB33" i="84" s="1"/>
  <c r="AA5" i="84"/>
  <c r="AA6" i="84" s="1"/>
  <c r="AA7" i="84" s="1"/>
  <c r="AA33" i="84" s="1"/>
  <c r="Z5" i="84"/>
  <c r="Z6" i="84" s="1"/>
  <c r="Z7" i="84" s="1"/>
  <c r="Z33" i="84" s="1"/>
  <c r="Y5" i="84"/>
  <c r="Y6" i="84" s="1"/>
  <c r="Y7" i="84" s="1"/>
  <c r="Y33" i="84" s="1"/>
  <c r="X5" i="84"/>
  <c r="X6" i="84" s="1"/>
  <c r="X7" i="84" s="1"/>
  <c r="X33" i="84" s="1"/>
  <c r="W5" i="84"/>
  <c r="W6" i="84" s="1"/>
  <c r="W7" i="84" s="1"/>
  <c r="W33" i="84" s="1"/>
  <c r="V5" i="84"/>
  <c r="V6" i="84" s="1"/>
  <c r="V7" i="84" s="1"/>
  <c r="V33" i="84" s="1"/>
  <c r="U5" i="84"/>
  <c r="U6" i="84" s="1"/>
  <c r="U7" i="84" s="1"/>
  <c r="U33" i="84" s="1"/>
  <c r="T5" i="84"/>
  <c r="T6" i="84" s="1"/>
  <c r="T7" i="84" s="1"/>
  <c r="T33" i="84" s="1"/>
  <c r="S5" i="84"/>
  <c r="S6" i="84" s="1"/>
  <c r="S7" i="84" s="1"/>
  <c r="S33" i="84" s="1"/>
  <c r="R5" i="84"/>
  <c r="R6" i="84" s="1"/>
  <c r="R7" i="84" s="1"/>
  <c r="R33" i="84" s="1"/>
  <c r="Q5" i="84"/>
  <c r="Q6" i="84" s="1"/>
  <c r="Q7" i="84" s="1"/>
  <c r="Q33" i="84" s="1"/>
  <c r="P5" i="84"/>
  <c r="P6" i="84" s="1"/>
  <c r="P7" i="84" s="1"/>
  <c r="P33" i="84" s="1"/>
  <c r="O5" i="84"/>
  <c r="O6" i="84" s="1"/>
  <c r="O7" i="84" s="1"/>
  <c r="O33" i="84" s="1"/>
  <c r="N5" i="84"/>
  <c r="N6" i="84" s="1"/>
  <c r="N7" i="84" s="1"/>
  <c r="N33" i="84" s="1"/>
  <c r="M5" i="84"/>
  <c r="M6" i="84" s="1"/>
  <c r="M7" i="84" s="1"/>
  <c r="M33" i="84" s="1"/>
  <c r="L5" i="84"/>
  <c r="L6" i="84" s="1"/>
  <c r="L7" i="84" s="1"/>
  <c r="L33" i="84" s="1"/>
  <c r="K5" i="84"/>
  <c r="K6" i="84" s="1"/>
  <c r="K7" i="84" s="1"/>
  <c r="K33" i="84" s="1"/>
  <c r="J5" i="84"/>
  <c r="J6" i="84" s="1"/>
  <c r="J7" i="84" s="1"/>
  <c r="J33" i="84" s="1"/>
  <c r="I5" i="84"/>
  <c r="I6" i="84" s="1"/>
  <c r="I7" i="84" s="1"/>
  <c r="I33" i="84" s="1"/>
  <c r="H5" i="84"/>
  <c r="H6" i="84" s="1"/>
  <c r="H7" i="84" s="1"/>
  <c r="H33" i="84" s="1"/>
  <c r="G5" i="84"/>
  <c r="G6" i="84" s="1"/>
  <c r="G7" i="84" s="1"/>
  <c r="G33" i="84" s="1"/>
  <c r="F5" i="84"/>
  <c r="F6" i="84" s="1"/>
  <c r="F7" i="84" s="1"/>
  <c r="F33" i="84" s="1"/>
  <c r="E5" i="84"/>
  <c r="E6" i="84" s="1"/>
  <c r="E7" i="84" s="1"/>
  <c r="E33" i="84" s="1"/>
  <c r="D5" i="84"/>
  <c r="D6" i="84" s="1"/>
  <c r="D7" i="84" s="1"/>
  <c r="D33" i="84" s="1"/>
  <c r="AG39" i="82"/>
  <c r="AF39" i="82"/>
  <c r="AE39" i="82"/>
  <c r="AD39" i="82"/>
  <c r="AC39" i="82"/>
  <c r="AB39" i="82"/>
  <c r="AA39" i="82"/>
  <c r="Z39" i="82"/>
  <c r="Y39" i="82"/>
  <c r="X39" i="82"/>
  <c r="W39" i="82"/>
  <c r="V39" i="82"/>
  <c r="U39" i="82"/>
  <c r="T39" i="82"/>
  <c r="S39" i="82"/>
  <c r="R39" i="82"/>
  <c r="Q39" i="82"/>
  <c r="P39" i="82"/>
  <c r="O39" i="82"/>
  <c r="N39" i="82"/>
  <c r="M39" i="82"/>
  <c r="L39" i="82"/>
  <c r="K39" i="82"/>
  <c r="J39" i="82"/>
  <c r="I39" i="82"/>
  <c r="H39" i="82"/>
  <c r="G39" i="82"/>
  <c r="F39" i="82"/>
  <c r="E39" i="82"/>
  <c r="D39" i="82"/>
  <c r="AG38" i="82"/>
  <c r="AF38" i="82"/>
  <c r="AE38" i="82"/>
  <c r="AD38" i="82"/>
  <c r="AC38" i="82"/>
  <c r="AB38" i="82"/>
  <c r="AA38" i="82"/>
  <c r="Z38" i="82"/>
  <c r="Y38" i="82"/>
  <c r="X38" i="82"/>
  <c r="W38" i="82"/>
  <c r="V38" i="82"/>
  <c r="U38" i="82"/>
  <c r="T38" i="82"/>
  <c r="S38" i="82"/>
  <c r="R38" i="82"/>
  <c r="Q38" i="82"/>
  <c r="P38" i="82"/>
  <c r="O38" i="82"/>
  <c r="N38" i="82"/>
  <c r="M38" i="82"/>
  <c r="L38" i="82"/>
  <c r="K38" i="82"/>
  <c r="J38" i="82"/>
  <c r="I38" i="82"/>
  <c r="H38" i="82"/>
  <c r="G38" i="82"/>
  <c r="F38" i="82"/>
  <c r="E38" i="82"/>
  <c r="D38" i="82"/>
  <c r="AG37" i="82"/>
  <c r="AF37" i="82"/>
  <c r="AE37" i="82"/>
  <c r="AD37" i="82"/>
  <c r="AC37" i="82"/>
  <c r="AB37" i="82"/>
  <c r="AA37" i="82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G37" i="82"/>
  <c r="F37" i="82"/>
  <c r="E37" i="82"/>
  <c r="D37" i="82"/>
  <c r="AG36" i="82"/>
  <c r="AF36" i="82"/>
  <c r="AE36" i="82"/>
  <c r="AD36" i="82"/>
  <c r="AC36" i="82"/>
  <c r="AB36" i="82"/>
  <c r="AA36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G36" i="82"/>
  <c r="F36" i="82"/>
  <c r="E36" i="82"/>
  <c r="D36" i="82"/>
  <c r="AG35" i="82"/>
  <c r="AF35" i="82"/>
  <c r="AE35" i="82"/>
  <c r="AD35" i="82"/>
  <c r="AC35" i="82"/>
  <c r="AB35" i="82"/>
  <c r="AA35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H35" i="82"/>
  <c r="G35" i="82"/>
  <c r="F35" i="82"/>
  <c r="E35" i="82"/>
  <c r="D35" i="82"/>
  <c r="AG34" i="82"/>
  <c r="AF34" i="82"/>
  <c r="AE34" i="82"/>
  <c r="AD34" i="82"/>
  <c r="AC34" i="82"/>
  <c r="AB34" i="82"/>
  <c r="AA34" i="82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H34" i="82"/>
  <c r="G34" i="82"/>
  <c r="F34" i="82"/>
  <c r="E34" i="82"/>
  <c r="D34" i="82"/>
  <c r="AG33" i="82"/>
  <c r="AF33" i="82"/>
  <c r="AE33" i="82"/>
  <c r="AD33" i="82"/>
  <c r="AC33" i="82"/>
  <c r="AB33" i="82"/>
  <c r="AA33" i="82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H33" i="82"/>
  <c r="G33" i="82"/>
  <c r="F33" i="82"/>
  <c r="E33" i="82"/>
  <c r="D33" i="82"/>
  <c r="AG32" i="82"/>
  <c r="AQ27" i="82"/>
  <c r="AP27" i="82"/>
  <c r="AO27" i="82"/>
  <c r="AN27" i="82"/>
  <c r="AQ26" i="82"/>
  <c r="AP26" i="82"/>
  <c r="AO26" i="82"/>
  <c r="AN26" i="82"/>
  <c r="AQ25" i="82"/>
  <c r="AP25" i="82"/>
  <c r="AO25" i="82"/>
  <c r="AN25" i="82"/>
  <c r="AH23" i="82" s="1"/>
  <c r="AQ23" i="82" s="1"/>
  <c r="AQ24" i="82"/>
  <c r="AP24" i="82"/>
  <c r="AO24" i="82"/>
  <c r="AN24" i="82"/>
  <c r="AM24" i="82"/>
  <c r="AP23" i="82"/>
  <c r="AO23" i="82"/>
  <c r="AN23" i="82"/>
  <c r="AI23" i="82"/>
  <c r="AP22" i="82"/>
  <c r="AO22" i="82"/>
  <c r="AN22" i="82"/>
  <c r="AH22" i="82" s="1"/>
  <c r="AQ22" i="82" s="1"/>
  <c r="AI22" i="82"/>
  <c r="AP21" i="82"/>
  <c r="AO21" i="82"/>
  <c r="AN21" i="82"/>
  <c r="AH21" i="82" s="1"/>
  <c r="AQ21" i="82" s="1"/>
  <c r="AM21" i="82"/>
  <c r="AI21" i="82"/>
  <c r="AP20" i="82"/>
  <c r="AO20" i="82"/>
  <c r="AN20" i="82"/>
  <c r="AH20" i="82" s="1"/>
  <c r="AQ20" i="82" s="1"/>
  <c r="AM20" i="82"/>
  <c r="AI20" i="82"/>
  <c r="AP19" i="82"/>
  <c r="AJ19" i="82" s="1"/>
  <c r="AO19" i="82"/>
  <c r="AN19" i="82"/>
  <c r="AH19" i="82" s="1"/>
  <c r="AM19" i="82"/>
  <c r="AI19" i="82"/>
  <c r="AP18" i="82"/>
  <c r="AO18" i="82"/>
  <c r="AN18" i="82"/>
  <c r="AH18" i="82" s="1"/>
  <c r="AM18" i="82"/>
  <c r="AI18" i="82"/>
  <c r="AP17" i="82"/>
  <c r="AO17" i="82"/>
  <c r="AN17" i="82"/>
  <c r="AH17" i="82" s="1"/>
  <c r="AM17" i="82"/>
  <c r="AI17" i="82"/>
  <c r="AP16" i="82"/>
  <c r="AO16" i="82"/>
  <c r="AN16" i="82"/>
  <c r="AH16" i="82" s="1"/>
  <c r="AM16" i="82"/>
  <c r="AI16" i="82"/>
  <c r="AP15" i="82"/>
  <c r="AO15" i="82"/>
  <c r="AN15" i="82"/>
  <c r="AH15" i="82" s="1"/>
  <c r="AM15" i="82"/>
  <c r="AI15" i="82"/>
  <c r="AP14" i="82"/>
  <c r="AO14" i="82"/>
  <c r="AN14" i="82"/>
  <c r="AH14" i="82" s="1"/>
  <c r="AM14" i="82"/>
  <c r="AI14" i="82"/>
  <c r="AP13" i="82"/>
  <c r="AO13" i="82"/>
  <c r="AN13" i="82"/>
  <c r="AH13" i="82" s="1"/>
  <c r="AM13" i="82"/>
  <c r="AI13" i="82"/>
  <c r="AP12" i="82"/>
  <c r="AO12" i="82"/>
  <c r="AN12" i="82"/>
  <c r="AH12" i="82" s="1"/>
  <c r="AM12" i="82"/>
  <c r="AI12" i="82"/>
  <c r="AJ11" i="82"/>
  <c r="AI11" i="82"/>
  <c r="AH11" i="82"/>
  <c r="AP10" i="82"/>
  <c r="AO10" i="82"/>
  <c r="AN10" i="82"/>
  <c r="AH10" i="82" s="1"/>
  <c r="AM10" i="82"/>
  <c r="AI10" i="82"/>
  <c r="AP9" i="82"/>
  <c r="AO9" i="82"/>
  <c r="AN9" i="82"/>
  <c r="AH9" i="82" s="1"/>
  <c r="AQ9" i="82" s="1"/>
  <c r="AM9" i="82"/>
  <c r="AI9" i="82"/>
  <c r="AP8" i="82"/>
  <c r="AO8" i="82"/>
  <c r="AN8" i="82"/>
  <c r="AH8" i="82" s="1"/>
  <c r="AM8" i="82"/>
  <c r="AI8" i="82"/>
  <c r="AF5" i="82"/>
  <c r="AF6" i="82" s="1"/>
  <c r="AF7" i="82" s="1"/>
  <c r="AF32" i="82" s="1"/>
  <c r="AE5" i="82"/>
  <c r="AE6" i="82" s="1"/>
  <c r="AE7" i="82" s="1"/>
  <c r="AE32" i="82" s="1"/>
  <c r="AD5" i="82"/>
  <c r="AD6" i="82" s="1"/>
  <c r="AD7" i="82" s="1"/>
  <c r="AD32" i="82" s="1"/>
  <c r="AC5" i="82"/>
  <c r="AC6" i="82" s="1"/>
  <c r="AC7" i="82" s="1"/>
  <c r="AC32" i="82" s="1"/>
  <c r="AB5" i="82"/>
  <c r="AB6" i="82" s="1"/>
  <c r="AB7" i="82" s="1"/>
  <c r="AB32" i="82" s="1"/>
  <c r="AA5" i="82"/>
  <c r="AA6" i="82" s="1"/>
  <c r="AA7" i="82" s="1"/>
  <c r="AA32" i="82" s="1"/>
  <c r="Z5" i="82"/>
  <c r="Z6" i="82" s="1"/>
  <c r="Z7" i="82" s="1"/>
  <c r="Z32" i="82" s="1"/>
  <c r="Y5" i="82"/>
  <c r="Y6" i="82" s="1"/>
  <c r="Y7" i="82" s="1"/>
  <c r="Y32" i="82" s="1"/>
  <c r="X5" i="82"/>
  <c r="X6" i="82" s="1"/>
  <c r="X7" i="82" s="1"/>
  <c r="X32" i="82" s="1"/>
  <c r="W5" i="82"/>
  <c r="W6" i="82" s="1"/>
  <c r="W7" i="82" s="1"/>
  <c r="W32" i="82" s="1"/>
  <c r="V5" i="82"/>
  <c r="V6" i="82" s="1"/>
  <c r="V7" i="82" s="1"/>
  <c r="V32" i="82" s="1"/>
  <c r="U5" i="82"/>
  <c r="U6" i="82" s="1"/>
  <c r="U7" i="82" s="1"/>
  <c r="U32" i="82" s="1"/>
  <c r="T5" i="82"/>
  <c r="T6" i="82" s="1"/>
  <c r="T7" i="82" s="1"/>
  <c r="T32" i="82" s="1"/>
  <c r="S5" i="82"/>
  <c r="S6" i="82" s="1"/>
  <c r="S7" i="82" s="1"/>
  <c r="S32" i="82" s="1"/>
  <c r="R5" i="82"/>
  <c r="R6" i="82" s="1"/>
  <c r="R7" i="82" s="1"/>
  <c r="R32" i="82" s="1"/>
  <c r="Q5" i="82"/>
  <c r="Q6" i="82" s="1"/>
  <c r="Q7" i="82" s="1"/>
  <c r="Q32" i="82" s="1"/>
  <c r="P5" i="82"/>
  <c r="P6" i="82" s="1"/>
  <c r="P7" i="82" s="1"/>
  <c r="P32" i="82" s="1"/>
  <c r="O5" i="82"/>
  <c r="O6" i="82" s="1"/>
  <c r="O7" i="82" s="1"/>
  <c r="O32" i="82" s="1"/>
  <c r="N5" i="82"/>
  <c r="N6" i="82" s="1"/>
  <c r="N7" i="82" s="1"/>
  <c r="N32" i="82" s="1"/>
  <c r="M5" i="82"/>
  <c r="M6" i="82" s="1"/>
  <c r="M7" i="82" s="1"/>
  <c r="M32" i="82" s="1"/>
  <c r="L5" i="82"/>
  <c r="L6" i="82" s="1"/>
  <c r="L7" i="82" s="1"/>
  <c r="L32" i="82" s="1"/>
  <c r="K5" i="82"/>
  <c r="K6" i="82" s="1"/>
  <c r="K7" i="82" s="1"/>
  <c r="K32" i="82" s="1"/>
  <c r="J5" i="82"/>
  <c r="J6" i="82" s="1"/>
  <c r="J7" i="82" s="1"/>
  <c r="J32" i="82" s="1"/>
  <c r="I5" i="82"/>
  <c r="I6" i="82" s="1"/>
  <c r="I7" i="82" s="1"/>
  <c r="I32" i="82" s="1"/>
  <c r="H5" i="82"/>
  <c r="H6" i="82" s="1"/>
  <c r="H7" i="82" s="1"/>
  <c r="H32" i="82" s="1"/>
  <c r="G5" i="82"/>
  <c r="G6" i="82" s="1"/>
  <c r="G7" i="82" s="1"/>
  <c r="G32" i="82" s="1"/>
  <c r="F5" i="82"/>
  <c r="F6" i="82" s="1"/>
  <c r="F7" i="82" s="1"/>
  <c r="F32" i="82" s="1"/>
  <c r="E5" i="82"/>
  <c r="E6" i="82" s="1"/>
  <c r="E7" i="82" s="1"/>
  <c r="E32" i="82" s="1"/>
  <c r="D5" i="82"/>
  <c r="D6" i="82" s="1"/>
  <c r="D7" i="82" s="1"/>
  <c r="D32" i="82" s="1"/>
  <c r="AH39" i="81"/>
  <c r="AG39" i="81"/>
  <c r="AF39" i="81"/>
  <c r="AE39" i="81"/>
  <c r="AD39" i="81"/>
  <c r="AC39" i="81"/>
  <c r="AB39" i="81"/>
  <c r="AA39" i="81"/>
  <c r="Z39" i="81"/>
  <c r="Y39" i="81"/>
  <c r="X39" i="81"/>
  <c r="W39" i="81"/>
  <c r="V39" i="81"/>
  <c r="U39" i="81"/>
  <c r="T39" i="81"/>
  <c r="S39" i="81"/>
  <c r="R39" i="81"/>
  <c r="Q39" i="81"/>
  <c r="P39" i="81"/>
  <c r="O39" i="81"/>
  <c r="N39" i="81"/>
  <c r="M39" i="81"/>
  <c r="L39" i="81"/>
  <c r="K39" i="81"/>
  <c r="J39" i="81"/>
  <c r="I39" i="81"/>
  <c r="H39" i="81"/>
  <c r="G39" i="81"/>
  <c r="F39" i="81"/>
  <c r="E39" i="81"/>
  <c r="D39" i="81"/>
  <c r="AH38" i="81"/>
  <c r="AG38" i="81"/>
  <c r="AF38" i="81"/>
  <c r="AE38" i="81"/>
  <c r="AD38" i="81"/>
  <c r="AC38" i="81"/>
  <c r="AB38" i="81"/>
  <c r="AA38" i="81"/>
  <c r="Z38" i="81"/>
  <c r="Y38" i="81"/>
  <c r="X38" i="81"/>
  <c r="W38" i="81"/>
  <c r="V38" i="81"/>
  <c r="U38" i="81"/>
  <c r="T38" i="81"/>
  <c r="S38" i="81"/>
  <c r="R38" i="81"/>
  <c r="Q38" i="81"/>
  <c r="P38" i="81"/>
  <c r="O38" i="81"/>
  <c r="N38" i="81"/>
  <c r="M38" i="81"/>
  <c r="L38" i="81"/>
  <c r="K38" i="81"/>
  <c r="J38" i="81"/>
  <c r="I38" i="81"/>
  <c r="H38" i="81"/>
  <c r="G38" i="81"/>
  <c r="F38" i="81"/>
  <c r="E38" i="81"/>
  <c r="D38" i="81"/>
  <c r="AH37" i="81"/>
  <c r="AG37" i="81"/>
  <c r="AF37" i="81"/>
  <c r="AE37" i="81"/>
  <c r="AD37" i="81"/>
  <c r="AC37" i="81"/>
  <c r="AB37" i="81"/>
  <c r="AA37" i="81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G37" i="81"/>
  <c r="F37" i="81"/>
  <c r="E37" i="81"/>
  <c r="D37" i="81"/>
  <c r="AH36" i="81"/>
  <c r="AG36" i="81"/>
  <c r="AF36" i="81"/>
  <c r="AE36" i="81"/>
  <c r="AD36" i="81"/>
  <c r="AC36" i="81"/>
  <c r="AB36" i="81"/>
  <c r="AA36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G36" i="81"/>
  <c r="F36" i="81"/>
  <c r="E36" i="81"/>
  <c r="D36" i="81"/>
  <c r="AH35" i="81"/>
  <c r="AG35" i="81"/>
  <c r="AF35" i="81"/>
  <c r="AE35" i="81"/>
  <c r="AD35" i="81"/>
  <c r="AC35" i="81"/>
  <c r="AB35" i="81"/>
  <c r="AA35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H35" i="81"/>
  <c r="G35" i="81"/>
  <c r="F35" i="81"/>
  <c r="E35" i="81"/>
  <c r="D35" i="81"/>
  <c r="AH34" i="81"/>
  <c r="AG34" i="81"/>
  <c r="AF34" i="81"/>
  <c r="AE34" i="81"/>
  <c r="AD34" i="81"/>
  <c r="AC34" i="81"/>
  <c r="AB34" i="81"/>
  <c r="AA34" i="8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H34" i="81"/>
  <c r="G34" i="81"/>
  <c r="F34" i="81"/>
  <c r="E34" i="81"/>
  <c r="D34" i="81"/>
  <c r="AH33" i="81"/>
  <c r="AG33" i="81"/>
  <c r="AF33" i="81"/>
  <c r="AE33" i="81"/>
  <c r="AD33" i="81"/>
  <c r="AC33" i="81"/>
  <c r="AB33" i="81"/>
  <c r="AA33" i="8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H33" i="81"/>
  <c r="G33" i="81"/>
  <c r="F33" i="81"/>
  <c r="E33" i="81"/>
  <c r="D33" i="81"/>
  <c r="AH32" i="81"/>
  <c r="AG32" i="81"/>
  <c r="AR27" i="81"/>
  <c r="AQ27" i="81"/>
  <c r="AP27" i="81"/>
  <c r="AO27" i="81"/>
  <c r="AR26" i="81"/>
  <c r="AQ26" i="81"/>
  <c r="AP26" i="81"/>
  <c r="AO26" i="81"/>
  <c r="AR25" i="81"/>
  <c r="AQ25" i="81"/>
  <c r="AP25" i="81"/>
  <c r="AO25" i="81"/>
  <c r="AI23" i="81" s="1"/>
  <c r="AR23" i="81" s="1"/>
  <c r="AR24" i="81"/>
  <c r="AQ24" i="81"/>
  <c r="AP24" i="81"/>
  <c r="AO24" i="81"/>
  <c r="AI22" i="81" s="1"/>
  <c r="AR22" i="81" s="1"/>
  <c r="AN24" i="81"/>
  <c r="AQ23" i="81"/>
  <c r="AP23" i="81"/>
  <c r="AO23" i="81"/>
  <c r="AJ23" i="81"/>
  <c r="AQ22" i="81"/>
  <c r="AP22" i="81"/>
  <c r="AO22" i="81"/>
  <c r="AJ22" i="81"/>
  <c r="AQ21" i="81"/>
  <c r="AP21" i="81"/>
  <c r="AO21" i="81"/>
  <c r="AI21" i="81" s="1"/>
  <c r="AN21" i="81"/>
  <c r="AJ21" i="81"/>
  <c r="AQ20" i="81"/>
  <c r="AP20" i="81"/>
  <c r="AO20" i="81"/>
  <c r="AI20" i="81" s="1"/>
  <c r="AN20" i="81"/>
  <c r="AJ20" i="81"/>
  <c r="AQ19" i="81"/>
  <c r="AP19" i="81"/>
  <c r="AO19" i="81"/>
  <c r="AI19" i="81" s="1"/>
  <c r="AR19" i="81" s="1"/>
  <c r="AN19" i="81"/>
  <c r="AJ19" i="81"/>
  <c r="AQ18" i="81"/>
  <c r="AP18" i="81"/>
  <c r="AO18" i="81"/>
  <c r="AI18" i="81" s="1"/>
  <c r="AN18" i="81"/>
  <c r="AJ18" i="81"/>
  <c r="AQ17" i="81"/>
  <c r="AP17" i="81"/>
  <c r="AO17" i="81"/>
  <c r="AI17" i="81" s="1"/>
  <c r="AN17" i="81"/>
  <c r="AJ17" i="81"/>
  <c r="AQ16" i="81"/>
  <c r="AP16" i="81"/>
  <c r="AO16" i="81"/>
  <c r="AI16" i="81" s="1"/>
  <c r="AN16" i="81"/>
  <c r="AJ16" i="81"/>
  <c r="AQ15" i="81"/>
  <c r="AP15" i="81"/>
  <c r="AO15" i="81"/>
  <c r="AI15" i="81" s="1"/>
  <c r="AN15" i="81"/>
  <c r="AJ15" i="81"/>
  <c r="AQ14" i="81"/>
  <c r="AP14" i="81"/>
  <c r="AO14" i="81"/>
  <c r="AI14" i="81" s="1"/>
  <c r="AN14" i="81"/>
  <c r="AJ14" i="81"/>
  <c r="AQ13" i="81"/>
  <c r="AP13" i="81"/>
  <c r="AO13" i="81"/>
  <c r="AI13" i="81" s="1"/>
  <c r="AR13" i="81" s="1"/>
  <c r="AN13" i="81"/>
  <c r="AJ13" i="81"/>
  <c r="AQ12" i="81"/>
  <c r="AP12" i="81"/>
  <c r="AO12" i="81"/>
  <c r="AI12" i="81" s="1"/>
  <c r="AN12" i="81"/>
  <c r="AJ12" i="81"/>
  <c r="AK11" i="81"/>
  <c r="AJ11" i="81"/>
  <c r="AI11" i="81"/>
  <c r="AQ10" i="81"/>
  <c r="AP10" i="81"/>
  <c r="AO10" i="81"/>
  <c r="AI10" i="81" s="1"/>
  <c r="AN10" i="81"/>
  <c r="AJ10" i="81"/>
  <c r="AQ9" i="81"/>
  <c r="AP9" i="81"/>
  <c r="AO9" i="81"/>
  <c r="AI9" i="81" s="1"/>
  <c r="AN9" i="81"/>
  <c r="AJ9" i="81"/>
  <c r="AQ8" i="81"/>
  <c r="AP8" i="81"/>
  <c r="AO8" i="81"/>
  <c r="AI8" i="81" s="1"/>
  <c r="AN8" i="81"/>
  <c r="AJ8" i="81"/>
  <c r="AF5" i="81"/>
  <c r="AF6" i="81" s="1"/>
  <c r="AF7" i="81" s="1"/>
  <c r="AF32" i="81" s="1"/>
  <c r="AE5" i="81"/>
  <c r="AE6" i="81" s="1"/>
  <c r="AE7" i="81" s="1"/>
  <c r="AE32" i="81" s="1"/>
  <c r="AD5" i="81"/>
  <c r="AD6" i="81" s="1"/>
  <c r="AD7" i="81" s="1"/>
  <c r="AD32" i="81" s="1"/>
  <c r="AC5" i="81"/>
  <c r="AC6" i="81" s="1"/>
  <c r="AC7" i="81" s="1"/>
  <c r="AC32" i="81" s="1"/>
  <c r="AB5" i="81"/>
  <c r="AB6" i="81" s="1"/>
  <c r="AB7" i="81" s="1"/>
  <c r="AB32" i="81" s="1"/>
  <c r="AA5" i="81"/>
  <c r="AA6" i="81" s="1"/>
  <c r="AA7" i="81" s="1"/>
  <c r="AA32" i="81" s="1"/>
  <c r="Z5" i="81"/>
  <c r="Z6" i="81" s="1"/>
  <c r="Z7" i="81" s="1"/>
  <c r="Z32" i="81" s="1"/>
  <c r="Y5" i="81"/>
  <c r="Y6" i="81" s="1"/>
  <c r="Y7" i="81" s="1"/>
  <c r="Y32" i="81" s="1"/>
  <c r="X5" i="81"/>
  <c r="X6" i="81" s="1"/>
  <c r="X7" i="81" s="1"/>
  <c r="X32" i="81" s="1"/>
  <c r="W5" i="81"/>
  <c r="W6" i="81" s="1"/>
  <c r="W7" i="81" s="1"/>
  <c r="W32" i="81" s="1"/>
  <c r="V5" i="81"/>
  <c r="V6" i="81" s="1"/>
  <c r="V7" i="81" s="1"/>
  <c r="V32" i="81" s="1"/>
  <c r="U5" i="81"/>
  <c r="U6" i="81" s="1"/>
  <c r="U7" i="81" s="1"/>
  <c r="U32" i="81" s="1"/>
  <c r="T5" i="81"/>
  <c r="T6" i="81" s="1"/>
  <c r="T7" i="81" s="1"/>
  <c r="T32" i="81" s="1"/>
  <c r="S5" i="81"/>
  <c r="S6" i="81" s="1"/>
  <c r="S7" i="81" s="1"/>
  <c r="S32" i="81" s="1"/>
  <c r="R5" i="81"/>
  <c r="R6" i="81" s="1"/>
  <c r="R7" i="81" s="1"/>
  <c r="R32" i="81" s="1"/>
  <c r="Q5" i="81"/>
  <c r="Q6" i="81" s="1"/>
  <c r="Q7" i="81" s="1"/>
  <c r="Q32" i="81" s="1"/>
  <c r="P5" i="81"/>
  <c r="P6" i="81" s="1"/>
  <c r="P7" i="81" s="1"/>
  <c r="P32" i="81" s="1"/>
  <c r="O5" i="81"/>
  <c r="O6" i="81" s="1"/>
  <c r="O7" i="81" s="1"/>
  <c r="O32" i="81" s="1"/>
  <c r="N5" i="81"/>
  <c r="N6" i="81" s="1"/>
  <c r="N7" i="81" s="1"/>
  <c r="N32" i="81" s="1"/>
  <c r="M5" i="81"/>
  <c r="M6" i="81" s="1"/>
  <c r="M7" i="81" s="1"/>
  <c r="M32" i="81" s="1"/>
  <c r="L5" i="81"/>
  <c r="L6" i="81" s="1"/>
  <c r="L7" i="81" s="1"/>
  <c r="L32" i="81" s="1"/>
  <c r="K5" i="81"/>
  <c r="K6" i="81" s="1"/>
  <c r="K7" i="81" s="1"/>
  <c r="K32" i="81" s="1"/>
  <c r="J5" i="81"/>
  <c r="J6" i="81" s="1"/>
  <c r="J7" i="81" s="1"/>
  <c r="J32" i="81" s="1"/>
  <c r="I5" i="81"/>
  <c r="I6" i="81" s="1"/>
  <c r="I7" i="81" s="1"/>
  <c r="I32" i="81" s="1"/>
  <c r="H5" i="81"/>
  <c r="H6" i="81" s="1"/>
  <c r="H7" i="81" s="1"/>
  <c r="H32" i="81" s="1"/>
  <c r="G5" i="81"/>
  <c r="G6" i="81" s="1"/>
  <c r="G7" i="81" s="1"/>
  <c r="G32" i="81" s="1"/>
  <c r="F5" i="81"/>
  <c r="F6" i="81" s="1"/>
  <c r="F7" i="81" s="1"/>
  <c r="F32" i="81" s="1"/>
  <c r="E5" i="81"/>
  <c r="E6" i="81" s="1"/>
  <c r="E7" i="81" s="1"/>
  <c r="E32" i="81" s="1"/>
  <c r="D5" i="81"/>
  <c r="D6" i="81" s="1"/>
  <c r="D7" i="81" s="1"/>
  <c r="D32" i="81" s="1"/>
  <c r="AG38" i="79"/>
  <c r="AF38" i="79"/>
  <c r="AE38" i="79"/>
  <c r="AD38" i="79"/>
  <c r="AC38" i="79"/>
  <c r="AB38" i="79"/>
  <c r="AA38" i="79"/>
  <c r="Z38" i="79"/>
  <c r="Y38" i="79"/>
  <c r="X38" i="79"/>
  <c r="W38" i="79"/>
  <c r="V38" i="79"/>
  <c r="U38" i="79"/>
  <c r="T38" i="79"/>
  <c r="S38" i="79"/>
  <c r="R38" i="79"/>
  <c r="Q38" i="79"/>
  <c r="P38" i="79"/>
  <c r="O38" i="79"/>
  <c r="N38" i="79"/>
  <c r="M38" i="79"/>
  <c r="L38" i="79"/>
  <c r="K38" i="79"/>
  <c r="J38" i="79"/>
  <c r="I38" i="79"/>
  <c r="H38" i="79"/>
  <c r="G38" i="79"/>
  <c r="F38" i="79"/>
  <c r="E38" i="79"/>
  <c r="D38" i="79"/>
  <c r="AG37" i="79"/>
  <c r="AF37" i="79"/>
  <c r="AE37" i="79"/>
  <c r="AD37" i="79"/>
  <c r="AC37" i="79"/>
  <c r="AB37" i="79"/>
  <c r="AA37" i="79"/>
  <c r="Z37" i="79"/>
  <c r="Y37" i="79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G37" i="79"/>
  <c r="F37" i="79"/>
  <c r="E37" i="79"/>
  <c r="D37" i="79"/>
  <c r="AG36" i="79"/>
  <c r="AF36" i="79"/>
  <c r="AE36" i="79"/>
  <c r="AD36" i="79"/>
  <c r="AC36" i="79"/>
  <c r="AB36" i="79"/>
  <c r="AA36" i="79"/>
  <c r="Z36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AG35" i="79"/>
  <c r="AF35" i="79"/>
  <c r="AE35" i="79"/>
  <c r="AD35" i="79"/>
  <c r="AC35" i="79"/>
  <c r="AB35" i="79"/>
  <c r="AA35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AG34" i="79"/>
  <c r="AF34" i="79"/>
  <c r="AE34" i="79"/>
  <c r="AD34" i="79"/>
  <c r="AC34" i="79"/>
  <c r="AB34" i="79"/>
  <c r="AA34" i="79"/>
  <c r="Z34" i="79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AG33" i="79"/>
  <c r="AF33" i="79"/>
  <c r="AE33" i="79"/>
  <c r="AD33" i="79"/>
  <c r="AC33" i="79"/>
  <c r="AB33" i="79"/>
  <c r="AA33" i="79"/>
  <c r="Z33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AG32" i="79"/>
  <c r="AF32" i="79"/>
  <c r="AE32" i="79"/>
  <c r="AD32" i="79"/>
  <c r="AC32" i="79"/>
  <c r="AB32" i="79"/>
  <c r="AA32" i="79"/>
  <c r="Z32" i="79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AG31" i="79"/>
  <c r="AQ26" i="79"/>
  <c r="AP26" i="79"/>
  <c r="AO26" i="79"/>
  <c r="AN26" i="79"/>
  <c r="AQ25" i="79"/>
  <c r="AP25" i="79"/>
  <c r="AO25" i="79"/>
  <c r="AN25" i="79"/>
  <c r="AQ24" i="79"/>
  <c r="AP24" i="79"/>
  <c r="AO24" i="79"/>
  <c r="AN24" i="79"/>
  <c r="AH22" i="79" s="1"/>
  <c r="AQ22" i="79" s="1"/>
  <c r="AQ23" i="79"/>
  <c r="AP23" i="79"/>
  <c r="AO23" i="79"/>
  <c r="AN23" i="79"/>
  <c r="AH21" i="79" s="1"/>
  <c r="AQ21" i="79" s="1"/>
  <c r="AM23" i="79"/>
  <c r="AP22" i="79"/>
  <c r="AO22" i="79"/>
  <c r="AN22" i="79"/>
  <c r="AI22" i="79"/>
  <c r="AP21" i="79"/>
  <c r="AO21" i="79"/>
  <c r="AN21" i="79"/>
  <c r="AI21" i="79"/>
  <c r="AP20" i="79"/>
  <c r="AO20" i="79"/>
  <c r="AN20" i="79"/>
  <c r="AH20" i="79" s="1"/>
  <c r="AQ20" i="79" s="1"/>
  <c r="AM20" i="79"/>
  <c r="AI20" i="79"/>
  <c r="AP19" i="79"/>
  <c r="AO19" i="79"/>
  <c r="AN19" i="79"/>
  <c r="AH19" i="79" s="1"/>
  <c r="AM19" i="79"/>
  <c r="AI19" i="79"/>
  <c r="AP18" i="79"/>
  <c r="AO18" i="79"/>
  <c r="AN18" i="79"/>
  <c r="AH18" i="79" s="1"/>
  <c r="AM18" i="79"/>
  <c r="AI18" i="79"/>
  <c r="AP17" i="79"/>
  <c r="AO17" i="79"/>
  <c r="AN17" i="79"/>
  <c r="AH17" i="79" s="1"/>
  <c r="AM17" i="79"/>
  <c r="AI17" i="79"/>
  <c r="AP16" i="79"/>
  <c r="AO16" i="79"/>
  <c r="AN16" i="79"/>
  <c r="AH16" i="79" s="1"/>
  <c r="AM16" i="79"/>
  <c r="AI16" i="79"/>
  <c r="AP15" i="79"/>
  <c r="AO15" i="79"/>
  <c r="AN15" i="79"/>
  <c r="AH15" i="79" s="1"/>
  <c r="AM15" i="79"/>
  <c r="AI15" i="79"/>
  <c r="AP14" i="79"/>
  <c r="AO14" i="79"/>
  <c r="AN14" i="79"/>
  <c r="AH14" i="79" s="1"/>
  <c r="AM14" i="79"/>
  <c r="AI14" i="79"/>
  <c r="AP13" i="79"/>
  <c r="AO13" i="79"/>
  <c r="AN13" i="79"/>
  <c r="AH13" i="79" s="1"/>
  <c r="AQ13" i="79" s="1"/>
  <c r="AM13" i="79"/>
  <c r="AI13" i="79"/>
  <c r="AP12" i="79"/>
  <c r="AO12" i="79"/>
  <c r="AN12" i="79"/>
  <c r="AH12" i="79" s="1"/>
  <c r="AQ12" i="79" s="1"/>
  <c r="AM12" i="79"/>
  <c r="AI12" i="79"/>
  <c r="AJ11" i="79"/>
  <c r="AI11" i="79"/>
  <c r="AH11" i="79"/>
  <c r="AP10" i="79"/>
  <c r="AO10" i="79"/>
  <c r="AN10" i="79"/>
  <c r="AH10" i="79" s="1"/>
  <c r="AQ10" i="79" s="1"/>
  <c r="AM10" i="79"/>
  <c r="AI10" i="79"/>
  <c r="AP9" i="79"/>
  <c r="AO9" i="79"/>
  <c r="AN9" i="79"/>
  <c r="AH9" i="79" s="1"/>
  <c r="AM9" i="79"/>
  <c r="AI9" i="79"/>
  <c r="AP8" i="79"/>
  <c r="AO8" i="79"/>
  <c r="AN8" i="79"/>
  <c r="AH8" i="79" s="1"/>
  <c r="AM8" i="79"/>
  <c r="AI8" i="79"/>
  <c r="AF5" i="79"/>
  <c r="AF6" i="79" s="1"/>
  <c r="AF7" i="79" s="1"/>
  <c r="AF31" i="79" s="1"/>
  <c r="AE5" i="79"/>
  <c r="AE6" i="79" s="1"/>
  <c r="AE7" i="79" s="1"/>
  <c r="AE31" i="79" s="1"/>
  <c r="AD5" i="79"/>
  <c r="AD6" i="79" s="1"/>
  <c r="AD7" i="79" s="1"/>
  <c r="AD31" i="79" s="1"/>
  <c r="AC5" i="79"/>
  <c r="AC6" i="79" s="1"/>
  <c r="AC7" i="79" s="1"/>
  <c r="AC31" i="79" s="1"/>
  <c r="AB5" i="79"/>
  <c r="AB6" i="79" s="1"/>
  <c r="AB7" i="79" s="1"/>
  <c r="AB31" i="79" s="1"/>
  <c r="AA5" i="79"/>
  <c r="AA6" i="79" s="1"/>
  <c r="AA7" i="79" s="1"/>
  <c r="AA31" i="79" s="1"/>
  <c r="Z5" i="79"/>
  <c r="Z6" i="79" s="1"/>
  <c r="Z7" i="79" s="1"/>
  <c r="Z31" i="79" s="1"/>
  <c r="Y5" i="79"/>
  <c r="Y6" i="79" s="1"/>
  <c r="Y7" i="79" s="1"/>
  <c r="Y31" i="79" s="1"/>
  <c r="X5" i="79"/>
  <c r="X6" i="79" s="1"/>
  <c r="X7" i="79" s="1"/>
  <c r="X31" i="79" s="1"/>
  <c r="W5" i="79"/>
  <c r="W6" i="79" s="1"/>
  <c r="W7" i="79" s="1"/>
  <c r="W31" i="79" s="1"/>
  <c r="V5" i="79"/>
  <c r="V6" i="79" s="1"/>
  <c r="V7" i="79" s="1"/>
  <c r="V31" i="79" s="1"/>
  <c r="U5" i="79"/>
  <c r="U6" i="79" s="1"/>
  <c r="U7" i="79" s="1"/>
  <c r="U31" i="79" s="1"/>
  <c r="T5" i="79"/>
  <c r="T6" i="79" s="1"/>
  <c r="T7" i="79" s="1"/>
  <c r="T31" i="79" s="1"/>
  <c r="S5" i="79"/>
  <c r="S6" i="79" s="1"/>
  <c r="S7" i="79" s="1"/>
  <c r="S31" i="79" s="1"/>
  <c r="R5" i="79"/>
  <c r="R6" i="79" s="1"/>
  <c r="R7" i="79" s="1"/>
  <c r="R31" i="79" s="1"/>
  <c r="Q5" i="79"/>
  <c r="Q6" i="79" s="1"/>
  <c r="Q7" i="79" s="1"/>
  <c r="Q31" i="79" s="1"/>
  <c r="P5" i="79"/>
  <c r="P6" i="79" s="1"/>
  <c r="P7" i="79" s="1"/>
  <c r="P31" i="79" s="1"/>
  <c r="O5" i="79"/>
  <c r="O6" i="79" s="1"/>
  <c r="O7" i="79" s="1"/>
  <c r="O31" i="79" s="1"/>
  <c r="N5" i="79"/>
  <c r="N6" i="79" s="1"/>
  <c r="N7" i="79" s="1"/>
  <c r="N31" i="79" s="1"/>
  <c r="M5" i="79"/>
  <c r="M6" i="79" s="1"/>
  <c r="M7" i="79" s="1"/>
  <c r="M31" i="79" s="1"/>
  <c r="L5" i="79"/>
  <c r="L6" i="79" s="1"/>
  <c r="L7" i="79" s="1"/>
  <c r="L31" i="79" s="1"/>
  <c r="K5" i="79"/>
  <c r="K6" i="79" s="1"/>
  <c r="K7" i="79" s="1"/>
  <c r="K31" i="79" s="1"/>
  <c r="J5" i="79"/>
  <c r="J6" i="79" s="1"/>
  <c r="J7" i="79" s="1"/>
  <c r="J31" i="79" s="1"/>
  <c r="I5" i="79"/>
  <c r="I6" i="79" s="1"/>
  <c r="I7" i="79" s="1"/>
  <c r="I31" i="79" s="1"/>
  <c r="H5" i="79"/>
  <c r="H6" i="79" s="1"/>
  <c r="H7" i="79" s="1"/>
  <c r="H31" i="79" s="1"/>
  <c r="G5" i="79"/>
  <c r="G6" i="79" s="1"/>
  <c r="G7" i="79" s="1"/>
  <c r="G31" i="79" s="1"/>
  <c r="F5" i="79"/>
  <c r="F6" i="79" s="1"/>
  <c r="F7" i="79" s="1"/>
  <c r="F31" i="79" s="1"/>
  <c r="E5" i="79"/>
  <c r="E6" i="79" s="1"/>
  <c r="E7" i="79" s="1"/>
  <c r="E31" i="79" s="1"/>
  <c r="D5" i="79"/>
  <c r="D6" i="79" s="1"/>
  <c r="D7" i="79" s="1"/>
  <c r="D31" i="79" s="1"/>
  <c r="AH39" i="78"/>
  <c r="AG39" i="78"/>
  <c r="AF39" i="78"/>
  <c r="AE39" i="78"/>
  <c r="AD39" i="78"/>
  <c r="AC39" i="78"/>
  <c r="AB39" i="78"/>
  <c r="AA39" i="78"/>
  <c r="Z39" i="78"/>
  <c r="Y39" i="78"/>
  <c r="X39" i="78"/>
  <c r="W39" i="78"/>
  <c r="V39" i="78"/>
  <c r="U39" i="78"/>
  <c r="T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E39" i="78"/>
  <c r="D39" i="78"/>
  <c r="AH38" i="78"/>
  <c r="AG38" i="78"/>
  <c r="AF38" i="78"/>
  <c r="AE38" i="78"/>
  <c r="AD38" i="78"/>
  <c r="AC38" i="78"/>
  <c r="AB38" i="78"/>
  <c r="AA38" i="78"/>
  <c r="Z38" i="78"/>
  <c r="Y38" i="78"/>
  <c r="X38" i="78"/>
  <c r="W38" i="78"/>
  <c r="V38" i="78"/>
  <c r="U38" i="78"/>
  <c r="T38" i="78"/>
  <c r="S38" i="78"/>
  <c r="R38" i="78"/>
  <c r="Q38" i="78"/>
  <c r="P38" i="78"/>
  <c r="O38" i="78"/>
  <c r="N38" i="78"/>
  <c r="M38" i="78"/>
  <c r="L38" i="78"/>
  <c r="K38" i="78"/>
  <c r="J38" i="78"/>
  <c r="I38" i="78"/>
  <c r="H38" i="78"/>
  <c r="G38" i="78"/>
  <c r="F38" i="78"/>
  <c r="E38" i="78"/>
  <c r="D38" i="78"/>
  <c r="AH37" i="78"/>
  <c r="AG37" i="78"/>
  <c r="AF37" i="78"/>
  <c r="AE37" i="78"/>
  <c r="AD37" i="78"/>
  <c r="AC37" i="78"/>
  <c r="AB37" i="78"/>
  <c r="AA37" i="78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G37" i="78"/>
  <c r="F37" i="78"/>
  <c r="E37" i="78"/>
  <c r="D37" i="78"/>
  <c r="AH36" i="78"/>
  <c r="AG36" i="78"/>
  <c r="AF36" i="78"/>
  <c r="AE36" i="78"/>
  <c r="AD36" i="78"/>
  <c r="AC36" i="78"/>
  <c r="AB36" i="78"/>
  <c r="AA36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AH35" i="78"/>
  <c r="AG35" i="78"/>
  <c r="AF35" i="78"/>
  <c r="AE35" i="78"/>
  <c r="AD35" i="78"/>
  <c r="AC35" i="78"/>
  <c r="AB35" i="78"/>
  <c r="AA35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AH34" i="78"/>
  <c r="AG34" i="78"/>
  <c r="AF34" i="78"/>
  <c r="AE34" i="78"/>
  <c r="AD34" i="78"/>
  <c r="AC34" i="78"/>
  <c r="AB34" i="78"/>
  <c r="AA34" i="78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AH33" i="78"/>
  <c r="AG33" i="78"/>
  <c r="AF33" i="78"/>
  <c r="AE33" i="78"/>
  <c r="AD33" i="78"/>
  <c r="AC33" i="78"/>
  <c r="AB33" i="78"/>
  <c r="AA33" i="78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AH32" i="78"/>
  <c r="AG32" i="78"/>
  <c r="AR27" i="78"/>
  <c r="AQ27" i="78"/>
  <c r="AP27" i="78"/>
  <c r="AO27" i="78"/>
  <c r="AR26" i="78"/>
  <c r="AQ26" i="78"/>
  <c r="AP26" i="78"/>
  <c r="AO26" i="78"/>
  <c r="AR25" i="78"/>
  <c r="AQ25" i="78"/>
  <c r="AP25" i="78"/>
  <c r="AO25" i="78"/>
  <c r="AI23" i="78" s="1"/>
  <c r="AR23" i="78" s="1"/>
  <c r="AR24" i="78"/>
  <c r="AQ24" i="78"/>
  <c r="AP24" i="78"/>
  <c r="AO24" i="78"/>
  <c r="AI22" i="78" s="1"/>
  <c r="AR22" i="78" s="1"/>
  <c r="AN24" i="78"/>
  <c r="AQ23" i="78"/>
  <c r="AP23" i="78"/>
  <c r="AO23" i="78"/>
  <c r="AJ23" i="78"/>
  <c r="AQ22" i="78"/>
  <c r="AP22" i="78"/>
  <c r="AO22" i="78"/>
  <c r="AJ22" i="78"/>
  <c r="AQ21" i="78"/>
  <c r="AP21" i="78"/>
  <c r="AO21" i="78"/>
  <c r="AI21" i="78" s="1"/>
  <c r="AN21" i="78"/>
  <c r="AJ21" i="78"/>
  <c r="AQ20" i="78"/>
  <c r="AP20" i="78"/>
  <c r="AO20" i="78"/>
  <c r="AI20" i="78" s="1"/>
  <c r="AR20" i="78" s="1"/>
  <c r="AN20" i="78"/>
  <c r="AJ20" i="78"/>
  <c r="AQ19" i="78"/>
  <c r="AP19" i="78"/>
  <c r="AO19" i="78"/>
  <c r="AI19" i="78" s="1"/>
  <c r="AN19" i="78"/>
  <c r="AJ19" i="78"/>
  <c r="AQ18" i="78"/>
  <c r="AP18" i="78"/>
  <c r="AO18" i="78"/>
  <c r="AI18" i="78" s="1"/>
  <c r="AN18" i="78"/>
  <c r="AJ18" i="78"/>
  <c r="AQ17" i="78"/>
  <c r="AP17" i="78"/>
  <c r="AO17" i="78"/>
  <c r="AI17" i="78" s="1"/>
  <c r="AN17" i="78"/>
  <c r="AJ17" i="78"/>
  <c r="AQ16" i="78"/>
  <c r="AP16" i="78"/>
  <c r="AO16" i="78"/>
  <c r="AI16" i="78" s="1"/>
  <c r="AR16" i="78" s="1"/>
  <c r="AN16" i="78"/>
  <c r="AJ16" i="78"/>
  <c r="AQ15" i="78"/>
  <c r="AP15" i="78"/>
  <c r="AO15" i="78"/>
  <c r="AI15" i="78" s="1"/>
  <c r="AN15" i="78"/>
  <c r="AJ15" i="78"/>
  <c r="AQ14" i="78"/>
  <c r="AP14" i="78"/>
  <c r="AO14" i="78"/>
  <c r="AI14" i="78" s="1"/>
  <c r="AN14" i="78"/>
  <c r="AJ14" i="78"/>
  <c r="AQ13" i="78"/>
  <c r="AP13" i="78"/>
  <c r="AO13" i="78"/>
  <c r="AI13" i="78" s="1"/>
  <c r="AN13" i="78"/>
  <c r="AJ13" i="78"/>
  <c r="AQ12" i="78"/>
  <c r="AP12" i="78"/>
  <c r="AO12" i="78"/>
  <c r="AI12" i="78" s="1"/>
  <c r="AN12" i="78"/>
  <c r="AJ12" i="78"/>
  <c r="AK11" i="78"/>
  <c r="AJ11" i="78"/>
  <c r="AI11" i="78"/>
  <c r="AQ10" i="78"/>
  <c r="AP10" i="78"/>
  <c r="AO10" i="78"/>
  <c r="AI10" i="78" s="1"/>
  <c r="AN10" i="78"/>
  <c r="AJ10" i="78"/>
  <c r="AQ9" i="78"/>
  <c r="AP9" i="78"/>
  <c r="AO9" i="78"/>
  <c r="AI9" i="78" s="1"/>
  <c r="AN9" i="78"/>
  <c r="AJ9" i="78"/>
  <c r="AQ8" i="78"/>
  <c r="AP8" i="78"/>
  <c r="AO8" i="78"/>
  <c r="AI8" i="78" s="1"/>
  <c r="AN8" i="78"/>
  <c r="AJ8" i="78"/>
  <c r="AF5" i="78"/>
  <c r="AF6" i="78" s="1"/>
  <c r="AF7" i="78" s="1"/>
  <c r="AF32" i="78" s="1"/>
  <c r="AE5" i="78"/>
  <c r="AE6" i="78" s="1"/>
  <c r="AE7" i="78" s="1"/>
  <c r="AE32" i="78" s="1"/>
  <c r="AD5" i="78"/>
  <c r="AD6" i="78" s="1"/>
  <c r="AD7" i="78" s="1"/>
  <c r="AD32" i="78" s="1"/>
  <c r="AC5" i="78"/>
  <c r="AC6" i="78" s="1"/>
  <c r="AC7" i="78" s="1"/>
  <c r="AC32" i="78" s="1"/>
  <c r="AB5" i="78"/>
  <c r="AB6" i="78" s="1"/>
  <c r="AB7" i="78" s="1"/>
  <c r="AB32" i="78" s="1"/>
  <c r="AA5" i="78"/>
  <c r="AA6" i="78" s="1"/>
  <c r="AA7" i="78" s="1"/>
  <c r="AA32" i="78" s="1"/>
  <c r="Z5" i="78"/>
  <c r="Z6" i="78" s="1"/>
  <c r="Z7" i="78" s="1"/>
  <c r="Z32" i="78" s="1"/>
  <c r="Y5" i="78"/>
  <c r="Y6" i="78" s="1"/>
  <c r="Y7" i="78" s="1"/>
  <c r="Y32" i="78" s="1"/>
  <c r="X5" i="78"/>
  <c r="X6" i="78" s="1"/>
  <c r="X7" i="78" s="1"/>
  <c r="X32" i="78" s="1"/>
  <c r="W5" i="78"/>
  <c r="W6" i="78" s="1"/>
  <c r="W7" i="78" s="1"/>
  <c r="W32" i="78" s="1"/>
  <c r="V5" i="78"/>
  <c r="V6" i="78" s="1"/>
  <c r="V7" i="78" s="1"/>
  <c r="V32" i="78" s="1"/>
  <c r="U5" i="78"/>
  <c r="U6" i="78" s="1"/>
  <c r="U7" i="78" s="1"/>
  <c r="U32" i="78" s="1"/>
  <c r="T5" i="78"/>
  <c r="T6" i="78" s="1"/>
  <c r="T7" i="78" s="1"/>
  <c r="T32" i="78" s="1"/>
  <c r="S5" i="78"/>
  <c r="S6" i="78" s="1"/>
  <c r="S7" i="78" s="1"/>
  <c r="S32" i="78" s="1"/>
  <c r="R5" i="78"/>
  <c r="R6" i="78" s="1"/>
  <c r="R7" i="78" s="1"/>
  <c r="R32" i="78" s="1"/>
  <c r="Q5" i="78"/>
  <c r="Q6" i="78" s="1"/>
  <c r="Q7" i="78" s="1"/>
  <c r="Q32" i="78" s="1"/>
  <c r="P5" i="78"/>
  <c r="P6" i="78" s="1"/>
  <c r="P7" i="78" s="1"/>
  <c r="P32" i="78" s="1"/>
  <c r="O5" i="78"/>
  <c r="O6" i="78" s="1"/>
  <c r="O7" i="78" s="1"/>
  <c r="O32" i="78" s="1"/>
  <c r="N5" i="78"/>
  <c r="N6" i="78" s="1"/>
  <c r="N7" i="78" s="1"/>
  <c r="N32" i="78" s="1"/>
  <c r="M5" i="78"/>
  <c r="M6" i="78" s="1"/>
  <c r="M7" i="78" s="1"/>
  <c r="M32" i="78" s="1"/>
  <c r="L5" i="78"/>
  <c r="L6" i="78" s="1"/>
  <c r="L7" i="78" s="1"/>
  <c r="L32" i="78" s="1"/>
  <c r="K5" i="78"/>
  <c r="K6" i="78" s="1"/>
  <c r="K7" i="78" s="1"/>
  <c r="K32" i="78" s="1"/>
  <c r="J5" i="78"/>
  <c r="J6" i="78" s="1"/>
  <c r="J7" i="78" s="1"/>
  <c r="J32" i="78" s="1"/>
  <c r="I5" i="78"/>
  <c r="I6" i="78" s="1"/>
  <c r="I7" i="78" s="1"/>
  <c r="I32" i="78" s="1"/>
  <c r="H5" i="78"/>
  <c r="H6" i="78" s="1"/>
  <c r="H7" i="78" s="1"/>
  <c r="H32" i="78" s="1"/>
  <c r="G5" i="78"/>
  <c r="G6" i="78" s="1"/>
  <c r="G7" i="78" s="1"/>
  <c r="G32" i="78" s="1"/>
  <c r="F5" i="78"/>
  <c r="F6" i="78" s="1"/>
  <c r="F7" i="78" s="1"/>
  <c r="F32" i="78" s="1"/>
  <c r="E5" i="78"/>
  <c r="E6" i="78" s="1"/>
  <c r="E7" i="78" s="1"/>
  <c r="E32" i="78" s="1"/>
  <c r="D5" i="78"/>
  <c r="D6" i="78" s="1"/>
  <c r="D7" i="78" s="1"/>
  <c r="D32" i="78" s="1"/>
  <c r="AH39" i="77"/>
  <c r="AG39" i="77"/>
  <c r="AF39" i="77"/>
  <c r="AE39" i="77"/>
  <c r="AD39" i="77"/>
  <c r="AC39" i="77"/>
  <c r="AB39" i="77"/>
  <c r="AA39" i="77"/>
  <c r="Z39" i="77"/>
  <c r="Y39" i="77"/>
  <c r="X39" i="77"/>
  <c r="W39" i="77"/>
  <c r="V39" i="77"/>
  <c r="U39" i="77"/>
  <c r="T39" i="77"/>
  <c r="S39" i="77"/>
  <c r="R39" i="77"/>
  <c r="Q39" i="77"/>
  <c r="P39" i="77"/>
  <c r="O39" i="77"/>
  <c r="N39" i="77"/>
  <c r="M39" i="77"/>
  <c r="L39" i="77"/>
  <c r="K39" i="77"/>
  <c r="J39" i="77"/>
  <c r="I39" i="77"/>
  <c r="H39" i="77"/>
  <c r="G39" i="77"/>
  <c r="F39" i="77"/>
  <c r="E39" i="77"/>
  <c r="D39" i="77"/>
  <c r="AH38" i="77"/>
  <c r="AG38" i="77"/>
  <c r="AF38" i="77"/>
  <c r="AE38" i="77"/>
  <c r="AD38" i="77"/>
  <c r="AC38" i="77"/>
  <c r="AB38" i="77"/>
  <c r="AA38" i="77"/>
  <c r="Z38" i="77"/>
  <c r="Y38" i="77"/>
  <c r="X38" i="77"/>
  <c r="W38" i="77"/>
  <c r="V38" i="77"/>
  <c r="U38" i="77"/>
  <c r="T38" i="77"/>
  <c r="S38" i="77"/>
  <c r="R38" i="77"/>
  <c r="Q38" i="77"/>
  <c r="P38" i="77"/>
  <c r="O38" i="77"/>
  <c r="N38" i="77"/>
  <c r="M38" i="77"/>
  <c r="L38" i="77"/>
  <c r="K38" i="77"/>
  <c r="J38" i="77"/>
  <c r="I38" i="77"/>
  <c r="H38" i="77"/>
  <c r="G38" i="77"/>
  <c r="F38" i="77"/>
  <c r="E38" i="77"/>
  <c r="D38" i="77"/>
  <c r="AH37" i="77"/>
  <c r="AG37" i="77"/>
  <c r="AF37" i="77"/>
  <c r="AE37" i="77"/>
  <c r="AD37" i="77"/>
  <c r="AC37" i="77"/>
  <c r="AB37" i="77"/>
  <c r="AA37" i="77"/>
  <c r="Z37" i="77"/>
  <c r="Y37" i="77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G37" i="77"/>
  <c r="F37" i="77"/>
  <c r="E37" i="77"/>
  <c r="D37" i="77"/>
  <c r="AH36" i="77"/>
  <c r="AG36" i="77"/>
  <c r="AF36" i="77"/>
  <c r="AE36" i="77"/>
  <c r="AD36" i="77"/>
  <c r="AC36" i="77"/>
  <c r="AB36" i="77"/>
  <c r="AA36" i="77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G36" i="77"/>
  <c r="F36" i="77"/>
  <c r="E36" i="77"/>
  <c r="D36" i="77"/>
  <c r="AH35" i="77"/>
  <c r="AG35" i="77"/>
  <c r="AF35" i="77"/>
  <c r="AE35" i="77"/>
  <c r="AD35" i="77"/>
  <c r="AC35" i="77"/>
  <c r="AB35" i="77"/>
  <c r="AA35" i="77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H35" i="77"/>
  <c r="G35" i="77"/>
  <c r="F35" i="77"/>
  <c r="E35" i="77"/>
  <c r="D35" i="77"/>
  <c r="AH34" i="77"/>
  <c r="AG34" i="77"/>
  <c r="AF34" i="77"/>
  <c r="AE34" i="77"/>
  <c r="AD34" i="77"/>
  <c r="AC34" i="77"/>
  <c r="AB34" i="77"/>
  <c r="AA34" i="77"/>
  <c r="Z34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H34" i="77"/>
  <c r="G34" i="77"/>
  <c r="F34" i="77"/>
  <c r="E34" i="77"/>
  <c r="D34" i="77"/>
  <c r="AH33" i="77"/>
  <c r="AG33" i="77"/>
  <c r="AF33" i="77"/>
  <c r="AE33" i="77"/>
  <c r="AD33" i="77"/>
  <c r="AC33" i="77"/>
  <c r="AB33" i="77"/>
  <c r="AA33" i="77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H33" i="77"/>
  <c r="G33" i="77"/>
  <c r="F33" i="77"/>
  <c r="E33" i="77"/>
  <c r="D33" i="77"/>
  <c r="AH32" i="77"/>
  <c r="AG32" i="77"/>
  <c r="AR27" i="77"/>
  <c r="AQ27" i="77"/>
  <c r="AP27" i="77"/>
  <c r="AO27" i="77"/>
  <c r="AR26" i="77"/>
  <c r="AQ26" i="77"/>
  <c r="AP26" i="77"/>
  <c r="AO26" i="77"/>
  <c r="AR25" i="77"/>
  <c r="AQ25" i="77"/>
  <c r="AP25" i="77"/>
  <c r="AO25" i="77"/>
  <c r="AI23" i="77" s="1"/>
  <c r="AR23" i="77" s="1"/>
  <c r="AR24" i="77"/>
  <c r="AQ24" i="77"/>
  <c r="AP24" i="77"/>
  <c r="AO24" i="77"/>
  <c r="AI22" i="77" s="1"/>
  <c r="AR22" i="77" s="1"/>
  <c r="AN24" i="77"/>
  <c r="AQ23" i="77"/>
  <c r="AP23" i="77"/>
  <c r="AO23" i="77"/>
  <c r="AJ23" i="77"/>
  <c r="AQ22" i="77"/>
  <c r="AP22" i="77"/>
  <c r="AO22" i="77"/>
  <c r="AJ22" i="77"/>
  <c r="AQ21" i="77"/>
  <c r="AP21" i="77"/>
  <c r="AO21" i="77"/>
  <c r="AI21" i="77" s="1"/>
  <c r="AN21" i="77"/>
  <c r="AJ21" i="77"/>
  <c r="AQ20" i="77"/>
  <c r="AP20" i="77"/>
  <c r="AO20" i="77"/>
  <c r="AI20" i="77" s="1"/>
  <c r="AN20" i="77"/>
  <c r="AJ20" i="77"/>
  <c r="AQ19" i="77"/>
  <c r="AP19" i="77"/>
  <c r="AO19" i="77"/>
  <c r="AI19" i="77" s="1"/>
  <c r="AN19" i="77"/>
  <c r="AJ19" i="77"/>
  <c r="AQ18" i="77"/>
  <c r="AP18" i="77"/>
  <c r="AO18" i="77"/>
  <c r="AI18" i="77" s="1"/>
  <c r="AN18" i="77"/>
  <c r="AJ18" i="77"/>
  <c r="AQ17" i="77"/>
  <c r="AP17" i="77"/>
  <c r="AO17" i="77"/>
  <c r="AI17" i="77" s="1"/>
  <c r="AN17" i="77"/>
  <c r="AJ17" i="77"/>
  <c r="AQ16" i="77"/>
  <c r="AP16" i="77"/>
  <c r="AO16" i="77"/>
  <c r="AI16" i="77" s="1"/>
  <c r="AN16" i="77"/>
  <c r="AJ16" i="77"/>
  <c r="AQ15" i="77"/>
  <c r="AP15" i="77"/>
  <c r="AO15" i="77"/>
  <c r="AI15" i="77" s="1"/>
  <c r="AN15" i="77"/>
  <c r="AJ15" i="77"/>
  <c r="AQ14" i="77"/>
  <c r="AP14" i="77"/>
  <c r="AO14" i="77"/>
  <c r="AI14" i="77" s="1"/>
  <c r="AN14" i="77"/>
  <c r="AJ14" i="77"/>
  <c r="AQ13" i="77"/>
  <c r="AP13" i="77"/>
  <c r="AO13" i="77"/>
  <c r="AI13" i="77" s="1"/>
  <c r="AN13" i="77"/>
  <c r="AJ13" i="77"/>
  <c r="AQ12" i="77"/>
  <c r="AP12" i="77"/>
  <c r="AO12" i="77"/>
  <c r="AI12" i="77" s="1"/>
  <c r="AN12" i="77"/>
  <c r="AJ12" i="77"/>
  <c r="AK11" i="77"/>
  <c r="AJ11" i="77"/>
  <c r="AI11" i="77"/>
  <c r="AQ10" i="77"/>
  <c r="AP10" i="77"/>
  <c r="AO10" i="77"/>
  <c r="AI10" i="77" s="1"/>
  <c r="AN10" i="77"/>
  <c r="AJ10" i="77"/>
  <c r="AQ9" i="77"/>
  <c r="AP9" i="77"/>
  <c r="AO9" i="77"/>
  <c r="AI9" i="77" s="1"/>
  <c r="AN9" i="77"/>
  <c r="AJ9" i="77"/>
  <c r="AQ8" i="77"/>
  <c r="AP8" i="77"/>
  <c r="AO8" i="77"/>
  <c r="AI8" i="77" s="1"/>
  <c r="AN8" i="77"/>
  <c r="AJ8" i="77"/>
  <c r="AF5" i="77"/>
  <c r="AF6" i="77" s="1"/>
  <c r="AF7" i="77" s="1"/>
  <c r="AF32" i="77" s="1"/>
  <c r="AE5" i="77"/>
  <c r="AE6" i="77" s="1"/>
  <c r="AE7" i="77" s="1"/>
  <c r="AE32" i="77" s="1"/>
  <c r="AD5" i="77"/>
  <c r="AD6" i="77" s="1"/>
  <c r="AD7" i="77" s="1"/>
  <c r="AD32" i="77" s="1"/>
  <c r="AC5" i="77"/>
  <c r="AC6" i="77" s="1"/>
  <c r="AC7" i="77" s="1"/>
  <c r="AC32" i="77" s="1"/>
  <c r="AB5" i="77"/>
  <c r="AB6" i="77" s="1"/>
  <c r="AB7" i="77" s="1"/>
  <c r="AB32" i="77" s="1"/>
  <c r="AA5" i="77"/>
  <c r="AA6" i="77" s="1"/>
  <c r="AA7" i="77" s="1"/>
  <c r="AA32" i="77" s="1"/>
  <c r="Z5" i="77"/>
  <c r="Z6" i="77" s="1"/>
  <c r="Z7" i="77" s="1"/>
  <c r="Z32" i="77" s="1"/>
  <c r="Y5" i="77"/>
  <c r="Y6" i="77" s="1"/>
  <c r="Y7" i="77" s="1"/>
  <c r="Y32" i="77" s="1"/>
  <c r="X5" i="77"/>
  <c r="X6" i="77" s="1"/>
  <c r="X7" i="77" s="1"/>
  <c r="X32" i="77" s="1"/>
  <c r="W5" i="77"/>
  <c r="W6" i="77" s="1"/>
  <c r="W7" i="77" s="1"/>
  <c r="W32" i="77" s="1"/>
  <c r="V5" i="77"/>
  <c r="V6" i="77" s="1"/>
  <c r="V7" i="77" s="1"/>
  <c r="V32" i="77" s="1"/>
  <c r="U5" i="77"/>
  <c r="U6" i="77" s="1"/>
  <c r="U7" i="77" s="1"/>
  <c r="U32" i="77" s="1"/>
  <c r="T5" i="77"/>
  <c r="T6" i="77" s="1"/>
  <c r="T7" i="77" s="1"/>
  <c r="T32" i="77" s="1"/>
  <c r="S5" i="77"/>
  <c r="S6" i="77" s="1"/>
  <c r="S7" i="77" s="1"/>
  <c r="S32" i="77" s="1"/>
  <c r="R5" i="77"/>
  <c r="R6" i="77" s="1"/>
  <c r="R7" i="77" s="1"/>
  <c r="R32" i="77" s="1"/>
  <c r="Q5" i="77"/>
  <c r="Q6" i="77" s="1"/>
  <c r="Q7" i="77" s="1"/>
  <c r="Q32" i="77" s="1"/>
  <c r="P5" i="77"/>
  <c r="P6" i="77" s="1"/>
  <c r="P7" i="77" s="1"/>
  <c r="P32" i="77" s="1"/>
  <c r="O5" i="77"/>
  <c r="O6" i="77" s="1"/>
  <c r="O7" i="77" s="1"/>
  <c r="O32" i="77" s="1"/>
  <c r="N5" i="77"/>
  <c r="N6" i="77" s="1"/>
  <c r="N7" i="77" s="1"/>
  <c r="N32" i="77" s="1"/>
  <c r="M5" i="77"/>
  <c r="M6" i="77" s="1"/>
  <c r="M7" i="77" s="1"/>
  <c r="M32" i="77" s="1"/>
  <c r="L5" i="77"/>
  <c r="L6" i="77" s="1"/>
  <c r="L7" i="77" s="1"/>
  <c r="L32" i="77" s="1"/>
  <c r="K5" i="77"/>
  <c r="K6" i="77" s="1"/>
  <c r="K7" i="77" s="1"/>
  <c r="K32" i="77" s="1"/>
  <c r="J5" i="77"/>
  <c r="J6" i="77" s="1"/>
  <c r="J7" i="77" s="1"/>
  <c r="J32" i="77" s="1"/>
  <c r="I5" i="77"/>
  <c r="I6" i="77" s="1"/>
  <c r="I7" i="77" s="1"/>
  <c r="I32" i="77" s="1"/>
  <c r="H5" i="77"/>
  <c r="H6" i="77" s="1"/>
  <c r="H7" i="77" s="1"/>
  <c r="H32" i="77" s="1"/>
  <c r="G5" i="77"/>
  <c r="G6" i="77" s="1"/>
  <c r="G7" i="77" s="1"/>
  <c r="G32" i="77" s="1"/>
  <c r="F5" i="77"/>
  <c r="F6" i="77" s="1"/>
  <c r="F7" i="77" s="1"/>
  <c r="F32" i="77" s="1"/>
  <c r="E5" i="77"/>
  <c r="E6" i="77" s="1"/>
  <c r="E7" i="77" s="1"/>
  <c r="E32" i="77" s="1"/>
  <c r="D5" i="77"/>
  <c r="D6" i="77" s="1"/>
  <c r="D7" i="77" s="1"/>
  <c r="D32" i="77" s="1"/>
  <c r="AG40" i="76"/>
  <c r="AF40" i="76"/>
  <c r="AE40" i="76"/>
  <c r="AD40" i="76"/>
  <c r="AC40" i="76"/>
  <c r="AB40" i="76"/>
  <c r="AA40" i="76"/>
  <c r="Z40" i="76"/>
  <c r="Y40" i="76"/>
  <c r="X40" i="76"/>
  <c r="W40" i="76"/>
  <c r="V40" i="76"/>
  <c r="U40" i="76"/>
  <c r="T40" i="76"/>
  <c r="S40" i="76"/>
  <c r="R40" i="76"/>
  <c r="Q40" i="76"/>
  <c r="P40" i="76"/>
  <c r="O40" i="76"/>
  <c r="N40" i="76"/>
  <c r="M40" i="76"/>
  <c r="L40" i="76"/>
  <c r="K40" i="76"/>
  <c r="J40" i="76"/>
  <c r="I40" i="76"/>
  <c r="H40" i="76"/>
  <c r="G40" i="76"/>
  <c r="F40" i="76"/>
  <c r="E40" i="76"/>
  <c r="D40" i="76"/>
  <c r="AG39" i="76"/>
  <c r="AF39" i="76"/>
  <c r="AE39" i="76"/>
  <c r="AD39" i="76"/>
  <c r="AC39" i="76"/>
  <c r="AB39" i="76"/>
  <c r="AA39" i="76"/>
  <c r="Z39" i="76"/>
  <c r="Y39" i="76"/>
  <c r="X39" i="76"/>
  <c r="W39" i="76"/>
  <c r="V39" i="76"/>
  <c r="U39" i="76"/>
  <c r="T39" i="76"/>
  <c r="S39" i="76"/>
  <c r="R39" i="76"/>
  <c r="Q39" i="76"/>
  <c r="P39" i="76"/>
  <c r="O39" i="76"/>
  <c r="N39" i="76"/>
  <c r="M39" i="76"/>
  <c r="L39" i="76"/>
  <c r="K39" i="76"/>
  <c r="J39" i="76"/>
  <c r="I39" i="76"/>
  <c r="H39" i="76"/>
  <c r="G39" i="76"/>
  <c r="F39" i="76"/>
  <c r="E39" i="76"/>
  <c r="D39" i="76"/>
  <c r="AG38" i="76"/>
  <c r="AF38" i="76"/>
  <c r="AE38" i="76"/>
  <c r="AD38" i="76"/>
  <c r="AC38" i="76"/>
  <c r="AB38" i="76"/>
  <c r="AA38" i="76"/>
  <c r="Z38" i="76"/>
  <c r="Y38" i="76"/>
  <c r="X38" i="76"/>
  <c r="W38" i="76"/>
  <c r="V38" i="76"/>
  <c r="U38" i="76"/>
  <c r="T38" i="76"/>
  <c r="S38" i="76"/>
  <c r="R38" i="76"/>
  <c r="Q38" i="76"/>
  <c r="P38" i="76"/>
  <c r="O38" i="76"/>
  <c r="N38" i="76"/>
  <c r="M38" i="76"/>
  <c r="L38" i="76"/>
  <c r="K38" i="76"/>
  <c r="J38" i="76"/>
  <c r="I38" i="76"/>
  <c r="H38" i="76"/>
  <c r="G38" i="76"/>
  <c r="F38" i="76"/>
  <c r="E38" i="76"/>
  <c r="D38" i="76"/>
  <c r="AG37" i="76"/>
  <c r="AF37" i="76"/>
  <c r="AE37" i="76"/>
  <c r="AD37" i="76"/>
  <c r="AC37" i="76"/>
  <c r="AB37" i="76"/>
  <c r="AA37" i="76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G37" i="76"/>
  <c r="F37" i="76"/>
  <c r="E37" i="76"/>
  <c r="D37" i="76"/>
  <c r="AG36" i="76"/>
  <c r="AF36" i="76"/>
  <c r="AE36" i="76"/>
  <c r="AD36" i="76"/>
  <c r="AC36" i="76"/>
  <c r="AB36" i="76"/>
  <c r="AA36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G36" i="76"/>
  <c r="F36" i="76"/>
  <c r="E36" i="76"/>
  <c r="D36" i="76"/>
  <c r="AG35" i="76"/>
  <c r="AF35" i="76"/>
  <c r="AE35" i="76"/>
  <c r="AD35" i="76"/>
  <c r="AC35" i="76"/>
  <c r="AB35" i="76"/>
  <c r="AA35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H35" i="76"/>
  <c r="G35" i="76"/>
  <c r="F35" i="76"/>
  <c r="E35" i="76"/>
  <c r="D35" i="76"/>
  <c r="AG34" i="76"/>
  <c r="AF34" i="76"/>
  <c r="AE34" i="76"/>
  <c r="AD34" i="76"/>
  <c r="AC34" i="76"/>
  <c r="AB34" i="76"/>
  <c r="AA34" i="76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G34" i="76"/>
  <c r="F34" i="76"/>
  <c r="E34" i="76"/>
  <c r="D34" i="76"/>
  <c r="AG33" i="76"/>
  <c r="AQ28" i="76"/>
  <c r="AP28" i="76"/>
  <c r="AO28" i="76"/>
  <c r="AN28" i="76"/>
  <c r="AQ27" i="76"/>
  <c r="AP27" i="76"/>
  <c r="AO27" i="76"/>
  <c r="AN27" i="76"/>
  <c r="AQ26" i="76"/>
  <c r="AP26" i="76"/>
  <c r="AO26" i="76"/>
  <c r="AN26" i="76"/>
  <c r="AH24" i="76" s="1"/>
  <c r="AQ24" i="76" s="1"/>
  <c r="AQ25" i="76"/>
  <c r="AP25" i="76"/>
  <c r="AO25" i="76"/>
  <c r="AN25" i="76"/>
  <c r="AH23" i="76" s="1"/>
  <c r="AQ23" i="76" s="1"/>
  <c r="AM25" i="76"/>
  <c r="AP24" i="76"/>
  <c r="AO24" i="76"/>
  <c r="AN24" i="76"/>
  <c r="AI24" i="76"/>
  <c r="AP23" i="76"/>
  <c r="AO23" i="76"/>
  <c r="AN23" i="76"/>
  <c r="AI23" i="76"/>
  <c r="AT22" i="76"/>
  <c r="AS22" i="76"/>
  <c r="AR22" i="76"/>
  <c r="AQ22" i="76"/>
  <c r="AP22" i="76"/>
  <c r="AO22" i="76"/>
  <c r="AN22" i="76"/>
  <c r="AM22" i="76"/>
  <c r="AP21" i="76"/>
  <c r="AO21" i="76"/>
  <c r="AN21" i="76"/>
  <c r="AH21" i="76" s="1"/>
  <c r="AM21" i="76"/>
  <c r="AI21" i="76"/>
  <c r="AP20" i="76"/>
  <c r="AO20" i="76"/>
  <c r="AN20" i="76"/>
  <c r="AH20" i="76" s="1"/>
  <c r="AM20" i="76"/>
  <c r="AI20" i="76"/>
  <c r="AP19" i="76"/>
  <c r="AO19" i="76"/>
  <c r="AN19" i="76"/>
  <c r="AH19" i="76" s="1"/>
  <c r="AM19" i="76"/>
  <c r="AI19" i="76"/>
  <c r="AP18" i="76"/>
  <c r="AO18" i="76"/>
  <c r="AN18" i="76"/>
  <c r="AH18" i="76" s="1"/>
  <c r="AM18" i="76"/>
  <c r="AI18" i="76"/>
  <c r="AP17" i="76"/>
  <c r="AO17" i="76"/>
  <c r="AN17" i="76"/>
  <c r="AH17" i="76" s="1"/>
  <c r="AM17" i="76"/>
  <c r="AI17" i="76"/>
  <c r="AP16" i="76"/>
  <c r="AO16" i="76"/>
  <c r="AN16" i="76"/>
  <c r="AH16" i="76" s="1"/>
  <c r="AM16" i="76"/>
  <c r="AI16" i="76"/>
  <c r="AP15" i="76"/>
  <c r="AO15" i="76"/>
  <c r="AN15" i="76"/>
  <c r="AH15" i="76" s="1"/>
  <c r="AM15" i="76"/>
  <c r="AI15" i="76"/>
  <c r="AP14" i="76"/>
  <c r="AO14" i="76"/>
  <c r="AN14" i="76"/>
  <c r="AH14" i="76" s="1"/>
  <c r="AM14" i="76"/>
  <c r="AI14" i="76"/>
  <c r="AP13" i="76"/>
  <c r="AO13" i="76"/>
  <c r="AN13" i="76"/>
  <c r="AH13" i="76" s="1"/>
  <c r="AM13" i="76"/>
  <c r="AI13" i="76"/>
  <c r="AP12" i="76"/>
  <c r="AO12" i="76"/>
  <c r="AN12" i="76"/>
  <c r="AH12" i="76" s="1"/>
  <c r="AM12" i="76"/>
  <c r="AI12" i="76"/>
  <c r="AJ11" i="76"/>
  <c r="AI11" i="76"/>
  <c r="AH11" i="76"/>
  <c r="AP10" i="76"/>
  <c r="AO10" i="76"/>
  <c r="AN10" i="76"/>
  <c r="AH10" i="76" s="1"/>
  <c r="AM10" i="76"/>
  <c r="AI10" i="76"/>
  <c r="AP9" i="76"/>
  <c r="AO9" i="76"/>
  <c r="AN9" i="76"/>
  <c r="AH9" i="76" s="1"/>
  <c r="AM9" i="76"/>
  <c r="AI9" i="76"/>
  <c r="AP8" i="76"/>
  <c r="AO8" i="76"/>
  <c r="AN8" i="76"/>
  <c r="AH8" i="76" s="1"/>
  <c r="AM8" i="76"/>
  <c r="AI8" i="76"/>
  <c r="AG6" i="76"/>
  <c r="AF5" i="76"/>
  <c r="AF6" i="76" s="1"/>
  <c r="AF7" i="76" s="1"/>
  <c r="AF33" i="76" s="1"/>
  <c r="AE5" i="76"/>
  <c r="AE6" i="76" s="1"/>
  <c r="AE7" i="76" s="1"/>
  <c r="AE33" i="76" s="1"/>
  <c r="AD5" i="76"/>
  <c r="AD6" i="76" s="1"/>
  <c r="AD7" i="76" s="1"/>
  <c r="AD33" i="76" s="1"/>
  <c r="AC5" i="76"/>
  <c r="AC6" i="76" s="1"/>
  <c r="AC7" i="76" s="1"/>
  <c r="AC33" i="76" s="1"/>
  <c r="AB5" i="76"/>
  <c r="AB6" i="76" s="1"/>
  <c r="AB7" i="76" s="1"/>
  <c r="AB33" i="76" s="1"/>
  <c r="AA5" i="76"/>
  <c r="AA6" i="76" s="1"/>
  <c r="AA7" i="76" s="1"/>
  <c r="AA33" i="76" s="1"/>
  <c r="Z5" i="76"/>
  <c r="Z6" i="76" s="1"/>
  <c r="Z7" i="76" s="1"/>
  <c r="Z33" i="76" s="1"/>
  <c r="Y5" i="76"/>
  <c r="Y6" i="76" s="1"/>
  <c r="Y7" i="76" s="1"/>
  <c r="Y33" i="76" s="1"/>
  <c r="X5" i="76"/>
  <c r="X6" i="76" s="1"/>
  <c r="X7" i="76" s="1"/>
  <c r="X33" i="76" s="1"/>
  <c r="W5" i="76"/>
  <c r="W6" i="76" s="1"/>
  <c r="W7" i="76" s="1"/>
  <c r="W33" i="76" s="1"/>
  <c r="V5" i="76"/>
  <c r="V6" i="76" s="1"/>
  <c r="V7" i="76" s="1"/>
  <c r="V33" i="76" s="1"/>
  <c r="U5" i="76"/>
  <c r="U6" i="76" s="1"/>
  <c r="U7" i="76" s="1"/>
  <c r="U33" i="76" s="1"/>
  <c r="T5" i="76"/>
  <c r="T6" i="76" s="1"/>
  <c r="T7" i="76" s="1"/>
  <c r="T33" i="76" s="1"/>
  <c r="S5" i="76"/>
  <c r="S6" i="76" s="1"/>
  <c r="S7" i="76" s="1"/>
  <c r="S33" i="76" s="1"/>
  <c r="R5" i="76"/>
  <c r="R6" i="76" s="1"/>
  <c r="R7" i="76" s="1"/>
  <c r="R33" i="76" s="1"/>
  <c r="Q5" i="76"/>
  <c r="Q6" i="76" s="1"/>
  <c r="Q7" i="76" s="1"/>
  <c r="Q33" i="76" s="1"/>
  <c r="P5" i="76"/>
  <c r="P6" i="76" s="1"/>
  <c r="P7" i="76" s="1"/>
  <c r="P33" i="76" s="1"/>
  <c r="O5" i="76"/>
  <c r="O6" i="76" s="1"/>
  <c r="O7" i="76" s="1"/>
  <c r="O33" i="76" s="1"/>
  <c r="N5" i="76"/>
  <c r="N6" i="76" s="1"/>
  <c r="N7" i="76" s="1"/>
  <c r="N33" i="76" s="1"/>
  <c r="M5" i="76"/>
  <c r="M6" i="76" s="1"/>
  <c r="M7" i="76" s="1"/>
  <c r="M33" i="76" s="1"/>
  <c r="L5" i="76"/>
  <c r="L6" i="76" s="1"/>
  <c r="L7" i="76" s="1"/>
  <c r="L33" i="76" s="1"/>
  <c r="K5" i="76"/>
  <c r="K6" i="76" s="1"/>
  <c r="K7" i="76" s="1"/>
  <c r="K33" i="76" s="1"/>
  <c r="J5" i="76"/>
  <c r="J6" i="76" s="1"/>
  <c r="J7" i="76" s="1"/>
  <c r="J33" i="76" s="1"/>
  <c r="I5" i="76"/>
  <c r="I6" i="76" s="1"/>
  <c r="I7" i="76" s="1"/>
  <c r="I33" i="76" s="1"/>
  <c r="H5" i="76"/>
  <c r="H6" i="76" s="1"/>
  <c r="H7" i="76" s="1"/>
  <c r="H33" i="76" s="1"/>
  <c r="G5" i="76"/>
  <c r="G6" i="76" s="1"/>
  <c r="G7" i="76" s="1"/>
  <c r="G33" i="76" s="1"/>
  <c r="F5" i="76"/>
  <c r="F6" i="76" s="1"/>
  <c r="F7" i="76" s="1"/>
  <c r="F33" i="76" s="1"/>
  <c r="E5" i="76"/>
  <c r="E6" i="76" s="1"/>
  <c r="E7" i="76" s="1"/>
  <c r="E33" i="76" s="1"/>
  <c r="D5" i="76"/>
  <c r="D6" i="76" s="1"/>
  <c r="D7" i="76" s="1"/>
  <c r="D33" i="76" s="1"/>
  <c r="AH40" i="75"/>
  <c r="AG40" i="75"/>
  <c r="AF40" i="75"/>
  <c r="AE40" i="75"/>
  <c r="AD40" i="75"/>
  <c r="AC40" i="75"/>
  <c r="AB40" i="75"/>
  <c r="AA40" i="75"/>
  <c r="Z40" i="75"/>
  <c r="Y40" i="75"/>
  <c r="X40" i="75"/>
  <c r="W40" i="75"/>
  <c r="V40" i="75"/>
  <c r="U40" i="75"/>
  <c r="T40" i="75"/>
  <c r="S40" i="75"/>
  <c r="R40" i="75"/>
  <c r="Q40" i="75"/>
  <c r="P40" i="75"/>
  <c r="O40" i="75"/>
  <c r="N40" i="75"/>
  <c r="M40" i="75"/>
  <c r="L40" i="75"/>
  <c r="K40" i="75"/>
  <c r="J40" i="75"/>
  <c r="I40" i="75"/>
  <c r="H40" i="75"/>
  <c r="G40" i="75"/>
  <c r="F40" i="75"/>
  <c r="E40" i="75"/>
  <c r="D40" i="75"/>
  <c r="AH39" i="75"/>
  <c r="AG39" i="75"/>
  <c r="AF39" i="75"/>
  <c r="AE39" i="75"/>
  <c r="AD39" i="75"/>
  <c r="AC39" i="75"/>
  <c r="AB39" i="75"/>
  <c r="AA39" i="75"/>
  <c r="Z39" i="75"/>
  <c r="Y39" i="75"/>
  <c r="X39" i="75"/>
  <c r="W39" i="75"/>
  <c r="V39" i="75"/>
  <c r="U39" i="75"/>
  <c r="T39" i="75"/>
  <c r="S39" i="75"/>
  <c r="R39" i="75"/>
  <c r="Q39" i="75"/>
  <c r="P39" i="75"/>
  <c r="O39" i="75"/>
  <c r="N39" i="75"/>
  <c r="M39" i="75"/>
  <c r="L39" i="75"/>
  <c r="K39" i="75"/>
  <c r="J39" i="75"/>
  <c r="I39" i="75"/>
  <c r="H39" i="75"/>
  <c r="G39" i="75"/>
  <c r="F39" i="75"/>
  <c r="E39" i="75"/>
  <c r="D39" i="75"/>
  <c r="AH38" i="75"/>
  <c r="AG38" i="75"/>
  <c r="AF38" i="75"/>
  <c r="AE38" i="75"/>
  <c r="AD38" i="75"/>
  <c r="AC38" i="75"/>
  <c r="AB38" i="75"/>
  <c r="AA38" i="75"/>
  <c r="Z38" i="75"/>
  <c r="Y38" i="75"/>
  <c r="X38" i="75"/>
  <c r="W38" i="75"/>
  <c r="V38" i="75"/>
  <c r="U38" i="75"/>
  <c r="T38" i="75"/>
  <c r="S38" i="75"/>
  <c r="R38" i="75"/>
  <c r="Q38" i="75"/>
  <c r="P38" i="75"/>
  <c r="O38" i="75"/>
  <c r="N38" i="75"/>
  <c r="M38" i="75"/>
  <c r="L38" i="75"/>
  <c r="K38" i="75"/>
  <c r="J38" i="75"/>
  <c r="I38" i="75"/>
  <c r="H38" i="75"/>
  <c r="G38" i="75"/>
  <c r="F38" i="75"/>
  <c r="E38" i="75"/>
  <c r="D38" i="75"/>
  <c r="AH37" i="75"/>
  <c r="AG37" i="75"/>
  <c r="AF37" i="75"/>
  <c r="AE37" i="75"/>
  <c r="AD37" i="75"/>
  <c r="AC37" i="75"/>
  <c r="AB37" i="75"/>
  <c r="AA37" i="75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G37" i="75"/>
  <c r="F37" i="75"/>
  <c r="E37" i="75"/>
  <c r="D37" i="75"/>
  <c r="AH36" i="75"/>
  <c r="AG36" i="75"/>
  <c r="AF36" i="75"/>
  <c r="AE36" i="75"/>
  <c r="AD36" i="75"/>
  <c r="AC36" i="75"/>
  <c r="AB36" i="75"/>
  <c r="AA36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G36" i="75"/>
  <c r="F36" i="75"/>
  <c r="E36" i="75"/>
  <c r="D36" i="75"/>
  <c r="AH35" i="75"/>
  <c r="AG35" i="75"/>
  <c r="AF35" i="75"/>
  <c r="AE35" i="75"/>
  <c r="AD35" i="75"/>
  <c r="AC35" i="75"/>
  <c r="AB35" i="75"/>
  <c r="AA35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G35" i="75"/>
  <c r="F35" i="75"/>
  <c r="E35" i="75"/>
  <c r="D35" i="75"/>
  <c r="AH34" i="75"/>
  <c r="AG34" i="75"/>
  <c r="AF34" i="75"/>
  <c r="AE34" i="75"/>
  <c r="AD34" i="75"/>
  <c r="AC34" i="75"/>
  <c r="AB34" i="75"/>
  <c r="AA34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G34" i="75"/>
  <c r="F34" i="75"/>
  <c r="E34" i="75"/>
  <c r="D34" i="75"/>
  <c r="AR28" i="75"/>
  <c r="AQ28" i="75"/>
  <c r="AP28" i="75"/>
  <c r="AO28" i="75"/>
  <c r="AR27" i="75"/>
  <c r="AQ27" i="75"/>
  <c r="AP27" i="75"/>
  <c r="AO27" i="75"/>
  <c r="AR26" i="75"/>
  <c r="AQ26" i="75"/>
  <c r="AP26" i="75"/>
  <c r="AO26" i="75"/>
  <c r="AI24" i="75" s="1"/>
  <c r="AR24" i="75" s="1"/>
  <c r="AR25" i="75"/>
  <c r="AQ25" i="75"/>
  <c r="AP25" i="75"/>
  <c r="AO25" i="75"/>
  <c r="AI23" i="75" s="1"/>
  <c r="AR23" i="75" s="1"/>
  <c r="AN25" i="75"/>
  <c r="AQ24" i="75"/>
  <c r="AP24" i="75"/>
  <c r="AO24" i="75"/>
  <c r="AJ24" i="75"/>
  <c r="AQ23" i="75"/>
  <c r="AP23" i="75"/>
  <c r="AO23" i="75"/>
  <c r="AJ23" i="75"/>
  <c r="AU22" i="75"/>
  <c r="AT22" i="75"/>
  <c r="AS22" i="75"/>
  <c r="AR22" i="75"/>
  <c r="AQ22" i="75"/>
  <c r="AP22" i="75"/>
  <c r="AO22" i="75"/>
  <c r="AN22" i="75"/>
  <c r="AV22" i="75" s="1"/>
  <c r="AQ21" i="75"/>
  <c r="AP21" i="75"/>
  <c r="AO21" i="75"/>
  <c r="AI21" i="75" s="1"/>
  <c r="AN21" i="75"/>
  <c r="AJ21" i="75"/>
  <c r="AQ20" i="75"/>
  <c r="AP20" i="75"/>
  <c r="AO20" i="75"/>
  <c r="AI20" i="75" s="1"/>
  <c r="AR20" i="75" s="1"/>
  <c r="AN20" i="75"/>
  <c r="AJ20" i="75"/>
  <c r="AQ19" i="75"/>
  <c r="AP19" i="75"/>
  <c r="AO19" i="75"/>
  <c r="AI19" i="75" s="1"/>
  <c r="AN19" i="75"/>
  <c r="AJ19" i="75"/>
  <c r="AQ18" i="75"/>
  <c r="AP18" i="75"/>
  <c r="AO18" i="75"/>
  <c r="AI18" i="75" s="1"/>
  <c r="AN18" i="75"/>
  <c r="AJ18" i="75"/>
  <c r="AQ17" i="75"/>
  <c r="AP17" i="75"/>
  <c r="AO17" i="75"/>
  <c r="AI17" i="75" s="1"/>
  <c r="AN17" i="75"/>
  <c r="AJ17" i="75"/>
  <c r="AQ16" i="75"/>
  <c r="AP16" i="75"/>
  <c r="AO16" i="75"/>
  <c r="AI16" i="75" s="1"/>
  <c r="AN16" i="75"/>
  <c r="AJ16" i="75"/>
  <c r="AQ15" i="75"/>
  <c r="AP15" i="75"/>
  <c r="AO15" i="75"/>
  <c r="AI15" i="75" s="1"/>
  <c r="AR15" i="75" s="1"/>
  <c r="AN15" i="75"/>
  <c r="AJ15" i="75"/>
  <c r="AQ14" i="75"/>
  <c r="AP14" i="75"/>
  <c r="AO14" i="75"/>
  <c r="AI14" i="75" s="1"/>
  <c r="AR14" i="75" s="1"/>
  <c r="AN14" i="75"/>
  <c r="AJ14" i="75"/>
  <c r="AQ13" i="75"/>
  <c r="AP13" i="75"/>
  <c r="AO13" i="75"/>
  <c r="AI13" i="75" s="1"/>
  <c r="AN13" i="75"/>
  <c r="AJ13" i="75"/>
  <c r="AQ12" i="75"/>
  <c r="AP12" i="75"/>
  <c r="AO12" i="75"/>
  <c r="AI12" i="75" s="1"/>
  <c r="AN12" i="75"/>
  <c r="AJ12" i="75"/>
  <c r="AK11" i="75"/>
  <c r="AJ11" i="75"/>
  <c r="AI11" i="75"/>
  <c r="AQ10" i="75"/>
  <c r="AP10" i="75"/>
  <c r="AO10" i="75"/>
  <c r="AI10" i="75" s="1"/>
  <c r="AN10" i="75"/>
  <c r="AJ10" i="75"/>
  <c r="AQ9" i="75"/>
  <c r="AP9" i="75"/>
  <c r="AO9" i="75"/>
  <c r="AI9" i="75" s="1"/>
  <c r="AN9" i="75"/>
  <c r="AJ9" i="75"/>
  <c r="AQ8" i="75"/>
  <c r="AP8" i="75"/>
  <c r="AO8" i="75"/>
  <c r="AI8" i="75" s="1"/>
  <c r="AN8" i="75"/>
  <c r="AJ8" i="75"/>
  <c r="AH6" i="75"/>
  <c r="AH7" i="75" s="1"/>
  <c r="AH33" i="75" s="1"/>
  <c r="AG6" i="75"/>
  <c r="AG7" i="75" s="1"/>
  <c r="AG33" i="75" s="1"/>
  <c r="AF5" i="75"/>
  <c r="AF6" i="75" s="1"/>
  <c r="AF7" i="75" s="1"/>
  <c r="AF33" i="75" s="1"/>
  <c r="AE5" i="75"/>
  <c r="AE6" i="75" s="1"/>
  <c r="AE7" i="75" s="1"/>
  <c r="AE33" i="75" s="1"/>
  <c r="AD5" i="75"/>
  <c r="AD6" i="75" s="1"/>
  <c r="AD7" i="75" s="1"/>
  <c r="AD33" i="75" s="1"/>
  <c r="AC5" i="75"/>
  <c r="AC6" i="75" s="1"/>
  <c r="AC7" i="75" s="1"/>
  <c r="AC33" i="75" s="1"/>
  <c r="AB5" i="75"/>
  <c r="AB6" i="75" s="1"/>
  <c r="AB7" i="75" s="1"/>
  <c r="AB33" i="75" s="1"/>
  <c r="AA5" i="75"/>
  <c r="AA6" i="75" s="1"/>
  <c r="AA7" i="75" s="1"/>
  <c r="AA33" i="75" s="1"/>
  <c r="Z5" i="75"/>
  <c r="Z6" i="75" s="1"/>
  <c r="Z7" i="75" s="1"/>
  <c r="Z33" i="75" s="1"/>
  <c r="Y5" i="75"/>
  <c r="Y6" i="75" s="1"/>
  <c r="Y7" i="75" s="1"/>
  <c r="Y33" i="75" s="1"/>
  <c r="X5" i="75"/>
  <c r="X6" i="75" s="1"/>
  <c r="X7" i="75" s="1"/>
  <c r="X33" i="75" s="1"/>
  <c r="W5" i="75"/>
  <c r="W6" i="75" s="1"/>
  <c r="W7" i="75" s="1"/>
  <c r="W33" i="75" s="1"/>
  <c r="V5" i="75"/>
  <c r="V6" i="75" s="1"/>
  <c r="V7" i="75" s="1"/>
  <c r="V33" i="75" s="1"/>
  <c r="U5" i="75"/>
  <c r="U6" i="75" s="1"/>
  <c r="U7" i="75" s="1"/>
  <c r="U33" i="75" s="1"/>
  <c r="T5" i="75"/>
  <c r="T6" i="75" s="1"/>
  <c r="T7" i="75" s="1"/>
  <c r="T33" i="75" s="1"/>
  <c r="S5" i="75"/>
  <c r="S6" i="75" s="1"/>
  <c r="S7" i="75" s="1"/>
  <c r="S33" i="75" s="1"/>
  <c r="R5" i="75"/>
  <c r="R6" i="75" s="1"/>
  <c r="R7" i="75" s="1"/>
  <c r="R33" i="75" s="1"/>
  <c r="Q5" i="75"/>
  <c r="Q6" i="75" s="1"/>
  <c r="Q7" i="75" s="1"/>
  <c r="Q33" i="75" s="1"/>
  <c r="P5" i="75"/>
  <c r="P6" i="75" s="1"/>
  <c r="P7" i="75" s="1"/>
  <c r="P33" i="75" s="1"/>
  <c r="O5" i="75"/>
  <c r="O6" i="75" s="1"/>
  <c r="O7" i="75" s="1"/>
  <c r="O33" i="75" s="1"/>
  <c r="N5" i="75"/>
  <c r="N6" i="75" s="1"/>
  <c r="N7" i="75" s="1"/>
  <c r="N33" i="75" s="1"/>
  <c r="M5" i="75"/>
  <c r="M6" i="75" s="1"/>
  <c r="M7" i="75" s="1"/>
  <c r="M33" i="75" s="1"/>
  <c r="L5" i="75"/>
  <c r="L6" i="75" s="1"/>
  <c r="L7" i="75" s="1"/>
  <c r="L33" i="75" s="1"/>
  <c r="K5" i="75"/>
  <c r="K6" i="75" s="1"/>
  <c r="K7" i="75" s="1"/>
  <c r="K33" i="75" s="1"/>
  <c r="J5" i="75"/>
  <c r="J6" i="75" s="1"/>
  <c r="J7" i="75" s="1"/>
  <c r="J33" i="75" s="1"/>
  <c r="I5" i="75"/>
  <c r="I6" i="75" s="1"/>
  <c r="I7" i="75" s="1"/>
  <c r="I33" i="75" s="1"/>
  <c r="H5" i="75"/>
  <c r="H6" i="75" s="1"/>
  <c r="H7" i="75" s="1"/>
  <c r="H33" i="75" s="1"/>
  <c r="G5" i="75"/>
  <c r="G6" i="75" s="1"/>
  <c r="G7" i="75" s="1"/>
  <c r="G33" i="75" s="1"/>
  <c r="F5" i="75"/>
  <c r="F6" i="75" s="1"/>
  <c r="F7" i="75" s="1"/>
  <c r="F33" i="75" s="1"/>
  <c r="E5" i="75"/>
  <c r="E6" i="75" s="1"/>
  <c r="E7" i="75" s="1"/>
  <c r="E33" i="75" s="1"/>
  <c r="D5" i="75"/>
  <c r="D6" i="75" s="1"/>
  <c r="D7" i="75" s="1"/>
  <c r="D33" i="75" s="1"/>
  <c r="AG41" i="73"/>
  <c r="AF41" i="73"/>
  <c r="AE41" i="73"/>
  <c r="AD41" i="73"/>
  <c r="AC41" i="73"/>
  <c r="AB41" i="73"/>
  <c r="AA41" i="73"/>
  <c r="Z41" i="73"/>
  <c r="Y41" i="73"/>
  <c r="X41" i="73"/>
  <c r="W41" i="73"/>
  <c r="V41" i="73"/>
  <c r="U41" i="73"/>
  <c r="T41" i="73"/>
  <c r="S41" i="73"/>
  <c r="R41" i="73"/>
  <c r="Q41" i="73"/>
  <c r="P41" i="73"/>
  <c r="O41" i="73"/>
  <c r="N41" i="73"/>
  <c r="M41" i="73"/>
  <c r="L41" i="73"/>
  <c r="K41" i="73"/>
  <c r="J41" i="73"/>
  <c r="I41" i="73"/>
  <c r="H41" i="73"/>
  <c r="G41" i="73"/>
  <c r="F41" i="73"/>
  <c r="E41" i="73"/>
  <c r="D41" i="73"/>
  <c r="AG40" i="73"/>
  <c r="AF40" i="73"/>
  <c r="AE40" i="73"/>
  <c r="AD40" i="73"/>
  <c r="AC40" i="73"/>
  <c r="AB40" i="73"/>
  <c r="AA40" i="73"/>
  <c r="Z40" i="73"/>
  <c r="Y40" i="73"/>
  <c r="X40" i="73"/>
  <c r="W40" i="73"/>
  <c r="V40" i="73"/>
  <c r="U40" i="73"/>
  <c r="T40" i="73"/>
  <c r="S40" i="73"/>
  <c r="R40" i="73"/>
  <c r="Q40" i="73"/>
  <c r="P40" i="73"/>
  <c r="O40" i="73"/>
  <c r="N40" i="73"/>
  <c r="M40" i="73"/>
  <c r="L40" i="73"/>
  <c r="K40" i="73"/>
  <c r="J40" i="73"/>
  <c r="I40" i="73"/>
  <c r="H40" i="73"/>
  <c r="G40" i="73"/>
  <c r="F40" i="73"/>
  <c r="E40" i="73"/>
  <c r="D40" i="73"/>
  <c r="AG39" i="73"/>
  <c r="AF39" i="73"/>
  <c r="AE39" i="73"/>
  <c r="AD39" i="73"/>
  <c r="AC39" i="73"/>
  <c r="AB39" i="73"/>
  <c r="AA39" i="73"/>
  <c r="Z39" i="73"/>
  <c r="Y39" i="73"/>
  <c r="X39" i="73"/>
  <c r="W39" i="73"/>
  <c r="V39" i="73"/>
  <c r="U39" i="73"/>
  <c r="T39" i="73"/>
  <c r="S39" i="73"/>
  <c r="R39" i="73"/>
  <c r="Q39" i="73"/>
  <c r="P39" i="73"/>
  <c r="O39" i="73"/>
  <c r="N39" i="73"/>
  <c r="M39" i="73"/>
  <c r="L39" i="73"/>
  <c r="K39" i="73"/>
  <c r="J39" i="73"/>
  <c r="I39" i="73"/>
  <c r="H39" i="73"/>
  <c r="G39" i="73"/>
  <c r="F39" i="73"/>
  <c r="E39" i="73"/>
  <c r="D39" i="73"/>
  <c r="AG38" i="73"/>
  <c r="AF38" i="73"/>
  <c r="AE38" i="73"/>
  <c r="AD38" i="73"/>
  <c r="AC38" i="73"/>
  <c r="AB38" i="73"/>
  <c r="AA38" i="73"/>
  <c r="Z38" i="73"/>
  <c r="Y38" i="73"/>
  <c r="X38" i="73"/>
  <c r="W38" i="73"/>
  <c r="V38" i="73"/>
  <c r="U38" i="73"/>
  <c r="T38" i="73"/>
  <c r="S38" i="73"/>
  <c r="R38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E38" i="73"/>
  <c r="D38" i="73"/>
  <c r="AG37" i="73"/>
  <c r="AF37" i="73"/>
  <c r="AE37" i="73"/>
  <c r="AD37" i="73"/>
  <c r="AC37" i="73"/>
  <c r="AB37" i="73"/>
  <c r="AA37" i="73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G37" i="73"/>
  <c r="F37" i="73"/>
  <c r="E37" i="73"/>
  <c r="D37" i="73"/>
  <c r="AG36" i="73"/>
  <c r="AF36" i="73"/>
  <c r="AE36" i="73"/>
  <c r="AD36" i="73"/>
  <c r="AC36" i="73"/>
  <c r="AB36" i="73"/>
  <c r="AA36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G36" i="73"/>
  <c r="F36" i="73"/>
  <c r="E36" i="73"/>
  <c r="D36" i="73"/>
  <c r="AG35" i="73"/>
  <c r="AF35" i="73"/>
  <c r="AE35" i="73"/>
  <c r="AD35" i="73"/>
  <c r="AC35" i="73"/>
  <c r="AB35" i="73"/>
  <c r="AA35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G35" i="73"/>
  <c r="F35" i="73"/>
  <c r="E35" i="73"/>
  <c r="D35" i="73"/>
  <c r="AG34" i="73"/>
  <c r="AQ29" i="73"/>
  <c r="AP29" i="73"/>
  <c r="AO29" i="73"/>
  <c r="AN29" i="73"/>
  <c r="AQ28" i="73"/>
  <c r="AP28" i="73"/>
  <c r="AO28" i="73"/>
  <c r="AN28" i="73"/>
  <c r="AQ27" i="73"/>
  <c r="AP27" i="73"/>
  <c r="AO27" i="73"/>
  <c r="AN27" i="73"/>
  <c r="AH25" i="73" s="1"/>
  <c r="AQ25" i="73" s="1"/>
  <c r="AQ26" i="73"/>
  <c r="AP26" i="73"/>
  <c r="AO26" i="73"/>
  <c r="AN26" i="73"/>
  <c r="AH24" i="73" s="1"/>
  <c r="AQ24" i="73" s="1"/>
  <c r="AM26" i="73"/>
  <c r="AP25" i="73"/>
  <c r="AO25" i="73"/>
  <c r="AN25" i="73"/>
  <c r="AH23" i="73" s="1"/>
  <c r="AQ23" i="73" s="1"/>
  <c r="AI25" i="73"/>
  <c r="AP24" i="73"/>
  <c r="AO24" i="73"/>
  <c r="AN24" i="73"/>
  <c r="AI24" i="73"/>
  <c r="AP23" i="73"/>
  <c r="AO23" i="73"/>
  <c r="AN23" i="73"/>
  <c r="AM23" i="73"/>
  <c r="AI23" i="73"/>
  <c r="AP22" i="73"/>
  <c r="AO22" i="73"/>
  <c r="AN22" i="73"/>
  <c r="AH22" i="73" s="1"/>
  <c r="AM22" i="73"/>
  <c r="AI22" i="73"/>
  <c r="AP21" i="73"/>
  <c r="AO21" i="73"/>
  <c r="AN21" i="73"/>
  <c r="AH21" i="73" s="1"/>
  <c r="AM21" i="73"/>
  <c r="AI21" i="73"/>
  <c r="AP20" i="73"/>
  <c r="AO20" i="73"/>
  <c r="AN20" i="73"/>
  <c r="AH20" i="73" s="1"/>
  <c r="AM20" i="73"/>
  <c r="AI20" i="73"/>
  <c r="AP19" i="73"/>
  <c r="AO19" i="73"/>
  <c r="AN19" i="73"/>
  <c r="AH19" i="73" s="1"/>
  <c r="AM19" i="73"/>
  <c r="AI19" i="73"/>
  <c r="AP18" i="73"/>
  <c r="AO18" i="73"/>
  <c r="AN18" i="73"/>
  <c r="AH18" i="73" s="1"/>
  <c r="AM18" i="73"/>
  <c r="AI18" i="73"/>
  <c r="AP17" i="73"/>
  <c r="AO17" i="73"/>
  <c r="AN17" i="73"/>
  <c r="AH17" i="73" s="1"/>
  <c r="AQ17" i="73" s="1"/>
  <c r="AM17" i="73"/>
  <c r="AI17" i="73"/>
  <c r="AP16" i="73"/>
  <c r="AO16" i="73"/>
  <c r="AN16" i="73"/>
  <c r="AH16" i="73" s="1"/>
  <c r="AM16" i="73"/>
  <c r="AI16" i="73"/>
  <c r="AP15" i="73"/>
  <c r="AO15" i="73"/>
  <c r="AN15" i="73"/>
  <c r="AH15" i="73" s="1"/>
  <c r="AM15" i="73"/>
  <c r="AI15" i="73"/>
  <c r="AP14" i="73"/>
  <c r="AO14" i="73"/>
  <c r="AN14" i="73"/>
  <c r="AH14" i="73" s="1"/>
  <c r="AM14" i="73"/>
  <c r="AI14" i="73"/>
  <c r="AP13" i="73"/>
  <c r="AO13" i="73"/>
  <c r="AN13" i="73"/>
  <c r="AH13" i="73" s="1"/>
  <c r="AM13" i="73"/>
  <c r="AI13" i="73"/>
  <c r="AP12" i="73"/>
  <c r="AO12" i="73"/>
  <c r="AN12" i="73"/>
  <c r="AH12" i="73" s="1"/>
  <c r="AM12" i="73"/>
  <c r="AI12" i="73"/>
  <c r="AJ11" i="73"/>
  <c r="AI11" i="73"/>
  <c r="AH11" i="73"/>
  <c r="AP10" i="73"/>
  <c r="AO10" i="73"/>
  <c r="AN10" i="73"/>
  <c r="AH10" i="73" s="1"/>
  <c r="AM10" i="73"/>
  <c r="AI10" i="73"/>
  <c r="AP9" i="73"/>
  <c r="AO9" i="73"/>
  <c r="AN9" i="73"/>
  <c r="AH9" i="73" s="1"/>
  <c r="AQ9" i="73" s="1"/>
  <c r="AM9" i="73"/>
  <c r="AI9" i="73"/>
  <c r="AP8" i="73"/>
  <c r="AO8" i="73"/>
  <c r="AN8" i="73"/>
  <c r="AH8" i="73" s="1"/>
  <c r="AQ8" i="73" s="1"/>
  <c r="AM8" i="73"/>
  <c r="AI8" i="73"/>
  <c r="AG6" i="73"/>
  <c r="AF5" i="73"/>
  <c r="AF6" i="73" s="1"/>
  <c r="AF7" i="73" s="1"/>
  <c r="AF34" i="73" s="1"/>
  <c r="AE5" i="73"/>
  <c r="AE6" i="73" s="1"/>
  <c r="AE7" i="73" s="1"/>
  <c r="AE34" i="73" s="1"/>
  <c r="AD5" i="73"/>
  <c r="AD6" i="73" s="1"/>
  <c r="AD7" i="73" s="1"/>
  <c r="AD34" i="73" s="1"/>
  <c r="AC5" i="73"/>
  <c r="AC6" i="73" s="1"/>
  <c r="AC7" i="73" s="1"/>
  <c r="AC34" i="73" s="1"/>
  <c r="AB5" i="73"/>
  <c r="AB6" i="73" s="1"/>
  <c r="AB7" i="73" s="1"/>
  <c r="AB34" i="73" s="1"/>
  <c r="AA5" i="73"/>
  <c r="AA6" i="73" s="1"/>
  <c r="AA7" i="73" s="1"/>
  <c r="AA34" i="73" s="1"/>
  <c r="Z5" i="73"/>
  <c r="Z6" i="73" s="1"/>
  <c r="Z7" i="73" s="1"/>
  <c r="Z34" i="73" s="1"/>
  <c r="Y5" i="73"/>
  <c r="Y6" i="73" s="1"/>
  <c r="Y7" i="73" s="1"/>
  <c r="Y34" i="73" s="1"/>
  <c r="X5" i="73"/>
  <c r="X6" i="73" s="1"/>
  <c r="X7" i="73" s="1"/>
  <c r="X34" i="73" s="1"/>
  <c r="W5" i="73"/>
  <c r="W6" i="73" s="1"/>
  <c r="W7" i="73" s="1"/>
  <c r="W34" i="73" s="1"/>
  <c r="V5" i="73"/>
  <c r="V6" i="73" s="1"/>
  <c r="V7" i="73" s="1"/>
  <c r="V34" i="73" s="1"/>
  <c r="U5" i="73"/>
  <c r="U6" i="73" s="1"/>
  <c r="U7" i="73" s="1"/>
  <c r="U34" i="73" s="1"/>
  <c r="T5" i="73"/>
  <c r="T6" i="73" s="1"/>
  <c r="T7" i="73" s="1"/>
  <c r="T34" i="73" s="1"/>
  <c r="S5" i="73"/>
  <c r="S6" i="73" s="1"/>
  <c r="S7" i="73" s="1"/>
  <c r="S34" i="73" s="1"/>
  <c r="R5" i="73"/>
  <c r="R6" i="73" s="1"/>
  <c r="R7" i="73" s="1"/>
  <c r="R34" i="73" s="1"/>
  <c r="Q5" i="73"/>
  <c r="Q6" i="73" s="1"/>
  <c r="Q7" i="73" s="1"/>
  <c r="Q34" i="73" s="1"/>
  <c r="P5" i="73"/>
  <c r="P6" i="73" s="1"/>
  <c r="P7" i="73" s="1"/>
  <c r="P34" i="73" s="1"/>
  <c r="O5" i="73"/>
  <c r="O6" i="73" s="1"/>
  <c r="O7" i="73" s="1"/>
  <c r="O34" i="73" s="1"/>
  <c r="N5" i="73"/>
  <c r="N6" i="73" s="1"/>
  <c r="N7" i="73" s="1"/>
  <c r="N34" i="73" s="1"/>
  <c r="M5" i="73"/>
  <c r="M6" i="73" s="1"/>
  <c r="M7" i="73" s="1"/>
  <c r="M34" i="73" s="1"/>
  <c r="L5" i="73"/>
  <c r="L6" i="73" s="1"/>
  <c r="L7" i="73" s="1"/>
  <c r="L34" i="73" s="1"/>
  <c r="K5" i="73"/>
  <c r="K6" i="73" s="1"/>
  <c r="K7" i="73" s="1"/>
  <c r="K34" i="73" s="1"/>
  <c r="J5" i="73"/>
  <c r="J6" i="73" s="1"/>
  <c r="J7" i="73" s="1"/>
  <c r="J34" i="73" s="1"/>
  <c r="I5" i="73"/>
  <c r="I6" i="73" s="1"/>
  <c r="I7" i="73" s="1"/>
  <c r="I34" i="73" s="1"/>
  <c r="H5" i="73"/>
  <c r="H6" i="73" s="1"/>
  <c r="H7" i="73" s="1"/>
  <c r="H34" i="73" s="1"/>
  <c r="G5" i="73"/>
  <c r="G6" i="73" s="1"/>
  <c r="G7" i="73" s="1"/>
  <c r="G34" i="73" s="1"/>
  <c r="F5" i="73"/>
  <c r="F6" i="73" s="1"/>
  <c r="F7" i="73" s="1"/>
  <c r="F34" i="73" s="1"/>
  <c r="E5" i="73"/>
  <c r="E6" i="73" s="1"/>
  <c r="E7" i="73" s="1"/>
  <c r="E34" i="73" s="1"/>
  <c r="D5" i="73"/>
  <c r="D6" i="73" s="1"/>
  <c r="D7" i="73" s="1"/>
  <c r="D34" i="73" s="1"/>
  <c r="AH40" i="72"/>
  <c r="AG40" i="72"/>
  <c r="AF40" i="72"/>
  <c r="AE40" i="72"/>
  <c r="AD40" i="72"/>
  <c r="AC40" i="72"/>
  <c r="AB40" i="72"/>
  <c r="AA40" i="72"/>
  <c r="Z40" i="72"/>
  <c r="Y40" i="72"/>
  <c r="X40" i="72"/>
  <c r="W40" i="72"/>
  <c r="V40" i="72"/>
  <c r="U40" i="72"/>
  <c r="T40" i="72"/>
  <c r="S40" i="72"/>
  <c r="R40" i="72"/>
  <c r="Q40" i="72"/>
  <c r="P40" i="72"/>
  <c r="O40" i="72"/>
  <c r="N40" i="72"/>
  <c r="M40" i="72"/>
  <c r="L40" i="72"/>
  <c r="K40" i="72"/>
  <c r="J40" i="72"/>
  <c r="I40" i="72"/>
  <c r="H40" i="72"/>
  <c r="G40" i="72"/>
  <c r="F40" i="72"/>
  <c r="E40" i="72"/>
  <c r="D40" i="72"/>
  <c r="AH39" i="72"/>
  <c r="AG39" i="72"/>
  <c r="AF39" i="72"/>
  <c r="AE39" i="72"/>
  <c r="AD39" i="72"/>
  <c r="AC39" i="72"/>
  <c r="AB39" i="72"/>
  <c r="AA39" i="72"/>
  <c r="Z39" i="72"/>
  <c r="Y39" i="72"/>
  <c r="X39" i="72"/>
  <c r="W39" i="72"/>
  <c r="V39" i="72"/>
  <c r="U39" i="72"/>
  <c r="T39" i="72"/>
  <c r="S39" i="72"/>
  <c r="R39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D39" i="72"/>
  <c r="AH38" i="72"/>
  <c r="AG38" i="72"/>
  <c r="AF38" i="72"/>
  <c r="AE38" i="72"/>
  <c r="AD38" i="72"/>
  <c r="AC38" i="72"/>
  <c r="AB38" i="72"/>
  <c r="AA38" i="72"/>
  <c r="Z38" i="72"/>
  <c r="Y38" i="72"/>
  <c r="X38" i="72"/>
  <c r="W38" i="72"/>
  <c r="V38" i="72"/>
  <c r="U38" i="72"/>
  <c r="T38" i="72"/>
  <c r="S38" i="72"/>
  <c r="R38" i="72"/>
  <c r="Q38" i="72"/>
  <c r="P38" i="72"/>
  <c r="O38" i="72"/>
  <c r="N38" i="72"/>
  <c r="M38" i="72"/>
  <c r="L38" i="72"/>
  <c r="K38" i="72"/>
  <c r="J38" i="72"/>
  <c r="I38" i="72"/>
  <c r="H38" i="72"/>
  <c r="G38" i="72"/>
  <c r="F38" i="72"/>
  <c r="E38" i="72"/>
  <c r="D38" i="72"/>
  <c r="AH37" i="72"/>
  <c r="AG37" i="72"/>
  <c r="AF37" i="72"/>
  <c r="AE37" i="72"/>
  <c r="AD37" i="72"/>
  <c r="AC37" i="72"/>
  <c r="AB37" i="72"/>
  <c r="AA37" i="72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G37" i="72"/>
  <c r="F37" i="72"/>
  <c r="E37" i="72"/>
  <c r="D37" i="72"/>
  <c r="AH36" i="72"/>
  <c r="AG36" i="72"/>
  <c r="AF36" i="72"/>
  <c r="AE36" i="72"/>
  <c r="AD36" i="72"/>
  <c r="AC36" i="72"/>
  <c r="AB36" i="72"/>
  <c r="AA36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G36" i="72"/>
  <c r="F36" i="72"/>
  <c r="E36" i="72"/>
  <c r="D36" i="72"/>
  <c r="AH35" i="72"/>
  <c r="AG35" i="72"/>
  <c r="AF35" i="72"/>
  <c r="AE35" i="72"/>
  <c r="AD35" i="72"/>
  <c r="AC35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F35" i="72"/>
  <c r="E35" i="72"/>
  <c r="D35" i="72"/>
  <c r="AH34" i="72"/>
  <c r="AG34" i="72"/>
  <c r="AF34" i="72"/>
  <c r="AE34" i="72"/>
  <c r="AD34" i="72"/>
  <c r="AC34" i="72"/>
  <c r="AB34" i="72"/>
  <c r="AA34" i="72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G34" i="72"/>
  <c r="F34" i="72"/>
  <c r="E34" i="72"/>
  <c r="D34" i="72"/>
  <c r="AH33" i="72"/>
  <c r="AG33" i="72"/>
  <c r="AR28" i="72"/>
  <c r="AQ28" i="72"/>
  <c r="AP28" i="72"/>
  <c r="AO28" i="72"/>
  <c r="AR27" i="72"/>
  <c r="AQ27" i="72"/>
  <c r="AP27" i="72"/>
  <c r="AO27" i="72"/>
  <c r="AR26" i="72"/>
  <c r="AQ26" i="72"/>
  <c r="AP26" i="72"/>
  <c r="AO26" i="72"/>
  <c r="AI24" i="72" s="1"/>
  <c r="AR24" i="72" s="1"/>
  <c r="AR25" i="72"/>
  <c r="AQ25" i="72"/>
  <c r="AP25" i="72"/>
  <c r="AO25" i="72"/>
  <c r="AI23" i="72" s="1"/>
  <c r="AR23" i="72" s="1"/>
  <c r="AN25" i="72"/>
  <c r="AQ24" i="72"/>
  <c r="AP24" i="72"/>
  <c r="AO24" i="72"/>
  <c r="AJ24" i="72"/>
  <c r="AQ23" i="72"/>
  <c r="AP23" i="72"/>
  <c r="AO23" i="72"/>
  <c r="AJ23" i="72"/>
  <c r="AQ22" i="72"/>
  <c r="AP22" i="72"/>
  <c r="AO22" i="72"/>
  <c r="AI22" i="72" s="1"/>
  <c r="AN22" i="72"/>
  <c r="AJ22" i="72"/>
  <c r="AQ21" i="72"/>
  <c r="AP21" i="72"/>
  <c r="AO21" i="72"/>
  <c r="AI21" i="72" s="1"/>
  <c r="AR21" i="72" s="1"/>
  <c r="AN21" i="72"/>
  <c r="AJ21" i="72"/>
  <c r="AQ20" i="72"/>
  <c r="AP20" i="72"/>
  <c r="AO20" i="72"/>
  <c r="AI20" i="72" s="1"/>
  <c r="AR20" i="72" s="1"/>
  <c r="AN20" i="72"/>
  <c r="AJ20" i="72"/>
  <c r="AQ19" i="72"/>
  <c r="AP19" i="72"/>
  <c r="AO19" i="72"/>
  <c r="AI19" i="72" s="1"/>
  <c r="AN19" i="72"/>
  <c r="AJ19" i="72"/>
  <c r="AQ18" i="72"/>
  <c r="AP18" i="72"/>
  <c r="AO18" i="72"/>
  <c r="AI18" i="72" s="1"/>
  <c r="AN18" i="72"/>
  <c r="AJ18" i="72"/>
  <c r="AQ17" i="72"/>
  <c r="AP17" i="72"/>
  <c r="AO17" i="72"/>
  <c r="AI17" i="72" s="1"/>
  <c r="AR17" i="72" s="1"/>
  <c r="AN17" i="72"/>
  <c r="AJ17" i="72"/>
  <c r="AQ16" i="72"/>
  <c r="AP16" i="72"/>
  <c r="AO16" i="72"/>
  <c r="AI16" i="72" s="1"/>
  <c r="AN16" i="72"/>
  <c r="AJ16" i="72"/>
  <c r="AQ15" i="72"/>
  <c r="AP15" i="72"/>
  <c r="AO15" i="72"/>
  <c r="AI15" i="72" s="1"/>
  <c r="AN15" i="72"/>
  <c r="AJ15" i="72"/>
  <c r="AQ14" i="72"/>
  <c r="AP14" i="72"/>
  <c r="AO14" i="72"/>
  <c r="AI14" i="72" s="1"/>
  <c r="AN14" i="72"/>
  <c r="AJ14" i="72"/>
  <c r="AQ13" i="72"/>
  <c r="AP13" i="72"/>
  <c r="AO13" i="72"/>
  <c r="AI13" i="72" s="1"/>
  <c r="AN13" i="72"/>
  <c r="AJ13" i="72"/>
  <c r="AQ12" i="72"/>
  <c r="AP12" i="72"/>
  <c r="AO12" i="72"/>
  <c r="AI12" i="72" s="1"/>
  <c r="AN12" i="72"/>
  <c r="AJ12" i="72"/>
  <c r="AK11" i="72"/>
  <c r="AJ11" i="72"/>
  <c r="AI11" i="72"/>
  <c r="AQ10" i="72"/>
  <c r="AP10" i="72"/>
  <c r="AO10" i="72"/>
  <c r="AI10" i="72" s="1"/>
  <c r="AR10" i="72" s="1"/>
  <c r="AN10" i="72"/>
  <c r="AJ10" i="72"/>
  <c r="AQ9" i="72"/>
  <c r="AP9" i="72"/>
  <c r="AO9" i="72"/>
  <c r="AI9" i="72" s="1"/>
  <c r="AN9" i="72"/>
  <c r="AJ9" i="72"/>
  <c r="AQ8" i="72"/>
  <c r="AP8" i="72"/>
  <c r="AO8" i="72"/>
  <c r="AI8" i="72" s="1"/>
  <c r="AN8" i="72"/>
  <c r="AJ8" i="72"/>
  <c r="AH6" i="72"/>
  <c r="AG6" i="72"/>
  <c r="AF5" i="72"/>
  <c r="AF6" i="72" s="1"/>
  <c r="AF7" i="72" s="1"/>
  <c r="AF33" i="72" s="1"/>
  <c r="AE5" i="72"/>
  <c r="AE6" i="72" s="1"/>
  <c r="AE7" i="72" s="1"/>
  <c r="AE33" i="72" s="1"/>
  <c r="AD5" i="72"/>
  <c r="AD6" i="72" s="1"/>
  <c r="AD7" i="72" s="1"/>
  <c r="AD33" i="72" s="1"/>
  <c r="AC5" i="72"/>
  <c r="AC6" i="72" s="1"/>
  <c r="AC7" i="72" s="1"/>
  <c r="AC33" i="72" s="1"/>
  <c r="AB5" i="72"/>
  <c r="AB6" i="72" s="1"/>
  <c r="AB7" i="72" s="1"/>
  <c r="AB33" i="72" s="1"/>
  <c r="AA5" i="72"/>
  <c r="AA6" i="72" s="1"/>
  <c r="AA7" i="72" s="1"/>
  <c r="AA33" i="72" s="1"/>
  <c r="Z5" i="72"/>
  <c r="Z6" i="72" s="1"/>
  <c r="Z7" i="72" s="1"/>
  <c r="Z33" i="72" s="1"/>
  <c r="Y5" i="72"/>
  <c r="Y6" i="72" s="1"/>
  <c r="Y7" i="72" s="1"/>
  <c r="Y33" i="72" s="1"/>
  <c r="X5" i="72"/>
  <c r="X6" i="72" s="1"/>
  <c r="X7" i="72" s="1"/>
  <c r="X33" i="72" s="1"/>
  <c r="W5" i="72"/>
  <c r="W6" i="72" s="1"/>
  <c r="W7" i="72" s="1"/>
  <c r="W33" i="72" s="1"/>
  <c r="V5" i="72"/>
  <c r="V6" i="72" s="1"/>
  <c r="V7" i="72" s="1"/>
  <c r="V33" i="72" s="1"/>
  <c r="U5" i="72"/>
  <c r="U6" i="72" s="1"/>
  <c r="U7" i="72" s="1"/>
  <c r="U33" i="72" s="1"/>
  <c r="T5" i="72"/>
  <c r="T6" i="72" s="1"/>
  <c r="T7" i="72" s="1"/>
  <c r="T33" i="72" s="1"/>
  <c r="S5" i="72"/>
  <c r="S6" i="72" s="1"/>
  <c r="S7" i="72" s="1"/>
  <c r="S33" i="72" s="1"/>
  <c r="R5" i="72"/>
  <c r="R6" i="72" s="1"/>
  <c r="R7" i="72" s="1"/>
  <c r="R33" i="72" s="1"/>
  <c r="Q5" i="72"/>
  <c r="Q6" i="72" s="1"/>
  <c r="Q7" i="72" s="1"/>
  <c r="Q33" i="72" s="1"/>
  <c r="P5" i="72"/>
  <c r="P6" i="72" s="1"/>
  <c r="P7" i="72" s="1"/>
  <c r="P33" i="72" s="1"/>
  <c r="O5" i="72"/>
  <c r="O6" i="72" s="1"/>
  <c r="O7" i="72" s="1"/>
  <c r="O33" i="72" s="1"/>
  <c r="N5" i="72"/>
  <c r="N6" i="72" s="1"/>
  <c r="N7" i="72" s="1"/>
  <c r="N33" i="72" s="1"/>
  <c r="M5" i="72"/>
  <c r="M6" i="72" s="1"/>
  <c r="M7" i="72" s="1"/>
  <c r="M33" i="72" s="1"/>
  <c r="L5" i="72"/>
  <c r="L6" i="72" s="1"/>
  <c r="L7" i="72" s="1"/>
  <c r="L33" i="72" s="1"/>
  <c r="K5" i="72"/>
  <c r="K6" i="72" s="1"/>
  <c r="K7" i="72" s="1"/>
  <c r="K33" i="72" s="1"/>
  <c r="J5" i="72"/>
  <c r="J6" i="72" s="1"/>
  <c r="J7" i="72" s="1"/>
  <c r="J33" i="72" s="1"/>
  <c r="I5" i="72"/>
  <c r="I6" i="72" s="1"/>
  <c r="I7" i="72" s="1"/>
  <c r="I33" i="72" s="1"/>
  <c r="H5" i="72"/>
  <c r="H6" i="72" s="1"/>
  <c r="H7" i="72" s="1"/>
  <c r="H33" i="72" s="1"/>
  <c r="G5" i="72"/>
  <c r="G6" i="72" s="1"/>
  <c r="G7" i="72" s="1"/>
  <c r="G33" i="72" s="1"/>
  <c r="F5" i="72"/>
  <c r="F6" i="72" s="1"/>
  <c r="F7" i="72" s="1"/>
  <c r="F33" i="72" s="1"/>
  <c r="E5" i="72"/>
  <c r="E6" i="72" s="1"/>
  <c r="E7" i="72" s="1"/>
  <c r="E33" i="72" s="1"/>
  <c r="D5" i="72"/>
  <c r="D6" i="72" s="1"/>
  <c r="D7" i="72" s="1"/>
  <c r="D33" i="72" s="1"/>
  <c r="AE40" i="71"/>
  <c r="AD40" i="71"/>
  <c r="AC40" i="71"/>
  <c r="AB40" i="71"/>
  <c r="AA40" i="71"/>
  <c r="Z40" i="71"/>
  <c r="Y40" i="71"/>
  <c r="X40" i="71"/>
  <c r="W40" i="71"/>
  <c r="V40" i="71"/>
  <c r="U40" i="71"/>
  <c r="T40" i="71"/>
  <c r="S40" i="71"/>
  <c r="R40" i="71"/>
  <c r="Q40" i="71"/>
  <c r="P40" i="71"/>
  <c r="O40" i="71"/>
  <c r="N40" i="71"/>
  <c r="M40" i="71"/>
  <c r="L40" i="71"/>
  <c r="K40" i="71"/>
  <c r="J40" i="71"/>
  <c r="I40" i="71"/>
  <c r="H40" i="71"/>
  <c r="G40" i="71"/>
  <c r="F40" i="71"/>
  <c r="E40" i="71"/>
  <c r="D40" i="71"/>
  <c r="AE39" i="71"/>
  <c r="AD39" i="71"/>
  <c r="AC39" i="71"/>
  <c r="AB39" i="71"/>
  <c r="AA39" i="71"/>
  <c r="Z39" i="71"/>
  <c r="Y39" i="71"/>
  <c r="X39" i="71"/>
  <c r="W39" i="71"/>
  <c r="V39" i="71"/>
  <c r="U39" i="71"/>
  <c r="T39" i="71"/>
  <c r="S39" i="71"/>
  <c r="R39" i="71"/>
  <c r="Q39" i="71"/>
  <c r="P39" i="71"/>
  <c r="O39" i="71"/>
  <c r="N39" i="71"/>
  <c r="M39" i="71"/>
  <c r="L39" i="71"/>
  <c r="K39" i="71"/>
  <c r="J39" i="71"/>
  <c r="I39" i="71"/>
  <c r="H39" i="71"/>
  <c r="G39" i="71"/>
  <c r="F39" i="71"/>
  <c r="E39" i="71"/>
  <c r="D39" i="71"/>
  <c r="AE38" i="71"/>
  <c r="AD38" i="71"/>
  <c r="AC38" i="71"/>
  <c r="AB38" i="71"/>
  <c r="AA38" i="71"/>
  <c r="Z38" i="71"/>
  <c r="Y38" i="71"/>
  <c r="X38" i="71"/>
  <c r="W38" i="71"/>
  <c r="V38" i="71"/>
  <c r="U38" i="71"/>
  <c r="T38" i="71"/>
  <c r="S38" i="71"/>
  <c r="R38" i="71"/>
  <c r="Q38" i="71"/>
  <c r="P38" i="71"/>
  <c r="O38" i="71"/>
  <c r="N38" i="71"/>
  <c r="M38" i="71"/>
  <c r="L38" i="71"/>
  <c r="K38" i="71"/>
  <c r="J38" i="71"/>
  <c r="I38" i="71"/>
  <c r="H38" i="71"/>
  <c r="G38" i="71"/>
  <c r="F38" i="71"/>
  <c r="E38" i="71"/>
  <c r="D38" i="71"/>
  <c r="AE37" i="71"/>
  <c r="AD37" i="71"/>
  <c r="AC37" i="71"/>
  <c r="AB37" i="71"/>
  <c r="AA37" i="71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G37" i="71"/>
  <c r="F37" i="71"/>
  <c r="E37" i="71"/>
  <c r="D37" i="71"/>
  <c r="AE36" i="71"/>
  <c r="AD36" i="71"/>
  <c r="AC36" i="71"/>
  <c r="AB36" i="71"/>
  <c r="AA36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G36" i="71"/>
  <c r="F36" i="71"/>
  <c r="E36" i="71"/>
  <c r="D36" i="71"/>
  <c r="AE35" i="71"/>
  <c r="AD35" i="71"/>
  <c r="AC35" i="71"/>
  <c r="AB35" i="71"/>
  <c r="AA35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G35" i="71"/>
  <c r="F35" i="71"/>
  <c r="E35" i="71"/>
  <c r="D35" i="71"/>
  <c r="AE34" i="71"/>
  <c r="AD34" i="71"/>
  <c r="AC34" i="71"/>
  <c r="AB34" i="71"/>
  <c r="AA34" i="7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G34" i="71"/>
  <c r="F34" i="71"/>
  <c r="E34" i="71"/>
  <c r="D34" i="71"/>
  <c r="AO29" i="71"/>
  <c r="AN29" i="71"/>
  <c r="AM29" i="71"/>
  <c r="AL29" i="71"/>
  <c r="AO28" i="71"/>
  <c r="AN28" i="71"/>
  <c r="AM28" i="71"/>
  <c r="AL28" i="71"/>
  <c r="AO27" i="71"/>
  <c r="AN27" i="71"/>
  <c r="AM27" i="71"/>
  <c r="AL27" i="71"/>
  <c r="AF24" i="71" s="1"/>
  <c r="AO25" i="71" s="1"/>
  <c r="AO26" i="71"/>
  <c r="AN26" i="71"/>
  <c r="AM26" i="71"/>
  <c r="AL26" i="71"/>
  <c r="AF23" i="71" s="1"/>
  <c r="AO24" i="71" s="1"/>
  <c r="AK26" i="71"/>
  <c r="AN25" i="71"/>
  <c r="AM25" i="71"/>
  <c r="AL25" i="71"/>
  <c r="AF22" i="71" s="1"/>
  <c r="AO22" i="71" s="1"/>
  <c r="AN24" i="71"/>
  <c r="AM24" i="71"/>
  <c r="AL24" i="71"/>
  <c r="AG24" i="71"/>
  <c r="AN23" i="71"/>
  <c r="AM23" i="71"/>
  <c r="AL23" i="71"/>
  <c r="AK23" i="71"/>
  <c r="AG23" i="71"/>
  <c r="AR22" i="71"/>
  <c r="AN22" i="71"/>
  <c r="AM22" i="71"/>
  <c r="AL22" i="71"/>
  <c r="AK22" i="71"/>
  <c r="AG22" i="71"/>
  <c r="AN21" i="71"/>
  <c r="AM21" i="71"/>
  <c r="AL21" i="71"/>
  <c r="AF21" i="71" s="1"/>
  <c r="AK21" i="71"/>
  <c r="AG21" i="71"/>
  <c r="AN20" i="71"/>
  <c r="AM20" i="71"/>
  <c r="AL20" i="71"/>
  <c r="AF20" i="71" s="1"/>
  <c r="AK20" i="71"/>
  <c r="AG20" i="71"/>
  <c r="AN19" i="71"/>
  <c r="AM19" i="71"/>
  <c r="AL19" i="71"/>
  <c r="AF19" i="71" s="1"/>
  <c r="AO19" i="71" s="1"/>
  <c r="AK19" i="71"/>
  <c r="AG19" i="71"/>
  <c r="AN18" i="71"/>
  <c r="AM18" i="71"/>
  <c r="AL18" i="71"/>
  <c r="AF18" i="71" s="1"/>
  <c r="AK18" i="71"/>
  <c r="AG18" i="71"/>
  <c r="AN17" i="71"/>
  <c r="AM17" i="71"/>
  <c r="AL17" i="71"/>
  <c r="AF17" i="71" s="1"/>
  <c r="AK17" i="71"/>
  <c r="AG17" i="71"/>
  <c r="AN16" i="71"/>
  <c r="AM16" i="71"/>
  <c r="AL16" i="71"/>
  <c r="AF16" i="71" s="1"/>
  <c r="AO16" i="71" s="1"/>
  <c r="AK16" i="71"/>
  <c r="AG16" i="71"/>
  <c r="AN15" i="71"/>
  <c r="AM15" i="71"/>
  <c r="AL15" i="71"/>
  <c r="AF15" i="71" s="1"/>
  <c r="AK15" i="71"/>
  <c r="AG15" i="71"/>
  <c r="AN14" i="71"/>
  <c r="AM14" i="71"/>
  <c r="AL14" i="71"/>
  <c r="AF14" i="71" s="1"/>
  <c r="AK14" i="71"/>
  <c r="AG14" i="71"/>
  <c r="AN13" i="71"/>
  <c r="AM13" i="71"/>
  <c r="AL13" i="71"/>
  <c r="AF13" i="71" s="1"/>
  <c r="AK13" i="71"/>
  <c r="AG13" i="71"/>
  <c r="AN12" i="71"/>
  <c r="AM12" i="71"/>
  <c r="AL12" i="71"/>
  <c r="AF12" i="71" s="1"/>
  <c r="AO12" i="71" s="1"/>
  <c r="AK12" i="71"/>
  <c r="AG12" i="71"/>
  <c r="AH11" i="71"/>
  <c r="AG11" i="71"/>
  <c r="AF11" i="71"/>
  <c r="AN10" i="71"/>
  <c r="AM10" i="71"/>
  <c r="AL10" i="71"/>
  <c r="AF10" i="71" s="1"/>
  <c r="AK10" i="71"/>
  <c r="AG10" i="71"/>
  <c r="AN9" i="71"/>
  <c r="AM9" i="71"/>
  <c r="AL9" i="71"/>
  <c r="AF9" i="71" s="1"/>
  <c r="AO9" i="71" s="1"/>
  <c r="AK9" i="71"/>
  <c r="AG9" i="71"/>
  <c r="AN8" i="71"/>
  <c r="AM8" i="71"/>
  <c r="AL8" i="71"/>
  <c r="AF8" i="71" s="1"/>
  <c r="AK8" i="71"/>
  <c r="AG8" i="71"/>
  <c r="AE5" i="71"/>
  <c r="AE6" i="71" s="1"/>
  <c r="AE7" i="71" s="1"/>
  <c r="AE33" i="71" s="1"/>
  <c r="AD5" i="71"/>
  <c r="AD6" i="71" s="1"/>
  <c r="AD7" i="71" s="1"/>
  <c r="AD33" i="71" s="1"/>
  <c r="AC5" i="71"/>
  <c r="AC6" i="71" s="1"/>
  <c r="AC7" i="71" s="1"/>
  <c r="AC33" i="71" s="1"/>
  <c r="AB5" i="71"/>
  <c r="AB6" i="71" s="1"/>
  <c r="AB7" i="71" s="1"/>
  <c r="AB33" i="71" s="1"/>
  <c r="AA5" i="71"/>
  <c r="AA6" i="71" s="1"/>
  <c r="AA7" i="71" s="1"/>
  <c r="AA33" i="71" s="1"/>
  <c r="Z5" i="71"/>
  <c r="Z6" i="71" s="1"/>
  <c r="Z7" i="71" s="1"/>
  <c r="Z33" i="71" s="1"/>
  <c r="Y5" i="71"/>
  <c r="Y6" i="71" s="1"/>
  <c r="Y7" i="71" s="1"/>
  <c r="Y33" i="71" s="1"/>
  <c r="X5" i="71"/>
  <c r="X6" i="71" s="1"/>
  <c r="X7" i="71" s="1"/>
  <c r="X33" i="71" s="1"/>
  <c r="W5" i="71"/>
  <c r="W6" i="71" s="1"/>
  <c r="W7" i="71" s="1"/>
  <c r="W33" i="71" s="1"/>
  <c r="V5" i="71"/>
  <c r="V6" i="71" s="1"/>
  <c r="V7" i="71" s="1"/>
  <c r="V33" i="71" s="1"/>
  <c r="U5" i="71"/>
  <c r="U6" i="71" s="1"/>
  <c r="U7" i="71" s="1"/>
  <c r="U33" i="71" s="1"/>
  <c r="T5" i="71"/>
  <c r="T6" i="71" s="1"/>
  <c r="T7" i="71" s="1"/>
  <c r="T33" i="71" s="1"/>
  <c r="S5" i="71"/>
  <c r="S6" i="71" s="1"/>
  <c r="S7" i="71" s="1"/>
  <c r="S33" i="71" s="1"/>
  <c r="R5" i="71"/>
  <c r="R6" i="71" s="1"/>
  <c r="R7" i="71" s="1"/>
  <c r="R33" i="71" s="1"/>
  <c r="Q5" i="71"/>
  <c r="Q6" i="71" s="1"/>
  <c r="Q7" i="71" s="1"/>
  <c r="Q33" i="71" s="1"/>
  <c r="P5" i="71"/>
  <c r="P6" i="71" s="1"/>
  <c r="P7" i="71" s="1"/>
  <c r="P33" i="71" s="1"/>
  <c r="O5" i="71"/>
  <c r="O6" i="71" s="1"/>
  <c r="O7" i="71" s="1"/>
  <c r="O33" i="71" s="1"/>
  <c r="N5" i="71"/>
  <c r="N6" i="71" s="1"/>
  <c r="N7" i="71" s="1"/>
  <c r="N33" i="71" s="1"/>
  <c r="M5" i="71"/>
  <c r="M6" i="71" s="1"/>
  <c r="M7" i="71" s="1"/>
  <c r="M33" i="71" s="1"/>
  <c r="L5" i="71"/>
  <c r="L6" i="71" s="1"/>
  <c r="L7" i="71" s="1"/>
  <c r="L33" i="71" s="1"/>
  <c r="K5" i="71"/>
  <c r="K6" i="71" s="1"/>
  <c r="K7" i="71" s="1"/>
  <c r="K33" i="71" s="1"/>
  <c r="J5" i="71"/>
  <c r="J6" i="71" s="1"/>
  <c r="J7" i="71" s="1"/>
  <c r="J33" i="71" s="1"/>
  <c r="I5" i="71"/>
  <c r="I6" i="71" s="1"/>
  <c r="I7" i="71" s="1"/>
  <c r="I33" i="71" s="1"/>
  <c r="H5" i="71"/>
  <c r="H6" i="71" s="1"/>
  <c r="H7" i="71" s="1"/>
  <c r="H33" i="71" s="1"/>
  <c r="G5" i="71"/>
  <c r="G6" i="71" s="1"/>
  <c r="G7" i="71" s="1"/>
  <c r="G33" i="71" s="1"/>
  <c r="F5" i="71"/>
  <c r="F6" i="71" s="1"/>
  <c r="F7" i="71" s="1"/>
  <c r="F33" i="71" s="1"/>
  <c r="E5" i="71"/>
  <c r="E6" i="71" s="1"/>
  <c r="E7" i="71" s="1"/>
  <c r="E33" i="71" s="1"/>
  <c r="D5" i="71"/>
  <c r="D6" i="71" s="1"/>
  <c r="D7" i="71" s="1"/>
  <c r="D33" i="71" s="1"/>
  <c r="AH40" i="70"/>
  <c r="AG40" i="70"/>
  <c r="AF40" i="70"/>
  <c r="AE40" i="70"/>
  <c r="AD40" i="70"/>
  <c r="AC40" i="70"/>
  <c r="AB40" i="70"/>
  <c r="AA40" i="70"/>
  <c r="Z40" i="70"/>
  <c r="Y40" i="70"/>
  <c r="X40" i="70"/>
  <c r="W40" i="70"/>
  <c r="V40" i="70"/>
  <c r="U40" i="70"/>
  <c r="T40" i="70"/>
  <c r="S40" i="70"/>
  <c r="R40" i="70"/>
  <c r="Q40" i="70"/>
  <c r="P40" i="70"/>
  <c r="O40" i="70"/>
  <c r="N40" i="70"/>
  <c r="M40" i="70"/>
  <c r="L40" i="70"/>
  <c r="K40" i="70"/>
  <c r="J40" i="70"/>
  <c r="I40" i="70"/>
  <c r="H40" i="70"/>
  <c r="G40" i="70"/>
  <c r="F40" i="70"/>
  <c r="E40" i="70"/>
  <c r="D40" i="70"/>
  <c r="AH39" i="70"/>
  <c r="AG39" i="70"/>
  <c r="AF39" i="70"/>
  <c r="AE39" i="70"/>
  <c r="AD39" i="70"/>
  <c r="AC39" i="70"/>
  <c r="AB39" i="70"/>
  <c r="AA39" i="70"/>
  <c r="Z39" i="70"/>
  <c r="Y39" i="70"/>
  <c r="X39" i="70"/>
  <c r="W39" i="70"/>
  <c r="V39" i="70"/>
  <c r="U39" i="70"/>
  <c r="T39" i="70"/>
  <c r="S39" i="70"/>
  <c r="R39" i="70"/>
  <c r="Q39" i="70"/>
  <c r="P39" i="70"/>
  <c r="O39" i="70"/>
  <c r="N39" i="70"/>
  <c r="M39" i="70"/>
  <c r="L39" i="70"/>
  <c r="K39" i="70"/>
  <c r="J39" i="70"/>
  <c r="I39" i="70"/>
  <c r="H39" i="70"/>
  <c r="G39" i="70"/>
  <c r="F39" i="70"/>
  <c r="E39" i="70"/>
  <c r="D39" i="70"/>
  <c r="AH38" i="70"/>
  <c r="AG38" i="70"/>
  <c r="AF38" i="70"/>
  <c r="AE38" i="70"/>
  <c r="AD38" i="70"/>
  <c r="AC38" i="70"/>
  <c r="AB38" i="70"/>
  <c r="AA38" i="70"/>
  <c r="Z38" i="70"/>
  <c r="Y38" i="70"/>
  <c r="X38" i="70"/>
  <c r="W38" i="70"/>
  <c r="V38" i="70"/>
  <c r="U38" i="70"/>
  <c r="T38" i="70"/>
  <c r="S38" i="70"/>
  <c r="R38" i="70"/>
  <c r="Q38" i="70"/>
  <c r="P38" i="70"/>
  <c r="O38" i="70"/>
  <c r="N38" i="70"/>
  <c r="M38" i="70"/>
  <c r="L38" i="70"/>
  <c r="K38" i="70"/>
  <c r="J38" i="70"/>
  <c r="I38" i="70"/>
  <c r="H38" i="70"/>
  <c r="G38" i="70"/>
  <c r="F38" i="70"/>
  <c r="E38" i="70"/>
  <c r="D38" i="70"/>
  <c r="AH37" i="70"/>
  <c r="AG37" i="70"/>
  <c r="AF37" i="70"/>
  <c r="AE37" i="70"/>
  <c r="AD37" i="70"/>
  <c r="AC37" i="70"/>
  <c r="AB37" i="70"/>
  <c r="AA37" i="70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G37" i="70"/>
  <c r="F37" i="70"/>
  <c r="E37" i="70"/>
  <c r="D37" i="70"/>
  <c r="AH36" i="70"/>
  <c r="AG36" i="70"/>
  <c r="AF36" i="70"/>
  <c r="AE36" i="70"/>
  <c r="AD36" i="70"/>
  <c r="AC36" i="70"/>
  <c r="AB36" i="70"/>
  <c r="AA36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G36" i="70"/>
  <c r="F36" i="70"/>
  <c r="E36" i="70"/>
  <c r="D36" i="70"/>
  <c r="AH35" i="70"/>
  <c r="AG35" i="70"/>
  <c r="AF35" i="70"/>
  <c r="AE35" i="70"/>
  <c r="AD35" i="70"/>
  <c r="AC35" i="70"/>
  <c r="AB35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H35" i="70"/>
  <c r="G35" i="70"/>
  <c r="F35" i="70"/>
  <c r="E35" i="70"/>
  <c r="D35" i="70"/>
  <c r="AH34" i="70"/>
  <c r="AG34" i="70"/>
  <c r="AF34" i="70"/>
  <c r="AE34" i="70"/>
  <c r="AD34" i="70"/>
  <c r="AC34" i="70"/>
  <c r="AB34" i="70"/>
  <c r="AA34" i="70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G34" i="70"/>
  <c r="F34" i="70"/>
  <c r="E34" i="70"/>
  <c r="D34" i="70"/>
  <c r="AH33" i="70"/>
  <c r="AG33" i="70"/>
  <c r="AR29" i="70"/>
  <c r="AQ29" i="70"/>
  <c r="AP29" i="70"/>
  <c r="AO29" i="70"/>
  <c r="AR28" i="70"/>
  <c r="AQ28" i="70"/>
  <c r="AP28" i="70"/>
  <c r="AO28" i="70"/>
  <c r="AR27" i="70"/>
  <c r="AQ27" i="70"/>
  <c r="AP27" i="70"/>
  <c r="AO27" i="70"/>
  <c r="AI24" i="70" s="1"/>
  <c r="AR25" i="70" s="1"/>
  <c r="AR26" i="70"/>
  <c r="AQ26" i="70"/>
  <c r="AP26" i="70"/>
  <c r="AO26" i="70"/>
  <c r="AI23" i="70" s="1"/>
  <c r="AR24" i="70" s="1"/>
  <c r="AN26" i="70"/>
  <c r="AQ25" i="70"/>
  <c r="AP25" i="70"/>
  <c r="AO25" i="70"/>
  <c r="AI22" i="70" s="1"/>
  <c r="AR23" i="70" s="1"/>
  <c r="AQ24" i="70"/>
  <c r="AP24" i="70"/>
  <c r="AO24" i="70"/>
  <c r="AJ24" i="70"/>
  <c r="AQ23" i="70"/>
  <c r="AP23" i="70"/>
  <c r="AO23" i="70"/>
  <c r="AN23" i="70"/>
  <c r="AJ23" i="70"/>
  <c r="AU22" i="70"/>
  <c r="AT22" i="70"/>
  <c r="AS22" i="70"/>
  <c r="AR22" i="70"/>
  <c r="AQ22" i="70"/>
  <c r="AP22" i="70"/>
  <c r="AO22" i="70"/>
  <c r="AN22" i="70"/>
  <c r="AV22" i="70" s="1"/>
  <c r="AJ22" i="70"/>
  <c r="AQ21" i="70"/>
  <c r="AP21" i="70"/>
  <c r="AO21" i="70"/>
  <c r="AI21" i="70" s="1"/>
  <c r="AN21" i="70"/>
  <c r="AJ21" i="70"/>
  <c r="AQ20" i="70"/>
  <c r="AP20" i="70"/>
  <c r="AO20" i="70"/>
  <c r="AI20" i="70" s="1"/>
  <c r="AN20" i="70"/>
  <c r="AJ20" i="70"/>
  <c r="AQ19" i="70"/>
  <c r="AP19" i="70"/>
  <c r="AO19" i="70"/>
  <c r="AI19" i="70" s="1"/>
  <c r="AN19" i="70"/>
  <c r="AJ19" i="70"/>
  <c r="AQ18" i="70"/>
  <c r="AP18" i="70"/>
  <c r="AO18" i="70"/>
  <c r="AI18" i="70" s="1"/>
  <c r="AN18" i="70"/>
  <c r="AJ18" i="70"/>
  <c r="AQ17" i="70"/>
  <c r="AP17" i="70"/>
  <c r="AO17" i="70"/>
  <c r="AI17" i="70" s="1"/>
  <c r="AN17" i="70"/>
  <c r="AJ17" i="70"/>
  <c r="AQ16" i="70"/>
  <c r="AP16" i="70"/>
  <c r="AO16" i="70"/>
  <c r="AI16" i="70" s="1"/>
  <c r="AN16" i="70"/>
  <c r="AJ16" i="70"/>
  <c r="AQ15" i="70"/>
  <c r="AP15" i="70"/>
  <c r="AO15" i="70"/>
  <c r="AI15" i="70" s="1"/>
  <c r="AN15" i="70"/>
  <c r="AJ15" i="70"/>
  <c r="AQ14" i="70"/>
  <c r="AP14" i="70"/>
  <c r="AO14" i="70"/>
  <c r="AI14" i="70" s="1"/>
  <c r="AN14" i="70"/>
  <c r="AJ14" i="70"/>
  <c r="AQ13" i="70"/>
  <c r="AP13" i="70"/>
  <c r="AO13" i="70"/>
  <c r="AI13" i="70" s="1"/>
  <c r="AR13" i="70" s="1"/>
  <c r="AN13" i="70"/>
  <c r="AJ13" i="70"/>
  <c r="AQ12" i="70"/>
  <c r="AP12" i="70"/>
  <c r="AO12" i="70"/>
  <c r="AI12" i="70" s="1"/>
  <c r="AN12" i="70"/>
  <c r="AJ12" i="70"/>
  <c r="AK11" i="70"/>
  <c r="AJ11" i="70"/>
  <c r="AI11" i="70"/>
  <c r="AQ10" i="70"/>
  <c r="AP10" i="70"/>
  <c r="AO10" i="70"/>
  <c r="AI10" i="70" s="1"/>
  <c r="AN10" i="70"/>
  <c r="AJ10" i="70"/>
  <c r="AQ9" i="70"/>
  <c r="AP9" i="70"/>
  <c r="AO9" i="70"/>
  <c r="AI9" i="70" s="1"/>
  <c r="AN9" i="70"/>
  <c r="AJ9" i="70"/>
  <c r="AQ8" i="70"/>
  <c r="AP8" i="70"/>
  <c r="AO8" i="70"/>
  <c r="AI8" i="70" s="1"/>
  <c r="AN8" i="70"/>
  <c r="AJ8" i="70"/>
  <c r="AH6" i="70"/>
  <c r="AG6" i="70"/>
  <c r="AF5" i="70"/>
  <c r="AF6" i="70" s="1"/>
  <c r="AF7" i="70" s="1"/>
  <c r="AF33" i="70" s="1"/>
  <c r="AE5" i="70"/>
  <c r="AE6" i="70" s="1"/>
  <c r="AE7" i="70" s="1"/>
  <c r="AE33" i="70" s="1"/>
  <c r="AD5" i="70"/>
  <c r="AD6" i="70" s="1"/>
  <c r="AD7" i="70" s="1"/>
  <c r="AD33" i="70" s="1"/>
  <c r="AC5" i="70"/>
  <c r="AC6" i="70" s="1"/>
  <c r="AC7" i="70" s="1"/>
  <c r="AC33" i="70" s="1"/>
  <c r="AB5" i="70"/>
  <c r="AB6" i="70" s="1"/>
  <c r="AB7" i="70" s="1"/>
  <c r="AB33" i="70" s="1"/>
  <c r="AA5" i="70"/>
  <c r="AA6" i="70" s="1"/>
  <c r="AA7" i="70" s="1"/>
  <c r="AA33" i="70" s="1"/>
  <c r="Z5" i="70"/>
  <c r="Z6" i="70" s="1"/>
  <c r="Z7" i="70" s="1"/>
  <c r="Z33" i="70" s="1"/>
  <c r="Y5" i="70"/>
  <c r="Y6" i="70" s="1"/>
  <c r="Y7" i="70" s="1"/>
  <c r="Y33" i="70" s="1"/>
  <c r="X5" i="70"/>
  <c r="X6" i="70" s="1"/>
  <c r="X7" i="70" s="1"/>
  <c r="X33" i="70" s="1"/>
  <c r="W5" i="70"/>
  <c r="W6" i="70" s="1"/>
  <c r="W7" i="70" s="1"/>
  <c r="W33" i="70" s="1"/>
  <c r="V5" i="70"/>
  <c r="V6" i="70" s="1"/>
  <c r="V7" i="70" s="1"/>
  <c r="V33" i="70" s="1"/>
  <c r="U5" i="70"/>
  <c r="U6" i="70" s="1"/>
  <c r="U7" i="70" s="1"/>
  <c r="U33" i="70" s="1"/>
  <c r="T5" i="70"/>
  <c r="T6" i="70" s="1"/>
  <c r="T7" i="70" s="1"/>
  <c r="T33" i="70" s="1"/>
  <c r="S5" i="70"/>
  <c r="S6" i="70" s="1"/>
  <c r="S7" i="70" s="1"/>
  <c r="S33" i="70" s="1"/>
  <c r="R5" i="70"/>
  <c r="R6" i="70" s="1"/>
  <c r="R7" i="70" s="1"/>
  <c r="R33" i="70" s="1"/>
  <c r="Q5" i="70"/>
  <c r="Q6" i="70" s="1"/>
  <c r="Q7" i="70" s="1"/>
  <c r="Q33" i="70" s="1"/>
  <c r="P5" i="70"/>
  <c r="P6" i="70" s="1"/>
  <c r="P7" i="70" s="1"/>
  <c r="P33" i="70" s="1"/>
  <c r="O5" i="70"/>
  <c r="O6" i="70" s="1"/>
  <c r="O7" i="70" s="1"/>
  <c r="O33" i="70" s="1"/>
  <c r="N5" i="70"/>
  <c r="N6" i="70" s="1"/>
  <c r="N7" i="70" s="1"/>
  <c r="N33" i="70" s="1"/>
  <c r="M5" i="70"/>
  <c r="M6" i="70" s="1"/>
  <c r="M7" i="70" s="1"/>
  <c r="M33" i="70" s="1"/>
  <c r="L5" i="70"/>
  <c r="L6" i="70" s="1"/>
  <c r="L7" i="70" s="1"/>
  <c r="L33" i="70" s="1"/>
  <c r="K5" i="70"/>
  <c r="K6" i="70" s="1"/>
  <c r="K7" i="70" s="1"/>
  <c r="K33" i="70" s="1"/>
  <c r="J5" i="70"/>
  <c r="J6" i="70" s="1"/>
  <c r="J7" i="70" s="1"/>
  <c r="J33" i="70" s="1"/>
  <c r="I5" i="70"/>
  <c r="I6" i="70" s="1"/>
  <c r="I7" i="70" s="1"/>
  <c r="I33" i="70" s="1"/>
  <c r="H5" i="70"/>
  <c r="H6" i="70" s="1"/>
  <c r="H7" i="70" s="1"/>
  <c r="H33" i="70" s="1"/>
  <c r="G5" i="70"/>
  <c r="G6" i="70" s="1"/>
  <c r="G7" i="70" s="1"/>
  <c r="G33" i="70" s="1"/>
  <c r="F5" i="70"/>
  <c r="F6" i="70" s="1"/>
  <c r="F7" i="70" s="1"/>
  <c r="F33" i="70" s="1"/>
  <c r="E5" i="70"/>
  <c r="E6" i="70" s="1"/>
  <c r="E7" i="70" s="1"/>
  <c r="E33" i="70" s="1"/>
  <c r="D5" i="70"/>
  <c r="D6" i="70" s="1"/>
  <c r="D7" i="70" s="1"/>
  <c r="D33" i="70" s="1"/>
  <c r="AH41" i="69"/>
  <c r="AG41" i="69"/>
  <c r="AF41" i="69"/>
  <c r="AE41" i="69"/>
  <c r="AD41" i="69"/>
  <c r="AC41" i="69"/>
  <c r="AB41" i="69"/>
  <c r="AA41" i="69"/>
  <c r="Z41" i="69"/>
  <c r="Y41" i="69"/>
  <c r="X41" i="69"/>
  <c r="W41" i="69"/>
  <c r="V41" i="69"/>
  <c r="U41" i="69"/>
  <c r="T41" i="69"/>
  <c r="S41" i="69"/>
  <c r="R41" i="69"/>
  <c r="Q41" i="69"/>
  <c r="P41" i="69"/>
  <c r="O41" i="69"/>
  <c r="N41" i="69"/>
  <c r="M41" i="69"/>
  <c r="L41" i="69"/>
  <c r="K41" i="69"/>
  <c r="J41" i="69"/>
  <c r="I41" i="69"/>
  <c r="H41" i="69"/>
  <c r="G41" i="69"/>
  <c r="F41" i="69"/>
  <c r="E41" i="69"/>
  <c r="D41" i="69"/>
  <c r="AH40" i="69"/>
  <c r="AG40" i="69"/>
  <c r="AF40" i="69"/>
  <c r="AE40" i="69"/>
  <c r="AD40" i="69"/>
  <c r="AC40" i="69"/>
  <c r="AB40" i="69"/>
  <c r="AA40" i="69"/>
  <c r="Z40" i="69"/>
  <c r="Y40" i="69"/>
  <c r="X40" i="69"/>
  <c r="W40" i="69"/>
  <c r="V40" i="69"/>
  <c r="U40" i="69"/>
  <c r="T40" i="69"/>
  <c r="S40" i="69"/>
  <c r="R40" i="69"/>
  <c r="Q40" i="69"/>
  <c r="P40" i="69"/>
  <c r="O40" i="69"/>
  <c r="N40" i="69"/>
  <c r="M40" i="69"/>
  <c r="L40" i="69"/>
  <c r="K40" i="69"/>
  <c r="J40" i="69"/>
  <c r="I40" i="69"/>
  <c r="H40" i="69"/>
  <c r="G40" i="69"/>
  <c r="F40" i="69"/>
  <c r="E40" i="69"/>
  <c r="D40" i="69"/>
  <c r="AH39" i="69"/>
  <c r="AG39" i="69"/>
  <c r="AF39" i="69"/>
  <c r="AE39" i="69"/>
  <c r="AD39" i="69"/>
  <c r="AC39" i="69"/>
  <c r="AB39" i="69"/>
  <c r="AA39" i="69"/>
  <c r="Z39" i="69"/>
  <c r="Y39" i="69"/>
  <c r="X39" i="69"/>
  <c r="W39" i="69"/>
  <c r="V39" i="69"/>
  <c r="U39" i="69"/>
  <c r="T39" i="69"/>
  <c r="S39" i="69"/>
  <c r="R39" i="69"/>
  <c r="Q39" i="69"/>
  <c r="P39" i="69"/>
  <c r="O39" i="69"/>
  <c r="N39" i="69"/>
  <c r="M39" i="69"/>
  <c r="L39" i="69"/>
  <c r="K39" i="69"/>
  <c r="J39" i="69"/>
  <c r="I39" i="69"/>
  <c r="H39" i="69"/>
  <c r="G39" i="69"/>
  <c r="F39" i="69"/>
  <c r="E39" i="69"/>
  <c r="D39" i="69"/>
  <c r="AH38" i="69"/>
  <c r="AG38" i="69"/>
  <c r="AF38" i="69"/>
  <c r="AE38" i="69"/>
  <c r="AD38" i="69"/>
  <c r="AC38" i="69"/>
  <c r="AB38" i="69"/>
  <c r="AA38" i="69"/>
  <c r="Z38" i="69"/>
  <c r="Y38" i="69"/>
  <c r="X38" i="69"/>
  <c r="W38" i="69"/>
  <c r="V38" i="69"/>
  <c r="U38" i="69"/>
  <c r="T38" i="69"/>
  <c r="S38" i="69"/>
  <c r="R38" i="69"/>
  <c r="Q38" i="69"/>
  <c r="P38" i="69"/>
  <c r="O38" i="69"/>
  <c r="N38" i="69"/>
  <c r="M38" i="69"/>
  <c r="L38" i="69"/>
  <c r="K38" i="69"/>
  <c r="J38" i="69"/>
  <c r="I38" i="69"/>
  <c r="H38" i="69"/>
  <c r="G38" i="69"/>
  <c r="F38" i="69"/>
  <c r="E38" i="69"/>
  <c r="D38" i="69"/>
  <c r="AH37" i="69"/>
  <c r="AG37" i="69"/>
  <c r="AF37" i="69"/>
  <c r="AE37" i="69"/>
  <c r="AD37" i="69"/>
  <c r="AC37" i="69"/>
  <c r="AB37" i="69"/>
  <c r="AA37" i="69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G37" i="69"/>
  <c r="F37" i="69"/>
  <c r="E37" i="69"/>
  <c r="D37" i="69"/>
  <c r="AH36" i="69"/>
  <c r="AG36" i="69"/>
  <c r="AF36" i="69"/>
  <c r="AE36" i="69"/>
  <c r="AD36" i="69"/>
  <c r="AC36" i="69"/>
  <c r="AB36" i="69"/>
  <c r="AA36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G36" i="69"/>
  <c r="F36" i="69"/>
  <c r="E36" i="69"/>
  <c r="D36" i="69"/>
  <c r="AH35" i="69"/>
  <c r="AG35" i="69"/>
  <c r="AF35" i="69"/>
  <c r="AE35" i="69"/>
  <c r="AD35" i="69"/>
  <c r="AC35" i="69"/>
  <c r="AB35" i="69"/>
  <c r="AA35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H35" i="69"/>
  <c r="G35" i="69"/>
  <c r="F35" i="69"/>
  <c r="E35" i="69"/>
  <c r="D35" i="69"/>
  <c r="AH34" i="69"/>
  <c r="AG34" i="69"/>
  <c r="AR29" i="69"/>
  <c r="AQ29" i="69"/>
  <c r="AP29" i="69"/>
  <c r="AO29" i="69"/>
  <c r="AR28" i="69"/>
  <c r="AQ28" i="69"/>
  <c r="AP28" i="69"/>
  <c r="AO28" i="69"/>
  <c r="AR27" i="69"/>
  <c r="AQ27" i="69"/>
  <c r="AP27" i="69"/>
  <c r="AO27" i="69"/>
  <c r="AI25" i="69" s="1"/>
  <c r="AR25" i="69" s="1"/>
  <c r="AR26" i="69"/>
  <c r="AQ26" i="69"/>
  <c r="AP26" i="69"/>
  <c r="AO26" i="69"/>
  <c r="AI24" i="69" s="1"/>
  <c r="AR24" i="69" s="1"/>
  <c r="AN26" i="69"/>
  <c r="AQ25" i="69"/>
  <c r="AP25" i="69"/>
  <c r="AO25" i="69"/>
  <c r="AI23" i="69" s="1"/>
  <c r="AR23" i="69" s="1"/>
  <c r="AJ25" i="69"/>
  <c r="AQ24" i="69"/>
  <c r="AP24" i="69"/>
  <c r="AO24" i="69"/>
  <c r="AJ24" i="69"/>
  <c r="AQ23" i="69"/>
  <c r="AP23" i="69"/>
  <c r="AO23" i="69"/>
  <c r="AN23" i="69"/>
  <c r="AJ23" i="69"/>
  <c r="AQ22" i="69"/>
  <c r="AP22" i="69"/>
  <c r="AO22" i="69"/>
  <c r="AI22" i="69" s="1"/>
  <c r="AR22" i="69" s="1"/>
  <c r="AN22" i="69"/>
  <c r="AJ22" i="69"/>
  <c r="AQ21" i="69"/>
  <c r="AP21" i="69"/>
  <c r="AO21" i="69"/>
  <c r="AI21" i="69" s="1"/>
  <c r="AN21" i="69"/>
  <c r="AJ21" i="69"/>
  <c r="AQ20" i="69"/>
  <c r="AP20" i="69"/>
  <c r="AO20" i="69"/>
  <c r="AI20" i="69" s="1"/>
  <c r="AN20" i="69"/>
  <c r="AJ20" i="69"/>
  <c r="AQ19" i="69"/>
  <c r="AP19" i="69"/>
  <c r="AO19" i="69"/>
  <c r="AI19" i="69" s="1"/>
  <c r="AN19" i="69"/>
  <c r="AJ19" i="69"/>
  <c r="AQ18" i="69"/>
  <c r="AP18" i="69"/>
  <c r="AO18" i="69"/>
  <c r="AI18" i="69" s="1"/>
  <c r="AN18" i="69"/>
  <c r="AJ18" i="69"/>
  <c r="AQ17" i="69"/>
  <c r="AP17" i="69"/>
  <c r="AO17" i="69"/>
  <c r="AI17" i="69" s="1"/>
  <c r="AN17" i="69"/>
  <c r="AJ17" i="69"/>
  <c r="AQ16" i="69"/>
  <c r="AP16" i="69"/>
  <c r="AO16" i="69"/>
  <c r="AI16" i="69" s="1"/>
  <c r="AN16" i="69"/>
  <c r="AJ16" i="69"/>
  <c r="AQ15" i="69"/>
  <c r="AP15" i="69"/>
  <c r="AO15" i="69"/>
  <c r="AI15" i="69" s="1"/>
  <c r="AN15" i="69"/>
  <c r="AJ15" i="69"/>
  <c r="AQ14" i="69"/>
  <c r="AP14" i="69"/>
  <c r="AO14" i="69"/>
  <c r="AI14" i="69" s="1"/>
  <c r="AN14" i="69"/>
  <c r="AJ14" i="69"/>
  <c r="AQ13" i="69"/>
  <c r="AP13" i="69"/>
  <c r="AO13" i="69"/>
  <c r="AI13" i="69" s="1"/>
  <c r="AN13" i="69"/>
  <c r="AJ13" i="69"/>
  <c r="AQ12" i="69"/>
  <c r="AP12" i="69"/>
  <c r="AO12" i="69"/>
  <c r="AI12" i="69" s="1"/>
  <c r="AN12" i="69"/>
  <c r="AJ12" i="69"/>
  <c r="AK11" i="69"/>
  <c r="AJ11" i="69"/>
  <c r="AI11" i="69"/>
  <c r="AQ10" i="69"/>
  <c r="AP10" i="69"/>
  <c r="AO10" i="69"/>
  <c r="AI10" i="69" s="1"/>
  <c r="AN10" i="69"/>
  <c r="AJ10" i="69"/>
  <c r="AQ9" i="69"/>
  <c r="AP9" i="69"/>
  <c r="AO9" i="69"/>
  <c r="AI9" i="69" s="1"/>
  <c r="AN9" i="69"/>
  <c r="AJ9" i="69"/>
  <c r="AQ8" i="69"/>
  <c r="AP8" i="69"/>
  <c r="AO8" i="69"/>
  <c r="AI8" i="69" s="1"/>
  <c r="AN8" i="69"/>
  <c r="AJ8" i="69"/>
  <c r="AH6" i="69"/>
  <c r="AG6" i="69"/>
  <c r="AF5" i="69"/>
  <c r="AF6" i="69" s="1"/>
  <c r="AF7" i="69" s="1"/>
  <c r="AF34" i="69" s="1"/>
  <c r="AE5" i="69"/>
  <c r="AE6" i="69" s="1"/>
  <c r="AE7" i="69" s="1"/>
  <c r="AE34" i="69" s="1"/>
  <c r="AD5" i="69"/>
  <c r="AD6" i="69" s="1"/>
  <c r="AD7" i="69" s="1"/>
  <c r="AD34" i="69" s="1"/>
  <c r="AC5" i="69"/>
  <c r="AC6" i="69" s="1"/>
  <c r="AC7" i="69" s="1"/>
  <c r="AC34" i="69" s="1"/>
  <c r="AB5" i="69"/>
  <c r="AB6" i="69" s="1"/>
  <c r="AB7" i="69" s="1"/>
  <c r="AB34" i="69" s="1"/>
  <c r="AA5" i="69"/>
  <c r="AA6" i="69" s="1"/>
  <c r="AA7" i="69" s="1"/>
  <c r="AA34" i="69" s="1"/>
  <c r="Z5" i="69"/>
  <c r="Z6" i="69" s="1"/>
  <c r="Z7" i="69" s="1"/>
  <c r="Z34" i="69" s="1"/>
  <c r="Y5" i="69"/>
  <c r="Y6" i="69" s="1"/>
  <c r="Y7" i="69" s="1"/>
  <c r="Y34" i="69" s="1"/>
  <c r="X5" i="69"/>
  <c r="X6" i="69" s="1"/>
  <c r="X7" i="69" s="1"/>
  <c r="X34" i="69" s="1"/>
  <c r="W5" i="69"/>
  <c r="W6" i="69" s="1"/>
  <c r="W7" i="69" s="1"/>
  <c r="W34" i="69" s="1"/>
  <c r="V5" i="69"/>
  <c r="V6" i="69" s="1"/>
  <c r="V7" i="69" s="1"/>
  <c r="V34" i="69" s="1"/>
  <c r="U5" i="69"/>
  <c r="U6" i="69" s="1"/>
  <c r="U7" i="69" s="1"/>
  <c r="U34" i="69" s="1"/>
  <c r="T5" i="69"/>
  <c r="T6" i="69" s="1"/>
  <c r="T7" i="69" s="1"/>
  <c r="T34" i="69" s="1"/>
  <c r="S5" i="69"/>
  <c r="S6" i="69" s="1"/>
  <c r="S7" i="69" s="1"/>
  <c r="S34" i="69" s="1"/>
  <c r="R5" i="69"/>
  <c r="R6" i="69" s="1"/>
  <c r="R7" i="69" s="1"/>
  <c r="R34" i="69" s="1"/>
  <c r="Q5" i="69"/>
  <c r="Q6" i="69" s="1"/>
  <c r="Q7" i="69" s="1"/>
  <c r="Q34" i="69" s="1"/>
  <c r="P5" i="69"/>
  <c r="P6" i="69" s="1"/>
  <c r="P7" i="69" s="1"/>
  <c r="P34" i="69" s="1"/>
  <c r="O5" i="69"/>
  <c r="O6" i="69" s="1"/>
  <c r="O7" i="69" s="1"/>
  <c r="O34" i="69" s="1"/>
  <c r="N5" i="69"/>
  <c r="N6" i="69" s="1"/>
  <c r="N7" i="69" s="1"/>
  <c r="N34" i="69" s="1"/>
  <c r="M5" i="69"/>
  <c r="M6" i="69" s="1"/>
  <c r="M7" i="69" s="1"/>
  <c r="M34" i="69" s="1"/>
  <c r="L5" i="69"/>
  <c r="L6" i="69" s="1"/>
  <c r="L7" i="69" s="1"/>
  <c r="L34" i="69" s="1"/>
  <c r="K5" i="69"/>
  <c r="K6" i="69" s="1"/>
  <c r="K7" i="69" s="1"/>
  <c r="K34" i="69" s="1"/>
  <c r="J5" i="69"/>
  <c r="J6" i="69" s="1"/>
  <c r="J7" i="69" s="1"/>
  <c r="J34" i="69" s="1"/>
  <c r="I5" i="69"/>
  <c r="I6" i="69" s="1"/>
  <c r="I7" i="69" s="1"/>
  <c r="I34" i="69" s="1"/>
  <c r="H5" i="69"/>
  <c r="H6" i="69" s="1"/>
  <c r="H7" i="69" s="1"/>
  <c r="H34" i="69" s="1"/>
  <c r="G5" i="69"/>
  <c r="G6" i="69" s="1"/>
  <c r="G7" i="69" s="1"/>
  <c r="G34" i="69" s="1"/>
  <c r="F5" i="69"/>
  <c r="F6" i="69" s="1"/>
  <c r="F7" i="69" s="1"/>
  <c r="F34" i="69" s="1"/>
  <c r="E5" i="69"/>
  <c r="E6" i="69" s="1"/>
  <c r="E7" i="69" s="1"/>
  <c r="E34" i="69" s="1"/>
  <c r="D5" i="69"/>
  <c r="D6" i="69" s="1"/>
  <c r="D7" i="69" s="1"/>
  <c r="D34" i="69" s="1"/>
  <c r="AG41" i="68"/>
  <c r="AF41" i="68"/>
  <c r="AE41" i="68"/>
  <c r="AD41" i="68"/>
  <c r="AC41" i="68"/>
  <c r="AB41" i="68"/>
  <c r="AA41" i="68"/>
  <c r="Z41" i="68"/>
  <c r="Y41" i="68"/>
  <c r="X41" i="68"/>
  <c r="W41" i="68"/>
  <c r="V41" i="68"/>
  <c r="U41" i="68"/>
  <c r="T41" i="68"/>
  <c r="S41" i="68"/>
  <c r="R41" i="68"/>
  <c r="Q41" i="68"/>
  <c r="P41" i="68"/>
  <c r="O41" i="68"/>
  <c r="N41" i="68"/>
  <c r="M41" i="68"/>
  <c r="L41" i="68"/>
  <c r="K41" i="68"/>
  <c r="J41" i="68"/>
  <c r="I41" i="68"/>
  <c r="H41" i="68"/>
  <c r="G41" i="68"/>
  <c r="F41" i="68"/>
  <c r="E41" i="68"/>
  <c r="D41" i="68"/>
  <c r="AG40" i="68"/>
  <c r="AF40" i="68"/>
  <c r="AE40" i="68"/>
  <c r="AD40" i="68"/>
  <c r="AC40" i="68"/>
  <c r="AB40" i="68"/>
  <c r="AA40" i="68"/>
  <c r="Z40" i="68"/>
  <c r="Y40" i="68"/>
  <c r="X40" i="68"/>
  <c r="W40" i="68"/>
  <c r="V40" i="68"/>
  <c r="U40" i="68"/>
  <c r="T40" i="68"/>
  <c r="S40" i="68"/>
  <c r="R40" i="68"/>
  <c r="Q40" i="68"/>
  <c r="P40" i="68"/>
  <c r="O40" i="68"/>
  <c r="N40" i="68"/>
  <c r="M40" i="68"/>
  <c r="L40" i="68"/>
  <c r="K40" i="68"/>
  <c r="J40" i="68"/>
  <c r="I40" i="68"/>
  <c r="H40" i="68"/>
  <c r="G40" i="68"/>
  <c r="F40" i="68"/>
  <c r="E40" i="68"/>
  <c r="D40" i="68"/>
  <c r="AG39" i="68"/>
  <c r="AF39" i="68"/>
  <c r="AE39" i="68"/>
  <c r="AD39" i="68"/>
  <c r="AC39" i="68"/>
  <c r="AB39" i="68"/>
  <c r="AA39" i="68"/>
  <c r="Z39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AG38" i="68"/>
  <c r="AF38" i="68"/>
  <c r="AE38" i="68"/>
  <c r="AD38" i="68"/>
  <c r="AC38" i="68"/>
  <c r="AB38" i="68"/>
  <c r="AA38" i="68"/>
  <c r="Z38" i="68"/>
  <c r="Y38" i="68"/>
  <c r="X38" i="68"/>
  <c r="W38" i="68"/>
  <c r="V38" i="68"/>
  <c r="U38" i="68"/>
  <c r="T38" i="68"/>
  <c r="S38" i="68"/>
  <c r="R38" i="68"/>
  <c r="Q38" i="68"/>
  <c r="P38" i="68"/>
  <c r="O38" i="68"/>
  <c r="N38" i="68"/>
  <c r="M38" i="68"/>
  <c r="L38" i="68"/>
  <c r="K38" i="68"/>
  <c r="J38" i="68"/>
  <c r="I38" i="68"/>
  <c r="H38" i="68"/>
  <c r="G38" i="68"/>
  <c r="F38" i="68"/>
  <c r="E38" i="68"/>
  <c r="D38" i="68"/>
  <c r="AG37" i="68"/>
  <c r="AF37" i="68"/>
  <c r="AE37" i="68"/>
  <c r="AD37" i="68"/>
  <c r="AC37" i="68"/>
  <c r="AB37" i="68"/>
  <c r="AA37" i="68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G37" i="68"/>
  <c r="F37" i="68"/>
  <c r="E37" i="68"/>
  <c r="D37" i="68"/>
  <c r="AG36" i="68"/>
  <c r="AF36" i="68"/>
  <c r="AE36" i="68"/>
  <c r="AD36" i="68"/>
  <c r="AC36" i="68"/>
  <c r="AB36" i="68"/>
  <c r="AA36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AG35" i="68"/>
  <c r="AF35" i="68"/>
  <c r="AE35" i="68"/>
  <c r="AD35" i="68"/>
  <c r="AC35" i="68"/>
  <c r="AB35" i="68"/>
  <c r="AA35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H35" i="68"/>
  <c r="G35" i="68"/>
  <c r="F35" i="68"/>
  <c r="E35" i="68"/>
  <c r="D35" i="68"/>
  <c r="AG34" i="68"/>
  <c r="AQ29" i="68"/>
  <c r="AP29" i="68"/>
  <c r="AO29" i="68"/>
  <c r="AN29" i="68"/>
  <c r="AQ28" i="68"/>
  <c r="AP28" i="68"/>
  <c r="AO28" i="68"/>
  <c r="AN28" i="68"/>
  <c r="AQ27" i="68"/>
  <c r="AP27" i="68"/>
  <c r="AO27" i="68"/>
  <c r="AN27" i="68"/>
  <c r="AH25" i="68" s="1"/>
  <c r="AQ25" i="68" s="1"/>
  <c r="AQ26" i="68"/>
  <c r="AP26" i="68"/>
  <c r="AO26" i="68"/>
  <c r="AN26" i="68"/>
  <c r="AH24" i="68" s="1"/>
  <c r="AQ24" i="68" s="1"/>
  <c r="AM26" i="68"/>
  <c r="AP25" i="68"/>
  <c r="AO25" i="68"/>
  <c r="AN25" i="68"/>
  <c r="AH23" i="68" s="1"/>
  <c r="AQ23" i="68" s="1"/>
  <c r="AI25" i="68"/>
  <c r="AP24" i="68"/>
  <c r="AO24" i="68"/>
  <c r="AN24" i="68"/>
  <c r="AI24" i="68"/>
  <c r="AP23" i="68"/>
  <c r="AO23" i="68"/>
  <c r="AN23" i="68"/>
  <c r="AM23" i="68"/>
  <c r="AI23" i="68"/>
  <c r="AP22" i="68"/>
  <c r="AO22" i="68"/>
  <c r="AN22" i="68"/>
  <c r="AH22" i="68" s="1"/>
  <c r="AQ22" i="68" s="1"/>
  <c r="AM22" i="68"/>
  <c r="AI22" i="68"/>
  <c r="AP21" i="68"/>
  <c r="AO21" i="68"/>
  <c r="AN21" i="68"/>
  <c r="AH21" i="68" s="1"/>
  <c r="AM21" i="68"/>
  <c r="AI21" i="68"/>
  <c r="AP20" i="68"/>
  <c r="AO20" i="68"/>
  <c r="AN20" i="68"/>
  <c r="AH20" i="68" s="1"/>
  <c r="AM20" i="68"/>
  <c r="AI20" i="68"/>
  <c r="AP19" i="68"/>
  <c r="AO19" i="68"/>
  <c r="AN19" i="68"/>
  <c r="AH19" i="68" s="1"/>
  <c r="AM19" i="68"/>
  <c r="AI19" i="68"/>
  <c r="AP18" i="68"/>
  <c r="AO18" i="68"/>
  <c r="AN18" i="68"/>
  <c r="AH18" i="68" s="1"/>
  <c r="AM18" i="68"/>
  <c r="AI18" i="68"/>
  <c r="AP17" i="68"/>
  <c r="AO17" i="68"/>
  <c r="AN17" i="68"/>
  <c r="AH17" i="68" s="1"/>
  <c r="AM17" i="68"/>
  <c r="AI17" i="68"/>
  <c r="AP16" i="68"/>
  <c r="AO16" i="68"/>
  <c r="AN16" i="68"/>
  <c r="AH16" i="68" s="1"/>
  <c r="AM16" i="68"/>
  <c r="AI16" i="68"/>
  <c r="AP15" i="68"/>
  <c r="AO15" i="68"/>
  <c r="AN15" i="68"/>
  <c r="AH15" i="68" s="1"/>
  <c r="AM15" i="68"/>
  <c r="AI15" i="68"/>
  <c r="AP14" i="68"/>
  <c r="AO14" i="68"/>
  <c r="AN14" i="68"/>
  <c r="AH14" i="68" s="1"/>
  <c r="AM14" i="68"/>
  <c r="AI14" i="68"/>
  <c r="AP13" i="68"/>
  <c r="AO13" i="68"/>
  <c r="AN13" i="68"/>
  <c r="AH13" i="68" s="1"/>
  <c r="AM13" i="68"/>
  <c r="AI13" i="68"/>
  <c r="AP12" i="68"/>
  <c r="AO12" i="68"/>
  <c r="AN12" i="68"/>
  <c r="AH12" i="68" s="1"/>
  <c r="AQ12" i="68" s="1"/>
  <c r="AM12" i="68"/>
  <c r="AI12" i="68"/>
  <c r="AJ11" i="68"/>
  <c r="AI11" i="68"/>
  <c r="AH11" i="68"/>
  <c r="AP10" i="68"/>
  <c r="AO10" i="68"/>
  <c r="AN10" i="68"/>
  <c r="AH10" i="68" s="1"/>
  <c r="AQ10" i="68" s="1"/>
  <c r="AM10" i="68"/>
  <c r="AI10" i="68"/>
  <c r="AP9" i="68"/>
  <c r="AO9" i="68"/>
  <c r="AN9" i="68"/>
  <c r="AH9" i="68" s="1"/>
  <c r="AM9" i="68"/>
  <c r="AI9" i="68"/>
  <c r="AP8" i="68"/>
  <c r="AO8" i="68"/>
  <c r="AN8" i="68"/>
  <c r="AH8" i="68" s="1"/>
  <c r="AM8" i="68"/>
  <c r="AI8" i="68"/>
  <c r="AG6" i="68"/>
  <c r="AF5" i="68"/>
  <c r="AF6" i="68" s="1"/>
  <c r="AF7" i="68" s="1"/>
  <c r="AF34" i="68" s="1"/>
  <c r="AE5" i="68"/>
  <c r="AE6" i="68" s="1"/>
  <c r="AE7" i="68" s="1"/>
  <c r="AE34" i="68" s="1"/>
  <c r="AD5" i="68"/>
  <c r="AD6" i="68" s="1"/>
  <c r="AD7" i="68" s="1"/>
  <c r="AD34" i="68" s="1"/>
  <c r="AC5" i="68"/>
  <c r="AC6" i="68" s="1"/>
  <c r="AC7" i="68" s="1"/>
  <c r="AC34" i="68" s="1"/>
  <c r="AB5" i="68"/>
  <c r="AB6" i="68" s="1"/>
  <c r="AB7" i="68" s="1"/>
  <c r="AB34" i="68" s="1"/>
  <c r="AA5" i="68"/>
  <c r="AA6" i="68" s="1"/>
  <c r="AA7" i="68" s="1"/>
  <c r="AA34" i="68" s="1"/>
  <c r="Z5" i="68"/>
  <c r="Z6" i="68" s="1"/>
  <c r="Z7" i="68" s="1"/>
  <c r="Z34" i="68" s="1"/>
  <c r="Y5" i="68"/>
  <c r="Y6" i="68" s="1"/>
  <c r="Y7" i="68" s="1"/>
  <c r="Y34" i="68" s="1"/>
  <c r="X5" i="68"/>
  <c r="X6" i="68" s="1"/>
  <c r="X7" i="68" s="1"/>
  <c r="X34" i="68" s="1"/>
  <c r="W5" i="68"/>
  <c r="W6" i="68" s="1"/>
  <c r="W7" i="68" s="1"/>
  <c r="W34" i="68" s="1"/>
  <c r="V5" i="68"/>
  <c r="V6" i="68" s="1"/>
  <c r="V7" i="68" s="1"/>
  <c r="V34" i="68" s="1"/>
  <c r="U5" i="68"/>
  <c r="U6" i="68" s="1"/>
  <c r="U7" i="68" s="1"/>
  <c r="U34" i="68" s="1"/>
  <c r="T5" i="68"/>
  <c r="T6" i="68" s="1"/>
  <c r="T7" i="68" s="1"/>
  <c r="T34" i="68" s="1"/>
  <c r="S5" i="68"/>
  <c r="S6" i="68" s="1"/>
  <c r="S7" i="68" s="1"/>
  <c r="S34" i="68" s="1"/>
  <c r="R5" i="68"/>
  <c r="R6" i="68" s="1"/>
  <c r="R7" i="68" s="1"/>
  <c r="R34" i="68" s="1"/>
  <c r="Q5" i="68"/>
  <c r="Q6" i="68" s="1"/>
  <c r="Q7" i="68" s="1"/>
  <c r="Q34" i="68" s="1"/>
  <c r="P5" i="68"/>
  <c r="P6" i="68" s="1"/>
  <c r="P7" i="68" s="1"/>
  <c r="P34" i="68" s="1"/>
  <c r="O5" i="68"/>
  <c r="O6" i="68" s="1"/>
  <c r="O7" i="68" s="1"/>
  <c r="O34" i="68" s="1"/>
  <c r="N5" i="68"/>
  <c r="N6" i="68" s="1"/>
  <c r="N7" i="68" s="1"/>
  <c r="N34" i="68" s="1"/>
  <c r="M5" i="68"/>
  <c r="M6" i="68" s="1"/>
  <c r="M7" i="68" s="1"/>
  <c r="M34" i="68" s="1"/>
  <c r="L5" i="68"/>
  <c r="L6" i="68" s="1"/>
  <c r="L7" i="68" s="1"/>
  <c r="L34" i="68" s="1"/>
  <c r="K5" i="68"/>
  <c r="K6" i="68" s="1"/>
  <c r="K7" i="68" s="1"/>
  <c r="K34" i="68" s="1"/>
  <c r="J5" i="68"/>
  <c r="J6" i="68" s="1"/>
  <c r="J7" i="68" s="1"/>
  <c r="J34" i="68" s="1"/>
  <c r="I5" i="68"/>
  <c r="I6" i="68" s="1"/>
  <c r="I7" i="68" s="1"/>
  <c r="I34" i="68" s="1"/>
  <c r="H5" i="68"/>
  <c r="H6" i="68" s="1"/>
  <c r="H7" i="68" s="1"/>
  <c r="H34" i="68" s="1"/>
  <c r="G5" i="68"/>
  <c r="G6" i="68" s="1"/>
  <c r="G7" i="68" s="1"/>
  <c r="G34" i="68" s="1"/>
  <c r="F5" i="68"/>
  <c r="F6" i="68" s="1"/>
  <c r="F7" i="68" s="1"/>
  <c r="F34" i="68" s="1"/>
  <c r="E5" i="68"/>
  <c r="E6" i="68" s="1"/>
  <c r="E7" i="68" s="1"/>
  <c r="E34" i="68" s="1"/>
  <c r="D5" i="68"/>
  <c r="D6" i="68" s="1"/>
  <c r="D7" i="68" s="1"/>
  <c r="D34" i="68" s="1"/>
  <c r="AH41" i="67"/>
  <c r="AG41" i="67"/>
  <c r="AF41" i="67"/>
  <c r="AE41" i="67"/>
  <c r="AD41" i="67"/>
  <c r="AC41" i="67"/>
  <c r="AB41" i="67"/>
  <c r="AA41" i="67"/>
  <c r="Z41" i="67"/>
  <c r="Y41" i="67"/>
  <c r="X41" i="67"/>
  <c r="W41" i="67"/>
  <c r="V41" i="67"/>
  <c r="U41" i="67"/>
  <c r="T41" i="67"/>
  <c r="S41" i="67"/>
  <c r="R41" i="67"/>
  <c r="Q41" i="67"/>
  <c r="P41" i="67"/>
  <c r="O41" i="67"/>
  <c r="N41" i="67"/>
  <c r="M41" i="67"/>
  <c r="L41" i="67"/>
  <c r="K41" i="67"/>
  <c r="J41" i="67"/>
  <c r="I41" i="67"/>
  <c r="H41" i="67"/>
  <c r="G41" i="67"/>
  <c r="F41" i="67"/>
  <c r="E41" i="67"/>
  <c r="D41" i="67"/>
  <c r="AH40" i="67"/>
  <c r="AG40" i="67"/>
  <c r="AF40" i="67"/>
  <c r="AE40" i="67"/>
  <c r="AD40" i="67"/>
  <c r="AC40" i="67"/>
  <c r="AB40" i="67"/>
  <c r="AA40" i="67"/>
  <c r="Z40" i="67"/>
  <c r="Y40" i="67"/>
  <c r="X40" i="67"/>
  <c r="W40" i="67"/>
  <c r="V40" i="67"/>
  <c r="U40" i="67"/>
  <c r="T40" i="67"/>
  <c r="S40" i="67"/>
  <c r="R40" i="67"/>
  <c r="Q40" i="67"/>
  <c r="P40" i="67"/>
  <c r="O40" i="67"/>
  <c r="N40" i="67"/>
  <c r="M40" i="67"/>
  <c r="L40" i="67"/>
  <c r="K40" i="67"/>
  <c r="J40" i="67"/>
  <c r="I40" i="67"/>
  <c r="H40" i="67"/>
  <c r="G40" i="67"/>
  <c r="F40" i="67"/>
  <c r="E40" i="67"/>
  <c r="D40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AH38" i="67"/>
  <c r="AG38" i="67"/>
  <c r="AF38" i="67"/>
  <c r="AE38" i="67"/>
  <c r="AD38" i="67"/>
  <c r="AC38" i="67"/>
  <c r="AB38" i="67"/>
  <c r="AA38" i="67"/>
  <c r="Z38" i="67"/>
  <c r="Y38" i="67"/>
  <c r="X38" i="67"/>
  <c r="W38" i="67"/>
  <c r="V38" i="67"/>
  <c r="U38" i="67"/>
  <c r="T38" i="67"/>
  <c r="S38" i="67"/>
  <c r="R38" i="67"/>
  <c r="Q38" i="67"/>
  <c r="P38" i="67"/>
  <c r="O38" i="67"/>
  <c r="N38" i="67"/>
  <c r="M38" i="67"/>
  <c r="L38" i="67"/>
  <c r="K38" i="67"/>
  <c r="J38" i="67"/>
  <c r="I38" i="67"/>
  <c r="H38" i="67"/>
  <c r="G38" i="67"/>
  <c r="F38" i="67"/>
  <c r="E38" i="67"/>
  <c r="D38" i="67"/>
  <c r="AH37" i="67"/>
  <c r="AG37" i="67"/>
  <c r="AF37" i="67"/>
  <c r="AE37" i="67"/>
  <c r="AD37" i="67"/>
  <c r="AC37" i="67"/>
  <c r="AB37" i="67"/>
  <c r="AA37" i="67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G37" i="67"/>
  <c r="F37" i="67"/>
  <c r="E37" i="67"/>
  <c r="D37" i="67"/>
  <c r="AH36" i="67"/>
  <c r="AG36" i="67"/>
  <c r="AF36" i="67"/>
  <c r="AE36" i="67"/>
  <c r="AD36" i="67"/>
  <c r="AC36" i="67"/>
  <c r="AB36" i="67"/>
  <c r="AA36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AH35" i="67"/>
  <c r="AG35" i="67"/>
  <c r="AF35" i="67"/>
  <c r="AE35" i="67"/>
  <c r="AD35" i="67"/>
  <c r="AC35" i="67"/>
  <c r="AB35" i="67"/>
  <c r="AA35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G35" i="67"/>
  <c r="F35" i="67"/>
  <c r="E35" i="67"/>
  <c r="D35" i="67"/>
  <c r="AH34" i="67"/>
  <c r="AG34" i="67"/>
  <c r="AR29" i="67"/>
  <c r="AQ29" i="67"/>
  <c r="AP29" i="67"/>
  <c r="AO29" i="67"/>
  <c r="AR28" i="67"/>
  <c r="AQ28" i="67"/>
  <c r="AP28" i="67"/>
  <c r="AO28" i="67"/>
  <c r="AR27" i="67"/>
  <c r="AQ27" i="67"/>
  <c r="AP27" i="67"/>
  <c r="AO27" i="67"/>
  <c r="AI25" i="67" s="1"/>
  <c r="AR25" i="67" s="1"/>
  <c r="AR26" i="67"/>
  <c r="AQ26" i="67"/>
  <c r="AP26" i="67"/>
  <c r="AO26" i="67"/>
  <c r="AI24" i="67" s="1"/>
  <c r="AR24" i="67" s="1"/>
  <c r="AN26" i="67"/>
  <c r="AQ25" i="67"/>
  <c r="AP25" i="67"/>
  <c r="AO25" i="67"/>
  <c r="AI23" i="67" s="1"/>
  <c r="AR23" i="67" s="1"/>
  <c r="AJ25" i="67"/>
  <c r="AQ24" i="67"/>
  <c r="AP24" i="67"/>
  <c r="AO24" i="67"/>
  <c r="AJ24" i="67"/>
  <c r="AQ23" i="67"/>
  <c r="AP23" i="67"/>
  <c r="AO23" i="67"/>
  <c r="AN23" i="67"/>
  <c r="AJ23" i="67"/>
  <c r="AQ22" i="67"/>
  <c r="AP22" i="67"/>
  <c r="AO22" i="67"/>
  <c r="AI22" i="67" s="1"/>
  <c r="AN22" i="67"/>
  <c r="AJ22" i="67"/>
  <c r="AQ21" i="67"/>
  <c r="AP21" i="67"/>
  <c r="AO21" i="67"/>
  <c r="AI21" i="67" s="1"/>
  <c r="AN21" i="67"/>
  <c r="AJ21" i="67"/>
  <c r="AQ20" i="67"/>
  <c r="AP20" i="67"/>
  <c r="AO20" i="67"/>
  <c r="AI20" i="67" s="1"/>
  <c r="AN20" i="67"/>
  <c r="AJ20" i="67"/>
  <c r="AQ19" i="67"/>
  <c r="AP19" i="67"/>
  <c r="AO19" i="67"/>
  <c r="AI19" i="67" s="1"/>
  <c r="AN19" i="67"/>
  <c r="AJ19" i="67"/>
  <c r="AQ18" i="67"/>
  <c r="AP18" i="67"/>
  <c r="AO18" i="67"/>
  <c r="AI18" i="67" s="1"/>
  <c r="AR18" i="67" s="1"/>
  <c r="AN18" i="67"/>
  <c r="AJ18" i="67"/>
  <c r="AQ17" i="67"/>
  <c r="AP17" i="67"/>
  <c r="AO17" i="67"/>
  <c r="AI17" i="67" s="1"/>
  <c r="AR17" i="67" s="1"/>
  <c r="AN17" i="67"/>
  <c r="AJ17" i="67"/>
  <c r="AQ16" i="67"/>
  <c r="AP16" i="67"/>
  <c r="AO16" i="67"/>
  <c r="AI16" i="67" s="1"/>
  <c r="AR16" i="67" s="1"/>
  <c r="AN16" i="67"/>
  <c r="AJ16" i="67"/>
  <c r="AQ15" i="67"/>
  <c r="AP15" i="67"/>
  <c r="AO15" i="67"/>
  <c r="AI15" i="67" s="1"/>
  <c r="AR15" i="67" s="1"/>
  <c r="AN15" i="67"/>
  <c r="AJ15" i="67"/>
  <c r="AQ14" i="67"/>
  <c r="AP14" i="67"/>
  <c r="AO14" i="67"/>
  <c r="AI14" i="67" s="1"/>
  <c r="AN14" i="67"/>
  <c r="AJ14" i="67"/>
  <c r="AQ13" i="67"/>
  <c r="AP13" i="67"/>
  <c r="AO13" i="67"/>
  <c r="AI13" i="67" s="1"/>
  <c r="AN13" i="67"/>
  <c r="AJ13" i="67"/>
  <c r="AQ12" i="67"/>
  <c r="AP12" i="67"/>
  <c r="AO12" i="67"/>
  <c r="AI12" i="67" s="1"/>
  <c r="AN12" i="67"/>
  <c r="AJ12" i="67"/>
  <c r="AK11" i="67"/>
  <c r="AJ11" i="67"/>
  <c r="AI11" i="67"/>
  <c r="AQ10" i="67"/>
  <c r="AP10" i="67"/>
  <c r="AO10" i="67"/>
  <c r="AI10" i="67" s="1"/>
  <c r="AR10" i="67" s="1"/>
  <c r="AN10" i="67"/>
  <c r="AJ10" i="67"/>
  <c r="AQ9" i="67"/>
  <c r="AP9" i="67"/>
  <c r="AO9" i="67"/>
  <c r="AI9" i="67" s="1"/>
  <c r="AR9" i="67" s="1"/>
  <c r="AN9" i="67"/>
  <c r="AJ9" i="67"/>
  <c r="AQ8" i="67"/>
  <c r="AP8" i="67"/>
  <c r="AO8" i="67"/>
  <c r="AI8" i="67" s="1"/>
  <c r="AN8" i="67"/>
  <c r="AJ8" i="67"/>
  <c r="AH6" i="67"/>
  <c r="AG6" i="67"/>
  <c r="AF5" i="67"/>
  <c r="AF6" i="67" s="1"/>
  <c r="AF7" i="67" s="1"/>
  <c r="AF34" i="67" s="1"/>
  <c r="AE5" i="67"/>
  <c r="AE6" i="67" s="1"/>
  <c r="AE7" i="67" s="1"/>
  <c r="AE34" i="67" s="1"/>
  <c r="AD5" i="67"/>
  <c r="AD6" i="67" s="1"/>
  <c r="AD7" i="67" s="1"/>
  <c r="AD34" i="67" s="1"/>
  <c r="AC5" i="67"/>
  <c r="AC6" i="67" s="1"/>
  <c r="AC7" i="67" s="1"/>
  <c r="AC34" i="67" s="1"/>
  <c r="AB5" i="67"/>
  <c r="AB6" i="67" s="1"/>
  <c r="AB7" i="67" s="1"/>
  <c r="AB34" i="67" s="1"/>
  <c r="AA5" i="67"/>
  <c r="AA6" i="67" s="1"/>
  <c r="AA7" i="67" s="1"/>
  <c r="AA34" i="67" s="1"/>
  <c r="Z5" i="67"/>
  <c r="Z6" i="67" s="1"/>
  <c r="Z7" i="67" s="1"/>
  <c r="Z34" i="67" s="1"/>
  <c r="Y5" i="67"/>
  <c r="Y6" i="67" s="1"/>
  <c r="Y7" i="67" s="1"/>
  <c r="Y34" i="67" s="1"/>
  <c r="X5" i="67"/>
  <c r="X6" i="67" s="1"/>
  <c r="X7" i="67" s="1"/>
  <c r="X34" i="67" s="1"/>
  <c r="W5" i="67"/>
  <c r="W6" i="67" s="1"/>
  <c r="W7" i="67" s="1"/>
  <c r="W34" i="67" s="1"/>
  <c r="V5" i="67"/>
  <c r="V6" i="67" s="1"/>
  <c r="V7" i="67" s="1"/>
  <c r="V34" i="67" s="1"/>
  <c r="U5" i="67"/>
  <c r="U6" i="67" s="1"/>
  <c r="U7" i="67" s="1"/>
  <c r="U34" i="67" s="1"/>
  <c r="T5" i="67"/>
  <c r="T6" i="67" s="1"/>
  <c r="T7" i="67" s="1"/>
  <c r="T34" i="67" s="1"/>
  <c r="S5" i="67"/>
  <c r="S6" i="67" s="1"/>
  <c r="S7" i="67" s="1"/>
  <c r="S34" i="67" s="1"/>
  <c r="R5" i="67"/>
  <c r="R6" i="67" s="1"/>
  <c r="R7" i="67" s="1"/>
  <c r="R34" i="67" s="1"/>
  <c r="Q5" i="67"/>
  <c r="Q6" i="67" s="1"/>
  <c r="Q7" i="67" s="1"/>
  <c r="Q34" i="67" s="1"/>
  <c r="P5" i="67"/>
  <c r="P6" i="67" s="1"/>
  <c r="P7" i="67" s="1"/>
  <c r="P34" i="67" s="1"/>
  <c r="O5" i="67"/>
  <c r="O6" i="67" s="1"/>
  <c r="O7" i="67" s="1"/>
  <c r="O34" i="67" s="1"/>
  <c r="N5" i="67"/>
  <c r="N6" i="67" s="1"/>
  <c r="N7" i="67" s="1"/>
  <c r="N34" i="67" s="1"/>
  <c r="M5" i="67"/>
  <c r="M6" i="67" s="1"/>
  <c r="M7" i="67" s="1"/>
  <c r="M34" i="67" s="1"/>
  <c r="L5" i="67"/>
  <c r="L6" i="67" s="1"/>
  <c r="L7" i="67" s="1"/>
  <c r="L34" i="67" s="1"/>
  <c r="K5" i="67"/>
  <c r="K6" i="67" s="1"/>
  <c r="K7" i="67" s="1"/>
  <c r="K34" i="67" s="1"/>
  <c r="J5" i="67"/>
  <c r="J6" i="67" s="1"/>
  <c r="J7" i="67" s="1"/>
  <c r="J34" i="67" s="1"/>
  <c r="I5" i="67"/>
  <c r="I6" i="67" s="1"/>
  <c r="I7" i="67" s="1"/>
  <c r="I34" i="67" s="1"/>
  <c r="H5" i="67"/>
  <c r="H6" i="67" s="1"/>
  <c r="H7" i="67" s="1"/>
  <c r="H34" i="67" s="1"/>
  <c r="G5" i="67"/>
  <c r="G6" i="67" s="1"/>
  <c r="G7" i="67" s="1"/>
  <c r="G34" i="67" s="1"/>
  <c r="F5" i="67"/>
  <c r="F6" i="67" s="1"/>
  <c r="F7" i="67" s="1"/>
  <c r="F34" i="67" s="1"/>
  <c r="E5" i="67"/>
  <c r="E6" i="67" s="1"/>
  <c r="E7" i="67" s="1"/>
  <c r="E34" i="67" s="1"/>
  <c r="D5" i="67"/>
  <c r="D6" i="67" s="1"/>
  <c r="D7" i="67" s="1"/>
  <c r="D34" i="67" s="1"/>
  <c r="AG41" i="66"/>
  <c r="AF41" i="66"/>
  <c r="AE41" i="66"/>
  <c r="AD41" i="66"/>
  <c r="AC41" i="66"/>
  <c r="AB41" i="66"/>
  <c r="AA41" i="66"/>
  <c r="Z41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AG40" i="66"/>
  <c r="AF40" i="66"/>
  <c r="AE40" i="66"/>
  <c r="AD40" i="66"/>
  <c r="AC40" i="66"/>
  <c r="AB40" i="66"/>
  <c r="AA40" i="66"/>
  <c r="Z40" i="66"/>
  <c r="Y40" i="66"/>
  <c r="X40" i="66"/>
  <c r="W40" i="66"/>
  <c r="V40" i="66"/>
  <c r="U40" i="66"/>
  <c r="T40" i="66"/>
  <c r="S40" i="66"/>
  <c r="R40" i="66"/>
  <c r="Q40" i="66"/>
  <c r="P40" i="66"/>
  <c r="O40" i="66"/>
  <c r="N40" i="66"/>
  <c r="M40" i="66"/>
  <c r="L40" i="66"/>
  <c r="K40" i="66"/>
  <c r="J40" i="66"/>
  <c r="I40" i="66"/>
  <c r="H40" i="66"/>
  <c r="G40" i="66"/>
  <c r="F40" i="66"/>
  <c r="E40" i="66"/>
  <c r="D40" i="66"/>
  <c r="AG39" i="66"/>
  <c r="AF39" i="66"/>
  <c r="AE39" i="66"/>
  <c r="AD39" i="66"/>
  <c r="AC39" i="66"/>
  <c r="AB39" i="66"/>
  <c r="AA39" i="66"/>
  <c r="Z39" i="66"/>
  <c r="Y39" i="66"/>
  <c r="X39" i="66"/>
  <c r="W39" i="66"/>
  <c r="V39" i="66"/>
  <c r="U39" i="66"/>
  <c r="T39" i="66"/>
  <c r="S39" i="66"/>
  <c r="R39" i="66"/>
  <c r="Q39" i="66"/>
  <c r="P39" i="66"/>
  <c r="O39" i="66"/>
  <c r="N39" i="66"/>
  <c r="M39" i="66"/>
  <c r="L39" i="66"/>
  <c r="K39" i="66"/>
  <c r="J39" i="66"/>
  <c r="I39" i="66"/>
  <c r="H39" i="66"/>
  <c r="G39" i="66"/>
  <c r="F39" i="66"/>
  <c r="E39" i="66"/>
  <c r="D39" i="66"/>
  <c r="AG38" i="66"/>
  <c r="AF38" i="66"/>
  <c r="AE38" i="66"/>
  <c r="AD38" i="66"/>
  <c r="AC38" i="66"/>
  <c r="AB38" i="66"/>
  <c r="AA38" i="66"/>
  <c r="Z38" i="66"/>
  <c r="Y38" i="66"/>
  <c r="X38" i="66"/>
  <c r="W38" i="66"/>
  <c r="V38" i="66"/>
  <c r="U38" i="66"/>
  <c r="T38" i="66"/>
  <c r="S38" i="66"/>
  <c r="R38" i="66"/>
  <c r="Q38" i="66"/>
  <c r="P38" i="66"/>
  <c r="O38" i="66"/>
  <c r="N38" i="66"/>
  <c r="M38" i="66"/>
  <c r="L38" i="66"/>
  <c r="K38" i="66"/>
  <c r="J38" i="66"/>
  <c r="I38" i="66"/>
  <c r="H38" i="66"/>
  <c r="G38" i="66"/>
  <c r="F38" i="66"/>
  <c r="E38" i="66"/>
  <c r="D38" i="66"/>
  <c r="AG37" i="66"/>
  <c r="AF37" i="66"/>
  <c r="AE37" i="66"/>
  <c r="AD37" i="66"/>
  <c r="AC37" i="66"/>
  <c r="AB37" i="66"/>
  <c r="AA37" i="66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G37" i="66"/>
  <c r="F37" i="66"/>
  <c r="E37" i="66"/>
  <c r="D37" i="66"/>
  <c r="AG36" i="66"/>
  <c r="AF36" i="66"/>
  <c r="AE36" i="66"/>
  <c r="AD36" i="66"/>
  <c r="AC36" i="66"/>
  <c r="AB36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G36" i="66"/>
  <c r="F36" i="66"/>
  <c r="E36" i="66"/>
  <c r="D36" i="66"/>
  <c r="AG35" i="66"/>
  <c r="AF35" i="66"/>
  <c r="AE35" i="66"/>
  <c r="AD35" i="66"/>
  <c r="AC35" i="66"/>
  <c r="AB35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G35" i="66"/>
  <c r="F35" i="66"/>
  <c r="E35" i="66"/>
  <c r="D35" i="66"/>
  <c r="AQ29" i="66"/>
  <c r="AP29" i="66"/>
  <c r="AO29" i="66"/>
  <c r="AN29" i="66"/>
  <c r="AQ28" i="66"/>
  <c r="AP28" i="66"/>
  <c r="AO28" i="66"/>
  <c r="AN28" i="66"/>
  <c r="AQ27" i="66"/>
  <c r="AP27" i="66"/>
  <c r="AO27" i="66"/>
  <c r="AN27" i="66"/>
  <c r="AH25" i="66" s="1"/>
  <c r="AQ25" i="66" s="1"/>
  <c r="AQ26" i="66"/>
  <c r="AP26" i="66"/>
  <c r="AO26" i="66"/>
  <c r="AN26" i="66"/>
  <c r="AH24" i="66" s="1"/>
  <c r="AQ24" i="66" s="1"/>
  <c r="AM26" i="66"/>
  <c r="AP25" i="66"/>
  <c r="AO25" i="66"/>
  <c r="AN25" i="66"/>
  <c r="AH23" i="66" s="1"/>
  <c r="AQ23" i="66" s="1"/>
  <c r="AI25" i="66"/>
  <c r="AP24" i="66"/>
  <c r="AO24" i="66"/>
  <c r="AN24" i="66"/>
  <c r="AI24" i="66"/>
  <c r="AP23" i="66"/>
  <c r="AO23" i="66"/>
  <c r="AN23" i="66"/>
  <c r="AM23" i="66"/>
  <c r="AI23" i="66"/>
  <c r="AP22" i="66"/>
  <c r="AO22" i="66"/>
  <c r="AN22" i="66"/>
  <c r="AH22" i="66" s="1"/>
  <c r="AM22" i="66"/>
  <c r="AI22" i="66"/>
  <c r="AP21" i="66"/>
  <c r="AO21" i="66"/>
  <c r="AN21" i="66"/>
  <c r="AH21" i="66" s="1"/>
  <c r="AM21" i="66"/>
  <c r="AI21" i="66"/>
  <c r="AP20" i="66"/>
  <c r="AO20" i="66"/>
  <c r="AN20" i="66"/>
  <c r="AH20" i="66" s="1"/>
  <c r="AM20" i="66"/>
  <c r="AI20" i="66"/>
  <c r="AP19" i="66"/>
  <c r="AO19" i="66"/>
  <c r="AN19" i="66"/>
  <c r="AH19" i="66" s="1"/>
  <c r="AM19" i="66"/>
  <c r="AI19" i="66"/>
  <c r="AP18" i="66"/>
  <c r="AO18" i="66"/>
  <c r="AN18" i="66"/>
  <c r="AH18" i="66" s="1"/>
  <c r="AM18" i="66"/>
  <c r="AI18" i="66"/>
  <c r="AP17" i="66"/>
  <c r="AO17" i="66"/>
  <c r="AN17" i="66"/>
  <c r="AH17" i="66" s="1"/>
  <c r="AQ17" i="66" s="1"/>
  <c r="AM17" i="66"/>
  <c r="AI17" i="66"/>
  <c r="AP16" i="66"/>
  <c r="AO16" i="66"/>
  <c r="AN16" i="66"/>
  <c r="AH16" i="66" s="1"/>
  <c r="AM16" i="66"/>
  <c r="AI16" i="66"/>
  <c r="AP15" i="66"/>
  <c r="AO15" i="66"/>
  <c r="AN15" i="66"/>
  <c r="AH15" i="66" s="1"/>
  <c r="AM15" i="66"/>
  <c r="AI15" i="66"/>
  <c r="AP14" i="66"/>
  <c r="AO14" i="66"/>
  <c r="AN14" i="66"/>
  <c r="AH14" i="66" s="1"/>
  <c r="AQ14" i="66" s="1"/>
  <c r="AM14" i="66"/>
  <c r="AI14" i="66"/>
  <c r="AP13" i="66"/>
  <c r="AO13" i="66"/>
  <c r="AN13" i="66"/>
  <c r="AH13" i="66" s="1"/>
  <c r="AQ13" i="66" s="1"/>
  <c r="AM13" i="66"/>
  <c r="AI13" i="66"/>
  <c r="AP12" i="66"/>
  <c r="AO12" i="66"/>
  <c r="AN12" i="66"/>
  <c r="AH12" i="66" s="1"/>
  <c r="AM12" i="66"/>
  <c r="AI12" i="66"/>
  <c r="AJ11" i="66"/>
  <c r="AI11" i="66"/>
  <c r="AH11" i="66"/>
  <c r="AP10" i="66"/>
  <c r="AO10" i="66"/>
  <c r="AN10" i="66"/>
  <c r="AH10" i="66" s="1"/>
  <c r="AM10" i="66"/>
  <c r="AI10" i="66"/>
  <c r="AP9" i="66"/>
  <c r="AO9" i="66"/>
  <c r="AN9" i="66"/>
  <c r="AH9" i="66" s="1"/>
  <c r="AM9" i="66"/>
  <c r="AI9" i="66"/>
  <c r="AP8" i="66"/>
  <c r="AO8" i="66"/>
  <c r="AN8" i="66"/>
  <c r="AH8" i="66" s="1"/>
  <c r="AM8" i="66"/>
  <c r="AI8" i="66"/>
  <c r="AG5" i="66"/>
  <c r="AG6" i="66" s="1"/>
  <c r="AG7" i="66" s="1"/>
  <c r="AG34" i="66" s="1"/>
  <c r="AF5" i="66"/>
  <c r="AF6" i="66" s="1"/>
  <c r="AF7" i="66" s="1"/>
  <c r="AF34" i="66" s="1"/>
  <c r="AE5" i="66"/>
  <c r="AE6" i="66" s="1"/>
  <c r="AE7" i="66" s="1"/>
  <c r="AE34" i="66" s="1"/>
  <c r="AD5" i="66"/>
  <c r="AD6" i="66" s="1"/>
  <c r="AD7" i="66" s="1"/>
  <c r="AD34" i="66" s="1"/>
  <c r="AC5" i="66"/>
  <c r="AC6" i="66" s="1"/>
  <c r="AC7" i="66" s="1"/>
  <c r="AC34" i="66" s="1"/>
  <c r="AB5" i="66"/>
  <c r="AB6" i="66" s="1"/>
  <c r="AB7" i="66" s="1"/>
  <c r="AB34" i="66" s="1"/>
  <c r="AA5" i="66"/>
  <c r="AA6" i="66" s="1"/>
  <c r="AA7" i="66" s="1"/>
  <c r="AA34" i="66" s="1"/>
  <c r="Z5" i="66"/>
  <c r="Z6" i="66" s="1"/>
  <c r="Z7" i="66" s="1"/>
  <c r="Z34" i="66" s="1"/>
  <c r="Y5" i="66"/>
  <c r="Y6" i="66" s="1"/>
  <c r="Y7" i="66" s="1"/>
  <c r="Y34" i="66" s="1"/>
  <c r="X5" i="66"/>
  <c r="X6" i="66" s="1"/>
  <c r="X7" i="66" s="1"/>
  <c r="X34" i="66" s="1"/>
  <c r="W5" i="66"/>
  <c r="W6" i="66" s="1"/>
  <c r="W7" i="66" s="1"/>
  <c r="W34" i="66" s="1"/>
  <c r="V5" i="66"/>
  <c r="V6" i="66" s="1"/>
  <c r="V7" i="66" s="1"/>
  <c r="V34" i="66" s="1"/>
  <c r="U5" i="66"/>
  <c r="U6" i="66" s="1"/>
  <c r="U7" i="66" s="1"/>
  <c r="U34" i="66" s="1"/>
  <c r="T5" i="66"/>
  <c r="T6" i="66" s="1"/>
  <c r="T7" i="66" s="1"/>
  <c r="T34" i="66" s="1"/>
  <c r="S5" i="66"/>
  <c r="S6" i="66" s="1"/>
  <c r="S7" i="66" s="1"/>
  <c r="S34" i="66" s="1"/>
  <c r="R5" i="66"/>
  <c r="R6" i="66" s="1"/>
  <c r="R7" i="66" s="1"/>
  <c r="R34" i="66" s="1"/>
  <c r="Q5" i="66"/>
  <c r="Q6" i="66" s="1"/>
  <c r="Q7" i="66" s="1"/>
  <c r="Q34" i="66" s="1"/>
  <c r="P5" i="66"/>
  <c r="P6" i="66" s="1"/>
  <c r="P7" i="66" s="1"/>
  <c r="P34" i="66" s="1"/>
  <c r="O5" i="66"/>
  <c r="O6" i="66" s="1"/>
  <c r="O7" i="66" s="1"/>
  <c r="O34" i="66" s="1"/>
  <c r="N5" i="66"/>
  <c r="N6" i="66" s="1"/>
  <c r="N7" i="66" s="1"/>
  <c r="N34" i="66" s="1"/>
  <c r="M5" i="66"/>
  <c r="M6" i="66" s="1"/>
  <c r="M7" i="66" s="1"/>
  <c r="M34" i="66" s="1"/>
  <c r="L5" i="66"/>
  <c r="L6" i="66" s="1"/>
  <c r="L7" i="66" s="1"/>
  <c r="L34" i="66" s="1"/>
  <c r="K5" i="66"/>
  <c r="K6" i="66" s="1"/>
  <c r="K7" i="66" s="1"/>
  <c r="K34" i="66" s="1"/>
  <c r="J5" i="66"/>
  <c r="J6" i="66" s="1"/>
  <c r="J7" i="66" s="1"/>
  <c r="J34" i="66" s="1"/>
  <c r="I5" i="66"/>
  <c r="I6" i="66" s="1"/>
  <c r="I7" i="66" s="1"/>
  <c r="I34" i="66" s="1"/>
  <c r="H5" i="66"/>
  <c r="H6" i="66" s="1"/>
  <c r="H7" i="66" s="1"/>
  <c r="H34" i="66" s="1"/>
  <c r="G5" i="66"/>
  <c r="G6" i="66" s="1"/>
  <c r="G7" i="66" s="1"/>
  <c r="G34" i="66" s="1"/>
  <c r="F5" i="66"/>
  <c r="F6" i="66" s="1"/>
  <c r="F7" i="66" s="1"/>
  <c r="F34" i="66" s="1"/>
  <c r="E5" i="66"/>
  <c r="E6" i="66" s="1"/>
  <c r="E7" i="66" s="1"/>
  <c r="E34" i="66" s="1"/>
  <c r="D5" i="66"/>
  <c r="D6" i="66" s="1"/>
  <c r="D7" i="66" s="1"/>
  <c r="D34" i="66" s="1"/>
  <c r="AH40" i="65"/>
  <c r="AH46" i="65" s="1"/>
  <c r="AG40" i="65"/>
  <c r="AG46" i="65" s="1"/>
  <c r="AF40" i="65"/>
  <c r="AF46" i="65" s="1"/>
  <c r="AE40" i="65"/>
  <c r="AE46" i="65" s="1"/>
  <c r="AD40" i="65"/>
  <c r="AD46" i="65" s="1"/>
  <c r="AC40" i="65"/>
  <c r="AC46" i="65" s="1"/>
  <c r="AB40" i="65"/>
  <c r="AB46" i="65" s="1"/>
  <c r="AA40" i="65"/>
  <c r="AA46" i="65" s="1"/>
  <c r="Z40" i="65"/>
  <c r="Z46" i="65" s="1"/>
  <c r="Y40" i="65"/>
  <c r="Y46" i="65" s="1"/>
  <c r="X40" i="65"/>
  <c r="X46" i="65" s="1"/>
  <c r="W40" i="65"/>
  <c r="W46" i="65" s="1"/>
  <c r="V40" i="65"/>
  <c r="V46" i="65" s="1"/>
  <c r="U40" i="65"/>
  <c r="U46" i="65" s="1"/>
  <c r="T40" i="65"/>
  <c r="T46" i="65" s="1"/>
  <c r="S40" i="65"/>
  <c r="S46" i="65" s="1"/>
  <c r="R40" i="65"/>
  <c r="R46" i="65" s="1"/>
  <c r="Q40" i="65"/>
  <c r="Q46" i="65" s="1"/>
  <c r="P40" i="65"/>
  <c r="P46" i="65" s="1"/>
  <c r="O40" i="65"/>
  <c r="O46" i="65" s="1"/>
  <c r="N40" i="65"/>
  <c r="N46" i="65" s="1"/>
  <c r="M40" i="65"/>
  <c r="M46" i="65" s="1"/>
  <c r="L40" i="65"/>
  <c r="L46" i="65" s="1"/>
  <c r="K40" i="65"/>
  <c r="K46" i="65" s="1"/>
  <c r="J40" i="65"/>
  <c r="J46" i="65" s="1"/>
  <c r="I40" i="65"/>
  <c r="I46" i="65" s="1"/>
  <c r="H40" i="65"/>
  <c r="H46" i="65" s="1"/>
  <c r="G40" i="65"/>
  <c r="G46" i="65" s="1"/>
  <c r="F40" i="65"/>
  <c r="F46" i="65" s="1"/>
  <c r="E40" i="65"/>
  <c r="E46" i="65" s="1"/>
  <c r="D40" i="65"/>
  <c r="D46" i="65" s="1"/>
  <c r="AH39" i="65"/>
  <c r="AH45" i="65" s="1"/>
  <c r="AG39" i="65"/>
  <c r="AG45" i="65" s="1"/>
  <c r="AF39" i="65"/>
  <c r="AF45" i="65" s="1"/>
  <c r="AE39" i="65"/>
  <c r="AE45" i="65" s="1"/>
  <c r="AD39" i="65"/>
  <c r="AD45" i="65" s="1"/>
  <c r="AC39" i="65"/>
  <c r="AC45" i="65" s="1"/>
  <c r="AB39" i="65"/>
  <c r="AB45" i="65" s="1"/>
  <c r="AA39" i="65"/>
  <c r="AA45" i="65" s="1"/>
  <c r="Z39" i="65"/>
  <c r="Z45" i="65" s="1"/>
  <c r="Y39" i="65"/>
  <c r="Y45" i="65" s="1"/>
  <c r="X39" i="65"/>
  <c r="X45" i="65" s="1"/>
  <c r="W39" i="65"/>
  <c r="W45" i="65" s="1"/>
  <c r="V39" i="65"/>
  <c r="V45" i="65" s="1"/>
  <c r="U39" i="65"/>
  <c r="U45" i="65" s="1"/>
  <c r="T39" i="65"/>
  <c r="T45" i="65" s="1"/>
  <c r="S39" i="65"/>
  <c r="S45" i="65" s="1"/>
  <c r="R39" i="65"/>
  <c r="R45" i="65" s="1"/>
  <c r="Q39" i="65"/>
  <c r="Q45" i="65" s="1"/>
  <c r="P39" i="65"/>
  <c r="P45" i="65" s="1"/>
  <c r="O39" i="65"/>
  <c r="O45" i="65" s="1"/>
  <c r="N39" i="65"/>
  <c r="N45" i="65" s="1"/>
  <c r="M39" i="65"/>
  <c r="M45" i="65" s="1"/>
  <c r="L39" i="65"/>
  <c r="L45" i="65" s="1"/>
  <c r="K39" i="65"/>
  <c r="K45" i="65" s="1"/>
  <c r="J39" i="65"/>
  <c r="J45" i="65" s="1"/>
  <c r="I39" i="65"/>
  <c r="I45" i="65" s="1"/>
  <c r="H39" i="65"/>
  <c r="H45" i="65" s="1"/>
  <c r="G39" i="65"/>
  <c r="G45" i="65" s="1"/>
  <c r="F39" i="65"/>
  <c r="F45" i="65" s="1"/>
  <c r="E39" i="65"/>
  <c r="E45" i="65" s="1"/>
  <c r="D39" i="65"/>
  <c r="D45" i="65" s="1"/>
  <c r="AH38" i="65"/>
  <c r="AH44" i="65" s="1"/>
  <c r="AG38" i="65"/>
  <c r="AG44" i="65" s="1"/>
  <c r="AF38" i="65"/>
  <c r="AF44" i="65" s="1"/>
  <c r="AE38" i="65"/>
  <c r="AE44" i="65" s="1"/>
  <c r="AD38" i="65"/>
  <c r="AD44" i="65" s="1"/>
  <c r="AC38" i="65"/>
  <c r="AC44" i="65" s="1"/>
  <c r="AB38" i="65"/>
  <c r="AB44" i="65" s="1"/>
  <c r="AA38" i="65"/>
  <c r="AA44" i="65" s="1"/>
  <c r="Z38" i="65"/>
  <c r="Z44" i="65" s="1"/>
  <c r="Y38" i="65"/>
  <c r="Y44" i="65" s="1"/>
  <c r="X38" i="65"/>
  <c r="X44" i="65" s="1"/>
  <c r="W38" i="65"/>
  <c r="W44" i="65" s="1"/>
  <c r="V38" i="65"/>
  <c r="V44" i="65" s="1"/>
  <c r="U38" i="65"/>
  <c r="U44" i="65" s="1"/>
  <c r="T38" i="65"/>
  <c r="T44" i="65" s="1"/>
  <c r="S38" i="65"/>
  <c r="S44" i="65" s="1"/>
  <c r="R38" i="65"/>
  <c r="R44" i="65" s="1"/>
  <c r="Q38" i="65"/>
  <c r="Q44" i="65" s="1"/>
  <c r="P38" i="65"/>
  <c r="P44" i="65" s="1"/>
  <c r="O38" i="65"/>
  <c r="O44" i="65" s="1"/>
  <c r="N38" i="65"/>
  <c r="N44" i="65" s="1"/>
  <c r="M38" i="65"/>
  <c r="M44" i="65" s="1"/>
  <c r="L38" i="65"/>
  <c r="L44" i="65" s="1"/>
  <c r="K38" i="65"/>
  <c r="K44" i="65" s="1"/>
  <c r="J38" i="65"/>
  <c r="J44" i="65" s="1"/>
  <c r="I38" i="65"/>
  <c r="I44" i="65" s="1"/>
  <c r="H38" i="65"/>
  <c r="H44" i="65" s="1"/>
  <c r="G38" i="65"/>
  <c r="G44" i="65" s="1"/>
  <c r="F38" i="65"/>
  <c r="F44" i="65" s="1"/>
  <c r="E38" i="65"/>
  <c r="E44" i="65" s="1"/>
  <c r="D38" i="65"/>
  <c r="D44" i="65" s="1"/>
  <c r="AH37" i="65"/>
  <c r="AH43" i="65" s="1"/>
  <c r="AG37" i="65"/>
  <c r="AG43" i="65" s="1"/>
  <c r="AF37" i="65"/>
  <c r="AF43" i="65" s="1"/>
  <c r="AE37" i="65"/>
  <c r="AE43" i="65" s="1"/>
  <c r="AD37" i="65"/>
  <c r="AD43" i="65" s="1"/>
  <c r="AC37" i="65"/>
  <c r="AC43" i="65" s="1"/>
  <c r="AB37" i="65"/>
  <c r="AB43" i="65" s="1"/>
  <c r="AA37" i="65"/>
  <c r="AA43" i="65" s="1"/>
  <c r="Z37" i="65"/>
  <c r="Z43" i="65" s="1"/>
  <c r="Y37" i="65"/>
  <c r="Y43" i="65" s="1"/>
  <c r="X37" i="65"/>
  <c r="X43" i="65" s="1"/>
  <c r="W37" i="65"/>
  <c r="W43" i="65" s="1"/>
  <c r="V37" i="65"/>
  <c r="V43" i="65" s="1"/>
  <c r="U37" i="65"/>
  <c r="U43" i="65" s="1"/>
  <c r="T37" i="65"/>
  <c r="T43" i="65" s="1"/>
  <c r="S37" i="65"/>
  <c r="S43" i="65" s="1"/>
  <c r="R37" i="65"/>
  <c r="R43" i="65" s="1"/>
  <c r="Q37" i="65"/>
  <c r="Q43" i="65" s="1"/>
  <c r="P37" i="65"/>
  <c r="P43" i="65" s="1"/>
  <c r="O37" i="65"/>
  <c r="O43" i="65" s="1"/>
  <c r="N37" i="65"/>
  <c r="N43" i="65" s="1"/>
  <c r="M37" i="65"/>
  <c r="M43" i="65" s="1"/>
  <c r="L37" i="65"/>
  <c r="L43" i="65" s="1"/>
  <c r="K37" i="65"/>
  <c r="K43" i="65" s="1"/>
  <c r="J37" i="65"/>
  <c r="J43" i="65" s="1"/>
  <c r="I37" i="65"/>
  <c r="I43" i="65" s="1"/>
  <c r="H37" i="65"/>
  <c r="H43" i="65" s="1"/>
  <c r="G37" i="65"/>
  <c r="G43" i="65" s="1"/>
  <c r="F37" i="65"/>
  <c r="F43" i="65" s="1"/>
  <c r="E37" i="65"/>
  <c r="E43" i="65" s="1"/>
  <c r="D37" i="65"/>
  <c r="D43" i="65" s="1"/>
  <c r="AH36" i="65"/>
  <c r="AH42" i="65" s="1"/>
  <c r="AG36" i="65"/>
  <c r="AG42" i="65" s="1"/>
  <c r="AF36" i="65"/>
  <c r="AF42" i="65" s="1"/>
  <c r="AE36" i="65"/>
  <c r="AE42" i="65" s="1"/>
  <c r="AD36" i="65"/>
  <c r="AD42" i="65" s="1"/>
  <c r="AC36" i="65"/>
  <c r="AC42" i="65" s="1"/>
  <c r="AB36" i="65"/>
  <c r="AB42" i="65" s="1"/>
  <c r="AA36" i="65"/>
  <c r="AA42" i="65" s="1"/>
  <c r="Z36" i="65"/>
  <c r="Z42" i="65" s="1"/>
  <c r="Y36" i="65"/>
  <c r="Y42" i="65" s="1"/>
  <c r="X36" i="65"/>
  <c r="X42" i="65" s="1"/>
  <c r="W36" i="65"/>
  <c r="W42" i="65" s="1"/>
  <c r="V36" i="65"/>
  <c r="V42" i="65" s="1"/>
  <c r="U36" i="65"/>
  <c r="U42" i="65" s="1"/>
  <c r="T36" i="65"/>
  <c r="T42" i="65" s="1"/>
  <c r="S36" i="65"/>
  <c r="S42" i="65" s="1"/>
  <c r="R36" i="65"/>
  <c r="R42" i="65" s="1"/>
  <c r="Q36" i="65"/>
  <c r="Q42" i="65" s="1"/>
  <c r="P36" i="65"/>
  <c r="P42" i="65" s="1"/>
  <c r="O36" i="65"/>
  <c r="O42" i="65" s="1"/>
  <c r="N36" i="65"/>
  <c r="N42" i="65" s="1"/>
  <c r="M36" i="65"/>
  <c r="M42" i="65" s="1"/>
  <c r="L36" i="65"/>
  <c r="L42" i="65" s="1"/>
  <c r="K36" i="65"/>
  <c r="K42" i="65" s="1"/>
  <c r="J36" i="65"/>
  <c r="J42" i="65" s="1"/>
  <c r="I36" i="65"/>
  <c r="I42" i="65" s="1"/>
  <c r="H36" i="65"/>
  <c r="H42" i="65" s="1"/>
  <c r="G36" i="65"/>
  <c r="G42" i="65" s="1"/>
  <c r="F36" i="65"/>
  <c r="F42" i="65" s="1"/>
  <c r="E36" i="65"/>
  <c r="E42" i="65" s="1"/>
  <c r="D36" i="65"/>
  <c r="D42" i="65" s="1"/>
  <c r="AH35" i="65"/>
  <c r="AH47" i="65" s="1"/>
  <c r="AG35" i="65"/>
  <c r="AG47" i="65" s="1"/>
  <c r="AF35" i="65"/>
  <c r="AF47" i="65" s="1"/>
  <c r="AE35" i="65"/>
  <c r="AE47" i="65" s="1"/>
  <c r="AD35" i="65"/>
  <c r="AD47" i="65" s="1"/>
  <c r="AC35" i="65"/>
  <c r="AC47" i="65" s="1"/>
  <c r="AB35" i="65"/>
  <c r="AB47" i="65" s="1"/>
  <c r="AA35" i="65"/>
  <c r="AA47" i="65" s="1"/>
  <c r="Z35" i="65"/>
  <c r="Z47" i="65" s="1"/>
  <c r="Y35" i="65"/>
  <c r="Y47" i="65" s="1"/>
  <c r="X35" i="65"/>
  <c r="X47" i="65" s="1"/>
  <c r="W35" i="65"/>
  <c r="W47" i="65" s="1"/>
  <c r="V35" i="65"/>
  <c r="V47" i="65" s="1"/>
  <c r="U35" i="65"/>
  <c r="U47" i="65" s="1"/>
  <c r="T35" i="65"/>
  <c r="T47" i="65" s="1"/>
  <c r="S35" i="65"/>
  <c r="S47" i="65" s="1"/>
  <c r="R35" i="65"/>
  <c r="R47" i="65" s="1"/>
  <c r="Q35" i="65"/>
  <c r="Q47" i="65" s="1"/>
  <c r="P35" i="65"/>
  <c r="P47" i="65" s="1"/>
  <c r="O35" i="65"/>
  <c r="O47" i="65" s="1"/>
  <c r="N35" i="65"/>
  <c r="N47" i="65" s="1"/>
  <c r="M35" i="65"/>
  <c r="M47" i="65" s="1"/>
  <c r="L35" i="65"/>
  <c r="L47" i="65" s="1"/>
  <c r="K35" i="65"/>
  <c r="K47" i="65" s="1"/>
  <c r="J35" i="65"/>
  <c r="J47" i="65" s="1"/>
  <c r="I35" i="65"/>
  <c r="I47" i="65" s="1"/>
  <c r="H35" i="65"/>
  <c r="H47" i="65" s="1"/>
  <c r="G35" i="65"/>
  <c r="G47" i="65" s="1"/>
  <c r="F35" i="65"/>
  <c r="F47" i="65" s="1"/>
  <c r="E35" i="65"/>
  <c r="E47" i="65" s="1"/>
  <c r="D35" i="65"/>
  <c r="D47" i="65" s="1"/>
  <c r="AH34" i="65"/>
  <c r="AH41" i="65" s="1"/>
  <c r="AG34" i="65"/>
  <c r="AG41" i="65" s="1"/>
  <c r="AF34" i="65"/>
  <c r="AF41" i="65" s="1"/>
  <c r="AE34" i="65"/>
  <c r="AE41" i="65" s="1"/>
  <c r="AD34" i="65"/>
  <c r="AD41" i="65" s="1"/>
  <c r="AC34" i="65"/>
  <c r="AC41" i="65" s="1"/>
  <c r="AB34" i="65"/>
  <c r="AB41" i="65" s="1"/>
  <c r="AA34" i="65"/>
  <c r="AA41" i="65" s="1"/>
  <c r="Z34" i="65"/>
  <c r="Z41" i="65" s="1"/>
  <c r="Y34" i="65"/>
  <c r="Y41" i="65" s="1"/>
  <c r="X34" i="65"/>
  <c r="X41" i="65" s="1"/>
  <c r="W34" i="65"/>
  <c r="W41" i="65" s="1"/>
  <c r="V34" i="65"/>
  <c r="V41" i="65" s="1"/>
  <c r="U34" i="65"/>
  <c r="U41" i="65" s="1"/>
  <c r="T34" i="65"/>
  <c r="T41" i="65" s="1"/>
  <c r="S34" i="65"/>
  <c r="S41" i="65" s="1"/>
  <c r="R34" i="65"/>
  <c r="R41" i="65" s="1"/>
  <c r="Q34" i="65"/>
  <c r="Q41" i="65" s="1"/>
  <c r="P34" i="65"/>
  <c r="P41" i="65" s="1"/>
  <c r="O34" i="65"/>
  <c r="O41" i="65" s="1"/>
  <c r="N34" i="65"/>
  <c r="N41" i="65" s="1"/>
  <c r="M34" i="65"/>
  <c r="M41" i="65" s="1"/>
  <c r="L34" i="65"/>
  <c r="L41" i="65" s="1"/>
  <c r="K34" i="65"/>
  <c r="K41" i="65" s="1"/>
  <c r="J34" i="65"/>
  <c r="J41" i="65" s="1"/>
  <c r="I34" i="65"/>
  <c r="I41" i="65" s="1"/>
  <c r="H34" i="65"/>
  <c r="H41" i="65" s="1"/>
  <c r="G34" i="65"/>
  <c r="G41" i="65" s="1"/>
  <c r="F34" i="65"/>
  <c r="F41" i="65" s="1"/>
  <c r="E34" i="65"/>
  <c r="E41" i="65" s="1"/>
  <c r="D34" i="65"/>
  <c r="D41" i="65" s="1"/>
  <c r="AR29" i="65"/>
  <c r="AQ29" i="65"/>
  <c r="AP29" i="65"/>
  <c r="AO29" i="65"/>
  <c r="AR28" i="65"/>
  <c r="AQ28" i="65"/>
  <c r="AP28" i="65"/>
  <c r="AO28" i="65"/>
  <c r="AR27" i="65"/>
  <c r="AQ27" i="65"/>
  <c r="AP27" i="65"/>
  <c r="AO27" i="65"/>
  <c r="AI25" i="65" s="1"/>
  <c r="AR25" i="65" s="1"/>
  <c r="AR26" i="65"/>
  <c r="AQ26" i="65"/>
  <c r="AP26" i="65"/>
  <c r="AO26" i="65"/>
  <c r="AI24" i="65" s="1"/>
  <c r="AR24" i="65" s="1"/>
  <c r="AN26" i="65"/>
  <c r="AQ25" i="65"/>
  <c r="AP25" i="65"/>
  <c r="AO25" i="65"/>
  <c r="AI23" i="65" s="1"/>
  <c r="AR23" i="65" s="1"/>
  <c r="AJ25" i="65"/>
  <c r="AQ24" i="65"/>
  <c r="AP24" i="65"/>
  <c r="AO24" i="65"/>
  <c r="AJ24" i="65"/>
  <c r="AQ23" i="65"/>
  <c r="AP23" i="65"/>
  <c r="AO23" i="65"/>
  <c r="AN23" i="65"/>
  <c r="AJ23" i="65"/>
  <c r="AQ22" i="65"/>
  <c r="AP22" i="65"/>
  <c r="AO22" i="65"/>
  <c r="AI22" i="65" s="1"/>
  <c r="AR22" i="65" s="1"/>
  <c r="AN22" i="65"/>
  <c r="AJ22" i="65"/>
  <c r="AQ21" i="65"/>
  <c r="AP21" i="65"/>
  <c r="AO21" i="65"/>
  <c r="AI21" i="65" s="1"/>
  <c r="AR21" i="65" s="1"/>
  <c r="AN21" i="65"/>
  <c r="AJ21" i="65"/>
  <c r="AQ20" i="65"/>
  <c r="AP20" i="65"/>
  <c r="AO20" i="65"/>
  <c r="AI20" i="65" s="1"/>
  <c r="AR20" i="65" s="1"/>
  <c r="AN20" i="65"/>
  <c r="AJ20" i="65"/>
  <c r="AQ19" i="65"/>
  <c r="AP19" i="65"/>
  <c r="AO19" i="65"/>
  <c r="AI19" i="65" s="1"/>
  <c r="AR19" i="65" s="1"/>
  <c r="AN19" i="65"/>
  <c r="AJ19" i="65"/>
  <c r="AQ18" i="65"/>
  <c r="AP18" i="65"/>
  <c r="AO18" i="65"/>
  <c r="AI18" i="65" s="1"/>
  <c r="AR18" i="65" s="1"/>
  <c r="AN18" i="65"/>
  <c r="AJ18" i="65"/>
  <c r="AQ17" i="65"/>
  <c r="AP17" i="65"/>
  <c r="AO17" i="65"/>
  <c r="AI17" i="65" s="1"/>
  <c r="AR17" i="65" s="1"/>
  <c r="AN17" i="65"/>
  <c r="AJ17" i="65"/>
  <c r="AQ16" i="65"/>
  <c r="AP16" i="65"/>
  <c r="AO16" i="65"/>
  <c r="AI16" i="65" s="1"/>
  <c r="AR16" i="65" s="1"/>
  <c r="AN16" i="65"/>
  <c r="AJ16" i="65"/>
  <c r="AQ15" i="65"/>
  <c r="AP15" i="65"/>
  <c r="AO15" i="65"/>
  <c r="AI15" i="65" s="1"/>
  <c r="AR15" i="65" s="1"/>
  <c r="AN15" i="65"/>
  <c r="AJ15" i="65"/>
  <c r="AQ14" i="65"/>
  <c r="AP14" i="65"/>
  <c r="AO14" i="65"/>
  <c r="AI14" i="65" s="1"/>
  <c r="AR14" i="65" s="1"/>
  <c r="AN14" i="65"/>
  <c r="AJ14" i="65"/>
  <c r="AQ13" i="65"/>
  <c r="AP13" i="65"/>
  <c r="AO13" i="65"/>
  <c r="AI13" i="65" s="1"/>
  <c r="AR13" i="65" s="1"/>
  <c r="AN13" i="65"/>
  <c r="AJ13" i="65"/>
  <c r="AQ12" i="65"/>
  <c r="AP12" i="65"/>
  <c r="AO12" i="65"/>
  <c r="AI12" i="65" s="1"/>
  <c r="AR12" i="65" s="1"/>
  <c r="AN12" i="65"/>
  <c r="AJ12" i="65"/>
  <c r="AQ11" i="65"/>
  <c r="AP11" i="65"/>
  <c r="AO11" i="65"/>
  <c r="AI11" i="65" s="1"/>
  <c r="AR11" i="65" s="1"/>
  <c r="AJ11" i="65"/>
  <c r="AQ10" i="65"/>
  <c r="AP10" i="65"/>
  <c r="AO10" i="65"/>
  <c r="AI10" i="65" s="1"/>
  <c r="AR10" i="65" s="1"/>
  <c r="AN10" i="65"/>
  <c r="AJ10" i="65"/>
  <c r="AQ9" i="65"/>
  <c r="AP9" i="65"/>
  <c r="AO9" i="65"/>
  <c r="AI9" i="65" s="1"/>
  <c r="AR9" i="65" s="1"/>
  <c r="AN9" i="65"/>
  <c r="AJ9" i="65"/>
  <c r="AQ8" i="65"/>
  <c r="AP8" i="65"/>
  <c r="AO8" i="65"/>
  <c r="AI8" i="65" s="1"/>
  <c r="AR8" i="65" s="1"/>
  <c r="AN8" i="65"/>
  <c r="AJ8" i="65"/>
  <c r="AH5" i="65"/>
  <c r="AH6" i="65" s="1"/>
  <c r="AH7" i="65" s="1"/>
  <c r="AG5" i="65"/>
  <c r="AG6" i="65" s="1"/>
  <c r="AG7" i="65" s="1"/>
  <c r="AF5" i="65"/>
  <c r="AF6" i="65" s="1"/>
  <c r="AF7" i="65" s="1"/>
  <c r="AE5" i="65"/>
  <c r="AE6" i="65" s="1"/>
  <c r="AE7" i="65" s="1"/>
  <c r="AD5" i="65"/>
  <c r="AD6" i="65" s="1"/>
  <c r="AD7" i="65" s="1"/>
  <c r="AC5" i="65"/>
  <c r="AC6" i="65" s="1"/>
  <c r="AC7" i="65" s="1"/>
  <c r="AB5" i="65"/>
  <c r="AB6" i="65" s="1"/>
  <c r="AB7" i="65" s="1"/>
  <c r="AA5" i="65"/>
  <c r="AA6" i="65" s="1"/>
  <c r="AA7" i="65" s="1"/>
  <c r="Z5" i="65"/>
  <c r="Z6" i="65" s="1"/>
  <c r="Z7" i="65" s="1"/>
  <c r="Y5" i="65"/>
  <c r="Y6" i="65" s="1"/>
  <c r="Y7" i="65" s="1"/>
  <c r="X5" i="65"/>
  <c r="X6" i="65" s="1"/>
  <c r="X7" i="65" s="1"/>
  <c r="W5" i="65"/>
  <c r="W6" i="65" s="1"/>
  <c r="W7" i="65" s="1"/>
  <c r="V5" i="65"/>
  <c r="V6" i="65" s="1"/>
  <c r="V7" i="65" s="1"/>
  <c r="U5" i="65"/>
  <c r="U6" i="65" s="1"/>
  <c r="U7" i="65" s="1"/>
  <c r="T5" i="65"/>
  <c r="T6" i="65" s="1"/>
  <c r="T7" i="65" s="1"/>
  <c r="S5" i="65"/>
  <c r="S6" i="65" s="1"/>
  <c r="S7" i="65" s="1"/>
  <c r="R5" i="65"/>
  <c r="R6" i="65" s="1"/>
  <c r="R7" i="65" s="1"/>
  <c r="Q5" i="65"/>
  <c r="Q6" i="65" s="1"/>
  <c r="Q7" i="65" s="1"/>
  <c r="P5" i="65"/>
  <c r="P6" i="65" s="1"/>
  <c r="P7" i="65" s="1"/>
  <c r="O5" i="65"/>
  <c r="O6" i="65" s="1"/>
  <c r="O7" i="65" s="1"/>
  <c r="N5" i="65"/>
  <c r="N6" i="65" s="1"/>
  <c r="N7" i="65" s="1"/>
  <c r="M5" i="65"/>
  <c r="M6" i="65" s="1"/>
  <c r="M7" i="65" s="1"/>
  <c r="L5" i="65"/>
  <c r="L6" i="65" s="1"/>
  <c r="L7" i="65" s="1"/>
  <c r="K5" i="65"/>
  <c r="K6" i="65" s="1"/>
  <c r="K7" i="65" s="1"/>
  <c r="J5" i="65"/>
  <c r="J6" i="65" s="1"/>
  <c r="J7" i="65" s="1"/>
  <c r="I5" i="65"/>
  <c r="I6" i="65" s="1"/>
  <c r="I7" i="65" s="1"/>
  <c r="H5" i="65"/>
  <c r="H6" i="65" s="1"/>
  <c r="H7" i="65" s="1"/>
  <c r="G5" i="65"/>
  <c r="G6" i="65" s="1"/>
  <c r="G7" i="65" s="1"/>
  <c r="F5" i="65"/>
  <c r="F6" i="65" s="1"/>
  <c r="F7" i="65" s="1"/>
  <c r="E5" i="65"/>
  <c r="E6" i="65" s="1"/>
  <c r="E7" i="65" s="1"/>
  <c r="D5" i="65"/>
  <c r="D6" i="65" s="1"/>
  <c r="D7" i="65" s="1"/>
  <c r="AH40" i="63"/>
  <c r="AH46" i="63" s="1"/>
  <c r="AG40" i="63"/>
  <c r="AG46" i="63" s="1"/>
  <c r="AF40" i="63"/>
  <c r="AF46" i="63" s="1"/>
  <c r="AE40" i="63"/>
  <c r="AE46" i="63" s="1"/>
  <c r="AD40" i="63"/>
  <c r="AD46" i="63" s="1"/>
  <c r="AC40" i="63"/>
  <c r="AC46" i="63" s="1"/>
  <c r="AB40" i="63"/>
  <c r="AB46" i="63" s="1"/>
  <c r="AA40" i="63"/>
  <c r="AA46" i="63" s="1"/>
  <c r="Z40" i="63"/>
  <c r="Z46" i="63" s="1"/>
  <c r="Y40" i="63"/>
  <c r="Y46" i="63" s="1"/>
  <c r="X40" i="63"/>
  <c r="X46" i="63" s="1"/>
  <c r="W40" i="63"/>
  <c r="W46" i="63" s="1"/>
  <c r="V40" i="63"/>
  <c r="V46" i="63" s="1"/>
  <c r="U40" i="63"/>
  <c r="U46" i="63" s="1"/>
  <c r="T40" i="63"/>
  <c r="T46" i="63" s="1"/>
  <c r="S40" i="63"/>
  <c r="S46" i="63" s="1"/>
  <c r="R40" i="63"/>
  <c r="R46" i="63" s="1"/>
  <c r="Q40" i="63"/>
  <c r="Q46" i="63" s="1"/>
  <c r="P40" i="63"/>
  <c r="P46" i="63" s="1"/>
  <c r="O40" i="63"/>
  <c r="O46" i="63" s="1"/>
  <c r="N40" i="63"/>
  <c r="N46" i="63" s="1"/>
  <c r="M40" i="63"/>
  <c r="M46" i="63" s="1"/>
  <c r="L40" i="63"/>
  <c r="L46" i="63" s="1"/>
  <c r="K40" i="63"/>
  <c r="K46" i="63" s="1"/>
  <c r="J40" i="63"/>
  <c r="J46" i="63" s="1"/>
  <c r="I40" i="63"/>
  <c r="I46" i="63" s="1"/>
  <c r="H40" i="63"/>
  <c r="H46" i="63" s="1"/>
  <c r="G40" i="63"/>
  <c r="G46" i="63" s="1"/>
  <c r="F40" i="63"/>
  <c r="F46" i="63" s="1"/>
  <c r="E40" i="63"/>
  <c r="E46" i="63" s="1"/>
  <c r="D40" i="63"/>
  <c r="D46" i="63" s="1"/>
  <c r="AH39" i="63"/>
  <c r="AH45" i="63" s="1"/>
  <c r="AG39" i="63"/>
  <c r="AG45" i="63" s="1"/>
  <c r="AF39" i="63"/>
  <c r="AF45" i="63" s="1"/>
  <c r="AE39" i="63"/>
  <c r="AE45" i="63" s="1"/>
  <c r="AD39" i="63"/>
  <c r="AD45" i="63" s="1"/>
  <c r="AC39" i="63"/>
  <c r="AC45" i="63" s="1"/>
  <c r="AB39" i="63"/>
  <c r="AB45" i="63" s="1"/>
  <c r="AA39" i="63"/>
  <c r="AA45" i="63" s="1"/>
  <c r="Z39" i="63"/>
  <c r="Z45" i="63" s="1"/>
  <c r="Y39" i="63"/>
  <c r="Y45" i="63" s="1"/>
  <c r="X39" i="63"/>
  <c r="X45" i="63" s="1"/>
  <c r="W39" i="63"/>
  <c r="W45" i="63" s="1"/>
  <c r="V39" i="63"/>
  <c r="V45" i="63" s="1"/>
  <c r="U39" i="63"/>
  <c r="U45" i="63" s="1"/>
  <c r="T39" i="63"/>
  <c r="T45" i="63" s="1"/>
  <c r="S39" i="63"/>
  <c r="S45" i="63" s="1"/>
  <c r="R39" i="63"/>
  <c r="R45" i="63" s="1"/>
  <c r="Q39" i="63"/>
  <c r="Q45" i="63" s="1"/>
  <c r="P39" i="63"/>
  <c r="P45" i="63" s="1"/>
  <c r="O39" i="63"/>
  <c r="O45" i="63" s="1"/>
  <c r="N39" i="63"/>
  <c r="N45" i="63" s="1"/>
  <c r="M39" i="63"/>
  <c r="M45" i="63" s="1"/>
  <c r="L39" i="63"/>
  <c r="L45" i="63" s="1"/>
  <c r="K39" i="63"/>
  <c r="K45" i="63" s="1"/>
  <c r="J39" i="63"/>
  <c r="J45" i="63" s="1"/>
  <c r="I39" i="63"/>
  <c r="I45" i="63" s="1"/>
  <c r="H39" i="63"/>
  <c r="H45" i="63" s="1"/>
  <c r="G39" i="63"/>
  <c r="G45" i="63" s="1"/>
  <c r="F39" i="63"/>
  <c r="F45" i="63" s="1"/>
  <c r="E39" i="63"/>
  <c r="E45" i="63" s="1"/>
  <c r="D39" i="63"/>
  <c r="D45" i="63" s="1"/>
  <c r="AH38" i="63"/>
  <c r="AH44" i="63" s="1"/>
  <c r="AG38" i="63"/>
  <c r="AG44" i="63" s="1"/>
  <c r="AF38" i="63"/>
  <c r="AF44" i="63" s="1"/>
  <c r="AE38" i="63"/>
  <c r="AE44" i="63" s="1"/>
  <c r="AD38" i="63"/>
  <c r="AD44" i="63" s="1"/>
  <c r="AC38" i="63"/>
  <c r="AC44" i="63" s="1"/>
  <c r="AB38" i="63"/>
  <c r="AB44" i="63" s="1"/>
  <c r="AA38" i="63"/>
  <c r="AA44" i="63" s="1"/>
  <c r="Z38" i="63"/>
  <c r="Z44" i="63" s="1"/>
  <c r="Y38" i="63"/>
  <c r="Y44" i="63" s="1"/>
  <c r="X38" i="63"/>
  <c r="X44" i="63" s="1"/>
  <c r="W38" i="63"/>
  <c r="W44" i="63" s="1"/>
  <c r="V38" i="63"/>
  <c r="V44" i="63" s="1"/>
  <c r="U38" i="63"/>
  <c r="U44" i="63" s="1"/>
  <c r="T38" i="63"/>
  <c r="T44" i="63" s="1"/>
  <c r="S38" i="63"/>
  <c r="S44" i="63" s="1"/>
  <c r="R38" i="63"/>
  <c r="R44" i="63" s="1"/>
  <c r="Q38" i="63"/>
  <c r="Q44" i="63" s="1"/>
  <c r="P38" i="63"/>
  <c r="P44" i="63" s="1"/>
  <c r="O38" i="63"/>
  <c r="O44" i="63" s="1"/>
  <c r="N38" i="63"/>
  <c r="N44" i="63" s="1"/>
  <c r="M38" i="63"/>
  <c r="M44" i="63" s="1"/>
  <c r="L38" i="63"/>
  <c r="L44" i="63" s="1"/>
  <c r="K38" i="63"/>
  <c r="K44" i="63" s="1"/>
  <c r="J38" i="63"/>
  <c r="J44" i="63" s="1"/>
  <c r="I38" i="63"/>
  <c r="I44" i="63" s="1"/>
  <c r="H38" i="63"/>
  <c r="H44" i="63" s="1"/>
  <c r="G38" i="63"/>
  <c r="G44" i="63" s="1"/>
  <c r="F38" i="63"/>
  <c r="F44" i="63" s="1"/>
  <c r="E38" i="63"/>
  <c r="E44" i="63" s="1"/>
  <c r="D38" i="63"/>
  <c r="D44" i="63" s="1"/>
  <c r="AH37" i="63"/>
  <c r="AH43" i="63" s="1"/>
  <c r="AG37" i="63"/>
  <c r="AG43" i="63" s="1"/>
  <c r="AF37" i="63"/>
  <c r="AF43" i="63" s="1"/>
  <c r="AE37" i="63"/>
  <c r="AE43" i="63" s="1"/>
  <c r="AD37" i="63"/>
  <c r="AD43" i="63" s="1"/>
  <c r="AC37" i="63"/>
  <c r="AC43" i="63" s="1"/>
  <c r="AB37" i="63"/>
  <c r="AB43" i="63" s="1"/>
  <c r="AA37" i="63"/>
  <c r="AA43" i="63" s="1"/>
  <c r="Z37" i="63"/>
  <c r="Z43" i="63" s="1"/>
  <c r="Y37" i="63"/>
  <c r="Y43" i="63" s="1"/>
  <c r="X37" i="63"/>
  <c r="X43" i="63" s="1"/>
  <c r="W37" i="63"/>
  <c r="W43" i="63" s="1"/>
  <c r="V37" i="63"/>
  <c r="V43" i="63" s="1"/>
  <c r="U37" i="63"/>
  <c r="U43" i="63" s="1"/>
  <c r="T37" i="63"/>
  <c r="T43" i="63" s="1"/>
  <c r="S37" i="63"/>
  <c r="S43" i="63" s="1"/>
  <c r="R37" i="63"/>
  <c r="R43" i="63" s="1"/>
  <c r="Q37" i="63"/>
  <c r="Q43" i="63" s="1"/>
  <c r="P37" i="63"/>
  <c r="P43" i="63" s="1"/>
  <c r="O37" i="63"/>
  <c r="O43" i="63" s="1"/>
  <c r="N37" i="63"/>
  <c r="N43" i="63" s="1"/>
  <c r="M37" i="63"/>
  <c r="M43" i="63" s="1"/>
  <c r="L37" i="63"/>
  <c r="L43" i="63" s="1"/>
  <c r="K37" i="63"/>
  <c r="K43" i="63" s="1"/>
  <c r="J37" i="63"/>
  <c r="J43" i="63" s="1"/>
  <c r="I37" i="63"/>
  <c r="I43" i="63" s="1"/>
  <c r="H37" i="63"/>
  <c r="H43" i="63" s="1"/>
  <c r="G37" i="63"/>
  <c r="G43" i="63" s="1"/>
  <c r="F37" i="63"/>
  <c r="F43" i="63" s="1"/>
  <c r="E37" i="63"/>
  <c r="E43" i="63" s="1"/>
  <c r="D37" i="63"/>
  <c r="D43" i="63" s="1"/>
  <c r="AH36" i="63"/>
  <c r="AH42" i="63" s="1"/>
  <c r="AG36" i="63"/>
  <c r="AG42" i="63" s="1"/>
  <c r="AF36" i="63"/>
  <c r="AF42" i="63" s="1"/>
  <c r="AE36" i="63"/>
  <c r="AE42" i="63" s="1"/>
  <c r="AD36" i="63"/>
  <c r="AD42" i="63" s="1"/>
  <c r="AC36" i="63"/>
  <c r="AC42" i="63" s="1"/>
  <c r="AB36" i="63"/>
  <c r="AB42" i="63" s="1"/>
  <c r="AA36" i="63"/>
  <c r="AA42" i="63" s="1"/>
  <c r="Z36" i="63"/>
  <c r="Z42" i="63" s="1"/>
  <c r="Y36" i="63"/>
  <c r="Y42" i="63" s="1"/>
  <c r="X36" i="63"/>
  <c r="X42" i="63" s="1"/>
  <c r="W36" i="63"/>
  <c r="W42" i="63" s="1"/>
  <c r="V36" i="63"/>
  <c r="V42" i="63" s="1"/>
  <c r="U36" i="63"/>
  <c r="U42" i="63" s="1"/>
  <c r="T36" i="63"/>
  <c r="T42" i="63" s="1"/>
  <c r="S36" i="63"/>
  <c r="S42" i="63" s="1"/>
  <c r="R36" i="63"/>
  <c r="R42" i="63" s="1"/>
  <c r="Q36" i="63"/>
  <c r="Q42" i="63" s="1"/>
  <c r="P36" i="63"/>
  <c r="P42" i="63" s="1"/>
  <c r="O36" i="63"/>
  <c r="O42" i="63" s="1"/>
  <c r="N36" i="63"/>
  <c r="N42" i="63" s="1"/>
  <c r="M36" i="63"/>
  <c r="M42" i="63" s="1"/>
  <c r="L36" i="63"/>
  <c r="L42" i="63" s="1"/>
  <c r="K36" i="63"/>
  <c r="K42" i="63" s="1"/>
  <c r="J36" i="63"/>
  <c r="J42" i="63" s="1"/>
  <c r="I36" i="63"/>
  <c r="I42" i="63" s="1"/>
  <c r="H36" i="63"/>
  <c r="H42" i="63" s="1"/>
  <c r="G36" i="63"/>
  <c r="G42" i="63" s="1"/>
  <c r="F36" i="63"/>
  <c r="F42" i="63" s="1"/>
  <c r="E36" i="63"/>
  <c r="E42" i="63" s="1"/>
  <c r="D36" i="63"/>
  <c r="D42" i="63" s="1"/>
  <c r="AH35" i="63"/>
  <c r="AH47" i="63" s="1"/>
  <c r="AG35" i="63"/>
  <c r="AG47" i="63" s="1"/>
  <c r="AF35" i="63"/>
  <c r="AF47" i="63" s="1"/>
  <c r="AE35" i="63"/>
  <c r="AE47" i="63" s="1"/>
  <c r="AD35" i="63"/>
  <c r="AD47" i="63" s="1"/>
  <c r="AC35" i="63"/>
  <c r="AC47" i="63" s="1"/>
  <c r="AB35" i="63"/>
  <c r="AB47" i="63" s="1"/>
  <c r="AA35" i="63"/>
  <c r="AA47" i="63" s="1"/>
  <c r="Z35" i="63"/>
  <c r="Z47" i="63" s="1"/>
  <c r="Y35" i="63"/>
  <c r="Y47" i="63" s="1"/>
  <c r="X35" i="63"/>
  <c r="X47" i="63" s="1"/>
  <c r="W35" i="63"/>
  <c r="W47" i="63" s="1"/>
  <c r="V35" i="63"/>
  <c r="V47" i="63" s="1"/>
  <c r="U35" i="63"/>
  <c r="U47" i="63" s="1"/>
  <c r="T35" i="63"/>
  <c r="T47" i="63" s="1"/>
  <c r="S35" i="63"/>
  <c r="S47" i="63" s="1"/>
  <c r="R35" i="63"/>
  <c r="R47" i="63" s="1"/>
  <c r="Q35" i="63"/>
  <c r="Q47" i="63" s="1"/>
  <c r="P35" i="63"/>
  <c r="P47" i="63" s="1"/>
  <c r="O35" i="63"/>
  <c r="O47" i="63" s="1"/>
  <c r="N35" i="63"/>
  <c r="N47" i="63" s="1"/>
  <c r="M35" i="63"/>
  <c r="M47" i="63" s="1"/>
  <c r="L35" i="63"/>
  <c r="L47" i="63" s="1"/>
  <c r="K35" i="63"/>
  <c r="K47" i="63" s="1"/>
  <c r="J35" i="63"/>
  <c r="J47" i="63" s="1"/>
  <c r="I35" i="63"/>
  <c r="I47" i="63" s="1"/>
  <c r="H35" i="63"/>
  <c r="H47" i="63" s="1"/>
  <c r="G35" i="63"/>
  <c r="G47" i="63" s="1"/>
  <c r="F35" i="63"/>
  <c r="F47" i="63" s="1"/>
  <c r="E35" i="63"/>
  <c r="E47" i="63" s="1"/>
  <c r="D35" i="63"/>
  <c r="D47" i="63" s="1"/>
  <c r="AH34" i="63"/>
  <c r="AH41" i="63" s="1"/>
  <c r="AG34" i="63"/>
  <c r="AG41" i="63" s="1"/>
  <c r="AF34" i="63"/>
  <c r="AF41" i="63" s="1"/>
  <c r="AE34" i="63"/>
  <c r="AE41" i="63" s="1"/>
  <c r="AD34" i="63"/>
  <c r="AD41" i="63" s="1"/>
  <c r="AC34" i="63"/>
  <c r="AC41" i="63" s="1"/>
  <c r="AB34" i="63"/>
  <c r="AB41" i="63" s="1"/>
  <c r="AA34" i="63"/>
  <c r="AA41" i="63" s="1"/>
  <c r="Z34" i="63"/>
  <c r="Z41" i="63" s="1"/>
  <c r="Y34" i="63"/>
  <c r="Y41" i="63" s="1"/>
  <c r="X34" i="63"/>
  <c r="X41" i="63" s="1"/>
  <c r="W34" i="63"/>
  <c r="W41" i="63" s="1"/>
  <c r="V34" i="63"/>
  <c r="V41" i="63" s="1"/>
  <c r="U34" i="63"/>
  <c r="U41" i="63" s="1"/>
  <c r="T34" i="63"/>
  <c r="T41" i="63" s="1"/>
  <c r="S34" i="63"/>
  <c r="S41" i="63" s="1"/>
  <c r="R34" i="63"/>
  <c r="R41" i="63" s="1"/>
  <c r="Q34" i="63"/>
  <c r="Q41" i="63" s="1"/>
  <c r="P34" i="63"/>
  <c r="P41" i="63" s="1"/>
  <c r="O34" i="63"/>
  <c r="O41" i="63" s="1"/>
  <c r="N34" i="63"/>
  <c r="N41" i="63" s="1"/>
  <c r="M34" i="63"/>
  <c r="M41" i="63" s="1"/>
  <c r="L34" i="63"/>
  <c r="L41" i="63" s="1"/>
  <c r="K34" i="63"/>
  <c r="K41" i="63" s="1"/>
  <c r="J34" i="63"/>
  <c r="J41" i="63" s="1"/>
  <c r="I34" i="63"/>
  <c r="I41" i="63" s="1"/>
  <c r="H34" i="63"/>
  <c r="H41" i="63" s="1"/>
  <c r="G34" i="63"/>
  <c r="G41" i="63" s="1"/>
  <c r="F34" i="63"/>
  <c r="F41" i="63" s="1"/>
  <c r="E34" i="63"/>
  <c r="E41" i="63" s="1"/>
  <c r="D34" i="63"/>
  <c r="D41" i="63" s="1"/>
  <c r="AR29" i="63"/>
  <c r="AQ29" i="63"/>
  <c r="AP29" i="63"/>
  <c r="AO29" i="63"/>
  <c r="AR28" i="63"/>
  <c r="AQ28" i="63"/>
  <c r="AP28" i="63"/>
  <c r="AO28" i="63"/>
  <c r="AR27" i="63"/>
  <c r="AQ27" i="63"/>
  <c r="AP27" i="63"/>
  <c r="AO27" i="63"/>
  <c r="AI25" i="63" s="1"/>
  <c r="AR25" i="63" s="1"/>
  <c r="AR26" i="63"/>
  <c r="AQ26" i="63"/>
  <c r="AP26" i="63"/>
  <c r="AO26" i="63"/>
  <c r="AI24" i="63" s="1"/>
  <c r="AR24" i="63" s="1"/>
  <c r="AN26" i="63"/>
  <c r="AQ25" i="63"/>
  <c r="AP25" i="63"/>
  <c r="AO25" i="63"/>
  <c r="AI23" i="63" s="1"/>
  <c r="AR23" i="63" s="1"/>
  <c r="AJ25" i="63"/>
  <c r="AQ24" i="63"/>
  <c r="AP24" i="63"/>
  <c r="AO24" i="63"/>
  <c r="AJ24" i="63"/>
  <c r="AQ23" i="63"/>
  <c r="AP23" i="63"/>
  <c r="AO23" i="63"/>
  <c r="AN23" i="63"/>
  <c r="AJ23" i="63"/>
  <c r="AQ22" i="63"/>
  <c r="AP22" i="63"/>
  <c r="AO22" i="63"/>
  <c r="AI22" i="63" s="1"/>
  <c r="AR22" i="63" s="1"/>
  <c r="AN22" i="63"/>
  <c r="AJ22" i="63"/>
  <c r="AQ21" i="63"/>
  <c r="AP21" i="63"/>
  <c r="AO21" i="63"/>
  <c r="AI21" i="63" s="1"/>
  <c r="AR21" i="63" s="1"/>
  <c r="AN21" i="63"/>
  <c r="AJ21" i="63"/>
  <c r="AQ20" i="63"/>
  <c r="AP20" i="63"/>
  <c r="AO20" i="63"/>
  <c r="AI20" i="63" s="1"/>
  <c r="AR20" i="63" s="1"/>
  <c r="AN20" i="63"/>
  <c r="AJ20" i="63"/>
  <c r="AQ19" i="63"/>
  <c r="AP19" i="63"/>
  <c r="AO19" i="63"/>
  <c r="AI19" i="63" s="1"/>
  <c r="AR19" i="63" s="1"/>
  <c r="AN19" i="63"/>
  <c r="AJ19" i="63"/>
  <c r="AQ18" i="63"/>
  <c r="AP18" i="63"/>
  <c r="AO18" i="63"/>
  <c r="AI18" i="63" s="1"/>
  <c r="AR18" i="63" s="1"/>
  <c r="AN18" i="63"/>
  <c r="AJ18" i="63"/>
  <c r="AQ17" i="63"/>
  <c r="AP17" i="63"/>
  <c r="AO17" i="63"/>
  <c r="AI17" i="63" s="1"/>
  <c r="AR17" i="63" s="1"/>
  <c r="AN17" i="63"/>
  <c r="AJ17" i="63"/>
  <c r="AQ16" i="63"/>
  <c r="AP16" i="63"/>
  <c r="AO16" i="63"/>
  <c r="AI16" i="63" s="1"/>
  <c r="AR16" i="63" s="1"/>
  <c r="AN16" i="63"/>
  <c r="AJ16" i="63"/>
  <c r="AQ15" i="63"/>
  <c r="AP15" i="63"/>
  <c r="AO15" i="63"/>
  <c r="AI15" i="63" s="1"/>
  <c r="AR15" i="63" s="1"/>
  <c r="AN15" i="63"/>
  <c r="AJ15" i="63"/>
  <c r="AQ14" i="63"/>
  <c r="AP14" i="63"/>
  <c r="AO14" i="63"/>
  <c r="AI14" i="63" s="1"/>
  <c r="AR14" i="63" s="1"/>
  <c r="AN14" i="63"/>
  <c r="AJ14" i="63"/>
  <c r="AQ13" i="63"/>
  <c r="AP13" i="63"/>
  <c r="AO13" i="63"/>
  <c r="AI13" i="63" s="1"/>
  <c r="AR13" i="63" s="1"/>
  <c r="AN13" i="63"/>
  <c r="AJ13" i="63"/>
  <c r="AQ12" i="63"/>
  <c r="AP12" i="63"/>
  <c r="AO12" i="63"/>
  <c r="AI12" i="63" s="1"/>
  <c r="AR12" i="63" s="1"/>
  <c r="AN12" i="63"/>
  <c r="AJ12" i="63"/>
  <c r="AQ11" i="63"/>
  <c r="AP11" i="63"/>
  <c r="AO11" i="63"/>
  <c r="AI11" i="63" s="1"/>
  <c r="AR11" i="63" s="1"/>
  <c r="AJ11" i="63"/>
  <c r="AQ10" i="63"/>
  <c r="AP10" i="63"/>
  <c r="AO10" i="63"/>
  <c r="AI10" i="63" s="1"/>
  <c r="AR10" i="63" s="1"/>
  <c r="AN10" i="63"/>
  <c r="AJ10" i="63"/>
  <c r="AQ9" i="63"/>
  <c r="AP9" i="63"/>
  <c r="AO9" i="63"/>
  <c r="AI9" i="63" s="1"/>
  <c r="AR9" i="63" s="1"/>
  <c r="AN9" i="63"/>
  <c r="AJ9" i="63"/>
  <c r="AQ8" i="63"/>
  <c r="AP8" i="63"/>
  <c r="AO8" i="63"/>
  <c r="AI8" i="63" s="1"/>
  <c r="AR8" i="63" s="1"/>
  <c r="AN8" i="63"/>
  <c r="AJ8" i="63"/>
  <c r="AH5" i="63"/>
  <c r="AH6" i="63" s="1"/>
  <c r="AH7" i="63" s="1"/>
  <c r="AG5" i="63"/>
  <c r="AG6" i="63" s="1"/>
  <c r="AG7" i="63" s="1"/>
  <c r="AF5" i="63"/>
  <c r="AF6" i="63" s="1"/>
  <c r="AF7" i="63" s="1"/>
  <c r="AE5" i="63"/>
  <c r="AE6" i="63" s="1"/>
  <c r="AE7" i="63" s="1"/>
  <c r="AD5" i="63"/>
  <c r="AD6" i="63" s="1"/>
  <c r="AD7" i="63" s="1"/>
  <c r="AC5" i="63"/>
  <c r="AC6" i="63" s="1"/>
  <c r="AC7" i="63" s="1"/>
  <c r="AB5" i="63"/>
  <c r="AB6" i="63" s="1"/>
  <c r="AB7" i="63" s="1"/>
  <c r="AA5" i="63"/>
  <c r="AA6" i="63" s="1"/>
  <c r="AA7" i="63" s="1"/>
  <c r="Z5" i="63"/>
  <c r="Z6" i="63" s="1"/>
  <c r="Z7" i="63" s="1"/>
  <c r="Y5" i="63"/>
  <c r="Y6" i="63" s="1"/>
  <c r="Y7" i="63" s="1"/>
  <c r="X5" i="63"/>
  <c r="X6" i="63" s="1"/>
  <c r="X7" i="63" s="1"/>
  <c r="W5" i="63"/>
  <c r="W6" i="63" s="1"/>
  <c r="W7" i="63" s="1"/>
  <c r="V5" i="63"/>
  <c r="V6" i="63" s="1"/>
  <c r="V7" i="63" s="1"/>
  <c r="U5" i="63"/>
  <c r="U6" i="63" s="1"/>
  <c r="U7" i="63" s="1"/>
  <c r="T5" i="63"/>
  <c r="T6" i="63" s="1"/>
  <c r="T7" i="63" s="1"/>
  <c r="S5" i="63"/>
  <c r="S6" i="63" s="1"/>
  <c r="S7" i="63" s="1"/>
  <c r="R5" i="63"/>
  <c r="R6" i="63" s="1"/>
  <c r="R7" i="63" s="1"/>
  <c r="Q5" i="63"/>
  <c r="Q6" i="63" s="1"/>
  <c r="Q7" i="63" s="1"/>
  <c r="P5" i="63"/>
  <c r="P6" i="63" s="1"/>
  <c r="P7" i="63" s="1"/>
  <c r="O5" i="63"/>
  <c r="O6" i="63" s="1"/>
  <c r="O7" i="63" s="1"/>
  <c r="N5" i="63"/>
  <c r="N6" i="63" s="1"/>
  <c r="N7" i="63" s="1"/>
  <c r="M5" i="63"/>
  <c r="M6" i="63" s="1"/>
  <c r="M7" i="63" s="1"/>
  <c r="L5" i="63"/>
  <c r="L6" i="63" s="1"/>
  <c r="L7" i="63" s="1"/>
  <c r="K5" i="63"/>
  <c r="K6" i="63" s="1"/>
  <c r="K7" i="63" s="1"/>
  <c r="J5" i="63"/>
  <c r="J6" i="63" s="1"/>
  <c r="J7" i="63" s="1"/>
  <c r="I5" i="63"/>
  <c r="I6" i="63" s="1"/>
  <c r="I7" i="63" s="1"/>
  <c r="H5" i="63"/>
  <c r="H6" i="63" s="1"/>
  <c r="H7" i="63" s="1"/>
  <c r="G5" i="63"/>
  <c r="G6" i="63" s="1"/>
  <c r="G7" i="63" s="1"/>
  <c r="F5" i="63"/>
  <c r="F6" i="63" s="1"/>
  <c r="F7" i="63" s="1"/>
  <c r="E5" i="63"/>
  <c r="E6" i="63" s="1"/>
  <c r="E7" i="63" s="1"/>
  <c r="D5" i="63"/>
  <c r="D6" i="63" s="1"/>
  <c r="D7" i="63" s="1"/>
  <c r="AH49" i="61"/>
  <c r="AG49" i="61"/>
  <c r="AF49" i="61"/>
  <c r="AE49" i="61"/>
  <c r="AD49" i="61"/>
  <c r="AC49" i="61"/>
  <c r="AB49" i="61"/>
  <c r="AA49" i="61"/>
  <c r="Z49" i="61"/>
  <c r="Y49" i="61"/>
  <c r="X49" i="61"/>
  <c r="W49" i="61"/>
  <c r="V49" i="61"/>
  <c r="U49" i="61"/>
  <c r="T49" i="61"/>
  <c r="S49" i="61"/>
  <c r="R49" i="61"/>
  <c r="Q49" i="61"/>
  <c r="P49" i="61"/>
  <c r="O49" i="61"/>
  <c r="N49" i="61"/>
  <c r="M49" i="61"/>
  <c r="L49" i="61"/>
  <c r="K49" i="61"/>
  <c r="J49" i="61"/>
  <c r="I49" i="61"/>
  <c r="H49" i="61"/>
  <c r="G49" i="61"/>
  <c r="F49" i="61"/>
  <c r="E49" i="61"/>
  <c r="D49" i="61"/>
  <c r="AH48" i="61"/>
  <c r="AG48" i="61"/>
  <c r="AF48" i="61"/>
  <c r="AE48" i="61"/>
  <c r="AD48" i="61"/>
  <c r="AC48" i="61"/>
  <c r="AB48" i="61"/>
  <c r="AA48" i="61"/>
  <c r="Z48" i="61"/>
  <c r="Y48" i="61"/>
  <c r="X48" i="61"/>
  <c r="W48" i="61"/>
  <c r="V48" i="61"/>
  <c r="U48" i="61"/>
  <c r="T48" i="61"/>
  <c r="S48" i="61"/>
  <c r="R48" i="61"/>
  <c r="Q48" i="61"/>
  <c r="P48" i="61"/>
  <c r="O48" i="61"/>
  <c r="N48" i="61"/>
  <c r="M48" i="61"/>
  <c r="L48" i="61"/>
  <c r="K48" i="61"/>
  <c r="J48" i="61"/>
  <c r="I48" i="61"/>
  <c r="H48" i="61"/>
  <c r="G48" i="61"/>
  <c r="F48" i="61"/>
  <c r="E48" i="61"/>
  <c r="D48" i="61"/>
  <c r="AH47" i="61"/>
  <c r="AG47" i="61"/>
  <c r="AF47" i="61"/>
  <c r="AE47" i="61"/>
  <c r="AD47" i="61"/>
  <c r="AC47" i="61"/>
  <c r="AB47" i="61"/>
  <c r="AA47" i="61"/>
  <c r="Z47" i="61"/>
  <c r="Y47" i="61"/>
  <c r="X47" i="61"/>
  <c r="W47" i="61"/>
  <c r="V47" i="61"/>
  <c r="U47" i="61"/>
  <c r="T47" i="61"/>
  <c r="S47" i="61"/>
  <c r="R47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D47" i="61"/>
  <c r="AH46" i="61"/>
  <c r="AG46" i="61"/>
  <c r="AF46" i="61"/>
  <c r="AE46" i="61"/>
  <c r="AD46" i="61"/>
  <c r="AC46" i="61"/>
  <c r="AB46" i="61"/>
  <c r="AA46" i="61"/>
  <c r="Z46" i="61"/>
  <c r="Y46" i="61"/>
  <c r="X46" i="61"/>
  <c r="W46" i="61"/>
  <c r="V46" i="61"/>
  <c r="U46" i="61"/>
  <c r="T46" i="61"/>
  <c r="S46" i="61"/>
  <c r="R46" i="61"/>
  <c r="Q46" i="61"/>
  <c r="P46" i="61"/>
  <c r="O46" i="61"/>
  <c r="N46" i="61"/>
  <c r="M46" i="61"/>
  <c r="L46" i="61"/>
  <c r="K46" i="61"/>
  <c r="J46" i="61"/>
  <c r="I46" i="61"/>
  <c r="H46" i="61"/>
  <c r="G46" i="61"/>
  <c r="F46" i="61"/>
  <c r="E46" i="61"/>
  <c r="D46" i="61"/>
  <c r="AH45" i="61"/>
  <c r="AG45" i="61"/>
  <c r="AF45" i="61"/>
  <c r="AE45" i="61"/>
  <c r="AD45" i="61"/>
  <c r="AC45" i="61"/>
  <c r="AB45" i="61"/>
  <c r="AA45" i="61"/>
  <c r="Z45" i="61"/>
  <c r="Y45" i="61"/>
  <c r="X45" i="61"/>
  <c r="W45" i="61"/>
  <c r="V45" i="61"/>
  <c r="U45" i="61"/>
  <c r="T45" i="61"/>
  <c r="S45" i="61"/>
  <c r="R45" i="61"/>
  <c r="Q45" i="61"/>
  <c r="P45" i="61"/>
  <c r="O45" i="61"/>
  <c r="N45" i="61"/>
  <c r="M45" i="61"/>
  <c r="L45" i="61"/>
  <c r="K45" i="61"/>
  <c r="J45" i="61"/>
  <c r="I45" i="61"/>
  <c r="H45" i="61"/>
  <c r="G45" i="61"/>
  <c r="F45" i="61"/>
  <c r="E45" i="61"/>
  <c r="D45" i="61"/>
  <c r="AH44" i="61"/>
  <c r="AG44" i="61"/>
  <c r="AF44" i="61"/>
  <c r="AE44" i="61"/>
  <c r="AD44" i="61"/>
  <c r="AC44" i="61"/>
  <c r="AB44" i="61"/>
  <c r="AA44" i="61"/>
  <c r="Z44" i="61"/>
  <c r="Y44" i="61"/>
  <c r="X44" i="61"/>
  <c r="W44" i="61"/>
  <c r="V44" i="61"/>
  <c r="U44" i="61"/>
  <c r="T44" i="61"/>
  <c r="S44" i="61"/>
  <c r="R44" i="61"/>
  <c r="Q44" i="61"/>
  <c r="P44" i="61"/>
  <c r="O44" i="61"/>
  <c r="N44" i="61"/>
  <c r="M44" i="61"/>
  <c r="L44" i="61"/>
  <c r="K44" i="61"/>
  <c r="J44" i="61"/>
  <c r="I44" i="61"/>
  <c r="H44" i="61"/>
  <c r="G44" i="61"/>
  <c r="F44" i="61"/>
  <c r="E44" i="61"/>
  <c r="D44" i="61"/>
  <c r="AH43" i="61"/>
  <c r="AG43" i="61"/>
  <c r="AF43" i="61"/>
  <c r="AE43" i="61"/>
  <c r="AD43" i="61"/>
  <c r="AC43" i="61"/>
  <c r="AB43" i="61"/>
  <c r="AA43" i="61"/>
  <c r="Z43" i="61"/>
  <c r="Y43" i="61"/>
  <c r="X43" i="61"/>
  <c r="W43" i="61"/>
  <c r="V43" i="61"/>
  <c r="U43" i="61"/>
  <c r="T43" i="61"/>
  <c r="S43" i="61"/>
  <c r="R43" i="61"/>
  <c r="Q43" i="61"/>
  <c r="P43" i="61"/>
  <c r="O43" i="61"/>
  <c r="N43" i="61"/>
  <c r="M43" i="61"/>
  <c r="L43" i="61"/>
  <c r="K43" i="61"/>
  <c r="J43" i="61"/>
  <c r="I43" i="61"/>
  <c r="H43" i="61"/>
  <c r="G43" i="61"/>
  <c r="F43" i="61"/>
  <c r="E43" i="61"/>
  <c r="D43" i="61"/>
  <c r="AH42" i="61"/>
  <c r="AG42" i="61"/>
  <c r="AF42" i="61"/>
  <c r="AE42" i="61"/>
  <c r="AD42" i="61"/>
  <c r="AC42" i="61"/>
  <c r="AB42" i="61"/>
  <c r="AA42" i="61"/>
  <c r="Z42" i="61"/>
  <c r="Y42" i="61"/>
  <c r="X42" i="61"/>
  <c r="W42" i="61"/>
  <c r="V42" i="61"/>
  <c r="U42" i="61"/>
  <c r="T42" i="61"/>
  <c r="S42" i="61"/>
  <c r="R42" i="61"/>
  <c r="Q42" i="61"/>
  <c r="P42" i="61"/>
  <c r="O42" i="61"/>
  <c r="N42" i="61"/>
  <c r="M42" i="61"/>
  <c r="L42" i="61"/>
  <c r="K42" i="61"/>
  <c r="J42" i="61"/>
  <c r="I42" i="61"/>
  <c r="H42" i="61"/>
  <c r="G42" i="61"/>
  <c r="F42" i="61"/>
  <c r="E42" i="61"/>
  <c r="D42" i="61"/>
  <c r="AH41" i="61"/>
  <c r="AG41" i="61"/>
  <c r="AF41" i="61"/>
  <c r="AE41" i="61"/>
  <c r="AD41" i="61"/>
  <c r="AC41" i="61"/>
  <c r="AB41" i="61"/>
  <c r="AA41" i="61"/>
  <c r="Z41" i="61"/>
  <c r="Y41" i="61"/>
  <c r="X41" i="61"/>
  <c r="W41" i="61"/>
  <c r="V41" i="61"/>
  <c r="U41" i="61"/>
  <c r="T41" i="61"/>
  <c r="S41" i="61"/>
  <c r="R41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D41" i="61"/>
  <c r="AH40" i="61"/>
  <c r="AG40" i="61"/>
  <c r="AF40" i="61"/>
  <c r="AE40" i="61"/>
  <c r="AD40" i="61"/>
  <c r="AC40" i="61"/>
  <c r="AB40" i="61"/>
  <c r="AA40" i="61"/>
  <c r="Z40" i="61"/>
  <c r="Y40" i="61"/>
  <c r="X40" i="61"/>
  <c r="W40" i="61"/>
  <c r="V40" i="61"/>
  <c r="U40" i="61"/>
  <c r="T40" i="61"/>
  <c r="S40" i="61"/>
  <c r="R40" i="61"/>
  <c r="Q40" i="61"/>
  <c r="P40" i="61"/>
  <c r="O40" i="61"/>
  <c r="N40" i="61"/>
  <c r="M40" i="61"/>
  <c r="L40" i="61"/>
  <c r="K40" i="61"/>
  <c r="J40" i="61"/>
  <c r="I40" i="61"/>
  <c r="H40" i="61"/>
  <c r="G40" i="61"/>
  <c r="F40" i="61"/>
  <c r="E40" i="61"/>
  <c r="D40" i="61"/>
  <c r="AH39" i="61"/>
  <c r="AG39" i="61"/>
  <c r="AF39" i="61"/>
  <c r="AE39" i="61"/>
  <c r="AD39" i="61"/>
  <c r="AC39" i="61"/>
  <c r="AB39" i="61"/>
  <c r="AA39" i="61"/>
  <c r="Z39" i="61"/>
  <c r="Y39" i="61"/>
  <c r="X39" i="61"/>
  <c r="W39" i="61"/>
  <c r="V39" i="61"/>
  <c r="U39" i="61"/>
  <c r="T39" i="61"/>
  <c r="S39" i="61"/>
  <c r="R39" i="61"/>
  <c r="Q39" i="61"/>
  <c r="P39" i="61"/>
  <c r="O39" i="61"/>
  <c r="N39" i="61"/>
  <c r="M39" i="61"/>
  <c r="L39" i="61"/>
  <c r="K39" i="61"/>
  <c r="J39" i="61"/>
  <c r="I39" i="61"/>
  <c r="H39" i="61"/>
  <c r="G39" i="61"/>
  <c r="F39" i="61"/>
  <c r="E39" i="61"/>
  <c r="D39" i="61"/>
  <c r="AH38" i="61"/>
  <c r="AG38" i="61"/>
  <c r="AF38" i="61"/>
  <c r="AE38" i="61"/>
  <c r="AD38" i="61"/>
  <c r="AC38" i="61"/>
  <c r="AB38" i="61"/>
  <c r="AA38" i="61"/>
  <c r="Z38" i="61"/>
  <c r="Y38" i="61"/>
  <c r="X38" i="61"/>
  <c r="W38" i="61"/>
  <c r="V38" i="61"/>
  <c r="U38" i="61"/>
  <c r="T38" i="61"/>
  <c r="S38" i="61"/>
  <c r="R38" i="61"/>
  <c r="Q38" i="61"/>
  <c r="P38" i="61"/>
  <c r="O38" i="61"/>
  <c r="N38" i="61"/>
  <c r="M38" i="61"/>
  <c r="L38" i="61"/>
  <c r="K38" i="61"/>
  <c r="J38" i="61"/>
  <c r="I38" i="61"/>
  <c r="H38" i="61"/>
  <c r="G38" i="61"/>
  <c r="F38" i="61"/>
  <c r="E38" i="61"/>
  <c r="D38" i="61"/>
  <c r="AH37" i="61"/>
  <c r="AG37" i="61"/>
  <c r="AF37" i="61"/>
  <c r="AE37" i="61"/>
  <c r="AD37" i="61"/>
  <c r="AC37" i="61"/>
  <c r="AB37" i="61"/>
  <c r="AA37" i="61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G37" i="61"/>
  <c r="F37" i="61"/>
  <c r="E37" i="61"/>
  <c r="D37" i="61"/>
  <c r="AH36" i="61"/>
  <c r="AG36" i="61"/>
  <c r="AF36" i="61"/>
  <c r="AE36" i="61"/>
  <c r="AD36" i="61"/>
  <c r="AC36" i="61"/>
  <c r="AB36" i="61"/>
  <c r="AA36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G36" i="61"/>
  <c r="F36" i="61"/>
  <c r="E36" i="61"/>
  <c r="D36" i="61"/>
  <c r="AH35" i="61"/>
  <c r="AH56" i="61" s="1"/>
  <c r="AG35" i="61"/>
  <c r="AG56" i="61" s="1"/>
  <c r="AF35" i="61"/>
  <c r="AF56" i="61" s="1"/>
  <c r="AE35" i="61"/>
  <c r="AE56" i="61" s="1"/>
  <c r="AD35" i="61"/>
  <c r="AD56" i="61" s="1"/>
  <c r="AC35" i="61"/>
  <c r="AC56" i="61" s="1"/>
  <c r="AB35" i="61"/>
  <c r="AB56" i="61" s="1"/>
  <c r="AA35" i="61"/>
  <c r="AA56" i="61" s="1"/>
  <c r="Z35" i="61"/>
  <c r="Z56" i="61" s="1"/>
  <c r="Y35" i="61"/>
  <c r="Y56" i="61" s="1"/>
  <c r="X35" i="61"/>
  <c r="X56" i="61" s="1"/>
  <c r="W35" i="61"/>
  <c r="W56" i="61" s="1"/>
  <c r="V35" i="61"/>
  <c r="V56" i="61" s="1"/>
  <c r="U35" i="61"/>
  <c r="U56" i="61" s="1"/>
  <c r="T35" i="61"/>
  <c r="T56" i="61" s="1"/>
  <c r="S35" i="61"/>
  <c r="S56" i="61" s="1"/>
  <c r="R35" i="61"/>
  <c r="R56" i="61" s="1"/>
  <c r="Q35" i="61"/>
  <c r="Q56" i="61" s="1"/>
  <c r="P35" i="61"/>
  <c r="P56" i="61" s="1"/>
  <c r="O35" i="61"/>
  <c r="O56" i="61" s="1"/>
  <c r="N35" i="61"/>
  <c r="N56" i="61" s="1"/>
  <c r="M35" i="61"/>
  <c r="M56" i="61" s="1"/>
  <c r="L35" i="61"/>
  <c r="L56" i="61" s="1"/>
  <c r="K35" i="61"/>
  <c r="K56" i="61" s="1"/>
  <c r="J35" i="61"/>
  <c r="J56" i="61" s="1"/>
  <c r="I35" i="61"/>
  <c r="I56" i="61" s="1"/>
  <c r="H35" i="61"/>
  <c r="H56" i="61" s="1"/>
  <c r="G35" i="61"/>
  <c r="G56" i="61" s="1"/>
  <c r="F35" i="61"/>
  <c r="F56" i="61" s="1"/>
  <c r="E35" i="61"/>
  <c r="E56" i="61" s="1"/>
  <c r="D35" i="61"/>
  <c r="D56" i="61" s="1"/>
  <c r="AH34" i="61"/>
  <c r="AH50" i="61" s="1"/>
  <c r="AG34" i="61"/>
  <c r="AG50" i="61" s="1"/>
  <c r="AF34" i="61"/>
  <c r="AF50" i="61" s="1"/>
  <c r="AE34" i="61"/>
  <c r="AE50" i="61" s="1"/>
  <c r="AD34" i="61"/>
  <c r="AD50" i="61" s="1"/>
  <c r="AC34" i="61"/>
  <c r="AC50" i="61" s="1"/>
  <c r="AB34" i="61"/>
  <c r="AB50" i="61" s="1"/>
  <c r="AA34" i="61"/>
  <c r="AA50" i="61" s="1"/>
  <c r="Z34" i="61"/>
  <c r="Z50" i="61" s="1"/>
  <c r="Y34" i="61"/>
  <c r="Y50" i="61" s="1"/>
  <c r="X34" i="61"/>
  <c r="X50" i="61" s="1"/>
  <c r="W34" i="61"/>
  <c r="W50" i="61" s="1"/>
  <c r="V34" i="61"/>
  <c r="V50" i="61" s="1"/>
  <c r="U34" i="61"/>
  <c r="U50" i="61" s="1"/>
  <c r="T34" i="61"/>
  <c r="T50" i="61" s="1"/>
  <c r="S34" i="61"/>
  <c r="S50" i="61" s="1"/>
  <c r="R34" i="61"/>
  <c r="R50" i="61" s="1"/>
  <c r="Q34" i="61"/>
  <c r="Q50" i="61" s="1"/>
  <c r="P34" i="61"/>
  <c r="P50" i="61" s="1"/>
  <c r="O34" i="61"/>
  <c r="O50" i="61" s="1"/>
  <c r="N34" i="61"/>
  <c r="N50" i="61" s="1"/>
  <c r="M34" i="61"/>
  <c r="M50" i="61" s="1"/>
  <c r="L34" i="61"/>
  <c r="L50" i="61" s="1"/>
  <c r="K34" i="61"/>
  <c r="K50" i="61" s="1"/>
  <c r="J34" i="61"/>
  <c r="J50" i="61" s="1"/>
  <c r="I34" i="61"/>
  <c r="I50" i="61" s="1"/>
  <c r="H34" i="61"/>
  <c r="H50" i="61" s="1"/>
  <c r="G34" i="61"/>
  <c r="G50" i="61" s="1"/>
  <c r="F34" i="61"/>
  <c r="F50" i="61" s="1"/>
  <c r="E34" i="61"/>
  <c r="E50" i="61" s="1"/>
  <c r="D34" i="61"/>
  <c r="D50" i="61" s="1"/>
  <c r="AX29" i="61"/>
  <c r="AW29" i="61"/>
  <c r="AV29" i="61"/>
  <c r="AU29" i="61"/>
  <c r="AT29" i="61"/>
  <c r="AS29" i="61"/>
  <c r="AR29" i="61"/>
  <c r="AQ29" i="61"/>
  <c r="AP29" i="61"/>
  <c r="AO29" i="61"/>
  <c r="AX28" i="61"/>
  <c r="AW28" i="61"/>
  <c r="AV28" i="61"/>
  <c r="AU28" i="61"/>
  <c r="AT28" i="61"/>
  <c r="AS28" i="61"/>
  <c r="AR28" i="61"/>
  <c r="AQ28" i="61"/>
  <c r="AP28" i="61"/>
  <c r="AO28" i="61"/>
  <c r="AX27" i="61"/>
  <c r="AW27" i="61"/>
  <c r="AV27" i="61"/>
  <c r="AU27" i="61"/>
  <c r="AT27" i="61"/>
  <c r="AS27" i="61"/>
  <c r="AR27" i="61"/>
  <c r="AQ27" i="61"/>
  <c r="AP27" i="61"/>
  <c r="AO27" i="61"/>
  <c r="AX26" i="61"/>
  <c r="AW26" i="61"/>
  <c r="AV26" i="61"/>
  <c r="AU26" i="61"/>
  <c r="AT26" i="61"/>
  <c r="AS26" i="61"/>
  <c r="AR26" i="61"/>
  <c r="AQ26" i="61"/>
  <c r="AP26" i="61"/>
  <c r="AO26" i="61"/>
  <c r="AN26" i="61"/>
  <c r="AX25" i="61"/>
  <c r="AW25" i="61"/>
  <c r="AV25" i="61"/>
  <c r="AU25" i="61"/>
  <c r="AT25" i="61"/>
  <c r="AS25" i="61"/>
  <c r="AR25" i="61"/>
  <c r="AQ25" i="61"/>
  <c r="AP25" i="61"/>
  <c r="AO25" i="61"/>
  <c r="AJ25" i="61"/>
  <c r="AX24" i="61"/>
  <c r="AW24" i="61"/>
  <c r="AV24" i="61"/>
  <c r="AU24" i="61"/>
  <c r="AT24" i="61"/>
  <c r="AS24" i="61"/>
  <c r="AR24" i="61"/>
  <c r="AQ24" i="61"/>
  <c r="AP24" i="61"/>
  <c r="AO24" i="61"/>
  <c r="AJ24" i="61"/>
  <c r="AX23" i="61"/>
  <c r="AW23" i="61"/>
  <c r="AV23" i="61"/>
  <c r="AU23" i="61"/>
  <c r="AT23" i="61"/>
  <c r="AS23" i="61"/>
  <c r="AR23" i="61"/>
  <c r="AQ23" i="61"/>
  <c r="AP23" i="61"/>
  <c r="AO23" i="61"/>
  <c r="AN23" i="61"/>
  <c r="AJ23" i="61"/>
  <c r="AX22" i="61"/>
  <c r="AW22" i="61"/>
  <c r="AV22" i="61"/>
  <c r="AU22" i="61"/>
  <c r="AT22" i="61"/>
  <c r="AS22" i="61"/>
  <c r="AR22" i="61"/>
  <c r="AQ22" i="61"/>
  <c r="AP22" i="61"/>
  <c r="AO22" i="61"/>
  <c r="AN22" i="61"/>
  <c r="AJ22" i="61"/>
  <c r="AX21" i="61"/>
  <c r="AW21" i="61"/>
  <c r="AV21" i="61"/>
  <c r="AU21" i="61"/>
  <c r="AT21" i="61"/>
  <c r="AS21" i="61"/>
  <c r="AR21" i="61"/>
  <c r="AQ21" i="61"/>
  <c r="AP21" i="61"/>
  <c r="AO21" i="61"/>
  <c r="AN21" i="61"/>
  <c r="AJ21" i="61"/>
  <c r="AX20" i="61"/>
  <c r="AW20" i="61"/>
  <c r="AV20" i="61"/>
  <c r="AU20" i="61"/>
  <c r="AT20" i="61"/>
  <c r="AS20" i="61"/>
  <c r="AR20" i="61"/>
  <c r="AQ20" i="61"/>
  <c r="AP20" i="61"/>
  <c r="AO20" i="61"/>
  <c r="AN20" i="61"/>
  <c r="AJ20" i="61"/>
  <c r="AX19" i="61"/>
  <c r="AW19" i="61"/>
  <c r="AV19" i="61"/>
  <c r="AU19" i="61"/>
  <c r="AT19" i="61"/>
  <c r="AS19" i="61"/>
  <c r="AR19" i="61"/>
  <c r="AQ19" i="61"/>
  <c r="AP19" i="61"/>
  <c r="AO19" i="61"/>
  <c r="AN19" i="61"/>
  <c r="AJ19" i="61"/>
  <c r="AX18" i="61"/>
  <c r="AW18" i="61"/>
  <c r="AV18" i="61"/>
  <c r="AU18" i="61"/>
  <c r="AT18" i="61"/>
  <c r="AS18" i="61"/>
  <c r="AR18" i="61"/>
  <c r="AQ18" i="61"/>
  <c r="AP18" i="61"/>
  <c r="AO18" i="61"/>
  <c r="AN18" i="61"/>
  <c r="AJ18" i="61"/>
  <c r="AX17" i="61"/>
  <c r="AW17" i="61"/>
  <c r="AV17" i="61"/>
  <c r="AU17" i="61"/>
  <c r="AT17" i="61"/>
  <c r="AS17" i="61"/>
  <c r="AR17" i="61"/>
  <c r="AQ17" i="61"/>
  <c r="AP17" i="61"/>
  <c r="AO17" i="61"/>
  <c r="AN17" i="61"/>
  <c r="AJ17" i="61"/>
  <c r="AX16" i="61"/>
  <c r="AW16" i="61"/>
  <c r="AV16" i="61"/>
  <c r="AU16" i="61"/>
  <c r="AT16" i="61"/>
  <c r="AS16" i="61"/>
  <c r="AR16" i="61"/>
  <c r="AQ16" i="61"/>
  <c r="AP16" i="61"/>
  <c r="AO16" i="61"/>
  <c r="AN16" i="61"/>
  <c r="AJ16" i="61"/>
  <c r="AX15" i="61"/>
  <c r="AW15" i="61"/>
  <c r="AV15" i="61"/>
  <c r="AU15" i="61"/>
  <c r="AT15" i="61"/>
  <c r="AS15" i="61"/>
  <c r="AR15" i="61"/>
  <c r="AQ15" i="61"/>
  <c r="AP15" i="61"/>
  <c r="AO15" i="61"/>
  <c r="AN15" i="61"/>
  <c r="AJ15" i="61"/>
  <c r="AX14" i="61"/>
  <c r="AW14" i="61"/>
  <c r="AV14" i="61"/>
  <c r="AU14" i="61"/>
  <c r="AT14" i="61"/>
  <c r="AS14" i="61"/>
  <c r="AR14" i="61"/>
  <c r="AQ14" i="61"/>
  <c r="AP14" i="61"/>
  <c r="AO14" i="61"/>
  <c r="AN14" i="61"/>
  <c r="AJ14" i="61"/>
  <c r="AX13" i="61"/>
  <c r="AW13" i="61"/>
  <c r="AV13" i="61"/>
  <c r="AU13" i="61"/>
  <c r="AT13" i="61"/>
  <c r="AS13" i="61"/>
  <c r="AR13" i="61"/>
  <c r="AQ13" i="61"/>
  <c r="AP13" i="61"/>
  <c r="AO13" i="61"/>
  <c r="AN13" i="61"/>
  <c r="AJ13" i="61"/>
  <c r="AX12" i="61"/>
  <c r="AW12" i="61"/>
  <c r="AV12" i="61"/>
  <c r="AU12" i="61"/>
  <c r="AT12" i="61"/>
  <c r="AS12" i="61"/>
  <c r="AR12" i="61"/>
  <c r="AQ12" i="61"/>
  <c r="AP12" i="61"/>
  <c r="AO12" i="61"/>
  <c r="AN12" i="61"/>
  <c r="AJ12" i="61"/>
  <c r="AX11" i="61"/>
  <c r="AW11" i="61"/>
  <c r="AV11" i="61"/>
  <c r="AU11" i="61"/>
  <c r="AT11" i="61"/>
  <c r="AS11" i="61"/>
  <c r="AR11" i="61"/>
  <c r="AQ11" i="61"/>
  <c r="AP11" i="61"/>
  <c r="AO11" i="61"/>
  <c r="AJ11" i="61"/>
  <c r="AX10" i="61"/>
  <c r="AW10" i="61"/>
  <c r="AV10" i="61"/>
  <c r="AU10" i="61"/>
  <c r="AT10" i="61"/>
  <c r="AS10" i="61"/>
  <c r="AR10" i="61"/>
  <c r="AQ10" i="61"/>
  <c r="AP10" i="61"/>
  <c r="AO10" i="61"/>
  <c r="AN10" i="61"/>
  <c r="AJ10" i="61"/>
  <c r="AX9" i="61"/>
  <c r="AW9" i="61"/>
  <c r="AV9" i="61"/>
  <c r="AU9" i="61"/>
  <c r="AT9" i="61"/>
  <c r="AS9" i="61"/>
  <c r="AR9" i="61"/>
  <c r="AQ9" i="61"/>
  <c r="AP9" i="61"/>
  <c r="AO9" i="61"/>
  <c r="AN9" i="61"/>
  <c r="AJ9" i="61"/>
  <c r="AX8" i="61"/>
  <c r="AW8" i="61"/>
  <c r="AV8" i="61"/>
  <c r="AU8" i="61"/>
  <c r="AT8" i="61"/>
  <c r="AS8" i="61"/>
  <c r="AR8" i="61"/>
  <c r="AQ8" i="61"/>
  <c r="AP8" i="61"/>
  <c r="AO8" i="61"/>
  <c r="AN8" i="61"/>
  <c r="AJ8" i="61"/>
  <c r="AH5" i="61"/>
  <c r="AH6" i="61" s="1"/>
  <c r="AH7" i="61" s="1"/>
  <c r="AG5" i="61"/>
  <c r="AG6" i="61" s="1"/>
  <c r="AG7" i="61" s="1"/>
  <c r="AF5" i="61"/>
  <c r="AF6" i="61" s="1"/>
  <c r="AF7" i="61" s="1"/>
  <c r="AE5" i="61"/>
  <c r="AE6" i="61" s="1"/>
  <c r="AE7" i="61" s="1"/>
  <c r="AD5" i="61"/>
  <c r="AD6" i="61" s="1"/>
  <c r="AD7" i="61" s="1"/>
  <c r="AC5" i="61"/>
  <c r="AC6" i="61" s="1"/>
  <c r="AC7" i="61" s="1"/>
  <c r="AB5" i="61"/>
  <c r="AB6" i="61" s="1"/>
  <c r="AB7" i="61" s="1"/>
  <c r="AA5" i="61"/>
  <c r="AA6" i="61" s="1"/>
  <c r="AA7" i="61" s="1"/>
  <c r="Z5" i="61"/>
  <c r="Z6" i="61" s="1"/>
  <c r="Z7" i="61" s="1"/>
  <c r="Y5" i="61"/>
  <c r="Y6" i="61" s="1"/>
  <c r="Y7" i="61" s="1"/>
  <c r="X5" i="61"/>
  <c r="X6" i="61" s="1"/>
  <c r="X7" i="61" s="1"/>
  <c r="W5" i="61"/>
  <c r="W6" i="61" s="1"/>
  <c r="W7" i="61" s="1"/>
  <c r="V5" i="61"/>
  <c r="V6" i="61" s="1"/>
  <c r="V7" i="61" s="1"/>
  <c r="U5" i="61"/>
  <c r="U6" i="61" s="1"/>
  <c r="U7" i="61" s="1"/>
  <c r="T5" i="61"/>
  <c r="T6" i="61" s="1"/>
  <c r="T7" i="61" s="1"/>
  <c r="S5" i="61"/>
  <c r="S6" i="61" s="1"/>
  <c r="S7" i="61" s="1"/>
  <c r="R5" i="61"/>
  <c r="R6" i="61" s="1"/>
  <c r="R7" i="61" s="1"/>
  <c r="Q5" i="61"/>
  <c r="Q6" i="61" s="1"/>
  <c r="Q7" i="61" s="1"/>
  <c r="P5" i="61"/>
  <c r="P6" i="61" s="1"/>
  <c r="P7" i="61" s="1"/>
  <c r="O5" i="61"/>
  <c r="O6" i="61" s="1"/>
  <c r="O7" i="61" s="1"/>
  <c r="N5" i="61"/>
  <c r="N6" i="61" s="1"/>
  <c r="N7" i="61" s="1"/>
  <c r="M5" i="61"/>
  <c r="M6" i="61" s="1"/>
  <c r="M7" i="61" s="1"/>
  <c r="L5" i="61"/>
  <c r="L6" i="61" s="1"/>
  <c r="L7" i="61" s="1"/>
  <c r="K5" i="61"/>
  <c r="K6" i="61" s="1"/>
  <c r="K7" i="61" s="1"/>
  <c r="J5" i="61"/>
  <c r="J6" i="61" s="1"/>
  <c r="J7" i="61" s="1"/>
  <c r="I5" i="61"/>
  <c r="I6" i="61" s="1"/>
  <c r="I7" i="61" s="1"/>
  <c r="H5" i="61"/>
  <c r="H6" i="61" s="1"/>
  <c r="H7" i="61" s="1"/>
  <c r="G5" i="61"/>
  <c r="G6" i="61" s="1"/>
  <c r="G7" i="61" s="1"/>
  <c r="F5" i="61"/>
  <c r="F6" i="61" s="1"/>
  <c r="F7" i="61" s="1"/>
  <c r="E5" i="61"/>
  <c r="E6" i="61" s="1"/>
  <c r="E7" i="61" s="1"/>
  <c r="D5" i="61"/>
  <c r="D6" i="61" s="1"/>
  <c r="D7" i="61" s="1"/>
  <c r="AH49" i="62"/>
  <c r="AG49" i="62"/>
  <c r="AF49" i="62"/>
  <c r="AE49" i="62"/>
  <c r="AD49" i="62"/>
  <c r="AC49" i="62"/>
  <c r="AB49" i="62"/>
  <c r="AA49" i="62"/>
  <c r="Z49" i="62"/>
  <c r="Y49" i="62"/>
  <c r="X49" i="62"/>
  <c r="W49" i="62"/>
  <c r="V49" i="62"/>
  <c r="U49" i="62"/>
  <c r="T49" i="62"/>
  <c r="S49" i="62"/>
  <c r="R49" i="62"/>
  <c r="Q49" i="62"/>
  <c r="P49" i="62"/>
  <c r="O49" i="62"/>
  <c r="N49" i="62"/>
  <c r="M49" i="62"/>
  <c r="L49" i="62"/>
  <c r="K49" i="62"/>
  <c r="J49" i="62"/>
  <c r="I49" i="62"/>
  <c r="H49" i="62"/>
  <c r="G49" i="62"/>
  <c r="F49" i="62"/>
  <c r="E49" i="62"/>
  <c r="D49" i="62"/>
  <c r="AH48" i="62"/>
  <c r="AG48" i="62"/>
  <c r="AF48" i="62"/>
  <c r="AE48" i="62"/>
  <c r="AD48" i="62"/>
  <c r="AC48" i="62"/>
  <c r="AB48" i="62"/>
  <c r="AA48" i="62"/>
  <c r="Z48" i="62"/>
  <c r="Y48" i="62"/>
  <c r="X48" i="62"/>
  <c r="W48" i="62"/>
  <c r="V48" i="62"/>
  <c r="U48" i="62"/>
  <c r="T48" i="62"/>
  <c r="S48" i="62"/>
  <c r="R48" i="62"/>
  <c r="Q48" i="62"/>
  <c r="P48" i="62"/>
  <c r="O48" i="62"/>
  <c r="N48" i="62"/>
  <c r="M48" i="62"/>
  <c r="L48" i="62"/>
  <c r="K48" i="62"/>
  <c r="J48" i="62"/>
  <c r="I48" i="62"/>
  <c r="H48" i="62"/>
  <c r="G48" i="62"/>
  <c r="F48" i="62"/>
  <c r="E48" i="62"/>
  <c r="D48" i="62"/>
  <c r="AH47" i="62"/>
  <c r="AG47" i="62"/>
  <c r="AF47" i="62"/>
  <c r="AE47" i="62"/>
  <c r="AD47" i="62"/>
  <c r="AC47" i="62"/>
  <c r="AB47" i="62"/>
  <c r="AA47" i="62"/>
  <c r="Z47" i="62"/>
  <c r="Y47" i="62"/>
  <c r="X47" i="62"/>
  <c r="W47" i="62"/>
  <c r="V47" i="62"/>
  <c r="U47" i="62"/>
  <c r="T47" i="62"/>
  <c r="S47" i="62"/>
  <c r="R47" i="62"/>
  <c r="Q47" i="62"/>
  <c r="P47" i="62"/>
  <c r="O47" i="62"/>
  <c r="N47" i="62"/>
  <c r="M47" i="62"/>
  <c r="L47" i="62"/>
  <c r="K47" i="62"/>
  <c r="J47" i="62"/>
  <c r="I47" i="62"/>
  <c r="H47" i="62"/>
  <c r="G47" i="62"/>
  <c r="F47" i="62"/>
  <c r="E47" i="62"/>
  <c r="D47" i="62"/>
  <c r="AH46" i="62"/>
  <c r="AG46" i="62"/>
  <c r="AF46" i="62"/>
  <c r="AE46" i="62"/>
  <c r="AD46" i="62"/>
  <c r="AC46" i="62"/>
  <c r="AB46" i="62"/>
  <c r="AA46" i="62"/>
  <c r="Z46" i="62"/>
  <c r="Y46" i="62"/>
  <c r="X46" i="62"/>
  <c r="W46" i="62"/>
  <c r="V46" i="62"/>
  <c r="U46" i="62"/>
  <c r="T46" i="62"/>
  <c r="S46" i="62"/>
  <c r="R46" i="62"/>
  <c r="Q46" i="62"/>
  <c r="P46" i="62"/>
  <c r="O46" i="62"/>
  <c r="N46" i="62"/>
  <c r="M46" i="62"/>
  <c r="L46" i="62"/>
  <c r="K46" i="62"/>
  <c r="J46" i="62"/>
  <c r="I46" i="62"/>
  <c r="H46" i="62"/>
  <c r="G46" i="62"/>
  <c r="F46" i="62"/>
  <c r="E46" i="62"/>
  <c r="D46" i="62"/>
  <c r="AH45" i="62"/>
  <c r="AG45" i="62"/>
  <c r="AF45" i="62"/>
  <c r="AE45" i="62"/>
  <c r="AD45" i="62"/>
  <c r="AC45" i="62"/>
  <c r="AB45" i="62"/>
  <c r="AA45" i="62"/>
  <c r="Z45" i="62"/>
  <c r="Y45" i="62"/>
  <c r="X45" i="62"/>
  <c r="W45" i="62"/>
  <c r="V45" i="62"/>
  <c r="U45" i="62"/>
  <c r="T45" i="62"/>
  <c r="S45" i="62"/>
  <c r="R45" i="62"/>
  <c r="Q45" i="62"/>
  <c r="P45" i="62"/>
  <c r="O45" i="62"/>
  <c r="N45" i="62"/>
  <c r="M45" i="62"/>
  <c r="L45" i="62"/>
  <c r="K45" i="62"/>
  <c r="J45" i="62"/>
  <c r="I45" i="62"/>
  <c r="H45" i="62"/>
  <c r="G45" i="62"/>
  <c r="F45" i="62"/>
  <c r="E45" i="62"/>
  <c r="D45" i="62"/>
  <c r="AH44" i="62"/>
  <c r="AG44" i="62"/>
  <c r="AF44" i="62"/>
  <c r="AE44" i="62"/>
  <c r="AD44" i="62"/>
  <c r="AC44" i="62"/>
  <c r="AB44" i="62"/>
  <c r="AA44" i="62"/>
  <c r="Z44" i="62"/>
  <c r="Y44" i="62"/>
  <c r="X44" i="62"/>
  <c r="W44" i="62"/>
  <c r="V44" i="62"/>
  <c r="U44" i="62"/>
  <c r="T44" i="62"/>
  <c r="S44" i="62"/>
  <c r="R44" i="62"/>
  <c r="Q44" i="62"/>
  <c r="P44" i="62"/>
  <c r="O44" i="62"/>
  <c r="N44" i="62"/>
  <c r="M44" i="62"/>
  <c r="L44" i="62"/>
  <c r="K44" i="62"/>
  <c r="J44" i="62"/>
  <c r="I44" i="62"/>
  <c r="H44" i="62"/>
  <c r="G44" i="62"/>
  <c r="F44" i="62"/>
  <c r="E44" i="62"/>
  <c r="D44" i="62"/>
  <c r="AH43" i="62"/>
  <c r="AG43" i="62"/>
  <c r="AF43" i="62"/>
  <c r="AE43" i="62"/>
  <c r="AD43" i="62"/>
  <c r="AC43" i="62"/>
  <c r="AB43" i="62"/>
  <c r="AA43" i="62"/>
  <c r="Z43" i="62"/>
  <c r="Y43" i="62"/>
  <c r="X43" i="62"/>
  <c r="W43" i="62"/>
  <c r="V43" i="62"/>
  <c r="U43" i="62"/>
  <c r="T43" i="62"/>
  <c r="S43" i="62"/>
  <c r="R43" i="62"/>
  <c r="Q43" i="62"/>
  <c r="P43" i="62"/>
  <c r="O43" i="62"/>
  <c r="N43" i="62"/>
  <c r="M43" i="62"/>
  <c r="L43" i="62"/>
  <c r="K43" i="62"/>
  <c r="J43" i="62"/>
  <c r="I43" i="62"/>
  <c r="H43" i="62"/>
  <c r="G43" i="62"/>
  <c r="F43" i="62"/>
  <c r="E43" i="62"/>
  <c r="D43" i="62"/>
  <c r="AH42" i="62"/>
  <c r="AG42" i="62"/>
  <c r="AF42" i="62"/>
  <c r="AE42" i="62"/>
  <c r="AD42" i="62"/>
  <c r="AC42" i="62"/>
  <c r="AB42" i="62"/>
  <c r="AA42" i="62"/>
  <c r="Z42" i="62"/>
  <c r="Y42" i="62"/>
  <c r="X42" i="62"/>
  <c r="W42" i="62"/>
  <c r="V42" i="62"/>
  <c r="U42" i="62"/>
  <c r="T42" i="62"/>
  <c r="S42" i="62"/>
  <c r="R42" i="62"/>
  <c r="Q42" i="62"/>
  <c r="P42" i="62"/>
  <c r="O42" i="62"/>
  <c r="N42" i="62"/>
  <c r="M42" i="62"/>
  <c r="L42" i="62"/>
  <c r="K42" i="62"/>
  <c r="J42" i="62"/>
  <c r="I42" i="62"/>
  <c r="H42" i="62"/>
  <c r="G42" i="62"/>
  <c r="F42" i="62"/>
  <c r="E42" i="62"/>
  <c r="D42" i="62"/>
  <c r="AH41" i="62"/>
  <c r="AG41" i="62"/>
  <c r="AF41" i="62"/>
  <c r="AE41" i="62"/>
  <c r="AD41" i="62"/>
  <c r="AC41" i="62"/>
  <c r="AB41" i="62"/>
  <c r="AA41" i="62"/>
  <c r="Z41" i="62"/>
  <c r="Y41" i="62"/>
  <c r="X41" i="62"/>
  <c r="W41" i="62"/>
  <c r="V41" i="62"/>
  <c r="U41" i="62"/>
  <c r="T41" i="62"/>
  <c r="S41" i="62"/>
  <c r="R41" i="62"/>
  <c r="Q41" i="62"/>
  <c r="P41" i="62"/>
  <c r="O41" i="62"/>
  <c r="N41" i="62"/>
  <c r="M41" i="62"/>
  <c r="L41" i="62"/>
  <c r="K41" i="62"/>
  <c r="J41" i="62"/>
  <c r="I41" i="62"/>
  <c r="H41" i="62"/>
  <c r="G41" i="62"/>
  <c r="F41" i="62"/>
  <c r="E41" i="62"/>
  <c r="D41" i="62"/>
  <c r="AH40" i="62"/>
  <c r="AG40" i="62"/>
  <c r="AF40" i="62"/>
  <c r="AE40" i="62"/>
  <c r="AD40" i="62"/>
  <c r="AC40" i="62"/>
  <c r="AB40" i="62"/>
  <c r="AA40" i="62"/>
  <c r="Z40" i="62"/>
  <c r="Y40" i="62"/>
  <c r="X40" i="62"/>
  <c r="W40" i="62"/>
  <c r="V40" i="62"/>
  <c r="U40" i="62"/>
  <c r="T40" i="62"/>
  <c r="S40" i="62"/>
  <c r="R40" i="62"/>
  <c r="Q40" i="62"/>
  <c r="P40" i="62"/>
  <c r="O40" i="62"/>
  <c r="N40" i="62"/>
  <c r="M40" i="62"/>
  <c r="L40" i="62"/>
  <c r="K40" i="62"/>
  <c r="J40" i="62"/>
  <c r="I40" i="62"/>
  <c r="H40" i="62"/>
  <c r="G40" i="62"/>
  <c r="F40" i="62"/>
  <c r="E40" i="62"/>
  <c r="D40" i="62"/>
  <c r="AH39" i="62"/>
  <c r="AG39" i="62"/>
  <c r="AF39" i="62"/>
  <c r="AE39" i="62"/>
  <c r="AD39" i="62"/>
  <c r="AC39" i="62"/>
  <c r="AB39" i="62"/>
  <c r="AA39" i="62"/>
  <c r="Z39" i="62"/>
  <c r="Y39" i="62"/>
  <c r="X39" i="62"/>
  <c r="W39" i="62"/>
  <c r="V39" i="62"/>
  <c r="U39" i="62"/>
  <c r="T39" i="62"/>
  <c r="S39" i="62"/>
  <c r="R39" i="62"/>
  <c r="Q39" i="62"/>
  <c r="P39" i="62"/>
  <c r="O39" i="62"/>
  <c r="N39" i="62"/>
  <c r="M39" i="62"/>
  <c r="L39" i="62"/>
  <c r="K39" i="62"/>
  <c r="J39" i="62"/>
  <c r="I39" i="62"/>
  <c r="H39" i="62"/>
  <c r="G39" i="62"/>
  <c r="F39" i="62"/>
  <c r="E39" i="62"/>
  <c r="D39" i="62"/>
  <c r="AH38" i="62"/>
  <c r="AG38" i="62"/>
  <c r="AF38" i="62"/>
  <c r="AE38" i="62"/>
  <c r="AD38" i="62"/>
  <c r="AC38" i="62"/>
  <c r="AB38" i="62"/>
  <c r="AA38" i="62"/>
  <c r="Z38" i="62"/>
  <c r="Y38" i="62"/>
  <c r="X38" i="62"/>
  <c r="W38" i="62"/>
  <c r="V38" i="62"/>
  <c r="U38" i="62"/>
  <c r="T38" i="62"/>
  <c r="S38" i="62"/>
  <c r="R38" i="62"/>
  <c r="Q38" i="62"/>
  <c r="P38" i="62"/>
  <c r="O38" i="62"/>
  <c r="N38" i="62"/>
  <c r="M38" i="62"/>
  <c r="L38" i="62"/>
  <c r="K38" i="62"/>
  <c r="J38" i="62"/>
  <c r="I38" i="62"/>
  <c r="H38" i="62"/>
  <c r="G38" i="62"/>
  <c r="F38" i="62"/>
  <c r="E38" i="62"/>
  <c r="D38" i="62"/>
  <c r="AH37" i="62"/>
  <c r="AG37" i="62"/>
  <c r="AF37" i="62"/>
  <c r="AE37" i="62"/>
  <c r="AD37" i="62"/>
  <c r="AC37" i="62"/>
  <c r="AB37" i="62"/>
  <c r="AA37" i="62"/>
  <c r="Z37" i="62"/>
  <c r="Y37" i="62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G37" i="62"/>
  <c r="F37" i="62"/>
  <c r="E37" i="62"/>
  <c r="D37" i="62"/>
  <c r="AH36" i="62"/>
  <c r="AG36" i="62"/>
  <c r="AF36" i="62"/>
  <c r="AE36" i="62"/>
  <c r="AD36" i="62"/>
  <c r="AC36" i="62"/>
  <c r="AB36" i="62"/>
  <c r="AA36" i="62"/>
  <c r="Z36" i="62"/>
  <c r="Y36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G36" i="62"/>
  <c r="F36" i="62"/>
  <c r="E36" i="62"/>
  <c r="D36" i="62"/>
  <c r="AH35" i="62"/>
  <c r="AH56" i="62" s="1"/>
  <c r="AG35" i="62"/>
  <c r="AG56" i="62" s="1"/>
  <c r="AF35" i="62"/>
  <c r="AF56" i="62" s="1"/>
  <c r="AE35" i="62"/>
  <c r="AE56" i="62" s="1"/>
  <c r="AD35" i="62"/>
  <c r="AD56" i="62" s="1"/>
  <c r="AC35" i="62"/>
  <c r="AC56" i="62" s="1"/>
  <c r="AB35" i="62"/>
  <c r="AB56" i="62" s="1"/>
  <c r="AA35" i="62"/>
  <c r="AA56" i="62" s="1"/>
  <c r="Z35" i="62"/>
  <c r="Z56" i="62" s="1"/>
  <c r="Y35" i="62"/>
  <c r="Y56" i="62" s="1"/>
  <c r="X35" i="62"/>
  <c r="X56" i="62" s="1"/>
  <c r="W35" i="62"/>
  <c r="W56" i="62" s="1"/>
  <c r="V35" i="62"/>
  <c r="V56" i="62" s="1"/>
  <c r="U35" i="62"/>
  <c r="U56" i="62" s="1"/>
  <c r="T35" i="62"/>
  <c r="T56" i="62" s="1"/>
  <c r="S35" i="62"/>
  <c r="S56" i="62" s="1"/>
  <c r="R35" i="62"/>
  <c r="R56" i="62" s="1"/>
  <c r="Q35" i="62"/>
  <c r="Q56" i="62" s="1"/>
  <c r="P35" i="62"/>
  <c r="P56" i="62" s="1"/>
  <c r="O35" i="62"/>
  <c r="O56" i="62" s="1"/>
  <c r="N35" i="62"/>
  <c r="N56" i="62" s="1"/>
  <c r="M35" i="62"/>
  <c r="M56" i="62" s="1"/>
  <c r="L35" i="62"/>
  <c r="L56" i="62" s="1"/>
  <c r="K35" i="62"/>
  <c r="K56" i="62" s="1"/>
  <c r="J35" i="62"/>
  <c r="J56" i="62" s="1"/>
  <c r="I35" i="62"/>
  <c r="I56" i="62" s="1"/>
  <c r="H35" i="62"/>
  <c r="H56" i="62" s="1"/>
  <c r="G35" i="62"/>
  <c r="G56" i="62" s="1"/>
  <c r="F35" i="62"/>
  <c r="F56" i="62" s="1"/>
  <c r="E35" i="62"/>
  <c r="E56" i="62" s="1"/>
  <c r="D35" i="62"/>
  <c r="D56" i="62" s="1"/>
  <c r="AH34" i="62"/>
  <c r="AH50" i="62" s="1"/>
  <c r="AG34" i="62"/>
  <c r="AG50" i="62" s="1"/>
  <c r="AF34" i="62"/>
  <c r="AF50" i="62" s="1"/>
  <c r="AE34" i="62"/>
  <c r="AE50" i="62" s="1"/>
  <c r="AD34" i="62"/>
  <c r="AD50" i="62" s="1"/>
  <c r="AC34" i="62"/>
  <c r="AC50" i="62" s="1"/>
  <c r="AB34" i="62"/>
  <c r="AB50" i="62" s="1"/>
  <c r="AA34" i="62"/>
  <c r="AA50" i="62" s="1"/>
  <c r="Z34" i="62"/>
  <c r="Z50" i="62" s="1"/>
  <c r="Y34" i="62"/>
  <c r="Y50" i="62" s="1"/>
  <c r="X34" i="62"/>
  <c r="X50" i="62" s="1"/>
  <c r="W34" i="62"/>
  <c r="W50" i="62" s="1"/>
  <c r="V34" i="62"/>
  <c r="V50" i="62" s="1"/>
  <c r="U34" i="62"/>
  <c r="U50" i="62" s="1"/>
  <c r="T34" i="62"/>
  <c r="T50" i="62" s="1"/>
  <c r="S34" i="62"/>
  <c r="S50" i="62" s="1"/>
  <c r="R34" i="62"/>
  <c r="R50" i="62" s="1"/>
  <c r="Q34" i="62"/>
  <c r="Q50" i="62" s="1"/>
  <c r="P34" i="62"/>
  <c r="P50" i="62" s="1"/>
  <c r="O34" i="62"/>
  <c r="O50" i="62" s="1"/>
  <c r="N34" i="62"/>
  <c r="N50" i="62" s="1"/>
  <c r="M34" i="62"/>
  <c r="M50" i="62" s="1"/>
  <c r="L34" i="62"/>
  <c r="L50" i="62" s="1"/>
  <c r="K34" i="62"/>
  <c r="K50" i="62" s="1"/>
  <c r="J34" i="62"/>
  <c r="J50" i="62" s="1"/>
  <c r="I34" i="62"/>
  <c r="I50" i="62" s="1"/>
  <c r="H34" i="62"/>
  <c r="H50" i="62" s="1"/>
  <c r="G34" i="62"/>
  <c r="G50" i="62" s="1"/>
  <c r="F34" i="62"/>
  <c r="F50" i="62" s="1"/>
  <c r="E34" i="62"/>
  <c r="E50" i="62" s="1"/>
  <c r="D34" i="62"/>
  <c r="D50" i="62" s="1"/>
  <c r="AX29" i="62"/>
  <c r="AW29" i="62"/>
  <c r="AV29" i="62"/>
  <c r="AU29" i="62"/>
  <c r="AT29" i="62"/>
  <c r="AS29" i="62"/>
  <c r="AR29" i="62"/>
  <c r="AQ29" i="62"/>
  <c r="AP29" i="62"/>
  <c r="AO29" i="62"/>
  <c r="AX28" i="62"/>
  <c r="AW28" i="62"/>
  <c r="AV28" i="62"/>
  <c r="AU28" i="62"/>
  <c r="AT28" i="62"/>
  <c r="AS28" i="62"/>
  <c r="AR28" i="62"/>
  <c r="AQ28" i="62"/>
  <c r="AP28" i="62"/>
  <c r="AO28" i="62"/>
  <c r="AX27" i="62"/>
  <c r="AW27" i="62"/>
  <c r="AV27" i="62"/>
  <c r="AU27" i="62"/>
  <c r="AT27" i="62"/>
  <c r="AS27" i="62"/>
  <c r="AR27" i="62"/>
  <c r="AQ27" i="62"/>
  <c r="AP27" i="62"/>
  <c r="AO27" i="62"/>
  <c r="AX26" i="62"/>
  <c r="AW26" i="62"/>
  <c r="AV26" i="62"/>
  <c r="AU26" i="62"/>
  <c r="AT26" i="62"/>
  <c r="AS26" i="62"/>
  <c r="AR26" i="62"/>
  <c r="AQ26" i="62"/>
  <c r="AP26" i="62"/>
  <c r="AO26" i="62"/>
  <c r="AN26" i="62"/>
  <c r="AX25" i="62"/>
  <c r="AW25" i="62"/>
  <c r="AV25" i="62"/>
  <c r="AU25" i="62"/>
  <c r="AT25" i="62"/>
  <c r="AS25" i="62"/>
  <c r="AR25" i="62"/>
  <c r="AQ25" i="62"/>
  <c r="AP25" i="62"/>
  <c r="AO25" i="62"/>
  <c r="AJ25" i="62"/>
  <c r="AX24" i="62"/>
  <c r="AW24" i="62"/>
  <c r="AV24" i="62"/>
  <c r="AU24" i="62"/>
  <c r="AT24" i="62"/>
  <c r="AS24" i="62"/>
  <c r="AR24" i="62"/>
  <c r="AQ24" i="62"/>
  <c r="AP24" i="62"/>
  <c r="AO24" i="62"/>
  <c r="AJ24" i="62"/>
  <c r="AX23" i="62"/>
  <c r="AW23" i="62"/>
  <c r="AV23" i="62"/>
  <c r="AU23" i="62"/>
  <c r="AT23" i="62"/>
  <c r="AS23" i="62"/>
  <c r="AR23" i="62"/>
  <c r="AQ23" i="62"/>
  <c r="AP23" i="62"/>
  <c r="AO23" i="62"/>
  <c r="AN23" i="62"/>
  <c r="AJ23" i="62"/>
  <c r="AX22" i="62"/>
  <c r="AW22" i="62"/>
  <c r="AV22" i="62"/>
  <c r="AU22" i="62"/>
  <c r="AT22" i="62"/>
  <c r="AS22" i="62"/>
  <c r="AR22" i="62"/>
  <c r="AQ22" i="62"/>
  <c r="AP22" i="62"/>
  <c r="AO22" i="62"/>
  <c r="AN22" i="62"/>
  <c r="AJ22" i="62"/>
  <c r="AX21" i="62"/>
  <c r="AW21" i="62"/>
  <c r="AV21" i="62"/>
  <c r="AU21" i="62"/>
  <c r="AT21" i="62"/>
  <c r="AS21" i="62"/>
  <c r="AR21" i="62"/>
  <c r="AQ21" i="62"/>
  <c r="AP21" i="62"/>
  <c r="AO21" i="62"/>
  <c r="AN21" i="62"/>
  <c r="AJ21" i="62"/>
  <c r="AX20" i="62"/>
  <c r="AW20" i="62"/>
  <c r="AV20" i="62"/>
  <c r="AU20" i="62"/>
  <c r="AT20" i="62"/>
  <c r="AS20" i="62"/>
  <c r="AR20" i="62"/>
  <c r="AQ20" i="62"/>
  <c r="AP20" i="62"/>
  <c r="AO20" i="62"/>
  <c r="AN20" i="62"/>
  <c r="AJ20" i="62"/>
  <c r="AX19" i="62"/>
  <c r="AW19" i="62"/>
  <c r="AV19" i="62"/>
  <c r="AU19" i="62"/>
  <c r="AT19" i="62"/>
  <c r="AS19" i="62"/>
  <c r="AR19" i="62"/>
  <c r="AQ19" i="62"/>
  <c r="AP19" i="62"/>
  <c r="AO19" i="62"/>
  <c r="AN19" i="62"/>
  <c r="AJ19" i="62"/>
  <c r="AX18" i="62"/>
  <c r="AW18" i="62"/>
  <c r="AV18" i="62"/>
  <c r="AU18" i="62"/>
  <c r="AT18" i="62"/>
  <c r="AS18" i="62"/>
  <c r="AR18" i="62"/>
  <c r="AQ18" i="62"/>
  <c r="AP18" i="62"/>
  <c r="AO18" i="62"/>
  <c r="AN18" i="62"/>
  <c r="AJ18" i="62"/>
  <c r="AX17" i="62"/>
  <c r="AW17" i="62"/>
  <c r="AV17" i="62"/>
  <c r="AU17" i="62"/>
  <c r="AT17" i="62"/>
  <c r="AS17" i="62"/>
  <c r="AR17" i="62"/>
  <c r="AQ17" i="62"/>
  <c r="AP17" i="62"/>
  <c r="AO17" i="62"/>
  <c r="AN17" i="62"/>
  <c r="AJ17" i="62"/>
  <c r="AX16" i="62"/>
  <c r="AW16" i="62"/>
  <c r="AV16" i="62"/>
  <c r="AU16" i="62"/>
  <c r="AT16" i="62"/>
  <c r="AS16" i="62"/>
  <c r="AR16" i="62"/>
  <c r="AQ16" i="62"/>
  <c r="AP16" i="62"/>
  <c r="AO16" i="62"/>
  <c r="AN16" i="62"/>
  <c r="AJ16" i="62"/>
  <c r="AX15" i="62"/>
  <c r="AW15" i="62"/>
  <c r="AV15" i="62"/>
  <c r="AU15" i="62"/>
  <c r="AT15" i="62"/>
  <c r="AS15" i="62"/>
  <c r="AR15" i="62"/>
  <c r="AQ15" i="62"/>
  <c r="AP15" i="62"/>
  <c r="AO15" i="62"/>
  <c r="AN15" i="62"/>
  <c r="AJ15" i="62"/>
  <c r="AX14" i="62"/>
  <c r="AW14" i="62"/>
  <c r="AV14" i="62"/>
  <c r="AU14" i="62"/>
  <c r="AT14" i="62"/>
  <c r="AS14" i="62"/>
  <c r="AR14" i="62"/>
  <c r="AQ14" i="62"/>
  <c r="AP14" i="62"/>
  <c r="AO14" i="62"/>
  <c r="AN14" i="62"/>
  <c r="AJ14" i="62"/>
  <c r="AX13" i="62"/>
  <c r="AW13" i="62"/>
  <c r="AV13" i="62"/>
  <c r="AU13" i="62"/>
  <c r="AT13" i="62"/>
  <c r="AS13" i="62"/>
  <c r="AR13" i="62"/>
  <c r="AQ13" i="62"/>
  <c r="AP13" i="62"/>
  <c r="AO13" i="62"/>
  <c r="AN13" i="62"/>
  <c r="AJ13" i="62"/>
  <c r="AX12" i="62"/>
  <c r="AW12" i="62"/>
  <c r="AV12" i="62"/>
  <c r="AU12" i="62"/>
  <c r="AT12" i="62"/>
  <c r="AS12" i="62"/>
  <c r="AR12" i="62"/>
  <c r="AQ12" i="62"/>
  <c r="AP12" i="62"/>
  <c r="AO12" i="62"/>
  <c r="AN12" i="62"/>
  <c r="AJ12" i="62"/>
  <c r="AX11" i="62"/>
  <c r="AW11" i="62"/>
  <c r="AV11" i="62"/>
  <c r="AU11" i="62"/>
  <c r="AT11" i="62"/>
  <c r="AS11" i="62"/>
  <c r="AR11" i="62"/>
  <c r="AQ11" i="62"/>
  <c r="AP11" i="62"/>
  <c r="AO11" i="62"/>
  <c r="AJ11" i="62"/>
  <c r="AX10" i="62"/>
  <c r="AW10" i="62"/>
  <c r="AV10" i="62"/>
  <c r="AU10" i="62"/>
  <c r="AT10" i="62"/>
  <c r="AS10" i="62"/>
  <c r="AR10" i="62"/>
  <c r="AQ10" i="62"/>
  <c r="AP10" i="62"/>
  <c r="AO10" i="62"/>
  <c r="AN10" i="62"/>
  <c r="AJ10" i="62"/>
  <c r="AX9" i="62"/>
  <c r="AW9" i="62"/>
  <c r="AV9" i="62"/>
  <c r="AU9" i="62"/>
  <c r="AT9" i="62"/>
  <c r="AS9" i="62"/>
  <c r="AR9" i="62"/>
  <c r="AQ9" i="62"/>
  <c r="AP9" i="62"/>
  <c r="AO9" i="62"/>
  <c r="AN9" i="62"/>
  <c r="AJ9" i="62"/>
  <c r="AX8" i="62"/>
  <c r="AW8" i="62"/>
  <c r="AV8" i="62"/>
  <c r="AU8" i="62"/>
  <c r="AT8" i="62"/>
  <c r="AS8" i="62"/>
  <c r="AR8" i="62"/>
  <c r="AQ8" i="62"/>
  <c r="AP8" i="62"/>
  <c r="AO8" i="62"/>
  <c r="AN8" i="62"/>
  <c r="AJ8" i="62"/>
  <c r="AH5" i="62"/>
  <c r="AH6" i="62" s="1"/>
  <c r="AH7" i="62" s="1"/>
  <c r="AG5" i="62"/>
  <c r="AG6" i="62" s="1"/>
  <c r="AG7" i="62" s="1"/>
  <c r="AF5" i="62"/>
  <c r="AF6" i="62" s="1"/>
  <c r="AF7" i="62" s="1"/>
  <c r="AE5" i="62"/>
  <c r="AE6" i="62" s="1"/>
  <c r="AE7" i="62" s="1"/>
  <c r="AD5" i="62"/>
  <c r="AD6" i="62" s="1"/>
  <c r="AD7" i="62" s="1"/>
  <c r="AC5" i="62"/>
  <c r="AC6" i="62" s="1"/>
  <c r="AC7" i="62" s="1"/>
  <c r="AB5" i="62"/>
  <c r="AB6" i="62" s="1"/>
  <c r="AB7" i="62" s="1"/>
  <c r="AA5" i="62"/>
  <c r="AA6" i="62" s="1"/>
  <c r="AA7" i="62" s="1"/>
  <c r="Z5" i="62"/>
  <c r="Z6" i="62" s="1"/>
  <c r="Z7" i="62" s="1"/>
  <c r="Y5" i="62"/>
  <c r="Y6" i="62" s="1"/>
  <c r="Y7" i="62" s="1"/>
  <c r="X5" i="62"/>
  <c r="X6" i="62" s="1"/>
  <c r="X7" i="62" s="1"/>
  <c r="W5" i="62"/>
  <c r="W6" i="62" s="1"/>
  <c r="W7" i="62" s="1"/>
  <c r="V5" i="62"/>
  <c r="V6" i="62" s="1"/>
  <c r="V7" i="62" s="1"/>
  <c r="U5" i="62"/>
  <c r="U6" i="62" s="1"/>
  <c r="U7" i="62" s="1"/>
  <c r="T5" i="62"/>
  <c r="T6" i="62" s="1"/>
  <c r="T7" i="62" s="1"/>
  <c r="S5" i="62"/>
  <c r="S6" i="62" s="1"/>
  <c r="S7" i="62" s="1"/>
  <c r="R5" i="62"/>
  <c r="R6" i="62" s="1"/>
  <c r="R7" i="62" s="1"/>
  <c r="Q5" i="62"/>
  <c r="Q6" i="62" s="1"/>
  <c r="Q7" i="62" s="1"/>
  <c r="P5" i="62"/>
  <c r="P6" i="62" s="1"/>
  <c r="P7" i="62" s="1"/>
  <c r="O5" i="62"/>
  <c r="O6" i="62" s="1"/>
  <c r="O7" i="62" s="1"/>
  <c r="N5" i="62"/>
  <c r="N6" i="62" s="1"/>
  <c r="N7" i="62" s="1"/>
  <c r="M5" i="62"/>
  <c r="M6" i="62" s="1"/>
  <c r="M7" i="62" s="1"/>
  <c r="L5" i="62"/>
  <c r="L6" i="62" s="1"/>
  <c r="L7" i="62" s="1"/>
  <c r="K5" i="62"/>
  <c r="K6" i="62" s="1"/>
  <c r="K7" i="62" s="1"/>
  <c r="J5" i="62"/>
  <c r="J6" i="62" s="1"/>
  <c r="J7" i="62" s="1"/>
  <c r="I5" i="62"/>
  <c r="I6" i="62" s="1"/>
  <c r="I7" i="62" s="1"/>
  <c r="H5" i="62"/>
  <c r="H6" i="62" s="1"/>
  <c r="H7" i="62" s="1"/>
  <c r="G5" i="62"/>
  <c r="G6" i="62" s="1"/>
  <c r="G7" i="62" s="1"/>
  <c r="F5" i="62"/>
  <c r="F6" i="62" s="1"/>
  <c r="F7" i="62" s="1"/>
  <c r="E5" i="62"/>
  <c r="E6" i="62" s="1"/>
  <c r="E7" i="62" s="1"/>
  <c r="D5" i="62"/>
  <c r="D6" i="62" s="1"/>
  <c r="D7" i="62" s="1"/>
  <c r="AH49" i="59"/>
  <c r="AG49" i="59"/>
  <c r="AF49" i="59"/>
  <c r="AE49" i="59"/>
  <c r="AD49" i="59"/>
  <c r="AC49" i="59"/>
  <c r="AB49" i="59"/>
  <c r="AA49" i="59"/>
  <c r="Z49" i="59"/>
  <c r="Y49" i="59"/>
  <c r="X49" i="59"/>
  <c r="W49" i="59"/>
  <c r="V49" i="59"/>
  <c r="U49" i="59"/>
  <c r="T49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F49" i="59"/>
  <c r="E49" i="59"/>
  <c r="D49" i="59"/>
  <c r="AH48" i="59"/>
  <c r="AG48" i="59"/>
  <c r="AF48" i="59"/>
  <c r="AE48" i="59"/>
  <c r="AD48" i="59"/>
  <c r="AC48" i="59"/>
  <c r="AB48" i="59"/>
  <c r="AA48" i="59"/>
  <c r="Z48" i="59"/>
  <c r="Y48" i="59"/>
  <c r="X48" i="59"/>
  <c r="W48" i="59"/>
  <c r="V48" i="59"/>
  <c r="U48" i="59"/>
  <c r="T48" i="59"/>
  <c r="S48" i="59"/>
  <c r="R48" i="59"/>
  <c r="Q48" i="59"/>
  <c r="P48" i="59"/>
  <c r="O48" i="59"/>
  <c r="N48" i="59"/>
  <c r="M48" i="59"/>
  <c r="L48" i="59"/>
  <c r="K48" i="59"/>
  <c r="J48" i="59"/>
  <c r="I48" i="59"/>
  <c r="H48" i="59"/>
  <c r="G48" i="59"/>
  <c r="F48" i="59"/>
  <c r="E48" i="59"/>
  <c r="D48" i="59"/>
  <c r="AH47" i="59"/>
  <c r="AG47" i="59"/>
  <c r="AF47" i="59"/>
  <c r="AE47" i="59"/>
  <c r="AD47" i="59"/>
  <c r="AC47" i="59"/>
  <c r="AB47" i="59"/>
  <c r="AA47" i="59"/>
  <c r="Z47" i="59"/>
  <c r="Y47" i="59"/>
  <c r="X47" i="59"/>
  <c r="W47" i="59"/>
  <c r="V47" i="59"/>
  <c r="U47" i="59"/>
  <c r="T47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AH46" i="59"/>
  <c r="AG46" i="59"/>
  <c r="AF46" i="59"/>
  <c r="AE46" i="59"/>
  <c r="AD46" i="59"/>
  <c r="AC46" i="59"/>
  <c r="AB46" i="59"/>
  <c r="AA46" i="59"/>
  <c r="Z46" i="59"/>
  <c r="Y46" i="59"/>
  <c r="X46" i="59"/>
  <c r="W46" i="59"/>
  <c r="V46" i="59"/>
  <c r="U46" i="59"/>
  <c r="T46" i="59"/>
  <c r="S46" i="59"/>
  <c r="R46" i="59"/>
  <c r="Q46" i="59"/>
  <c r="P46" i="59"/>
  <c r="O46" i="59"/>
  <c r="N46" i="59"/>
  <c r="M46" i="59"/>
  <c r="L46" i="59"/>
  <c r="K46" i="59"/>
  <c r="J46" i="59"/>
  <c r="I46" i="59"/>
  <c r="H46" i="59"/>
  <c r="G46" i="59"/>
  <c r="F46" i="59"/>
  <c r="E46" i="59"/>
  <c r="D46" i="59"/>
  <c r="AH45" i="59"/>
  <c r="AG45" i="59"/>
  <c r="AF45" i="59"/>
  <c r="AE45" i="59"/>
  <c r="AD45" i="59"/>
  <c r="AC45" i="59"/>
  <c r="AB45" i="59"/>
  <c r="AA45" i="59"/>
  <c r="Z45" i="59"/>
  <c r="Y45" i="59"/>
  <c r="X45" i="59"/>
  <c r="W45" i="59"/>
  <c r="V45" i="59"/>
  <c r="U45" i="59"/>
  <c r="T45" i="59"/>
  <c r="S45" i="59"/>
  <c r="R45" i="59"/>
  <c r="Q45" i="59"/>
  <c r="P45" i="59"/>
  <c r="O45" i="59"/>
  <c r="N45" i="59"/>
  <c r="M45" i="59"/>
  <c r="L45" i="59"/>
  <c r="K45" i="59"/>
  <c r="J45" i="59"/>
  <c r="I45" i="59"/>
  <c r="H45" i="59"/>
  <c r="G45" i="59"/>
  <c r="F45" i="59"/>
  <c r="E45" i="59"/>
  <c r="D45" i="59"/>
  <c r="AH44" i="59"/>
  <c r="AG44" i="59"/>
  <c r="AF44" i="59"/>
  <c r="AE44" i="59"/>
  <c r="AD44" i="59"/>
  <c r="AC44" i="59"/>
  <c r="AB44" i="59"/>
  <c r="AA44" i="59"/>
  <c r="Z44" i="59"/>
  <c r="Y44" i="59"/>
  <c r="X44" i="59"/>
  <c r="W44" i="59"/>
  <c r="V44" i="59"/>
  <c r="U44" i="59"/>
  <c r="T44" i="59"/>
  <c r="S44" i="59"/>
  <c r="R44" i="59"/>
  <c r="Q44" i="59"/>
  <c r="P44" i="59"/>
  <c r="O44" i="59"/>
  <c r="N44" i="59"/>
  <c r="M44" i="59"/>
  <c r="L44" i="59"/>
  <c r="K44" i="59"/>
  <c r="J44" i="59"/>
  <c r="I44" i="59"/>
  <c r="H44" i="59"/>
  <c r="G44" i="59"/>
  <c r="F44" i="59"/>
  <c r="E44" i="59"/>
  <c r="D44" i="59"/>
  <c r="AH43" i="59"/>
  <c r="AG43" i="59"/>
  <c r="AF43" i="59"/>
  <c r="AE43" i="59"/>
  <c r="AD43" i="59"/>
  <c r="AC43" i="59"/>
  <c r="AB43" i="59"/>
  <c r="AA43" i="59"/>
  <c r="Z43" i="59"/>
  <c r="Y43" i="59"/>
  <c r="X43" i="59"/>
  <c r="W43" i="59"/>
  <c r="V43" i="59"/>
  <c r="U43" i="59"/>
  <c r="T43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F43" i="59"/>
  <c r="E43" i="59"/>
  <c r="D43" i="59"/>
  <c r="AH42" i="59"/>
  <c r="AG42" i="59"/>
  <c r="AF42" i="59"/>
  <c r="AE42" i="59"/>
  <c r="AD42" i="59"/>
  <c r="AC42" i="59"/>
  <c r="AB42" i="59"/>
  <c r="AA42" i="59"/>
  <c r="Z42" i="59"/>
  <c r="Y42" i="59"/>
  <c r="X42" i="59"/>
  <c r="W42" i="59"/>
  <c r="V42" i="59"/>
  <c r="U42" i="59"/>
  <c r="T42" i="59"/>
  <c r="S42" i="59"/>
  <c r="R42" i="59"/>
  <c r="Q42" i="59"/>
  <c r="P42" i="59"/>
  <c r="O42" i="59"/>
  <c r="N42" i="59"/>
  <c r="M42" i="59"/>
  <c r="L42" i="59"/>
  <c r="K42" i="59"/>
  <c r="J42" i="59"/>
  <c r="I42" i="59"/>
  <c r="H42" i="59"/>
  <c r="G42" i="59"/>
  <c r="F42" i="59"/>
  <c r="E42" i="59"/>
  <c r="D42" i="59"/>
  <c r="AH41" i="59"/>
  <c r="AG41" i="59"/>
  <c r="AF41" i="59"/>
  <c r="AE41" i="59"/>
  <c r="AD41" i="59"/>
  <c r="AC41" i="59"/>
  <c r="AB41" i="59"/>
  <c r="AA41" i="59"/>
  <c r="Z41" i="59"/>
  <c r="Y41" i="59"/>
  <c r="X41" i="59"/>
  <c r="W41" i="59"/>
  <c r="V41" i="59"/>
  <c r="U41" i="59"/>
  <c r="T41" i="59"/>
  <c r="S41" i="59"/>
  <c r="R41" i="59"/>
  <c r="Q41" i="59"/>
  <c r="P41" i="59"/>
  <c r="O41" i="59"/>
  <c r="N41" i="59"/>
  <c r="M41" i="59"/>
  <c r="L41" i="59"/>
  <c r="K41" i="59"/>
  <c r="J41" i="59"/>
  <c r="I41" i="59"/>
  <c r="H41" i="59"/>
  <c r="G41" i="59"/>
  <c r="F41" i="59"/>
  <c r="E41" i="59"/>
  <c r="D41" i="59"/>
  <c r="AH40" i="59"/>
  <c r="AG40" i="59"/>
  <c r="AF40" i="59"/>
  <c r="AE40" i="59"/>
  <c r="AD40" i="59"/>
  <c r="AC40" i="59"/>
  <c r="AB40" i="59"/>
  <c r="AA40" i="59"/>
  <c r="Z40" i="59"/>
  <c r="Y40" i="59"/>
  <c r="X40" i="59"/>
  <c r="W40" i="59"/>
  <c r="V40" i="59"/>
  <c r="U40" i="59"/>
  <c r="T40" i="59"/>
  <c r="S40" i="59"/>
  <c r="R40" i="59"/>
  <c r="Q40" i="59"/>
  <c r="P40" i="59"/>
  <c r="O40" i="59"/>
  <c r="N40" i="59"/>
  <c r="M40" i="59"/>
  <c r="L40" i="59"/>
  <c r="K40" i="59"/>
  <c r="J40" i="59"/>
  <c r="I40" i="59"/>
  <c r="H40" i="59"/>
  <c r="G40" i="59"/>
  <c r="F40" i="59"/>
  <c r="E40" i="59"/>
  <c r="D40" i="59"/>
  <c r="AH39" i="59"/>
  <c r="AG39" i="59"/>
  <c r="AF39" i="59"/>
  <c r="AE39" i="59"/>
  <c r="AD39" i="59"/>
  <c r="AC39" i="59"/>
  <c r="AB39" i="59"/>
  <c r="AA39" i="59"/>
  <c r="Z39" i="59"/>
  <c r="Y39" i="59"/>
  <c r="X39" i="59"/>
  <c r="W39" i="59"/>
  <c r="V39" i="59"/>
  <c r="U39" i="59"/>
  <c r="T39" i="59"/>
  <c r="S39" i="59"/>
  <c r="R39" i="59"/>
  <c r="Q39" i="59"/>
  <c r="P39" i="59"/>
  <c r="O39" i="59"/>
  <c r="N39" i="59"/>
  <c r="M39" i="59"/>
  <c r="L39" i="59"/>
  <c r="K39" i="59"/>
  <c r="J39" i="59"/>
  <c r="I39" i="59"/>
  <c r="H39" i="59"/>
  <c r="G39" i="59"/>
  <c r="F39" i="59"/>
  <c r="E39" i="59"/>
  <c r="D39" i="59"/>
  <c r="AH38" i="59"/>
  <c r="AG38" i="59"/>
  <c r="AF38" i="59"/>
  <c r="AE38" i="59"/>
  <c r="AD38" i="59"/>
  <c r="AC38" i="59"/>
  <c r="AB38" i="59"/>
  <c r="AA38" i="59"/>
  <c r="Z38" i="59"/>
  <c r="Y38" i="59"/>
  <c r="X38" i="59"/>
  <c r="W38" i="59"/>
  <c r="V38" i="59"/>
  <c r="U38" i="59"/>
  <c r="T38" i="59"/>
  <c r="S38" i="59"/>
  <c r="R38" i="59"/>
  <c r="Q38" i="59"/>
  <c r="P38" i="59"/>
  <c r="O38" i="59"/>
  <c r="N38" i="59"/>
  <c r="M38" i="59"/>
  <c r="L38" i="59"/>
  <c r="K38" i="59"/>
  <c r="J38" i="59"/>
  <c r="I38" i="59"/>
  <c r="H38" i="59"/>
  <c r="G38" i="59"/>
  <c r="F38" i="59"/>
  <c r="E38" i="59"/>
  <c r="D38" i="59"/>
  <c r="AH37" i="59"/>
  <c r="AG37" i="59"/>
  <c r="AF37" i="59"/>
  <c r="AE37" i="59"/>
  <c r="AD37" i="59"/>
  <c r="AC37" i="59"/>
  <c r="AB37" i="59"/>
  <c r="AA37" i="59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G37" i="59"/>
  <c r="F37" i="59"/>
  <c r="E37" i="59"/>
  <c r="D37" i="59"/>
  <c r="AH36" i="59"/>
  <c r="AG36" i="59"/>
  <c r="AF36" i="59"/>
  <c r="AE36" i="59"/>
  <c r="AD36" i="59"/>
  <c r="AC36" i="59"/>
  <c r="AB36" i="59"/>
  <c r="AA36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F36" i="59"/>
  <c r="E36" i="59"/>
  <c r="D36" i="59"/>
  <c r="AH35" i="59"/>
  <c r="AH56" i="59" s="1"/>
  <c r="AG35" i="59"/>
  <c r="AG56" i="59" s="1"/>
  <c r="AF35" i="59"/>
  <c r="AF56" i="59" s="1"/>
  <c r="AE35" i="59"/>
  <c r="AE56" i="59" s="1"/>
  <c r="AD35" i="59"/>
  <c r="AD56" i="59" s="1"/>
  <c r="AC35" i="59"/>
  <c r="AC56" i="59" s="1"/>
  <c r="AB35" i="59"/>
  <c r="AB56" i="59" s="1"/>
  <c r="AA35" i="59"/>
  <c r="AA56" i="59" s="1"/>
  <c r="Z35" i="59"/>
  <c r="Z56" i="59" s="1"/>
  <c r="Y35" i="59"/>
  <c r="Y56" i="59" s="1"/>
  <c r="X35" i="59"/>
  <c r="X56" i="59" s="1"/>
  <c r="W35" i="59"/>
  <c r="W56" i="59" s="1"/>
  <c r="V35" i="59"/>
  <c r="V56" i="59" s="1"/>
  <c r="U35" i="59"/>
  <c r="U56" i="59" s="1"/>
  <c r="T35" i="59"/>
  <c r="T56" i="59" s="1"/>
  <c r="S35" i="59"/>
  <c r="S56" i="59" s="1"/>
  <c r="R35" i="59"/>
  <c r="R56" i="59" s="1"/>
  <c r="Q35" i="59"/>
  <c r="Q56" i="59" s="1"/>
  <c r="P35" i="59"/>
  <c r="P56" i="59" s="1"/>
  <c r="O35" i="59"/>
  <c r="O56" i="59" s="1"/>
  <c r="N35" i="59"/>
  <c r="N56" i="59" s="1"/>
  <c r="M35" i="59"/>
  <c r="M56" i="59" s="1"/>
  <c r="L35" i="59"/>
  <c r="L56" i="59" s="1"/>
  <c r="K35" i="59"/>
  <c r="K56" i="59" s="1"/>
  <c r="J35" i="59"/>
  <c r="J56" i="59" s="1"/>
  <c r="I35" i="59"/>
  <c r="I56" i="59" s="1"/>
  <c r="H35" i="59"/>
  <c r="H56" i="59" s="1"/>
  <c r="G35" i="59"/>
  <c r="G56" i="59" s="1"/>
  <c r="F35" i="59"/>
  <c r="F56" i="59" s="1"/>
  <c r="E35" i="59"/>
  <c r="E56" i="59" s="1"/>
  <c r="D35" i="59"/>
  <c r="D56" i="59" s="1"/>
  <c r="AH34" i="59"/>
  <c r="AH50" i="59" s="1"/>
  <c r="AG34" i="59"/>
  <c r="AG50" i="59" s="1"/>
  <c r="AF34" i="59"/>
  <c r="AF50" i="59" s="1"/>
  <c r="AE34" i="59"/>
  <c r="AE50" i="59" s="1"/>
  <c r="AD34" i="59"/>
  <c r="AD50" i="59" s="1"/>
  <c r="AC34" i="59"/>
  <c r="AC50" i="59" s="1"/>
  <c r="AB34" i="59"/>
  <c r="AB50" i="59" s="1"/>
  <c r="AA34" i="59"/>
  <c r="AA50" i="59" s="1"/>
  <c r="Z34" i="59"/>
  <c r="Z50" i="59" s="1"/>
  <c r="Y34" i="59"/>
  <c r="Y50" i="59" s="1"/>
  <c r="X34" i="59"/>
  <c r="X50" i="59" s="1"/>
  <c r="W34" i="59"/>
  <c r="W50" i="59" s="1"/>
  <c r="V34" i="59"/>
  <c r="V50" i="59" s="1"/>
  <c r="U34" i="59"/>
  <c r="U50" i="59" s="1"/>
  <c r="T34" i="59"/>
  <c r="T50" i="59" s="1"/>
  <c r="S34" i="59"/>
  <c r="S50" i="59" s="1"/>
  <c r="R34" i="59"/>
  <c r="R50" i="59" s="1"/>
  <c r="Q34" i="59"/>
  <c r="Q50" i="59" s="1"/>
  <c r="P34" i="59"/>
  <c r="P50" i="59" s="1"/>
  <c r="O34" i="59"/>
  <c r="O50" i="59" s="1"/>
  <c r="N34" i="59"/>
  <c r="N50" i="59" s="1"/>
  <c r="M34" i="59"/>
  <c r="M50" i="59" s="1"/>
  <c r="L34" i="59"/>
  <c r="L50" i="59" s="1"/>
  <c r="K34" i="59"/>
  <c r="K50" i="59" s="1"/>
  <c r="J34" i="59"/>
  <c r="J50" i="59" s="1"/>
  <c r="I34" i="59"/>
  <c r="I50" i="59" s="1"/>
  <c r="H34" i="59"/>
  <c r="H50" i="59" s="1"/>
  <c r="G34" i="59"/>
  <c r="G50" i="59" s="1"/>
  <c r="F34" i="59"/>
  <c r="F50" i="59" s="1"/>
  <c r="E34" i="59"/>
  <c r="E50" i="59" s="1"/>
  <c r="D34" i="59"/>
  <c r="D50" i="59" s="1"/>
  <c r="AX29" i="59"/>
  <c r="AW29" i="59"/>
  <c r="AV29" i="59"/>
  <c r="AU29" i="59"/>
  <c r="AT29" i="59"/>
  <c r="AS29" i="59"/>
  <c r="AR29" i="59"/>
  <c r="AQ29" i="59"/>
  <c r="AP29" i="59"/>
  <c r="AO29" i="59"/>
  <c r="AX28" i="59"/>
  <c r="AW28" i="59"/>
  <c r="AV28" i="59"/>
  <c r="AU28" i="59"/>
  <c r="AT28" i="59"/>
  <c r="AS28" i="59"/>
  <c r="AR28" i="59"/>
  <c r="AQ28" i="59"/>
  <c r="AP28" i="59"/>
  <c r="AO28" i="59"/>
  <c r="AX27" i="59"/>
  <c r="AW27" i="59"/>
  <c r="AV27" i="59"/>
  <c r="AU27" i="59"/>
  <c r="AT27" i="59"/>
  <c r="AS27" i="59"/>
  <c r="AR27" i="59"/>
  <c r="AQ27" i="59"/>
  <c r="AP27" i="59"/>
  <c r="AO27" i="59"/>
  <c r="AX26" i="59"/>
  <c r="AW26" i="59"/>
  <c r="AV26" i="59"/>
  <c r="AU26" i="59"/>
  <c r="AT26" i="59"/>
  <c r="AS26" i="59"/>
  <c r="AR26" i="59"/>
  <c r="AQ26" i="59"/>
  <c r="AP26" i="59"/>
  <c r="AO26" i="59"/>
  <c r="AN26" i="59"/>
  <c r="AX25" i="59"/>
  <c r="AW25" i="59"/>
  <c r="AV25" i="59"/>
  <c r="AU25" i="59"/>
  <c r="AT25" i="59"/>
  <c r="AS25" i="59"/>
  <c r="AR25" i="59"/>
  <c r="AQ25" i="59"/>
  <c r="AP25" i="59"/>
  <c r="AO25" i="59"/>
  <c r="AJ25" i="59"/>
  <c r="AX24" i="59"/>
  <c r="AW24" i="59"/>
  <c r="AV24" i="59"/>
  <c r="AU24" i="59"/>
  <c r="AT24" i="59"/>
  <c r="AS24" i="59"/>
  <c r="AR24" i="59"/>
  <c r="AQ24" i="59"/>
  <c r="AP24" i="59"/>
  <c r="AO24" i="59"/>
  <c r="AJ24" i="59"/>
  <c r="AX23" i="59"/>
  <c r="AW23" i="59"/>
  <c r="AV23" i="59"/>
  <c r="AU23" i="59"/>
  <c r="AT23" i="59"/>
  <c r="AS23" i="59"/>
  <c r="AR23" i="59"/>
  <c r="AQ23" i="59"/>
  <c r="AP23" i="59"/>
  <c r="AO23" i="59"/>
  <c r="AN23" i="59"/>
  <c r="AJ23" i="59"/>
  <c r="AX22" i="59"/>
  <c r="AW22" i="59"/>
  <c r="AV22" i="59"/>
  <c r="AU22" i="59"/>
  <c r="AT22" i="59"/>
  <c r="AS22" i="59"/>
  <c r="AR22" i="59"/>
  <c r="AQ22" i="59"/>
  <c r="AP22" i="59"/>
  <c r="AO22" i="59"/>
  <c r="AN22" i="59"/>
  <c r="AJ22" i="59"/>
  <c r="AX21" i="59"/>
  <c r="AW21" i="59"/>
  <c r="AV21" i="59"/>
  <c r="AU21" i="59"/>
  <c r="AT21" i="59"/>
  <c r="AS21" i="59"/>
  <c r="AR21" i="59"/>
  <c r="AQ21" i="59"/>
  <c r="AP21" i="59"/>
  <c r="AO21" i="59"/>
  <c r="AN21" i="59"/>
  <c r="AJ21" i="59"/>
  <c r="AX20" i="59"/>
  <c r="AW20" i="59"/>
  <c r="AV20" i="59"/>
  <c r="AU20" i="59"/>
  <c r="AT20" i="59"/>
  <c r="AS20" i="59"/>
  <c r="AR20" i="59"/>
  <c r="AQ20" i="59"/>
  <c r="AP20" i="59"/>
  <c r="AO20" i="59"/>
  <c r="AN20" i="59"/>
  <c r="AJ20" i="59"/>
  <c r="AX19" i="59"/>
  <c r="AW19" i="59"/>
  <c r="AV19" i="59"/>
  <c r="AU19" i="59"/>
  <c r="AT19" i="59"/>
  <c r="AS19" i="59"/>
  <c r="AR19" i="59"/>
  <c r="AQ19" i="59"/>
  <c r="AP19" i="59"/>
  <c r="AO19" i="59"/>
  <c r="AN19" i="59"/>
  <c r="AJ19" i="59"/>
  <c r="AX18" i="59"/>
  <c r="AW18" i="59"/>
  <c r="AV18" i="59"/>
  <c r="AU18" i="59"/>
  <c r="AT18" i="59"/>
  <c r="AS18" i="59"/>
  <c r="AR18" i="59"/>
  <c r="AQ18" i="59"/>
  <c r="AP18" i="59"/>
  <c r="AO18" i="59"/>
  <c r="AN18" i="59"/>
  <c r="AJ18" i="59"/>
  <c r="AX17" i="59"/>
  <c r="AW17" i="59"/>
  <c r="AV17" i="59"/>
  <c r="AU17" i="59"/>
  <c r="AT17" i="59"/>
  <c r="AS17" i="59"/>
  <c r="AR17" i="59"/>
  <c r="AQ17" i="59"/>
  <c r="AP17" i="59"/>
  <c r="AO17" i="59"/>
  <c r="AN17" i="59"/>
  <c r="AJ17" i="59"/>
  <c r="AX16" i="59"/>
  <c r="AW16" i="59"/>
  <c r="AV16" i="59"/>
  <c r="AU16" i="59"/>
  <c r="AT16" i="59"/>
  <c r="AS16" i="59"/>
  <c r="AR16" i="59"/>
  <c r="AQ16" i="59"/>
  <c r="AP16" i="59"/>
  <c r="AO16" i="59"/>
  <c r="AN16" i="59"/>
  <c r="AJ16" i="59"/>
  <c r="AX15" i="59"/>
  <c r="AW15" i="59"/>
  <c r="AV15" i="59"/>
  <c r="AU15" i="59"/>
  <c r="AT15" i="59"/>
  <c r="AS15" i="59"/>
  <c r="AR15" i="59"/>
  <c r="AQ15" i="59"/>
  <c r="AP15" i="59"/>
  <c r="AO15" i="59"/>
  <c r="AN15" i="59"/>
  <c r="AJ15" i="59"/>
  <c r="AX14" i="59"/>
  <c r="AW14" i="59"/>
  <c r="AV14" i="59"/>
  <c r="AU14" i="59"/>
  <c r="AT14" i="59"/>
  <c r="AS14" i="59"/>
  <c r="AR14" i="59"/>
  <c r="AQ14" i="59"/>
  <c r="AP14" i="59"/>
  <c r="AO14" i="59"/>
  <c r="AN14" i="59"/>
  <c r="AJ14" i="59"/>
  <c r="AX13" i="59"/>
  <c r="AW13" i="59"/>
  <c r="AV13" i="59"/>
  <c r="AU13" i="59"/>
  <c r="AT13" i="59"/>
  <c r="AS13" i="59"/>
  <c r="AR13" i="59"/>
  <c r="AQ13" i="59"/>
  <c r="AP13" i="59"/>
  <c r="AO13" i="59"/>
  <c r="AN13" i="59"/>
  <c r="AJ13" i="59"/>
  <c r="AX12" i="59"/>
  <c r="AW12" i="59"/>
  <c r="AV12" i="59"/>
  <c r="AU12" i="59"/>
  <c r="AT12" i="59"/>
  <c r="AS12" i="59"/>
  <c r="AR12" i="59"/>
  <c r="AQ12" i="59"/>
  <c r="AP12" i="59"/>
  <c r="AO12" i="59"/>
  <c r="AN12" i="59"/>
  <c r="AJ12" i="59"/>
  <c r="AX11" i="59"/>
  <c r="AW11" i="59"/>
  <c r="AV11" i="59"/>
  <c r="AU11" i="59"/>
  <c r="AT11" i="59"/>
  <c r="AS11" i="59"/>
  <c r="AR11" i="59"/>
  <c r="AQ11" i="59"/>
  <c r="AP11" i="59"/>
  <c r="AO11" i="59"/>
  <c r="AJ11" i="59"/>
  <c r="AX10" i="59"/>
  <c r="AW10" i="59"/>
  <c r="AV10" i="59"/>
  <c r="AU10" i="59"/>
  <c r="AT10" i="59"/>
  <c r="AS10" i="59"/>
  <c r="AR10" i="59"/>
  <c r="AQ10" i="59"/>
  <c r="AP10" i="59"/>
  <c r="AO10" i="59"/>
  <c r="AN10" i="59"/>
  <c r="AJ10" i="59"/>
  <c r="AX9" i="59"/>
  <c r="AW9" i="59"/>
  <c r="AV9" i="59"/>
  <c r="AU9" i="59"/>
  <c r="AT9" i="59"/>
  <c r="AS9" i="59"/>
  <c r="AR9" i="59"/>
  <c r="AQ9" i="59"/>
  <c r="AP9" i="59"/>
  <c r="AO9" i="59"/>
  <c r="AN9" i="59"/>
  <c r="AJ9" i="59"/>
  <c r="AX8" i="59"/>
  <c r="AW8" i="59"/>
  <c r="AV8" i="59"/>
  <c r="AU8" i="59"/>
  <c r="AT8" i="59"/>
  <c r="AS8" i="59"/>
  <c r="AR8" i="59"/>
  <c r="AQ8" i="59"/>
  <c r="AP8" i="59"/>
  <c r="AO8" i="59"/>
  <c r="AN8" i="59"/>
  <c r="AJ8" i="59"/>
  <c r="AH5" i="59"/>
  <c r="AH6" i="59" s="1"/>
  <c r="AH7" i="59" s="1"/>
  <c r="AG5" i="59"/>
  <c r="AG6" i="59" s="1"/>
  <c r="AG7" i="59" s="1"/>
  <c r="AF5" i="59"/>
  <c r="AF6" i="59" s="1"/>
  <c r="AF7" i="59" s="1"/>
  <c r="AE5" i="59"/>
  <c r="AE6" i="59" s="1"/>
  <c r="AE7" i="59" s="1"/>
  <c r="AD5" i="59"/>
  <c r="AD6" i="59" s="1"/>
  <c r="AD7" i="59" s="1"/>
  <c r="AC5" i="59"/>
  <c r="AC6" i="59" s="1"/>
  <c r="AC7" i="59" s="1"/>
  <c r="AB5" i="59"/>
  <c r="AB6" i="59" s="1"/>
  <c r="AB7" i="59" s="1"/>
  <c r="AA5" i="59"/>
  <c r="AA6" i="59" s="1"/>
  <c r="AA7" i="59" s="1"/>
  <c r="Z5" i="59"/>
  <c r="Z6" i="59" s="1"/>
  <c r="Z7" i="59" s="1"/>
  <c r="Y5" i="59"/>
  <c r="Y6" i="59" s="1"/>
  <c r="Y7" i="59" s="1"/>
  <c r="X5" i="59"/>
  <c r="X6" i="59" s="1"/>
  <c r="X7" i="59" s="1"/>
  <c r="W5" i="59"/>
  <c r="W6" i="59" s="1"/>
  <c r="W7" i="59" s="1"/>
  <c r="V5" i="59"/>
  <c r="V6" i="59" s="1"/>
  <c r="V7" i="59" s="1"/>
  <c r="U5" i="59"/>
  <c r="U6" i="59" s="1"/>
  <c r="U7" i="59" s="1"/>
  <c r="T5" i="59"/>
  <c r="T6" i="59" s="1"/>
  <c r="T7" i="59" s="1"/>
  <c r="S5" i="59"/>
  <c r="S6" i="59" s="1"/>
  <c r="S7" i="59" s="1"/>
  <c r="R5" i="59"/>
  <c r="R6" i="59" s="1"/>
  <c r="R7" i="59" s="1"/>
  <c r="Q5" i="59"/>
  <c r="Q6" i="59" s="1"/>
  <c r="Q7" i="59" s="1"/>
  <c r="P5" i="59"/>
  <c r="P6" i="59" s="1"/>
  <c r="P7" i="59" s="1"/>
  <c r="O5" i="59"/>
  <c r="O6" i="59" s="1"/>
  <c r="O7" i="59" s="1"/>
  <c r="N5" i="59"/>
  <c r="N6" i="59" s="1"/>
  <c r="N7" i="59" s="1"/>
  <c r="M5" i="59"/>
  <c r="M6" i="59" s="1"/>
  <c r="M7" i="59" s="1"/>
  <c r="L5" i="59"/>
  <c r="L6" i="59" s="1"/>
  <c r="L7" i="59" s="1"/>
  <c r="K5" i="59"/>
  <c r="K6" i="59" s="1"/>
  <c r="K7" i="59" s="1"/>
  <c r="J5" i="59"/>
  <c r="J6" i="59" s="1"/>
  <c r="J7" i="59" s="1"/>
  <c r="I5" i="59"/>
  <c r="I6" i="59" s="1"/>
  <c r="I7" i="59" s="1"/>
  <c r="H5" i="59"/>
  <c r="H6" i="59" s="1"/>
  <c r="H7" i="59" s="1"/>
  <c r="G5" i="59"/>
  <c r="G6" i="59" s="1"/>
  <c r="G7" i="59" s="1"/>
  <c r="F5" i="59"/>
  <c r="F6" i="59" s="1"/>
  <c r="F7" i="59" s="1"/>
  <c r="E5" i="59"/>
  <c r="E6" i="59" s="1"/>
  <c r="E7" i="59" s="1"/>
  <c r="D5" i="59"/>
  <c r="D6" i="59" s="1"/>
  <c r="D7" i="59" s="1"/>
  <c r="AH50" i="60"/>
  <c r="AG50" i="60"/>
  <c r="AF50" i="60"/>
  <c r="AE50" i="60"/>
  <c r="AD50" i="60"/>
  <c r="AC50" i="60"/>
  <c r="AB50" i="60"/>
  <c r="AA50" i="60"/>
  <c r="Z50" i="60"/>
  <c r="Y50" i="60"/>
  <c r="X50" i="60"/>
  <c r="W50" i="60"/>
  <c r="V50" i="60"/>
  <c r="U50" i="60"/>
  <c r="T50" i="60"/>
  <c r="S50" i="60"/>
  <c r="R50" i="60"/>
  <c r="Q50" i="60"/>
  <c r="P50" i="60"/>
  <c r="O50" i="60"/>
  <c r="N50" i="60"/>
  <c r="M50" i="60"/>
  <c r="L50" i="60"/>
  <c r="K50" i="60"/>
  <c r="J50" i="60"/>
  <c r="I50" i="60"/>
  <c r="H50" i="60"/>
  <c r="G50" i="60"/>
  <c r="F50" i="60"/>
  <c r="E50" i="60"/>
  <c r="D50" i="60"/>
  <c r="AH49" i="60"/>
  <c r="AG49" i="60"/>
  <c r="AF49" i="60"/>
  <c r="AE49" i="60"/>
  <c r="AD49" i="60"/>
  <c r="AC49" i="60"/>
  <c r="AB49" i="60"/>
  <c r="AA49" i="60"/>
  <c r="Z49" i="60"/>
  <c r="Y49" i="60"/>
  <c r="X49" i="60"/>
  <c r="W49" i="60"/>
  <c r="V49" i="60"/>
  <c r="U49" i="60"/>
  <c r="T49" i="60"/>
  <c r="S49" i="60"/>
  <c r="R49" i="60"/>
  <c r="Q49" i="60"/>
  <c r="P49" i="60"/>
  <c r="O49" i="60"/>
  <c r="N49" i="60"/>
  <c r="M49" i="60"/>
  <c r="L49" i="60"/>
  <c r="K49" i="60"/>
  <c r="J49" i="60"/>
  <c r="I49" i="60"/>
  <c r="H49" i="60"/>
  <c r="G49" i="60"/>
  <c r="F49" i="60"/>
  <c r="E49" i="60"/>
  <c r="D49" i="60"/>
  <c r="AH48" i="60"/>
  <c r="AG48" i="60"/>
  <c r="AF48" i="60"/>
  <c r="AE48" i="60"/>
  <c r="AD48" i="60"/>
  <c r="AC48" i="60"/>
  <c r="AB48" i="60"/>
  <c r="AA48" i="60"/>
  <c r="Z48" i="60"/>
  <c r="Y48" i="60"/>
  <c r="X48" i="60"/>
  <c r="W48" i="60"/>
  <c r="V48" i="60"/>
  <c r="U48" i="60"/>
  <c r="T48" i="60"/>
  <c r="S48" i="60"/>
  <c r="R48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D48" i="60"/>
  <c r="AH47" i="60"/>
  <c r="AG47" i="60"/>
  <c r="AF47" i="60"/>
  <c r="AE47" i="60"/>
  <c r="AD47" i="60"/>
  <c r="AC47" i="60"/>
  <c r="AB47" i="60"/>
  <c r="AA47" i="60"/>
  <c r="Z47" i="60"/>
  <c r="Y47" i="60"/>
  <c r="X47" i="60"/>
  <c r="W47" i="60"/>
  <c r="V47" i="60"/>
  <c r="U47" i="60"/>
  <c r="T47" i="60"/>
  <c r="S47" i="60"/>
  <c r="R47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D47" i="60"/>
  <c r="AH46" i="60"/>
  <c r="AG46" i="60"/>
  <c r="AF46" i="60"/>
  <c r="AE46" i="60"/>
  <c r="AD46" i="60"/>
  <c r="AC46" i="60"/>
  <c r="AB46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AH45" i="60"/>
  <c r="AG45" i="60"/>
  <c r="AF45" i="60"/>
  <c r="AE45" i="60"/>
  <c r="AD45" i="60"/>
  <c r="AC45" i="60"/>
  <c r="AB45" i="60"/>
  <c r="AA45" i="60"/>
  <c r="Z45" i="60"/>
  <c r="Y45" i="60"/>
  <c r="X45" i="60"/>
  <c r="W45" i="60"/>
  <c r="V45" i="60"/>
  <c r="U45" i="60"/>
  <c r="T45" i="60"/>
  <c r="S45" i="60"/>
  <c r="R45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D45" i="60"/>
  <c r="AH44" i="60"/>
  <c r="AG44" i="60"/>
  <c r="AF44" i="60"/>
  <c r="AE44" i="60"/>
  <c r="AD44" i="60"/>
  <c r="AC44" i="60"/>
  <c r="AB44" i="60"/>
  <c r="AA44" i="60"/>
  <c r="Z44" i="60"/>
  <c r="Y44" i="60"/>
  <c r="X44" i="60"/>
  <c r="W44" i="60"/>
  <c r="V44" i="60"/>
  <c r="U44" i="60"/>
  <c r="T44" i="60"/>
  <c r="S44" i="60"/>
  <c r="R44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D44" i="60"/>
  <c r="AH43" i="60"/>
  <c r="AG43" i="60"/>
  <c r="AF43" i="60"/>
  <c r="AE43" i="60"/>
  <c r="AD43" i="60"/>
  <c r="AC43" i="60"/>
  <c r="AB43" i="60"/>
  <c r="AA43" i="60"/>
  <c r="Z43" i="60"/>
  <c r="Y43" i="60"/>
  <c r="X43" i="60"/>
  <c r="W43" i="60"/>
  <c r="V43" i="60"/>
  <c r="U43" i="60"/>
  <c r="T43" i="60"/>
  <c r="S43" i="60"/>
  <c r="R43" i="60"/>
  <c r="Q43" i="60"/>
  <c r="P43" i="60"/>
  <c r="O43" i="60"/>
  <c r="N43" i="60"/>
  <c r="M43" i="60"/>
  <c r="L43" i="60"/>
  <c r="K43" i="60"/>
  <c r="J43" i="60"/>
  <c r="I43" i="60"/>
  <c r="H43" i="60"/>
  <c r="G43" i="60"/>
  <c r="F43" i="60"/>
  <c r="E43" i="60"/>
  <c r="D43" i="60"/>
  <c r="AH42" i="60"/>
  <c r="AG42" i="60"/>
  <c r="AF42" i="60"/>
  <c r="AE42" i="60"/>
  <c r="AD42" i="60"/>
  <c r="AC42" i="60"/>
  <c r="AB42" i="60"/>
  <c r="AA42" i="60"/>
  <c r="Z42" i="60"/>
  <c r="Y42" i="60"/>
  <c r="X42" i="60"/>
  <c r="W42" i="60"/>
  <c r="V42" i="60"/>
  <c r="U42" i="60"/>
  <c r="T42" i="60"/>
  <c r="S42" i="60"/>
  <c r="R42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D42" i="60"/>
  <c r="AH41" i="60"/>
  <c r="AG41" i="60"/>
  <c r="AF41" i="60"/>
  <c r="AE41" i="60"/>
  <c r="AD41" i="60"/>
  <c r="AC41" i="60"/>
  <c r="AB41" i="60"/>
  <c r="AA41" i="60"/>
  <c r="Z41" i="60"/>
  <c r="Y41" i="60"/>
  <c r="X41" i="60"/>
  <c r="W41" i="60"/>
  <c r="V41" i="60"/>
  <c r="U41" i="60"/>
  <c r="T41" i="60"/>
  <c r="S41" i="60"/>
  <c r="R41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D41" i="60"/>
  <c r="AH40" i="60"/>
  <c r="AG40" i="60"/>
  <c r="AF40" i="60"/>
  <c r="AE40" i="60"/>
  <c r="AD40" i="60"/>
  <c r="AC40" i="60"/>
  <c r="AB40" i="60"/>
  <c r="AA40" i="60"/>
  <c r="Z40" i="60"/>
  <c r="Y40" i="60"/>
  <c r="X40" i="60"/>
  <c r="W40" i="60"/>
  <c r="V40" i="60"/>
  <c r="U40" i="60"/>
  <c r="T40" i="60"/>
  <c r="S40" i="60"/>
  <c r="R40" i="60"/>
  <c r="Q40" i="60"/>
  <c r="P40" i="60"/>
  <c r="O40" i="60"/>
  <c r="N40" i="60"/>
  <c r="M40" i="60"/>
  <c r="L40" i="60"/>
  <c r="K40" i="60"/>
  <c r="J40" i="60"/>
  <c r="I40" i="60"/>
  <c r="H40" i="60"/>
  <c r="G40" i="60"/>
  <c r="F40" i="60"/>
  <c r="E40" i="60"/>
  <c r="D40" i="60"/>
  <c r="AH39" i="60"/>
  <c r="AG39" i="60"/>
  <c r="AF39" i="60"/>
  <c r="AE39" i="60"/>
  <c r="AD39" i="60"/>
  <c r="AC39" i="60"/>
  <c r="AB39" i="60"/>
  <c r="AA39" i="60"/>
  <c r="Z39" i="60"/>
  <c r="Y39" i="60"/>
  <c r="X39" i="60"/>
  <c r="W39" i="60"/>
  <c r="V39" i="60"/>
  <c r="U39" i="60"/>
  <c r="T39" i="60"/>
  <c r="S39" i="60"/>
  <c r="R39" i="60"/>
  <c r="Q39" i="60"/>
  <c r="P39" i="60"/>
  <c r="O39" i="60"/>
  <c r="N39" i="60"/>
  <c r="M39" i="60"/>
  <c r="L39" i="60"/>
  <c r="K39" i="60"/>
  <c r="J39" i="60"/>
  <c r="I39" i="60"/>
  <c r="H39" i="60"/>
  <c r="G39" i="60"/>
  <c r="F39" i="60"/>
  <c r="E39" i="60"/>
  <c r="D39" i="60"/>
  <c r="AH38" i="60"/>
  <c r="AG38" i="60"/>
  <c r="AF38" i="60"/>
  <c r="AE38" i="60"/>
  <c r="AD38" i="60"/>
  <c r="AC38" i="60"/>
  <c r="AB38" i="60"/>
  <c r="AA38" i="60"/>
  <c r="Z38" i="60"/>
  <c r="Y38" i="60"/>
  <c r="X38" i="60"/>
  <c r="W38" i="60"/>
  <c r="V38" i="60"/>
  <c r="U38" i="60"/>
  <c r="T38" i="60"/>
  <c r="S38" i="60"/>
  <c r="R3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D38" i="60"/>
  <c r="AH37" i="60"/>
  <c r="AG37" i="60"/>
  <c r="AF37" i="60"/>
  <c r="AE37" i="60"/>
  <c r="AD37" i="60"/>
  <c r="AC37" i="60"/>
  <c r="AB37" i="60"/>
  <c r="AA37" i="60"/>
  <c r="Z37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G37" i="60"/>
  <c r="F37" i="60"/>
  <c r="E37" i="60"/>
  <c r="D37" i="60"/>
  <c r="AH36" i="60"/>
  <c r="AH57" i="60" s="1"/>
  <c r="AG36" i="60"/>
  <c r="AG57" i="60" s="1"/>
  <c r="AF36" i="60"/>
  <c r="AF57" i="60" s="1"/>
  <c r="AE36" i="60"/>
  <c r="AE57" i="60" s="1"/>
  <c r="AD36" i="60"/>
  <c r="AD57" i="60" s="1"/>
  <c r="AC36" i="60"/>
  <c r="AC57" i="60" s="1"/>
  <c r="AB36" i="60"/>
  <c r="AB57" i="60" s="1"/>
  <c r="AA36" i="60"/>
  <c r="AA57" i="60" s="1"/>
  <c r="Z36" i="60"/>
  <c r="Z57" i="60" s="1"/>
  <c r="Y36" i="60"/>
  <c r="Y57" i="60" s="1"/>
  <c r="X36" i="60"/>
  <c r="X57" i="60" s="1"/>
  <c r="W36" i="60"/>
  <c r="W57" i="60" s="1"/>
  <c r="V36" i="60"/>
  <c r="V57" i="60" s="1"/>
  <c r="U36" i="60"/>
  <c r="U57" i="60" s="1"/>
  <c r="T36" i="60"/>
  <c r="T57" i="60" s="1"/>
  <c r="S36" i="60"/>
  <c r="S57" i="60" s="1"/>
  <c r="R36" i="60"/>
  <c r="R57" i="60" s="1"/>
  <c r="Q36" i="60"/>
  <c r="Q57" i="60" s="1"/>
  <c r="P36" i="60"/>
  <c r="P57" i="60" s="1"/>
  <c r="O36" i="60"/>
  <c r="O57" i="60" s="1"/>
  <c r="N36" i="60"/>
  <c r="N57" i="60" s="1"/>
  <c r="M36" i="60"/>
  <c r="M57" i="60" s="1"/>
  <c r="L36" i="60"/>
  <c r="L57" i="60" s="1"/>
  <c r="K36" i="60"/>
  <c r="K57" i="60" s="1"/>
  <c r="J36" i="60"/>
  <c r="J57" i="60" s="1"/>
  <c r="I36" i="60"/>
  <c r="I57" i="60" s="1"/>
  <c r="H36" i="60"/>
  <c r="H57" i="60" s="1"/>
  <c r="G36" i="60"/>
  <c r="G57" i="60" s="1"/>
  <c r="F36" i="60"/>
  <c r="F57" i="60" s="1"/>
  <c r="E36" i="60"/>
  <c r="E57" i="60" s="1"/>
  <c r="D36" i="60"/>
  <c r="D57" i="60" s="1"/>
  <c r="AH35" i="60"/>
  <c r="AH51" i="60" s="1"/>
  <c r="AG35" i="60"/>
  <c r="AG51" i="60" s="1"/>
  <c r="AF35" i="60"/>
  <c r="AF51" i="60" s="1"/>
  <c r="AE35" i="60"/>
  <c r="AE51" i="60" s="1"/>
  <c r="AD35" i="60"/>
  <c r="AD51" i="60" s="1"/>
  <c r="AC35" i="60"/>
  <c r="AC51" i="60" s="1"/>
  <c r="AB35" i="60"/>
  <c r="AB51" i="60" s="1"/>
  <c r="AA35" i="60"/>
  <c r="AA51" i="60" s="1"/>
  <c r="Z35" i="60"/>
  <c r="Z51" i="60" s="1"/>
  <c r="Y35" i="60"/>
  <c r="Y51" i="60" s="1"/>
  <c r="X35" i="60"/>
  <c r="X51" i="60" s="1"/>
  <c r="W35" i="60"/>
  <c r="W51" i="60" s="1"/>
  <c r="V35" i="60"/>
  <c r="V51" i="60" s="1"/>
  <c r="U35" i="60"/>
  <c r="U51" i="60" s="1"/>
  <c r="T35" i="60"/>
  <c r="T51" i="60" s="1"/>
  <c r="S35" i="60"/>
  <c r="S51" i="60" s="1"/>
  <c r="R35" i="60"/>
  <c r="R51" i="60" s="1"/>
  <c r="Q35" i="60"/>
  <c r="Q51" i="60" s="1"/>
  <c r="P35" i="60"/>
  <c r="P51" i="60" s="1"/>
  <c r="O35" i="60"/>
  <c r="O51" i="60" s="1"/>
  <c r="N35" i="60"/>
  <c r="N51" i="60" s="1"/>
  <c r="M35" i="60"/>
  <c r="M51" i="60" s="1"/>
  <c r="L35" i="60"/>
  <c r="L51" i="60" s="1"/>
  <c r="K35" i="60"/>
  <c r="K51" i="60" s="1"/>
  <c r="J35" i="60"/>
  <c r="J51" i="60" s="1"/>
  <c r="I35" i="60"/>
  <c r="I51" i="60" s="1"/>
  <c r="H35" i="60"/>
  <c r="H51" i="60" s="1"/>
  <c r="G35" i="60"/>
  <c r="G51" i="60" s="1"/>
  <c r="F35" i="60"/>
  <c r="F51" i="60" s="1"/>
  <c r="E35" i="60"/>
  <c r="E51" i="60" s="1"/>
  <c r="D35" i="60"/>
  <c r="D51" i="60" s="1"/>
  <c r="AX29" i="60"/>
  <c r="AW29" i="60"/>
  <c r="AV29" i="60"/>
  <c r="AU29" i="60"/>
  <c r="AT29" i="60"/>
  <c r="AS29" i="60"/>
  <c r="AR29" i="60"/>
  <c r="AQ29" i="60"/>
  <c r="AP29" i="60"/>
  <c r="AO29" i="60"/>
  <c r="AX28" i="60"/>
  <c r="AW28" i="60"/>
  <c r="AV28" i="60"/>
  <c r="AU28" i="60"/>
  <c r="AT28" i="60"/>
  <c r="AS28" i="60"/>
  <c r="AR28" i="60"/>
  <c r="AQ28" i="60"/>
  <c r="AP28" i="60"/>
  <c r="AO28" i="60"/>
  <c r="AX27" i="60"/>
  <c r="AW27" i="60"/>
  <c r="AV27" i="60"/>
  <c r="AU27" i="60"/>
  <c r="AT27" i="60"/>
  <c r="AS27" i="60"/>
  <c r="AR27" i="60"/>
  <c r="AQ27" i="60"/>
  <c r="AP27" i="60"/>
  <c r="AO27" i="60"/>
  <c r="AN27" i="60"/>
  <c r="AX26" i="60"/>
  <c r="AW26" i="60"/>
  <c r="AV26" i="60"/>
  <c r="AU26" i="60"/>
  <c r="AT26" i="60"/>
  <c r="AS26" i="60"/>
  <c r="AR26" i="60"/>
  <c r="AQ26" i="60"/>
  <c r="AP26" i="60"/>
  <c r="AO26" i="60"/>
  <c r="AJ26" i="60"/>
  <c r="AX25" i="60"/>
  <c r="AW25" i="60"/>
  <c r="AV25" i="60"/>
  <c r="AU25" i="60"/>
  <c r="AT25" i="60"/>
  <c r="AS25" i="60"/>
  <c r="AR25" i="60"/>
  <c r="AQ25" i="60"/>
  <c r="AP25" i="60"/>
  <c r="AO25" i="60"/>
  <c r="AJ25" i="60"/>
  <c r="AX24" i="60"/>
  <c r="AW24" i="60"/>
  <c r="AV24" i="60"/>
  <c r="AU24" i="60"/>
  <c r="AT24" i="60"/>
  <c r="AS24" i="60"/>
  <c r="AR24" i="60"/>
  <c r="AQ24" i="60"/>
  <c r="AP24" i="60"/>
  <c r="AO24" i="60"/>
  <c r="AN24" i="60"/>
  <c r="AJ24" i="60"/>
  <c r="AX23" i="60"/>
  <c r="AW23" i="60"/>
  <c r="AV23" i="60"/>
  <c r="AU23" i="60"/>
  <c r="AT23" i="60"/>
  <c r="AS23" i="60"/>
  <c r="AR23" i="60"/>
  <c r="AQ23" i="60"/>
  <c r="AP23" i="60"/>
  <c r="AO23" i="60"/>
  <c r="AN23" i="60"/>
  <c r="AJ23" i="60"/>
  <c r="AX22" i="60"/>
  <c r="AW22" i="60"/>
  <c r="AV22" i="60"/>
  <c r="AU22" i="60"/>
  <c r="AT22" i="60"/>
  <c r="AS22" i="60"/>
  <c r="AR22" i="60"/>
  <c r="AQ22" i="60"/>
  <c r="AP22" i="60"/>
  <c r="AO22" i="60"/>
  <c r="AN22" i="60"/>
  <c r="AJ22" i="60"/>
  <c r="AX21" i="60"/>
  <c r="AW21" i="60"/>
  <c r="AV21" i="60"/>
  <c r="AU21" i="60"/>
  <c r="AT21" i="60"/>
  <c r="AS21" i="60"/>
  <c r="AR21" i="60"/>
  <c r="AQ21" i="60"/>
  <c r="AP21" i="60"/>
  <c r="AO21" i="60"/>
  <c r="AN21" i="60"/>
  <c r="AJ21" i="60"/>
  <c r="AX20" i="60"/>
  <c r="AW20" i="60"/>
  <c r="AV20" i="60"/>
  <c r="AU20" i="60"/>
  <c r="AT20" i="60"/>
  <c r="AS20" i="60"/>
  <c r="AR20" i="60"/>
  <c r="AQ20" i="60"/>
  <c r="AP20" i="60"/>
  <c r="AO20" i="60"/>
  <c r="AN20" i="60"/>
  <c r="AJ20" i="60"/>
  <c r="AX19" i="60"/>
  <c r="AW19" i="60"/>
  <c r="AV19" i="60"/>
  <c r="AU19" i="60"/>
  <c r="AT19" i="60"/>
  <c r="AS19" i="60"/>
  <c r="AR19" i="60"/>
  <c r="AQ19" i="60"/>
  <c r="AP19" i="60"/>
  <c r="AO19" i="60"/>
  <c r="AN19" i="60"/>
  <c r="AJ19" i="60"/>
  <c r="AX18" i="60"/>
  <c r="AW18" i="60"/>
  <c r="AV18" i="60"/>
  <c r="AU18" i="60"/>
  <c r="AT18" i="60"/>
  <c r="AS18" i="60"/>
  <c r="AR18" i="60"/>
  <c r="AQ18" i="60"/>
  <c r="AP18" i="60"/>
  <c r="AO18" i="60"/>
  <c r="AN18" i="60"/>
  <c r="AJ18" i="60"/>
  <c r="AX17" i="60"/>
  <c r="AW17" i="60"/>
  <c r="AV17" i="60"/>
  <c r="AU17" i="60"/>
  <c r="AT17" i="60"/>
  <c r="AS17" i="60"/>
  <c r="AR17" i="60"/>
  <c r="AQ17" i="60"/>
  <c r="AP17" i="60"/>
  <c r="AO17" i="60"/>
  <c r="AN17" i="60"/>
  <c r="AJ17" i="60"/>
  <c r="AX16" i="60"/>
  <c r="AW16" i="60"/>
  <c r="AV16" i="60"/>
  <c r="AU16" i="60"/>
  <c r="AT16" i="60"/>
  <c r="AS16" i="60"/>
  <c r="AR16" i="60"/>
  <c r="AQ16" i="60"/>
  <c r="AP16" i="60"/>
  <c r="AO16" i="60"/>
  <c r="AN16" i="60"/>
  <c r="AJ16" i="60"/>
  <c r="AX15" i="60"/>
  <c r="AW15" i="60"/>
  <c r="AV15" i="60"/>
  <c r="AU15" i="60"/>
  <c r="AT15" i="60"/>
  <c r="AS15" i="60"/>
  <c r="AR15" i="60"/>
  <c r="AQ15" i="60"/>
  <c r="AP15" i="60"/>
  <c r="AO15" i="60"/>
  <c r="AN15" i="60"/>
  <c r="AJ15" i="60"/>
  <c r="AX14" i="60"/>
  <c r="AW14" i="60"/>
  <c r="AV14" i="60"/>
  <c r="AU14" i="60"/>
  <c r="AT14" i="60"/>
  <c r="AS14" i="60"/>
  <c r="AR14" i="60"/>
  <c r="AQ14" i="60"/>
  <c r="AP14" i="60"/>
  <c r="AO14" i="60"/>
  <c r="AN14" i="60"/>
  <c r="AJ14" i="60"/>
  <c r="AX13" i="60"/>
  <c r="AW13" i="60"/>
  <c r="AV13" i="60"/>
  <c r="AU13" i="60"/>
  <c r="AT13" i="60"/>
  <c r="AS13" i="60"/>
  <c r="AR13" i="60"/>
  <c r="AQ13" i="60"/>
  <c r="AP13" i="60"/>
  <c r="AO13" i="60"/>
  <c r="AN13" i="60"/>
  <c r="AJ13" i="60"/>
  <c r="AX12" i="60"/>
  <c r="AW12" i="60"/>
  <c r="AV12" i="60"/>
  <c r="AU12" i="60"/>
  <c r="AT12" i="60"/>
  <c r="AS12" i="60"/>
  <c r="AR12" i="60"/>
  <c r="AQ12" i="60"/>
  <c r="AP12" i="60"/>
  <c r="AO12" i="60"/>
  <c r="AJ12" i="60"/>
  <c r="AX11" i="60"/>
  <c r="AW11" i="60"/>
  <c r="AV11" i="60"/>
  <c r="AU11" i="60"/>
  <c r="AT11" i="60"/>
  <c r="AS11" i="60"/>
  <c r="AR11" i="60"/>
  <c r="AQ11" i="60"/>
  <c r="AP11" i="60"/>
  <c r="AO11" i="60"/>
  <c r="AN11" i="60"/>
  <c r="AJ11" i="60"/>
  <c r="AX10" i="60"/>
  <c r="AW10" i="60"/>
  <c r="AV10" i="60"/>
  <c r="AU10" i="60"/>
  <c r="AT10" i="60"/>
  <c r="AS10" i="60"/>
  <c r="AR10" i="60"/>
  <c r="AQ10" i="60"/>
  <c r="AP10" i="60"/>
  <c r="AO10" i="60"/>
  <c r="AN10" i="60"/>
  <c r="AJ10" i="60"/>
  <c r="AX9" i="60"/>
  <c r="AW9" i="60"/>
  <c r="AV9" i="60"/>
  <c r="AU9" i="60"/>
  <c r="AT9" i="60"/>
  <c r="AS9" i="60"/>
  <c r="AR9" i="60"/>
  <c r="AQ9" i="60"/>
  <c r="AP9" i="60"/>
  <c r="AO9" i="60"/>
  <c r="AN9" i="60"/>
  <c r="AJ9" i="60"/>
  <c r="AX8" i="60"/>
  <c r="AW8" i="60"/>
  <c r="AV8" i="60"/>
  <c r="AU8" i="60"/>
  <c r="AT8" i="60"/>
  <c r="AS8" i="60"/>
  <c r="AR8" i="60"/>
  <c r="AQ8" i="60"/>
  <c r="AP8" i="60"/>
  <c r="AO8" i="60"/>
  <c r="AN8" i="60"/>
  <c r="AJ8" i="60"/>
  <c r="AH5" i="60"/>
  <c r="AH6" i="60" s="1"/>
  <c r="AH7" i="60" s="1"/>
  <c r="AG5" i="60"/>
  <c r="AG6" i="60" s="1"/>
  <c r="AG7" i="60" s="1"/>
  <c r="AF5" i="60"/>
  <c r="AF6" i="60" s="1"/>
  <c r="AF7" i="60" s="1"/>
  <c r="AE5" i="60"/>
  <c r="AE6" i="60" s="1"/>
  <c r="AE7" i="60" s="1"/>
  <c r="AD5" i="60"/>
  <c r="AD6" i="60" s="1"/>
  <c r="AD7" i="60" s="1"/>
  <c r="AC5" i="60"/>
  <c r="AC6" i="60" s="1"/>
  <c r="AC7" i="60" s="1"/>
  <c r="AB5" i="60"/>
  <c r="AB6" i="60" s="1"/>
  <c r="AB7" i="60" s="1"/>
  <c r="AA5" i="60"/>
  <c r="AA6" i="60" s="1"/>
  <c r="AA7" i="60" s="1"/>
  <c r="Z5" i="60"/>
  <c r="Z6" i="60" s="1"/>
  <c r="Z7" i="60" s="1"/>
  <c r="Y5" i="60"/>
  <c r="Y6" i="60" s="1"/>
  <c r="Y7" i="60" s="1"/>
  <c r="X5" i="60"/>
  <c r="X6" i="60" s="1"/>
  <c r="X7" i="60" s="1"/>
  <c r="W5" i="60"/>
  <c r="W6" i="60" s="1"/>
  <c r="W7" i="60" s="1"/>
  <c r="V5" i="60"/>
  <c r="V6" i="60" s="1"/>
  <c r="V7" i="60" s="1"/>
  <c r="U5" i="60"/>
  <c r="U6" i="60" s="1"/>
  <c r="U7" i="60" s="1"/>
  <c r="T5" i="60"/>
  <c r="T6" i="60" s="1"/>
  <c r="T7" i="60" s="1"/>
  <c r="S5" i="60"/>
  <c r="S6" i="60" s="1"/>
  <c r="S7" i="60" s="1"/>
  <c r="R5" i="60"/>
  <c r="R6" i="60" s="1"/>
  <c r="R7" i="60" s="1"/>
  <c r="Q5" i="60"/>
  <c r="Q6" i="60" s="1"/>
  <c r="Q7" i="60" s="1"/>
  <c r="P5" i="60"/>
  <c r="P6" i="60" s="1"/>
  <c r="P7" i="60" s="1"/>
  <c r="O5" i="60"/>
  <c r="O6" i="60" s="1"/>
  <c r="O7" i="60" s="1"/>
  <c r="N5" i="60"/>
  <c r="N6" i="60" s="1"/>
  <c r="N7" i="60" s="1"/>
  <c r="M5" i="60"/>
  <c r="M6" i="60" s="1"/>
  <c r="M7" i="60" s="1"/>
  <c r="L5" i="60"/>
  <c r="L6" i="60" s="1"/>
  <c r="L7" i="60" s="1"/>
  <c r="K5" i="60"/>
  <c r="K6" i="60" s="1"/>
  <c r="K7" i="60" s="1"/>
  <c r="J5" i="60"/>
  <c r="J6" i="60" s="1"/>
  <c r="J7" i="60" s="1"/>
  <c r="I5" i="60"/>
  <c r="I6" i="60" s="1"/>
  <c r="I7" i="60" s="1"/>
  <c r="H5" i="60"/>
  <c r="H6" i="60" s="1"/>
  <c r="H7" i="60" s="1"/>
  <c r="G5" i="60"/>
  <c r="G6" i="60" s="1"/>
  <c r="G7" i="60" s="1"/>
  <c r="F5" i="60"/>
  <c r="F6" i="60" s="1"/>
  <c r="F7" i="60" s="1"/>
  <c r="E5" i="60"/>
  <c r="E6" i="60" s="1"/>
  <c r="E7" i="60" s="1"/>
  <c r="D5" i="60"/>
  <c r="D6" i="60" s="1"/>
  <c r="D7" i="60" s="1"/>
  <c r="AH50" i="58"/>
  <c r="AG50" i="58"/>
  <c r="AF50" i="58"/>
  <c r="AE50" i="58"/>
  <c r="AD50" i="58"/>
  <c r="AC50" i="58"/>
  <c r="AB50" i="58"/>
  <c r="AA50" i="58"/>
  <c r="Z50" i="58"/>
  <c r="Y50" i="58"/>
  <c r="X50" i="58"/>
  <c r="W50" i="58"/>
  <c r="V50" i="58"/>
  <c r="U50" i="58"/>
  <c r="T50" i="58"/>
  <c r="S50" i="58"/>
  <c r="R50" i="58"/>
  <c r="Q50" i="58"/>
  <c r="P50" i="58"/>
  <c r="O50" i="58"/>
  <c r="N50" i="58"/>
  <c r="M50" i="58"/>
  <c r="L50" i="58"/>
  <c r="K50" i="58"/>
  <c r="J50" i="58"/>
  <c r="I50" i="58"/>
  <c r="H50" i="58"/>
  <c r="G50" i="58"/>
  <c r="F50" i="58"/>
  <c r="E50" i="58"/>
  <c r="D50" i="58"/>
  <c r="AH49" i="58"/>
  <c r="AG49" i="58"/>
  <c r="AF49" i="58"/>
  <c r="AE49" i="58"/>
  <c r="AD49" i="58"/>
  <c r="AC49" i="58"/>
  <c r="AB49" i="58"/>
  <c r="AA49" i="58"/>
  <c r="Z49" i="58"/>
  <c r="Y49" i="58"/>
  <c r="X49" i="58"/>
  <c r="W49" i="58"/>
  <c r="V49" i="58"/>
  <c r="U49" i="58"/>
  <c r="T49" i="58"/>
  <c r="S49" i="58"/>
  <c r="R49" i="58"/>
  <c r="Q49" i="58"/>
  <c r="P49" i="58"/>
  <c r="O49" i="58"/>
  <c r="N49" i="58"/>
  <c r="M49" i="58"/>
  <c r="L49" i="58"/>
  <c r="K49" i="58"/>
  <c r="J49" i="58"/>
  <c r="I49" i="58"/>
  <c r="H49" i="58"/>
  <c r="G49" i="58"/>
  <c r="F49" i="58"/>
  <c r="E49" i="58"/>
  <c r="D49" i="58"/>
  <c r="AH48" i="58"/>
  <c r="AG48" i="58"/>
  <c r="AF48" i="58"/>
  <c r="AE48" i="58"/>
  <c r="AD48" i="58"/>
  <c r="AC48" i="58"/>
  <c r="AB48" i="58"/>
  <c r="AA48" i="58"/>
  <c r="Z48" i="58"/>
  <c r="Y48" i="58"/>
  <c r="X48" i="58"/>
  <c r="W48" i="58"/>
  <c r="V48" i="58"/>
  <c r="U48" i="58"/>
  <c r="T48" i="58"/>
  <c r="S48" i="58"/>
  <c r="R48" i="58"/>
  <c r="Q48" i="58"/>
  <c r="P48" i="58"/>
  <c r="O48" i="58"/>
  <c r="N48" i="58"/>
  <c r="M48" i="58"/>
  <c r="L48" i="58"/>
  <c r="K48" i="58"/>
  <c r="J48" i="58"/>
  <c r="I48" i="58"/>
  <c r="H48" i="58"/>
  <c r="G48" i="58"/>
  <c r="F48" i="58"/>
  <c r="E48" i="58"/>
  <c r="D48" i="58"/>
  <c r="AH47" i="58"/>
  <c r="AG47" i="58"/>
  <c r="AF47" i="58"/>
  <c r="AE47" i="58"/>
  <c r="AD47" i="58"/>
  <c r="AC47" i="58"/>
  <c r="AB47" i="58"/>
  <c r="AA47" i="58"/>
  <c r="Z47" i="58"/>
  <c r="Y47" i="58"/>
  <c r="X47" i="58"/>
  <c r="W47" i="58"/>
  <c r="V47" i="58"/>
  <c r="U47" i="58"/>
  <c r="T47" i="58"/>
  <c r="S47" i="58"/>
  <c r="R47" i="58"/>
  <c r="Q47" i="58"/>
  <c r="P47" i="58"/>
  <c r="O47" i="58"/>
  <c r="N47" i="58"/>
  <c r="M47" i="58"/>
  <c r="L47" i="58"/>
  <c r="K47" i="58"/>
  <c r="J47" i="58"/>
  <c r="I47" i="58"/>
  <c r="H47" i="58"/>
  <c r="G47" i="58"/>
  <c r="F47" i="58"/>
  <c r="E47" i="58"/>
  <c r="D47" i="58"/>
  <c r="AH46" i="58"/>
  <c r="AG46" i="58"/>
  <c r="AF46" i="58"/>
  <c r="AE46" i="58"/>
  <c r="AD46" i="58"/>
  <c r="AC46" i="58"/>
  <c r="AB46" i="58"/>
  <c r="AA46" i="58"/>
  <c r="Z46" i="58"/>
  <c r="Y46" i="58"/>
  <c r="X46" i="58"/>
  <c r="W46" i="58"/>
  <c r="V46" i="58"/>
  <c r="U46" i="58"/>
  <c r="T46" i="58"/>
  <c r="S46" i="58"/>
  <c r="R46" i="58"/>
  <c r="Q46" i="58"/>
  <c r="P46" i="58"/>
  <c r="O46" i="58"/>
  <c r="N46" i="58"/>
  <c r="M46" i="58"/>
  <c r="L46" i="58"/>
  <c r="K46" i="58"/>
  <c r="J46" i="58"/>
  <c r="I46" i="58"/>
  <c r="H46" i="58"/>
  <c r="G46" i="58"/>
  <c r="F46" i="58"/>
  <c r="E46" i="58"/>
  <c r="D46" i="58"/>
  <c r="AH45" i="58"/>
  <c r="AG45" i="58"/>
  <c r="AF45" i="58"/>
  <c r="AE45" i="58"/>
  <c r="AD45" i="58"/>
  <c r="AC45" i="58"/>
  <c r="AB45" i="58"/>
  <c r="AA45" i="58"/>
  <c r="Z45" i="58"/>
  <c r="Y45" i="58"/>
  <c r="X45" i="58"/>
  <c r="W45" i="58"/>
  <c r="V45" i="58"/>
  <c r="U45" i="58"/>
  <c r="T45" i="58"/>
  <c r="S45" i="58"/>
  <c r="R45" i="58"/>
  <c r="Q45" i="58"/>
  <c r="P45" i="58"/>
  <c r="O45" i="58"/>
  <c r="N45" i="58"/>
  <c r="M45" i="58"/>
  <c r="L45" i="58"/>
  <c r="K45" i="58"/>
  <c r="J45" i="58"/>
  <c r="I45" i="58"/>
  <c r="H45" i="58"/>
  <c r="G45" i="58"/>
  <c r="F45" i="58"/>
  <c r="E45" i="58"/>
  <c r="D45" i="58"/>
  <c r="AH44" i="58"/>
  <c r="AG44" i="58"/>
  <c r="AF44" i="58"/>
  <c r="AE44" i="58"/>
  <c r="AD44" i="58"/>
  <c r="AC44" i="58"/>
  <c r="AB44" i="58"/>
  <c r="AA44" i="58"/>
  <c r="Z44" i="58"/>
  <c r="Y44" i="58"/>
  <c r="X44" i="58"/>
  <c r="W44" i="58"/>
  <c r="V44" i="58"/>
  <c r="U44" i="58"/>
  <c r="T44" i="58"/>
  <c r="S44" i="58"/>
  <c r="R44" i="58"/>
  <c r="Q44" i="58"/>
  <c r="P44" i="58"/>
  <c r="O44" i="58"/>
  <c r="N44" i="58"/>
  <c r="M44" i="58"/>
  <c r="L44" i="58"/>
  <c r="K44" i="58"/>
  <c r="J44" i="58"/>
  <c r="I44" i="58"/>
  <c r="H44" i="58"/>
  <c r="G44" i="58"/>
  <c r="F44" i="58"/>
  <c r="E44" i="58"/>
  <c r="D44" i="58"/>
  <c r="AH43" i="58"/>
  <c r="AG43" i="58"/>
  <c r="AF43" i="58"/>
  <c r="AE43" i="58"/>
  <c r="AD43" i="58"/>
  <c r="AC43" i="58"/>
  <c r="AB43" i="58"/>
  <c r="AA43" i="58"/>
  <c r="Z43" i="58"/>
  <c r="Y43" i="58"/>
  <c r="X43" i="58"/>
  <c r="W43" i="58"/>
  <c r="V43" i="58"/>
  <c r="U43" i="58"/>
  <c r="T43" i="58"/>
  <c r="S43" i="58"/>
  <c r="R43" i="58"/>
  <c r="Q43" i="58"/>
  <c r="P43" i="58"/>
  <c r="O43" i="58"/>
  <c r="N43" i="58"/>
  <c r="M43" i="58"/>
  <c r="L43" i="58"/>
  <c r="K43" i="58"/>
  <c r="J43" i="58"/>
  <c r="I43" i="58"/>
  <c r="H43" i="58"/>
  <c r="G43" i="58"/>
  <c r="F43" i="58"/>
  <c r="E43" i="58"/>
  <c r="D43" i="58"/>
  <c r="AH42" i="58"/>
  <c r="AG42" i="58"/>
  <c r="AF42" i="58"/>
  <c r="AE42" i="58"/>
  <c r="AD42" i="58"/>
  <c r="AC42" i="58"/>
  <c r="AB42" i="58"/>
  <c r="AA42" i="58"/>
  <c r="Z42" i="58"/>
  <c r="Y42" i="58"/>
  <c r="X42" i="58"/>
  <c r="W42" i="58"/>
  <c r="V42" i="58"/>
  <c r="U42" i="58"/>
  <c r="T42" i="58"/>
  <c r="S42" i="58"/>
  <c r="R42" i="58"/>
  <c r="Q42" i="58"/>
  <c r="P42" i="58"/>
  <c r="O42" i="58"/>
  <c r="N42" i="58"/>
  <c r="M42" i="58"/>
  <c r="L42" i="58"/>
  <c r="K42" i="58"/>
  <c r="J42" i="58"/>
  <c r="I42" i="58"/>
  <c r="H42" i="58"/>
  <c r="G42" i="58"/>
  <c r="F42" i="58"/>
  <c r="E42" i="58"/>
  <c r="D42" i="58"/>
  <c r="AH41" i="58"/>
  <c r="AG41" i="58"/>
  <c r="AF41" i="58"/>
  <c r="AE41" i="58"/>
  <c r="AD41" i="58"/>
  <c r="AC41" i="58"/>
  <c r="AB41" i="58"/>
  <c r="AA41" i="58"/>
  <c r="Z41" i="58"/>
  <c r="Y41" i="58"/>
  <c r="X41" i="58"/>
  <c r="W41" i="58"/>
  <c r="V41" i="58"/>
  <c r="U41" i="58"/>
  <c r="T41" i="58"/>
  <c r="S41" i="58"/>
  <c r="R41" i="58"/>
  <c r="Q41" i="58"/>
  <c r="P41" i="58"/>
  <c r="O41" i="58"/>
  <c r="N41" i="58"/>
  <c r="M41" i="58"/>
  <c r="L41" i="58"/>
  <c r="K41" i="58"/>
  <c r="J41" i="58"/>
  <c r="I41" i="58"/>
  <c r="H41" i="58"/>
  <c r="G41" i="58"/>
  <c r="F41" i="58"/>
  <c r="E41" i="58"/>
  <c r="D41" i="58"/>
  <c r="AH40" i="58"/>
  <c r="AG40" i="58"/>
  <c r="AF40" i="58"/>
  <c r="AE40" i="58"/>
  <c r="AD40" i="58"/>
  <c r="AC40" i="58"/>
  <c r="AB40" i="58"/>
  <c r="AA40" i="58"/>
  <c r="Z40" i="58"/>
  <c r="Y40" i="58"/>
  <c r="X40" i="58"/>
  <c r="W40" i="58"/>
  <c r="V40" i="58"/>
  <c r="U40" i="58"/>
  <c r="T40" i="58"/>
  <c r="S40" i="58"/>
  <c r="R40" i="58"/>
  <c r="Q40" i="58"/>
  <c r="P40" i="58"/>
  <c r="O40" i="58"/>
  <c r="N40" i="58"/>
  <c r="M40" i="58"/>
  <c r="L40" i="58"/>
  <c r="K40" i="58"/>
  <c r="J40" i="58"/>
  <c r="I40" i="58"/>
  <c r="H40" i="58"/>
  <c r="G40" i="58"/>
  <c r="F40" i="58"/>
  <c r="E40" i="58"/>
  <c r="D40" i="58"/>
  <c r="AH39" i="58"/>
  <c r="AG39" i="58"/>
  <c r="AF39" i="58"/>
  <c r="AE39" i="58"/>
  <c r="AD39" i="58"/>
  <c r="AC39" i="58"/>
  <c r="AB39" i="58"/>
  <c r="AA39" i="58"/>
  <c r="Z39" i="58"/>
  <c r="Y39" i="58"/>
  <c r="X39" i="58"/>
  <c r="W39" i="58"/>
  <c r="V39" i="58"/>
  <c r="U39" i="58"/>
  <c r="T39" i="58"/>
  <c r="S39" i="58"/>
  <c r="R39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D39" i="58"/>
  <c r="AH38" i="58"/>
  <c r="AG38" i="58"/>
  <c r="AF38" i="58"/>
  <c r="AE38" i="58"/>
  <c r="AD38" i="58"/>
  <c r="AC38" i="58"/>
  <c r="AB38" i="58"/>
  <c r="AA38" i="58"/>
  <c r="Z38" i="58"/>
  <c r="Y38" i="58"/>
  <c r="X38" i="58"/>
  <c r="W38" i="58"/>
  <c r="V38" i="58"/>
  <c r="U38" i="58"/>
  <c r="T38" i="58"/>
  <c r="S38" i="58"/>
  <c r="R38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E38" i="58"/>
  <c r="D38" i="58"/>
  <c r="AH37" i="58"/>
  <c r="AG37" i="58"/>
  <c r="AF37" i="58"/>
  <c r="AE37" i="58"/>
  <c r="AD37" i="58"/>
  <c r="AC37" i="58"/>
  <c r="AB37" i="58"/>
  <c r="AA37" i="58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G37" i="58"/>
  <c r="F37" i="58"/>
  <c r="E37" i="58"/>
  <c r="D37" i="58"/>
  <c r="AH36" i="58"/>
  <c r="AH57" i="58" s="1"/>
  <c r="AG36" i="58"/>
  <c r="AG57" i="58" s="1"/>
  <c r="AF36" i="58"/>
  <c r="AF57" i="58" s="1"/>
  <c r="AE36" i="58"/>
  <c r="AE57" i="58" s="1"/>
  <c r="AD36" i="58"/>
  <c r="AD57" i="58" s="1"/>
  <c r="AC36" i="58"/>
  <c r="AC57" i="58" s="1"/>
  <c r="AB36" i="58"/>
  <c r="AB57" i="58" s="1"/>
  <c r="AA36" i="58"/>
  <c r="AA57" i="58" s="1"/>
  <c r="Z36" i="58"/>
  <c r="Z57" i="58" s="1"/>
  <c r="Y36" i="58"/>
  <c r="Y57" i="58" s="1"/>
  <c r="X36" i="58"/>
  <c r="X57" i="58" s="1"/>
  <c r="W36" i="58"/>
  <c r="W57" i="58" s="1"/>
  <c r="V36" i="58"/>
  <c r="V57" i="58" s="1"/>
  <c r="U36" i="58"/>
  <c r="U57" i="58" s="1"/>
  <c r="T36" i="58"/>
  <c r="T57" i="58" s="1"/>
  <c r="S36" i="58"/>
  <c r="S57" i="58" s="1"/>
  <c r="R36" i="58"/>
  <c r="R57" i="58" s="1"/>
  <c r="Q36" i="58"/>
  <c r="Q57" i="58" s="1"/>
  <c r="P36" i="58"/>
  <c r="P57" i="58" s="1"/>
  <c r="O36" i="58"/>
  <c r="O57" i="58" s="1"/>
  <c r="N36" i="58"/>
  <c r="N57" i="58" s="1"/>
  <c r="M36" i="58"/>
  <c r="M57" i="58" s="1"/>
  <c r="L36" i="58"/>
  <c r="L57" i="58" s="1"/>
  <c r="K36" i="58"/>
  <c r="K57" i="58" s="1"/>
  <c r="J36" i="58"/>
  <c r="J57" i="58" s="1"/>
  <c r="I36" i="58"/>
  <c r="I57" i="58" s="1"/>
  <c r="H36" i="58"/>
  <c r="H57" i="58" s="1"/>
  <c r="G36" i="58"/>
  <c r="G57" i="58" s="1"/>
  <c r="F36" i="58"/>
  <c r="F57" i="58" s="1"/>
  <c r="E36" i="58"/>
  <c r="E57" i="58" s="1"/>
  <c r="D36" i="58"/>
  <c r="D57" i="58" s="1"/>
  <c r="AH35" i="58"/>
  <c r="AH51" i="58" s="1"/>
  <c r="AG35" i="58"/>
  <c r="AG51" i="58" s="1"/>
  <c r="AF35" i="58"/>
  <c r="AF51" i="58" s="1"/>
  <c r="AE35" i="58"/>
  <c r="AE51" i="58" s="1"/>
  <c r="AD35" i="58"/>
  <c r="AD51" i="58" s="1"/>
  <c r="AC35" i="58"/>
  <c r="AC51" i="58" s="1"/>
  <c r="AB35" i="58"/>
  <c r="AB51" i="58" s="1"/>
  <c r="AA35" i="58"/>
  <c r="AA51" i="58" s="1"/>
  <c r="Z35" i="58"/>
  <c r="Z51" i="58" s="1"/>
  <c r="Y35" i="58"/>
  <c r="Y51" i="58" s="1"/>
  <c r="X35" i="58"/>
  <c r="X51" i="58" s="1"/>
  <c r="W35" i="58"/>
  <c r="W51" i="58" s="1"/>
  <c r="V35" i="58"/>
  <c r="V51" i="58" s="1"/>
  <c r="U35" i="58"/>
  <c r="U51" i="58" s="1"/>
  <c r="T35" i="58"/>
  <c r="T51" i="58" s="1"/>
  <c r="S35" i="58"/>
  <c r="S51" i="58" s="1"/>
  <c r="R35" i="58"/>
  <c r="R51" i="58" s="1"/>
  <c r="Q35" i="58"/>
  <c r="Q51" i="58" s="1"/>
  <c r="P35" i="58"/>
  <c r="P51" i="58" s="1"/>
  <c r="O35" i="58"/>
  <c r="O51" i="58" s="1"/>
  <c r="N35" i="58"/>
  <c r="N51" i="58" s="1"/>
  <c r="M35" i="58"/>
  <c r="M51" i="58" s="1"/>
  <c r="L35" i="58"/>
  <c r="L51" i="58" s="1"/>
  <c r="K35" i="58"/>
  <c r="K51" i="58" s="1"/>
  <c r="J35" i="58"/>
  <c r="J51" i="58" s="1"/>
  <c r="I35" i="58"/>
  <c r="I51" i="58" s="1"/>
  <c r="H35" i="58"/>
  <c r="H51" i="58" s="1"/>
  <c r="G35" i="58"/>
  <c r="G51" i="58" s="1"/>
  <c r="F35" i="58"/>
  <c r="F51" i="58" s="1"/>
  <c r="E35" i="58"/>
  <c r="E51" i="58" s="1"/>
  <c r="D35" i="58"/>
  <c r="D51" i="58" s="1"/>
  <c r="AX29" i="58"/>
  <c r="AW29" i="58"/>
  <c r="AV29" i="58"/>
  <c r="AU29" i="58"/>
  <c r="AT29" i="58"/>
  <c r="AS29" i="58"/>
  <c r="AR29" i="58"/>
  <c r="AQ29" i="58"/>
  <c r="AP29" i="58"/>
  <c r="AO29" i="58"/>
  <c r="AX28" i="58"/>
  <c r="AW28" i="58"/>
  <c r="AV28" i="58"/>
  <c r="AU28" i="58"/>
  <c r="AT28" i="58"/>
  <c r="AS28" i="58"/>
  <c r="AR28" i="58"/>
  <c r="AQ28" i="58"/>
  <c r="AP28" i="58"/>
  <c r="AO28" i="58"/>
  <c r="AX27" i="58"/>
  <c r="AW27" i="58"/>
  <c r="AV27" i="58"/>
  <c r="AU27" i="58"/>
  <c r="AT27" i="58"/>
  <c r="AS27" i="58"/>
  <c r="AR27" i="58"/>
  <c r="AQ27" i="58"/>
  <c r="AP27" i="58"/>
  <c r="AO27" i="58"/>
  <c r="AN27" i="58"/>
  <c r="AX26" i="58"/>
  <c r="AW26" i="58"/>
  <c r="AV26" i="58"/>
  <c r="AU26" i="58"/>
  <c r="AT26" i="58"/>
  <c r="AS26" i="58"/>
  <c r="AR26" i="58"/>
  <c r="AQ26" i="58"/>
  <c r="AP26" i="58"/>
  <c r="AO26" i="58"/>
  <c r="AJ26" i="58"/>
  <c r="AX25" i="58"/>
  <c r="AW25" i="58"/>
  <c r="AV25" i="58"/>
  <c r="AU25" i="58"/>
  <c r="AT25" i="58"/>
  <c r="AS25" i="58"/>
  <c r="AR25" i="58"/>
  <c r="AQ25" i="58"/>
  <c r="AP25" i="58"/>
  <c r="AO25" i="58"/>
  <c r="AJ25" i="58"/>
  <c r="AX24" i="58"/>
  <c r="AW24" i="58"/>
  <c r="AV24" i="58"/>
  <c r="AU24" i="58"/>
  <c r="AT24" i="58"/>
  <c r="AS24" i="58"/>
  <c r="AR24" i="58"/>
  <c r="AQ24" i="58"/>
  <c r="AP24" i="58"/>
  <c r="AO24" i="58"/>
  <c r="AN24" i="58"/>
  <c r="AJ24" i="58"/>
  <c r="AX23" i="58"/>
  <c r="AW23" i="58"/>
  <c r="AV23" i="58"/>
  <c r="AU23" i="58"/>
  <c r="AT23" i="58"/>
  <c r="AS23" i="58"/>
  <c r="AR23" i="58"/>
  <c r="AQ23" i="58"/>
  <c r="AP23" i="58"/>
  <c r="AO23" i="58"/>
  <c r="AN23" i="58"/>
  <c r="AJ23" i="58"/>
  <c r="AX22" i="58"/>
  <c r="AW22" i="58"/>
  <c r="AV22" i="58"/>
  <c r="AU22" i="58"/>
  <c r="AT22" i="58"/>
  <c r="AS22" i="58"/>
  <c r="AR22" i="58"/>
  <c r="AQ22" i="58"/>
  <c r="AP22" i="58"/>
  <c r="AO22" i="58"/>
  <c r="AN22" i="58"/>
  <c r="AJ22" i="58"/>
  <c r="AX21" i="58"/>
  <c r="AW21" i="58"/>
  <c r="AV21" i="58"/>
  <c r="AU21" i="58"/>
  <c r="AT21" i="58"/>
  <c r="AS21" i="58"/>
  <c r="AR21" i="58"/>
  <c r="AQ21" i="58"/>
  <c r="AP21" i="58"/>
  <c r="AO21" i="58"/>
  <c r="AN21" i="58"/>
  <c r="AJ21" i="58"/>
  <c r="AX20" i="58"/>
  <c r="AW20" i="58"/>
  <c r="AV20" i="58"/>
  <c r="AU20" i="58"/>
  <c r="AT20" i="58"/>
  <c r="AS20" i="58"/>
  <c r="AR20" i="58"/>
  <c r="AQ20" i="58"/>
  <c r="AP20" i="58"/>
  <c r="AO20" i="58"/>
  <c r="AN20" i="58"/>
  <c r="AJ20" i="58"/>
  <c r="AX19" i="58"/>
  <c r="AW19" i="58"/>
  <c r="AV19" i="58"/>
  <c r="AU19" i="58"/>
  <c r="AT19" i="58"/>
  <c r="AS19" i="58"/>
  <c r="AR19" i="58"/>
  <c r="AQ19" i="58"/>
  <c r="AP19" i="58"/>
  <c r="AO19" i="58"/>
  <c r="AN19" i="58"/>
  <c r="AJ19" i="58"/>
  <c r="AX18" i="58"/>
  <c r="AW18" i="58"/>
  <c r="AV18" i="58"/>
  <c r="AU18" i="58"/>
  <c r="AT18" i="58"/>
  <c r="AS18" i="58"/>
  <c r="AR18" i="58"/>
  <c r="AQ18" i="58"/>
  <c r="AP18" i="58"/>
  <c r="AO18" i="58"/>
  <c r="AN18" i="58"/>
  <c r="AJ18" i="58"/>
  <c r="AX17" i="58"/>
  <c r="AW17" i="58"/>
  <c r="AV17" i="58"/>
  <c r="AU17" i="58"/>
  <c r="AT17" i="58"/>
  <c r="AS17" i="58"/>
  <c r="AR17" i="58"/>
  <c r="AQ17" i="58"/>
  <c r="AP17" i="58"/>
  <c r="AO17" i="58"/>
  <c r="AN17" i="58"/>
  <c r="AJ17" i="58"/>
  <c r="AX16" i="58"/>
  <c r="AW16" i="58"/>
  <c r="AV16" i="58"/>
  <c r="AU16" i="58"/>
  <c r="AT16" i="58"/>
  <c r="AS16" i="58"/>
  <c r="AR16" i="58"/>
  <c r="AQ16" i="58"/>
  <c r="AP16" i="58"/>
  <c r="AO16" i="58"/>
  <c r="AN16" i="58"/>
  <c r="AJ16" i="58"/>
  <c r="AX15" i="58"/>
  <c r="AW15" i="58"/>
  <c r="AV15" i="58"/>
  <c r="AU15" i="58"/>
  <c r="AT15" i="58"/>
  <c r="AS15" i="58"/>
  <c r="AR15" i="58"/>
  <c r="AQ15" i="58"/>
  <c r="AP15" i="58"/>
  <c r="AO15" i="58"/>
  <c r="AN15" i="58"/>
  <c r="AJ15" i="58"/>
  <c r="AX14" i="58"/>
  <c r="AW14" i="58"/>
  <c r="AV14" i="58"/>
  <c r="AU14" i="58"/>
  <c r="AT14" i="58"/>
  <c r="AS14" i="58"/>
  <c r="AR14" i="58"/>
  <c r="AQ14" i="58"/>
  <c r="AP14" i="58"/>
  <c r="AO14" i="58"/>
  <c r="AN14" i="58"/>
  <c r="AJ14" i="58"/>
  <c r="AX13" i="58"/>
  <c r="AW13" i="58"/>
  <c r="AV13" i="58"/>
  <c r="AU13" i="58"/>
  <c r="AT13" i="58"/>
  <c r="AS13" i="58"/>
  <c r="AR13" i="58"/>
  <c r="AQ13" i="58"/>
  <c r="AP13" i="58"/>
  <c r="AO13" i="58"/>
  <c r="AN13" i="58"/>
  <c r="AJ13" i="58"/>
  <c r="AX12" i="58"/>
  <c r="AW12" i="58"/>
  <c r="AV12" i="58"/>
  <c r="AU12" i="58"/>
  <c r="AT12" i="58"/>
  <c r="AS12" i="58"/>
  <c r="AR12" i="58"/>
  <c r="AQ12" i="58"/>
  <c r="AP12" i="58"/>
  <c r="AO12" i="58"/>
  <c r="AJ12" i="58"/>
  <c r="AX11" i="58"/>
  <c r="AW11" i="58"/>
  <c r="AV11" i="58"/>
  <c r="AU11" i="58"/>
  <c r="AT11" i="58"/>
  <c r="AS11" i="58"/>
  <c r="AR11" i="58"/>
  <c r="AQ11" i="58"/>
  <c r="AP11" i="58"/>
  <c r="AO11" i="58"/>
  <c r="AN11" i="58"/>
  <c r="AJ11" i="58"/>
  <c r="AX10" i="58"/>
  <c r="AW10" i="58"/>
  <c r="AV10" i="58"/>
  <c r="AU10" i="58"/>
  <c r="AT10" i="58"/>
  <c r="AS10" i="58"/>
  <c r="AR10" i="58"/>
  <c r="AQ10" i="58"/>
  <c r="AP10" i="58"/>
  <c r="AO10" i="58"/>
  <c r="AN10" i="58"/>
  <c r="AJ10" i="58"/>
  <c r="AX9" i="58"/>
  <c r="AW9" i="58"/>
  <c r="AV9" i="58"/>
  <c r="AU9" i="58"/>
  <c r="AT9" i="58"/>
  <c r="AS9" i="58"/>
  <c r="AR9" i="58"/>
  <c r="AQ9" i="58"/>
  <c r="AP9" i="58"/>
  <c r="AO9" i="58"/>
  <c r="AN9" i="58"/>
  <c r="AJ9" i="58"/>
  <c r="AX8" i="58"/>
  <c r="AW8" i="58"/>
  <c r="AV8" i="58"/>
  <c r="AU8" i="58"/>
  <c r="AT8" i="58"/>
  <c r="AS8" i="58"/>
  <c r="AR8" i="58"/>
  <c r="AQ8" i="58"/>
  <c r="AP8" i="58"/>
  <c r="AO8" i="58"/>
  <c r="AN8" i="58"/>
  <c r="AJ8" i="58"/>
  <c r="AH5" i="58"/>
  <c r="AH6" i="58" s="1"/>
  <c r="AH7" i="58" s="1"/>
  <c r="AG5" i="58"/>
  <c r="AG6" i="58" s="1"/>
  <c r="AG7" i="58" s="1"/>
  <c r="AF5" i="58"/>
  <c r="AF6" i="58" s="1"/>
  <c r="AF7" i="58" s="1"/>
  <c r="AE5" i="58"/>
  <c r="AE6" i="58" s="1"/>
  <c r="AE7" i="58" s="1"/>
  <c r="AD5" i="58"/>
  <c r="AD6" i="58" s="1"/>
  <c r="AD7" i="58" s="1"/>
  <c r="AC5" i="58"/>
  <c r="AC6" i="58" s="1"/>
  <c r="AC7" i="58" s="1"/>
  <c r="AB5" i="58"/>
  <c r="AB6" i="58" s="1"/>
  <c r="AB7" i="58" s="1"/>
  <c r="AA5" i="58"/>
  <c r="AA6" i="58" s="1"/>
  <c r="AA7" i="58" s="1"/>
  <c r="Z5" i="58"/>
  <c r="Z6" i="58" s="1"/>
  <c r="Z7" i="58" s="1"/>
  <c r="Y5" i="58"/>
  <c r="Y6" i="58" s="1"/>
  <c r="Y7" i="58" s="1"/>
  <c r="X5" i="58"/>
  <c r="X6" i="58" s="1"/>
  <c r="X7" i="58" s="1"/>
  <c r="W5" i="58"/>
  <c r="W6" i="58" s="1"/>
  <c r="W7" i="58" s="1"/>
  <c r="V5" i="58"/>
  <c r="V6" i="58" s="1"/>
  <c r="V7" i="58" s="1"/>
  <c r="U5" i="58"/>
  <c r="U6" i="58" s="1"/>
  <c r="U7" i="58" s="1"/>
  <c r="T5" i="58"/>
  <c r="T6" i="58" s="1"/>
  <c r="T7" i="58" s="1"/>
  <c r="S5" i="58"/>
  <c r="S6" i="58" s="1"/>
  <c r="S7" i="58" s="1"/>
  <c r="R5" i="58"/>
  <c r="R6" i="58" s="1"/>
  <c r="R7" i="58" s="1"/>
  <c r="Q5" i="58"/>
  <c r="Q6" i="58" s="1"/>
  <c r="Q7" i="58" s="1"/>
  <c r="P5" i="58"/>
  <c r="P6" i="58" s="1"/>
  <c r="P7" i="58" s="1"/>
  <c r="O5" i="58"/>
  <c r="O6" i="58" s="1"/>
  <c r="O7" i="58" s="1"/>
  <c r="N5" i="58"/>
  <c r="N6" i="58" s="1"/>
  <c r="N7" i="58" s="1"/>
  <c r="M5" i="58"/>
  <c r="M6" i="58" s="1"/>
  <c r="M7" i="58" s="1"/>
  <c r="L5" i="58"/>
  <c r="L6" i="58" s="1"/>
  <c r="L7" i="58" s="1"/>
  <c r="K5" i="58"/>
  <c r="K6" i="58" s="1"/>
  <c r="K7" i="58" s="1"/>
  <c r="J5" i="58"/>
  <c r="J6" i="58" s="1"/>
  <c r="J7" i="58" s="1"/>
  <c r="I5" i="58"/>
  <c r="I6" i="58" s="1"/>
  <c r="I7" i="58" s="1"/>
  <c r="H5" i="58"/>
  <c r="H6" i="58" s="1"/>
  <c r="H7" i="58" s="1"/>
  <c r="G5" i="58"/>
  <c r="G6" i="58" s="1"/>
  <c r="G7" i="58" s="1"/>
  <c r="F5" i="58"/>
  <c r="F6" i="58" s="1"/>
  <c r="F7" i="58" s="1"/>
  <c r="E5" i="58"/>
  <c r="E6" i="58" s="1"/>
  <c r="E7" i="58" s="1"/>
  <c r="D5" i="58"/>
  <c r="D6" i="58" s="1"/>
  <c r="D7" i="58" s="1"/>
  <c r="AH50" i="57"/>
  <c r="AG50" i="57"/>
  <c r="AF50" i="57"/>
  <c r="AE50" i="57"/>
  <c r="AD50" i="57"/>
  <c r="AC50" i="57"/>
  <c r="AB50" i="57"/>
  <c r="AA50" i="57"/>
  <c r="Z50" i="57"/>
  <c r="Y50" i="57"/>
  <c r="X50" i="57"/>
  <c r="W50" i="57"/>
  <c r="V50" i="57"/>
  <c r="U50" i="57"/>
  <c r="T50" i="57"/>
  <c r="S50" i="57"/>
  <c r="R50" i="57"/>
  <c r="Q50" i="57"/>
  <c r="P50" i="57"/>
  <c r="O50" i="57"/>
  <c r="N50" i="57"/>
  <c r="M50" i="57"/>
  <c r="L50" i="57"/>
  <c r="K50" i="57"/>
  <c r="J50" i="57"/>
  <c r="I50" i="57"/>
  <c r="H50" i="57"/>
  <c r="G50" i="57"/>
  <c r="F50" i="57"/>
  <c r="E50" i="57"/>
  <c r="D50" i="57"/>
  <c r="AH49" i="57"/>
  <c r="AG49" i="57"/>
  <c r="AF49" i="57"/>
  <c r="AE49" i="57"/>
  <c r="AD49" i="57"/>
  <c r="AC49" i="57"/>
  <c r="AB49" i="57"/>
  <c r="AA49" i="57"/>
  <c r="Z49" i="57"/>
  <c r="Y49" i="57"/>
  <c r="X49" i="57"/>
  <c r="W49" i="57"/>
  <c r="V49" i="57"/>
  <c r="U49" i="57"/>
  <c r="T49" i="57"/>
  <c r="S49" i="57"/>
  <c r="R49" i="57"/>
  <c r="Q49" i="57"/>
  <c r="P49" i="57"/>
  <c r="O49" i="57"/>
  <c r="N49" i="57"/>
  <c r="M49" i="57"/>
  <c r="L49" i="57"/>
  <c r="K49" i="57"/>
  <c r="J49" i="57"/>
  <c r="I49" i="57"/>
  <c r="H49" i="57"/>
  <c r="G49" i="57"/>
  <c r="F49" i="57"/>
  <c r="E49" i="57"/>
  <c r="D49" i="57"/>
  <c r="AH48" i="57"/>
  <c r="AG48" i="57"/>
  <c r="AF48" i="57"/>
  <c r="AE48" i="57"/>
  <c r="AD48" i="57"/>
  <c r="AC48" i="57"/>
  <c r="AB48" i="57"/>
  <c r="AA48" i="57"/>
  <c r="Z48" i="57"/>
  <c r="Y48" i="57"/>
  <c r="X48" i="57"/>
  <c r="W48" i="57"/>
  <c r="V48" i="57"/>
  <c r="U48" i="57"/>
  <c r="T48" i="57"/>
  <c r="S48" i="57"/>
  <c r="R48" i="57"/>
  <c r="Q48" i="57"/>
  <c r="P48" i="57"/>
  <c r="O48" i="57"/>
  <c r="N48" i="57"/>
  <c r="M48" i="57"/>
  <c r="L48" i="57"/>
  <c r="K48" i="57"/>
  <c r="J48" i="57"/>
  <c r="I48" i="57"/>
  <c r="H48" i="57"/>
  <c r="G48" i="57"/>
  <c r="F48" i="57"/>
  <c r="E48" i="57"/>
  <c r="D48" i="57"/>
  <c r="AH47" i="57"/>
  <c r="AG47" i="57"/>
  <c r="AF47" i="57"/>
  <c r="AE47" i="57"/>
  <c r="AD47" i="57"/>
  <c r="AC47" i="57"/>
  <c r="AB47" i="57"/>
  <c r="AA47" i="57"/>
  <c r="Z47" i="57"/>
  <c r="Y47" i="57"/>
  <c r="X47" i="57"/>
  <c r="W47" i="57"/>
  <c r="V47" i="57"/>
  <c r="U47" i="57"/>
  <c r="T47" i="57"/>
  <c r="S47" i="57"/>
  <c r="R47" i="57"/>
  <c r="Q47" i="57"/>
  <c r="P47" i="57"/>
  <c r="O47" i="57"/>
  <c r="N47" i="57"/>
  <c r="M47" i="57"/>
  <c r="L47" i="57"/>
  <c r="K47" i="57"/>
  <c r="J47" i="57"/>
  <c r="I47" i="57"/>
  <c r="H47" i="57"/>
  <c r="G47" i="57"/>
  <c r="F47" i="57"/>
  <c r="E47" i="57"/>
  <c r="D47" i="57"/>
  <c r="AH46" i="57"/>
  <c r="AG46" i="57"/>
  <c r="AF46" i="57"/>
  <c r="AE46" i="57"/>
  <c r="AD46" i="57"/>
  <c r="AC46" i="57"/>
  <c r="AB46" i="57"/>
  <c r="AA46" i="57"/>
  <c r="Z46" i="57"/>
  <c r="Y46" i="57"/>
  <c r="X46" i="57"/>
  <c r="W46" i="57"/>
  <c r="V46" i="57"/>
  <c r="U46" i="57"/>
  <c r="T46" i="57"/>
  <c r="S46" i="57"/>
  <c r="R46" i="57"/>
  <c r="Q46" i="57"/>
  <c r="P46" i="57"/>
  <c r="O46" i="57"/>
  <c r="N46" i="57"/>
  <c r="M46" i="57"/>
  <c r="L46" i="57"/>
  <c r="K46" i="57"/>
  <c r="J46" i="57"/>
  <c r="I46" i="57"/>
  <c r="H46" i="57"/>
  <c r="G46" i="57"/>
  <c r="F46" i="57"/>
  <c r="E46" i="57"/>
  <c r="D46" i="57"/>
  <c r="AH45" i="57"/>
  <c r="AG45" i="57"/>
  <c r="AF45" i="57"/>
  <c r="AE45" i="57"/>
  <c r="AD45" i="57"/>
  <c r="AC45" i="57"/>
  <c r="AB45" i="57"/>
  <c r="AA45" i="57"/>
  <c r="Z45" i="57"/>
  <c r="Y45" i="57"/>
  <c r="X45" i="57"/>
  <c r="W45" i="57"/>
  <c r="V45" i="57"/>
  <c r="U45" i="57"/>
  <c r="T45" i="57"/>
  <c r="S45" i="57"/>
  <c r="R45" i="57"/>
  <c r="Q45" i="57"/>
  <c r="P45" i="57"/>
  <c r="O45" i="57"/>
  <c r="N45" i="57"/>
  <c r="M45" i="57"/>
  <c r="L45" i="57"/>
  <c r="K45" i="57"/>
  <c r="J45" i="57"/>
  <c r="I45" i="57"/>
  <c r="H45" i="57"/>
  <c r="G45" i="57"/>
  <c r="F45" i="57"/>
  <c r="E45" i="57"/>
  <c r="D45" i="57"/>
  <c r="AH44" i="57"/>
  <c r="AG44" i="57"/>
  <c r="AF44" i="57"/>
  <c r="AE44" i="57"/>
  <c r="AD44" i="57"/>
  <c r="AC44" i="57"/>
  <c r="AB44" i="57"/>
  <c r="AA44" i="57"/>
  <c r="Z44" i="57"/>
  <c r="Y44" i="57"/>
  <c r="X44" i="57"/>
  <c r="W44" i="57"/>
  <c r="V44" i="57"/>
  <c r="U44" i="57"/>
  <c r="T44" i="57"/>
  <c r="S44" i="57"/>
  <c r="R44" i="57"/>
  <c r="Q44" i="57"/>
  <c r="P44" i="57"/>
  <c r="O44" i="57"/>
  <c r="N44" i="57"/>
  <c r="M44" i="57"/>
  <c r="L44" i="57"/>
  <c r="K44" i="57"/>
  <c r="J44" i="57"/>
  <c r="I44" i="57"/>
  <c r="H44" i="57"/>
  <c r="G44" i="57"/>
  <c r="F44" i="57"/>
  <c r="E44" i="57"/>
  <c r="D44" i="57"/>
  <c r="AH43" i="57"/>
  <c r="AG43" i="57"/>
  <c r="AF43" i="57"/>
  <c r="AE43" i="57"/>
  <c r="AD43" i="57"/>
  <c r="AC43" i="57"/>
  <c r="AB43" i="57"/>
  <c r="AA43" i="57"/>
  <c r="Z43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L43" i="57"/>
  <c r="K43" i="57"/>
  <c r="J43" i="57"/>
  <c r="I43" i="57"/>
  <c r="H43" i="57"/>
  <c r="G43" i="57"/>
  <c r="F43" i="57"/>
  <c r="E43" i="57"/>
  <c r="D43" i="57"/>
  <c r="AH42" i="57"/>
  <c r="AG42" i="57"/>
  <c r="AF42" i="57"/>
  <c r="AE42" i="57"/>
  <c r="AD42" i="57"/>
  <c r="AC42" i="57"/>
  <c r="AB42" i="57"/>
  <c r="AA42" i="57"/>
  <c r="Z42" i="57"/>
  <c r="Y42" i="57"/>
  <c r="X42" i="57"/>
  <c r="W42" i="57"/>
  <c r="V42" i="57"/>
  <c r="U42" i="57"/>
  <c r="T42" i="57"/>
  <c r="S42" i="57"/>
  <c r="R42" i="57"/>
  <c r="Q42" i="57"/>
  <c r="P42" i="57"/>
  <c r="O42" i="57"/>
  <c r="N42" i="57"/>
  <c r="M42" i="57"/>
  <c r="L42" i="57"/>
  <c r="K42" i="57"/>
  <c r="J42" i="57"/>
  <c r="I42" i="57"/>
  <c r="H42" i="57"/>
  <c r="G42" i="57"/>
  <c r="F42" i="57"/>
  <c r="E42" i="57"/>
  <c r="D42" i="57"/>
  <c r="AH41" i="57"/>
  <c r="AG41" i="57"/>
  <c r="AF41" i="57"/>
  <c r="AE41" i="57"/>
  <c r="AD41" i="57"/>
  <c r="AC41" i="57"/>
  <c r="AB41" i="57"/>
  <c r="AA41" i="57"/>
  <c r="Z41" i="57"/>
  <c r="Y41" i="57"/>
  <c r="X41" i="57"/>
  <c r="W41" i="57"/>
  <c r="V41" i="57"/>
  <c r="U41" i="57"/>
  <c r="T41" i="57"/>
  <c r="S41" i="57"/>
  <c r="R41" i="57"/>
  <c r="Q41" i="57"/>
  <c r="P41" i="57"/>
  <c r="O41" i="57"/>
  <c r="N41" i="57"/>
  <c r="M41" i="57"/>
  <c r="L41" i="57"/>
  <c r="K41" i="57"/>
  <c r="J41" i="57"/>
  <c r="I41" i="57"/>
  <c r="H41" i="57"/>
  <c r="G41" i="57"/>
  <c r="F41" i="57"/>
  <c r="E41" i="57"/>
  <c r="D41" i="57"/>
  <c r="AH40" i="57"/>
  <c r="AG40" i="57"/>
  <c r="AF40" i="57"/>
  <c r="AE40" i="57"/>
  <c r="AD40" i="57"/>
  <c r="AC40" i="57"/>
  <c r="AB40" i="57"/>
  <c r="AA40" i="57"/>
  <c r="Z40" i="57"/>
  <c r="Y40" i="57"/>
  <c r="X40" i="57"/>
  <c r="W40" i="57"/>
  <c r="V40" i="57"/>
  <c r="U40" i="57"/>
  <c r="T40" i="57"/>
  <c r="S40" i="57"/>
  <c r="R40" i="57"/>
  <c r="Q40" i="57"/>
  <c r="P40" i="57"/>
  <c r="O40" i="57"/>
  <c r="N40" i="57"/>
  <c r="M40" i="57"/>
  <c r="L40" i="57"/>
  <c r="K40" i="57"/>
  <c r="J40" i="57"/>
  <c r="I40" i="57"/>
  <c r="H40" i="57"/>
  <c r="G40" i="57"/>
  <c r="F40" i="57"/>
  <c r="E40" i="57"/>
  <c r="D40" i="57"/>
  <c r="AH39" i="57"/>
  <c r="AG39" i="57"/>
  <c r="AF39" i="57"/>
  <c r="AE39" i="57"/>
  <c r="AD39" i="57"/>
  <c r="AC39" i="57"/>
  <c r="AB39" i="57"/>
  <c r="AA39" i="57"/>
  <c r="Z39" i="57"/>
  <c r="Y39" i="57"/>
  <c r="X39" i="57"/>
  <c r="W39" i="57"/>
  <c r="V39" i="57"/>
  <c r="U39" i="57"/>
  <c r="T39" i="57"/>
  <c r="S39" i="57"/>
  <c r="R39" i="57"/>
  <c r="Q39" i="57"/>
  <c r="P39" i="57"/>
  <c r="O39" i="57"/>
  <c r="N39" i="57"/>
  <c r="M39" i="57"/>
  <c r="L39" i="57"/>
  <c r="K39" i="57"/>
  <c r="J39" i="57"/>
  <c r="I39" i="57"/>
  <c r="H39" i="57"/>
  <c r="G39" i="57"/>
  <c r="F39" i="57"/>
  <c r="E39" i="57"/>
  <c r="D39" i="57"/>
  <c r="AH38" i="57"/>
  <c r="AG38" i="57"/>
  <c r="AF38" i="57"/>
  <c r="AE38" i="57"/>
  <c r="AD38" i="57"/>
  <c r="AC38" i="57"/>
  <c r="AB38" i="57"/>
  <c r="AA38" i="57"/>
  <c r="Z38" i="57"/>
  <c r="Y38" i="57"/>
  <c r="X38" i="57"/>
  <c r="W38" i="57"/>
  <c r="V38" i="57"/>
  <c r="U38" i="57"/>
  <c r="T38" i="57"/>
  <c r="S38" i="57"/>
  <c r="R38" i="57"/>
  <c r="Q38" i="57"/>
  <c r="P38" i="57"/>
  <c r="O38" i="57"/>
  <c r="N38" i="57"/>
  <c r="M38" i="57"/>
  <c r="L38" i="57"/>
  <c r="K38" i="57"/>
  <c r="J38" i="57"/>
  <c r="I38" i="57"/>
  <c r="H38" i="57"/>
  <c r="G38" i="57"/>
  <c r="F38" i="57"/>
  <c r="E38" i="57"/>
  <c r="D38" i="57"/>
  <c r="AH37" i="57"/>
  <c r="AG37" i="57"/>
  <c r="AF37" i="57"/>
  <c r="AE37" i="57"/>
  <c r="AD37" i="57"/>
  <c r="AC37" i="57"/>
  <c r="AB37" i="57"/>
  <c r="AA37" i="57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E37" i="57"/>
  <c r="D37" i="57"/>
  <c r="AH36" i="57"/>
  <c r="AH57" i="57" s="1"/>
  <c r="AG36" i="57"/>
  <c r="AG57" i="57" s="1"/>
  <c r="AF36" i="57"/>
  <c r="AF57" i="57" s="1"/>
  <c r="AE36" i="57"/>
  <c r="AE57" i="57" s="1"/>
  <c r="AD36" i="57"/>
  <c r="AD57" i="57" s="1"/>
  <c r="AC36" i="57"/>
  <c r="AC57" i="57" s="1"/>
  <c r="AB36" i="57"/>
  <c r="AB57" i="57" s="1"/>
  <c r="AA36" i="57"/>
  <c r="AA57" i="57" s="1"/>
  <c r="Z36" i="57"/>
  <c r="Z57" i="57" s="1"/>
  <c r="Y36" i="57"/>
  <c r="Y57" i="57" s="1"/>
  <c r="X36" i="57"/>
  <c r="X57" i="57" s="1"/>
  <c r="W36" i="57"/>
  <c r="W57" i="57" s="1"/>
  <c r="V36" i="57"/>
  <c r="V57" i="57" s="1"/>
  <c r="U36" i="57"/>
  <c r="U57" i="57" s="1"/>
  <c r="T36" i="57"/>
  <c r="T57" i="57" s="1"/>
  <c r="S36" i="57"/>
  <c r="S57" i="57" s="1"/>
  <c r="R36" i="57"/>
  <c r="R57" i="57" s="1"/>
  <c r="Q36" i="57"/>
  <c r="Q57" i="57" s="1"/>
  <c r="P36" i="57"/>
  <c r="P57" i="57" s="1"/>
  <c r="O36" i="57"/>
  <c r="O57" i="57" s="1"/>
  <c r="N36" i="57"/>
  <c r="N57" i="57" s="1"/>
  <c r="M36" i="57"/>
  <c r="M57" i="57" s="1"/>
  <c r="L36" i="57"/>
  <c r="L57" i="57" s="1"/>
  <c r="K36" i="57"/>
  <c r="K57" i="57" s="1"/>
  <c r="J36" i="57"/>
  <c r="J57" i="57" s="1"/>
  <c r="I36" i="57"/>
  <c r="I57" i="57" s="1"/>
  <c r="H36" i="57"/>
  <c r="H57" i="57" s="1"/>
  <c r="G36" i="57"/>
  <c r="G57" i="57" s="1"/>
  <c r="F36" i="57"/>
  <c r="F57" i="57" s="1"/>
  <c r="E36" i="57"/>
  <c r="E57" i="57" s="1"/>
  <c r="D36" i="57"/>
  <c r="D57" i="57" s="1"/>
  <c r="AH35" i="57"/>
  <c r="AH51" i="57" s="1"/>
  <c r="AG35" i="57"/>
  <c r="AG51" i="57" s="1"/>
  <c r="AF35" i="57"/>
  <c r="AF51" i="57" s="1"/>
  <c r="AE35" i="57"/>
  <c r="AE51" i="57" s="1"/>
  <c r="AD35" i="57"/>
  <c r="AD51" i="57" s="1"/>
  <c r="AC35" i="57"/>
  <c r="AC51" i="57" s="1"/>
  <c r="AB35" i="57"/>
  <c r="AB51" i="57" s="1"/>
  <c r="AA35" i="57"/>
  <c r="AA51" i="57" s="1"/>
  <c r="Z35" i="57"/>
  <c r="Z51" i="57" s="1"/>
  <c r="Y35" i="57"/>
  <c r="Y51" i="57" s="1"/>
  <c r="X35" i="57"/>
  <c r="X51" i="57" s="1"/>
  <c r="W35" i="57"/>
  <c r="W51" i="57" s="1"/>
  <c r="V35" i="57"/>
  <c r="V51" i="57" s="1"/>
  <c r="U35" i="57"/>
  <c r="U51" i="57" s="1"/>
  <c r="T35" i="57"/>
  <c r="T51" i="57" s="1"/>
  <c r="S35" i="57"/>
  <c r="S51" i="57" s="1"/>
  <c r="R35" i="57"/>
  <c r="R51" i="57" s="1"/>
  <c r="Q35" i="57"/>
  <c r="Q51" i="57" s="1"/>
  <c r="P35" i="57"/>
  <c r="P51" i="57" s="1"/>
  <c r="O35" i="57"/>
  <c r="O51" i="57" s="1"/>
  <c r="N35" i="57"/>
  <c r="N51" i="57" s="1"/>
  <c r="M35" i="57"/>
  <c r="M51" i="57" s="1"/>
  <c r="L35" i="57"/>
  <c r="L51" i="57" s="1"/>
  <c r="K35" i="57"/>
  <c r="K51" i="57" s="1"/>
  <c r="J35" i="57"/>
  <c r="J51" i="57" s="1"/>
  <c r="I35" i="57"/>
  <c r="I51" i="57" s="1"/>
  <c r="H35" i="57"/>
  <c r="H51" i="57" s="1"/>
  <c r="G35" i="57"/>
  <c r="G51" i="57" s="1"/>
  <c r="F35" i="57"/>
  <c r="F51" i="57" s="1"/>
  <c r="E35" i="57"/>
  <c r="E51" i="57" s="1"/>
  <c r="D35" i="57"/>
  <c r="D51" i="57" s="1"/>
  <c r="AX28" i="57"/>
  <c r="AW28" i="57"/>
  <c r="AV28" i="57"/>
  <c r="AU28" i="57"/>
  <c r="AT28" i="57"/>
  <c r="AS28" i="57"/>
  <c r="AR28" i="57"/>
  <c r="AQ28" i="57"/>
  <c r="AP28" i="57"/>
  <c r="AO28" i="57"/>
  <c r="AX27" i="57"/>
  <c r="AW27" i="57"/>
  <c r="AV27" i="57"/>
  <c r="AU27" i="57"/>
  <c r="AT27" i="57"/>
  <c r="AS27" i="57"/>
  <c r="AR27" i="57"/>
  <c r="AQ27" i="57"/>
  <c r="AP27" i="57"/>
  <c r="AO27" i="57"/>
  <c r="AX26" i="57"/>
  <c r="AW26" i="57"/>
  <c r="AV26" i="57"/>
  <c r="AU26" i="57"/>
  <c r="AT26" i="57"/>
  <c r="AS26" i="57"/>
  <c r="AR26" i="57"/>
  <c r="AQ26" i="57"/>
  <c r="AP26" i="57"/>
  <c r="AO26" i="57"/>
  <c r="AN26" i="57"/>
  <c r="AJ26" i="57"/>
  <c r="AX25" i="57"/>
  <c r="AW25" i="57"/>
  <c r="AV25" i="57"/>
  <c r="AU25" i="57"/>
  <c r="AT25" i="57"/>
  <c r="AS25" i="57"/>
  <c r="AR25" i="57"/>
  <c r="AQ25" i="57"/>
  <c r="AP25" i="57"/>
  <c r="AO25" i="57"/>
  <c r="AJ25" i="57"/>
  <c r="AX24" i="57"/>
  <c r="AW24" i="57"/>
  <c r="AV24" i="57"/>
  <c r="AU24" i="57"/>
  <c r="AT24" i="57"/>
  <c r="AS24" i="57"/>
  <c r="AR24" i="57"/>
  <c r="AQ24" i="57"/>
  <c r="AP24" i="57"/>
  <c r="AO24" i="57"/>
  <c r="AJ24" i="57"/>
  <c r="AX23" i="57"/>
  <c r="AW23" i="57"/>
  <c r="AV23" i="57"/>
  <c r="AU23" i="57"/>
  <c r="AT23" i="57"/>
  <c r="AS23" i="57"/>
  <c r="AR23" i="57"/>
  <c r="AQ23" i="57"/>
  <c r="AP23" i="57"/>
  <c r="AO23" i="57"/>
  <c r="AN23" i="57"/>
  <c r="AJ23" i="57"/>
  <c r="AX22" i="57"/>
  <c r="AW22" i="57"/>
  <c r="AV22" i="57"/>
  <c r="AU22" i="57"/>
  <c r="AT22" i="57"/>
  <c r="AS22" i="57"/>
  <c r="AR22" i="57"/>
  <c r="AQ22" i="57"/>
  <c r="AP22" i="57"/>
  <c r="AO22" i="57"/>
  <c r="AN22" i="57"/>
  <c r="AJ22" i="57"/>
  <c r="AX21" i="57"/>
  <c r="AW21" i="57"/>
  <c r="AV21" i="57"/>
  <c r="AU21" i="57"/>
  <c r="AT21" i="57"/>
  <c r="AS21" i="57"/>
  <c r="AR21" i="57"/>
  <c r="AQ21" i="57"/>
  <c r="AP21" i="57"/>
  <c r="AO21" i="57"/>
  <c r="AN21" i="57"/>
  <c r="AJ21" i="57"/>
  <c r="AX20" i="57"/>
  <c r="AW20" i="57"/>
  <c r="AV20" i="57"/>
  <c r="AU20" i="57"/>
  <c r="AT20" i="57"/>
  <c r="AS20" i="57"/>
  <c r="AR20" i="57"/>
  <c r="AQ20" i="57"/>
  <c r="AP20" i="57"/>
  <c r="AO20" i="57"/>
  <c r="AN20" i="57"/>
  <c r="AJ20" i="57"/>
  <c r="AX19" i="57"/>
  <c r="AW19" i="57"/>
  <c r="AV19" i="57"/>
  <c r="AU19" i="57"/>
  <c r="AT19" i="57"/>
  <c r="AS19" i="57"/>
  <c r="AR19" i="57"/>
  <c r="AQ19" i="57"/>
  <c r="AP19" i="57"/>
  <c r="AO19" i="57"/>
  <c r="AN19" i="57"/>
  <c r="AJ19" i="57"/>
  <c r="AX18" i="57"/>
  <c r="AW18" i="57"/>
  <c r="AV18" i="57"/>
  <c r="AU18" i="57"/>
  <c r="AT18" i="57"/>
  <c r="AS18" i="57"/>
  <c r="AR18" i="57"/>
  <c r="AQ18" i="57"/>
  <c r="AP18" i="57"/>
  <c r="AO18" i="57"/>
  <c r="AN18" i="57"/>
  <c r="AJ18" i="57"/>
  <c r="AX17" i="57"/>
  <c r="AW17" i="57"/>
  <c r="AV17" i="57"/>
  <c r="AU17" i="57"/>
  <c r="AT17" i="57"/>
  <c r="AS17" i="57"/>
  <c r="AR17" i="57"/>
  <c r="AQ17" i="57"/>
  <c r="AP17" i="57"/>
  <c r="AO17" i="57"/>
  <c r="AN17" i="57"/>
  <c r="AJ17" i="57"/>
  <c r="AX16" i="57"/>
  <c r="AW16" i="57"/>
  <c r="AV16" i="57"/>
  <c r="AU16" i="57"/>
  <c r="AT16" i="57"/>
  <c r="AS16" i="57"/>
  <c r="AR16" i="57"/>
  <c r="AQ16" i="57"/>
  <c r="AP16" i="57"/>
  <c r="AO16" i="57"/>
  <c r="AN16" i="57"/>
  <c r="AJ16" i="57"/>
  <c r="AX15" i="57"/>
  <c r="AW15" i="57"/>
  <c r="AV15" i="57"/>
  <c r="AU15" i="57"/>
  <c r="AT15" i="57"/>
  <c r="AS15" i="57"/>
  <c r="AR15" i="57"/>
  <c r="AQ15" i="57"/>
  <c r="AP15" i="57"/>
  <c r="AO15" i="57"/>
  <c r="AN15" i="57"/>
  <c r="AJ15" i="57"/>
  <c r="AX14" i="57"/>
  <c r="AW14" i="57"/>
  <c r="AV14" i="57"/>
  <c r="AU14" i="57"/>
  <c r="AT14" i="57"/>
  <c r="AS14" i="57"/>
  <c r="AR14" i="57"/>
  <c r="AQ14" i="57"/>
  <c r="AP14" i="57"/>
  <c r="AO14" i="57"/>
  <c r="AN14" i="57"/>
  <c r="AJ14" i="57"/>
  <c r="AX13" i="57"/>
  <c r="AW13" i="57"/>
  <c r="AV13" i="57"/>
  <c r="AU13" i="57"/>
  <c r="AT13" i="57"/>
  <c r="AS13" i="57"/>
  <c r="AR13" i="57"/>
  <c r="AQ13" i="57"/>
  <c r="AP13" i="57"/>
  <c r="AO13" i="57"/>
  <c r="AN13" i="57"/>
  <c r="AJ13" i="57"/>
  <c r="AX12" i="57"/>
  <c r="AW12" i="57"/>
  <c r="AV12" i="57"/>
  <c r="AU12" i="57"/>
  <c r="AT12" i="57"/>
  <c r="AS12" i="57"/>
  <c r="AR12" i="57"/>
  <c r="AQ12" i="57"/>
  <c r="AP12" i="57"/>
  <c r="AO12" i="57"/>
  <c r="AJ12" i="57"/>
  <c r="AX11" i="57"/>
  <c r="AW11" i="57"/>
  <c r="AV11" i="57"/>
  <c r="AU11" i="57"/>
  <c r="AT11" i="57"/>
  <c r="AS11" i="57"/>
  <c r="AR11" i="57"/>
  <c r="AQ11" i="57"/>
  <c r="AP11" i="57"/>
  <c r="AO11" i="57"/>
  <c r="AN11" i="57"/>
  <c r="AJ11" i="57"/>
  <c r="AX10" i="57"/>
  <c r="AW10" i="57"/>
  <c r="AV10" i="57"/>
  <c r="AU10" i="57"/>
  <c r="AT10" i="57"/>
  <c r="AS10" i="57"/>
  <c r="AR10" i="57"/>
  <c r="AQ10" i="57"/>
  <c r="AP10" i="57"/>
  <c r="AO10" i="57"/>
  <c r="AN10" i="57"/>
  <c r="AJ10" i="57"/>
  <c r="AX9" i="57"/>
  <c r="AW9" i="57"/>
  <c r="AV9" i="57"/>
  <c r="AU9" i="57"/>
  <c r="AT9" i="57"/>
  <c r="AS9" i="57"/>
  <c r="AR9" i="57"/>
  <c r="AQ9" i="57"/>
  <c r="AP9" i="57"/>
  <c r="AO9" i="57"/>
  <c r="AN9" i="57"/>
  <c r="AJ9" i="57"/>
  <c r="AX8" i="57"/>
  <c r="AW8" i="57"/>
  <c r="AV8" i="57"/>
  <c r="AU8" i="57"/>
  <c r="AT8" i="57"/>
  <c r="AS8" i="57"/>
  <c r="AR8" i="57"/>
  <c r="AQ8" i="57"/>
  <c r="AP8" i="57"/>
  <c r="AO8" i="57"/>
  <c r="AN8" i="57"/>
  <c r="AJ8" i="57"/>
  <c r="AH5" i="57"/>
  <c r="AH6" i="57" s="1"/>
  <c r="AH7" i="57" s="1"/>
  <c r="AG5" i="57"/>
  <c r="AG6" i="57" s="1"/>
  <c r="AG7" i="57" s="1"/>
  <c r="AF5" i="57"/>
  <c r="AF6" i="57" s="1"/>
  <c r="AF7" i="57" s="1"/>
  <c r="AE5" i="57"/>
  <c r="AE6" i="57" s="1"/>
  <c r="AE7" i="57" s="1"/>
  <c r="AD5" i="57"/>
  <c r="AD6" i="57" s="1"/>
  <c r="AD7" i="57" s="1"/>
  <c r="AC5" i="57"/>
  <c r="AC6" i="57" s="1"/>
  <c r="AC7" i="57" s="1"/>
  <c r="AB5" i="57"/>
  <c r="AB6" i="57" s="1"/>
  <c r="AB7" i="57" s="1"/>
  <c r="AA5" i="57"/>
  <c r="AA6" i="57" s="1"/>
  <c r="AA7" i="57" s="1"/>
  <c r="Z5" i="57"/>
  <c r="Z6" i="57" s="1"/>
  <c r="Z7" i="57" s="1"/>
  <c r="Y5" i="57"/>
  <c r="Y6" i="57" s="1"/>
  <c r="Y7" i="57" s="1"/>
  <c r="X5" i="57"/>
  <c r="X6" i="57" s="1"/>
  <c r="X7" i="57" s="1"/>
  <c r="W5" i="57"/>
  <c r="W6" i="57" s="1"/>
  <c r="W7" i="57" s="1"/>
  <c r="V5" i="57"/>
  <c r="V6" i="57" s="1"/>
  <c r="V7" i="57" s="1"/>
  <c r="U5" i="57"/>
  <c r="U6" i="57" s="1"/>
  <c r="U7" i="57" s="1"/>
  <c r="T5" i="57"/>
  <c r="T6" i="57" s="1"/>
  <c r="T7" i="57" s="1"/>
  <c r="S5" i="57"/>
  <c r="S6" i="57" s="1"/>
  <c r="S7" i="57" s="1"/>
  <c r="R5" i="57"/>
  <c r="R6" i="57" s="1"/>
  <c r="R7" i="57" s="1"/>
  <c r="Q5" i="57"/>
  <c r="Q6" i="57" s="1"/>
  <c r="Q7" i="57" s="1"/>
  <c r="P5" i="57"/>
  <c r="P6" i="57" s="1"/>
  <c r="P7" i="57" s="1"/>
  <c r="O5" i="57"/>
  <c r="O6" i="57" s="1"/>
  <c r="O7" i="57" s="1"/>
  <c r="N5" i="57"/>
  <c r="N6" i="57" s="1"/>
  <c r="N7" i="57" s="1"/>
  <c r="M5" i="57"/>
  <c r="M6" i="57" s="1"/>
  <c r="M7" i="57" s="1"/>
  <c r="L5" i="57"/>
  <c r="L6" i="57" s="1"/>
  <c r="L7" i="57" s="1"/>
  <c r="K5" i="57"/>
  <c r="K6" i="57" s="1"/>
  <c r="K7" i="57" s="1"/>
  <c r="J5" i="57"/>
  <c r="J6" i="57" s="1"/>
  <c r="J7" i="57" s="1"/>
  <c r="I5" i="57"/>
  <c r="I6" i="57" s="1"/>
  <c r="I7" i="57" s="1"/>
  <c r="H5" i="57"/>
  <c r="H6" i="57" s="1"/>
  <c r="H7" i="57" s="1"/>
  <c r="G5" i="57"/>
  <c r="G6" i="57" s="1"/>
  <c r="G7" i="57" s="1"/>
  <c r="F5" i="57"/>
  <c r="F6" i="57" s="1"/>
  <c r="F7" i="57" s="1"/>
  <c r="E5" i="57"/>
  <c r="E6" i="57" s="1"/>
  <c r="E7" i="57" s="1"/>
  <c r="D5" i="57"/>
  <c r="D6" i="57" s="1"/>
  <c r="D7" i="57" s="1"/>
  <c r="AH51" i="56"/>
  <c r="AG51" i="56"/>
  <c r="AF51" i="56"/>
  <c r="AE51" i="56"/>
  <c r="AD51" i="56"/>
  <c r="AC51" i="56"/>
  <c r="AB51" i="56"/>
  <c r="AA51" i="56"/>
  <c r="Z51" i="56"/>
  <c r="Y51" i="56"/>
  <c r="X51" i="56"/>
  <c r="W51" i="56"/>
  <c r="V51" i="56"/>
  <c r="U51" i="56"/>
  <c r="T51" i="56"/>
  <c r="S51" i="56"/>
  <c r="R51" i="56"/>
  <c r="Q51" i="56"/>
  <c r="P51" i="56"/>
  <c r="O51" i="56"/>
  <c r="N51" i="56"/>
  <c r="M51" i="56"/>
  <c r="L51" i="56"/>
  <c r="K51" i="56"/>
  <c r="J51" i="56"/>
  <c r="I51" i="56"/>
  <c r="H51" i="56"/>
  <c r="G51" i="56"/>
  <c r="F51" i="56"/>
  <c r="E51" i="56"/>
  <c r="D51" i="56"/>
  <c r="AH50" i="56"/>
  <c r="AG50" i="56"/>
  <c r="AF50" i="56"/>
  <c r="AE50" i="56"/>
  <c r="AD50" i="56"/>
  <c r="AC50" i="56"/>
  <c r="AB50" i="56"/>
  <c r="AA50" i="56"/>
  <c r="Z50" i="56"/>
  <c r="Y50" i="56"/>
  <c r="X50" i="56"/>
  <c r="W50" i="56"/>
  <c r="V50" i="56"/>
  <c r="U50" i="56"/>
  <c r="T50" i="56"/>
  <c r="S50" i="56"/>
  <c r="R50" i="56"/>
  <c r="Q50" i="56"/>
  <c r="P50" i="56"/>
  <c r="O50" i="56"/>
  <c r="N50" i="56"/>
  <c r="M50" i="56"/>
  <c r="L50" i="56"/>
  <c r="K50" i="56"/>
  <c r="J50" i="56"/>
  <c r="I50" i="56"/>
  <c r="H50" i="56"/>
  <c r="G50" i="56"/>
  <c r="F50" i="56"/>
  <c r="E50" i="56"/>
  <c r="D50" i="56"/>
  <c r="AH49" i="56"/>
  <c r="AG49" i="56"/>
  <c r="AF49" i="56"/>
  <c r="AE49" i="56"/>
  <c r="AD49" i="56"/>
  <c r="AC49" i="56"/>
  <c r="AB49" i="56"/>
  <c r="AA49" i="56"/>
  <c r="Z49" i="56"/>
  <c r="Y49" i="56"/>
  <c r="X49" i="56"/>
  <c r="W49" i="56"/>
  <c r="V49" i="56"/>
  <c r="U49" i="56"/>
  <c r="T49" i="56"/>
  <c r="S49" i="56"/>
  <c r="R49" i="56"/>
  <c r="Q49" i="56"/>
  <c r="P49" i="56"/>
  <c r="O49" i="56"/>
  <c r="N49" i="56"/>
  <c r="M49" i="56"/>
  <c r="L49" i="56"/>
  <c r="K49" i="56"/>
  <c r="J49" i="56"/>
  <c r="I49" i="56"/>
  <c r="H49" i="56"/>
  <c r="G49" i="56"/>
  <c r="F49" i="56"/>
  <c r="E49" i="56"/>
  <c r="D49" i="56"/>
  <c r="AH48" i="56"/>
  <c r="AG48" i="56"/>
  <c r="AF48" i="56"/>
  <c r="AE48" i="56"/>
  <c r="AD48" i="56"/>
  <c r="AC48" i="56"/>
  <c r="AB48" i="56"/>
  <c r="AA48" i="56"/>
  <c r="Z48" i="56"/>
  <c r="Y48" i="56"/>
  <c r="X48" i="56"/>
  <c r="W48" i="56"/>
  <c r="V48" i="56"/>
  <c r="U48" i="56"/>
  <c r="T48" i="56"/>
  <c r="S48" i="56"/>
  <c r="R48" i="56"/>
  <c r="Q48" i="56"/>
  <c r="P48" i="56"/>
  <c r="O48" i="56"/>
  <c r="N48" i="56"/>
  <c r="M48" i="56"/>
  <c r="L48" i="56"/>
  <c r="K48" i="56"/>
  <c r="J48" i="56"/>
  <c r="I48" i="56"/>
  <c r="H48" i="56"/>
  <c r="G48" i="56"/>
  <c r="F48" i="56"/>
  <c r="E48" i="56"/>
  <c r="D48" i="56"/>
  <c r="AH47" i="56"/>
  <c r="AG47" i="56"/>
  <c r="AF47" i="56"/>
  <c r="AE47" i="56"/>
  <c r="AD47" i="56"/>
  <c r="AC47" i="56"/>
  <c r="AB47" i="56"/>
  <c r="AA47" i="56"/>
  <c r="Z47" i="56"/>
  <c r="Y47" i="56"/>
  <c r="X47" i="56"/>
  <c r="W47" i="56"/>
  <c r="V47" i="56"/>
  <c r="U47" i="56"/>
  <c r="T47" i="56"/>
  <c r="S47" i="56"/>
  <c r="R47" i="56"/>
  <c r="Q47" i="56"/>
  <c r="P47" i="56"/>
  <c r="O47" i="56"/>
  <c r="N47" i="56"/>
  <c r="M47" i="56"/>
  <c r="L47" i="56"/>
  <c r="K47" i="56"/>
  <c r="J47" i="56"/>
  <c r="I47" i="56"/>
  <c r="H47" i="56"/>
  <c r="G47" i="56"/>
  <c r="F47" i="56"/>
  <c r="E47" i="56"/>
  <c r="D47" i="56"/>
  <c r="AH46" i="56"/>
  <c r="AG46" i="56"/>
  <c r="AF46" i="56"/>
  <c r="AE46" i="56"/>
  <c r="AD46" i="56"/>
  <c r="AC46" i="56"/>
  <c r="AB46" i="56"/>
  <c r="AA46" i="56"/>
  <c r="Z46" i="56"/>
  <c r="Y46" i="56"/>
  <c r="X46" i="56"/>
  <c r="W46" i="56"/>
  <c r="V46" i="56"/>
  <c r="U46" i="56"/>
  <c r="T46" i="56"/>
  <c r="S46" i="56"/>
  <c r="R46" i="56"/>
  <c r="Q46" i="56"/>
  <c r="P46" i="56"/>
  <c r="O46" i="56"/>
  <c r="N46" i="56"/>
  <c r="M46" i="56"/>
  <c r="L46" i="56"/>
  <c r="K46" i="56"/>
  <c r="J46" i="56"/>
  <c r="I46" i="56"/>
  <c r="H46" i="56"/>
  <c r="G46" i="56"/>
  <c r="F46" i="56"/>
  <c r="E46" i="56"/>
  <c r="D46" i="56"/>
  <c r="AH45" i="56"/>
  <c r="AG45" i="56"/>
  <c r="AF45" i="56"/>
  <c r="AE45" i="56"/>
  <c r="AD45" i="56"/>
  <c r="AC45" i="56"/>
  <c r="AB45" i="56"/>
  <c r="AA45" i="56"/>
  <c r="Z45" i="56"/>
  <c r="Y45" i="56"/>
  <c r="X45" i="56"/>
  <c r="W45" i="56"/>
  <c r="V45" i="56"/>
  <c r="U45" i="56"/>
  <c r="T45" i="56"/>
  <c r="S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E45" i="56"/>
  <c r="D45" i="56"/>
  <c r="AH44" i="56"/>
  <c r="AG44" i="56"/>
  <c r="AF44" i="56"/>
  <c r="AE44" i="56"/>
  <c r="AD44" i="56"/>
  <c r="AC44" i="56"/>
  <c r="AB44" i="56"/>
  <c r="AA44" i="56"/>
  <c r="Z44" i="56"/>
  <c r="Y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AH43" i="56"/>
  <c r="AG43" i="56"/>
  <c r="AF43" i="56"/>
  <c r="AE43" i="56"/>
  <c r="AD43" i="56"/>
  <c r="AC43" i="56"/>
  <c r="AB43" i="56"/>
  <c r="AA43" i="56"/>
  <c r="Z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AH42" i="56"/>
  <c r="AG42" i="56"/>
  <c r="AF42" i="56"/>
  <c r="AE42" i="56"/>
  <c r="AD42" i="56"/>
  <c r="AC42" i="56"/>
  <c r="AB42" i="56"/>
  <c r="AA42" i="56"/>
  <c r="Z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AH41" i="56"/>
  <c r="AG41" i="56"/>
  <c r="AF41" i="56"/>
  <c r="AE41" i="56"/>
  <c r="AD41" i="56"/>
  <c r="AC41" i="56"/>
  <c r="AB41" i="56"/>
  <c r="AA41" i="56"/>
  <c r="Z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AH40" i="56"/>
  <c r="AG40" i="56"/>
  <c r="AF40" i="56"/>
  <c r="AE40" i="56"/>
  <c r="AD40" i="56"/>
  <c r="AC40" i="56"/>
  <c r="AB40" i="56"/>
  <c r="AA40" i="56"/>
  <c r="Z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AH39" i="56"/>
  <c r="AG39" i="56"/>
  <c r="AF39" i="56"/>
  <c r="AE39" i="56"/>
  <c r="AD39" i="56"/>
  <c r="AC39" i="56"/>
  <c r="AB39" i="56"/>
  <c r="AA39" i="56"/>
  <c r="Z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AH38" i="56"/>
  <c r="AG38" i="56"/>
  <c r="AF38" i="56"/>
  <c r="AE38" i="56"/>
  <c r="AD38" i="56"/>
  <c r="AC38" i="56"/>
  <c r="AB38" i="56"/>
  <c r="AA38" i="56"/>
  <c r="Z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AH37" i="56"/>
  <c r="AH58" i="56" s="1"/>
  <c r="AG37" i="56"/>
  <c r="AG58" i="56" s="1"/>
  <c r="AF37" i="56"/>
  <c r="AF58" i="56" s="1"/>
  <c r="AE37" i="56"/>
  <c r="AE58" i="56" s="1"/>
  <c r="AD37" i="56"/>
  <c r="AD58" i="56" s="1"/>
  <c r="AC37" i="56"/>
  <c r="AC58" i="56" s="1"/>
  <c r="AB37" i="56"/>
  <c r="AB58" i="56" s="1"/>
  <c r="AA37" i="56"/>
  <c r="AA58" i="56" s="1"/>
  <c r="Z37" i="56"/>
  <c r="Z58" i="56" s="1"/>
  <c r="Y37" i="56"/>
  <c r="Y58" i="56" s="1"/>
  <c r="X37" i="56"/>
  <c r="X58" i="56" s="1"/>
  <c r="W37" i="56"/>
  <c r="W58" i="56" s="1"/>
  <c r="V37" i="56"/>
  <c r="V58" i="56" s="1"/>
  <c r="U37" i="56"/>
  <c r="U58" i="56" s="1"/>
  <c r="T37" i="56"/>
  <c r="T58" i="56" s="1"/>
  <c r="S37" i="56"/>
  <c r="S58" i="56" s="1"/>
  <c r="R37" i="56"/>
  <c r="R58" i="56" s="1"/>
  <c r="Q37" i="56"/>
  <c r="Q58" i="56" s="1"/>
  <c r="P37" i="56"/>
  <c r="P58" i="56" s="1"/>
  <c r="O37" i="56"/>
  <c r="O58" i="56" s="1"/>
  <c r="N37" i="56"/>
  <c r="N58" i="56" s="1"/>
  <c r="M37" i="56"/>
  <c r="M58" i="56" s="1"/>
  <c r="L37" i="56"/>
  <c r="L58" i="56" s="1"/>
  <c r="K37" i="56"/>
  <c r="K58" i="56" s="1"/>
  <c r="J37" i="56"/>
  <c r="J58" i="56" s="1"/>
  <c r="I37" i="56"/>
  <c r="I58" i="56" s="1"/>
  <c r="H37" i="56"/>
  <c r="H58" i="56" s="1"/>
  <c r="G37" i="56"/>
  <c r="G58" i="56" s="1"/>
  <c r="F37" i="56"/>
  <c r="F58" i="56" s="1"/>
  <c r="E37" i="56"/>
  <c r="E58" i="56" s="1"/>
  <c r="D37" i="56"/>
  <c r="D58" i="56" s="1"/>
  <c r="AH36" i="56"/>
  <c r="AH52" i="56" s="1"/>
  <c r="AG36" i="56"/>
  <c r="AG52" i="56" s="1"/>
  <c r="AF36" i="56"/>
  <c r="AF52" i="56" s="1"/>
  <c r="AE36" i="56"/>
  <c r="AE52" i="56" s="1"/>
  <c r="AD36" i="56"/>
  <c r="AD52" i="56" s="1"/>
  <c r="AC36" i="56"/>
  <c r="AC52" i="56" s="1"/>
  <c r="AB36" i="56"/>
  <c r="AB52" i="56" s="1"/>
  <c r="AA36" i="56"/>
  <c r="AA52" i="56" s="1"/>
  <c r="Z36" i="56"/>
  <c r="Z52" i="56" s="1"/>
  <c r="Y36" i="56"/>
  <c r="Y52" i="56" s="1"/>
  <c r="X36" i="56"/>
  <c r="X52" i="56" s="1"/>
  <c r="W36" i="56"/>
  <c r="W52" i="56" s="1"/>
  <c r="V36" i="56"/>
  <c r="V52" i="56" s="1"/>
  <c r="U36" i="56"/>
  <c r="U52" i="56" s="1"/>
  <c r="T36" i="56"/>
  <c r="T52" i="56" s="1"/>
  <c r="S36" i="56"/>
  <c r="S52" i="56" s="1"/>
  <c r="R36" i="56"/>
  <c r="R52" i="56" s="1"/>
  <c r="Q36" i="56"/>
  <c r="Q52" i="56" s="1"/>
  <c r="P36" i="56"/>
  <c r="P52" i="56" s="1"/>
  <c r="O36" i="56"/>
  <c r="O52" i="56" s="1"/>
  <c r="N36" i="56"/>
  <c r="N52" i="56" s="1"/>
  <c r="M36" i="56"/>
  <c r="M52" i="56" s="1"/>
  <c r="L36" i="56"/>
  <c r="L52" i="56" s="1"/>
  <c r="K36" i="56"/>
  <c r="K52" i="56" s="1"/>
  <c r="J36" i="56"/>
  <c r="J52" i="56" s="1"/>
  <c r="I36" i="56"/>
  <c r="I52" i="56" s="1"/>
  <c r="H36" i="56"/>
  <c r="H52" i="56" s="1"/>
  <c r="G36" i="56"/>
  <c r="G52" i="56" s="1"/>
  <c r="F36" i="56"/>
  <c r="F52" i="56" s="1"/>
  <c r="E36" i="56"/>
  <c r="E52" i="56" s="1"/>
  <c r="D36" i="56"/>
  <c r="D52" i="56" s="1"/>
  <c r="AX29" i="56"/>
  <c r="AW29" i="56"/>
  <c r="AV29" i="56"/>
  <c r="AU29" i="56"/>
  <c r="AT29" i="56"/>
  <c r="AS29" i="56"/>
  <c r="AR29" i="56"/>
  <c r="AQ29" i="56"/>
  <c r="AP29" i="56"/>
  <c r="AO29" i="56"/>
  <c r="AX28" i="56"/>
  <c r="AW28" i="56"/>
  <c r="AV28" i="56"/>
  <c r="AU28" i="56"/>
  <c r="AT28" i="56"/>
  <c r="AS28" i="56"/>
  <c r="AR28" i="56"/>
  <c r="AQ28" i="56"/>
  <c r="AP28" i="56"/>
  <c r="AO28" i="56"/>
  <c r="AX27" i="56"/>
  <c r="AW27" i="56"/>
  <c r="AV27" i="56"/>
  <c r="AU27" i="56"/>
  <c r="AT27" i="56"/>
  <c r="AS27" i="56"/>
  <c r="AR27" i="56"/>
  <c r="AQ27" i="56"/>
  <c r="AP27" i="56"/>
  <c r="AO27" i="56"/>
  <c r="AN27" i="56"/>
  <c r="AJ27" i="56"/>
  <c r="AX26" i="56"/>
  <c r="AW26" i="56"/>
  <c r="AV26" i="56"/>
  <c r="AU26" i="56"/>
  <c r="AT26" i="56"/>
  <c r="AS26" i="56"/>
  <c r="AR26" i="56"/>
  <c r="AQ26" i="56"/>
  <c r="AP26" i="56"/>
  <c r="AO26" i="56"/>
  <c r="AJ26" i="56"/>
  <c r="AX25" i="56"/>
  <c r="AW25" i="56"/>
  <c r="AV25" i="56"/>
  <c r="AU25" i="56"/>
  <c r="AT25" i="56"/>
  <c r="AS25" i="56"/>
  <c r="AR25" i="56"/>
  <c r="AQ25" i="56"/>
  <c r="AP25" i="56"/>
  <c r="AO25" i="56"/>
  <c r="AJ25" i="56"/>
  <c r="AX24" i="56"/>
  <c r="AW24" i="56"/>
  <c r="AV24" i="56"/>
  <c r="AU24" i="56"/>
  <c r="AT24" i="56"/>
  <c r="AS24" i="56"/>
  <c r="AR24" i="56"/>
  <c r="AQ24" i="56"/>
  <c r="AP24" i="56"/>
  <c r="AO24" i="56"/>
  <c r="AN24" i="56"/>
  <c r="AJ24" i="56"/>
  <c r="AX23" i="56"/>
  <c r="AW23" i="56"/>
  <c r="AV23" i="56"/>
  <c r="AU23" i="56"/>
  <c r="AT23" i="56"/>
  <c r="AS23" i="56"/>
  <c r="AR23" i="56"/>
  <c r="AQ23" i="56"/>
  <c r="AP23" i="56"/>
  <c r="AO23" i="56"/>
  <c r="AN23" i="56"/>
  <c r="AJ23" i="56"/>
  <c r="AX22" i="56"/>
  <c r="AW22" i="56"/>
  <c r="AV22" i="56"/>
  <c r="AU22" i="56"/>
  <c r="AT22" i="56"/>
  <c r="AS22" i="56"/>
  <c r="AR22" i="56"/>
  <c r="AQ22" i="56"/>
  <c r="AP22" i="56"/>
  <c r="AO22" i="56"/>
  <c r="AN22" i="56"/>
  <c r="AJ22" i="56"/>
  <c r="AX21" i="56"/>
  <c r="AW21" i="56"/>
  <c r="AV21" i="56"/>
  <c r="AU21" i="56"/>
  <c r="AT21" i="56"/>
  <c r="AS21" i="56"/>
  <c r="AR21" i="56"/>
  <c r="AQ21" i="56"/>
  <c r="AP21" i="56"/>
  <c r="AO21" i="56"/>
  <c r="AN21" i="56"/>
  <c r="AJ21" i="56"/>
  <c r="AX20" i="56"/>
  <c r="AW20" i="56"/>
  <c r="AV20" i="56"/>
  <c r="AU20" i="56"/>
  <c r="AT20" i="56"/>
  <c r="AS20" i="56"/>
  <c r="AR20" i="56"/>
  <c r="AQ20" i="56"/>
  <c r="AP20" i="56"/>
  <c r="AO20" i="56"/>
  <c r="AN20" i="56"/>
  <c r="AJ20" i="56"/>
  <c r="AX19" i="56"/>
  <c r="AW19" i="56"/>
  <c r="AV19" i="56"/>
  <c r="AU19" i="56"/>
  <c r="AT19" i="56"/>
  <c r="AS19" i="56"/>
  <c r="AR19" i="56"/>
  <c r="AQ19" i="56"/>
  <c r="AP19" i="56"/>
  <c r="AO19" i="56"/>
  <c r="AN19" i="56"/>
  <c r="AJ19" i="56"/>
  <c r="AX18" i="56"/>
  <c r="AW18" i="56"/>
  <c r="AV18" i="56"/>
  <c r="AU18" i="56"/>
  <c r="AT18" i="56"/>
  <c r="AS18" i="56"/>
  <c r="AR18" i="56"/>
  <c r="AQ18" i="56"/>
  <c r="AP18" i="56"/>
  <c r="AO18" i="56"/>
  <c r="AN18" i="56"/>
  <c r="AJ18" i="56"/>
  <c r="AX17" i="56"/>
  <c r="AW17" i="56"/>
  <c r="AV17" i="56"/>
  <c r="AU17" i="56"/>
  <c r="AT17" i="56"/>
  <c r="AS17" i="56"/>
  <c r="AR17" i="56"/>
  <c r="AQ17" i="56"/>
  <c r="AP17" i="56"/>
  <c r="AO17" i="56"/>
  <c r="AN17" i="56"/>
  <c r="AJ17" i="56"/>
  <c r="AX16" i="56"/>
  <c r="AW16" i="56"/>
  <c r="AV16" i="56"/>
  <c r="AU16" i="56"/>
  <c r="AT16" i="56"/>
  <c r="AS16" i="56"/>
  <c r="AR16" i="56"/>
  <c r="AQ16" i="56"/>
  <c r="AP16" i="56"/>
  <c r="AO16" i="56"/>
  <c r="AN16" i="56"/>
  <c r="AJ16" i="56"/>
  <c r="AX15" i="56"/>
  <c r="AW15" i="56"/>
  <c r="AV15" i="56"/>
  <c r="AU15" i="56"/>
  <c r="AT15" i="56"/>
  <c r="AS15" i="56"/>
  <c r="AR15" i="56"/>
  <c r="AQ15" i="56"/>
  <c r="AP15" i="56"/>
  <c r="AO15" i="56"/>
  <c r="AN15" i="56"/>
  <c r="AJ15" i="56"/>
  <c r="AX14" i="56"/>
  <c r="AW14" i="56"/>
  <c r="AV14" i="56"/>
  <c r="AU14" i="56"/>
  <c r="AT14" i="56"/>
  <c r="AS14" i="56"/>
  <c r="AR14" i="56"/>
  <c r="AQ14" i="56"/>
  <c r="AP14" i="56"/>
  <c r="AO14" i="56"/>
  <c r="AN14" i="56"/>
  <c r="AJ14" i="56"/>
  <c r="AX13" i="56"/>
  <c r="AW13" i="56"/>
  <c r="AV13" i="56"/>
  <c r="AU13" i="56"/>
  <c r="AT13" i="56"/>
  <c r="AS13" i="56"/>
  <c r="AR13" i="56"/>
  <c r="AQ13" i="56"/>
  <c r="AP13" i="56"/>
  <c r="AO13" i="56"/>
  <c r="AN13" i="56"/>
  <c r="AJ13" i="56"/>
  <c r="AX12" i="56"/>
  <c r="AW12" i="56"/>
  <c r="AV12" i="56"/>
  <c r="AU12" i="56"/>
  <c r="AT12" i="56"/>
  <c r="AS12" i="56"/>
  <c r="AR12" i="56"/>
  <c r="AQ12" i="56"/>
  <c r="AP12" i="56"/>
  <c r="AO12" i="56"/>
  <c r="AJ12" i="56"/>
  <c r="AX11" i="56"/>
  <c r="AW11" i="56"/>
  <c r="AV11" i="56"/>
  <c r="AU11" i="56"/>
  <c r="AT11" i="56"/>
  <c r="AS11" i="56"/>
  <c r="AR11" i="56"/>
  <c r="AQ11" i="56"/>
  <c r="AP11" i="56"/>
  <c r="AO11" i="56"/>
  <c r="AN11" i="56"/>
  <c r="AJ11" i="56"/>
  <c r="AX10" i="56"/>
  <c r="AW10" i="56"/>
  <c r="AV10" i="56"/>
  <c r="AU10" i="56"/>
  <c r="AT10" i="56"/>
  <c r="AS10" i="56"/>
  <c r="AR10" i="56"/>
  <c r="AQ10" i="56"/>
  <c r="AP10" i="56"/>
  <c r="AO10" i="56"/>
  <c r="AN10" i="56"/>
  <c r="AJ10" i="56"/>
  <c r="AX9" i="56"/>
  <c r="AW9" i="56"/>
  <c r="AV9" i="56"/>
  <c r="AU9" i="56"/>
  <c r="AT9" i="56"/>
  <c r="AS9" i="56"/>
  <c r="AR9" i="56"/>
  <c r="AQ9" i="56"/>
  <c r="AP9" i="56"/>
  <c r="AO9" i="56"/>
  <c r="AN9" i="56"/>
  <c r="AJ9" i="56"/>
  <c r="AX8" i="56"/>
  <c r="AW8" i="56"/>
  <c r="AV8" i="56"/>
  <c r="AU8" i="56"/>
  <c r="AT8" i="56"/>
  <c r="AS8" i="56"/>
  <c r="AR8" i="56"/>
  <c r="AQ8" i="56"/>
  <c r="AP8" i="56"/>
  <c r="AO8" i="56"/>
  <c r="AN8" i="56"/>
  <c r="AJ8" i="56"/>
  <c r="AH5" i="56"/>
  <c r="AH6" i="56" s="1"/>
  <c r="AH7" i="56" s="1"/>
  <c r="AG5" i="56"/>
  <c r="AG6" i="56" s="1"/>
  <c r="AG7" i="56" s="1"/>
  <c r="AF5" i="56"/>
  <c r="AF6" i="56" s="1"/>
  <c r="AF7" i="56" s="1"/>
  <c r="AE5" i="56"/>
  <c r="AE6" i="56" s="1"/>
  <c r="AE7" i="56" s="1"/>
  <c r="AD5" i="56"/>
  <c r="AD6" i="56" s="1"/>
  <c r="AD7" i="56" s="1"/>
  <c r="AC5" i="56"/>
  <c r="AC6" i="56" s="1"/>
  <c r="AC7" i="56" s="1"/>
  <c r="AB5" i="56"/>
  <c r="AB6" i="56" s="1"/>
  <c r="AB7" i="56" s="1"/>
  <c r="AA5" i="56"/>
  <c r="AA6" i="56" s="1"/>
  <c r="AA7" i="56" s="1"/>
  <c r="Z5" i="56"/>
  <c r="Z6" i="56" s="1"/>
  <c r="Z7" i="56" s="1"/>
  <c r="Y5" i="56"/>
  <c r="Y6" i="56" s="1"/>
  <c r="Y7" i="56" s="1"/>
  <c r="X5" i="56"/>
  <c r="X6" i="56" s="1"/>
  <c r="X7" i="56" s="1"/>
  <c r="W5" i="56"/>
  <c r="W6" i="56" s="1"/>
  <c r="W7" i="56" s="1"/>
  <c r="V5" i="56"/>
  <c r="V6" i="56" s="1"/>
  <c r="V7" i="56" s="1"/>
  <c r="U5" i="56"/>
  <c r="U6" i="56" s="1"/>
  <c r="U7" i="56" s="1"/>
  <c r="T5" i="56"/>
  <c r="T6" i="56" s="1"/>
  <c r="T7" i="56" s="1"/>
  <c r="S5" i="56"/>
  <c r="S6" i="56" s="1"/>
  <c r="S7" i="56" s="1"/>
  <c r="R5" i="56"/>
  <c r="R6" i="56" s="1"/>
  <c r="R7" i="56" s="1"/>
  <c r="Q5" i="56"/>
  <c r="Q6" i="56" s="1"/>
  <c r="Q7" i="56" s="1"/>
  <c r="P5" i="56"/>
  <c r="P6" i="56" s="1"/>
  <c r="P7" i="56" s="1"/>
  <c r="O5" i="56"/>
  <c r="O6" i="56" s="1"/>
  <c r="O7" i="56" s="1"/>
  <c r="N5" i="56"/>
  <c r="N6" i="56" s="1"/>
  <c r="N7" i="56" s="1"/>
  <c r="M5" i="56"/>
  <c r="M6" i="56" s="1"/>
  <c r="M7" i="56" s="1"/>
  <c r="L5" i="56"/>
  <c r="L6" i="56" s="1"/>
  <c r="L7" i="56" s="1"/>
  <c r="K5" i="56"/>
  <c r="K6" i="56" s="1"/>
  <c r="K7" i="56" s="1"/>
  <c r="J5" i="56"/>
  <c r="J6" i="56" s="1"/>
  <c r="J7" i="56" s="1"/>
  <c r="I5" i="56"/>
  <c r="I6" i="56" s="1"/>
  <c r="I7" i="56" s="1"/>
  <c r="H5" i="56"/>
  <c r="H6" i="56" s="1"/>
  <c r="H7" i="56" s="1"/>
  <c r="G5" i="56"/>
  <c r="G6" i="56" s="1"/>
  <c r="G7" i="56" s="1"/>
  <c r="F5" i="56"/>
  <c r="F6" i="56" s="1"/>
  <c r="F7" i="56" s="1"/>
  <c r="E5" i="56"/>
  <c r="E6" i="56" s="1"/>
  <c r="E7" i="56" s="1"/>
  <c r="D5" i="56"/>
  <c r="D6" i="56" s="1"/>
  <c r="D7" i="56" s="1"/>
  <c r="AG51" i="54"/>
  <c r="AF51" i="54"/>
  <c r="AE51" i="54"/>
  <c r="AD51" i="54"/>
  <c r="AC51" i="54"/>
  <c r="AB51" i="54"/>
  <c r="AA51" i="54"/>
  <c r="Z51" i="54"/>
  <c r="Y51" i="54"/>
  <c r="X51" i="54"/>
  <c r="W51" i="54"/>
  <c r="V51" i="54"/>
  <c r="U51" i="54"/>
  <c r="T51" i="54"/>
  <c r="S51" i="54"/>
  <c r="R51" i="54"/>
  <c r="Q51" i="54"/>
  <c r="P51" i="54"/>
  <c r="O51" i="54"/>
  <c r="N51" i="54"/>
  <c r="M51" i="54"/>
  <c r="L51" i="54"/>
  <c r="K51" i="54"/>
  <c r="J51" i="54"/>
  <c r="I51" i="54"/>
  <c r="H51" i="54"/>
  <c r="G51" i="54"/>
  <c r="F51" i="54"/>
  <c r="E51" i="54"/>
  <c r="D51" i="54"/>
  <c r="AG50" i="54"/>
  <c r="AF50" i="54"/>
  <c r="AE50" i="54"/>
  <c r="AD50" i="54"/>
  <c r="AC50" i="54"/>
  <c r="AB50" i="54"/>
  <c r="AA50" i="54"/>
  <c r="Z50" i="54"/>
  <c r="Y50" i="54"/>
  <c r="X50" i="54"/>
  <c r="W50" i="54"/>
  <c r="V50" i="54"/>
  <c r="U50" i="54"/>
  <c r="T50" i="54"/>
  <c r="S50" i="54"/>
  <c r="R50" i="54"/>
  <c r="Q50" i="54"/>
  <c r="P50" i="54"/>
  <c r="O50" i="54"/>
  <c r="N50" i="54"/>
  <c r="M50" i="54"/>
  <c r="L50" i="54"/>
  <c r="K50" i="54"/>
  <c r="J50" i="54"/>
  <c r="I50" i="54"/>
  <c r="H50" i="54"/>
  <c r="G50" i="54"/>
  <c r="F50" i="54"/>
  <c r="E50" i="54"/>
  <c r="D50" i="54"/>
  <c r="AG49" i="54"/>
  <c r="AF49" i="54"/>
  <c r="AE49" i="54"/>
  <c r="AD49" i="54"/>
  <c r="AC49" i="54"/>
  <c r="AB49" i="54"/>
  <c r="AA49" i="54"/>
  <c r="Z49" i="54"/>
  <c r="Y49" i="54"/>
  <c r="X49" i="54"/>
  <c r="W49" i="54"/>
  <c r="V49" i="54"/>
  <c r="U49" i="54"/>
  <c r="T49" i="54"/>
  <c r="S49" i="54"/>
  <c r="R49" i="54"/>
  <c r="Q49" i="54"/>
  <c r="P49" i="54"/>
  <c r="O49" i="54"/>
  <c r="N49" i="54"/>
  <c r="M49" i="54"/>
  <c r="L49" i="54"/>
  <c r="K49" i="54"/>
  <c r="J49" i="54"/>
  <c r="I49" i="54"/>
  <c r="H49" i="54"/>
  <c r="G49" i="54"/>
  <c r="F49" i="54"/>
  <c r="E49" i="54"/>
  <c r="D49" i="54"/>
  <c r="AG48" i="54"/>
  <c r="AF48" i="54"/>
  <c r="AE48" i="54"/>
  <c r="AD48" i="54"/>
  <c r="AC48" i="54"/>
  <c r="AB48" i="54"/>
  <c r="AA48" i="54"/>
  <c r="Z48" i="54"/>
  <c r="Y48" i="54"/>
  <c r="X48" i="54"/>
  <c r="W48" i="54"/>
  <c r="V48" i="54"/>
  <c r="U48" i="54"/>
  <c r="T48" i="54"/>
  <c r="S48" i="54"/>
  <c r="R48" i="54"/>
  <c r="Q48" i="54"/>
  <c r="P48" i="54"/>
  <c r="O48" i="54"/>
  <c r="N48" i="54"/>
  <c r="M48" i="54"/>
  <c r="L48" i="54"/>
  <c r="K48" i="54"/>
  <c r="J48" i="54"/>
  <c r="I48" i="54"/>
  <c r="H48" i="54"/>
  <c r="G48" i="54"/>
  <c r="F48" i="54"/>
  <c r="E48" i="54"/>
  <c r="D48" i="54"/>
  <c r="AG47" i="54"/>
  <c r="AF47" i="54"/>
  <c r="AE47" i="54"/>
  <c r="AD47" i="54"/>
  <c r="AC47" i="54"/>
  <c r="AB47" i="54"/>
  <c r="AA47" i="54"/>
  <c r="Z47" i="54"/>
  <c r="Y47" i="54"/>
  <c r="X47" i="54"/>
  <c r="W47" i="54"/>
  <c r="V47" i="54"/>
  <c r="U47" i="54"/>
  <c r="T47" i="54"/>
  <c r="S47" i="54"/>
  <c r="R47" i="54"/>
  <c r="Q47" i="54"/>
  <c r="P47" i="54"/>
  <c r="O47" i="54"/>
  <c r="N47" i="54"/>
  <c r="M47" i="54"/>
  <c r="L47" i="54"/>
  <c r="K47" i="54"/>
  <c r="J47" i="54"/>
  <c r="I47" i="54"/>
  <c r="H47" i="54"/>
  <c r="G47" i="54"/>
  <c r="F47" i="54"/>
  <c r="E47" i="54"/>
  <c r="D47" i="54"/>
  <c r="AG46" i="54"/>
  <c r="AF46" i="54"/>
  <c r="AE46" i="54"/>
  <c r="AD46" i="54"/>
  <c r="AC46" i="54"/>
  <c r="AB46" i="54"/>
  <c r="AA46" i="54"/>
  <c r="Z46" i="54"/>
  <c r="Y46" i="54"/>
  <c r="X46" i="54"/>
  <c r="W46" i="54"/>
  <c r="V46" i="54"/>
  <c r="U46" i="54"/>
  <c r="T46" i="54"/>
  <c r="S46" i="54"/>
  <c r="R46" i="54"/>
  <c r="Q46" i="54"/>
  <c r="P46" i="54"/>
  <c r="O46" i="54"/>
  <c r="N46" i="54"/>
  <c r="M46" i="54"/>
  <c r="L46" i="54"/>
  <c r="K46" i="54"/>
  <c r="J46" i="54"/>
  <c r="I46" i="54"/>
  <c r="H46" i="54"/>
  <c r="G46" i="54"/>
  <c r="F46" i="54"/>
  <c r="E46" i="54"/>
  <c r="D46" i="54"/>
  <c r="AG45" i="54"/>
  <c r="AF45" i="54"/>
  <c r="AE45" i="54"/>
  <c r="AD45" i="54"/>
  <c r="AC45" i="54"/>
  <c r="AB45" i="54"/>
  <c r="AA45" i="54"/>
  <c r="Z45" i="54"/>
  <c r="Y45" i="54"/>
  <c r="X45" i="54"/>
  <c r="W45" i="54"/>
  <c r="V45" i="54"/>
  <c r="U45" i="54"/>
  <c r="T45" i="54"/>
  <c r="S45" i="54"/>
  <c r="R45" i="54"/>
  <c r="Q45" i="54"/>
  <c r="P45" i="54"/>
  <c r="O45" i="54"/>
  <c r="N45" i="54"/>
  <c r="M45" i="54"/>
  <c r="L45" i="54"/>
  <c r="K45" i="54"/>
  <c r="J45" i="54"/>
  <c r="I45" i="54"/>
  <c r="H45" i="54"/>
  <c r="G45" i="54"/>
  <c r="F45" i="54"/>
  <c r="E45" i="54"/>
  <c r="D45" i="54"/>
  <c r="AG44" i="54"/>
  <c r="AF44" i="54"/>
  <c r="AE44" i="54"/>
  <c r="AD44" i="54"/>
  <c r="AC44" i="54"/>
  <c r="AB44" i="54"/>
  <c r="AA44" i="54"/>
  <c r="Z44" i="54"/>
  <c r="Y44" i="54"/>
  <c r="X44" i="54"/>
  <c r="W44" i="54"/>
  <c r="V44" i="54"/>
  <c r="U44" i="54"/>
  <c r="T44" i="54"/>
  <c r="S44" i="54"/>
  <c r="R44" i="54"/>
  <c r="Q44" i="54"/>
  <c r="P44" i="54"/>
  <c r="O44" i="54"/>
  <c r="N44" i="54"/>
  <c r="M44" i="54"/>
  <c r="L44" i="54"/>
  <c r="K44" i="54"/>
  <c r="J44" i="54"/>
  <c r="I44" i="54"/>
  <c r="H44" i="54"/>
  <c r="G44" i="54"/>
  <c r="F44" i="54"/>
  <c r="E44" i="54"/>
  <c r="D44" i="54"/>
  <c r="AG43" i="54"/>
  <c r="AF43" i="54"/>
  <c r="AE43" i="54"/>
  <c r="AD43" i="54"/>
  <c r="AC43" i="54"/>
  <c r="AB43" i="54"/>
  <c r="AA43" i="54"/>
  <c r="Z43" i="54"/>
  <c r="Y43" i="54"/>
  <c r="X43" i="54"/>
  <c r="W43" i="54"/>
  <c r="V43" i="54"/>
  <c r="U43" i="54"/>
  <c r="T43" i="54"/>
  <c r="S43" i="54"/>
  <c r="R43" i="54"/>
  <c r="Q43" i="54"/>
  <c r="P43" i="54"/>
  <c r="O43" i="54"/>
  <c r="N43" i="54"/>
  <c r="M43" i="54"/>
  <c r="L43" i="54"/>
  <c r="K43" i="54"/>
  <c r="J43" i="54"/>
  <c r="I43" i="54"/>
  <c r="H43" i="54"/>
  <c r="G43" i="54"/>
  <c r="F43" i="54"/>
  <c r="E43" i="54"/>
  <c r="D43" i="54"/>
  <c r="AG42" i="54"/>
  <c r="AF42" i="54"/>
  <c r="AE42" i="54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R42" i="54"/>
  <c r="Q42" i="54"/>
  <c r="P42" i="54"/>
  <c r="O42" i="54"/>
  <c r="N42" i="54"/>
  <c r="M42" i="54"/>
  <c r="L42" i="54"/>
  <c r="K42" i="54"/>
  <c r="J42" i="54"/>
  <c r="I42" i="54"/>
  <c r="H42" i="54"/>
  <c r="G42" i="54"/>
  <c r="F42" i="54"/>
  <c r="E42" i="54"/>
  <c r="D42" i="54"/>
  <c r="AG41" i="54"/>
  <c r="AF41" i="54"/>
  <c r="AE41" i="54"/>
  <c r="AD41" i="54"/>
  <c r="AC41" i="54"/>
  <c r="AB41" i="54"/>
  <c r="AA41" i="54"/>
  <c r="Z41" i="54"/>
  <c r="Y41" i="54"/>
  <c r="X41" i="54"/>
  <c r="W41" i="54"/>
  <c r="V41" i="54"/>
  <c r="U41" i="54"/>
  <c r="T41" i="54"/>
  <c r="S41" i="54"/>
  <c r="R41" i="54"/>
  <c r="Q41" i="54"/>
  <c r="P41" i="54"/>
  <c r="O41" i="54"/>
  <c r="N41" i="54"/>
  <c r="M41" i="54"/>
  <c r="L41" i="54"/>
  <c r="K41" i="54"/>
  <c r="J41" i="54"/>
  <c r="I41" i="54"/>
  <c r="H41" i="54"/>
  <c r="G41" i="54"/>
  <c r="F41" i="54"/>
  <c r="E41" i="54"/>
  <c r="D41" i="54"/>
  <c r="AG40" i="54"/>
  <c r="AF40" i="54"/>
  <c r="AE40" i="54"/>
  <c r="AD40" i="54"/>
  <c r="AC40" i="54"/>
  <c r="AB40" i="54"/>
  <c r="AA40" i="54"/>
  <c r="Z40" i="54"/>
  <c r="Y40" i="54"/>
  <c r="X40" i="54"/>
  <c r="W40" i="54"/>
  <c r="V40" i="54"/>
  <c r="U40" i="54"/>
  <c r="T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E40" i="54"/>
  <c r="D40" i="54"/>
  <c r="AG39" i="54"/>
  <c r="AF39" i="54"/>
  <c r="AE39" i="54"/>
  <c r="AD39" i="54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AG38" i="54"/>
  <c r="AF38" i="54"/>
  <c r="AE38" i="54"/>
  <c r="AD38" i="54"/>
  <c r="AC38" i="54"/>
  <c r="AB38" i="54"/>
  <c r="AA38" i="54"/>
  <c r="Z38" i="54"/>
  <c r="Y38" i="54"/>
  <c r="X38" i="54"/>
  <c r="W38" i="54"/>
  <c r="V38" i="54"/>
  <c r="U38" i="54"/>
  <c r="T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AG37" i="54"/>
  <c r="AG58" i="54" s="1"/>
  <c r="AF37" i="54"/>
  <c r="AF58" i="54" s="1"/>
  <c r="AE37" i="54"/>
  <c r="AE58" i="54" s="1"/>
  <c r="AD37" i="54"/>
  <c r="AD58" i="54" s="1"/>
  <c r="AC37" i="54"/>
  <c r="AC58" i="54" s="1"/>
  <c r="AB37" i="54"/>
  <c r="AB58" i="54" s="1"/>
  <c r="AA37" i="54"/>
  <c r="AA58" i="54" s="1"/>
  <c r="Z37" i="54"/>
  <c r="Z58" i="54" s="1"/>
  <c r="Y37" i="54"/>
  <c r="Y58" i="54" s="1"/>
  <c r="X37" i="54"/>
  <c r="X58" i="54" s="1"/>
  <c r="W37" i="54"/>
  <c r="W58" i="54" s="1"/>
  <c r="V37" i="54"/>
  <c r="V58" i="54" s="1"/>
  <c r="U37" i="54"/>
  <c r="U58" i="54" s="1"/>
  <c r="T37" i="54"/>
  <c r="T58" i="54" s="1"/>
  <c r="S37" i="54"/>
  <c r="S58" i="54" s="1"/>
  <c r="R37" i="54"/>
  <c r="R58" i="54" s="1"/>
  <c r="Q37" i="54"/>
  <c r="Q58" i="54" s="1"/>
  <c r="P37" i="54"/>
  <c r="P58" i="54" s="1"/>
  <c r="O37" i="54"/>
  <c r="O58" i="54" s="1"/>
  <c r="N37" i="54"/>
  <c r="N58" i="54" s="1"/>
  <c r="M37" i="54"/>
  <c r="M58" i="54" s="1"/>
  <c r="L37" i="54"/>
  <c r="L58" i="54" s="1"/>
  <c r="K37" i="54"/>
  <c r="K58" i="54" s="1"/>
  <c r="J37" i="54"/>
  <c r="J58" i="54" s="1"/>
  <c r="I37" i="54"/>
  <c r="I58" i="54" s="1"/>
  <c r="H37" i="54"/>
  <c r="H58" i="54" s="1"/>
  <c r="G37" i="54"/>
  <c r="G58" i="54" s="1"/>
  <c r="F37" i="54"/>
  <c r="F58" i="54" s="1"/>
  <c r="E37" i="54"/>
  <c r="E58" i="54" s="1"/>
  <c r="D37" i="54"/>
  <c r="D58" i="54" s="1"/>
  <c r="AG36" i="54"/>
  <c r="AG52" i="54" s="1"/>
  <c r="AF36" i="54"/>
  <c r="AF52" i="54" s="1"/>
  <c r="AE36" i="54"/>
  <c r="AE52" i="54" s="1"/>
  <c r="AD36" i="54"/>
  <c r="AD52" i="54" s="1"/>
  <c r="AC36" i="54"/>
  <c r="AC52" i="54" s="1"/>
  <c r="AB36" i="54"/>
  <c r="AB52" i="54" s="1"/>
  <c r="AA36" i="54"/>
  <c r="AA52" i="54" s="1"/>
  <c r="Z36" i="54"/>
  <c r="Z52" i="54" s="1"/>
  <c r="Y36" i="54"/>
  <c r="Y52" i="54" s="1"/>
  <c r="X36" i="54"/>
  <c r="X52" i="54" s="1"/>
  <c r="W36" i="54"/>
  <c r="W52" i="54" s="1"/>
  <c r="V36" i="54"/>
  <c r="V52" i="54" s="1"/>
  <c r="U36" i="54"/>
  <c r="U52" i="54" s="1"/>
  <c r="T36" i="54"/>
  <c r="T52" i="54" s="1"/>
  <c r="S36" i="54"/>
  <c r="S52" i="54" s="1"/>
  <c r="R36" i="54"/>
  <c r="R52" i="54" s="1"/>
  <c r="Q36" i="54"/>
  <c r="Q52" i="54" s="1"/>
  <c r="P36" i="54"/>
  <c r="P52" i="54" s="1"/>
  <c r="O36" i="54"/>
  <c r="O52" i="54" s="1"/>
  <c r="N36" i="54"/>
  <c r="N52" i="54" s="1"/>
  <c r="M36" i="54"/>
  <c r="M52" i="54" s="1"/>
  <c r="L36" i="54"/>
  <c r="L52" i="54" s="1"/>
  <c r="K36" i="54"/>
  <c r="K52" i="54" s="1"/>
  <c r="J36" i="54"/>
  <c r="J52" i="54" s="1"/>
  <c r="I36" i="54"/>
  <c r="I52" i="54" s="1"/>
  <c r="H36" i="54"/>
  <c r="H52" i="54" s="1"/>
  <c r="G36" i="54"/>
  <c r="G52" i="54" s="1"/>
  <c r="F36" i="54"/>
  <c r="F52" i="54" s="1"/>
  <c r="E36" i="54"/>
  <c r="E52" i="54" s="1"/>
  <c r="D36" i="54"/>
  <c r="D52" i="54" s="1"/>
  <c r="AW29" i="54"/>
  <c r="AV29" i="54"/>
  <c r="AU29" i="54"/>
  <c r="AT29" i="54"/>
  <c r="AS29" i="54"/>
  <c r="AR29" i="54"/>
  <c r="AQ29" i="54"/>
  <c r="AP29" i="54"/>
  <c r="AO29" i="54"/>
  <c r="AN29" i="54"/>
  <c r="AW28" i="54"/>
  <c r="AV28" i="54"/>
  <c r="AU28" i="54"/>
  <c r="AT28" i="54"/>
  <c r="AS28" i="54"/>
  <c r="AR28" i="54"/>
  <c r="AQ28" i="54"/>
  <c r="AP28" i="54"/>
  <c r="AO28" i="54"/>
  <c r="AN28" i="54"/>
  <c r="AW27" i="54"/>
  <c r="AV27" i="54"/>
  <c r="AU27" i="54"/>
  <c r="AT27" i="54"/>
  <c r="AS27" i="54"/>
  <c r="AR27" i="54"/>
  <c r="AQ27" i="54"/>
  <c r="AP27" i="54"/>
  <c r="AO27" i="54"/>
  <c r="AN27" i="54"/>
  <c r="AM27" i="54"/>
  <c r="AI27" i="54"/>
  <c r="AW26" i="54"/>
  <c r="AV26" i="54"/>
  <c r="AU26" i="54"/>
  <c r="AT26" i="54"/>
  <c r="AS26" i="54"/>
  <c r="AR26" i="54"/>
  <c r="AQ26" i="54"/>
  <c r="AP26" i="54"/>
  <c r="AO26" i="54"/>
  <c r="AN26" i="54"/>
  <c r="AI26" i="54"/>
  <c r="AW25" i="54"/>
  <c r="AV25" i="54"/>
  <c r="AU25" i="54"/>
  <c r="AT25" i="54"/>
  <c r="AS25" i="54"/>
  <c r="AR25" i="54"/>
  <c r="AQ25" i="54"/>
  <c r="AP25" i="54"/>
  <c r="AO25" i="54"/>
  <c r="AN25" i="54"/>
  <c r="AI25" i="54"/>
  <c r="AW24" i="54"/>
  <c r="AV24" i="54"/>
  <c r="AU24" i="54"/>
  <c r="AT24" i="54"/>
  <c r="AS24" i="54"/>
  <c r="AR24" i="54"/>
  <c r="AQ24" i="54"/>
  <c r="AP24" i="54"/>
  <c r="AO24" i="54"/>
  <c r="AN24" i="54"/>
  <c r="AM24" i="54"/>
  <c r="AI24" i="54"/>
  <c r="AW23" i="54"/>
  <c r="AV23" i="54"/>
  <c r="AU23" i="54"/>
  <c r="AT23" i="54"/>
  <c r="AS23" i="54"/>
  <c r="AR23" i="54"/>
  <c r="AQ23" i="54"/>
  <c r="AP23" i="54"/>
  <c r="AO23" i="54"/>
  <c r="AN23" i="54"/>
  <c r="AM23" i="54"/>
  <c r="AI23" i="54"/>
  <c r="AW22" i="54"/>
  <c r="AV22" i="54"/>
  <c r="AU22" i="54"/>
  <c r="AT22" i="54"/>
  <c r="AS22" i="54"/>
  <c r="AR22" i="54"/>
  <c r="AQ22" i="54"/>
  <c r="AP22" i="54"/>
  <c r="AO22" i="54"/>
  <c r="AN22" i="54"/>
  <c r="AM22" i="54"/>
  <c r="AI22" i="54"/>
  <c r="AW21" i="54"/>
  <c r="AV21" i="54"/>
  <c r="AU21" i="54"/>
  <c r="AT21" i="54"/>
  <c r="AS21" i="54"/>
  <c r="AR21" i="54"/>
  <c r="AQ21" i="54"/>
  <c r="AP21" i="54"/>
  <c r="AO21" i="54"/>
  <c r="AN21" i="54"/>
  <c r="AM21" i="54"/>
  <c r="AI21" i="54"/>
  <c r="AW20" i="54"/>
  <c r="AV20" i="54"/>
  <c r="AU20" i="54"/>
  <c r="AT20" i="54"/>
  <c r="AS20" i="54"/>
  <c r="AR20" i="54"/>
  <c r="AQ20" i="54"/>
  <c r="AP20" i="54"/>
  <c r="AO20" i="54"/>
  <c r="AN20" i="54"/>
  <c r="AM20" i="54"/>
  <c r="AI20" i="54"/>
  <c r="AW19" i="54"/>
  <c r="AV19" i="54"/>
  <c r="AU19" i="54"/>
  <c r="AT19" i="54"/>
  <c r="AS19" i="54"/>
  <c r="AR19" i="54"/>
  <c r="AQ19" i="54"/>
  <c r="AP19" i="54"/>
  <c r="AO19" i="54"/>
  <c r="AN19" i="54"/>
  <c r="AM19" i="54"/>
  <c r="AI19" i="54"/>
  <c r="AW18" i="54"/>
  <c r="AV18" i="54"/>
  <c r="AU18" i="54"/>
  <c r="AT18" i="54"/>
  <c r="AS18" i="54"/>
  <c r="AR18" i="54"/>
  <c r="AQ18" i="54"/>
  <c r="AP18" i="54"/>
  <c r="AO18" i="54"/>
  <c r="AN18" i="54"/>
  <c r="AM18" i="54"/>
  <c r="AI18" i="54"/>
  <c r="AW17" i="54"/>
  <c r="AV17" i="54"/>
  <c r="AU17" i="54"/>
  <c r="AT17" i="54"/>
  <c r="AS17" i="54"/>
  <c r="AR17" i="54"/>
  <c r="AQ17" i="54"/>
  <c r="AP17" i="54"/>
  <c r="AO17" i="54"/>
  <c r="AN17" i="54"/>
  <c r="AM17" i="54"/>
  <c r="AI17" i="54"/>
  <c r="AW16" i="54"/>
  <c r="AV16" i="54"/>
  <c r="AU16" i="54"/>
  <c r="AT16" i="54"/>
  <c r="AS16" i="54"/>
  <c r="AR16" i="54"/>
  <c r="AQ16" i="54"/>
  <c r="AP16" i="54"/>
  <c r="AO16" i="54"/>
  <c r="AN16" i="54"/>
  <c r="AM16" i="54"/>
  <c r="AI16" i="54"/>
  <c r="AW15" i="54"/>
  <c r="AV15" i="54"/>
  <c r="AU15" i="54"/>
  <c r="AT15" i="54"/>
  <c r="AS15" i="54"/>
  <c r="AR15" i="54"/>
  <c r="AQ15" i="54"/>
  <c r="AP15" i="54"/>
  <c r="AO15" i="54"/>
  <c r="AN15" i="54"/>
  <c r="AM15" i="54"/>
  <c r="AI15" i="54"/>
  <c r="AW14" i="54"/>
  <c r="AV14" i="54"/>
  <c r="AU14" i="54"/>
  <c r="AT14" i="54"/>
  <c r="AS14" i="54"/>
  <c r="AR14" i="54"/>
  <c r="AQ14" i="54"/>
  <c r="AP14" i="54"/>
  <c r="AO14" i="54"/>
  <c r="AN14" i="54"/>
  <c r="AM14" i="54"/>
  <c r="AI14" i="54"/>
  <c r="AW13" i="54"/>
  <c r="AV13" i="54"/>
  <c r="AU13" i="54"/>
  <c r="AT13" i="54"/>
  <c r="AS13" i="54"/>
  <c r="AR13" i="54"/>
  <c r="AQ13" i="54"/>
  <c r="AP13" i="54"/>
  <c r="AO13" i="54"/>
  <c r="AN13" i="54"/>
  <c r="AM13" i="54"/>
  <c r="AI13" i="54"/>
  <c r="AW12" i="54"/>
  <c r="AV12" i="54"/>
  <c r="AU12" i="54"/>
  <c r="AT12" i="54"/>
  <c r="AS12" i="54"/>
  <c r="AR12" i="54"/>
  <c r="AQ12" i="54"/>
  <c r="AP12" i="54"/>
  <c r="AO12" i="54"/>
  <c r="AN12" i="54"/>
  <c r="AI12" i="54"/>
  <c r="AW11" i="54"/>
  <c r="AV11" i="54"/>
  <c r="AU11" i="54"/>
  <c r="AT11" i="54"/>
  <c r="AS11" i="54"/>
  <c r="AR11" i="54"/>
  <c r="AQ11" i="54"/>
  <c r="AP11" i="54"/>
  <c r="AO11" i="54"/>
  <c r="AN11" i="54"/>
  <c r="AM11" i="54"/>
  <c r="AI11" i="54"/>
  <c r="AW10" i="54"/>
  <c r="AV10" i="54"/>
  <c r="AU10" i="54"/>
  <c r="AT10" i="54"/>
  <c r="AS10" i="54"/>
  <c r="AR10" i="54"/>
  <c r="AQ10" i="54"/>
  <c r="AP10" i="54"/>
  <c r="AO10" i="54"/>
  <c r="AN10" i="54"/>
  <c r="AM10" i="54"/>
  <c r="AI10" i="54"/>
  <c r="AW9" i="54"/>
  <c r="AV9" i="54"/>
  <c r="AU9" i="54"/>
  <c r="AT9" i="54"/>
  <c r="AS9" i="54"/>
  <c r="AR9" i="54"/>
  <c r="AQ9" i="54"/>
  <c r="AP9" i="54"/>
  <c r="AO9" i="54"/>
  <c r="AN9" i="54"/>
  <c r="AM9" i="54"/>
  <c r="AI9" i="54"/>
  <c r="AW8" i="54"/>
  <c r="AV8" i="54"/>
  <c r="AU8" i="54"/>
  <c r="AT8" i="54"/>
  <c r="AS8" i="54"/>
  <c r="AR8" i="54"/>
  <c r="AQ8" i="54"/>
  <c r="AP8" i="54"/>
  <c r="AO8" i="54"/>
  <c r="AN8" i="54"/>
  <c r="AM8" i="54"/>
  <c r="AI8" i="54"/>
  <c r="AG5" i="54"/>
  <c r="AG6" i="54" s="1"/>
  <c r="AG7" i="54" s="1"/>
  <c r="AF5" i="54"/>
  <c r="AF6" i="54" s="1"/>
  <c r="AF7" i="54" s="1"/>
  <c r="AE5" i="54"/>
  <c r="AE6" i="54" s="1"/>
  <c r="AE7" i="54" s="1"/>
  <c r="AD5" i="54"/>
  <c r="AD6" i="54" s="1"/>
  <c r="AD7" i="54" s="1"/>
  <c r="AC5" i="54"/>
  <c r="AC6" i="54" s="1"/>
  <c r="AC7" i="54" s="1"/>
  <c r="AB5" i="54"/>
  <c r="AB6" i="54" s="1"/>
  <c r="AB7" i="54" s="1"/>
  <c r="AA5" i="54"/>
  <c r="AA6" i="54" s="1"/>
  <c r="AA7" i="54" s="1"/>
  <c r="Z5" i="54"/>
  <c r="Z6" i="54" s="1"/>
  <c r="Z7" i="54" s="1"/>
  <c r="Y5" i="54"/>
  <c r="Y6" i="54" s="1"/>
  <c r="Y7" i="54" s="1"/>
  <c r="X5" i="54"/>
  <c r="X6" i="54" s="1"/>
  <c r="X7" i="54" s="1"/>
  <c r="W5" i="54"/>
  <c r="W6" i="54" s="1"/>
  <c r="W7" i="54" s="1"/>
  <c r="V5" i="54"/>
  <c r="V6" i="54" s="1"/>
  <c r="V7" i="54" s="1"/>
  <c r="U5" i="54"/>
  <c r="U6" i="54" s="1"/>
  <c r="U7" i="54" s="1"/>
  <c r="T5" i="54"/>
  <c r="T6" i="54" s="1"/>
  <c r="T7" i="54" s="1"/>
  <c r="S5" i="54"/>
  <c r="S6" i="54" s="1"/>
  <c r="S7" i="54" s="1"/>
  <c r="R5" i="54"/>
  <c r="R6" i="54" s="1"/>
  <c r="R7" i="54" s="1"/>
  <c r="Q5" i="54"/>
  <c r="Q6" i="54" s="1"/>
  <c r="Q7" i="54" s="1"/>
  <c r="P5" i="54"/>
  <c r="P6" i="54" s="1"/>
  <c r="P7" i="54" s="1"/>
  <c r="O5" i="54"/>
  <c r="O6" i="54" s="1"/>
  <c r="O7" i="54" s="1"/>
  <c r="N5" i="54"/>
  <c r="N6" i="54" s="1"/>
  <c r="N7" i="54" s="1"/>
  <c r="M5" i="54"/>
  <c r="M6" i="54" s="1"/>
  <c r="M7" i="54" s="1"/>
  <c r="L5" i="54"/>
  <c r="L6" i="54" s="1"/>
  <c r="L7" i="54" s="1"/>
  <c r="K5" i="54"/>
  <c r="K6" i="54" s="1"/>
  <c r="K7" i="54" s="1"/>
  <c r="J5" i="54"/>
  <c r="J6" i="54" s="1"/>
  <c r="J7" i="54" s="1"/>
  <c r="I5" i="54"/>
  <c r="I6" i="54" s="1"/>
  <c r="I7" i="54" s="1"/>
  <c r="H5" i="54"/>
  <c r="H6" i="54" s="1"/>
  <c r="H7" i="54" s="1"/>
  <c r="G5" i="54"/>
  <c r="G6" i="54" s="1"/>
  <c r="G7" i="54" s="1"/>
  <c r="F5" i="54"/>
  <c r="F6" i="54" s="1"/>
  <c r="F7" i="54" s="1"/>
  <c r="E5" i="54"/>
  <c r="E6" i="54" s="1"/>
  <c r="E7" i="54" s="1"/>
  <c r="D5" i="54"/>
  <c r="D6" i="54" s="1"/>
  <c r="D7" i="54" s="1"/>
  <c r="AH51" i="53"/>
  <c r="AG51" i="53"/>
  <c r="AF51" i="53"/>
  <c r="AE51" i="53"/>
  <c r="AD51" i="53"/>
  <c r="AC51" i="53"/>
  <c r="AB51" i="53"/>
  <c r="AA51" i="53"/>
  <c r="Z51" i="53"/>
  <c r="Y51" i="53"/>
  <c r="X51" i="53"/>
  <c r="W51" i="53"/>
  <c r="V51" i="53"/>
  <c r="U51" i="53"/>
  <c r="T51" i="53"/>
  <c r="S51" i="53"/>
  <c r="R51" i="53"/>
  <c r="Q51" i="53"/>
  <c r="P51" i="53"/>
  <c r="O51" i="53"/>
  <c r="N51" i="53"/>
  <c r="M51" i="53"/>
  <c r="L51" i="53"/>
  <c r="K51" i="53"/>
  <c r="J51" i="53"/>
  <c r="I51" i="53"/>
  <c r="H51" i="53"/>
  <c r="G51" i="53"/>
  <c r="F51" i="53"/>
  <c r="E51" i="53"/>
  <c r="D51" i="53"/>
  <c r="AH50" i="53"/>
  <c r="AG50" i="53"/>
  <c r="AF50" i="53"/>
  <c r="AE50" i="53"/>
  <c r="AD50" i="53"/>
  <c r="AC50" i="53"/>
  <c r="AB50" i="53"/>
  <c r="AA50" i="53"/>
  <c r="Z50" i="53"/>
  <c r="Y50" i="53"/>
  <c r="X50" i="53"/>
  <c r="W50" i="53"/>
  <c r="V50" i="53"/>
  <c r="U50" i="53"/>
  <c r="T50" i="53"/>
  <c r="S50" i="53"/>
  <c r="R50" i="53"/>
  <c r="Q50" i="53"/>
  <c r="P50" i="53"/>
  <c r="O50" i="53"/>
  <c r="N50" i="53"/>
  <c r="M50" i="53"/>
  <c r="L50" i="53"/>
  <c r="K50" i="53"/>
  <c r="J50" i="53"/>
  <c r="I50" i="53"/>
  <c r="H50" i="53"/>
  <c r="G50" i="53"/>
  <c r="F50" i="53"/>
  <c r="E50" i="53"/>
  <c r="D50" i="53"/>
  <c r="AH49" i="53"/>
  <c r="AG49" i="53"/>
  <c r="AF49" i="53"/>
  <c r="AE49" i="53"/>
  <c r="AD49" i="53"/>
  <c r="AC49" i="53"/>
  <c r="AB49" i="53"/>
  <c r="AA49" i="53"/>
  <c r="Z49" i="53"/>
  <c r="Y49" i="53"/>
  <c r="X49" i="53"/>
  <c r="W49" i="53"/>
  <c r="V49" i="53"/>
  <c r="U49" i="53"/>
  <c r="T49" i="53"/>
  <c r="S49" i="53"/>
  <c r="R49" i="53"/>
  <c r="Q49" i="53"/>
  <c r="P49" i="53"/>
  <c r="O49" i="53"/>
  <c r="N49" i="53"/>
  <c r="M49" i="53"/>
  <c r="L49" i="53"/>
  <c r="K49" i="53"/>
  <c r="J49" i="53"/>
  <c r="I49" i="53"/>
  <c r="H49" i="53"/>
  <c r="G49" i="53"/>
  <c r="F49" i="53"/>
  <c r="E49" i="53"/>
  <c r="D49" i="53"/>
  <c r="AH48" i="53"/>
  <c r="AG48" i="53"/>
  <c r="AF48" i="53"/>
  <c r="AE48" i="53"/>
  <c r="AD48" i="53"/>
  <c r="AC48" i="53"/>
  <c r="AB48" i="53"/>
  <c r="AA48" i="53"/>
  <c r="Z48" i="53"/>
  <c r="Y48" i="53"/>
  <c r="X48" i="53"/>
  <c r="W48" i="53"/>
  <c r="V48" i="53"/>
  <c r="U48" i="53"/>
  <c r="T48" i="53"/>
  <c r="S48" i="53"/>
  <c r="R48" i="53"/>
  <c r="Q48" i="53"/>
  <c r="P48" i="53"/>
  <c r="O48" i="53"/>
  <c r="N48" i="53"/>
  <c r="M48" i="53"/>
  <c r="L48" i="53"/>
  <c r="K48" i="53"/>
  <c r="J48" i="53"/>
  <c r="I48" i="53"/>
  <c r="H48" i="53"/>
  <c r="G48" i="53"/>
  <c r="F48" i="53"/>
  <c r="E48" i="53"/>
  <c r="D48" i="53"/>
  <c r="AH47" i="53"/>
  <c r="AG47" i="53"/>
  <c r="AF47" i="53"/>
  <c r="AE47" i="53"/>
  <c r="AD47" i="53"/>
  <c r="AC47" i="53"/>
  <c r="AB47" i="53"/>
  <c r="AA47" i="53"/>
  <c r="Z47" i="53"/>
  <c r="Y47" i="53"/>
  <c r="X47" i="53"/>
  <c r="W47" i="53"/>
  <c r="V47" i="53"/>
  <c r="U47" i="53"/>
  <c r="T47" i="53"/>
  <c r="S47" i="53"/>
  <c r="R47" i="53"/>
  <c r="Q47" i="53"/>
  <c r="P47" i="53"/>
  <c r="O47" i="53"/>
  <c r="N47" i="53"/>
  <c r="M47" i="53"/>
  <c r="L47" i="53"/>
  <c r="K47" i="53"/>
  <c r="J47" i="53"/>
  <c r="I47" i="53"/>
  <c r="H47" i="53"/>
  <c r="G47" i="53"/>
  <c r="F47" i="53"/>
  <c r="E47" i="53"/>
  <c r="D47" i="53"/>
  <c r="AH46" i="53"/>
  <c r="AG46" i="53"/>
  <c r="AF46" i="53"/>
  <c r="AE46" i="53"/>
  <c r="AD46" i="53"/>
  <c r="AC46" i="53"/>
  <c r="AB46" i="53"/>
  <c r="AA46" i="53"/>
  <c r="Z46" i="53"/>
  <c r="Y46" i="53"/>
  <c r="X46" i="53"/>
  <c r="W46" i="53"/>
  <c r="V46" i="53"/>
  <c r="U46" i="53"/>
  <c r="T46" i="53"/>
  <c r="S46" i="53"/>
  <c r="R46" i="53"/>
  <c r="Q46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D46" i="53"/>
  <c r="AH45" i="53"/>
  <c r="AG45" i="53"/>
  <c r="AF45" i="53"/>
  <c r="AE45" i="53"/>
  <c r="AD45" i="53"/>
  <c r="AC45" i="53"/>
  <c r="AB45" i="53"/>
  <c r="AA45" i="53"/>
  <c r="Z45" i="53"/>
  <c r="Y45" i="53"/>
  <c r="X45" i="53"/>
  <c r="W45" i="53"/>
  <c r="V45" i="53"/>
  <c r="U45" i="53"/>
  <c r="T45" i="53"/>
  <c r="S45" i="53"/>
  <c r="R45" i="53"/>
  <c r="Q45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D45" i="53"/>
  <c r="AH44" i="53"/>
  <c r="AG44" i="53"/>
  <c r="AF44" i="53"/>
  <c r="AE44" i="53"/>
  <c r="AD44" i="53"/>
  <c r="AC44" i="53"/>
  <c r="AB44" i="53"/>
  <c r="AA44" i="53"/>
  <c r="Z44" i="53"/>
  <c r="Y44" i="53"/>
  <c r="X44" i="53"/>
  <c r="W44" i="53"/>
  <c r="V44" i="53"/>
  <c r="U44" i="53"/>
  <c r="T44" i="53"/>
  <c r="S44" i="53"/>
  <c r="R44" i="53"/>
  <c r="Q44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D44" i="53"/>
  <c r="AH43" i="53"/>
  <c r="AG43" i="53"/>
  <c r="AF43" i="53"/>
  <c r="AE43" i="53"/>
  <c r="AD43" i="53"/>
  <c r="AC43" i="53"/>
  <c r="AB43" i="53"/>
  <c r="AA43" i="53"/>
  <c r="Z43" i="53"/>
  <c r="Y43" i="53"/>
  <c r="X43" i="53"/>
  <c r="W43" i="53"/>
  <c r="V43" i="53"/>
  <c r="U43" i="53"/>
  <c r="T43" i="53"/>
  <c r="S43" i="53"/>
  <c r="R43" i="53"/>
  <c r="Q43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D43" i="53"/>
  <c r="AH42" i="53"/>
  <c r="AG42" i="53"/>
  <c r="AF42" i="53"/>
  <c r="AE42" i="53"/>
  <c r="AD42" i="53"/>
  <c r="AC42" i="53"/>
  <c r="AB42" i="53"/>
  <c r="AA42" i="53"/>
  <c r="Z42" i="53"/>
  <c r="Y42" i="53"/>
  <c r="X42" i="53"/>
  <c r="W42" i="53"/>
  <c r="V42" i="53"/>
  <c r="U42" i="53"/>
  <c r="T42" i="53"/>
  <c r="S42" i="53"/>
  <c r="R42" i="53"/>
  <c r="Q42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D42" i="53"/>
  <c r="AH41" i="53"/>
  <c r="AG41" i="53"/>
  <c r="AF41" i="53"/>
  <c r="AE41" i="53"/>
  <c r="AD41" i="53"/>
  <c r="AC41" i="53"/>
  <c r="AB41" i="53"/>
  <c r="AA41" i="53"/>
  <c r="Z41" i="53"/>
  <c r="Y41" i="53"/>
  <c r="X41" i="53"/>
  <c r="W41" i="53"/>
  <c r="V41" i="53"/>
  <c r="U41" i="53"/>
  <c r="T41" i="53"/>
  <c r="S41" i="53"/>
  <c r="R41" i="53"/>
  <c r="Q41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D41" i="53"/>
  <c r="AH40" i="53"/>
  <c r="AG40" i="53"/>
  <c r="AF40" i="53"/>
  <c r="AE40" i="53"/>
  <c r="AD40" i="53"/>
  <c r="AC40" i="53"/>
  <c r="AB40" i="53"/>
  <c r="AA40" i="53"/>
  <c r="Z40" i="53"/>
  <c r="Y40" i="53"/>
  <c r="X40" i="53"/>
  <c r="W40" i="53"/>
  <c r="V40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D40" i="53"/>
  <c r="AH39" i="53"/>
  <c r="AG39" i="53"/>
  <c r="AF39" i="53"/>
  <c r="AE39" i="53"/>
  <c r="AD39" i="53"/>
  <c r="AC39" i="53"/>
  <c r="AB39" i="53"/>
  <c r="AA39" i="53"/>
  <c r="Z39" i="53"/>
  <c r="Y39" i="53"/>
  <c r="X39" i="53"/>
  <c r="W39" i="53"/>
  <c r="V39" i="53"/>
  <c r="U39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D39" i="53"/>
  <c r="AH38" i="53"/>
  <c r="AG38" i="53"/>
  <c r="AF38" i="53"/>
  <c r="AE38" i="53"/>
  <c r="AD38" i="53"/>
  <c r="AC38" i="53"/>
  <c r="AB38" i="53"/>
  <c r="AA38" i="53"/>
  <c r="Z38" i="53"/>
  <c r="Y38" i="53"/>
  <c r="X38" i="53"/>
  <c r="W38" i="53"/>
  <c r="V38" i="53"/>
  <c r="U38" i="53"/>
  <c r="T38" i="53"/>
  <c r="S38" i="53"/>
  <c r="R38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D38" i="53"/>
  <c r="AH37" i="53"/>
  <c r="AH58" i="53" s="1"/>
  <c r="AG37" i="53"/>
  <c r="AG58" i="53" s="1"/>
  <c r="AF37" i="53"/>
  <c r="AF58" i="53" s="1"/>
  <c r="AE37" i="53"/>
  <c r="AE58" i="53" s="1"/>
  <c r="AD37" i="53"/>
  <c r="AD58" i="53" s="1"/>
  <c r="AC37" i="53"/>
  <c r="AC58" i="53" s="1"/>
  <c r="AB37" i="53"/>
  <c r="AB58" i="53" s="1"/>
  <c r="AA37" i="53"/>
  <c r="AA58" i="53" s="1"/>
  <c r="Z37" i="53"/>
  <c r="Z58" i="53" s="1"/>
  <c r="Y37" i="53"/>
  <c r="Y58" i="53" s="1"/>
  <c r="X37" i="53"/>
  <c r="X58" i="53" s="1"/>
  <c r="W37" i="53"/>
  <c r="W58" i="53" s="1"/>
  <c r="V37" i="53"/>
  <c r="V58" i="53" s="1"/>
  <c r="U37" i="53"/>
  <c r="U58" i="53" s="1"/>
  <c r="T37" i="53"/>
  <c r="T58" i="53" s="1"/>
  <c r="S37" i="53"/>
  <c r="S58" i="53" s="1"/>
  <c r="R37" i="53"/>
  <c r="R58" i="53" s="1"/>
  <c r="Q37" i="53"/>
  <c r="Q58" i="53" s="1"/>
  <c r="P37" i="53"/>
  <c r="P58" i="53" s="1"/>
  <c r="O37" i="53"/>
  <c r="O58" i="53" s="1"/>
  <c r="N37" i="53"/>
  <c r="N58" i="53" s="1"/>
  <c r="M37" i="53"/>
  <c r="M58" i="53" s="1"/>
  <c r="L37" i="53"/>
  <c r="L58" i="53" s="1"/>
  <c r="K37" i="53"/>
  <c r="K58" i="53" s="1"/>
  <c r="J37" i="53"/>
  <c r="J58" i="53" s="1"/>
  <c r="I37" i="53"/>
  <c r="I58" i="53" s="1"/>
  <c r="H37" i="53"/>
  <c r="H58" i="53" s="1"/>
  <c r="G37" i="53"/>
  <c r="G58" i="53" s="1"/>
  <c r="F37" i="53"/>
  <c r="F58" i="53" s="1"/>
  <c r="E37" i="53"/>
  <c r="E58" i="53" s="1"/>
  <c r="D37" i="53"/>
  <c r="D58" i="53" s="1"/>
  <c r="AH36" i="53"/>
  <c r="AH52" i="53" s="1"/>
  <c r="AG36" i="53"/>
  <c r="AG52" i="53" s="1"/>
  <c r="AF36" i="53"/>
  <c r="AF52" i="53" s="1"/>
  <c r="AE36" i="53"/>
  <c r="AE52" i="53" s="1"/>
  <c r="AD36" i="53"/>
  <c r="AD52" i="53" s="1"/>
  <c r="AC36" i="53"/>
  <c r="AC52" i="53" s="1"/>
  <c r="AB36" i="53"/>
  <c r="AB52" i="53" s="1"/>
  <c r="AA36" i="53"/>
  <c r="AA52" i="53" s="1"/>
  <c r="Z36" i="53"/>
  <c r="Z52" i="53" s="1"/>
  <c r="Y36" i="53"/>
  <c r="Y52" i="53" s="1"/>
  <c r="X36" i="53"/>
  <c r="X52" i="53" s="1"/>
  <c r="W36" i="53"/>
  <c r="W52" i="53" s="1"/>
  <c r="V36" i="53"/>
  <c r="V52" i="53" s="1"/>
  <c r="U36" i="53"/>
  <c r="U52" i="53" s="1"/>
  <c r="T36" i="53"/>
  <c r="T52" i="53" s="1"/>
  <c r="S36" i="53"/>
  <c r="S52" i="53" s="1"/>
  <c r="R36" i="53"/>
  <c r="R52" i="53" s="1"/>
  <c r="Q36" i="53"/>
  <c r="Q52" i="53" s="1"/>
  <c r="P36" i="53"/>
  <c r="P52" i="53" s="1"/>
  <c r="O36" i="53"/>
  <c r="O52" i="53" s="1"/>
  <c r="N36" i="53"/>
  <c r="N52" i="53" s="1"/>
  <c r="M36" i="53"/>
  <c r="M52" i="53" s="1"/>
  <c r="L36" i="53"/>
  <c r="L52" i="53" s="1"/>
  <c r="K36" i="53"/>
  <c r="K52" i="53" s="1"/>
  <c r="J36" i="53"/>
  <c r="J52" i="53" s="1"/>
  <c r="I36" i="53"/>
  <c r="I52" i="53" s="1"/>
  <c r="H36" i="53"/>
  <c r="H52" i="53" s="1"/>
  <c r="G36" i="53"/>
  <c r="G52" i="53" s="1"/>
  <c r="F36" i="53"/>
  <c r="F52" i="53" s="1"/>
  <c r="E36" i="53"/>
  <c r="E52" i="53" s="1"/>
  <c r="D36" i="53"/>
  <c r="D52" i="53" s="1"/>
  <c r="AX29" i="53"/>
  <c r="AW29" i="53"/>
  <c r="AV29" i="53"/>
  <c r="AU29" i="53"/>
  <c r="AT29" i="53"/>
  <c r="AS29" i="53"/>
  <c r="AR29" i="53"/>
  <c r="AQ29" i="53"/>
  <c r="AP29" i="53"/>
  <c r="AO29" i="53"/>
  <c r="AX28" i="53"/>
  <c r="AW28" i="53"/>
  <c r="AV28" i="53"/>
  <c r="AU28" i="53"/>
  <c r="AT28" i="53"/>
  <c r="AS28" i="53"/>
  <c r="AR28" i="53"/>
  <c r="AQ28" i="53"/>
  <c r="AP28" i="53"/>
  <c r="AO28" i="53"/>
  <c r="AX27" i="53"/>
  <c r="AW27" i="53"/>
  <c r="AV27" i="53"/>
  <c r="AU27" i="53"/>
  <c r="AT27" i="53"/>
  <c r="AS27" i="53"/>
  <c r="AR27" i="53"/>
  <c r="AQ27" i="53"/>
  <c r="AP27" i="53"/>
  <c r="AO27" i="53"/>
  <c r="AN27" i="53"/>
  <c r="AJ27" i="53"/>
  <c r="AX26" i="53"/>
  <c r="AW26" i="53"/>
  <c r="AV26" i="53"/>
  <c r="AU26" i="53"/>
  <c r="AT26" i="53"/>
  <c r="AS26" i="53"/>
  <c r="AR26" i="53"/>
  <c r="AQ26" i="53"/>
  <c r="AP26" i="53"/>
  <c r="AO26" i="53"/>
  <c r="AJ26" i="53"/>
  <c r="AX25" i="53"/>
  <c r="AW25" i="53"/>
  <c r="AV25" i="53"/>
  <c r="AU25" i="53"/>
  <c r="AT25" i="53"/>
  <c r="AS25" i="53"/>
  <c r="AR25" i="53"/>
  <c r="AQ25" i="53"/>
  <c r="AP25" i="53"/>
  <c r="AO25" i="53"/>
  <c r="AJ25" i="53"/>
  <c r="AX24" i="53"/>
  <c r="AW24" i="53"/>
  <c r="AV24" i="53"/>
  <c r="AU24" i="53"/>
  <c r="AT24" i="53"/>
  <c r="AS24" i="53"/>
  <c r="AR24" i="53"/>
  <c r="AQ24" i="53"/>
  <c r="AP24" i="53"/>
  <c r="AO24" i="53"/>
  <c r="AN24" i="53"/>
  <c r="AJ24" i="53"/>
  <c r="AX23" i="53"/>
  <c r="AW23" i="53"/>
  <c r="AV23" i="53"/>
  <c r="AU23" i="53"/>
  <c r="AT23" i="53"/>
  <c r="AS23" i="53"/>
  <c r="AR23" i="53"/>
  <c r="AQ23" i="53"/>
  <c r="AP23" i="53"/>
  <c r="AO23" i="53"/>
  <c r="AN23" i="53"/>
  <c r="AJ23" i="53"/>
  <c r="AX22" i="53"/>
  <c r="AW22" i="53"/>
  <c r="AV22" i="53"/>
  <c r="AU22" i="53"/>
  <c r="AT22" i="53"/>
  <c r="AS22" i="53"/>
  <c r="AR22" i="53"/>
  <c r="AQ22" i="53"/>
  <c r="AP22" i="53"/>
  <c r="AO22" i="53"/>
  <c r="AN22" i="53"/>
  <c r="AJ22" i="53"/>
  <c r="AX21" i="53"/>
  <c r="AW21" i="53"/>
  <c r="AV21" i="53"/>
  <c r="AU21" i="53"/>
  <c r="AT21" i="53"/>
  <c r="AS21" i="53"/>
  <c r="AR21" i="53"/>
  <c r="AQ21" i="53"/>
  <c r="AP21" i="53"/>
  <c r="AO21" i="53"/>
  <c r="AN21" i="53"/>
  <c r="AJ21" i="53"/>
  <c r="AX20" i="53"/>
  <c r="AW20" i="53"/>
  <c r="AV20" i="53"/>
  <c r="AU20" i="53"/>
  <c r="AT20" i="53"/>
  <c r="AS20" i="53"/>
  <c r="AR20" i="53"/>
  <c r="AQ20" i="53"/>
  <c r="AP20" i="53"/>
  <c r="AO20" i="53"/>
  <c r="AN20" i="53"/>
  <c r="AJ20" i="53"/>
  <c r="AX19" i="53"/>
  <c r="AW19" i="53"/>
  <c r="AV19" i="53"/>
  <c r="AU19" i="53"/>
  <c r="AT19" i="53"/>
  <c r="AS19" i="53"/>
  <c r="AR19" i="53"/>
  <c r="AQ19" i="53"/>
  <c r="AP19" i="53"/>
  <c r="AO19" i="53"/>
  <c r="AN19" i="53"/>
  <c r="AJ19" i="53"/>
  <c r="AX18" i="53"/>
  <c r="AW18" i="53"/>
  <c r="AV18" i="53"/>
  <c r="AU18" i="53"/>
  <c r="AT18" i="53"/>
  <c r="AS18" i="53"/>
  <c r="AR18" i="53"/>
  <c r="AQ18" i="53"/>
  <c r="AP18" i="53"/>
  <c r="AO18" i="53"/>
  <c r="AN18" i="53"/>
  <c r="AJ18" i="53"/>
  <c r="AX17" i="53"/>
  <c r="AW17" i="53"/>
  <c r="AV17" i="53"/>
  <c r="AU17" i="53"/>
  <c r="AT17" i="53"/>
  <c r="AS17" i="53"/>
  <c r="AR17" i="53"/>
  <c r="AQ17" i="53"/>
  <c r="AP17" i="53"/>
  <c r="AO17" i="53"/>
  <c r="AN17" i="53"/>
  <c r="AJ17" i="53"/>
  <c r="AX16" i="53"/>
  <c r="AW16" i="53"/>
  <c r="AV16" i="53"/>
  <c r="AU16" i="53"/>
  <c r="AT16" i="53"/>
  <c r="AS16" i="53"/>
  <c r="AR16" i="53"/>
  <c r="AQ16" i="53"/>
  <c r="AP16" i="53"/>
  <c r="AO16" i="53"/>
  <c r="AN16" i="53"/>
  <c r="AJ16" i="53"/>
  <c r="AX15" i="53"/>
  <c r="AW15" i="53"/>
  <c r="AV15" i="53"/>
  <c r="AU15" i="53"/>
  <c r="AT15" i="53"/>
  <c r="AS15" i="53"/>
  <c r="AR15" i="53"/>
  <c r="AQ15" i="53"/>
  <c r="AP15" i="53"/>
  <c r="AO15" i="53"/>
  <c r="AN15" i="53"/>
  <c r="AJ15" i="53"/>
  <c r="AX14" i="53"/>
  <c r="AW14" i="53"/>
  <c r="AV14" i="53"/>
  <c r="AU14" i="53"/>
  <c r="AT14" i="53"/>
  <c r="AS14" i="53"/>
  <c r="AR14" i="53"/>
  <c r="AQ14" i="53"/>
  <c r="AP14" i="53"/>
  <c r="AO14" i="53"/>
  <c r="AN14" i="53"/>
  <c r="AJ14" i="53"/>
  <c r="AX13" i="53"/>
  <c r="AW13" i="53"/>
  <c r="AV13" i="53"/>
  <c r="AU13" i="53"/>
  <c r="AT13" i="53"/>
  <c r="AS13" i="53"/>
  <c r="AR13" i="53"/>
  <c r="AQ13" i="53"/>
  <c r="AP13" i="53"/>
  <c r="AO13" i="53"/>
  <c r="AN13" i="53"/>
  <c r="AJ13" i="53"/>
  <c r="AX12" i="53"/>
  <c r="AW12" i="53"/>
  <c r="AV12" i="53"/>
  <c r="AU12" i="53"/>
  <c r="AT12" i="53"/>
  <c r="AS12" i="53"/>
  <c r="AR12" i="53"/>
  <c r="AQ12" i="53"/>
  <c r="AP12" i="53"/>
  <c r="AO12" i="53"/>
  <c r="AJ12" i="53"/>
  <c r="AX11" i="53"/>
  <c r="AW11" i="53"/>
  <c r="AV11" i="53"/>
  <c r="AU11" i="53"/>
  <c r="AT11" i="53"/>
  <c r="AS11" i="53"/>
  <c r="AR11" i="53"/>
  <c r="AQ11" i="53"/>
  <c r="AP11" i="53"/>
  <c r="AO11" i="53"/>
  <c r="AN11" i="53"/>
  <c r="AJ11" i="53"/>
  <c r="AX10" i="53"/>
  <c r="AW10" i="53"/>
  <c r="AV10" i="53"/>
  <c r="AU10" i="53"/>
  <c r="AT10" i="53"/>
  <c r="AS10" i="53"/>
  <c r="AR10" i="53"/>
  <c r="AQ10" i="53"/>
  <c r="AP10" i="53"/>
  <c r="AO10" i="53"/>
  <c r="AN10" i="53"/>
  <c r="AJ10" i="53"/>
  <c r="AX9" i="53"/>
  <c r="AW9" i="53"/>
  <c r="AV9" i="53"/>
  <c r="AU9" i="53"/>
  <c r="AT9" i="53"/>
  <c r="AS9" i="53"/>
  <c r="AR9" i="53"/>
  <c r="AQ9" i="53"/>
  <c r="AP9" i="53"/>
  <c r="AO9" i="53"/>
  <c r="AN9" i="53"/>
  <c r="AJ9" i="53"/>
  <c r="AX8" i="53"/>
  <c r="AW8" i="53"/>
  <c r="AV8" i="53"/>
  <c r="AU8" i="53"/>
  <c r="AT8" i="53"/>
  <c r="AS8" i="53"/>
  <c r="AR8" i="53"/>
  <c r="AQ8" i="53"/>
  <c r="AP8" i="53"/>
  <c r="AO8" i="53"/>
  <c r="AN8" i="53"/>
  <c r="AJ8" i="53"/>
  <c r="AH5" i="53"/>
  <c r="AH6" i="53" s="1"/>
  <c r="AH7" i="53" s="1"/>
  <c r="AG5" i="53"/>
  <c r="AG6" i="53" s="1"/>
  <c r="AG7" i="53" s="1"/>
  <c r="AF5" i="53"/>
  <c r="AF6" i="53" s="1"/>
  <c r="AF7" i="53" s="1"/>
  <c r="AE5" i="53"/>
  <c r="AE6" i="53" s="1"/>
  <c r="AE7" i="53" s="1"/>
  <c r="AD5" i="53"/>
  <c r="AD6" i="53" s="1"/>
  <c r="AD7" i="53" s="1"/>
  <c r="AC5" i="53"/>
  <c r="AC6" i="53" s="1"/>
  <c r="AC7" i="53" s="1"/>
  <c r="AB5" i="53"/>
  <c r="AB6" i="53" s="1"/>
  <c r="AB7" i="53" s="1"/>
  <c r="AA5" i="53"/>
  <c r="AA6" i="53" s="1"/>
  <c r="AA7" i="53" s="1"/>
  <c r="Z5" i="53"/>
  <c r="Z6" i="53" s="1"/>
  <c r="Z7" i="53" s="1"/>
  <c r="Y5" i="53"/>
  <c r="Y6" i="53" s="1"/>
  <c r="Y7" i="53" s="1"/>
  <c r="X5" i="53"/>
  <c r="X6" i="53" s="1"/>
  <c r="X7" i="53" s="1"/>
  <c r="W5" i="53"/>
  <c r="W6" i="53" s="1"/>
  <c r="W7" i="53" s="1"/>
  <c r="V5" i="53"/>
  <c r="V6" i="53" s="1"/>
  <c r="V7" i="53" s="1"/>
  <c r="U5" i="53"/>
  <c r="U6" i="53" s="1"/>
  <c r="U7" i="53" s="1"/>
  <c r="T5" i="53"/>
  <c r="T6" i="53" s="1"/>
  <c r="T7" i="53" s="1"/>
  <c r="S5" i="53"/>
  <c r="S6" i="53" s="1"/>
  <c r="S7" i="53" s="1"/>
  <c r="R5" i="53"/>
  <c r="R6" i="53" s="1"/>
  <c r="R7" i="53" s="1"/>
  <c r="Q5" i="53"/>
  <c r="Q6" i="53" s="1"/>
  <c r="Q7" i="53" s="1"/>
  <c r="P5" i="53"/>
  <c r="P6" i="53" s="1"/>
  <c r="P7" i="53" s="1"/>
  <c r="O5" i="53"/>
  <c r="O6" i="53" s="1"/>
  <c r="O7" i="53" s="1"/>
  <c r="N5" i="53"/>
  <c r="N6" i="53" s="1"/>
  <c r="N7" i="53" s="1"/>
  <c r="M5" i="53"/>
  <c r="M6" i="53" s="1"/>
  <c r="M7" i="53" s="1"/>
  <c r="L5" i="53"/>
  <c r="L6" i="53" s="1"/>
  <c r="L7" i="53" s="1"/>
  <c r="K5" i="53"/>
  <c r="K6" i="53" s="1"/>
  <c r="K7" i="53" s="1"/>
  <c r="J5" i="53"/>
  <c r="J6" i="53" s="1"/>
  <c r="J7" i="53" s="1"/>
  <c r="I5" i="53"/>
  <c r="I6" i="53" s="1"/>
  <c r="I7" i="53" s="1"/>
  <c r="H5" i="53"/>
  <c r="H6" i="53" s="1"/>
  <c r="H7" i="53" s="1"/>
  <c r="G5" i="53"/>
  <c r="G6" i="53" s="1"/>
  <c r="G7" i="53" s="1"/>
  <c r="F5" i="53"/>
  <c r="F6" i="53" s="1"/>
  <c r="F7" i="53" s="1"/>
  <c r="E5" i="53"/>
  <c r="E6" i="53" s="1"/>
  <c r="E7" i="53" s="1"/>
  <c r="D5" i="53"/>
  <c r="D6" i="53" s="1"/>
  <c r="D7" i="53" s="1"/>
  <c r="AG51" i="51"/>
  <c r="AF51" i="51"/>
  <c r="AE51" i="51"/>
  <c r="AD51" i="51"/>
  <c r="AC51" i="51"/>
  <c r="AB51" i="51"/>
  <c r="AA51" i="51"/>
  <c r="Z51" i="51"/>
  <c r="Y51" i="51"/>
  <c r="X51" i="51"/>
  <c r="W51" i="51"/>
  <c r="V51" i="51"/>
  <c r="U51" i="51"/>
  <c r="T51" i="51"/>
  <c r="S51" i="51"/>
  <c r="R51" i="51"/>
  <c r="Q51" i="51"/>
  <c r="P51" i="51"/>
  <c r="O51" i="51"/>
  <c r="N51" i="51"/>
  <c r="M51" i="51"/>
  <c r="L51" i="51"/>
  <c r="K51" i="51"/>
  <c r="J51" i="51"/>
  <c r="I51" i="51"/>
  <c r="H51" i="51"/>
  <c r="G51" i="51"/>
  <c r="F51" i="51"/>
  <c r="E51" i="51"/>
  <c r="D51" i="51"/>
  <c r="AG50" i="51"/>
  <c r="AF50" i="51"/>
  <c r="AE50" i="51"/>
  <c r="AD50" i="51"/>
  <c r="AC50" i="51"/>
  <c r="AB50" i="51"/>
  <c r="AA50" i="51"/>
  <c r="Z50" i="51"/>
  <c r="Y50" i="51"/>
  <c r="X50" i="51"/>
  <c r="W50" i="51"/>
  <c r="V50" i="51"/>
  <c r="U50" i="51"/>
  <c r="T50" i="51"/>
  <c r="S50" i="51"/>
  <c r="R50" i="51"/>
  <c r="Q50" i="51"/>
  <c r="P50" i="51"/>
  <c r="O50" i="51"/>
  <c r="N50" i="51"/>
  <c r="M50" i="51"/>
  <c r="L50" i="51"/>
  <c r="K50" i="51"/>
  <c r="J50" i="51"/>
  <c r="I50" i="51"/>
  <c r="H50" i="51"/>
  <c r="G50" i="51"/>
  <c r="F50" i="51"/>
  <c r="E50" i="51"/>
  <c r="D50" i="51"/>
  <c r="AG49" i="51"/>
  <c r="AF49" i="51"/>
  <c r="AE49" i="51"/>
  <c r="AD49" i="51"/>
  <c r="AC49" i="51"/>
  <c r="AB49" i="51"/>
  <c r="AA49" i="51"/>
  <c r="Z49" i="51"/>
  <c r="Y49" i="51"/>
  <c r="X49" i="51"/>
  <c r="W49" i="51"/>
  <c r="V49" i="51"/>
  <c r="U49" i="51"/>
  <c r="T49" i="51"/>
  <c r="S49" i="51"/>
  <c r="R49" i="51"/>
  <c r="Q49" i="51"/>
  <c r="P49" i="51"/>
  <c r="O49" i="51"/>
  <c r="N49" i="51"/>
  <c r="M49" i="51"/>
  <c r="L49" i="51"/>
  <c r="K49" i="51"/>
  <c r="J49" i="51"/>
  <c r="I49" i="51"/>
  <c r="H49" i="51"/>
  <c r="G49" i="51"/>
  <c r="F49" i="51"/>
  <c r="E49" i="51"/>
  <c r="D49" i="51"/>
  <c r="AG48" i="51"/>
  <c r="AF48" i="51"/>
  <c r="AE48" i="51"/>
  <c r="AD48" i="51"/>
  <c r="AC48" i="51"/>
  <c r="AB48" i="51"/>
  <c r="AA48" i="51"/>
  <c r="Z48" i="51"/>
  <c r="Y48" i="51"/>
  <c r="X48" i="51"/>
  <c r="W48" i="51"/>
  <c r="V48" i="51"/>
  <c r="U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AG47" i="51"/>
  <c r="AF47" i="51"/>
  <c r="AE47" i="51"/>
  <c r="AD47" i="51"/>
  <c r="AC47" i="51"/>
  <c r="AB47" i="51"/>
  <c r="AA47" i="51"/>
  <c r="Z47" i="51"/>
  <c r="Y47" i="51"/>
  <c r="X47" i="51"/>
  <c r="W47" i="51"/>
  <c r="V47" i="51"/>
  <c r="U47" i="51"/>
  <c r="T47" i="51"/>
  <c r="S47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AG46" i="51"/>
  <c r="AF46" i="51"/>
  <c r="AE46" i="51"/>
  <c r="AD46" i="51"/>
  <c r="AC46" i="51"/>
  <c r="AB46" i="51"/>
  <c r="AA46" i="51"/>
  <c r="Z46" i="51"/>
  <c r="Y46" i="51"/>
  <c r="X46" i="51"/>
  <c r="W46" i="51"/>
  <c r="V46" i="51"/>
  <c r="U46" i="51"/>
  <c r="T46" i="51"/>
  <c r="S46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6" i="51"/>
  <c r="AG45" i="51"/>
  <c r="AF45" i="51"/>
  <c r="AE45" i="51"/>
  <c r="AD45" i="51"/>
  <c r="AC45" i="51"/>
  <c r="AB45" i="51"/>
  <c r="AA45" i="51"/>
  <c r="Z45" i="51"/>
  <c r="Y45" i="51"/>
  <c r="X45" i="51"/>
  <c r="W45" i="51"/>
  <c r="V45" i="51"/>
  <c r="U45" i="51"/>
  <c r="T45" i="51"/>
  <c r="S45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5" i="51"/>
  <c r="D45" i="51"/>
  <c r="AG44" i="51"/>
  <c r="AF44" i="51"/>
  <c r="AE44" i="51"/>
  <c r="AD44" i="51"/>
  <c r="AC44" i="51"/>
  <c r="AB44" i="51"/>
  <c r="AA44" i="51"/>
  <c r="Z44" i="51"/>
  <c r="Y44" i="51"/>
  <c r="X44" i="51"/>
  <c r="W44" i="51"/>
  <c r="V44" i="51"/>
  <c r="U44" i="51"/>
  <c r="T44" i="51"/>
  <c r="S44" i="51"/>
  <c r="R44" i="51"/>
  <c r="Q44" i="51"/>
  <c r="P44" i="51"/>
  <c r="O44" i="51"/>
  <c r="N44" i="51"/>
  <c r="M44" i="51"/>
  <c r="L44" i="51"/>
  <c r="K44" i="51"/>
  <c r="J44" i="51"/>
  <c r="I44" i="51"/>
  <c r="H44" i="51"/>
  <c r="G44" i="51"/>
  <c r="F44" i="51"/>
  <c r="E44" i="51"/>
  <c r="D44" i="51"/>
  <c r="AG43" i="51"/>
  <c r="AF43" i="51"/>
  <c r="AE43" i="51"/>
  <c r="AD43" i="51"/>
  <c r="AC43" i="51"/>
  <c r="AB43" i="51"/>
  <c r="AA43" i="51"/>
  <c r="Z43" i="51"/>
  <c r="Y43" i="51"/>
  <c r="X43" i="51"/>
  <c r="W43" i="51"/>
  <c r="V43" i="51"/>
  <c r="U43" i="51"/>
  <c r="T43" i="51"/>
  <c r="S43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AG42" i="51"/>
  <c r="AF42" i="51"/>
  <c r="AE42" i="51"/>
  <c r="AD42" i="51"/>
  <c r="AC42" i="51"/>
  <c r="AB42" i="51"/>
  <c r="AA42" i="51"/>
  <c r="Z42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AG41" i="51"/>
  <c r="AF41" i="51"/>
  <c r="AE41" i="51"/>
  <c r="AD41" i="51"/>
  <c r="AC41" i="51"/>
  <c r="AB41" i="51"/>
  <c r="AA41" i="51"/>
  <c r="Z41" i="51"/>
  <c r="Y41" i="51"/>
  <c r="X41" i="51"/>
  <c r="W41" i="51"/>
  <c r="V41" i="51"/>
  <c r="U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AG40" i="51"/>
  <c r="AF40" i="51"/>
  <c r="AE40" i="51"/>
  <c r="AD40" i="51"/>
  <c r="AC40" i="51"/>
  <c r="AB40" i="51"/>
  <c r="AA40" i="51"/>
  <c r="Z40" i="51"/>
  <c r="Y40" i="51"/>
  <c r="X40" i="51"/>
  <c r="W40" i="51"/>
  <c r="V40" i="51"/>
  <c r="U40" i="51"/>
  <c r="T40" i="51"/>
  <c r="S40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E40" i="51"/>
  <c r="D40" i="51"/>
  <c r="AG39" i="51"/>
  <c r="AF39" i="51"/>
  <c r="AE39" i="51"/>
  <c r="AD39" i="51"/>
  <c r="AC39" i="51"/>
  <c r="AB39" i="51"/>
  <c r="AA39" i="51"/>
  <c r="Z39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AG38" i="51"/>
  <c r="AF38" i="51"/>
  <c r="AE38" i="51"/>
  <c r="AD38" i="51"/>
  <c r="AC38" i="51"/>
  <c r="AB38" i="51"/>
  <c r="AA38" i="51"/>
  <c r="Z38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J38" i="51"/>
  <c r="I38" i="51"/>
  <c r="H38" i="51"/>
  <c r="G38" i="51"/>
  <c r="F38" i="51"/>
  <c r="E38" i="51"/>
  <c r="D38" i="51"/>
  <c r="AG37" i="51"/>
  <c r="AG58" i="51" s="1"/>
  <c r="AF37" i="51"/>
  <c r="AF58" i="51" s="1"/>
  <c r="AE37" i="51"/>
  <c r="AE58" i="51" s="1"/>
  <c r="AD37" i="51"/>
  <c r="AD58" i="51" s="1"/>
  <c r="AC37" i="51"/>
  <c r="AC58" i="51" s="1"/>
  <c r="AB37" i="51"/>
  <c r="AB58" i="51" s="1"/>
  <c r="AA37" i="51"/>
  <c r="AA58" i="51" s="1"/>
  <c r="Z37" i="51"/>
  <c r="Z58" i="51" s="1"/>
  <c r="Y37" i="51"/>
  <c r="Y58" i="51" s="1"/>
  <c r="X37" i="51"/>
  <c r="X58" i="51" s="1"/>
  <c r="W37" i="51"/>
  <c r="W58" i="51" s="1"/>
  <c r="V37" i="51"/>
  <c r="V58" i="51" s="1"/>
  <c r="U37" i="51"/>
  <c r="U58" i="51" s="1"/>
  <c r="T37" i="51"/>
  <c r="T58" i="51" s="1"/>
  <c r="S37" i="51"/>
  <c r="S58" i="51" s="1"/>
  <c r="R37" i="51"/>
  <c r="R58" i="51" s="1"/>
  <c r="Q37" i="51"/>
  <c r="Q58" i="51" s="1"/>
  <c r="P37" i="51"/>
  <c r="P58" i="51" s="1"/>
  <c r="O37" i="51"/>
  <c r="O58" i="51" s="1"/>
  <c r="N37" i="51"/>
  <c r="N58" i="51" s="1"/>
  <c r="M37" i="51"/>
  <c r="M58" i="51" s="1"/>
  <c r="L37" i="51"/>
  <c r="L58" i="51" s="1"/>
  <c r="K37" i="51"/>
  <c r="K58" i="51" s="1"/>
  <c r="J37" i="51"/>
  <c r="J58" i="51" s="1"/>
  <c r="I37" i="51"/>
  <c r="I58" i="51" s="1"/>
  <c r="H37" i="51"/>
  <c r="H58" i="51" s="1"/>
  <c r="G37" i="51"/>
  <c r="G58" i="51" s="1"/>
  <c r="F37" i="51"/>
  <c r="F58" i="51" s="1"/>
  <c r="E37" i="51"/>
  <c r="E58" i="51" s="1"/>
  <c r="D37" i="51"/>
  <c r="D58" i="51" s="1"/>
  <c r="AG36" i="51"/>
  <c r="AG52" i="51" s="1"/>
  <c r="AF36" i="51"/>
  <c r="AF52" i="51" s="1"/>
  <c r="AE36" i="51"/>
  <c r="AE52" i="51" s="1"/>
  <c r="AD36" i="51"/>
  <c r="AD52" i="51" s="1"/>
  <c r="AC36" i="51"/>
  <c r="AC52" i="51" s="1"/>
  <c r="AB36" i="51"/>
  <c r="AB52" i="51" s="1"/>
  <c r="AA36" i="51"/>
  <c r="AA52" i="51" s="1"/>
  <c r="Z36" i="51"/>
  <c r="Z52" i="51" s="1"/>
  <c r="Y36" i="51"/>
  <c r="Y52" i="51" s="1"/>
  <c r="X36" i="51"/>
  <c r="X52" i="51" s="1"/>
  <c r="W36" i="51"/>
  <c r="W52" i="51" s="1"/>
  <c r="V36" i="51"/>
  <c r="V52" i="51" s="1"/>
  <c r="U36" i="51"/>
  <c r="U52" i="51" s="1"/>
  <c r="T36" i="51"/>
  <c r="T52" i="51" s="1"/>
  <c r="S36" i="51"/>
  <c r="S52" i="51" s="1"/>
  <c r="R36" i="51"/>
  <c r="R52" i="51" s="1"/>
  <c r="Q36" i="51"/>
  <c r="Q52" i="51" s="1"/>
  <c r="P36" i="51"/>
  <c r="P52" i="51" s="1"/>
  <c r="O36" i="51"/>
  <c r="O52" i="51" s="1"/>
  <c r="N36" i="51"/>
  <c r="N52" i="51" s="1"/>
  <c r="M36" i="51"/>
  <c r="M52" i="51" s="1"/>
  <c r="L36" i="51"/>
  <c r="L52" i="51" s="1"/>
  <c r="K36" i="51"/>
  <c r="K52" i="51" s="1"/>
  <c r="J36" i="51"/>
  <c r="J52" i="51" s="1"/>
  <c r="I36" i="51"/>
  <c r="I52" i="51" s="1"/>
  <c r="H36" i="51"/>
  <c r="H52" i="51" s="1"/>
  <c r="G36" i="51"/>
  <c r="G52" i="51" s="1"/>
  <c r="F36" i="51"/>
  <c r="F52" i="51" s="1"/>
  <c r="E36" i="51"/>
  <c r="E52" i="51" s="1"/>
  <c r="D36" i="51"/>
  <c r="D52" i="51" s="1"/>
  <c r="AW29" i="51"/>
  <c r="AV29" i="51"/>
  <c r="AU29" i="51"/>
  <c r="AT29" i="51"/>
  <c r="AS29" i="51"/>
  <c r="AR29" i="51"/>
  <c r="AQ29" i="51"/>
  <c r="AP29" i="51"/>
  <c r="AO29" i="51"/>
  <c r="AN29" i="51"/>
  <c r="AW28" i="51"/>
  <c r="AV28" i="51"/>
  <c r="AU28" i="51"/>
  <c r="AT28" i="51"/>
  <c r="AS28" i="51"/>
  <c r="AR28" i="51"/>
  <c r="AQ28" i="51"/>
  <c r="AP28" i="51"/>
  <c r="AO28" i="51"/>
  <c r="AN28" i="51"/>
  <c r="AW27" i="51"/>
  <c r="AV27" i="51"/>
  <c r="AU27" i="51"/>
  <c r="AT27" i="51"/>
  <c r="AS27" i="51"/>
  <c r="AR27" i="51"/>
  <c r="AQ27" i="51"/>
  <c r="AP27" i="51"/>
  <c r="AO27" i="51"/>
  <c r="AN27" i="51"/>
  <c r="AM27" i="51"/>
  <c r="AI27" i="51"/>
  <c r="AW26" i="51"/>
  <c r="AV26" i="51"/>
  <c r="AU26" i="51"/>
  <c r="AT26" i="51"/>
  <c r="AS26" i="51"/>
  <c r="AR26" i="51"/>
  <c r="AQ26" i="51"/>
  <c r="AP26" i="51"/>
  <c r="AO26" i="51"/>
  <c r="AN26" i="51"/>
  <c r="AI26" i="51"/>
  <c r="AW25" i="51"/>
  <c r="AV25" i="51"/>
  <c r="AU25" i="51"/>
  <c r="AT25" i="51"/>
  <c r="AS25" i="51"/>
  <c r="AR25" i="51"/>
  <c r="AQ25" i="51"/>
  <c r="AP25" i="51"/>
  <c r="AO25" i="51"/>
  <c r="AN25" i="51"/>
  <c r="AI25" i="51"/>
  <c r="AW24" i="51"/>
  <c r="AV24" i="51"/>
  <c r="AU24" i="51"/>
  <c r="AT24" i="51"/>
  <c r="AS24" i="51"/>
  <c r="AR24" i="51"/>
  <c r="AQ24" i="51"/>
  <c r="AP24" i="51"/>
  <c r="AO24" i="51"/>
  <c r="AN24" i="51"/>
  <c r="AM24" i="51"/>
  <c r="AI24" i="51"/>
  <c r="AW23" i="51"/>
  <c r="AV23" i="51"/>
  <c r="AU23" i="51"/>
  <c r="AT23" i="51"/>
  <c r="AS23" i="51"/>
  <c r="AR23" i="51"/>
  <c r="AQ23" i="51"/>
  <c r="AP23" i="51"/>
  <c r="AO23" i="51"/>
  <c r="AN23" i="51"/>
  <c r="AM23" i="51"/>
  <c r="AI23" i="51"/>
  <c r="AW22" i="51"/>
  <c r="AV22" i="51"/>
  <c r="AU22" i="51"/>
  <c r="AT22" i="51"/>
  <c r="AS22" i="51"/>
  <c r="AR22" i="51"/>
  <c r="AQ22" i="51"/>
  <c r="AP22" i="51"/>
  <c r="AO22" i="51"/>
  <c r="AN22" i="51"/>
  <c r="AM22" i="51"/>
  <c r="AI22" i="51"/>
  <c r="AW21" i="51"/>
  <c r="AV21" i="51"/>
  <c r="AU21" i="51"/>
  <c r="AT21" i="51"/>
  <c r="AS21" i="51"/>
  <c r="AR21" i="51"/>
  <c r="AQ21" i="51"/>
  <c r="AP21" i="51"/>
  <c r="AO21" i="51"/>
  <c r="AN21" i="51"/>
  <c r="AM21" i="51"/>
  <c r="AI21" i="51"/>
  <c r="AW20" i="51"/>
  <c r="AV20" i="51"/>
  <c r="AU20" i="51"/>
  <c r="AT20" i="51"/>
  <c r="AS20" i="51"/>
  <c r="AR20" i="51"/>
  <c r="AQ20" i="51"/>
  <c r="AP20" i="51"/>
  <c r="AO20" i="51"/>
  <c r="AN20" i="51"/>
  <c r="AM20" i="51"/>
  <c r="AI20" i="51"/>
  <c r="AW19" i="51"/>
  <c r="AV19" i="51"/>
  <c r="AU19" i="51"/>
  <c r="AT19" i="51"/>
  <c r="AS19" i="51"/>
  <c r="AR19" i="51"/>
  <c r="AQ19" i="51"/>
  <c r="AP19" i="51"/>
  <c r="AO19" i="51"/>
  <c r="AN19" i="51"/>
  <c r="AM19" i="51"/>
  <c r="AI19" i="51"/>
  <c r="AW18" i="51"/>
  <c r="AV18" i="51"/>
  <c r="AU18" i="51"/>
  <c r="AT18" i="51"/>
  <c r="AS18" i="51"/>
  <c r="AR18" i="51"/>
  <c r="AQ18" i="51"/>
  <c r="AP18" i="51"/>
  <c r="AO18" i="51"/>
  <c r="AN18" i="51"/>
  <c r="AM18" i="51"/>
  <c r="AI18" i="51"/>
  <c r="AW17" i="51"/>
  <c r="AV17" i="51"/>
  <c r="AU17" i="51"/>
  <c r="AT17" i="51"/>
  <c r="AS17" i="51"/>
  <c r="AR17" i="51"/>
  <c r="AQ17" i="51"/>
  <c r="AP17" i="51"/>
  <c r="AO17" i="51"/>
  <c r="AN17" i="51"/>
  <c r="AM17" i="51"/>
  <c r="AI17" i="51"/>
  <c r="AW16" i="51"/>
  <c r="AV16" i="51"/>
  <c r="AU16" i="51"/>
  <c r="AT16" i="51"/>
  <c r="AS16" i="51"/>
  <c r="AR16" i="51"/>
  <c r="AQ16" i="51"/>
  <c r="AP16" i="51"/>
  <c r="AO16" i="51"/>
  <c r="AN16" i="51"/>
  <c r="AM16" i="51"/>
  <c r="AI16" i="51"/>
  <c r="AW15" i="51"/>
  <c r="AV15" i="51"/>
  <c r="AU15" i="51"/>
  <c r="AT15" i="51"/>
  <c r="AS15" i="51"/>
  <c r="AR15" i="51"/>
  <c r="AQ15" i="51"/>
  <c r="AP15" i="51"/>
  <c r="AO15" i="51"/>
  <c r="AN15" i="51"/>
  <c r="AM15" i="51"/>
  <c r="AI15" i="51"/>
  <c r="AW14" i="51"/>
  <c r="AV14" i="51"/>
  <c r="AU14" i="51"/>
  <c r="AT14" i="51"/>
  <c r="AS14" i="51"/>
  <c r="AR14" i="51"/>
  <c r="AQ14" i="51"/>
  <c r="AP14" i="51"/>
  <c r="AO14" i="51"/>
  <c r="AN14" i="51"/>
  <c r="AM14" i="51"/>
  <c r="AI14" i="51"/>
  <c r="AW13" i="51"/>
  <c r="AV13" i="51"/>
  <c r="AU13" i="51"/>
  <c r="AT13" i="51"/>
  <c r="AS13" i="51"/>
  <c r="AR13" i="51"/>
  <c r="AQ13" i="51"/>
  <c r="AP13" i="51"/>
  <c r="AO13" i="51"/>
  <c r="AN13" i="51"/>
  <c r="AM13" i="51"/>
  <c r="AI13" i="51"/>
  <c r="AW12" i="51"/>
  <c r="AV12" i="51"/>
  <c r="AU12" i="51"/>
  <c r="AT12" i="51"/>
  <c r="AS12" i="51"/>
  <c r="AR12" i="51"/>
  <c r="AQ12" i="51"/>
  <c r="AP12" i="51"/>
  <c r="AO12" i="51"/>
  <c r="AN12" i="51"/>
  <c r="AI12" i="51"/>
  <c r="AW11" i="51"/>
  <c r="AV11" i="51"/>
  <c r="AU11" i="51"/>
  <c r="AT11" i="51"/>
  <c r="AS11" i="51"/>
  <c r="AR11" i="51"/>
  <c r="AQ11" i="51"/>
  <c r="AP11" i="51"/>
  <c r="AO11" i="51"/>
  <c r="AN11" i="51"/>
  <c r="AM11" i="51"/>
  <c r="AI11" i="51"/>
  <c r="AW10" i="51"/>
  <c r="AV10" i="51"/>
  <c r="AU10" i="51"/>
  <c r="AT10" i="51"/>
  <c r="AS10" i="51"/>
  <c r="AR10" i="51"/>
  <c r="AQ10" i="51"/>
  <c r="AP10" i="51"/>
  <c r="AO10" i="51"/>
  <c r="AN10" i="51"/>
  <c r="AM10" i="51"/>
  <c r="AI10" i="51"/>
  <c r="AW9" i="51"/>
  <c r="AV9" i="51"/>
  <c r="AU9" i="51"/>
  <c r="AT9" i="51"/>
  <c r="AS9" i="51"/>
  <c r="AR9" i="51"/>
  <c r="AQ9" i="51"/>
  <c r="AP9" i="51"/>
  <c r="AO9" i="51"/>
  <c r="AN9" i="51"/>
  <c r="AM9" i="51"/>
  <c r="AI9" i="51"/>
  <c r="AW8" i="51"/>
  <c r="AV8" i="51"/>
  <c r="AU8" i="51"/>
  <c r="AT8" i="51"/>
  <c r="AS8" i="51"/>
  <c r="AR8" i="51"/>
  <c r="AQ8" i="51"/>
  <c r="AP8" i="51"/>
  <c r="AO8" i="51"/>
  <c r="AN8" i="51"/>
  <c r="AM8" i="51"/>
  <c r="AI8" i="51"/>
  <c r="AG5" i="51"/>
  <c r="AG6" i="51" s="1"/>
  <c r="AG7" i="51" s="1"/>
  <c r="AF5" i="51"/>
  <c r="AF6" i="51" s="1"/>
  <c r="AF7" i="51" s="1"/>
  <c r="AE5" i="51"/>
  <c r="AE6" i="51" s="1"/>
  <c r="AE7" i="51" s="1"/>
  <c r="AD5" i="51"/>
  <c r="AD6" i="51" s="1"/>
  <c r="AD7" i="51" s="1"/>
  <c r="AC5" i="51"/>
  <c r="AC6" i="51" s="1"/>
  <c r="AC7" i="51" s="1"/>
  <c r="AB5" i="51"/>
  <c r="AB6" i="51" s="1"/>
  <c r="AB7" i="51" s="1"/>
  <c r="AA5" i="51"/>
  <c r="AA6" i="51" s="1"/>
  <c r="AA7" i="51" s="1"/>
  <c r="Z5" i="51"/>
  <c r="Z6" i="51" s="1"/>
  <c r="Z7" i="51" s="1"/>
  <c r="Y5" i="51"/>
  <c r="Y6" i="51" s="1"/>
  <c r="Y7" i="51" s="1"/>
  <c r="X5" i="51"/>
  <c r="X6" i="51" s="1"/>
  <c r="X7" i="51" s="1"/>
  <c r="W5" i="51"/>
  <c r="W6" i="51" s="1"/>
  <c r="W7" i="51" s="1"/>
  <c r="V5" i="51"/>
  <c r="V6" i="51" s="1"/>
  <c r="V7" i="51" s="1"/>
  <c r="U5" i="51"/>
  <c r="U6" i="51" s="1"/>
  <c r="U7" i="51" s="1"/>
  <c r="T5" i="51"/>
  <c r="T6" i="51" s="1"/>
  <c r="T7" i="51" s="1"/>
  <c r="S5" i="51"/>
  <c r="S6" i="51" s="1"/>
  <c r="S7" i="51" s="1"/>
  <c r="R5" i="51"/>
  <c r="R6" i="51" s="1"/>
  <c r="R7" i="51" s="1"/>
  <c r="Q5" i="51"/>
  <c r="Q6" i="51" s="1"/>
  <c r="Q7" i="51" s="1"/>
  <c r="P5" i="51"/>
  <c r="P6" i="51" s="1"/>
  <c r="P7" i="51" s="1"/>
  <c r="O5" i="51"/>
  <c r="O6" i="51" s="1"/>
  <c r="O7" i="51" s="1"/>
  <c r="N5" i="51"/>
  <c r="N6" i="51" s="1"/>
  <c r="N7" i="51" s="1"/>
  <c r="M5" i="51"/>
  <c r="M6" i="51" s="1"/>
  <c r="M7" i="51" s="1"/>
  <c r="L5" i="51"/>
  <c r="L6" i="51" s="1"/>
  <c r="L7" i="51" s="1"/>
  <c r="K5" i="51"/>
  <c r="K6" i="51" s="1"/>
  <c r="K7" i="51" s="1"/>
  <c r="J5" i="51"/>
  <c r="J6" i="51" s="1"/>
  <c r="J7" i="51" s="1"/>
  <c r="I5" i="51"/>
  <c r="I6" i="51" s="1"/>
  <c r="I7" i="51" s="1"/>
  <c r="H5" i="51"/>
  <c r="H6" i="51" s="1"/>
  <c r="H7" i="51" s="1"/>
  <c r="G5" i="51"/>
  <c r="G6" i="51" s="1"/>
  <c r="G7" i="51" s="1"/>
  <c r="F5" i="51"/>
  <c r="F6" i="51" s="1"/>
  <c r="F7" i="51" s="1"/>
  <c r="E5" i="51"/>
  <c r="E6" i="51" s="1"/>
  <c r="E7" i="51" s="1"/>
  <c r="D5" i="51"/>
  <c r="D6" i="51" s="1"/>
  <c r="D7" i="51" s="1"/>
  <c r="AH51" i="50"/>
  <c r="AG51" i="50"/>
  <c r="AF51" i="50"/>
  <c r="AE51" i="50"/>
  <c r="AD51" i="50"/>
  <c r="AC51" i="50"/>
  <c r="AB51" i="50"/>
  <c r="AA51" i="50"/>
  <c r="Z51" i="50"/>
  <c r="Y51" i="50"/>
  <c r="X51" i="50"/>
  <c r="W51" i="50"/>
  <c r="V51" i="50"/>
  <c r="U51" i="50"/>
  <c r="T51" i="50"/>
  <c r="S51" i="50"/>
  <c r="R51" i="50"/>
  <c r="Q51" i="50"/>
  <c r="P51" i="50"/>
  <c r="O51" i="50"/>
  <c r="N51" i="50"/>
  <c r="M51" i="50"/>
  <c r="L51" i="50"/>
  <c r="K51" i="50"/>
  <c r="J51" i="50"/>
  <c r="I51" i="50"/>
  <c r="H51" i="50"/>
  <c r="G51" i="50"/>
  <c r="F51" i="50"/>
  <c r="E51" i="50"/>
  <c r="D51" i="50"/>
  <c r="AH50" i="50"/>
  <c r="AG50" i="50"/>
  <c r="AF50" i="50"/>
  <c r="AE50" i="50"/>
  <c r="AD50" i="50"/>
  <c r="AC50" i="50"/>
  <c r="AB50" i="50"/>
  <c r="AA50" i="50"/>
  <c r="Z50" i="50"/>
  <c r="Y50" i="50"/>
  <c r="X50" i="50"/>
  <c r="W50" i="50"/>
  <c r="V50" i="50"/>
  <c r="U50" i="50"/>
  <c r="T50" i="50"/>
  <c r="S50" i="50"/>
  <c r="R50" i="50"/>
  <c r="Q50" i="50"/>
  <c r="P50" i="50"/>
  <c r="O50" i="50"/>
  <c r="N50" i="50"/>
  <c r="M50" i="50"/>
  <c r="L50" i="50"/>
  <c r="K50" i="50"/>
  <c r="J50" i="50"/>
  <c r="I50" i="50"/>
  <c r="H50" i="50"/>
  <c r="G50" i="50"/>
  <c r="F50" i="50"/>
  <c r="E50" i="50"/>
  <c r="D50" i="50"/>
  <c r="AH49" i="50"/>
  <c r="AG49" i="50"/>
  <c r="AF49" i="50"/>
  <c r="AE49" i="50"/>
  <c r="AD49" i="50"/>
  <c r="AC49" i="50"/>
  <c r="AB49" i="50"/>
  <c r="AA49" i="50"/>
  <c r="Z49" i="50"/>
  <c r="Y49" i="50"/>
  <c r="X49" i="50"/>
  <c r="W49" i="50"/>
  <c r="V49" i="50"/>
  <c r="U49" i="50"/>
  <c r="T49" i="50"/>
  <c r="S49" i="50"/>
  <c r="R49" i="50"/>
  <c r="Q49" i="50"/>
  <c r="P49" i="50"/>
  <c r="O49" i="50"/>
  <c r="N49" i="50"/>
  <c r="M49" i="50"/>
  <c r="L49" i="50"/>
  <c r="K49" i="50"/>
  <c r="J49" i="50"/>
  <c r="I49" i="50"/>
  <c r="H49" i="50"/>
  <c r="G49" i="50"/>
  <c r="F49" i="50"/>
  <c r="E49" i="50"/>
  <c r="D49" i="50"/>
  <c r="AH48" i="50"/>
  <c r="AG48" i="50"/>
  <c r="AF48" i="50"/>
  <c r="AE48" i="50"/>
  <c r="AD48" i="50"/>
  <c r="AC48" i="50"/>
  <c r="AB48" i="50"/>
  <c r="AA48" i="50"/>
  <c r="Z48" i="50"/>
  <c r="Y48" i="50"/>
  <c r="X48" i="50"/>
  <c r="W48" i="50"/>
  <c r="V48" i="50"/>
  <c r="U48" i="50"/>
  <c r="T48" i="50"/>
  <c r="S48" i="50"/>
  <c r="R48" i="50"/>
  <c r="Q48" i="50"/>
  <c r="P48" i="50"/>
  <c r="O48" i="50"/>
  <c r="N48" i="50"/>
  <c r="M48" i="50"/>
  <c r="L48" i="50"/>
  <c r="K48" i="50"/>
  <c r="J48" i="50"/>
  <c r="I48" i="50"/>
  <c r="H48" i="50"/>
  <c r="G48" i="50"/>
  <c r="F48" i="50"/>
  <c r="E48" i="50"/>
  <c r="D48" i="50"/>
  <c r="AH47" i="50"/>
  <c r="AG47" i="50"/>
  <c r="AF47" i="50"/>
  <c r="AE47" i="50"/>
  <c r="AD47" i="50"/>
  <c r="AC47" i="50"/>
  <c r="AB47" i="50"/>
  <c r="AA47" i="50"/>
  <c r="Z47" i="50"/>
  <c r="Y47" i="50"/>
  <c r="X47" i="50"/>
  <c r="W47" i="50"/>
  <c r="V47" i="50"/>
  <c r="U47" i="50"/>
  <c r="T47" i="50"/>
  <c r="S47" i="50"/>
  <c r="R47" i="50"/>
  <c r="Q47" i="50"/>
  <c r="P47" i="50"/>
  <c r="O47" i="50"/>
  <c r="N47" i="50"/>
  <c r="M47" i="50"/>
  <c r="L47" i="50"/>
  <c r="K47" i="50"/>
  <c r="J47" i="50"/>
  <c r="I47" i="50"/>
  <c r="H47" i="50"/>
  <c r="G47" i="50"/>
  <c r="F47" i="50"/>
  <c r="E47" i="50"/>
  <c r="D47" i="50"/>
  <c r="AH46" i="50"/>
  <c r="AG46" i="50"/>
  <c r="AF46" i="50"/>
  <c r="AE46" i="50"/>
  <c r="AD46" i="50"/>
  <c r="AC46" i="50"/>
  <c r="AB46" i="50"/>
  <c r="AA46" i="50"/>
  <c r="Z46" i="50"/>
  <c r="Y46" i="50"/>
  <c r="X46" i="50"/>
  <c r="W46" i="50"/>
  <c r="V46" i="50"/>
  <c r="U46" i="50"/>
  <c r="T46" i="50"/>
  <c r="S46" i="50"/>
  <c r="R46" i="50"/>
  <c r="Q46" i="50"/>
  <c r="P46" i="50"/>
  <c r="O46" i="50"/>
  <c r="N46" i="50"/>
  <c r="M46" i="50"/>
  <c r="L46" i="50"/>
  <c r="K46" i="50"/>
  <c r="J46" i="50"/>
  <c r="I46" i="50"/>
  <c r="H46" i="50"/>
  <c r="G46" i="50"/>
  <c r="F46" i="50"/>
  <c r="E46" i="50"/>
  <c r="D46" i="50"/>
  <c r="AH45" i="50"/>
  <c r="AG45" i="50"/>
  <c r="AF45" i="50"/>
  <c r="AE45" i="50"/>
  <c r="AD45" i="50"/>
  <c r="AC45" i="50"/>
  <c r="AB45" i="50"/>
  <c r="AA45" i="50"/>
  <c r="Z45" i="50"/>
  <c r="Y45" i="50"/>
  <c r="X45" i="50"/>
  <c r="W45" i="50"/>
  <c r="V45" i="50"/>
  <c r="U45" i="50"/>
  <c r="T45" i="50"/>
  <c r="S45" i="50"/>
  <c r="R45" i="50"/>
  <c r="Q45" i="50"/>
  <c r="P45" i="50"/>
  <c r="O45" i="50"/>
  <c r="N45" i="50"/>
  <c r="M45" i="50"/>
  <c r="L45" i="50"/>
  <c r="K45" i="50"/>
  <c r="J45" i="50"/>
  <c r="I45" i="50"/>
  <c r="H45" i="50"/>
  <c r="G45" i="50"/>
  <c r="F45" i="50"/>
  <c r="E45" i="50"/>
  <c r="D45" i="50"/>
  <c r="AH44" i="50"/>
  <c r="AG44" i="50"/>
  <c r="AF44" i="50"/>
  <c r="AE44" i="50"/>
  <c r="AD44" i="50"/>
  <c r="AC44" i="50"/>
  <c r="AB44" i="50"/>
  <c r="AA44" i="50"/>
  <c r="Z44" i="50"/>
  <c r="Y44" i="50"/>
  <c r="X44" i="50"/>
  <c r="W44" i="50"/>
  <c r="V44" i="50"/>
  <c r="U44" i="50"/>
  <c r="T44" i="50"/>
  <c r="S44" i="50"/>
  <c r="R44" i="50"/>
  <c r="Q44" i="50"/>
  <c r="P44" i="50"/>
  <c r="O44" i="50"/>
  <c r="N44" i="50"/>
  <c r="M44" i="50"/>
  <c r="L44" i="50"/>
  <c r="K44" i="50"/>
  <c r="J44" i="50"/>
  <c r="I44" i="50"/>
  <c r="H44" i="50"/>
  <c r="G44" i="50"/>
  <c r="F44" i="50"/>
  <c r="E44" i="50"/>
  <c r="D44" i="50"/>
  <c r="AH43" i="50"/>
  <c r="AG43" i="50"/>
  <c r="AF43" i="50"/>
  <c r="AE43" i="50"/>
  <c r="AD43" i="50"/>
  <c r="AC43" i="50"/>
  <c r="AB43" i="50"/>
  <c r="AA43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M43" i="50"/>
  <c r="L43" i="50"/>
  <c r="K43" i="50"/>
  <c r="J43" i="50"/>
  <c r="I43" i="50"/>
  <c r="H43" i="50"/>
  <c r="G43" i="50"/>
  <c r="F43" i="50"/>
  <c r="E43" i="50"/>
  <c r="D43" i="50"/>
  <c r="AH42" i="50"/>
  <c r="AG42" i="50"/>
  <c r="AF42" i="50"/>
  <c r="AE42" i="50"/>
  <c r="AD42" i="50"/>
  <c r="AC42" i="50"/>
  <c r="AB42" i="50"/>
  <c r="AA42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E42" i="50"/>
  <c r="D42" i="50"/>
  <c r="AH41" i="50"/>
  <c r="AG41" i="50"/>
  <c r="AF41" i="50"/>
  <c r="AE41" i="50"/>
  <c r="AD41" i="50"/>
  <c r="AC41" i="50"/>
  <c r="AB41" i="50"/>
  <c r="AA41" i="50"/>
  <c r="Z41" i="50"/>
  <c r="Y41" i="50"/>
  <c r="X41" i="50"/>
  <c r="W41" i="50"/>
  <c r="V41" i="50"/>
  <c r="U41" i="50"/>
  <c r="T41" i="50"/>
  <c r="S41" i="50"/>
  <c r="R41" i="50"/>
  <c r="Q41" i="50"/>
  <c r="P41" i="50"/>
  <c r="O41" i="50"/>
  <c r="N41" i="50"/>
  <c r="M41" i="50"/>
  <c r="L41" i="50"/>
  <c r="K41" i="50"/>
  <c r="J41" i="50"/>
  <c r="I41" i="50"/>
  <c r="H41" i="50"/>
  <c r="G41" i="50"/>
  <c r="F41" i="50"/>
  <c r="E41" i="50"/>
  <c r="D41" i="50"/>
  <c r="AH40" i="50"/>
  <c r="AG40" i="50"/>
  <c r="AF40" i="50"/>
  <c r="AE40" i="50"/>
  <c r="AD40" i="50"/>
  <c r="AC40" i="50"/>
  <c r="AB40" i="50"/>
  <c r="AA40" i="50"/>
  <c r="Z40" i="50"/>
  <c r="Y40" i="50"/>
  <c r="X40" i="50"/>
  <c r="W40" i="50"/>
  <c r="V40" i="50"/>
  <c r="U40" i="50"/>
  <c r="T40" i="50"/>
  <c r="S40" i="50"/>
  <c r="R40" i="50"/>
  <c r="Q40" i="50"/>
  <c r="P40" i="50"/>
  <c r="O40" i="50"/>
  <c r="N40" i="50"/>
  <c r="M40" i="50"/>
  <c r="L40" i="50"/>
  <c r="K40" i="50"/>
  <c r="J40" i="50"/>
  <c r="I40" i="50"/>
  <c r="H40" i="50"/>
  <c r="G40" i="50"/>
  <c r="F40" i="50"/>
  <c r="E40" i="50"/>
  <c r="D40" i="50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AH38" i="50"/>
  <c r="AG38" i="50"/>
  <c r="AF38" i="50"/>
  <c r="AE38" i="50"/>
  <c r="AD38" i="50"/>
  <c r="AC38" i="50"/>
  <c r="AB38" i="50"/>
  <c r="AA38" i="50"/>
  <c r="Z38" i="50"/>
  <c r="Y38" i="50"/>
  <c r="X38" i="50"/>
  <c r="W38" i="50"/>
  <c r="V38" i="50"/>
  <c r="U38" i="50"/>
  <c r="T38" i="50"/>
  <c r="S38" i="50"/>
  <c r="R38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E38" i="50"/>
  <c r="D38" i="50"/>
  <c r="AH37" i="50"/>
  <c r="AH58" i="50" s="1"/>
  <c r="AG37" i="50"/>
  <c r="AG58" i="50" s="1"/>
  <c r="AF37" i="50"/>
  <c r="AF58" i="50" s="1"/>
  <c r="AE37" i="50"/>
  <c r="AE58" i="50" s="1"/>
  <c r="AD37" i="50"/>
  <c r="AD58" i="50" s="1"/>
  <c r="AC37" i="50"/>
  <c r="AC58" i="50" s="1"/>
  <c r="AB37" i="50"/>
  <c r="AB58" i="50" s="1"/>
  <c r="AA37" i="50"/>
  <c r="AA58" i="50" s="1"/>
  <c r="Z37" i="50"/>
  <c r="Z58" i="50" s="1"/>
  <c r="Y37" i="50"/>
  <c r="Y58" i="50" s="1"/>
  <c r="X37" i="50"/>
  <c r="X58" i="50" s="1"/>
  <c r="W37" i="50"/>
  <c r="W58" i="50" s="1"/>
  <c r="V37" i="50"/>
  <c r="V58" i="50" s="1"/>
  <c r="U37" i="50"/>
  <c r="U58" i="50" s="1"/>
  <c r="T37" i="50"/>
  <c r="T58" i="50" s="1"/>
  <c r="S37" i="50"/>
  <c r="S58" i="50" s="1"/>
  <c r="R37" i="50"/>
  <c r="R58" i="50" s="1"/>
  <c r="Q37" i="50"/>
  <c r="Q58" i="50" s="1"/>
  <c r="P37" i="50"/>
  <c r="P58" i="50" s="1"/>
  <c r="O37" i="50"/>
  <c r="O58" i="50" s="1"/>
  <c r="N37" i="50"/>
  <c r="N58" i="50" s="1"/>
  <c r="M37" i="50"/>
  <c r="M58" i="50" s="1"/>
  <c r="L37" i="50"/>
  <c r="L58" i="50" s="1"/>
  <c r="K37" i="50"/>
  <c r="K58" i="50" s="1"/>
  <c r="J37" i="50"/>
  <c r="J58" i="50" s="1"/>
  <c r="I37" i="50"/>
  <c r="I58" i="50" s="1"/>
  <c r="H37" i="50"/>
  <c r="H58" i="50" s="1"/>
  <c r="G37" i="50"/>
  <c r="G58" i="50" s="1"/>
  <c r="F37" i="50"/>
  <c r="F58" i="50" s="1"/>
  <c r="E37" i="50"/>
  <c r="E58" i="50" s="1"/>
  <c r="D37" i="50"/>
  <c r="D58" i="50" s="1"/>
  <c r="AH36" i="50"/>
  <c r="AH52" i="50" s="1"/>
  <c r="AG36" i="50"/>
  <c r="AG52" i="50" s="1"/>
  <c r="AF36" i="50"/>
  <c r="AF52" i="50" s="1"/>
  <c r="AE36" i="50"/>
  <c r="AE52" i="50" s="1"/>
  <c r="AD36" i="50"/>
  <c r="AD52" i="50" s="1"/>
  <c r="AC36" i="50"/>
  <c r="AC52" i="50" s="1"/>
  <c r="AB36" i="50"/>
  <c r="AB52" i="50" s="1"/>
  <c r="AA36" i="50"/>
  <c r="AA52" i="50" s="1"/>
  <c r="Z36" i="50"/>
  <c r="Z52" i="50" s="1"/>
  <c r="Y36" i="50"/>
  <c r="Y52" i="50" s="1"/>
  <c r="X36" i="50"/>
  <c r="X52" i="50" s="1"/>
  <c r="W36" i="50"/>
  <c r="W52" i="50" s="1"/>
  <c r="V36" i="50"/>
  <c r="V52" i="50" s="1"/>
  <c r="U36" i="50"/>
  <c r="U52" i="50" s="1"/>
  <c r="T36" i="50"/>
  <c r="T52" i="50" s="1"/>
  <c r="S36" i="50"/>
  <c r="S52" i="50" s="1"/>
  <c r="R36" i="50"/>
  <c r="R52" i="50" s="1"/>
  <c r="Q36" i="50"/>
  <c r="Q52" i="50" s="1"/>
  <c r="P36" i="50"/>
  <c r="P52" i="50" s="1"/>
  <c r="O36" i="50"/>
  <c r="O52" i="50" s="1"/>
  <c r="N36" i="50"/>
  <c r="N52" i="50" s="1"/>
  <c r="M36" i="50"/>
  <c r="M52" i="50" s="1"/>
  <c r="L36" i="50"/>
  <c r="L52" i="50" s="1"/>
  <c r="K36" i="50"/>
  <c r="K52" i="50" s="1"/>
  <c r="J36" i="50"/>
  <c r="J52" i="50" s="1"/>
  <c r="I36" i="50"/>
  <c r="I52" i="50" s="1"/>
  <c r="H36" i="50"/>
  <c r="H52" i="50" s="1"/>
  <c r="G36" i="50"/>
  <c r="G52" i="50" s="1"/>
  <c r="F36" i="50"/>
  <c r="F52" i="50" s="1"/>
  <c r="E36" i="50"/>
  <c r="E52" i="50" s="1"/>
  <c r="D36" i="50"/>
  <c r="D52" i="50" s="1"/>
  <c r="AX29" i="50"/>
  <c r="AW29" i="50"/>
  <c r="AV29" i="50"/>
  <c r="AU29" i="50"/>
  <c r="AT29" i="50"/>
  <c r="AS29" i="50"/>
  <c r="AR29" i="50"/>
  <c r="AQ29" i="50"/>
  <c r="AP29" i="50"/>
  <c r="AO29" i="50"/>
  <c r="AX28" i="50"/>
  <c r="AW28" i="50"/>
  <c r="AV28" i="50"/>
  <c r="AU28" i="50"/>
  <c r="AT28" i="50"/>
  <c r="AS28" i="50"/>
  <c r="AR28" i="50"/>
  <c r="AQ28" i="50"/>
  <c r="AP28" i="50"/>
  <c r="AO28" i="50"/>
  <c r="AX27" i="50"/>
  <c r="AW27" i="50"/>
  <c r="AV27" i="50"/>
  <c r="AU27" i="50"/>
  <c r="AT27" i="50"/>
  <c r="AS27" i="50"/>
  <c r="AR27" i="50"/>
  <c r="AQ27" i="50"/>
  <c r="AP27" i="50"/>
  <c r="AO27" i="50"/>
  <c r="AN27" i="50"/>
  <c r="AJ27" i="50"/>
  <c r="AX26" i="50"/>
  <c r="AW26" i="50"/>
  <c r="AV26" i="50"/>
  <c r="AU26" i="50"/>
  <c r="AT26" i="50"/>
  <c r="AS26" i="50"/>
  <c r="AR26" i="50"/>
  <c r="AQ26" i="50"/>
  <c r="AP26" i="50"/>
  <c r="AO26" i="50"/>
  <c r="AJ26" i="50"/>
  <c r="AX25" i="50"/>
  <c r="AW25" i="50"/>
  <c r="AV25" i="50"/>
  <c r="AU25" i="50"/>
  <c r="AT25" i="50"/>
  <c r="AS25" i="50"/>
  <c r="AR25" i="50"/>
  <c r="AQ25" i="50"/>
  <c r="AP25" i="50"/>
  <c r="AO25" i="50"/>
  <c r="AJ25" i="50"/>
  <c r="AX24" i="50"/>
  <c r="AW24" i="50"/>
  <c r="AV24" i="50"/>
  <c r="AU24" i="50"/>
  <c r="AT24" i="50"/>
  <c r="AS24" i="50"/>
  <c r="AR24" i="50"/>
  <c r="AQ24" i="50"/>
  <c r="AP24" i="50"/>
  <c r="AO24" i="50"/>
  <c r="AN24" i="50"/>
  <c r="AJ24" i="50"/>
  <c r="AX23" i="50"/>
  <c r="AW23" i="50"/>
  <c r="AV23" i="50"/>
  <c r="AU23" i="50"/>
  <c r="AT23" i="50"/>
  <c r="AS23" i="50"/>
  <c r="AR23" i="50"/>
  <c r="AQ23" i="50"/>
  <c r="AP23" i="50"/>
  <c r="AO23" i="50"/>
  <c r="AN23" i="50"/>
  <c r="AJ23" i="50"/>
  <c r="AX22" i="50"/>
  <c r="AW22" i="50"/>
  <c r="AV22" i="50"/>
  <c r="AU22" i="50"/>
  <c r="AT22" i="50"/>
  <c r="AS22" i="50"/>
  <c r="AR22" i="50"/>
  <c r="AQ22" i="50"/>
  <c r="AP22" i="50"/>
  <c r="AO22" i="50"/>
  <c r="AN22" i="50"/>
  <c r="AJ22" i="50"/>
  <c r="AX21" i="50"/>
  <c r="AW21" i="50"/>
  <c r="AV21" i="50"/>
  <c r="AU21" i="50"/>
  <c r="AT21" i="50"/>
  <c r="AS21" i="50"/>
  <c r="AR21" i="50"/>
  <c r="AQ21" i="50"/>
  <c r="AP21" i="50"/>
  <c r="AO21" i="50"/>
  <c r="AN21" i="50"/>
  <c r="AJ21" i="50"/>
  <c r="AX20" i="50"/>
  <c r="AW20" i="50"/>
  <c r="AV20" i="50"/>
  <c r="AU20" i="50"/>
  <c r="AT20" i="50"/>
  <c r="AS20" i="50"/>
  <c r="AR20" i="50"/>
  <c r="AQ20" i="50"/>
  <c r="AP20" i="50"/>
  <c r="AO20" i="50"/>
  <c r="AN20" i="50"/>
  <c r="AJ20" i="50"/>
  <c r="AX19" i="50"/>
  <c r="AW19" i="50"/>
  <c r="AV19" i="50"/>
  <c r="AU19" i="50"/>
  <c r="AT19" i="50"/>
  <c r="AS19" i="50"/>
  <c r="AR19" i="50"/>
  <c r="AQ19" i="50"/>
  <c r="AP19" i="50"/>
  <c r="AO19" i="50"/>
  <c r="AN19" i="50"/>
  <c r="AJ19" i="50"/>
  <c r="AX18" i="50"/>
  <c r="AW18" i="50"/>
  <c r="AV18" i="50"/>
  <c r="AU18" i="50"/>
  <c r="AT18" i="50"/>
  <c r="AS18" i="50"/>
  <c r="AR18" i="50"/>
  <c r="AQ18" i="50"/>
  <c r="AP18" i="50"/>
  <c r="AO18" i="50"/>
  <c r="AN18" i="50"/>
  <c r="AJ18" i="50"/>
  <c r="AX17" i="50"/>
  <c r="AW17" i="50"/>
  <c r="AV17" i="50"/>
  <c r="AU17" i="50"/>
  <c r="AT17" i="50"/>
  <c r="AS17" i="50"/>
  <c r="AR17" i="50"/>
  <c r="AQ17" i="50"/>
  <c r="AP17" i="50"/>
  <c r="AO17" i="50"/>
  <c r="AN17" i="50"/>
  <c r="AJ17" i="50"/>
  <c r="AX16" i="50"/>
  <c r="AW16" i="50"/>
  <c r="AV16" i="50"/>
  <c r="AU16" i="50"/>
  <c r="AT16" i="50"/>
  <c r="AS16" i="50"/>
  <c r="AR16" i="50"/>
  <c r="AQ16" i="50"/>
  <c r="AP16" i="50"/>
  <c r="AO16" i="50"/>
  <c r="AN16" i="50"/>
  <c r="AJ16" i="50"/>
  <c r="AX15" i="50"/>
  <c r="AW15" i="50"/>
  <c r="AV15" i="50"/>
  <c r="AU15" i="50"/>
  <c r="AT15" i="50"/>
  <c r="AS15" i="50"/>
  <c r="AR15" i="50"/>
  <c r="AQ15" i="50"/>
  <c r="AP15" i="50"/>
  <c r="AO15" i="50"/>
  <c r="AN15" i="50"/>
  <c r="AJ15" i="50"/>
  <c r="AX14" i="50"/>
  <c r="AW14" i="50"/>
  <c r="AV14" i="50"/>
  <c r="AU14" i="50"/>
  <c r="AT14" i="50"/>
  <c r="AS14" i="50"/>
  <c r="AR14" i="50"/>
  <c r="AQ14" i="50"/>
  <c r="AP14" i="50"/>
  <c r="AO14" i="50"/>
  <c r="AN14" i="50"/>
  <c r="AJ14" i="50"/>
  <c r="AX13" i="50"/>
  <c r="AW13" i="50"/>
  <c r="AV13" i="50"/>
  <c r="AU13" i="50"/>
  <c r="AT13" i="50"/>
  <c r="AS13" i="50"/>
  <c r="AR13" i="50"/>
  <c r="AQ13" i="50"/>
  <c r="AP13" i="50"/>
  <c r="AO13" i="50"/>
  <c r="AN13" i="50"/>
  <c r="AJ13" i="50"/>
  <c r="AX12" i="50"/>
  <c r="AW12" i="50"/>
  <c r="AV12" i="50"/>
  <c r="AU12" i="50"/>
  <c r="AT12" i="50"/>
  <c r="AS12" i="50"/>
  <c r="AR12" i="50"/>
  <c r="AQ12" i="50"/>
  <c r="AP12" i="50"/>
  <c r="AO12" i="50"/>
  <c r="AJ12" i="50"/>
  <c r="AX11" i="50"/>
  <c r="AW11" i="50"/>
  <c r="AV11" i="50"/>
  <c r="AU11" i="50"/>
  <c r="AT11" i="50"/>
  <c r="AS11" i="50"/>
  <c r="AR11" i="50"/>
  <c r="AQ11" i="50"/>
  <c r="AP11" i="50"/>
  <c r="AO11" i="50"/>
  <c r="AN11" i="50"/>
  <c r="AJ11" i="50"/>
  <c r="AX10" i="50"/>
  <c r="AW10" i="50"/>
  <c r="AV10" i="50"/>
  <c r="AU10" i="50"/>
  <c r="AT10" i="50"/>
  <c r="AS10" i="50"/>
  <c r="AR10" i="50"/>
  <c r="AQ10" i="50"/>
  <c r="AP10" i="50"/>
  <c r="AO10" i="50"/>
  <c r="AN10" i="50"/>
  <c r="AJ10" i="50"/>
  <c r="AX9" i="50"/>
  <c r="AW9" i="50"/>
  <c r="AV9" i="50"/>
  <c r="AU9" i="50"/>
  <c r="AT9" i="50"/>
  <c r="AS9" i="50"/>
  <c r="AR9" i="50"/>
  <c r="AQ9" i="50"/>
  <c r="AP9" i="50"/>
  <c r="AO9" i="50"/>
  <c r="AN9" i="50"/>
  <c r="AJ9" i="50"/>
  <c r="AX8" i="50"/>
  <c r="AW8" i="50"/>
  <c r="AV8" i="50"/>
  <c r="AU8" i="50"/>
  <c r="AT8" i="50"/>
  <c r="AS8" i="50"/>
  <c r="AR8" i="50"/>
  <c r="AQ8" i="50"/>
  <c r="AP8" i="50"/>
  <c r="AO8" i="50"/>
  <c r="AN8" i="50"/>
  <c r="AJ8" i="50"/>
  <c r="AH5" i="50"/>
  <c r="AH6" i="50" s="1"/>
  <c r="AH7" i="50" s="1"/>
  <c r="AG5" i="50"/>
  <c r="AG6" i="50" s="1"/>
  <c r="AG7" i="50" s="1"/>
  <c r="AF5" i="50"/>
  <c r="AF6" i="50" s="1"/>
  <c r="AF7" i="50" s="1"/>
  <c r="AE5" i="50"/>
  <c r="AE6" i="50" s="1"/>
  <c r="AE7" i="50" s="1"/>
  <c r="AD5" i="50"/>
  <c r="AD6" i="50" s="1"/>
  <c r="AD7" i="50" s="1"/>
  <c r="AC5" i="50"/>
  <c r="AC6" i="50" s="1"/>
  <c r="AC7" i="50" s="1"/>
  <c r="AB5" i="50"/>
  <c r="AB6" i="50" s="1"/>
  <c r="AB7" i="50" s="1"/>
  <c r="AA5" i="50"/>
  <c r="AA6" i="50" s="1"/>
  <c r="AA7" i="50" s="1"/>
  <c r="Z5" i="50"/>
  <c r="Z6" i="50" s="1"/>
  <c r="Z7" i="50" s="1"/>
  <c r="Y5" i="50"/>
  <c r="Y6" i="50" s="1"/>
  <c r="Y7" i="50" s="1"/>
  <c r="X5" i="50"/>
  <c r="X6" i="50" s="1"/>
  <c r="X7" i="50" s="1"/>
  <c r="W5" i="50"/>
  <c r="W6" i="50" s="1"/>
  <c r="W7" i="50" s="1"/>
  <c r="V5" i="50"/>
  <c r="V6" i="50" s="1"/>
  <c r="V7" i="50" s="1"/>
  <c r="U5" i="50"/>
  <c r="U6" i="50" s="1"/>
  <c r="U7" i="50" s="1"/>
  <c r="T5" i="50"/>
  <c r="T6" i="50" s="1"/>
  <c r="T7" i="50" s="1"/>
  <c r="S5" i="50"/>
  <c r="S6" i="50" s="1"/>
  <c r="S7" i="50" s="1"/>
  <c r="R5" i="50"/>
  <c r="R6" i="50" s="1"/>
  <c r="R7" i="50" s="1"/>
  <c r="Q5" i="50"/>
  <c r="Q6" i="50" s="1"/>
  <c r="Q7" i="50" s="1"/>
  <c r="P5" i="50"/>
  <c r="P6" i="50" s="1"/>
  <c r="P7" i="50" s="1"/>
  <c r="O5" i="50"/>
  <c r="O6" i="50" s="1"/>
  <c r="O7" i="50" s="1"/>
  <c r="N5" i="50"/>
  <c r="N6" i="50" s="1"/>
  <c r="N7" i="50" s="1"/>
  <c r="M5" i="50"/>
  <c r="M6" i="50" s="1"/>
  <c r="M7" i="50" s="1"/>
  <c r="L5" i="50"/>
  <c r="L6" i="50" s="1"/>
  <c r="L7" i="50" s="1"/>
  <c r="K5" i="50"/>
  <c r="K6" i="50" s="1"/>
  <c r="K7" i="50" s="1"/>
  <c r="J5" i="50"/>
  <c r="J6" i="50" s="1"/>
  <c r="J7" i="50" s="1"/>
  <c r="I5" i="50"/>
  <c r="I6" i="50" s="1"/>
  <c r="I7" i="50" s="1"/>
  <c r="H5" i="50"/>
  <c r="H6" i="50" s="1"/>
  <c r="H7" i="50" s="1"/>
  <c r="G5" i="50"/>
  <c r="G6" i="50" s="1"/>
  <c r="G7" i="50" s="1"/>
  <c r="F5" i="50"/>
  <c r="F6" i="50" s="1"/>
  <c r="F7" i="50" s="1"/>
  <c r="E5" i="50"/>
  <c r="E6" i="50" s="1"/>
  <c r="E7" i="50" s="1"/>
  <c r="D5" i="50"/>
  <c r="D6" i="50" s="1"/>
  <c r="D7" i="50" s="1"/>
  <c r="AH58" i="48"/>
  <c r="AG58" i="48"/>
  <c r="AF58" i="48"/>
  <c r="AE58" i="48"/>
  <c r="AD58" i="48"/>
  <c r="AC58" i="48"/>
  <c r="AB58" i="48"/>
  <c r="AA58" i="48"/>
  <c r="Z58" i="48"/>
  <c r="Y58" i="48"/>
  <c r="X58" i="48"/>
  <c r="W58" i="48"/>
  <c r="V58" i="48"/>
  <c r="U58" i="48"/>
  <c r="T58" i="48"/>
  <c r="S58" i="48"/>
  <c r="R58" i="48"/>
  <c r="Q58" i="48"/>
  <c r="P58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AH50" i="48"/>
  <c r="AG50" i="48"/>
  <c r="AF50" i="48"/>
  <c r="AE50" i="48"/>
  <c r="AD50" i="48"/>
  <c r="AC50" i="48"/>
  <c r="AB50" i="48"/>
  <c r="AA50" i="48"/>
  <c r="Z50" i="48"/>
  <c r="Y50" i="48"/>
  <c r="X50" i="48"/>
  <c r="W50" i="48"/>
  <c r="V50" i="48"/>
  <c r="U50" i="48"/>
  <c r="T50" i="48"/>
  <c r="S50" i="48"/>
  <c r="R50" i="48"/>
  <c r="Q50" i="48"/>
  <c r="P50" i="48"/>
  <c r="O50" i="48"/>
  <c r="N50" i="48"/>
  <c r="M50" i="48"/>
  <c r="L50" i="48"/>
  <c r="K50" i="48"/>
  <c r="J50" i="48"/>
  <c r="I50" i="48"/>
  <c r="H50" i="48"/>
  <c r="G50" i="48"/>
  <c r="F50" i="48"/>
  <c r="E50" i="48"/>
  <c r="D50" i="48"/>
  <c r="AH49" i="48"/>
  <c r="AG49" i="48"/>
  <c r="AF49" i="48"/>
  <c r="AE49" i="48"/>
  <c r="AD49" i="48"/>
  <c r="AC49" i="48"/>
  <c r="AB49" i="48"/>
  <c r="AA49" i="48"/>
  <c r="Z49" i="48"/>
  <c r="Y49" i="48"/>
  <c r="X49" i="48"/>
  <c r="W49" i="48"/>
  <c r="V49" i="48"/>
  <c r="U49" i="48"/>
  <c r="T49" i="48"/>
  <c r="S49" i="48"/>
  <c r="R49" i="48"/>
  <c r="Q49" i="48"/>
  <c r="P49" i="48"/>
  <c r="O49" i="48"/>
  <c r="N49" i="48"/>
  <c r="M49" i="48"/>
  <c r="L49" i="48"/>
  <c r="K49" i="48"/>
  <c r="J49" i="48"/>
  <c r="I49" i="48"/>
  <c r="H49" i="48"/>
  <c r="G49" i="48"/>
  <c r="F49" i="48"/>
  <c r="E49" i="48"/>
  <c r="D49" i="48"/>
  <c r="AH48" i="48"/>
  <c r="AG48" i="48"/>
  <c r="AF48" i="48"/>
  <c r="AE48" i="48"/>
  <c r="AD48" i="48"/>
  <c r="AC48" i="48"/>
  <c r="AB48" i="48"/>
  <c r="AA48" i="48"/>
  <c r="Z48" i="48"/>
  <c r="Y48" i="48"/>
  <c r="X48" i="48"/>
  <c r="W48" i="48"/>
  <c r="V48" i="48"/>
  <c r="U48" i="48"/>
  <c r="T48" i="48"/>
  <c r="S48" i="48"/>
  <c r="R48" i="48"/>
  <c r="Q48" i="48"/>
  <c r="P48" i="48"/>
  <c r="O48" i="48"/>
  <c r="N48" i="48"/>
  <c r="M48" i="48"/>
  <c r="L48" i="48"/>
  <c r="K48" i="48"/>
  <c r="J48" i="48"/>
  <c r="I48" i="48"/>
  <c r="H48" i="48"/>
  <c r="G48" i="48"/>
  <c r="F48" i="48"/>
  <c r="E48" i="48"/>
  <c r="D48" i="48"/>
  <c r="AH47" i="48"/>
  <c r="AG47" i="48"/>
  <c r="AF47" i="48"/>
  <c r="AE47" i="48"/>
  <c r="AD47" i="48"/>
  <c r="AC47" i="48"/>
  <c r="AB47" i="48"/>
  <c r="AA47" i="48"/>
  <c r="Z47" i="48"/>
  <c r="Y47" i="48"/>
  <c r="X47" i="48"/>
  <c r="W47" i="48"/>
  <c r="V47" i="48"/>
  <c r="U47" i="48"/>
  <c r="T47" i="48"/>
  <c r="S47" i="48"/>
  <c r="R47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E47" i="48"/>
  <c r="D47" i="48"/>
  <c r="AH46" i="48"/>
  <c r="AG46" i="48"/>
  <c r="AF46" i="48"/>
  <c r="AE46" i="48"/>
  <c r="AD46" i="48"/>
  <c r="AC46" i="48"/>
  <c r="AB46" i="48"/>
  <c r="AA46" i="48"/>
  <c r="Z46" i="48"/>
  <c r="Y46" i="48"/>
  <c r="X46" i="48"/>
  <c r="W46" i="48"/>
  <c r="V46" i="48"/>
  <c r="U46" i="48"/>
  <c r="T46" i="48"/>
  <c r="S46" i="48"/>
  <c r="R46" i="48"/>
  <c r="Q46" i="48"/>
  <c r="P46" i="48"/>
  <c r="O46" i="48"/>
  <c r="N46" i="48"/>
  <c r="M46" i="48"/>
  <c r="L46" i="48"/>
  <c r="K46" i="48"/>
  <c r="J46" i="48"/>
  <c r="I46" i="48"/>
  <c r="H46" i="48"/>
  <c r="G46" i="48"/>
  <c r="F46" i="48"/>
  <c r="E46" i="48"/>
  <c r="D46" i="48"/>
  <c r="AH45" i="48"/>
  <c r="AG45" i="48"/>
  <c r="AF45" i="48"/>
  <c r="AE45" i="48"/>
  <c r="AD45" i="48"/>
  <c r="AC45" i="48"/>
  <c r="AB45" i="48"/>
  <c r="AA45" i="48"/>
  <c r="Z45" i="48"/>
  <c r="Y45" i="48"/>
  <c r="X45" i="48"/>
  <c r="W45" i="48"/>
  <c r="V45" i="48"/>
  <c r="U45" i="48"/>
  <c r="T45" i="48"/>
  <c r="S45" i="48"/>
  <c r="R45" i="48"/>
  <c r="Q45" i="48"/>
  <c r="P45" i="48"/>
  <c r="O45" i="48"/>
  <c r="N45" i="48"/>
  <c r="M45" i="48"/>
  <c r="L45" i="48"/>
  <c r="K45" i="48"/>
  <c r="J45" i="48"/>
  <c r="I45" i="48"/>
  <c r="H45" i="48"/>
  <c r="G45" i="48"/>
  <c r="F45" i="48"/>
  <c r="E45" i="48"/>
  <c r="D45" i="48"/>
  <c r="AH44" i="48"/>
  <c r="AG44" i="48"/>
  <c r="AF44" i="48"/>
  <c r="AE44" i="48"/>
  <c r="AD44" i="48"/>
  <c r="AC44" i="48"/>
  <c r="AB44" i="48"/>
  <c r="AA44" i="48"/>
  <c r="Z44" i="48"/>
  <c r="Y44" i="48"/>
  <c r="X44" i="48"/>
  <c r="W44" i="48"/>
  <c r="V44" i="48"/>
  <c r="U44" i="48"/>
  <c r="T44" i="48"/>
  <c r="S44" i="48"/>
  <c r="R44" i="48"/>
  <c r="Q44" i="48"/>
  <c r="P44" i="48"/>
  <c r="O44" i="48"/>
  <c r="N44" i="48"/>
  <c r="M44" i="48"/>
  <c r="L44" i="48"/>
  <c r="K44" i="48"/>
  <c r="J44" i="48"/>
  <c r="I44" i="48"/>
  <c r="H44" i="48"/>
  <c r="G44" i="48"/>
  <c r="F44" i="48"/>
  <c r="E44" i="48"/>
  <c r="D44" i="48"/>
  <c r="AH43" i="48"/>
  <c r="AG43" i="48"/>
  <c r="AF43" i="48"/>
  <c r="AE43" i="48"/>
  <c r="AD43" i="48"/>
  <c r="AC43" i="48"/>
  <c r="AB43" i="48"/>
  <c r="AA43" i="48"/>
  <c r="Z43" i="48"/>
  <c r="Y43" i="48"/>
  <c r="X43" i="48"/>
  <c r="W43" i="48"/>
  <c r="V43" i="48"/>
  <c r="U43" i="48"/>
  <c r="T43" i="48"/>
  <c r="S43" i="48"/>
  <c r="R43" i="48"/>
  <c r="Q43" i="48"/>
  <c r="P43" i="48"/>
  <c r="O43" i="48"/>
  <c r="N43" i="48"/>
  <c r="M43" i="48"/>
  <c r="L43" i="48"/>
  <c r="K43" i="48"/>
  <c r="J43" i="48"/>
  <c r="I43" i="48"/>
  <c r="H43" i="48"/>
  <c r="G43" i="48"/>
  <c r="F43" i="48"/>
  <c r="E43" i="48"/>
  <c r="D43" i="48"/>
  <c r="AH42" i="48"/>
  <c r="AG42" i="48"/>
  <c r="AF42" i="48"/>
  <c r="AE42" i="48"/>
  <c r="AD42" i="48"/>
  <c r="AC42" i="48"/>
  <c r="AB42" i="48"/>
  <c r="AA42" i="48"/>
  <c r="Z42" i="48"/>
  <c r="Y42" i="48"/>
  <c r="X42" i="48"/>
  <c r="W42" i="48"/>
  <c r="V42" i="48"/>
  <c r="U42" i="48"/>
  <c r="T42" i="48"/>
  <c r="S42" i="48"/>
  <c r="R42" i="48"/>
  <c r="Q42" i="48"/>
  <c r="P42" i="48"/>
  <c r="O42" i="48"/>
  <c r="N42" i="48"/>
  <c r="M42" i="48"/>
  <c r="L42" i="48"/>
  <c r="K42" i="48"/>
  <c r="J42" i="48"/>
  <c r="I42" i="48"/>
  <c r="H42" i="48"/>
  <c r="G42" i="48"/>
  <c r="F42" i="48"/>
  <c r="E42" i="48"/>
  <c r="D42" i="48"/>
  <c r="AH41" i="48"/>
  <c r="AG41" i="48"/>
  <c r="AF41" i="48"/>
  <c r="AE41" i="48"/>
  <c r="AD41" i="48"/>
  <c r="AC41" i="48"/>
  <c r="AB41" i="48"/>
  <c r="AA41" i="48"/>
  <c r="Z41" i="48"/>
  <c r="Y41" i="48"/>
  <c r="X41" i="48"/>
  <c r="W41" i="48"/>
  <c r="V41" i="48"/>
  <c r="U41" i="48"/>
  <c r="T41" i="48"/>
  <c r="S41" i="48"/>
  <c r="R41" i="48"/>
  <c r="Q41" i="48"/>
  <c r="P41" i="48"/>
  <c r="O41" i="48"/>
  <c r="N41" i="48"/>
  <c r="M41" i="48"/>
  <c r="L41" i="48"/>
  <c r="K41" i="48"/>
  <c r="J41" i="48"/>
  <c r="I41" i="48"/>
  <c r="H41" i="48"/>
  <c r="G41" i="48"/>
  <c r="F41" i="48"/>
  <c r="E41" i="48"/>
  <c r="D41" i="48"/>
  <c r="AH40" i="48"/>
  <c r="AG40" i="48"/>
  <c r="AF40" i="48"/>
  <c r="AE40" i="48"/>
  <c r="AD40" i="48"/>
  <c r="AC40" i="48"/>
  <c r="AB40" i="48"/>
  <c r="AA40" i="48"/>
  <c r="Z40" i="48"/>
  <c r="Y40" i="48"/>
  <c r="X40" i="48"/>
  <c r="W40" i="48"/>
  <c r="V40" i="48"/>
  <c r="U40" i="48"/>
  <c r="T40" i="48"/>
  <c r="S40" i="48"/>
  <c r="R40" i="48"/>
  <c r="Q40" i="48"/>
  <c r="P40" i="48"/>
  <c r="O40" i="48"/>
  <c r="N40" i="48"/>
  <c r="M40" i="48"/>
  <c r="L40" i="48"/>
  <c r="K40" i="48"/>
  <c r="J40" i="48"/>
  <c r="I40" i="48"/>
  <c r="H40" i="48"/>
  <c r="G40" i="48"/>
  <c r="F40" i="48"/>
  <c r="E40" i="48"/>
  <c r="D40" i="48"/>
  <c r="AH39" i="48"/>
  <c r="AG39" i="48"/>
  <c r="AF39" i="48"/>
  <c r="AE39" i="48"/>
  <c r="AD39" i="48"/>
  <c r="AC39" i="48"/>
  <c r="AB39" i="48"/>
  <c r="AA39" i="48"/>
  <c r="Z39" i="48"/>
  <c r="Y39" i="48"/>
  <c r="X39" i="48"/>
  <c r="W39" i="48"/>
  <c r="V39" i="48"/>
  <c r="U39" i="48"/>
  <c r="T39" i="48"/>
  <c r="S39" i="48"/>
  <c r="R39" i="48"/>
  <c r="Q39" i="48"/>
  <c r="P39" i="48"/>
  <c r="O39" i="48"/>
  <c r="N39" i="48"/>
  <c r="M39" i="48"/>
  <c r="L39" i="48"/>
  <c r="K39" i="48"/>
  <c r="J39" i="48"/>
  <c r="I39" i="48"/>
  <c r="H39" i="48"/>
  <c r="G39" i="48"/>
  <c r="F39" i="48"/>
  <c r="E39" i="48"/>
  <c r="D39" i="48"/>
  <c r="AH38" i="48"/>
  <c r="AG38" i="48"/>
  <c r="AF38" i="48"/>
  <c r="AE38" i="48"/>
  <c r="AD38" i="48"/>
  <c r="AC38" i="48"/>
  <c r="AB38" i="48"/>
  <c r="AA38" i="48"/>
  <c r="Z38" i="48"/>
  <c r="Y38" i="48"/>
  <c r="X38" i="48"/>
  <c r="W38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8" i="48"/>
  <c r="D38" i="48"/>
  <c r="AH37" i="48"/>
  <c r="AG37" i="48"/>
  <c r="AF37" i="48"/>
  <c r="AE37" i="48"/>
  <c r="AD37" i="48"/>
  <c r="AC37" i="48"/>
  <c r="AB37" i="48"/>
  <c r="AA37" i="48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AH36" i="48"/>
  <c r="AH57" i="48" s="1"/>
  <c r="AG36" i="48"/>
  <c r="AG57" i="48" s="1"/>
  <c r="AF36" i="48"/>
  <c r="AF57" i="48" s="1"/>
  <c r="AE36" i="48"/>
  <c r="AE57" i="48" s="1"/>
  <c r="AD36" i="48"/>
  <c r="AD57" i="48" s="1"/>
  <c r="AC36" i="48"/>
  <c r="AC57" i="48" s="1"/>
  <c r="AB36" i="48"/>
  <c r="AB57" i="48" s="1"/>
  <c r="AA36" i="48"/>
  <c r="AA57" i="48" s="1"/>
  <c r="Z36" i="48"/>
  <c r="Z57" i="48" s="1"/>
  <c r="Y36" i="48"/>
  <c r="Y57" i="48" s="1"/>
  <c r="X36" i="48"/>
  <c r="X57" i="48" s="1"/>
  <c r="W36" i="48"/>
  <c r="W57" i="48" s="1"/>
  <c r="V36" i="48"/>
  <c r="V57" i="48" s="1"/>
  <c r="U36" i="48"/>
  <c r="U57" i="48" s="1"/>
  <c r="T36" i="48"/>
  <c r="T57" i="48" s="1"/>
  <c r="S36" i="48"/>
  <c r="S57" i="48" s="1"/>
  <c r="R36" i="48"/>
  <c r="R57" i="48" s="1"/>
  <c r="Q36" i="48"/>
  <c r="Q57" i="48" s="1"/>
  <c r="P36" i="48"/>
  <c r="P57" i="48" s="1"/>
  <c r="O36" i="48"/>
  <c r="O57" i="48" s="1"/>
  <c r="N36" i="48"/>
  <c r="N57" i="48" s="1"/>
  <c r="M36" i="48"/>
  <c r="M57" i="48" s="1"/>
  <c r="L36" i="48"/>
  <c r="L57" i="48" s="1"/>
  <c r="K36" i="48"/>
  <c r="K57" i="48" s="1"/>
  <c r="J36" i="48"/>
  <c r="J57" i="48" s="1"/>
  <c r="I36" i="48"/>
  <c r="I57" i="48" s="1"/>
  <c r="H36" i="48"/>
  <c r="H57" i="48" s="1"/>
  <c r="G36" i="48"/>
  <c r="G57" i="48" s="1"/>
  <c r="F36" i="48"/>
  <c r="F57" i="48" s="1"/>
  <c r="E36" i="48"/>
  <c r="E57" i="48" s="1"/>
  <c r="D36" i="48"/>
  <c r="D57" i="48" s="1"/>
  <c r="AH35" i="48"/>
  <c r="AH51" i="48" s="1"/>
  <c r="AG35" i="48"/>
  <c r="AG51" i="48" s="1"/>
  <c r="AF35" i="48"/>
  <c r="AF51" i="48" s="1"/>
  <c r="AE35" i="48"/>
  <c r="AE51" i="48" s="1"/>
  <c r="AD35" i="48"/>
  <c r="AD51" i="48" s="1"/>
  <c r="AC35" i="48"/>
  <c r="AC51" i="48" s="1"/>
  <c r="AB35" i="48"/>
  <c r="AB51" i="48" s="1"/>
  <c r="AA35" i="48"/>
  <c r="AA51" i="48" s="1"/>
  <c r="Z35" i="48"/>
  <c r="Z51" i="48" s="1"/>
  <c r="Y35" i="48"/>
  <c r="Y51" i="48" s="1"/>
  <c r="X35" i="48"/>
  <c r="X51" i="48" s="1"/>
  <c r="W35" i="48"/>
  <c r="W51" i="48" s="1"/>
  <c r="V35" i="48"/>
  <c r="V51" i="48" s="1"/>
  <c r="U35" i="48"/>
  <c r="U51" i="48" s="1"/>
  <c r="T35" i="48"/>
  <c r="T51" i="48" s="1"/>
  <c r="S35" i="48"/>
  <c r="S51" i="48" s="1"/>
  <c r="R35" i="48"/>
  <c r="R51" i="48" s="1"/>
  <c r="Q35" i="48"/>
  <c r="Q51" i="48" s="1"/>
  <c r="P35" i="48"/>
  <c r="P51" i="48" s="1"/>
  <c r="O35" i="48"/>
  <c r="O51" i="48" s="1"/>
  <c r="N35" i="48"/>
  <c r="N51" i="48" s="1"/>
  <c r="M35" i="48"/>
  <c r="M51" i="48" s="1"/>
  <c r="L35" i="48"/>
  <c r="L51" i="48" s="1"/>
  <c r="K35" i="48"/>
  <c r="K51" i="48" s="1"/>
  <c r="J35" i="48"/>
  <c r="J51" i="48" s="1"/>
  <c r="I35" i="48"/>
  <c r="I51" i="48" s="1"/>
  <c r="H35" i="48"/>
  <c r="H51" i="48" s="1"/>
  <c r="G35" i="48"/>
  <c r="G51" i="48" s="1"/>
  <c r="F35" i="48"/>
  <c r="F51" i="48" s="1"/>
  <c r="E35" i="48"/>
  <c r="E51" i="48" s="1"/>
  <c r="D35" i="48"/>
  <c r="D51" i="48" s="1"/>
  <c r="AX28" i="48"/>
  <c r="AW28" i="48"/>
  <c r="AV28" i="48"/>
  <c r="AU28" i="48"/>
  <c r="AT28" i="48"/>
  <c r="AS28" i="48"/>
  <c r="AR28" i="48"/>
  <c r="AQ28" i="48"/>
  <c r="AP28" i="48"/>
  <c r="AO28" i="48"/>
  <c r="AX27" i="48"/>
  <c r="AW27" i="48"/>
  <c r="AV27" i="48"/>
  <c r="AU27" i="48"/>
  <c r="AT27" i="48"/>
  <c r="AS27" i="48"/>
  <c r="AR27" i="48"/>
  <c r="AQ27" i="48"/>
  <c r="AP27" i="48"/>
  <c r="AO27" i="48"/>
  <c r="AX26" i="48"/>
  <c r="AW26" i="48"/>
  <c r="AV26" i="48"/>
  <c r="AU26" i="48"/>
  <c r="AT26" i="48"/>
  <c r="AS26" i="48"/>
  <c r="AR26" i="48"/>
  <c r="AQ26" i="48"/>
  <c r="AP26" i="48"/>
  <c r="AO26" i="48"/>
  <c r="AN26" i="48"/>
  <c r="AJ26" i="48"/>
  <c r="AX25" i="48"/>
  <c r="AW25" i="48"/>
  <c r="AV25" i="48"/>
  <c r="AU25" i="48"/>
  <c r="AT25" i="48"/>
  <c r="AS25" i="48"/>
  <c r="AR25" i="48"/>
  <c r="AQ25" i="48"/>
  <c r="AP25" i="48"/>
  <c r="AO25" i="48"/>
  <c r="AJ25" i="48"/>
  <c r="AX24" i="48"/>
  <c r="AW24" i="48"/>
  <c r="AV24" i="48"/>
  <c r="AU24" i="48"/>
  <c r="AT24" i="48"/>
  <c r="AS24" i="48"/>
  <c r="AR24" i="48"/>
  <c r="AQ24" i="48"/>
  <c r="AP24" i="48"/>
  <c r="AO24" i="48"/>
  <c r="AJ24" i="48"/>
  <c r="AX23" i="48"/>
  <c r="AW23" i="48"/>
  <c r="AV23" i="48"/>
  <c r="AU23" i="48"/>
  <c r="AT23" i="48"/>
  <c r="AS23" i="48"/>
  <c r="AR23" i="48"/>
  <c r="AQ23" i="48"/>
  <c r="AP23" i="48"/>
  <c r="AO23" i="48"/>
  <c r="AN23" i="48"/>
  <c r="AJ23" i="48"/>
  <c r="AX22" i="48"/>
  <c r="AW22" i="48"/>
  <c r="AV22" i="48"/>
  <c r="AU22" i="48"/>
  <c r="AT22" i="48"/>
  <c r="AS22" i="48"/>
  <c r="AR22" i="48"/>
  <c r="AQ22" i="48"/>
  <c r="AP22" i="48"/>
  <c r="AO22" i="48"/>
  <c r="AN22" i="48"/>
  <c r="AJ22" i="48"/>
  <c r="AX21" i="48"/>
  <c r="AW21" i="48"/>
  <c r="AV21" i="48"/>
  <c r="AU21" i="48"/>
  <c r="AT21" i="48"/>
  <c r="AS21" i="48"/>
  <c r="AR21" i="48"/>
  <c r="AQ21" i="48"/>
  <c r="AP21" i="48"/>
  <c r="AO21" i="48"/>
  <c r="AN21" i="48"/>
  <c r="AJ21" i="48"/>
  <c r="AX20" i="48"/>
  <c r="AW20" i="48"/>
  <c r="AV20" i="48"/>
  <c r="AU20" i="48"/>
  <c r="AT20" i="48"/>
  <c r="AS20" i="48"/>
  <c r="AR20" i="48"/>
  <c r="AQ20" i="48"/>
  <c r="AP20" i="48"/>
  <c r="AO20" i="48"/>
  <c r="AN20" i="48"/>
  <c r="AJ20" i="48"/>
  <c r="AX19" i="48"/>
  <c r="AW19" i="48"/>
  <c r="AV19" i="48"/>
  <c r="AU19" i="48"/>
  <c r="AT19" i="48"/>
  <c r="AS19" i="48"/>
  <c r="AR19" i="48"/>
  <c r="AQ19" i="48"/>
  <c r="AP19" i="48"/>
  <c r="AO19" i="48"/>
  <c r="AN19" i="48"/>
  <c r="AJ19" i="48"/>
  <c r="AX18" i="48"/>
  <c r="AW18" i="48"/>
  <c r="AV18" i="48"/>
  <c r="AU18" i="48"/>
  <c r="AT18" i="48"/>
  <c r="AS18" i="48"/>
  <c r="AR18" i="48"/>
  <c r="AQ18" i="48"/>
  <c r="AP18" i="48"/>
  <c r="AO18" i="48"/>
  <c r="AN18" i="48"/>
  <c r="AJ18" i="48"/>
  <c r="AX17" i="48"/>
  <c r="AW17" i="48"/>
  <c r="AV17" i="48"/>
  <c r="AU17" i="48"/>
  <c r="AT17" i="48"/>
  <c r="AS17" i="48"/>
  <c r="AR17" i="48"/>
  <c r="AQ17" i="48"/>
  <c r="AP17" i="48"/>
  <c r="AO17" i="48"/>
  <c r="AN17" i="48"/>
  <c r="AJ17" i="48"/>
  <c r="AX16" i="48"/>
  <c r="AW16" i="48"/>
  <c r="AV16" i="48"/>
  <c r="AU16" i="48"/>
  <c r="AT16" i="48"/>
  <c r="AS16" i="48"/>
  <c r="AR16" i="48"/>
  <c r="AQ16" i="48"/>
  <c r="AP16" i="48"/>
  <c r="AO16" i="48"/>
  <c r="AN16" i="48"/>
  <c r="AJ16" i="48"/>
  <c r="AX15" i="48"/>
  <c r="AW15" i="48"/>
  <c r="AV15" i="48"/>
  <c r="AU15" i="48"/>
  <c r="AT15" i="48"/>
  <c r="AS15" i="48"/>
  <c r="AR15" i="48"/>
  <c r="AQ15" i="48"/>
  <c r="AP15" i="48"/>
  <c r="AO15" i="48"/>
  <c r="AN15" i="48"/>
  <c r="AJ15" i="48"/>
  <c r="AX14" i="48"/>
  <c r="AW14" i="48"/>
  <c r="AV14" i="48"/>
  <c r="AU14" i="48"/>
  <c r="AT14" i="48"/>
  <c r="AS14" i="48"/>
  <c r="AR14" i="48"/>
  <c r="AQ14" i="48"/>
  <c r="AP14" i="48"/>
  <c r="AO14" i="48"/>
  <c r="AN14" i="48"/>
  <c r="AJ14" i="48"/>
  <c r="AX13" i="48"/>
  <c r="AW13" i="48"/>
  <c r="AV13" i="48"/>
  <c r="AU13" i="48"/>
  <c r="AT13" i="48"/>
  <c r="AS13" i="48"/>
  <c r="AR13" i="48"/>
  <c r="AQ13" i="48"/>
  <c r="AP13" i="48"/>
  <c r="AO13" i="48"/>
  <c r="AN13" i="48"/>
  <c r="AJ13" i="48"/>
  <c r="AX12" i="48"/>
  <c r="AW12" i="48"/>
  <c r="AV12" i="48"/>
  <c r="AU12" i="48"/>
  <c r="AT12" i="48"/>
  <c r="AS12" i="48"/>
  <c r="AR12" i="48"/>
  <c r="AQ12" i="48"/>
  <c r="AP12" i="48"/>
  <c r="AO12" i="48"/>
  <c r="AN12" i="48"/>
  <c r="AJ12" i="48"/>
  <c r="AX11" i="48"/>
  <c r="AW11" i="48"/>
  <c r="AV11" i="48"/>
  <c r="AU11" i="48"/>
  <c r="AT11" i="48"/>
  <c r="AS11" i="48"/>
  <c r="AR11" i="48"/>
  <c r="AQ11" i="48"/>
  <c r="AP11" i="48"/>
  <c r="AO11" i="48"/>
  <c r="AJ11" i="48"/>
  <c r="AX10" i="48"/>
  <c r="AW10" i="48"/>
  <c r="AV10" i="48"/>
  <c r="AU10" i="48"/>
  <c r="AT10" i="48"/>
  <c r="AS10" i="48"/>
  <c r="AR10" i="48"/>
  <c r="AQ10" i="48"/>
  <c r="AP10" i="48"/>
  <c r="AO10" i="48"/>
  <c r="AJ10" i="48"/>
  <c r="AX9" i="48"/>
  <c r="AW9" i="48"/>
  <c r="AV9" i="48"/>
  <c r="AU9" i="48"/>
  <c r="AT9" i="48"/>
  <c r="AS9" i="48"/>
  <c r="AR9" i="48"/>
  <c r="AQ9" i="48"/>
  <c r="AP9" i="48"/>
  <c r="AO9" i="48"/>
  <c r="AN9" i="48"/>
  <c r="AJ9" i="48"/>
  <c r="AX8" i="48"/>
  <c r="AW8" i="48"/>
  <c r="AV8" i="48"/>
  <c r="AU8" i="48"/>
  <c r="AT8" i="48"/>
  <c r="AS8" i="48"/>
  <c r="AR8" i="48"/>
  <c r="AQ8" i="48"/>
  <c r="AP8" i="48"/>
  <c r="AO8" i="48"/>
  <c r="AN8" i="48"/>
  <c r="AJ8" i="48"/>
  <c r="AH5" i="48"/>
  <c r="AH6" i="48" s="1"/>
  <c r="AH7" i="48" s="1"/>
  <c r="AG5" i="48"/>
  <c r="AG6" i="48" s="1"/>
  <c r="AG7" i="48" s="1"/>
  <c r="AF5" i="48"/>
  <c r="AF6" i="48" s="1"/>
  <c r="AF7" i="48" s="1"/>
  <c r="AE5" i="48"/>
  <c r="AE6" i="48" s="1"/>
  <c r="AE7" i="48" s="1"/>
  <c r="AD5" i="48"/>
  <c r="AD6" i="48" s="1"/>
  <c r="AD7" i="48" s="1"/>
  <c r="AC5" i="48"/>
  <c r="AC6" i="48" s="1"/>
  <c r="AC7" i="48" s="1"/>
  <c r="AB5" i="48"/>
  <c r="AB6" i="48" s="1"/>
  <c r="AB7" i="48" s="1"/>
  <c r="AA5" i="48"/>
  <c r="AA6" i="48" s="1"/>
  <c r="AA7" i="48" s="1"/>
  <c r="Z5" i="48"/>
  <c r="Z6" i="48" s="1"/>
  <c r="Z7" i="48" s="1"/>
  <c r="Y5" i="48"/>
  <c r="Y6" i="48" s="1"/>
  <c r="Y7" i="48" s="1"/>
  <c r="X5" i="48"/>
  <c r="X6" i="48" s="1"/>
  <c r="X7" i="48" s="1"/>
  <c r="W5" i="48"/>
  <c r="W6" i="48" s="1"/>
  <c r="W7" i="48" s="1"/>
  <c r="V5" i="48"/>
  <c r="V6" i="48" s="1"/>
  <c r="V7" i="48" s="1"/>
  <c r="U5" i="48"/>
  <c r="U6" i="48" s="1"/>
  <c r="U7" i="48" s="1"/>
  <c r="T5" i="48"/>
  <c r="T6" i="48" s="1"/>
  <c r="T7" i="48" s="1"/>
  <c r="S5" i="48"/>
  <c r="S6" i="48" s="1"/>
  <c r="S7" i="48" s="1"/>
  <c r="R5" i="48"/>
  <c r="R6" i="48" s="1"/>
  <c r="R7" i="48" s="1"/>
  <c r="Q5" i="48"/>
  <c r="Q6" i="48" s="1"/>
  <c r="Q7" i="48" s="1"/>
  <c r="P5" i="48"/>
  <c r="P6" i="48" s="1"/>
  <c r="P7" i="48" s="1"/>
  <c r="O5" i="48"/>
  <c r="O6" i="48" s="1"/>
  <c r="O7" i="48" s="1"/>
  <c r="N5" i="48"/>
  <c r="N6" i="48" s="1"/>
  <c r="N7" i="48" s="1"/>
  <c r="M5" i="48"/>
  <c r="M6" i="48" s="1"/>
  <c r="M7" i="48" s="1"/>
  <c r="L5" i="48"/>
  <c r="L6" i="48" s="1"/>
  <c r="L7" i="48" s="1"/>
  <c r="K5" i="48"/>
  <c r="K6" i="48" s="1"/>
  <c r="K7" i="48" s="1"/>
  <c r="J5" i="48"/>
  <c r="J6" i="48" s="1"/>
  <c r="J7" i="48" s="1"/>
  <c r="I5" i="48"/>
  <c r="I6" i="48" s="1"/>
  <c r="I7" i="48" s="1"/>
  <c r="H5" i="48"/>
  <c r="H6" i="48" s="1"/>
  <c r="H7" i="48" s="1"/>
  <c r="G5" i="48"/>
  <c r="G6" i="48" s="1"/>
  <c r="G7" i="48" s="1"/>
  <c r="F5" i="48"/>
  <c r="F6" i="48" s="1"/>
  <c r="F7" i="48" s="1"/>
  <c r="E5" i="48"/>
  <c r="E6" i="48" s="1"/>
  <c r="E7" i="48" s="1"/>
  <c r="D5" i="48"/>
  <c r="D6" i="48" s="1"/>
  <c r="D7" i="48" s="1"/>
  <c r="AH50" i="47"/>
  <c r="AG50" i="47"/>
  <c r="AF50" i="47"/>
  <c r="AE50" i="47"/>
  <c r="AD50" i="47"/>
  <c r="AC50" i="47"/>
  <c r="AB50" i="47"/>
  <c r="AA50" i="47"/>
  <c r="Z50" i="47"/>
  <c r="Y50" i="47"/>
  <c r="X50" i="47"/>
  <c r="W50" i="47"/>
  <c r="V50" i="47"/>
  <c r="U50" i="47"/>
  <c r="T50" i="47"/>
  <c r="S50" i="47"/>
  <c r="R50" i="47"/>
  <c r="Q50" i="47"/>
  <c r="P50" i="47"/>
  <c r="O50" i="47"/>
  <c r="N50" i="47"/>
  <c r="M50" i="47"/>
  <c r="L50" i="47"/>
  <c r="K50" i="47"/>
  <c r="J50" i="47"/>
  <c r="I50" i="47"/>
  <c r="H50" i="47"/>
  <c r="G50" i="47"/>
  <c r="F50" i="47"/>
  <c r="E50" i="47"/>
  <c r="D50" i="47"/>
  <c r="AH49" i="47"/>
  <c r="AG49" i="47"/>
  <c r="AF49" i="47"/>
  <c r="AE49" i="47"/>
  <c r="AD49" i="47"/>
  <c r="AC49" i="47"/>
  <c r="AB49" i="47"/>
  <c r="AA49" i="47"/>
  <c r="Z49" i="47"/>
  <c r="Y49" i="47"/>
  <c r="X49" i="47"/>
  <c r="W49" i="47"/>
  <c r="V49" i="47"/>
  <c r="U49" i="47"/>
  <c r="T49" i="47"/>
  <c r="S49" i="47"/>
  <c r="R49" i="47"/>
  <c r="Q49" i="47"/>
  <c r="P49" i="47"/>
  <c r="O49" i="47"/>
  <c r="N49" i="47"/>
  <c r="M49" i="47"/>
  <c r="L49" i="47"/>
  <c r="K49" i="47"/>
  <c r="J49" i="47"/>
  <c r="I49" i="47"/>
  <c r="H49" i="47"/>
  <c r="G49" i="47"/>
  <c r="F49" i="47"/>
  <c r="E49" i="47"/>
  <c r="D49" i="47"/>
  <c r="AH48" i="47"/>
  <c r="AG48" i="47"/>
  <c r="AF48" i="47"/>
  <c r="AE48" i="47"/>
  <c r="AD48" i="47"/>
  <c r="AC48" i="47"/>
  <c r="AB48" i="47"/>
  <c r="AA48" i="47"/>
  <c r="Z48" i="47"/>
  <c r="Y48" i="47"/>
  <c r="X48" i="47"/>
  <c r="W48" i="47"/>
  <c r="V48" i="47"/>
  <c r="U48" i="47"/>
  <c r="T48" i="47"/>
  <c r="S48" i="47"/>
  <c r="R48" i="47"/>
  <c r="Q48" i="47"/>
  <c r="P48" i="47"/>
  <c r="O48" i="47"/>
  <c r="N48" i="47"/>
  <c r="M48" i="47"/>
  <c r="L48" i="47"/>
  <c r="K48" i="47"/>
  <c r="J48" i="47"/>
  <c r="I48" i="47"/>
  <c r="H48" i="47"/>
  <c r="G48" i="47"/>
  <c r="F48" i="47"/>
  <c r="E48" i="47"/>
  <c r="D48" i="47"/>
  <c r="AH47" i="47"/>
  <c r="AG47" i="47"/>
  <c r="AF47" i="47"/>
  <c r="AE47" i="47"/>
  <c r="AD47" i="47"/>
  <c r="AC47" i="47"/>
  <c r="AB47" i="47"/>
  <c r="AA47" i="47"/>
  <c r="Z47" i="47"/>
  <c r="Y47" i="47"/>
  <c r="X47" i="47"/>
  <c r="W47" i="47"/>
  <c r="V47" i="47"/>
  <c r="U47" i="47"/>
  <c r="T47" i="47"/>
  <c r="S47" i="47"/>
  <c r="R47" i="47"/>
  <c r="Q47" i="47"/>
  <c r="P47" i="47"/>
  <c r="O47" i="47"/>
  <c r="N47" i="47"/>
  <c r="M47" i="47"/>
  <c r="L47" i="47"/>
  <c r="K47" i="47"/>
  <c r="J47" i="47"/>
  <c r="I47" i="47"/>
  <c r="H47" i="47"/>
  <c r="G47" i="47"/>
  <c r="F47" i="47"/>
  <c r="E47" i="47"/>
  <c r="D47" i="47"/>
  <c r="AH46" i="47"/>
  <c r="AG46" i="47"/>
  <c r="AF46" i="47"/>
  <c r="AE46" i="47"/>
  <c r="AD46" i="47"/>
  <c r="AC46" i="47"/>
  <c r="AB46" i="47"/>
  <c r="AA46" i="47"/>
  <c r="Z46" i="47"/>
  <c r="Y46" i="47"/>
  <c r="X46" i="47"/>
  <c r="W46" i="47"/>
  <c r="V46" i="47"/>
  <c r="U46" i="47"/>
  <c r="T46" i="47"/>
  <c r="S46" i="47"/>
  <c r="R46" i="47"/>
  <c r="Q46" i="47"/>
  <c r="P46" i="47"/>
  <c r="O46" i="47"/>
  <c r="N46" i="47"/>
  <c r="M46" i="47"/>
  <c r="L46" i="47"/>
  <c r="K46" i="47"/>
  <c r="J46" i="47"/>
  <c r="I46" i="47"/>
  <c r="H46" i="47"/>
  <c r="G46" i="47"/>
  <c r="F46" i="47"/>
  <c r="E46" i="47"/>
  <c r="D46" i="47"/>
  <c r="AH45" i="47"/>
  <c r="AG45" i="47"/>
  <c r="AF45" i="47"/>
  <c r="AE45" i="47"/>
  <c r="AD45" i="47"/>
  <c r="AC45" i="47"/>
  <c r="AB45" i="47"/>
  <c r="AA45" i="47"/>
  <c r="Z45" i="47"/>
  <c r="Y45" i="47"/>
  <c r="X45" i="47"/>
  <c r="W45" i="47"/>
  <c r="V45" i="47"/>
  <c r="U45" i="47"/>
  <c r="T45" i="47"/>
  <c r="S45" i="47"/>
  <c r="R45" i="47"/>
  <c r="Q45" i="47"/>
  <c r="P45" i="47"/>
  <c r="O45" i="47"/>
  <c r="N45" i="47"/>
  <c r="M45" i="47"/>
  <c r="L45" i="47"/>
  <c r="K45" i="47"/>
  <c r="J45" i="47"/>
  <c r="I45" i="47"/>
  <c r="H45" i="47"/>
  <c r="G45" i="47"/>
  <c r="F45" i="47"/>
  <c r="E45" i="47"/>
  <c r="D45" i="47"/>
  <c r="AH44" i="47"/>
  <c r="AG44" i="47"/>
  <c r="AF44" i="47"/>
  <c r="AE44" i="47"/>
  <c r="AD44" i="47"/>
  <c r="AC44" i="47"/>
  <c r="AB44" i="47"/>
  <c r="AA44" i="47"/>
  <c r="Z44" i="47"/>
  <c r="Y44" i="47"/>
  <c r="X44" i="47"/>
  <c r="W44" i="47"/>
  <c r="V44" i="47"/>
  <c r="U44" i="47"/>
  <c r="T44" i="47"/>
  <c r="S44" i="47"/>
  <c r="R44" i="47"/>
  <c r="Q44" i="47"/>
  <c r="P44" i="47"/>
  <c r="O44" i="47"/>
  <c r="N44" i="47"/>
  <c r="M44" i="47"/>
  <c r="L44" i="47"/>
  <c r="K44" i="47"/>
  <c r="J44" i="47"/>
  <c r="I44" i="47"/>
  <c r="H44" i="47"/>
  <c r="G44" i="47"/>
  <c r="F44" i="47"/>
  <c r="E44" i="47"/>
  <c r="D44" i="47"/>
  <c r="AH43" i="47"/>
  <c r="AG43" i="47"/>
  <c r="AF43" i="47"/>
  <c r="AE43" i="47"/>
  <c r="AD43" i="47"/>
  <c r="AC43" i="47"/>
  <c r="AB43" i="47"/>
  <c r="AA43" i="47"/>
  <c r="Z43" i="47"/>
  <c r="Y43" i="47"/>
  <c r="X43" i="47"/>
  <c r="W43" i="47"/>
  <c r="V43" i="47"/>
  <c r="U43" i="47"/>
  <c r="T43" i="47"/>
  <c r="S43" i="47"/>
  <c r="R43" i="47"/>
  <c r="Q43" i="47"/>
  <c r="P43" i="47"/>
  <c r="O43" i="47"/>
  <c r="N43" i="47"/>
  <c r="M43" i="47"/>
  <c r="L43" i="47"/>
  <c r="K43" i="47"/>
  <c r="J43" i="47"/>
  <c r="I43" i="47"/>
  <c r="H43" i="47"/>
  <c r="G43" i="47"/>
  <c r="F43" i="47"/>
  <c r="E43" i="47"/>
  <c r="D43" i="47"/>
  <c r="AH42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M42" i="47"/>
  <c r="L42" i="47"/>
  <c r="K42" i="47"/>
  <c r="J42" i="47"/>
  <c r="I42" i="47"/>
  <c r="H42" i="47"/>
  <c r="G42" i="47"/>
  <c r="F42" i="47"/>
  <c r="E42" i="47"/>
  <c r="D42" i="47"/>
  <c r="AH41" i="47"/>
  <c r="AG41" i="47"/>
  <c r="AF41" i="47"/>
  <c r="AE41" i="47"/>
  <c r="AD41" i="47"/>
  <c r="AC41" i="47"/>
  <c r="AB41" i="47"/>
  <c r="AA41" i="47"/>
  <c r="Z41" i="47"/>
  <c r="Y41" i="47"/>
  <c r="X41" i="47"/>
  <c r="W41" i="47"/>
  <c r="V41" i="47"/>
  <c r="U41" i="47"/>
  <c r="T41" i="47"/>
  <c r="S41" i="47"/>
  <c r="R41" i="47"/>
  <c r="Q41" i="47"/>
  <c r="P41" i="47"/>
  <c r="O41" i="47"/>
  <c r="N41" i="47"/>
  <c r="M41" i="47"/>
  <c r="L41" i="47"/>
  <c r="K41" i="47"/>
  <c r="J41" i="47"/>
  <c r="I41" i="47"/>
  <c r="H41" i="47"/>
  <c r="G41" i="47"/>
  <c r="F41" i="47"/>
  <c r="E41" i="47"/>
  <c r="D41" i="47"/>
  <c r="AH40" i="47"/>
  <c r="AG40" i="47"/>
  <c r="AF40" i="47"/>
  <c r="AE40" i="47"/>
  <c r="AD40" i="47"/>
  <c r="AC40" i="47"/>
  <c r="AB40" i="47"/>
  <c r="AA40" i="47"/>
  <c r="Z40" i="47"/>
  <c r="Y40" i="47"/>
  <c r="X40" i="47"/>
  <c r="W40" i="47"/>
  <c r="V40" i="47"/>
  <c r="U40" i="47"/>
  <c r="T40" i="47"/>
  <c r="S40" i="47"/>
  <c r="R40" i="47"/>
  <c r="Q40" i="47"/>
  <c r="P40" i="47"/>
  <c r="O40" i="47"/>
  <c r="N40" i="47"/>
  <c r="M40" i="47"/>
  <c r="L40" i="47"/>
  <c r="K40" i="47"/>
  <c r="J40" i="47"/>
  <c r="I40" i="47"/>
  <c r="H40" i="47"/>
  <c r="G40" i="47"/>
  <c r="F40" i="47"/>
  <c r="E40" i="47"/>
  <c r="D40" i="47"/>
  <c r="AH39" i="47"/>
  <c r="AG39" i="47"/>
  <c r="AF39" i="47"/>
  <c r="AE39" i="47"/>
  <c r="AD39" i="47"/>
  <c r="AC39" i="47"/>
  <c r="AB39" i="47"/>
  <c r="AA39" i="47"/>
  <c r="Z39" i="47"/>
  <c r="Y39" i="47"/>
  <c r="X39" i="47"/>
  <c r="W39" i="47"/>
  <c r="V39" i="47"/>
  <c r="U39" i="47"/>
  <c r="T39" i="47"/>
  <c r="S39" i="47"/>
  <c r="R39" i="47"/>
  <c r="Q39" i="47"/>
  <c r="P39" i="47"/>
  <c r="O39" i="47"/>
  <c r="N39" i="47"/>
  <c r="M39" i="47"/>
  <c r="L39" i="47"/>
  <c r="K39" i="47"/>
  <c r="J39" i="47"/>
  <c r="I39" i="47"/>
  <c r="H39" i="47"/>
  <c r="G39" i="47"/>
  <c r="F39" i="47"/>
  <c r="E39" i="47"/>
  <c r="D39" i="47"/>
  <c r="AH38" i="47"/>
  <c r="AG38" i="47"/>
  <c r="AF38" i="47"/>
  <c r="AE38" i="47"/>
  <c r="AD38" i="47"/>
  <c r="AC38" i="47"/>
  <c r="AB38" i="47"/>
  <c r="AA38" i="47"/>
  <c r="Z38" i="47"/>
  <c r="Y38" i="47"/>
  <c r="X38" i="47"/>
  <c r="W38" i="47"/>
  <c r="V38" i="47"/>
  <c r="U38" i="47"/>
  <c r="T38" i="47"/>
  <c r="S38" i="47"/>
  <c r="R38" i="47"/>
  <c r="Q38" i="47"/>
  <c r="P38" i="47"/>
  <c r="O38" i="47"/>
  <c r="N38" i="47"/>
  <c r="M38" i="47"/>
  <c r="L38" i="47"/>
  <c r="K38" i="47"/>
  <c r="J38" i="47"/>
  <c r="I38" i="47"/>
  <c r="H38" i="47"/>
  <c r="G38" i="47"/>
  <c r="F38" i="47"/>
  <c r="E38" i="47"/>
  <c r="D38" i="47"/>
  <c r="AH37" i="47"/>
  <c r="AG37" i="47"/>
  <c r="AF37" i="47"/>
  <c r="AE37" i="47"/>
  <c r="AD37" i="47"/>
  <c r="AC37" i="47"/>
  <c r="AB37" i="47"/>
  <c r="AA37" i="47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G37" i="47"/>
  <c r="F37" i="47"/>
  <c r="E37" i="47"/>
  <c r="D37" i="47"/>
  <c r="AH36" i="47"/>
  <c r="AH57" i="47" s="1"/>
  <c r="AG36" i="47"/>
  <c r="AG57" i="47" s="1"/>
  <c r="AF36" i="47"/>
  <c r="AF57" i="47" s="1"/>
  <c r="AE36" i="47"/>
  <c r="AE57" i="47" s="1"/>
  <c r="AD36" i="47"/>
  <c r="AD57" i="47" s="1"/>
  <c r="AC36" i="47"/>
  <c r="AC57" i="47" s="1"/>
  <c r="AB36" i="47"/>
  <c r="AB57" i="47" s="1"/>
  <c r="AA36" i="47"/>
  <c r="AA57" i="47" s="1"/>
  <c r="Z36" i="47"/>
  <c r="Z57" i="47" s="1"/>
  <c r="Y36" i="47"/>
  <c r="Y57" i="47" s="1"/>
  <c r="X36" i="47"/>
  <c r="X57" i="47" s="1"/>
  <c r="W36" i="47"/>
  <c r="W57" i="47" s="1"/>
  <c r="V36" i="47"/>
  <c r="V57" i="47" s="1"/>
  <c r="U36" i="47"/>
  <c r="U57" i="47" s="1"/>
  <c r="T36" i="47"/>
  <c r="T57" i="47" s="1"/>
  <c r="S36" i="47"/>
  <c r="S57" i="47" s="1"/>
  <c r="R36" i="47"/>
  <c r="R57" i="47" s="1"/>
  <c r="Q36" i="47"/>
  <c r="Q57" i="47" s="1"/>
  <c r="P36" i="47"/>
  <c r="P57" i="47" s="1"/>
  <c r="O36" i="47"/>
  <c r="O57" i="47" s="1"/>
  <c r="N36" i="47"/>
  <c r="N57" i="47" s="1"/>
  <c r="M36" i="47"/>
  <c r="M57" i="47" s="1"/>
  <c r="L36" i="47"/>
  <c r="L57" i="47" s="1"/>
  <c r="K36" i="47"/>
  <c r="K57" i="47" s="1"/>
  <c r="J36" i="47"/>
  <c r="J57" i="47" s="1"/>
  <c r="I36" i="47"/>
  <c r="I57" i="47" s="1"/>
  <c r="H36" i="47"/>
  <c r="H57" i="47" s="1"/>
  <c r="G36" i="47"/>
  <c r="G57" i="47" s="1"/>
  <c r="F36" i="47"/>
  <c r="F57" i="47" s="1"/>
  <c r="E36" i="47"/>
  <c r="E57" i="47" s="1"/>
  <c r="D36" i="47"/>
  <c r="D57" i="47" s="1"/>
  <c r="AH35" i="47"/>
  <c r="AH51" i="47" s="1"/>
  <c r="AG35" i="47"/>
  <c r="AG51" i="47" s="1"/>
  <c r="AF35" i="47"/>
  <c r="AF51" i="47" s="1"/>
  <c r="AE35" i="47"/>
  <c r="AE51" i="47" s="1"/>
  <c r="AD35" i="47"/>
  <c r="AD51" i="47" s="1"/>
  <c r="AC35" i="47"/>
  <c r="AC51" i="47" s="1"/>
  <c r="AB35" i="47"/>
  <c r="AB51" i="47" s="1"/>
  <c r="AA35" i="47"/>
  <c r="AA51" i="47" s="1"/>
  <c r="Z35" i="47"/>
  <c r="Z51" i="47" s="1"/>
  <c r="Y35" i="47"/>
  <c r="Y51" i="47" s="1"/>
  <c r="X35" i="47"/>
  <c r="X51" i="47" s="1"/>
  <c r="W35" i="47"/>
  <c r="W51" i="47" s="1"/>
  <c r="V35" i="47"/>
  <c r="V51" i="47" s="1"/>
  <c r="U35" i="47"/>
  <c r="U51" i="47" s="1"/>
  <c r="T35" i="47"/>
  <c r="T51" i="47" s="1"/>
  <c r="S35" i="47"/>
  <c r="S51" i="47" s="1"/>
  <c r="R35" i="47"/>
  <c r="R51" i="47" s="1"/>
  <c r="Q35" i="47"/>
  <c r="Q51" i="47" s="1"/>
  <c r="P35" i="47"/>
  <c r="P51" i="47" s="1"/>
  <c r="O35" i="47"/>
  <c r="O51" i="47" s="1"/>
  <c r="N35" i="47"/>
  <c r="N51" i="47" s="1"/>
  <c r="M35" i="47"/>
  <c r="M51" i="47" s="1"/>
  <c r="L35" i="47"/>
  <c r="L51" i="47" s="1"/>
  <c r="K35" i="47"/>
  <c r="K51" i="47" s="1"/>
  <c r="J35" i="47"/>
  <c r="J51" i="47" s="1"/>
  <c r="I35" i="47"/>
  <c r="I51" i="47" s="1"/>
  <c r="H35" i="47"/>
  <c r="H51" i="47" s="1"/>
  <c r="G35" i="47"/>
  <c r="G51" i="47" s="1"/>
  <c r="F35" i="47"/>
  <c r="F51" i="47" s="1"/>
  <c r="E35" i="47"/>
  <c r="E51" i="47" s="1"/>
  <c r="D35" i="47"/>
  <c r="D51" i="47" s="1"/>
  <c r="AX28" i="47"/>
  <c r="AW28" i="47"/>
  <c r="AV28" i="47"/>
  <c r="AU28" i="47"/>
  <c r="AT28" i="47"/>
  <c r="AS28" i="47"/>
  <c r="AR28" i="47"/>
  <c r="AQ28" i="47"/>
  <c r="AP28" i="47"/>
  <c r="AO28" i="47"/>
  <c r="AX27" i="47"/>
  <c r="AW27" i="47"/>
  <c r="AV27" i="47"/>
  <c r="AU27" i="47"/>
  <c r="AT27" i="47"/>
  <c r="AS27" i="47"/>
  <c r="AR27" i="47"/>
  <c r="AQ27" i="47"/>
  <c r="AP27" i="47"/>
  <c r="AO27" i="47"/>
  <c r="AX26" i="47"/>
  <c r="AW26" i="47"/>
  <c r="AV26" i="47"/>
  <c r="AU26" i="47"/>
  <c r="AT26" i="47"/>
  <c r="AS26" i="47"/>
  <c r="AR26" i="47"/>
  <c r="AQ26" i="47"/>
  <c r="AP26" i="47"/>
  <c r="AO26" i="47"/>
  <c r="AN26" i="47"/>
  <c r="AJ26" i="47"/>
  <c r="AX25" i="47"/>
  <c r="AW25" i="47"/>
  <c r="AV25" i="47"/>
  <c r="AU25" i="47"/>
  <c r="AT25" i="47"/>
  <c r="AS25" i="47"/>
  <c r="AR25" i="47"/>
  <c r="AQ25" i="47"/>
  <c r="AP25" i="47"/>
  <c r="AO25" i="47"/>
  <c r="AJ25" i="47"/>
  <c r="AX24" i="47"/>
  <c r="AW24" i="47"/>
  <c r="AV24" i="47"/>
  <c r="AU24" i="47"/>
  <c r="AT24" i="47"/>
  <c r="AS24" i="47"/>
  <c r="AR24" i="47"/>
  <c r="AQ24" i="47"/>
  <c r="AP24" i="47"/>
  <c r="AO24" i="47"/>
  <c r="AJ24" i="47"/>
  <c r="AX23" i="47"/>
  <c r="AW23" i="47"/>
  <c r="AV23" i="47"/>
  <c r="AU23" i="47"/>
  <c r="AT23" i="47"/>
  <c r="AS23" i="47"/>
  <c r="AR23" i="47"/>
  <c r="AQ23" i="47"/>
  <c r="AP23" i="47"/>
  <c r="AO23" i="47"/>
  <c r="AN23" i="47"/>
  <c r="AJ23" i="47"/>
  <c r="AX22" i="47"/>
  <c r="AW22" i="47"/>
  <c r="AV22" i="47"/>
  <c r="AU22" i="47"/>
  <c r="AT22" i="47"/>
  <c r="AS22" i="47"/>
  <c r="AR22" i="47"/>
  <c r="AQ22" i="47"/>
  <c r="AP22" i="47"/>
  <c r="AO22" i="47"/>
  <c r="AN22" i="47"/>
  <c r="AJ22" i="47"/>
  <c r="AX21" i="47"/>
  <c r="AW21" i="47"/>
  <c r="AV21" i="47"/>
  <c r="AU21" i="47"/>
  <c r="AT21" i="47"/>
  <c r="AS21" i="47"/>
  <c r="AR21" i="47"/>
  <c r="AQ21" i="47"/>
  <c r="AP21" i="47"/>
  <c r="AO21" i="47"/>
  <c r="AN21" i="47"/>
  <c r="AJ21" i="47"/>
  <c r="AX20" i="47"/>
  <c r="AW20" i="47"/>
  <c r="AV20" i="47"/>
  <c r="AU20" i="47"/>
  <c r="AT20" i="47"/>
  <c r="AS20" i="47"/>
  <c r="AR20" i="47"/>
  <c r="AQ20" i="47"/>
  <c r="AP20" i="47"/>
  <c r="AO20" i="47"/>
  <c r="AN20" i="47"/>
  <c r="AJ20" i="47"/>
  <c r="AX19" i="47"/>
  <c r="AW19" i="47"/>
  <c r="AV19" i="47"/>
  <c r="AU19" i="47"/>
  <c r="AT19" i="47"/>
  <c r="AS19" i="47"/>
  <c r="AR19" i="47"/>
  <c r="AQ19" i="47"/>
  <c r="AP19" i="47"/>
  <c r="AO19" i="47"/>
  <c r="AN19" i="47"/>
  <c r="AJ19" i="47"/>
  <c r="AX18" i="47"/>
  <c r="AW18" i="47"/>
  <c r="AV18" i="47"/>
  <c r="AU18" i="47"/>
  <c r="AT18" i="47"/>
  <c r="AS18" i="47"/>
  <c r="AR18" i="47"/>
  <c r="AQ18" i="47"/>
  <c r="AP18" i="47"/>
  <c r="AO18" i="47"/>
  <c r="AN18" i="47"/>
  <c r="AJ18" i="47"/>
  <c r="AX17" i="47"/>
  <c r="AW17" i="47"/>
  <c r="AV17" i="47"/>
  <c r="AU17" i="47"/>
  <c r="AT17" i="47"/>
  <c r="AS17" i="47"/>
  <c r="AR17" i="47"/>
  <c r="AQ17" i="47"/>
  <c r="AP17" i="47"/>
  <c r="AO17" i="47"/>
  <c r="AN17" i="47"/>
  <c r="AJ17" i="47"/>
  <c r="AX16" i="47"/>
  <c r="AW16" i="47"/>
  <c r="AV16" i="47"/>
  <c r="AU16" i="47"/>
  <c r="AT16" i="47"/>
  <c r="AS16" i="47"/>
  <c r="AR16" i="47"/>
  <c r="AQ16" i="47"/>
  <c r="AP16" i="47"/>
  <c r="AO16" i="47"/>
  <c r="AN16" i="47"/>
  <c r="AJ16" i="47"/>
  <c r="AX15" i="47"/>
  <c r="AW15" i="47"/>
  <c r="AV15" i="47"/>
  <c r="AU15" i="47"/>
  <c r="AT15" i="47"/>
  <c r="AS15" i="47"/>
  <c r="AR15" i="47"/>
  <c r="AQ15" i="47"/>
  <c r="AP15" i="47"/>
  <c r="AO15" i="47"/>
  <c r="AN15" i="47"/>
  <c r="AJ15" i="47"/>
  <c r="AX14" i="47"/>
  <c r="AW14" i="47"/>
  <c r="AV14" i="47"/>
  <c r="AU14" i="47"/>
  <c r="AT14" i="47"/>
  <c r="AS14" i="47"/>
  <c r="AR14" i="47"/>
  <c r="AQ14" i="47"/>
  <c r="AP14" i="47"/>
  <c r="AO14" i="47"/>
  <c r="AN14" i="47"/>
  <c r="AJ14" i="47"/>
  <c r="AX13" i="47"/>
  <c r="AW13" i="47"/>
  <c r="AV13" i="47"/>
  <c r="AU13" i="47"/>
  <c r="AT13" i="47"/>
  <c r="AS13" i="47"/>
  <c r="AR13" i="47"/>
  <c r="AQ13" i="47"/>
  <c r="AP13" i="47"/>
  <c r="AO13" i="47"/>
  <c r="AN13" i="47"/>
  <c r="AJ13" i="47"/>
  <c r="AX12" i="47"/>
  <c r="AW12" i="47"/>
  <c r="AV12" i="47"/>
  <c r="AU12" i="47"/>
  <c r="AT12" i="47"/>
  <c r="AS12" i="47"/>
  <c r="AR12" i="47"/>
  <c r="AQ12" i="47"/>
  <c r="AP12" i="47"/>
  <c r="AO12" i="47"/>
  <c r="AN12" i="47"/>
  <c r="AJ12" i="47"/>
  <c r="AX11" i="47"/>
  <c r="AW11" i="47"/>
  <c r="AV11" i="47"/>
  <c r="AU11" i="47"/>
  <c r="AT11" i="47"/>
  <c r="AS11" i="47"/>
  <c r="AR11" i="47"/>
  <c r="AQ11" i="47"/>
  <c r="AP11" i="47"/>
  <c r="AO11" i="47"/>
  <c r="AJ11" i="47"/>
  <c r="AX10" i="47"/>
  <c r="AW10" i="47"/>
  <c r="AV10" i="47"/>
  <c r="AU10" i="47"/>
  <c r="AT10" i="47"/>
  <c r="AS10" i="47"/>
  <c r="AR10" i="47"/>
  <c r="AQ10" i="47"/>
  <c r="AP10" i="47"/>
  <c r="AO10" i="47"/>
  <c r="AJ10" i="47"/>
  <c r="AX9" i="47"/>
  <c r="AW9" i="47"/>
  <c r="AV9" i="47"/>
  <c r="AU9" i="47"/>
  <c r="AT9" i="47"/>
  <c r="AS9" i="47"/>
  <c r="AR9" i="47"/>
  <c r="AQ9" i="47"/>
  <c r="AP9" i="47"/>
  <c r="AO9" i="47"/>
  <c r="AN9" i="47"/>
  <c r="AJ9" i="47"/>
  <c r="AX8" i="47"/>
  <c r="AW8" i="47"/>
  <c r="AV8" i="47"/>
  <c r="AU8" i="47"/>
  <c r="AT8" i="47"/>
  <c r="AS8" i="47"/>
  <c r="AR8" i="47"/>
  <c r="AQ8" i="47"/>
  <c r="AP8" i="47"/>
  <c r="AO8" i="47"/>
  <c r="AN8" i="47"/>
  <c r="AJ8" i="47"/>
  <c r="AH5" i="47"/>
  <c r="AH6" i="47" s="1"/>
  <c r="AH7" i="47" s="1"/>
  <c r="AG5" i="47"/>
  <c r="AG6" i="47" s="1"/>
  <c r="AG7" i="47" s="1"/>
  <c r="AF5" i="47"/>
  <c r="AF6" i="47" s="1"/>
  <c r="AF7" i="47" s="1"/>
  <c r="AE5" i="47"/>
  <c r="AE6" i="47" s="1"/>
  <c r="AE7" i="47" s="1"/>
  <c r="AD5" i="47"/>
  <c r="AD6" i="47" s="1"/>
  <c r="AD7" i="47" s="1"/>
  <c r="AC5" i="47"/>
  <c r="AC6" i="47" s="1"/>
  <c r="AC7" i="47" s="1"/>
  <c r="AB5" i="47"/>
  <c r="AB6" i="47" s="1"/>
  <c r="AB7" i="47" s="1"/>
  <c r="AA5" i="47"/>
  <c r="AA6" i="47" s="1"/>
  <c r="AA7" i="47" s="1"/>
  <c r="Z5" i="47"/>
  <c r="Z6" i="47" s="1"/>
  <c r="Z7" i="47" s="1"/>
  <c r="Y5" i="47"/>
  <c r="Y6" i="47" s="1"/>
  <c r="Y7" i="47" s="1"/>
  <c r="X5" i="47"/>
  <c r="X6" i="47" s="1"/>
  <c r="X7" i="47" s="1"/>
  <c r="W5" i="47"/>
  <c r="W6" i="47" s="1"/>
  <c r="W7" i="47" s="1"/>
  <c r="V5" i="47"/>
  <c r="V6" i="47" s="1"/>
  <c r="V7" i="47" s="1"/>
  <c r="U5" i="47"/>
  <c r="U6" i="47" s="1"/>
  <c r="U7" i="47" s="1"/>
  <c r="T5" i="47"/>
  <c r="T6" i="47" s="1"/>
  <c r="T7" i="47" s="1"/>
  <c r="S5" i="47"/>
  <c r="S6" i="47" s="1"/>
  <c r="S7" i="47" s="1"/>
  <c r="R5" i="47"/>
  <c r="R6" i="47" s="1"/>
  <c r="R7" i="47" s="1"/>
  <c r="Q5" i="47"/>
  <c r="Q6" i="47" s="1"/>
  <c r="Q7" i="47" s="1"/>
  <c r="P5" i="47"/>
  <c r="P6" i="47" s="1"/>
  <c r="P7" i="47" s="1"/>
  <c r="O5" i="47"/>
  <c r="O6" i="47" s="1"/>
  <c r="O7" i="47" s="1"/>
  <c r="N5" i="47"/>
  <c r="N6" i="47" s="1"/>
  <c r="N7" i="47" s="1"/>
  <c r="M5" i="47"/>
  <c r="M6" i="47" s="1"/>
  <c r="M7" i="47" s="1"/>
  <c r="L5" i="47"/>
  <c r="L6" i="47" s="1"/>
  <c r="L7" i="47" s="1"/>
  <c r="K5" i="47"/>
  <c r="K6" i="47" s="1"/>
  <c r="K7" i="47" s="1"/>
  <c r="J5" i="47"/>
  <c r="J6" i="47" s="1"/>
  <c r="J7" i="47" s="1"/>
  <c r="I5" i="47"/>
  <c r="I6" i="47" s="1"/>
  <c r="I7" i="47" s="1"/>
  <c r="H5" i="47"/>
  <c r="H6" i="47" s="1"/>
  <c r="H7" i="47" s="1"/>
  <c r="G5" i="47"/>
  <c r="G6" i="47" s="1"/>
  <c r="G7" i="47" s="1"/>
  <c r="F5" i="47"/>
  <c r="F6" i="47" s="1"/>
  <c r="F7" i="47" s="1"/>
  <c r="E5" i="47"/>
  <c r="E6" i="47" s="1"/>
  <c r="E7" i="47" s="1"/>
  <c r="D5" i="47"/>
  <c r="D6" i="47" s="1"/>
  <c r="D7" i="47" s="1"/>
  <c r="AH50" i="46"/>
  <c r="AG50" i="46"/>
  <c r="AF50" i="46"/>
  <c r="AE50" i="46"/>
  <c r="AD50" i="46"/>
  <c r="AC50" i="46"/>
  <c r="AB50" i="46"/>
  <c r="AA50" i="46"/>
  <c r="Z50" i="46"/>
  <c r="Y50" i="46"/>
  <c r="X50" i="46"/>
  <c r="W50" i="46"/>
  <c r="V50" i="46"/>
  <c r="U50" i="46"/>
  <c r="T50" i="46"/>
  <c r="S50" i="46"/>
  <c r="R50" i="46"/>
  <c r="Q50" i="46"/>
  <c r="P50" i="46"/>
  <c r="O50" i="46"/>
  <c r="N50" i="46"/>
  <c r="M50" i="46"/>
  <c r="L50" i="46"/>
  <c r="K50" i="46"/>
  <c r="J50" i="46"/>
  <c r="I50" i="46"/>
  <c r="H50" i="46"/>
  <c r="G50" i="46"/>
  <c r="F50" i="46"/>
  <c r="E50" i="46"/>
  <c r="D50" i="46"/>
  <c r="AH49" i="46"/>
  <c r="AG49" i="46"/>
  <c r="AF49" i="46"/>
  <c r="AE49" i="46"/>
  <c r="AD49" i="46"/>
  <c r="AC49" i="46"/>
  <c r="AB49" i="46"/>
  <c r="AA49" i="46"/>
  <c r="Z49" i="46"/>
  <c r="Y49" i="46"/>
  <c r="X49" i="46"/>
  <c r="W49" i="46"/>
  <c r="V49" i="46"/>
  <c r="U49" i="46"/>
  <c r="T49" i="46"/>
  <c r="S49" i="46"/>
  <c r="R49" i="46"/>
  <c r="Q49" i="46"/>
  <c r="P49" i="46"/>
  <c r="O49" i="46"/>
  <c r="N49" i="46"/>
  <c r="M49" i="46"/>
  <c r="L49" i="46"/>
  <c r="K49" i="46"/>
  <c r="J49" i="46"/>
  <c r="I49" i="46"/>
  <c r="H49" i="46"/>
  <c r="G49" i="46"/>
  <c r="F49" i="46"/>
  <c r="E49" i="46"/>
  <c r="D49" i="46"/>
  <c r="AH48" i="46"/>
  <c r="AG48" i="46"/>
  <c r="AF48" i="46"/>
  <c r="AE48" i="46"/>
  <c r="AD48" i="46"/>
  <c r="AC48" i="46"/>
  <c r="AB48" i="46"/>
  <c r="AA48" i="46"/>
  <c r="Z48" i="46"/>
  <c r="Y48" i="46"/>
  <c r="X48" i="46"/>
  <c r="W48" i="46"/>
  <c r="V48" i="46"/>
  <c r="U48" i="46"/>
  <c r="T48" i="46"/>
  <c r="S48" i="46"/>
  <c r="R48" i="46"/>
  <c r="Q48" i="46"/>
  <c r="P48" i="46"/>
  <c r="O48" i="46"/>
  <c r="N48" i="46"/>
  <c r="M48" i="46"/>
  <c r="L48" i="46"/>
  <c r="K48" i="46"/>
  <c r="J48" i="46"/>
  <c r="I48" i="46"/>
  <c r="H48" i="46"/>
  <c r="G48" i="46"/>
  <c r="F48" i="46"/>
  <c r="E48" i="46"/>
  <c r="D48" i="46"/>
  <c r="AH47" i="46"/>
  <c r="AG47" i="46"/>
  <c r="AF47" i="46"/>
  <c r="AE47" i="46"/>
  <c r="AD47" i="46"/>
  <c r="AC47" i="46"/>
  <c r="AB47" i="46"/>
  <c r="AA47" i="46"/>
  <c r="Z47" i="46"/>
  <c r="Y47" i="46"/>
  <c r="X47" i="46"/>
  <c r="W47" i="46"/>
  <c r="V47" i="46"/>
  <c r="U47" i="46"/>
  <c r="T47" i="46"/>
  <c r="S47" i="46"/>
  <c r="R47" i="46"/>
  <c r="Q47" i="46"/>
  <c r="P47" i="46"/>
  <c r="O47" i="46"/>
  <c r="N47" i="46"/>
  <c r="M47" i="46"/>
  <c r="L47" i="46"/>
  <c r="K47" i="46"/>
  <c r="J47" i="46"/>
  <c r="I47" i="46"/>
  <c r="H47" i="46"/>
  <c r="G47" i="46"/>
  <c r="F47" i="46"/>
  <c r="E47" i="46"/>
  <c r="D47" i="46"/>
  <c r="AH46" i="46"/>
  <c r="AG46" i="46"/>
  <c r="AF46" i="46"/>
  <c r="AE46" i="46"/>
  <c r="AD46" i="46"/>
  <c r="AC46" i="46"/>
  <c r="AB46" i="46"/>
  <c r="AA46" i="46"/>
  <c r="Z46" i="46"/>
  <c r="Y46" i="46"/>
  <c r="X46" i="46"/>
  <c r="W46" i="46"/>
  <c r="V46" i="46"/>
  <c r="U46" i="46"/>
  <c r="T46" i="46"/>
  <c r="S46" i="46"/>
  <c r="R46" i="46"/>
  <c r="Q46" i="46"/>
  <c r="P46" i="46"/>
  <c r="O46" i="46"/>
  <c r="N46" i="46"/>
  <c r="M46" i="46"/>
  <c r="L46" i="46"/>
  <c r="K46" i="46"/>
  <c r="J46" i="46"/>
  <c r="I46" i="46"/>
  <c r="H46" i="46"/>
  <c r="G46" i="46"/>
  <c r="F46" i="46"/>
  <c r="E46" i="46"/>
  <c r="D46" i="46"/>
  <c r="AH45" i="46"/>
  <c r="AG45" i="46"/>
  <c r="AF45" i="46"/>
  <c r="AE45" i="46"/>
  <c r="AD45" i="46"/>
  <c r="AC45" i="46"/>
  <c r="AB45" i="46"/>
  <c r="AA45" i="46"/>
  <c r="Z45" i="46"/>
  <c r="Y45" i="46"/>
  <c r="X45" i="46"/>
  <c r="W45" i="46"/>
  <c r="V45" i="46"/>
  <c r="U45" i="46"/>
  <c r="T45" i="46"/>
  <c r="S45" i="46"/>
  <c r="R45" i="46"/>
  <c r="Q45" i="46"/>
  <c r="P45" i="46"/>
  <c r="O45" i="46"/>
  <c r="N45" i="46"/>
  <c r="M45" i="46"/>
  <c r="L45" i="46"/>
  <c r="K45" i="46"/>
  <c r="J45" i="46"/>
  <c r="I45" i="46"/>
  <c r="H45" i="46"/>
  <c r="G45" i="46"/>
  <c r="F45" i="46"/>
  <c r="E45" i="46"/>
  <c r="D45" i="46"/>
  <c r="AH44" i="46"/>
  <c r="AG44" i="46"/>
  <c r="AF44" i="46"/>
  <c r="AE44" i="46"/>
  <c r="AD44" i="46"/>
  <c r="AC44" i="46"/>
  <c r="AB44" i="46"/>
  <c r="AA44" i="46"/>
  <c r="Z44" i="46"/>
  <c r="Y44" i="46"/>
  <c r="X44" i="46"/>
  <c r="W44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G44" i="46"/>
  <c r="F44" i="46"/>
  <c r="E44" i="46"/>
  <c r="D44" i="46"/>
  <c r="AH43" i="46"/>
  <c r="AG43" i="46"/>
  <c r="AF43" i="46"/>
  <c r="AE43" i="46"/>
  <c r="AD43" i="46"/>
  <c r="AC43" i="46"/>
  <c r="AB43" i="46"/>
  <c r="AA43" i="46"/>
  <c r="Z43" i="46"/>
  <c r="Y43" i="46"/>
  <c r="X43" i="46"/>
  <c r="W43" i="46"/>
  <c r="V43" i="46"/>
  <c r="U43" i="46"/>
  <c r="T43" i="46"/>
  <c r="S43" i="46"/>
  <c r="R43" i="46"/>
  <c r="Q43" i="46"/>
  <c r="P43" i="46"/>
  <c r="O43" i="46"/>
  <c r="N43" i="46"/>
  <c r="M43" i="46"/>
  <c r="L43" i="46"/>
  <c r="K43" i="46"/>
  <c r="J43" i="46"/>
  <c r="I43" i="46"/>
  <c r="H43" i="46"/>
  <c r="G43" i="46"/>
  <c r="F43" i="46"/>
  <c r="E43" i="46"/>
  <c r="D43" i="46"/>
  <c r="AH42" i="46"/>
  <c r="AG42" i="46"/>
  <c r="AF42" i="46"/>
  <c r="AE42" i="46"/>
  <c r="AD42" i="46"/>
  <c r="AC42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G42" i="46"/>
  <c r="F42" i="46"/>
  <c r="E42" i="46"/>
  <c r="D42" i="46"/>
  <c r="AH41" i="46"/>
  <c r="AG41" i="46"/>
  <c r="AF41" i="46"/>
  <c r="AE41" i="46"/>
  <c r="AD41" i="46"/>
  <c r="AC41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E41" i="46"/>
  <c r="D41" i="46"/>
  <c r="AH40" i="46"/>
  <c r="AG40" i="46"/>
  <c r="AF40" i="46"/>
  <c r="AE40" i="46"/>
  <c r="AD40" i="46"/>
  <c r="AC40" i="46"/>
  <c r="AB40" i="46"/>
  <c r="AA40" i="46"/>
  <c r="Z40" i="46"/>
  <c r="Y40" i="46"/>
  <c r="X40" i="46"/>
  <c r="W40" i="46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E40" i="46"/>
  <c r="D40" i="46"/>
  <c r="AH39" i="46"/>
  <c r="AG39" i="46"/>
  <c r="AF39" i="46"/>
  <c r="AE39" i="46"/>
  <c r="AD39" i="46"/>
  <c r="AC39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G39" i="46"/>
  <c r="F39" i="46"/>
  <c r="E39" i="46"/>
  <c r="D39" i="46"/>
  <c r="AH38" i="46"/>
  <c r="AG38" i="46"/>
  <c r="AF38" i="46"/>
  <c r="AE38" i="46"/>
  <c r="AD38" i="46"/>
  <c r="AC38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8" i="46"/>
  <c r="D38" i="46"/>
  <c r="AH37" i="46"/>
  <c r="AG37" i="46"/>
  <c r="AF37" i="46"/>
  <c r="AE37" i="46"/>
  <c r="AD37" i="46"/>
  <c r="AC37" i="46"/>
  <c r="AB37" i="46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E37" i="46"/>
  <c r="D37" i="46"/>
  <c r="AH36" i="46"/>
  <c r="AH57" i="46" s="1"/>
  <c r="AG36" i="46"/>
  <c r="AG57" i="46" s="1"/>
  <c r="AF36" i="46"/>
  <c r="AF57" i="46" s="1"/>
  <c r="AE36" i="46"/>
  <c r="AE57" i="46" s="1"/>
  <c r="AD36" i="46"/>
  <c r="AD57" i="46" s="1"/>
  <c r="AC36" i="46"/>
  <c r="AC57" i="46" s="1"/>
  <c r="AB36" i="46"/>
  <c r="AB57" i="46" s="1"/>
  <c r="AA36" i="46"/>
  <c r="AA57" i="46" s="1"/>
  <c r="Z36" i="46"/>
  <c r="Z57" i="46" s="1"/>
  <c r="Y36" i="46"/>
  <c r="Y57" i="46" s="1"/>
  <c r="X36" i="46"/>
  <c r="X57" i="46" s="1"/>
  <c r="W36" i="46"/>
  <c r="W57" i="46" s="1"/>
  <c r="V36" i="46"/>
  <c r="V57" i="46" s="1"/>
  <c r="U36" i="46"/>
  <c r="U57" i="46" s="1"/>
  <c r="T36" i="46"/>
  <c r="T57" i="46" s="1"/>
  <c r="S36" i="46"/>
  <c r="S57" i="46" s="1"/>
  <c r="R36" i="46"/>
  <c r="R57" i="46" s="1"/>
  <c r="Q36" i="46"/>
  <c r="Q57" i="46" s="1"/>
  <c r="P36" i="46"/>
  <c r="P57" i="46" s="1"/>
  <c r="O36" i="46"/>
  <c r="O57" i="46" s="1"/>
  <c r="N36" i="46"/>
  <c r="N57" i="46" s="1"/>
  <c r="M36" i="46"/>
  <c r="M57" i="46" s="1"/>
  <c r="L36" i="46"/>
  <c r="L57" i="46" s="1"/>
  <c r="K36" i="46"/>
  <c r="K57" i="46" s="1"/>
  <c r="J36" i="46"/>
  <c r="J57" i="46" s="1"/>
  <c r="I36" i="46"/>
  <c r="I57" i="46" s="1"/>
  <c r="H36" i="46"/>
  <c r="H57" i="46" s="1"/>
  <c r="G36" i="46"/>
  <c r="G57" i="46" s="1"/>
  <c r="F36" i="46"/>
  <c r="F57" i="46" s="1"/>
  <c r="E36" i="46"/>
  <c r="E57" i="46" s="1"/>
  <c r="D36" i="46"/>
  <c r="D57" i="46" s="1"/>
  <c r="AH35" i="46"/>
  <c r="AH51" i="46" s="1"/>
  <c r="AG35" i="46"/>
  <c r="AG51" i="46" s="1"/>
  <c r="AF35" i="46"/>
  <c r="AF51" i="46" s="1"/>
  <c r="AE35" i="46"/>
  <c r="AE51" i="46" s="1"/>
  <c r="AD35" i="46"/>
  <c r="AD51" i="46" s="1"/>
  <c r="AC35" i="46"/>
  <c r="AC51" i="46" s="1"/>
  <c r="AB35" i="46"/>
  <c r="AB51" i="46" s="1"/>
  <c r="AA35" i="46"/>
  <c r="AA51" i="46" s="1"/>
  <c r="Z35" i="46"/>
  <c r="Z51" i="46" s="1"/>
  <c r="Y35" i="46"/>
  <c r="Y51" i="46" s="1"/>
  <c r="X35" i="46"/>
  <c r="X51" i="46" s="1"/>
  <c r="W35" i="46"/>
  <c r="W51" i="46" s="1"/>
  <c r="V35" i="46"/>
  <c r="V51" i="46" s="1"/>
  <c r="U35" i="46"/>
  <c r="U51" i="46" s="1"/>
  <c r="T35" i="46"/>
  <c r="T51" i="46" s="1"/>
  <c r="S35" i="46"/>
  <c r="S51" i="46" s="1"/>
  <c r="R35" i="46"/>
  <c r="R51" i="46" s="1"/>
  <c r="Q35" i="46"/>
  <c r="Q51" i="46" s="1"/>
  <c r="P35" i="46"/>
  <c r="P51" i="46" s="1"/>
  <c r="O35" i="46"/>
  <c r="O51" i="46" s="1"/>
  <c r="N35" i="46"/>
  <c r="N51" i="46" s="1"/>
  <c r="M35" i="46"/>
  <c r="M51" i="46" s="1"/>
  <c r="L35" i="46"/>
  <c r="L51" i="46" s="1"/>
  <c r="K35" i="46"/>
  <c r="K51" i="46" s="1"/>
  <c r="J35" i="46"/>
  <c r="J51" i="46" s="1"/>
  <c r="I35" i="46"/>
  <c r="I51" i="46" s="1"/>
  <c r="H35" i="46"/>
  <c r="H51" i="46" s="1"/>
  <c r="G35" i="46"/>
  <c r="G51" i="46" s="1"/>
  <c r="F35" i="46"/>
  <c r="F51" i="46" s="1"/>
  <c r="E35" i="46"/>
  <c r="E51" i="46" s="1"/>
  <c r="D35" i="46"/>
  <c r="D51" i="46" s="1"/>
  <c r="AX28" i="46"/>
  <c r="AW28" i="46"/>
  <c r="AV28" i="46"/>
  <c r="AU28" i="46"/>
  <c r="AT28" i="46"/>
  <c r="AS28" i="46"/>
  <c r="AR28" i="46"/>
  <c r="AQ28" i="46"/>
  <c r="AP28" i="46"/>
  <c r="AO28" i="46"/>
  <c r="AX27" i="46"/>
  <c r="AW27" i="46"/>
  <c r="AV27" i="46"/>
  <c r="AU27" i="46"/>
  <c r="AT27" i="46"/>
  <c r="AS27" i="46"/>
  <c r="AR27" i="46"/>
  <c r="AQ27" i="46"/>
  <c r="AP27" i="46"/>
  <c r="AO27" i="46"/>
  <c r="AX26" i="46"/>
  <c r="AW26" i="46"/>
  <c r="AV26" i="46"/>
  <c r="AU26" i="46"/>
  <c r="AT26" i="46"/>
  <c r="AS26" i="46"/>
  <c r="AR26" i="46"/>
  <c r="AQ26" i="46"/>
  <c r="AP26" i="46"/>
  <c r="AO26" i="46"/>
  <c r="AN26" i="46"/>
  <c r="AJ26" i="46"/>
  <c r="AX25" i="46"/>
  <c r="AW25" i="46"/>
  <c r="AV25" i="46"/>
  <c r="AU25" i="46"/>
  <c r="AT25" i="46"/>
  <c r="AS25" i="46"/>
  <c r="AR25" i="46"/>
  <c r="AQ25" i="46"/>
  <c r="AP25" i="46"/>
  <c r="AO25" i="46"/>
  <c r="AJ25" i="46"/>
  <c r="AX24" i="46"/>
  <c r="AW24" i="46"/>
  <c r="AV24" i="46"/>
  <c r="AU24" i="46"/>
  <c r="AT24" i="46"/>
  <c r="AS24" i="46"/>
  <c r="AR24" i="46"/>
  <c r="AQ24" i="46"/>
  <c r="AP24" i="46"/>
  <c r="AO24" i="46"/>
  <c r="AJ24" i="46"/>
  <c r="AX23" i="46"/>
  <c r="AW23" i="46"/>
  <c r="AV23" i="46"/>
  <c r="AU23" i="46"/>
  <c r="AT23" i="46"/>
  <c r="AS23" i="46"/>
  <c r="AR23" i="46"/>
  <c r="AQ23" i="46"/>
  <c r="AP23" i="46"/>
  <c r="AO23" i="46"/>
  <c r="AN23" i="46"/>
  <c r="AJ23" i="46"/>
  <c r="AX22" i="46"/>
  <c r="AW22" i="46"/>
  <c r="AV22" i="46"/>
  <c r="AU22" i="46"/>
  <c r="AT22" i="46"/>
  <c r="AS22" i="46"/>
  <c r="AR22" i="46"/>
  <c r="AQ22" i="46"/>
  <c r="AP22" i="46"/>
  <c r="AO22" i="46"/>
  <c r="AN22" i="46"/>
  <c r="AJ22" i="46"/>
  <c r="AX21" i="46"/>
  <c r="AW21" i="46"/>
  <c r="AV21" i="46"/>
  <c r="AU21" i="46"/>
  <c r="AT21" i="46"/>
  <c r="AS21" i="46"/>
  <c r="AR21" i="46"/>
  <c r="AQ21" i="46"/>
  <c r="AP21" i="46"/>
  <c r="AO21" i="46"/>
  <c r="AN21" i="46"/>
  <c r="AJ21" i="46"/>
  <c r="AX20" i="46"/>
  <c r="AW20" i="46"/>
  <c r="AV20" i="46"/>
  <c r="AU20" i="46"/>
  <c r="AT20" i="46"/>
  <c r="AS20" i="46"/>
  <c r="AR20" i="46"/>
  <c r="AQ20" i="46"/>
  <c r="AP20" i="46"/>
  <c r="AO20" i="46"/>
  <c r="AN20" i="46"/>
  <c r="AJ20" i="46"/>
  <c r="AX19" i="46"/>
  <c r="AW19" i="46"/>
  <c r="AV19" i="46"/>
  <c r="AU19" i="46"/>
  <c r="AT19" i="46"/>
  <c r="AS19" i="46"/>
  <c r="AR19" i="46"/>
  <c r="AQ19" i="46"/>
  <c r="AP19" i="46"/>
  <c r="AO19" i="46"/>
  <c r="AN19" i="46"/>
  <c r="AJ19" i="46"/>
  <c r="AX18" i="46"/>
  <c r="AW18" i="46"/>
  <c r="AV18" i="46"/>
  <c r="AU18" i="46"/>
  <c r="AT18" i="46"/>
  <c r="AS18" i="46"/>
  <c r="AR18" i="46"/>
  <c r="AQ18" i="46"/>
  <c r="AP18" i="46"/>
  <c r="AO18" i="46"/>
  <c r="AN18" i="46"/>
  <c r="AJ18" i="46"/>
  <c r="AX17" i="46"/>
  <c r="AW17" i="46"/>
  <c r="AV17" i="46"/>
  <c r="AU17" i="46"/>
  <c r="AT17" i="46"/>
  <c r="AS17" i="46"/>
  <c r="AR17" i="46"/>
  <c r="AQ17" i="46"/>
  <c r="AP17" i="46"/>
  <c r="AO17" i="46"/>
  <c r="AN17" i="46"/>
  <c r="AJ17" i="46"/>
  <c r="AX16" i="46"/>
  <c r="AW16" i="46"/>
  <c r="AV16" i="46"/>
  <c r="AU16" i="46"/>
  <c r="AT16" i="46"/>
  <c r="AS16" i="46"/>
  <c r="AR16" i="46"/>
  <c r="AQ16" i="46"/>
  <c r="AP16" i="46"/>
  <c r="AO16" i="46"/>
  <c r="AN16" i="46"/>
  <c r="AJ16" i="46"/>
  <c r="AX15" i="46"/>
  <c r="AW15" i="46"/>
  <c r="AV15" i="46"/>
  <c r="AU15" i="46"/>
  <c r="AT15" i="46"/>
  <c r="AS15" i="46"/>
  <c r="AR15" i="46"/>
  <c r="AQ15" i="46"/>
  <c r="AP15" i="46"/>
  <c r="AO15" i="46"/>
  <c r="AN15" i="46"/>
  <c r="AJ15" i="46"/>
  <c r="AX14" i="46"/>
  <c r="AW14" i="46"/>
  <c r="AV14" i="46"/>
  <c r="AU14" i="46"/>
  <c r="AT14" i="46"/>
  <c r="AS14" i="46"/>
  <c r="AR14" i="46"/>
  <c r="AQ14" i="46"/>
  <c r="AP14" i="46"/>
  <c r="AO14" i="46"/>
  <c r="AN14" i="46"/>
  <c r="AJ14" i="46"/>
  <c r="AX13" i="46"/>
  <c r="AW13" i="46"/>
  <c r="AV13" i="46"/>
  <c r="AU13" i="46"/>
  <c r="AT13" i="46"/>
  <c r="AS13" i="46"/>
  <c r="AR13" i="46"/>
  <c r="AQ13" i="46"/>
  <c r="AP13" i="46"/>
  <c r="AO13" i="46"/>
  <c r="AN13" i="46"/>
  <c r="AJ13" i="46"/>
  <c r="AX12" i="46"/>
  <c r="AW12" i="46"/>
  <c r="AV12" i="46"/>
  <c r="AU12" i="46"/>
  <c r="AT12" i="46"/>
  <c r="AS12" i="46"/>
  <c r="AR12" i="46"/>
  <c r="AQ12" i="46"/>
  <c r="AP12" i="46"/>
  <c r="AO12" i="46"/>
  <c r="AN12" i="46"/>
  <c r="AJ12" i="46"/>
  <c r="AX11" i="46"/>
  <c r="AW11" i="46"/>
  <c r="AV11" i="46"/>
  <c r="AU11" i="46"/>
  <c r="AT11" i="46"/>
  <c r="AS11" i="46"/>
  <c r="AR11" i="46"/>
  <c r="AQ11" i="46"/>
  <c r="AP11" i="46"/>
  <c r="AO11" i="46"/>
  <c r="AJ11" i="46"/>
  <c r="AX10" i="46"/>
  <c r="AW10" i="46"/>
  <c r="AV10" i="46"/>
  <c r="AU10" i="46"/>
  <c r="AT10" i="46"/>
  <c r="AS10" i="46"/>
  <c r="AR10" i="46"/>
  <c r="AQ10" i="46"/>
  <c r="AP10" i="46"/>
  <c r="AO10" i="46"/>
  <c r="AJ10" i="46"/>
  <c r="AX9" i="46"/>
  <c r="AW9" i="46"/>
  <c r="AV9" i="46"/>
  <c r="AU9" i="46"/>
  <c r="AT9" i="46"/>
  <c r="AS9" i="46"/>
  <c r="AR9" i="46"/>
  <c r="AQ9" i="46"/>
  <c r="AP9" i="46"/>
  <c r="AO9" i="46"/>
  <c r="AN9" i="46"/>
  <c r="AJ9" i="46"/>
  <c r="AX8" i="46"/>
  <c r="AW8" i="46"/>
  <c r="AV8" i="46"/>
  <c r="AU8" i="46"/>
  <c r="AT8" i="46"/>
  <c r="AS8" i="46"/>
  <c r="AR8" i="46"/>
  <c r="AQ8" i="46"/>
  <c r="AP8" i="46"/>
  <c r="AO8" i="46"/>
  <c r="AN8" i="46"/>
  <c r="AJ8" i="46"/>
  <c r="AH5" i="46"/>
  <c r="AH6" i="46" s="1"/>
  <c r="AH7" i="46" s="1"/>
  <c r="AG5" i="46"/>
  <c r="AG6" i="46" s="1"/>
  <c r="AG7" i="46" s="1"/>
  <c r="AF5" i="46"/>
  <c r="AF6" i="46" s="1"/>
  <c r="AF7" i="46" s="1"/>
  <c r="AE5" i="46"/>
  <c r="AE6" i="46" s="1"/>
  <c r="AE7" i="46" s="1"/>
  <c r="AD5" i="46"/>
  <c r="AD6" i="46" s="1"/>
  <c r="AD7" i="46" s="1"/>
  <c r="AC5" i="46"/>
  <c r="AC6" i="46" s="1"/>
  <c r="AC7" i="46" s="1"/>
  <c r="AB5" i="46"/>
  <c r="AB6" i="46" s="1"/>
  <c r="AB7" i="46" s="1"/>
  <c r="AA5" i="46"/>
  <c r="AA6" i="46" s="1"/>
  <c r="AA7" i="46" s="1"/>
  <c r="Z5" i="46"/>
  <c r="Z6" i="46" s="1"/>
  <c r="Z7" i="46" s="1"/>
  <c r="Y5" i="46"/>
  <c r="Y6" i="46" s="1"/>
  <c r="Y7" i="46" s="1"/>
  <c r="X5" i="46"/>
  <c r="X6" i="46" s="1"/>
  <c r="X7" i="46" s="1"/>
  <c r="W5" i="46"/>
  <c r="W6" i="46" s="1"/>
  <c r="W7" i="46" s="1"/>
  <c r="V5" i="46"/>
  <c r="V6" i="46" s="1"/>
  <c r="V7" i="46" s="1"/>
  <c r="U5" i="46"/>
  <c r="U6" i="46" s="1"/>
  <c r="U7" i="46" s="1"/>
  <c r="T5" i="46"/>
  <c r="T6" i="46" s="1"/>
  <c r="T7" i="46" s="1"/>
  <c r="S5" i="46"/>
  <c r="S6" i="46" s="1"/>
  <c r="S7" i="46" s="1"/>
  <c r="R5" i="46"/>
  <c r="R6" i="46" s="1"/>
  <c r="R7" i="46" s="1"/>
  <c r="Q5" i="46"/>
  <c r="Q6" i="46" s="1"/>
  <c r="Q7" i="46" s="1"/>
  <c r="P5" i="46"/>
  <c r="P6" i="46" s="1"/>
  <c r="P7" i="46" s="1"/>
  <c r="O5" i="46"/>
  <c r="O6" i="46" s="1"/>
  <c r="O7" i="46" s="1"/>
  <c r="N5" i="46"/>
  <c r="N6" i="46" s="1"/>
  <c r="N7" i="46" s="1"/>
  <c r="M5" i="46"/>
  <c r="M6" i="46" s="1"/>
  <c r="M7" i="46" s="1"/>
  <c r="L5" i="46"/>
  <c r="L6" i="46" s="1"/>
  <c r="L7" i="46" s="1"/>
  <c r="K5" i="46"/>
  <c r="K6" i="46" s="1"/>
  <c r="K7" i="46" s="1"/>
  <c r="J5" i="46"/>
  <c r="J6" i="46" s="1"/>
  <c r="J7" i="46" s="1"/>
  <c r="I5" i="46"/>
  <c r="I6" i="46" s="1"/>
  <c r="I7" i="46" s="1"/>
  <c r="H5" i="46"/>
  <c r="H6" i="46" s="1"/>
  <c r="H7" i="46" s="1"/>
  <c r="G5" i="46"/>
  <c r="G6" i="46" s="1"/>
  <c r="G7" i="46" s="1"/>
  <c r="F5" i="46"/>
  <c r="F6" i="46" s="1"/>
  <c r="F7" i="46" s="1"/>
  <c r="E5" i="46"/>
  <c r="E6" i="46" s="1"/>
  <c r="E7" i="46" s="1"/>
  <c r="D5" i="46"/>
  <c r="D6" i="46" s="1"/>
  <c r="D7" i="46" s="1"/>
  <c r="AH50" i="45"/>
  <c r="AG50" i="45"/>
  <c r="AF50" i="45"/>
  <c r="AE50" i="45"/>
  <c r="AD50" i="45"/>
  <c r="AC50" i="45"/>
  <c r="AB50" i="45"/>
  <c r="AA50" i="45"/>
  <c r="Z50" i="45"/>
  <c r="Y50" i="45"/>
  <c r="X50" i="45"/>
  <c r="W50" i="45"/>
  <c r="V50" i="45"/>
  <c r="U50" i="45"/>
  <c r="T50" i="45"/>
  <c r="S50" i="45"/>
  <c r="R50" i="45"/>
  <c r="Q50" i="45"/>
  <c r="P50" i="45"/>
  <c r="O50" i="45"/>
  <c r="N50" i="45"/>
  <c r="M50" i="45"/>
  <c r="L50" i="45"/>
  <c r="K50" i="45"/>
  <c r="J50" i="45"/>
  <c r="I50" i="45"/>
  <c r="H50" i="45"/>
  <c r="G50" i="45"/>
  <c r="F50" i="45"/>
  <c r="E50" i="45"/>
  <c r="D50" i="45"/>
  <c r="AH49" i="45"/>
  <c r="AG49" i="45"/>
  <c r="AF49" i="45"/>
  <c r="AE49" i="45"/>
  <c r="AD49" i="45"/>
  <c r="AC49" i="45"/>
  <c r="AB49" i="45"/>
  <c r="AA49" i="45"/>
  <c r="Z49" i="45"/>
  <c r="Y49" i="45"/>
  <c r="X49" i="45"/>
  <c r="W49" i="45"/>
  <c r="V49" i="45"/>
  <c r="U49" i="45"/>
  <c r="T49" i="45"/>
  <c r="S49" i="45"/>
  <c r="R49" i="45"/>
  <c r="Q49" i="45"/>
  <c r="P49" i="45"/>
  <c r="O49" i="45"/>
  <c r="N49" i="45"/>
  <c r="M49" i="45"/>
  <c r="L49" i="45"/>
  <c r="K49" i="45"/>
  <c r="J49" i="45"/>
  <c r="I49" i="45"/>
  <c r="H49" i="45"/>
  <c r="G49" i="45"/>
  <c r="F49" i="45"/>
  <c r="E49" i="45"/>
  <c r="D49" i="45"/>
  <c r="AH48" i="45"/>
  <c r="AG48" i="45"/>
  <c r="AF48" i="45"/>
  <c r="AE48" i="45"/>
  <c r="AD48" i="45"/>
  <c r="AC48" i="45"/>
  <c r="AB48" i="45"/>
  <c r="AA48" i="45"/>
  <c r="Z48" i="45"/>
  <c r="Y48" i="45"/>
  <c r="X48" i="45"/>
  <c r="W48" i="45"/>
  <c r="V48" i="45"/>
  <c r="U48" i="45"/>
  <c r="T48" i="45"/>
  <c r="S48" i="45"/>
  <c r="R48" i="45"/>
  <c r="Q48" i="45"/>
  <c r="P48" i="45"/>
  <c r="O48" i="45"/>
  <c r="N48" i="45"/>
  <c r="M48" i="45"/>
  <c r="L48" i="45"/>
  <c r="K48" i="45"/>
  <c r="J48" i="45"/>
  <c r="I48" i="45"/>
  <c r="H48" i="45"/>
  <c r="G48" i="45"/>
  <c r="F48" i="45"/>
  <c r="E48" i="45"/>
  <c r="D48" i="45"/>
  <c r="AH47" i="45"/>
  <c r="AG47" i="45"/>
  <c r="AF47" i="45"/>
  <c r="AE47" i="45"/>
  <c r="AD47" i="45"/>
  <c r="AC47" i="45"/>
  <c r="AB47" i="45"/>
  <c r="AA47" i="45"/>
  <c r="Z47" i="45"/>
  <c r="Y47" i="45"/>
  <c r="X47" i="45"/>
  <c r="W47" i="45"/>
  <c r="V47" i="45"/>
  <c r="U47" i="45"/>
  <c r="T47" i="45"/>
  <c r="S47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E47" i="45"/>
  <c r="D47" i="45"/>
  <c r="AH46" i="45"/>
  <c r="AG46" i="45"/>
  <c r="AF46" i="45"/>
  <c r="AE46" i="45"/>
  <c r="AD46" i="45"/>
  <c r="AC46" i="45"/>
  <c r="AB46" i="45"/>
  <c r="AA46" i="45"/>
  <c r="Z46" i="45"/>
  <c r="Y46" i="45"/>
  <c r="X46" i="45"/>
  <c r="W46" i="45"/>
  <c r="V46" i="45"/>
  <c r="U46" i="45"/>
  <c r="T46" i="45"/>
  <c r="S46" i="45"/>
  <c r="R46" i="45"/>
  <c r="Q46" i="45"/>
  <c r="P46" i="45"/>
  <c r="O46" i="45"/>
  <c r="N46" i="45"/>
  <c r="M46" i="45"/>
  <c r="L46" i="45"/>
  <c r="K46" i="45"/>
  <c r="J46" i="45"/>
  <c r="I46" i="45"/>
  <c r="H46" i="45"/>
  <c r="G46" i="45"/>
  <c r="F46" i="45"/>
  <c r="E46" i="45"/>
  <c r="D46" i="45"/>
  <c r="AH45" i="45"/>
  <c r="AG45" i="45"/>
  <c r="AF45" i="45"/>
  <c r="AE45" i="45"/>
  <c r="AD45" i="45"/>
  <c r="AC45" i="45"/>
  <c r="AB45" i="45"/>
  <c r="AA45" i="45"/>
  <c r="Z45" i="45"/>
  <c r="Y45" i="45"/>
  <c r="X45" i="45"/>
  <c r="W45" i="45"/>
  <c r="V45" i="45"/>
  <c r="U45" i="45"/>
  <c r="T45" i="45"/>
  <c r="S45" i="45"/>
  <c r="R45" i="45"/>
  <c r="Q45" i="45"/>
  <c r="P45" i="45"/>
  <c r="O45" i="45"/>
  <c r="N45" i="45"/>
  <c r="M45" i="45"/>
  <c r="L45" i="45"/>
  <c r="K45" i="45"/>
  <c r="J45" i="45"/>
  <c r="I45" i="45"/>
  <c r="H45" i="45"/>
  <c r="G45" i="45"/>
  <c r="F45" i="45"/>
  <c r="E45" i="45"/>
  <c r="D45" i="45"/>
  <c r="AH44" i="45"/>
  <c r="AG44" i="45"/>
  <c r="AF44" i="45"/>
  <c r="AE44" i="45"/>
  <c r="AD44" i="45"/>
  <c r="AC44" i="45"/>
  <c r="AB44" i="45"/>
  <c r="AA44" i="45"/>
  <c r="Z44" i="45"/>
  <c r="Y44" i="45"/>
  <c r="X44" i="45"/>
  <c r="W44" i="45"/>
  <c r="V44" i="45"/>
  <c r="U44" i="45"/>
  <c r="T44" i="45"/>
  <c r="S44" i="45"/>
  <c r="R44" i="45"/>
  <c r="Q44" i="45"/>
  <c r="P44" i="45"/>
  <c r="O44" i="45"/>
  <c r="N44" i="45"/>
  <c r="M44" i="45"/>
  <c r="L44" i="45"/>
  <c r="K44" i="45"/>
  <c r="J44" i="45"/>
  <c r="I44" i="45"/>
  <c r="H44" i="45"/>
  <c r="G44" i="45"/>
  <c r="F44" i="45"/>
  <c r="E44" i="45"/>
  <c r="D44" i="45"/>
  <c r="AH43" i="45"/>
  <c r="AG43" i="45"/>
  <c r="AF43" i="45"/>
  <c r="AE43" i="45"/>
  <c r="AD43" i="45"/>
  <c r="AC43" i="45"/>
  <c r="AB43" i="45"/>
  <c r="AA43" i="45"/>
  <c r="Z43" i="45"/>
  <c r="Y43" i="45"/>
  <c r="X43" i="45"/>
  <c r="W43" i="45"/>
  <c r="V43" i="45"/>
  <c r="U43" i="45"/>
  <c r="T43" i="45"/>
  <c r="S43" i="45"/>
  <c r="R43" i="45"/>
  <c r="Q43" i="45"/>
  <c r="P43" i="45"/>
  <c r="O43" i="45"/>
  <c r="N43" i="45"/>
  <c r="M43" i="45"/>
  <c r="L43" i="45"/>
  <c r="K43" i="45"/>
  <c r="J43" i="45"/>
  <c r="I43" i="45"/>
  <c r="H43" i="45"/>
  <c r="G43" i="45"/>
  <c r="F43" i="45"/>
  <c r="E43" i="45"/>
  <c r="D43" i="45"/>
  <c r="AH42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42" i="45"/>
  <c r="D42" i="45"/>
  <c r="AH41" i="45"/>
  <c r="AG41" i="45"/>
  <c r="AF41" i="45"/>
  <c r="AE41" i="45"/>
  <c r="AD41" i="45"/>
  <c r="AC41" i="45"/>
  <c r="AB41" i="45"/>
  <c r="AA41" i="45"/>
  <c r="Z41" i="45"/>
  <c r="Y41" i="45"/>
  <c r="X41" i="45"/>
  <c r="W41" i="45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E41" i="45"/>
  <c r="D41" i="45"/>
  <c r="AH40" i="45"/>
  <c r="AG40" i="45"/>
  <c r="AF40" i="45"/>
  <c r="AE40" i="45"/>
  <c r="AD40" i="45"/>
  <c r="AC40" i="45"/>
  <c r="AB40" i="45"/>
  <c r="AA40" i="45"/>
  <c r="Z40" i="45"/>
  <c r="Y40" i="45"/>
  <c r="X40" i="45"/>
  <c r="W40" i="45"/>
  <c r="V40" i="45"/>
  <c r="U40" i="45"/>
  <c r="T40" i="45"/>
  <c r="S40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E40" i="45"/>
  <c r="D40" i="45"/>
  <c r="AH39" i="45"/>
  <c r="AG39" i="45"/>
  <c r="AF39" i="45"/>
  <c r="AE39" i="45"/>
  <c r="AD39" i="45"/>
  <c r="AC39" i="45"/>
  <c r="AB39" i="45"/>
  <c r="AA39" i="45"/>
  <c r="Z39" i="45"/>
  <c r="Y39" i="45"/>
  <c r="X39" i="45"/>
  <c r="W39" i="45"/>
  <c r="V39" i="45"/>
  <c r="U39" i="45"/>
  <c r="T39" i="45"/>
  <c r="S39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E39" i="45"/>
  <c r="D39" i="45"/>
  <c r="AH38" i="45"/>
  <c r="AG38" i="45"/>
  <c r="AF38" i="45"/>
  <c r="AE38" i="45"/>
  <c r="AD38" i="45"/>
  <c r="AC38" i="45"/>
  <c r="AB38" i="45"/>
  <c r="AA38" i="45"/>
  <c r="Z38" i="45"/>
  <c r="Y38" i="45"/>
  <c r="X38" i="45"/>
  <c r="W38" i="45"/>
  <c r="V38" i="45"/>
  <c r="U38" i="45"/>
  <c r="T38" i="45"/>
  <c r="S38" i="45"/>
  <c r="R38" i="45"/>
  <c r="Q38" i="45"/>
  <c r="P38" i="45"/>
  <c r="O38" i="45"/>
  <c r="N38" i="45"/>
  <c r="M38" i="45"/>
  <c r="L38" i="45"/>
  <c r="K38" i="45"/>
  <c r="J38" i="45"/>
  <c r="I38" i="45"/>
  <c r="H38" i="45"/>
  <c r="G38" i="45"/>
  <c r="F38" i="45"/>
  <c r="E38" i="45"/>
  <c r="D38" i="45"/>
  <c r="AH37" i="45"/>
  <c r="AG37" i="45"/>
  <c r="AF37" i="45"/>
  <c r="AE37" i="45"/>
  <c r="AD37" i="45"/>
  <c r="AC37" i="45"/>
  <c r="AB37" i="45"/>
  <c r="AA37" i="45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G37" i="45"/>
  <c r="F37" i="45"/>
  <c r="E37" i="45"/>
  <c r="D37" i="45"/>
  <c r="AH36" i="45"/>
  <c r="AH57" i="45" s="1"/>
  <c r="AG36" i="45"/>
  <c r="AG57" i="45" s="1"/>
  <c r="AF36" i="45"/>
  <c r="AF57" i="45" s="1"/>
  <c r="AE36" i="45"/>
  <c r="AE57" i="45" s="1"/>
  <c r="AD36" i="45"/>
  <c r="AD57" i="45" s="1"/>
  <c r="AC36" i="45"/>
  <c r="AC57" i="45" s="1"/>
  <c r="AB36" i="45"/>
  <c r="AB57" i="45" s="1"/>
  <c r="AA36" i="45"/>
  <c r="AA57" i="45" s="1"/>
  <c r="Z36" i="45"/>
  <c r="Z57" i="45" s="1"/>
  <c r="Y36" i="45"/>
  <c r="Y57" i="45" s="1"/>
  <c r="X36" i="45"/>
  <c r="X57" i="45" s="1"/>
  <c r="W36" i="45"/>
  <c r="W57" i="45" s="1"/>
  <c r="V36" i="45"/>
  <c r="V57" i="45" s="1"/>
  <c r="U36" i="45"/>
  <c r="U57" i="45" s="1"/>
  <c r="T36" i="45"/>
  <c r="T57" i="45" s="1"/>
  <c r="S36" i="45"/>
  <c r="S57" i="45" s="1"/>
  <c r="R36" i="45"/>
  <c r="R57" i="45" s="1"/>
  <c r="Q36" i="45"/>
  <c r="Q57" i="45" s="1"/>
  <c r="P36" i="45"/>
  <c r="P57" i="45" s="1"/>
  <c r="O36" i="45"/>
  <c r="O57" i="45" s="1"/>
  <c r="N36" i="45"/>
  <c r="N57" i="45" s="1"/>
  <c r="M36" i="45"/>
  <c r="M57" i="45" s="1"/>
  <c r="L36" i="45"/>
  <c r="L57" i="45" s="1"/>
  <c r="K36" i="45"/>
  <c r="K57" i="45" s="1"/>
  <c r="J36" i="45"/>
  <c r="J57" i="45" s="1"/>
  <c r="I36" i="45"/>
  <c r="I57" i="45" s="1"/>
  <c r="H36" i="45"/>
  <c r="H57" i="45" s="1"/>
  <c r="G36" i="45"/>
  <c r="G57" i="45" s="1"/>
  <c r="F36" i="45"/>
  <c r="F57" i="45" s="1"/>
  <c r="E36" i="45"/>
  <c r="E57" i="45" s="1"/>
  <c r="D36" i="45"/>
  <c r="D57" i="45" s="1"/>
  <c r="AH35" i="45"/>
  <c r="AH51" i="45" s="1"/>
  <c r="AG35" i="45"/>
  <c r="AG51" i="45" s="1"/>
  <c r="AF35" i="45"/>
  <c r="AF51" i="45" s="1"/>
  <c r="AE35" i="45"/>
  <c r="AE51" i="45" s="1"/>
  <c r="AD35" i="45"/>
  <c r="AD51" i="45" s="1"/>
  <c r="AC35" i="45"/>
  <c r="AC51" i="45" s="1"/>
  <c r="AB35" i="45"/>
  <c r="AB51" i="45" s="1"/>
  <c r="AA35" i="45"/>
  <c r="AA51" i="45" s="1"/>
  <c r="Z35" i="45"/>
  <c r="Z51" i="45" s="1"/>
  <c r="Y35" i="45"/>
  <c r="Y51" i="45" s="1"/>
  <c r="X35" i="45"/>
  <c r="X51" i="45" s="1"/>
  <c r="W35" i="45"/>
  <c r="W51" i="45" s="1"/>
  <c r="V35" i="45"/>
  <c r="V51" i="45" s="1"/>
  <c r="U35" i="45"/>
  <c r="U51" i="45" s="1"/>
  <c r="T35" i="45"/>
  <c r="T51" i="45" s="1"/>
  <c r="S35" i="45"/>
  <c r="S51" i="45" s="1"/>
  <c r="R35" i="45"/>
  <c r="R51" i="45" s="1"/>
  <c r="Q35" i="45"/>
  <c r="Q51" i="45" s="1"/>
  <c r="P35" i="45"/>
  <c r="P51" i="45" s="1"/>
  <c r="O35" i="45"/>
  <c r="O51" i="45" s="1"/>
  <c r="N35" i="45"/>
  <c r="N51" i="45" s="1"/>
  <c r="M35" i="45"/>
  <c r="M51" i="45" s="1"/>
  <c r="L35" i="45"/>
  <c r="L51" i="45" s="1"/>
  <c r="K35" i="45"/>
  <c r="K51" i="45" s="1"/>
  <c r="J35" i="45"/>
  <c r="J51" i="45" s="1"/>
  <c r="I35" i="45"/>
  <c r="I51" i="45" s="1"/>
  <c r="H35" i="45"/>
  <c r="H51" i="45" s="1"/>
  <c r="G35" i="45"/>
  <c r="G51" i="45" s="1"/>
  <c r="F35" i="45"/>
  <c r="F51" i="45" s="1"/>
  <c r="E35" i="45"/>
  <c r="E51" i="45" s="1"/>
  <c r="D35" i="45"/>
  <c r="D51" i="45" s="1"/>
  <c r="AX28" i="45"/>
  <c r="AW28" i="45"/>
  <c r="AV28" i="45"/>
  <c r="AU28" i="45"/>
  <c r="AT28" i="45"/>
  <c r="AS28" i="45"/>
  <c r="AR28" i="45"/>
  <c r="AQ28" i="45"/>
  <c r="AP28" i="45"/>
  <c r="AO28" i="45"/>
  <c r="AX27" i="45"/>
  <c r="AW27" i="45"/>
  <c r="AV27" i="45"/>
  <c r="AU27" i="45"/>
  <c r="AT27" i="45"/>
  <c r="AS27" i="45"/>
  <c r="AR27" i="45"/>
  <c r="AQ27" i="45"/>
  <c r="AP27" i="45"/>
  <c r="AO27" i="45"/>
  <c r="AX26" i="45"/>
  <c r="AW26" i="45"/>
  <c r="AV26" i="45"/>
  <c r="AU26" i="45"/>
  <c r="AT26" i="45"/>
  <c r="AS26" i="45"/>
  <c r="AR26" i="45"/>
  <c r="AQ26" i="45"/>
  <c r="AP26" i="45"/>
  <c r="AO26" i="45"/>
  <c r="AN26" i="45"/>
  <c r="AJ26" i="45"/>
  <c r="AX25" i="45"/>
  <c r="AW25" i="45"/>
  <c r="AV25" i="45"/>
  <c r="AU25" i="45"/>
  <c r="AT25" i="45"/>
  <c r="AS25" i="45"/>
  <c r="AR25" i="45"/>
  <c r="AQ25" i="45"/>
  <c r="AP25" i="45"/>
  <c r="AO25" i="45"/>
  <c r="AJ25" i="45"/>
  <c r="AX24" i="45"/>
  <c r="AW24" i="45"/>
  <c r="AV24" i="45"/>
  <c r="AU24" i="45"/>
  <c r="AT24" i="45"/>
  <c r="AS24" i="45"/>
  <c r="AR24" i="45"/>
  <c r="AQ24" i="45"/>
  <c r="AP24" i="45"/>
  <c r="AO24" i="45"/>
  <c r="AJ24" i="45"/>
  <c r="AX23" i="45"/>
  <c r="AW23" i="45"/>
  <c r="AV23" i="45"/>
  <c r="AU23" i="45"/>
  <c r="AT23" i="45"/>
  <c r="AS23" i="45"/>
  <c r="AR23" i="45"/>
  <c r="AQ23" i="45"/>
  <c r="AP23" i="45"/>
  <c r="AO23" i="45"/>
  <c r="AN23" i="45"/>
  <c r="AJ23" i="45"/>
  <c r="AX22" i="45"/>
  <c r="AW22" i="45"/>
  <c r="AV22" i="45"/>
  <c r="AU22" i="45"/>
  <c r="AT22" i="45"/>
  <c r="AS22" i="45"/>
  <c r="AR22" i="45"/>
  <c r="AQ22" i="45"/>
  <c r="AP22" i="45"/>
  <c r="AO22" i="45"/>
  <c r="AN22" i="45"/>
  <c r="AJ22" i="45"/>
  <c r="AX21" i="45"/>
  <c r="AW21" i="45"/>
  <c r="AV21" i="45"/>
  <c r="AU21" i="45"/>
  <c r="AT21" i="45"/>
  <c r="AS21" i="45"/>
  <c r="AR21" i="45"/>
  <c r="AQ21" i="45"/>
  <c r="AP21" i="45"/>
  <c r="AO21" i="45"/>
  <c r="AN21" i="45"/>
  <c r="AJ21" i="45"/>
  <c r="AX20" i="45"/>
  <c r="AW20" i="45"/>
  <c r="AV20" i="45"/>
  <c r="AU20" i="45"/>
  <c r="AT20" i="45"/>
  <c r="AS20" i="45"/>
  <c r="AR20" i="45"/>
  <c r="AQ20" i="45"/>
  <c r="AP20" i="45"/>
  <c r="AO20" i="45"/>
  <c r="AN20" i="45"/>
  <c r="AJ20" i="45"/>
  <c r="AX19" i="45"/>
  <c r="AW19" i="45"/>
  <c r="AV19" i="45"/>
  <c r="AU19" i="45"/>
  <c r="AT19" i="45"/>
  <c r="AS19" i="45"/>
  <c r="AR19" i="45"/>
  <c r="AQ19" i="45"/>
  <c r="AP19" i="45"/>
  <c r="AO19" i="45"/>
  <c r="AN19" i="45"/>
  <c r="AJ19" i="45"/>
  <c r="AX18" i="45"/>
  <c r="AW18" i="45"/>
  <c r="AV18" i="45"/>
  <c r="AU18" i="45"/>
  <c r="AT18" i="45"/>
  <c r="AS18" i="45"/>
  <c r="AR18" i="45"/>
  <c r="AQ18" i="45"/>
  <c r="AP18" i="45"/>
  <c r="AO18" i="45"/>
  <c r="AN18" i="45"/>
  <c r="AJ18" i="45"/>
  <c r="AX17" i="45"/>
  <c r="AW17" i="45"/>
  <c r="AV17" i="45"/>
  <c r="AU17" i="45"/>
  <c r="AT17" i="45"/>
  <c r="AS17" i="45"/>
  <c r="AR17" i="45"/>
  <c r="AQ17" i="45"/>
  <c r="AP17" i="45"/>
  <c r="AO17" i="45"/>
  <c r="AN17" i="45"/>
  <c r="AJ17" i="45"/>
  <c r="AX16" i="45"/>
  <c r="AW16" i="45"/>
  <c r="AV16" i="45"/>
  <c r="AU16" i="45"/>
  <c r="AT16" i="45"/>
  <c r="AS16" i="45"/>
  <c r="AR16" i="45"/>
  <c r="AQ16" i="45"/>
  <c r="AP16" i="45"/>
  <c r="AO16" i="45"/>
  <c r="AN16" i="45"/>
  <c r="AJ16" i="45"/>
  <c r="AX15" i="45"/>
  <c r="AW15" i="45"/>
  <c r="AV15" i="45"/>
  <c r="AU15" i="45"/>
  <c r="AT15" i="45"/>
  <c r="AS15" i="45"/>
  <c r="AR15" i="45"/>
  <c r="AQ15" i="45"/>
  <c r="AP15" i="45"/>
  <c r="AO15" i="45"/>
  <c r="AN15" i="45"/>
  <c r="AJ15" i="45"/>
  <c r="AX14" i="45"/>
  <c r="AW14" i="45"/>
  <c r="AV14" i="45"/>
  <c r="AU14" i="45"/>
  <c r="AT14" i="45"/>
  <c r="AS14" i="45"/>
  <c r="AR14" i="45"/>
  <c r="AQ14" i="45"/>
  <c r="AP14" i="45"/>
  <c r="AO14" i="45"/>
  <c r="AN14" i="45"/>
  <c r="AJ14" i="45"/>
  <c r="AX13" i="45"/>
  <c r="AW13" i="45"/>
  <c r="AV13" i="45"/>
  <c r="AU13" i="45"/>
  <c r="AT13" i="45"/>
  <c r="AS13" i="45"/>
  <c r="AR13" i="45"/>
  <c r="AQ13" i="45"/>
  <c r="AP13" i="45"/>
  <c r="AO13" i="45"/>
  <c r="AN13" i="45"/>
  <c r="AJ13" i="45"/>
  <c r="AX12" i="45"/>
  <c r="AW12" i="45"/>
  <c r="AV12" i="45"/>
  <c r="AU12" i="45"/>
  <c r="AT12" i="45"/>
  <c r="AS12" i="45"/>
  <c r="AR12" i="45"/>
  <c r="AQ12" i="45"/>
  <c r="AP12" i="45"/>
  <c r="AO12" i="45"/>
  <c r="AN12" i="45"/>
  <c r="AJ12" i="45"/>
  <c r="AX11" i="45"/>
  <c r="AW11" i="45"/>
  <c r="AV11" i="45"/>
  <c r="AU11" i="45"/>
  <c r="AT11" i="45"/>
  <c r="AS11" i="45"/>
  <c r="AR11" i="45"/>
  <c r="AQ11" i="45"/>
  <c r="AP11" i="45"/>
  <c r="AO11" i="45"/>
  <c r="AJ11" i="45"/>
  <c r="AX10" i="45"/>
  <c r="AW10" i="45"/>
  <c r="AV10" i="45"/>
  <c r="AU10" i="45"/>
  <c r="AT10" i="45"/>
  <c r="AS10" i="45"/>
  <c r="AR10" i="45"/>
  <c r="AQ10" i="45"/>
  <c r="AP10" i="45"/>
  <c r="AO10" i="45"/>
  <c r="AJ10" i="45"/>
  <c r="AX9" i="45"/>
  <c r="AW9" i="45"/>
  <c r="AV9" i="45"/>
  <c r="AU9" i="45"/>
  <c r="AT9" i="45"/>
  <c r="AS9" i="45"/>
  <c r="AR9" i="45"/>
  <c r="AQ9" i="45"/>
  <c r="AP9" i="45"/>
  <c r="AO9" i="45"/>
  <c r="AN9" i="45"/>
  <c r="AJ9" i="45"/>
  <c r="AX8" i="45"/>
  <c r="AW8" i="45"/>
  <c r="AV8" i="45"/>
  <c r="AU8" i="45"/>
  <c r="AT8" i="45"/>
  <c r="AS8" i="45"/>
  <c r="AR8" i="45"/>
  <c r="AQ8" i="45"/>
  <c r="AP8" i="45"/>
  <c r="AO8" i="45"/>
  <c r="AN8" i="45"/>
  <c r="AJ8" i="45"/>
  <c r="AH5" i="45"/>
  <c r="AH6" i="45" s="1"/>
  <c r="AH7" i="45" s="1"/>
  <c r="AG5" i="45"/>
  <c r="AG6" i="45" s="1"/>
  <c r="AG7" i="45" s="1"/>
  <c r="AF5" i="45"/>
  <c r="AF6" i="45" s="1"/>
  <c r="AF7" i="45" s="1"/>
  <c r="AE5" i="45"/>
  <c r="AE6" i="45" s="1"/>
  <c r="AE7" i="45" s="1"/>
  <c r="AD5" i="45"/>
  <c r="AD6" i="45" s="1"/>
  <c r="AD7" i="45" s="1"/>
  <c r="AC5" i="45"/>
  <c r="AC6" i="45" s="1"/>
  <c r="AC7" i="45" s="1"/>
  <c r="AB5" i="45"/>
  <c r="AB6" i="45" s="1"/>
  <c r="AB7" i="45" s="1"/>
  <c r="AA5" i="45"/>
  <c r="AA6" i="45" s="1"/>
  <c r="AA7" i="45" s="1"/>
  <c r="Z5" i="45"/>
  <c r="Z6" i="45" s="1"/>
  <c r="Z7" i="45" s="1"/>
  <c r="Y5" i="45"/>
  <c r="Y6" i="45" s="1"/>
  <c r="Y7" i="45" s="1"/>
  <c r="X5" i="45"/>
  <c r="X6" i="45" s="1"/>
  <c r="X7" i="45" s="1"/>
  <c r="W5" i="45"/>
  <c r="W6" i="45" s="1"/>
  <c r="W7" i="45" s="1"/>
  <c r="V5" i="45"/>
  <c r="V6" i="45" s="1"/>
  <c r="V7" i="45" s="1"/>
  <c r="U5" i="45"/>
  <c r="U6" i="45" s="1"/>
  <c r="U7" i="45" s="1"/>
  <c r="T5" i="45"/>
  <c r="T6" i="45" s="1"/>
  <c r="T7" i="45" s="1"/>
  <c r="S5" i="45"/>
  <c r="S6" i="45" s="1"/>
  <c r="S7" i="45" s="1"/>
  <c r="R5" i="45"/>
  <c r="R6" i="45" s="1"/>
  <c r="R7" i="45" s="1"/>
  <c r="Q5" i="45"/>
  <c r="Q6" i="45" s="1"/>
  <c r="Q7" i="45" s="1"/>
  <c r="P5" i="45"/>
  <c r="P6" i="45" s="1"/>
  <c r="P7" i="45" s="1"/>
  <c r="O5" i="45"/>
  <c r="O6" i="45" s="1"/>
  <c r="O7" i="45" s="1"/>
  <c r="N5" i="45"/>
  <c r="N6" i="45" s="1"/>
  <c r="N7" i="45" s="1"/>
  <c r="M5" i="45"/>
  <c r="M6" i="45" s="1"/>
  <c r="M7" i="45" s="1"/>
  <c r="L5" i="45"/>
  <c r="L6" i="45" s="1"/>
  <c r="L7" i="45" s="1"/>
  <c r="K5" i="45"/>
  <c r="K6" i="45" s="1"/>
  <c r="K7" i="45" s="1"/>
  <c r="J5" i="45"/>
  <c r="J6" i="45" s="1"/>
  <c r="J7" i="45" s="1"/>
  <c r="I5" i="45"/>
  <c r="I6" i="45" s="1"/>
  <c r="I7" i="45" s="1"/>
  <c r="H5" i="45"/>
  <c r="H6" i="45" s="1"/>
  <c r="H7" i="45" s="1"/>
  <c r="G5" i="45"/>
  <c r="G6" i="45" s="1"/>
  <c r="G7" i="45" s="1"/>
  <c r="F5" i="45"/>
  <c r="F6" i="45" s="1"/>
  <c r="F7" i="45" s="1"/>
  <c r="E5" i="45"/>
  <c r="E6" i="45" s="1"/>
  <c r="E7" i="45" s="1"/>
  <c r="D5" i="45"/>
  <c r="D6" i="45" s="1"/>
  <c r="D7" i="45" s="1"/>
  <c r="AH50" i="44"/>
  <c r="AG50" i="44"/>
  <c r="AF50" i="44"/>
  <c r="AE50" i="44"/>
  <c r="AD50" i="44"/>
  <c r="AC50" i="44"/>
  <c r="AB50" i="44"/>
  <c r="AA50" i="44"/>
  <c r="Z50" i="44"/>
  <c r="Y50" i="44"/>
  <c r="X50" i="44"/>
  <c r="W50" i="44"/>
  <c r="V50" i="44"/>
  <c r="U50" i="44"/>
  <c r="T50" i="44"/>
  <c r="S50" i="44"/>
  <c r="R50" i="44"/>
  <c r="Q50" i="44"/>
  <c r="P50" i="44"/>
  <c r="O50" i="44"/>
  <c r="N50" i="44"/>
  <c r="M50" i="44"/>
  <c r="L50" i="44"/>
  <c r="K50" i="44"/>
  <c r="J50" i="44"/>
  <c r="I50" i="44"/>
  <c r="H50" i="44"/>
  <c r="G50" i="44"/>
  <c r="F50" i="44"/>
  <c r="E50" i="44"/>
  <c r="D50" i="44"/>
  <c r="AH49" i="44"/>
  <c r="AG49" i="44"/>
  <c r="AF49" i="44"/>
  <c r="AE49" i="44"/>
  <c r="AD49" i="44"/>
  <c r="AC49" i="44"/>
  <c r="AB49" i="44"/>
  <c r="AA49" i="44"/>
  <c r="Z49" i="44"/>
  <c r="Y49" i="44"/>
  <c r="X49" i="44"/>
  <c r="W49" i="44"/>
  <c r="V49" i="44"/>
  <c r="U49" i="44"/>
  <c r="T49" i="44"/>
  <c r="S49" i="44"/>
  <c r="R49" i="44"/>
  <c r="Q49" i="44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AH48" i="44"/>
  <c r="AG48" i="44"/>
  <c r="AF48" i="44"/>
  <c r="AE48" i="44"/>
  <c r="AD48" i="44"/>
  <c r="AC48" i="44"/>
  <c r="AB48" i="44"/>
  <c r="AA48" i="44"/>
  <c r="Z48" i="44"/>
  <c r="Y48" i="44"/>
  <c r="X48" i="44"/>
  <c r="W48" i="44"/>
  <c r="V48" i="44"/>
  <c r="U48" i="44"/>
  <c r="T48" i="44"/>
  <c r="S48" i="44"/>
  <c r="R48" i="44"/>
  <c r="Q48" i="44"/>
  <c r="P48" i="44"/>
  <c r="O48" i="44"/>
  <c r="N48" i="44"/>
  <c r="M48" i="44"/>
  <c r="L48" i="44"/>
  <c r="K48" i="44"/>
  <c r="J48" i="44"/>
  <c r="I48" i="44"/>
  <c r="H48" i="44"/>
  <c r="G48" i="44"/>
  <c r="F48" i="44"/>
  <c r="E48" i="44"/>
  <c r="D48" i="44"/>
  <c r="AH47" i="44"/>
  <c r="AG47" i="44"/>
  <c r="AF47" i="44"/>
  <c r="AE47" i="44"/>
  <c r="AD47" i="44"/>
  <c r="AC47" i="44"/>
  <c r="AB47" i="44"/>
  <c r="AA47" i="44"/>
  <c r="Z47" i="44"/>
  <c r="Y47" i="44"/>
  <c r="X47" i="44"/>
  <c r="W47" i="44"/>
  <c r="V47" i="44"/>
  <c r="U47" i="44"/>
  <c r="T47" i="44"/>
  <c r="S47" i="44"/>
  <c r="R47" i="44"/>
  <c r="Q47" i="44"/>
  <c r="P47" i="44"/>
  <c r="O47" i="44"/>
  <c r="N47" i="44"/>
  <c r="M47" i="44"/>
  <c r="L47" i="44"/>
  <c r="K47" i="44"/>
  <c r="J47" i="44"/>
  <c r="I47" i="44"/>
  <c r="H47" i="44"/>
  <c r="G47" i="44"/>
  <c r="F47" i="44"/>
  <c r="E47" i="44"/>
  <c r="D47" i="44"/>
  <c r="AH46" i="44"/>
  <c r="AG46" i="44"/>
  <c r="AF46" i="44"/>
  <c r="AE46" i="44"/>
  <c r="AD46" i="44"/>
  <c r="AC46" i="44"/>
  <c r="AB46" i="44"/>
  <c r="AA46" i="44"/>
  <c r="Z46" i="44"/>
  <c r="Y46" i="44"/>
  <c r="X46" i="44"/>
  <c r="W46" i="44"/>
  <c r="V46" i="44"/>
  <c r="U46" i="44"/>
  <c r="T46" i="44"/>
  <c r="S46" i="44"/>
  <c r="R46" i="44"/>
  <c r="Q46" i="44"/>
  <c r="P46" i="44"/>
  <c r="O46" i="44"/>
  <c r="N46" i="44"/>
  <c r="M46" i="44"/>
  <c r="L46" i="44"/>
  <c r="K46" i="44"/>
  <c r="J46" i="44"/>
  <c r="I46" i="44"/>
  <c r="H46" i="44"/>
  <c r="G46" i="44"/>
  <c r="F46" i="44"/>
  <c r="E46" i="44"/>
  <c r="D46" i="44"/>
  <c r="AH45" i="44"/>
  <c r="AG45" i="44"/>
  <c r="AF45" i="44"/>
  <c r="AE45" i="44"/>
  <c r="AD45" i="44"/>
  <c r="AC45" i="44"/>
  <c r="AB45" i="44"/>
  <c r="AA45" i="44"/>
  <c r="Z45" i="44"/>
  <c r="Y45" i="44"/>
  <c r="X45" i="44"/>
  <c r="W45" i="44"/>
  <c r="V45" i="44"/>
  <c r="U45" i="44"/>
  <c r="T45" i="44"/>
  <c r="S45" i="44"/>
  <c r="R45" i="44"/>
  <c r="Q45" i="44"/>
  <c r="P45" i="44"/>
  <c r="O45" i="44"/>
  <c r="N45" i="44"/>
  <c r="M45" i="44"/>
  <c r="L45" i="44"/>
  <c r="K45" i="44"/>
  <c r="J45" i="44"/>
  <c r="I45" i="44"/>
  <c r="H45" i="44"/>
  <c r="G45" i="44"/>
  <c r="F45" i="44"/>
  <c r="E45" i="44"/>
  <c r="D45" i="44"/>
  <c r="AH44" i="44"/>
  <c r="AG44" i="44"/>
  <c r="AF44" i="44"/>
  <c r="AE44" i="44"/>
  <c r="AD44" i="44"/>
  <c r="AC44" i="44"/>
  <c r="AB44" i="44"/>
  <c r="AA44" i="44"/>
  <c r="Z44" i="44"/>
  <c r="Y44" i="44"/>
  <c r="X44" i="44"/>
  <c r="W44" i="44"/>
  <c r="V44" i="44"/>
  <c r="U44" i="44"/>
  <c r="T44" i="44"/>
  <c r="S44" i="44"/>
  <c r="R44" i="44"/>
  <c r="Q44" i="44"/>
  <c r="P44" i="44"/>
  <c r="O44" i="44"/>
  <c r="N44" i="44"/>
  <c r="M44" i="44"/>
  <c r="L44" i="44"/>
  <c r="K44" i="44"/>
  <c r="J44" i="44"/>
  <c r="I44" i="44"/>
  <c r="H44" i="44"/>
  <c r="G44" i="44"/>
  <c r="F44" i="44"/>
  <c r="E44" i="44"/>
  <c r="D44" i="44"/>
  <c r="AH43" i="44"/>
  <c r="AG43" i="44"/>
  <c r="AF43" i="44"/>
  <c r="AE43" i="44"/>
  <c r="AD43" i="44"/>
  <c r="AC43" i="44"/>
  <c r="AB43" i="44"/>
  <c r="AA43" i="44"/>
  <c r="Z43" i="44"/>
  <c r="Y43" i="44"/>
  <c r="X43" i="44"/>
  <c r="W43" i="44"/>
  <c r="V43" i="44"/>
  <c r="U43" i="44"/>
  <c r="T43" i="44"/>
  <c r="S43" i="44"/>
  <c r="R43" i="44"/>
  <c r="Q43" i="44"/>
  <c r="P43" i="44"/>
  <c r="O43" i="44"/>
  <c r="N43" i="44"/>
  <c r="M43" i="44"/>
  <c r="L43" i="44"/>
  <c r="K43" i="44"/>
  <c r="J43" i="44"/>
  <c r="I43" i="44"/>
  <c r="H43" i="44"/>
  <c r="G43" i="44"/>
  <c r="F43" i="44"/>
  <c r="E43" i="44"/>
  <c r="D43" i="44"/>
  <c r="AH42" i="44"/>
  <c r="AG42" i="44"/>
  <c r="AF42" i="44"/>
  <c r="AE42" i="44"/>
  <c r="AD42" i="44"/>
  <c r="AC42" i="44"/>
  <c r="AB42" i="44"/>
  <c r="AA42" i="44"/>
  <c r="Z42" i="44"/>
  <c r="Y42" i="44"/>
  <c r="X42" i="44"/>
  <c r="W42" i="44"/>
  <c r="V42" i="44"/>
  <c r="U42" i="44"/>
  <c r="T42" i="44"/>
  <c r="S42" i="44"/>
  <c r="R42" i="44"/>
  <c r="Q42" i="44"/>
  <c r="P42" i="44"/>
  <c r="O42" i="44"/>
  <c r="N42" i="44"/>
  <c r="M42" i="44"/>
  <c r="L42" i="44"/>
  <c r="K42" i="44"/>
  <c r="J42" i="44"/>
  <c r="I42" i="44"/>
  <c r="H42" i="44"/>
  <c r="G42" i="44"/>
  <c r="F42" i="44"/>
  <c r="E42" i="44"/>
  <c r="D42" i="44"/>
  <c r="AH41" i="44"/>
  <c r="AG41" i="44"/>
  <c r="AF41" i="44"/>
  <c r="AE41" i="44"/>
  <c r="AD41" i="44"/>
  <c r="AC41" i="44"/>
  <c r="AB41" i="44"/>
  <c r="AA41" i="44"/>
  <c r="Z41" i="44"/>
  <c r="Y41" i="44"/>
  <c r="X41" i="44"/>
  <c r="W41" i="44"/>
  <c r="V41" i="44"/>
  <c r="U41" i="44"/>
  <c r="T41" i="44"/>
  <c r="S41" i="44"/>
  <c r="R41" i="44"/>
  <c r="Q41" i="44"/>
  <c r="P41" i="44"/>
  <c r="O41" i="44"/>
  <c r="N41" i="44"/>
  <c r="M41" i="44"/>
  <c r="L41" i="44"/>
  <c r="K41" i="44"/>
  <c r="J41" i="44"/>
  <c r="I41" i="44"/>
  <c r="H41" i="44"/>
  <c r="G41" i="44"/>
  <c r="F41" i="44"/>
  <c r="E41" i="44"/>
  <c r="D41" i="44"/>
  <c r="AH40" i="44"/>
  <c r="AG40" i="44"/>
  <c r="AF40" i="44"/>
  <c r="AE40" i="44"/>
  <c r="AD40" i="44"/>
  <c r="AC40" i="44"/>
  <c r="AB40" i="44"/>
  <c r="AA40" i="44"/>
  <c r="Z40" i="44"/>
  <c r="Y40" i="44"/>
  <c r="X40" i="44"/>
  <c r="W40" i="44"/>
  <c r="V40" i="44"/>
  <c r="U40" i="44"/>
  <c r="T40" i="44"/>
  <c r="S40" i="44"/>
  <c r="R40" i="44"/>
  <c r="Q40" i="44"/>
  <c r="P40" i="44"/>
  <c r="O40" i="44"/>
  <c r="N40" i="44"/>
  <c r="M40" i="44"/>
  <c r="L40" i="44"/>
  <c r="K40" i="44"/>
  <c r="J40" i="44"/>
  <c r="I40" i="44"/>
  <c r="H40" i="44"/>
  <c r="G40" i="44"/>
  <c r="F40" i="44"/>
  <c r="E40" i="44"/>
  <c r="D40" i="44"/>
  <c r="AH39" i="44"/>
  <c r="AG39" i="44"/>
  <c r="AF39" i="44"/>
  <c r="AE39" i="44"/>
  <c r="AD39" i="44"/>
  <c r="AC39" i="44"/>
  <c r="AB39" i="44"/>
  <c r="AA39" i="44"/>
  <c r="Z39" i="44"/>
  <c r="Y39" i="44"/>
  <c r="X39" i="44"/>
  <c r="W39" i="44"/>
  <c r="V39" i="44"/>
  <c r="U39" i="44"/>
  <c r="T39" i="44"/>
  <c r="S39" i="44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E39" i="44"/>
  <c r="D39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U38" i="44"/>
  <c r="T38" i="44"/>
  <c r="S38" i="44"/>
  <c r="R38" i="44"/>
  <c r="Q38" i="44"/>
  <c r="P38" i="44"/>
  <c r="O38" i="44"/>
  <c r="N38" i="44"/>
  <c r="M38" i="44"/>
  <c r="L38" i="44"/>
  <c r="K38" i="44"/>
  <c r="J38" i="44"/>
  <c r="I38" i="44"/>
  <c r="H38" i="44"/>
  <c r="G38" i="44"/>
  <c r="F38" i="44"/>
  <c r="E38" i="44"/>
  <c r="D38" i="44"/>
  <c r="AH37" i="44"/>
  <c r="AG37" i="44"/>
  <c r="AF37" i="44"/>
  <c r="AE37" i="44"/>
  <c r="AD37" i="44"/>
  <c r="AC37" i="44"/>
  <c r="AB37" i="44"/>
  <c r="AA37" i="44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AH36" i="44"/>
  <c r="AH57" i="44" s="1"/>
  <c r="AG36" i="44"/>
  <c r="AG57" i="44" s="1"/>
  <c r="AF36" i="44"/>
  <c r="AF57" i="44" s="1"/>
  <c r="AE36" i="44"/>
  <c r="AE57" i="44" s="1"/>
  <c r="AD36" i="44"/>
  <c r="AD57" i="44" s="1"/>
  <c r="AC36" i="44"/>
  <c r="AC57" i="44" s="1"/>
  <c r="AB36" i="44"/>
  <c r="AB57" i="44" s="1"/>
  <c r="AA36" i="44"/>
  <c r="AA57" i="44" s="1"/>
  <c r="Z36" i="44"/>
  <c r="Z57" i="44" s="1"/>
  <c r="Y36" i="44"/>
  <c r="Y57" i="44" s="1"/>
  <c r="X36" i="44"/>
  <c r="X57" i="44" s="1"/>
  <c r="W36" i="44"/>
  <c r="W57" i="44" s="1"/>
  <c r="V36" i="44"/>
  <c r="V57" i="44" s="1"/>
  <c r="U36" i="44"/>
  <c r="U57" i="44" s="1"/>
  <c r="T36" i="44"/>
  <c r="T57" i="44" s="1"/>
  <c r="S36" i="44"/>
  <c r="S57" i="44" s="1"/>
  <c r="R36" i="44"/>
  <c r="R57" i="44" s="1"/>
  <c r="Q36" i="44"/>
  <c r="Q57" i="44" s="1"/>
  <c r="P36" i="44"/>
  <c r="P57" i="44" s="1"/>
  <c r="O36" i="44"/>
  <c r="O57" i="44" s="1"/>
  <c r="N36" i="44"/>
  <c r="N57" i="44" s="1"/>
  <c r="M36" i="44"/>
  <c r="M57" i="44" s="1"/>
  <c r="L36" i="44"/>
  <c r="L57" i="44" s="1"/>
  <c r="K36" i="44"/>
  <c r="K57" i="44" s="1"/>
  <c r="J36" i="44"/>
  <c r="J57" i="44" s="1"/>
  <c r="I36" i="44"/>
  <c r="I57" i="44" s="1"/>
  <c r="H36" i="44"/>
  <c r="H57" i="44" s="1"/>
  <c r="G36" i="44"/>
  <c r="G57" i="44" s="1"/>
  <c r="F36" i="44"/>
  <c r="F57" i="44" s="1"/>
  <c r="E36" i="44"/>
  <c r="E57" i="44" s="1"/>
  <c r="D36" i="44"/>
  <c r="D57" i="44" s="1"/>
  <c r="AH35" i="44"/>
  <c r="AH51" i="44" s="1"/>
  <c r="AG35" i="44"/>
  <c r="AG51" i="44" s="1"/>
  <c r="AF35" i="44"/>
  <c r="AF51" i="44" s="1"/>
  <c r="AE35" i="44"/>
  <c r="AE51" i="44" s="1"/>
  <c r="AD35" i="44"/>
  <c r="AD51" i="44" s="1"/>
  <c r="AC35" i="44"/>
  <c r="AC51" i="44" s="1"/>
  <c r="AB35" i="44"/>
  <c r="AB51" i="44" s="1"/>
  <c r="AA35" i="44"/>
  <c r="AA51" i="44" s="1"/>
  <c r="Z35" i="44"/>
  <c r="Z51" i="44" s="1"/>
  <c r="Y35" i="44"/>
  <c r="Y51" i="44" s="1"/>
  <c r="X35" i="44"/>
  <c r="X51" i="44" s="1"/>
  <c r="W35" i="44"/>
  <c r="W51" i="44" s="1"/>
  <c r="V35" i="44"/>
  <c r="V51" i="44" s="1"/>
  <c r="U35" i="44"/>
  <c r="U51" i="44" s="1"/>
  <c r="T35" i="44"/>
  <c r="T51" i="44" s="1"/>
  <c r="S35" i="44"/>
  <c r="S51" i="44" s="1"/>
  <c r="R35" i="44"/>
  <c r="R51" i="44" s="1"/>
  <c r="Q35" i="44"/>
  <c r="Q51" i="44" s="1"/>
  <c r="P35" i="44"/>
  <c r="P51" i="44" s="1"/>
  <c r="O35" i="44"/>
  <c r="O51" i="44" s="1"/>
  <c r="N35" i="44"/>
  <c r="N51" i="44" s="1"/>
  <c r="M35" i="44"/>
  <c r="M51" i="44" s="1"/>
  <c r="L35" i="44"/>
  <c r="L51" i="44" s="1"/>
  <c r="K35" i="44"/>
  <c r="K51" i="44" s="1"/>
  <c r="J35" i="44"/>
  <c r="J51" i="44" s="1"/>
  <c r="I35" i="44"/>
  <c r="I51" i="44" s="1"/>
  <c r="H35" i="44"/>
  <c r="H51" i="44" s="1"/>
  <c r="G35" i="44"/>
  <c r="G51" i="44" s="1"/>
  <c r="F35" i="44"/>
  <c r="F51" i="44" s="1"/>
  <c r="E35" i="44"/>
  <c r="E51" i="44" s="1"/>
  <c r="D35" i="44"/>
  <c r="D51" i="44" s="1"/>
  <c r="AX28" i="44"/>
  <c r="AW28" i="44"/>
  <c r="AV28" i="44"/>
  <c r="AU28" i="44"/>
  <c r="AT28" i="44"/>
  <c r="AS28" i="44"/>
  <c r="AR28" i="44"/>
  <c r="AQ28" i="44"/>
  <c r="AP28" i="44"/>
  <c r="AO28" i="44"/>
  <c r="AX27" i="44"/>
  <c r="AW27" i="44"/>
  <c r="AV27" i="44"/>
  <c r="AU27" i="44"/>
  <c r="AT27" i="44"/>
  <c r="AS27" i="44"/>
  <c r="AR27" i="44"/>
  <c r="AQ27" i="44"/>
  <c r="AP27" i="44"/>
  <c r="AO27" i="44"/>
  <c r="AX26" i="44"/>
  <c r="AW26" i="44"/>
  <c r="AV26" i="44"/>
  <c r="AU26" i="44"/>
  <c r="AT26" i="44"/>
  <c r="AS26" i="44"/>
  <c r="AR26" i="44"/>
  <c r="AQ26" i="44"/>
  <c r="AP26" i="44"/>
  <c r="AO26" i="44"/>
  <c r="AN26" i="44"/>
  <c r="AJ26" i="44"/>
  <c r="AX25" i="44"/>
  <c r="AW25" i="44"/>
  <c r="AV25" i="44"/>
  <c r="AU25" i="44"/>
  <c r="AT25" i="44"/>
  <c r="AS25" i="44"/>
  <c r="AR25" i="44"/>
  <c r="AQ25" i="44"/>
  <c r="AP25" i="44"/>
  <c r="AO25" i="44"/>
  <c r="AJ25" i="44"/>
  <c r="AX24" i="44"/>
  <c r="AW24" i="44"/>
  <c r="AV24" i="44"/>
  <c r="AU24" i="44"/>
  <c r="AT24" i="44"/>
  <c r="AS24" i="44"/>
  <c r="AR24" i="44"/>
  <c r="AQ24" i="44"/>
  <c r="AP24" i="44"/>
  <c r="AO24" i="44"/>
  <c r="AJ24" i="44"/>
  <c r="AX23" i="44"/>
  <c r="AW23" i="44"/>
  <c r="AV23" i="44"/>
  <c r="AU23" i="44"/>
  <c r="AT23" i="44"/>
  <c r="AS23" i="44"/>
  <c r="AR23" i="44"/>
  <c r="AQ23" i="44"/>
  <c r="AP23" i="44"/>
  <c r="AO23" i="44"/>
  <c r="AN23" i="44"/>
  <c r="AJ23" i="44"/>
  <c r="AX22" i="44"/>
  <c r="AW22" i="44"/>
  <c r="AV22" i="44"/>
  <c r="AU22" i="44"/>
  <c r="AT22" i="44"/>
  <c r="AS22" i="44"/>
  <c r="AR22" i="44"/>
  <c r="AQ22" i="44"/>
  <c r="AP22" i="44"/>
  <c r="AO22" i="44"/>
  <c r="AN22" i="44"/>
  <c r="AJ22" i="44"/>
  <c r="AX21" i="44"/>
  <c r="AW21" i="44"/>
  <c r="AV21" i="44"/>
  <c r="AU21" i="44"/>
  <c r="AT21" i="44"/>
  <c r="AS21" i="44"/>
  <c r="AR21" i="44"/>
  <c r="AQ21" i="44"/>
  <c r="AP21" i="44"/>
  <c r="AO21" i="44"/>
  <c r="AN21" i="44"/>
  <c r="AJ21" i="44"/>
  <c r="AX20" i="44"/>
  <c r="AW20" i="44"/>
  <c r="AV20" i="44"/>
  <c r="AU20" i="44"/>
  <c r="AT20" i="44"/>
  <c r="AS20" i="44"/>
  <c r="AR20" i="44"/>
  <c r="AQ20" i="44"/>
  <c r="AP20" i="44"/>
  <c r="AO20" i="44"/>
  <c r="AN20" i="44"/>
  <c r="AJ20" i="44"/>
  <c r="AX19" i="44"/>
  <c r="AW19" i="44"/>
  <c r="AV19" i="44"/>
  <c r="AU19" i="44"/>
  <c r="AT19" i="44"/>
  <c r="AS19" i="44"/>
  <c r="AR19" i="44"/>
  <c r="AQ19" i="44"/>
  <c r="AP19" i="44"/>
  <c r="AO19" i="44"/>
  <c r="AN19" i="44"/>
  <c r="AJ19" i="44"/>
  <c r="AX18" i="44"/>
  <c r="AW18" i="44"/>
  <c r="AV18" i="44"/>
  <c r="AU18" i="44"/>
  <c r="AT18" i="44"/>
  <c r="AS18" i="44"/>
  <c r="AR18" i="44"/>
  <c r="AQ18" i="44"/>
  <c r="AP18" i="44"/>
  <c r="AO18" i="44"/>
  <c r="AN18" i="44"/>
  <c r="AJ18" i="44"/>
  <c r="AX17" i="44"/>
  <c r="AW17" i="44"/>
  <c r="AV17" i="44"/>
  <c r="AU17" i="44"/>
  <c r="AT17" i="44"/>
  <c r="AS17" i="44"/>
  <c r="AR17" i="44"/>
  <c r="AQ17" i="44"/>
  <c r="AP17" i="44"/>
  <c r="AO17" i="44"/>
  <c r="AN17" i="44"/>
  <c r="AJ17" i="44"/>
  <c r="AX16" i="44"/>
  <c r="AW16" i="44"/>
  <c r="AV16" i="44"/>
  <c r="AU16" i="44"/>
  <c r="AT16" i="44"/>
  <c r="AS16" i="44"/>
  <c r="AR16" i="44"/>
  <c r="AQ16" i="44"/>
  <c r="AP16" i="44"/>
  <c r="AO16" i="44"/>
  <c r="AN16" i="44"/>
  <c r="AJ16" i="44"/>
  <c r="AX15" i="44"/>
  <c r="AW15" i="44"/>
  <c r="AV15" i="44"/>
  <c r="AU15" i="44"/>
  <c r="AT15" i="44"/>
  <c r="AS15" i="44"/>
  <c r="AR15" i="44"/>
  <c r="AQ15" i="44"/>
  <c r="AP15" i="44"/>
  <c r="AO15" i="44"/>
  <c r="AN15" i="44"/>
  <c r="AJ15" i="44"/>
  <c r="AX14" i="44"/>
  <c r="AW14" i="44"/>
  <c r="AV14" i="44"/>
  <c r="AU14" i="44"/>
  <c r="AT14" i="44"/>
  <c r="AS14" i="44"/>
  <c r="AR14" i="44"/>
  <c r="AQ14" i="44"/>
  <c r="AP14" i="44"/>
  <c r="AO14" i="44"/>
  <c r="AN14" i="44"/>
  <c r="AJ14" i="44"/>
  <c r="AX13" i="44"/>
  <c r="AW13" i="44"/>
  <c r="AV13" i="44"/>
  <c r="AU13" i="44"/>
  <c r="AT13" i="44"/>
  <c r="AS13" i="44"/>
  <c r="AR13" i="44"/>
  <c r="AQ13" i="44"/>
  <c r="AP13" i="44"/>
  <c r="AO13" i="44"/>
  <c r="AN13" i="44"/>
  <c r="AJ13" i="44"/>
  <c r="AX12" i="44"/>
  <c r="AW12" i="44"/>
  <c r="AV12" i="44"/>
  <c r="AU12" i="44"/>
  <c r="AT12" i="44"/>
  <c r="AS12" i="44"/>
  <c r="AR12" i="44"/>
  <c r="AQ12" i="44"/>
  <c r="AP12" i="44"/>
  <c r="AO12" i="44"/>
  <c r="AN12" i="44"/>
  <c r="AJ12" i="44"/>
  <c r="AX11" i="44"/>
  <c r="AW11" i="44"/>
  <c r="AV11" i="44"/>
  <c r="AU11" i="44"/>
  <c r="AT11" i="44"/>
  <c r="AS11" i="44"/>
  <c r="AR11" i="44"/>
  <c r="AQ11" i="44"/>
  <c r="AP11" i="44"/>
  <c r="AO11" i="44"/>
  <c r="AJ11" i="44"/>
  <c r="AX10" i="44"/>
  <c r="AW10" i="44"/>
  <c r="AV10" i="44"/>
  <c r="AU10" i="44"/>
  <c r="AT10" i="44"/>
  <c r="AS10" i="44"/>
  <c r="AR10" i="44"/>
  <c r="AQ10" i="44"/>
  <c r="AP10" i="44"/>
  <c r="AO10" i="44"/>
  <c r="AJ10" i="44"/>
  <c r="AX9" i="44"/>
  <c r="AW9" i="44"/>
  <c r="AV9" i="44"/>
  <c r="AU9" i="44"/>
  <c r="AT9" i="44"/>
  <c r="AS9" i="44"/>
  <c r="AR9" i="44"/>
  <c r="AQ9" i="44"/>
  <c r="AP9" i="44"/>
  <c r="AO9" i="44"/>
  <c r="AN9" i="44"/>
  <c r="AJ9" i="44"/>
  <c r="AX8" i="44"/>
  <c r="AW8" i="44"/>
  <c r="AV8" i="44"/>
  <c r="AU8" i="44"/>
  <c r="AT8" i="44"/>
  <c r="AS8" i="44"/>
  <c r="AR8" i="44"/>
  <c r="AQ8" i="44"/>
  <c r="AP8" i="44"/>
  <c r="AO8" i="44"/>
  <c r="AN8" i="44"/>
  <c r="AJ8" i="44"/>
  <c r="AH5" i="44"/>
  <c r="AH6" i="44" s="1"/>
  <c r="AH7" i="44" s="1"/>
  <c r="AG5" i="44"/>
  <c r="AG6" i="44" s="1"/>
  <c r="AG7" i="44" s="1"/>
  <c r="AF5" i="44"/>
  <c r="AF6" i="44" s="1"/>
  <c r="AF7" i="44" s="1"/>
  <c r="AE5" i="44"/>
  <c r="AE6" i="44" s="1"/>
  <c r="AE7" i="44" s="1"/>
  <c r="AD5" i="44"/>
  <c r="AD6" i="44" s="1"/>
  <c r="AD7" i="44" s="1"/>
  <c r="AC5" i="44"/>
  <c r="AC6" i="44" s="1"/>
  <c r="AC7" i="44" s="1"/>
  <c r="AB5" i="44"/>
  <c r="AB6" i="44" s="1"/>
  <c r="AB7" i="44" s="1"/>
  <c r="AA5" i="44"/>
  <c r="AA6" i="44" s="1"/>
  <c r="AA7" i="44" s="1"/>
  <c r="Z5" i="44"/>
  <c r="Z6" i="44" s="1"/>
  <c r="Z7" i="44" s="1"/>
  <c r="Y5" i="44"/>
  <c r="Y6" i="44" s="1"/>
  <c r="Y7" i="44" s="1"/>
  <c r="X5" i="44"/>
  <c r="X6" i="44" s="1"/>
  <c r="X7" i="44" s="1"/>
  <c r="W5" i="44"/>
  <c r="W6" i="44" s="1"/>
  <c r="W7" i="44" s="1"/>
  <c r="V5" i="44"/>
  <c r="V6" i="44" s="1"/>
  <c r="V7" i="44" s="1"/>
  <c r="U5" i="44"/>
  <c r="U6" i="44" s="1"/>
  <c r="U7" i="44" s="1"/>
  <c r="T5" i="44"/>
  <c r="T6" i="44" s="1"/>
  <c r="T7" i="44" s="1"/>
  <c r="S5" i="44"/>
  <c r="S6" i="44" s="1"/>
  <c r="S7" i="44" s="1"/>
  <c r="R5" i="44"/>
  <c r="R6" i="44" s="1"/>
  <c r="R7" i="44" s="1"/>
  <c r="Q5" i="44"/>
  <c r="Q6" i="44" s="1"/>
  <c r="Q7" i="44" s="1"/>
  <c r="P5" i="44"/>
  <c r="P6" i="44" s="1"/>
  <c r="P7" i="44" s="1"/>
  <c r="O5" i="44"/>
  <c r="O6" i="44" s="1"/>
  <c r="O7" i="44" s="1"/>
  <c r="N5" i="44"/>
  <c r="N6" i="44" s="1"/>
  <c r="N7" i="44" s="1"/>
  <c r="M5" i="44"/>
  <c r="M6" i="44" s="1"/>
  <c r="M7" i="44" s="1"/>
  <c r="L5" i="44"/>
  <c r="L6" i="44" s="1"/>
  <c r="L7" i="44" s="1"/>
  <c r="K5" i="44"/>
  <c r="K6" i="44" s="1"/>
  <c r="K7" i="44" s="1"/>
  <c r="J5" i="44"/>
  <c r="J6" i="44" s="1"/>
  <c r="J7" i="44" s="1"/>
  <c r="I5" i="44"/>
  <c r="I6" i="44" s="1"/>
  <c r="I7" i="44" s="1"/>
  <c r="H5" i="44"/>
  <c r="H6" i="44" s="1"/>
  <c r="H7" i="44" s="1"/>
  <c r="G5" i="44"/>
  <c r="G6" i="44" s="1"/>
  <c r="G7" i="44" s="1"/>
  <c r="F5" i="44"/>
  <c r="F6" i="44" s="1"/>
  <c r="F7" i="44" s="1"/>
  <c r="E5" i="44"/>
  <c r="E6" i="44" s="1"/>
  <c r="E7" i="44" s="1"/>
  <c r="D5" i="44"/>
  <c r="D6" i="44" s="1"/>
  <c r="D7" i="44" s="1"/>
  <c r="AF49" i="42"/>
  <c r="AE49" i="42"/>
  <c r="AD49" i="42"/>
  <c r="AC49" i="42"/>
  <c r="AB49" i="42"/>
  <c r="AA49" i="42"/>
  <c r="Z49" i="42"/>
  <c r="Y49" i="42"/>
  <c r="X49" i="42"/>
  <c r="W49" i="42"/>
  <c r="V49" i="42"/>
  <c r="U49" i="42"/>
  <c r="T49" i="42"/>
  <c r="S49" i="42"/>
  <c r="R49" i="42"/>
  <c r="Q49" i="42"/>
  <c r="P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AF48" i="42"/>
  <c r="AE48" i="42"/>
  <c r="AD48" i="42"/>
  <c r="AC48" i="42"/>
  <c r="AB48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AF47" i="42"/>
  <c r="AE47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AF46" i="42"/>
  <c r="AE46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AF45" i="42"/>
  <c r="AE45" i="42"/>
  <c r="AD45" i="42"/>
  <c r="AC45" i="42"/>
  <c r="AB45" i="42"/>
  <c r="AA45" i="42"/>
  <c r="Z45" i="42"/>
  <c r="Y45" i="42"/>
  <c r="X45" i="42"/>
  <c r="W45" i="42"/>
  <c r="V45" i="42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E45" i="42"/>
  <c r="D45" i="42"/>
  <c r="AF44" i="42"/>
  <c r="AE44" i="42"/>
  <c r="AD44" i="42"/>
  <c r="AC44" i="42"/>
  <c r="AB44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AF43" i="42"/>
  <c r="AE43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AF36" i="42"/>
  <c r="AE36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AV27" i="42"/>
  <c r="AU27" i="42"/>
  <c r="AT27" i="42"/>
  <c r="AS27" i="42"/>
  <c r="AR27" i="42"/>
  <c r="AQ27" i="42"/>
  <c r="AP27" i="42"/>
  <c r="AO27" i="42"/>
  <c r="AN27" i="42"/>
  <c r="AM27" i="42"/>
  <c r="AV26" i="42"/>
  <c r="AU26" i="42"/>
  <c r="AT26" i="42"/>
  <c r="AS26" i="42"/>
  <c r="AR26" i="42"/>
  <c r="AQ26" i="42"/>
  <c r="AP26" i="42"/>
  <c r="AO26" i="42"/>
  <c r="AN26" i="42"/>
  <c r="AM26" i="42"/>
  <c r="AV25" i="42"/>
  <c r="AU25" i="42"/>
  <c r="AT25" i="42"/>
  <c r="AS25" i="42"/>
  <c r="AR25" i="42"/>
  <c r="AQ25" i="42"/>
  <c r="AP25" i="42"/>
  <c r="AO25" i="42"/>
  <c r="AN25" i="42"/>
  <c r="AM25" i="42"/>
  <c r="AL25" i="42"/>
  <c r="AV24" i="42"/>
  <c r="AU24" i="42"/>
  <c r="AT24" i="42"/>
  <c r="AS24" i="42"/>
  <c r="AR24" i="42"/>
  <c r="AQ24" i="42"/>
  <c r="AP24" i="42"/>
  <c r="AO24" i="42"/>
  <c r="AN24" i="42"/>
  <c r="AM24" i="42"/>
  <c r="AH24" i="42"/>
  <c r="AV23" i="42"/>
  <c r="AU23" i="42"/>
  <c r="AT23" i="42"/>
  <c r="AS23" i="42"/>
  <c r="AR23" i="42"/>
  <c r="AQ23" i="42"/>
  <c r="AP23" i="42"/>
  <c r="AO23" i="42"/>
  <c r="AN23" i="42"/>
  <c r="AM23" i="42"/>
  <c r="AH23" i="42"/>
  <c r="AV22" i="42"/>
  <c r="AU22" i="42"/>
  <c r="AT22" i="42"/>
  <c r="AS22" i="42"/>
  <c r="AR22" i="42"/>
  <c r="AQ22" i="42"/>
  <c r="AP22" i="42"/>
  <c r="AO22" i="42"/>
  <c r="AN22" i="42"/>
  <c r="AM22" i="42"/>
  <c r="AL22" i="42"/>
  <c r="AH22" i="42"/>
  <c r="AV21" i="42"/>
  <c r="AU21" i="42"/>
  <c r="AT21" i="42"/>
  <c r="AS21" i="42"/>
  <c r="AR21" i="42"/>
  <c r="AQ21" i="42"/>
  <c r="AP21" i="42"/>
  <c r="AO21" i="42"/>
  <c r="AN21" i="42"/>
  <c r="AM21" i="42"/>
  <c r="AL21" i="42"/>
  <c r="AH21" i="42"/>
  <c r="AV20" i="42"/>
  <c r="AU20" i="42"/>
  <c r="AT20" i="42"/>
  <c r="AS20" i="42"/>
  <c r="AR20" i="42"/>
  <c r="AQ20" i="42"/>
  <c r="AP20" i="42"/>
  <c r="AO20" i="42"/>
  <c r="AN20" i="42"/>
  <c r="AM20" i="42"/>
  <c r="AL20" i="42"/>
  <c r="AH20" i="42"/>
  <c r="AV19" i="42"/>
  <c r="AU19" i="42"/>
  <c r="AT19" i="42"/>
  <c r="AS19" i="42"/>
  <c r="AR19" i="42"/>
  <c r="AQ19" i="42"/>
  <c r="AP19" i="42"/>
  <c r="AO19" i="42"/>
  <c r="AN19" i="42"/>
  <c r="AM19" i="42"/>
  <c r="AL19" i="42"/>
  <c r="AH19" i="42"/>
  <c r="AV18" i="42"/>
  <c r="AU18" i="42"/>
  <c r="AT18" i="42"/>
  <c r="AS18" i="42"/>
  <c r="AR18" i="42"/>
  <c r="AQ18" i="42"/>
  <c r="AP18" i="42"/>
  <c r="AO18" i="42"/>
  <c r="AN18" i="42"/>
  <c r="AM18" i="42"/>
  <c r="AL18" i="42"/>
  <c r="AH18" i="42"/>
  <c r="AV17" i="42"/>
  <c r="AU17" i="42"/>
  <c r="AT17" i="42"/>
  <c r="AS17" i="42"/>
  <c r="AR17" i="42"/>
  <c r="AQ17" i="42"/>
  <c r="AP17" i="42"/>
  <c r="AO17" i="42"/>
  <c r="AN17" i="42"/>
  <c r="AM17" i="42"/>
  <c r="AL17" i="42"/>
  <c r="AH17" i="42"/>
  <c r="AV16" i="42"/>
  <c r="AU16" i="42"/>
  <c r="AT16" i="42"/>
  <c r="AS16" i="42"/>
  <c r="AR16" i="42"/>
  <c r="AQ16" i="42"/>
  <c r="AP16" i="42"/>
  <c r="AO16" i="42"/>
  <c r="AN16" i="42"/>
  <c r="AM16" i="42"/>
  <c r="AL16" i="42"/>
  <c r="AH16" i="42"/>
  <c r="AV15" i="42"/>
  <c r="AU15" i="42"/>
  <c r="AT15" i="42"/>
  <c r="AS15" i="42"/>
  <c r="AR15" i="42"/>
  <c r="AQ15" i="42"/>
  <c r="AP15" i="42"/>
  <c r="AO15" i="42"/>
  <c r="AN15" i="42"/>
  <c r="AM15" i="42"/>
  <c r="AL15" i="42"/>
  <c r="AH15" i="42"/>
  <c r="AV14" i="42"/>
  <c r="AU14" i="42"/>
  <c r="AT14" i="42"/>
  <c r="AS14" i="42"/>
  <c r="AR14" i="42"/>
  <c r="AQ14" i="42"/>
  <c r="AP14" i="42"/>
  <c r="AO14" i="42"/>
  <c r="AN14" i="42"/>
  <c r="AM14" i="42"/>
  <c r="AL14" i="42"/>
  <c r="AH14" i="42"/>
  <c r="AV13" i="42"/>
  <c r="AU13" i="42"/>
  <c r="AT13" i="42"/>
  <c r="AS13" i="42"/>
  <c r="AR13" i="42"/>
  <c r="AQ13" i="42"/>
  <c r="AP13" i="42"/>
  <c r="AO13" i="42"/>
  <c r="AN13" i="42"/>
  <c r="AM13" i="42"/>
  <c r="AL13" i="42"/>
  <c r="AH13" i="42"/>
  <c r="AV12" i="42"/>
  <c r="AU12" i="42"/>
  <c r="AT12" i="42"/>
  <c r="AS12" i="42"/>
  <c r="AR12" i="42"/>
  <c r="AQ12" i="42"/>
  <c r="AP12" i="42"/>
  <c r="AO12" i="42"/>
  <c r="AN12" i="42"/>
  <c r="AM12" i="42"/>
  <c r="AL12" i="42"/>
  <c r="AH12" i="42"/>
  <c r="AV11" i="42"/>
  <c r="AU11" i="42"/>
  <c r="AT11" i="42"/>
  <c r="AS11" i="42"/>
  <c r="AR11" i="42"/>
  <c r="AQ11" i="42"/>
  <c r="AP11" i="42"/>
  <c r="AO11" i="42"/>
  <c r="AN11" i="42"/>
  <c r="AM11" i="42"/>
  <c r="AH11" i="42"/>
  <c r="AV10" i="42"/>
  <c r="AU10" i="42"/>
  <c r="AT10" i="42"/>
  <c r="AS10" i="42"/>
  <c r="AR10" i="42"/>
  <c r="AQ10" i="42"/>
  <c r="AP10" i="42"/>
  <c r="AO10" i="42"/>
  <c r="AN10" i="42"/>
  <c r="AM10" i="42"/>
  <c r="AH10" i="42"/>
  <c r="AV9" i="42"/>
  <c r="AU9" i="42"/>
  <c r="AT9" i="42"/>
  <c r="AS9" i="42"/>
  <c r="AR9" i="42"/>
  <c r="AQ9" i="42"/>
  <c r="AP9" i="42"/>
  <c r="AO9" i="42"/>
  <c r="AN9" i="42"/>
  <c r="AM9" i="42"/>
  <c r="AL9" i="42"/>
  <c r="AH9" i="42"/>
  <c r="AV8" i="42"/>
  <c r="AU8" i="42"/>
  <c r="AT8" i="42"/>
  <c r="AS8" i="42"/>
  <c r="AR8" i="42"/>
  <c r="AQ8" i="42"/>
  <c r="AP8" i="42"/>
  <c r="AO8" i="42"/>
  <c r="AN8" i="42"/>
  <c r="AM8" i="42"/>
  <c r="AL8" i="42"/>
  <c r="AH8" i="42"/>
  <c r="AF5" i="42"/>
  <c r="AF6" i="42" s="1"/>
  <c r="AF7" i="42" s="1"/>
  <c r="AE5" i="42"/>
  <c r="AE6" i="42" s="1"/>
  <c r="AE7" i="42" s="1"/>
  <c r="AD5" i="42"/>
  <c r="AD6" i="42" s="1"/>
  <c r="AD7" i="42" s="1"/>
  <c r="AC5" i="42"/>
  <c r="AC6" i="42" s="1"/>
  <c r="AC7" i="42" s="1"/>
  <c r="AB5" i="42"/>
  <c r="AB6" i="42" s="1"/>
  <c r="AB7" i="42" s="1"/>
  <c r="AA5" i="42"/>
  <c r="AA6" i="42" s="1"/>
  <c r="AA7" i="42" s="1"/>
  <c r="Z5" i="42"/>
  <c r="Z6" i="42" s="1"/>
  <c r="Z7" i="42" s="1"/>
  <c r="Y5" i="42"/>
  <c r="Y6" i="42" s="1"/>
  <c r="Y7" i="42" s="1"/>
  <c r="X5" i="42"/>
  <c r="X6" i="42" s="1"/>
  <c r="X7" i="42" s="1"/>
  <c r="W5" i="42"/>
  <c r="W6" i="42" s="1"/>
  <c r="W7" i="42" s="1"/>
  <c r="V5" i="42"/>
  <c r="V6" i="42" s="1"/>
  <c r="V7" i="42" s="1"/>
  <c r="U5" i="42"/>
  <c r="U6" i="42" s="1"/>
  <c r="U7" i="42" s="1"/>
  <c r="T5" i="42"/>
  <c r="T6" i="42" s="1"/>
  <c r="T7" i="42" s="1"/>
  <c r="S5" i="42"/>
  <c r="S6" i="42" s="1"/>
  <c r="S7" i="42" s="1"/>
  <c r="R5" i="42"/>
  <c r="R6" i="42" s="1"/>
  <c r="R7" i="42" s="1"/>
  <c r="Q5" i="42"/>
  <c r="Q6" i="42" s="1"/>
  <c r="Q7" i="42" s="1"/>
  <c r="P5" i="42"/>
  <c r="P6" i="42" s="1"/>
  <c r="P7" i="42" s="1"/>
  <c r="O5" i="42"/>
  <c r="O6" i="42" s="1"/>
  <c r="O7" i="42" s="1"/>
  <c r="N5" i="42"/>
  <c r="N6" i="42" s="1"/>
  <c r="N7" i="42" s="1"/>
  <c r="M5" i="42"/>
  <c r="M6" i="42" s="1"/>
  <c r="M7" i="42" s="1"/>
  <c r="L5" i="42"/>
  <c r="L6" i="42" s="1"/>
  <c r="L7" i="42" s="1"/>
  <c r="K5" i="42"/>
  <c r="K6" i="42" s="1"/>
  <c r="K7" i="42" s="1"/>
  <c r="J5" i="42"/>
  <c r="J6" i="42" s="1"/>
  <c r="J7" i="42" s="1"/>
  <c r="I5" i="42"/>
  <c r="I6" i="42" s="1"/>
  <c r="I7" i="42" s="1"/>
  <c r="H5" i="42"/>
  <c r="H6" i="42" s="1"/>
  <c r="H7" i="42" s="1"/>
  <c r="G5" i="42"/>
  <c r="G6" i="42" s="1"/>
  <c r="G7" i="42" s="1"/>
  <c r="F5" i="42"/>
  <c r="F6" i="42" s="1"/>
  <c r="F7" i="42" s="1"/>
  <c r="E5" i="42"/>
  <c r="E6" i="42" s="1"/>
  <c r="E7" i="42" s="1"/>
  <c r="D5" i="42"/>
  <c r="D6" i="42" s="1"/>
  <c r="D7" i="42" s="1"/>
  <c r="AH50" i="41"/>
  <c r="AG50" i="41"/>
  <c r="AF50" i="41"/>
  <c r="AE50" i="41"/>
  <c r="AD50" i="41"/>
  <c r="AC50" i="41"/>
  <c r="AB50" i="41"/>
  <c r="AA50" i="41"/>
  <c r="Z50" i="41"/>
  <c r="Y50" i="41"/>
  <c r="X50" i="41"/>
  <c r="W50" i="41"/>
  <c r="V50" i="41"/>
  <c r="U50" i="41"/>
  <c r="T50" i="41"/>
  <c r="S50" i="41"/>
  <c r="R50" i="41"/>
  <c r="Q50" i="41"/>
  <c r="P50" i="41"/>
  <c r="O50" i="41"/>
  <c r="N50" i="41"/>
  <c r="M50" i="41"/>
  <c r="L50" i="41"/>
  <c r="K50" i="41"/>
  <c r="J50" i="41"/>
  <c r="I50" i="41"/>
  <c r="H50" i="41"/>
  <c r="G50" i="41"/>
  <c r="F50" i="41"/>
  <c r="E50" i="41"/>
  <c r="D50" i="41"/>
  <c r="AH49" i="41"/>
  <c r="AG49" i="41"/>
  <c r="AF49" i="41"/>
  <c r="AE49" i="41"/>
  <c r="AD49" i="41"/>
  <c r="AC49" i="41"/>
  <c r="AB49" i="41"/>
  <c r="AA49" i="41"/>
  <c r="Z49" i="41"/>
  <c r="Y49" i="41"/>
  <c r="X49" i="41"/>
  <c r="W49" i="41"/>
  <c r="V49" i="41"/>
  <c r="U49" i="41"/>
  <c r="T49" i="41"/>
  <c r="S49" i="41"/>
  <c r="R49" i="41"/>
  <c r="Q49" i="41"/>
  <c r="P49" i="41"/>
  <c r="O49" i="41"/>
  <c r="N49" i="41"/>
  <c r="M49" i="41"/>
  <c r="L49" i="41"/>
  <c r="K49" i="41"/>
  <c r="J49" i="41"/>
  <c r="I49" i="41"/>
  <c r="H49" i="41"/>
  <c r="G49" i="41"/>
  <c r="F49" i="41"/>
  <c r="E49" i="41"/>
  <c r="D49" i="41"/>
  <c r="AH48" i="41"/>
  <c r="AG48" i="41"/>
  <c r="AF48" i="41"/>
  <c r="AE48" i="41"/>
  <c r="AD48" i="41"/>
  <c r="AC48" i="41"/>
  <c r="AB48" i="41"/>
  <c r="AA48" i="41"/>
  <c r="Z48" i="41"/>
  <c r="Y48" i="41"/>
  <c r="X48" i="41"/>
  <c r="W48" i="41"/>
  <c r="V48" i="41"/>
  <c r="U48" i="41"/>
  <c r="T48" i="41"/>
  <c r="S48" i="41"/>
  <c r="R48" i="41"/>
  <c r="Q48" i="41"/>
  <c r="P48" i="41"/>
  <c r="O48" i="41"/>
  <c r="N48" i="41"/>
  <c r="M48" i="41"/>
  <c r="L48" i="41"/>
  <c r="K48" i="41"/>
  <c r="J48" i="41"/>
  <c r="I48" i="41"/>
  <c r="H48" i="41"/>
  <c r="G48" i="41"/>
  <c r="F48" i="41"/>
  <c r="E48" i="41"/>
  <c r="D48" i="41"/>
  <c r="AH47" i="41"/>
  <c r="AG47" i="41"/>
  <c r="AF47" i="41"/>
  <c r="AE47" i="41"/>
  <c r="AD47" i="41"/>
  <c r="AC47" i="41"/>
  <c r="AB47" i="41"/>
  <c r="AA47" i="41"/>
  <c r="Z47" i="41"/>
  <c r="Y47" i="41"/>
  <c r="X47" i="41"/>
  <c r="W47" i="41"/>
  <c r="V47" i="41"/>
  <c r="U47" i="41"/>
  <c r="T47" i="41"/>
  <c r="S47" i="41"/>
  <c r="R47" i="41"/>
  <c r="Q47" i="41"/>
  <c r="P47" i="41"/>
  <c r="O47" i="41"/>
  <c r="N47" i="41"/>
  <c r="M47" i="41"/>
  <c r="L47" i="41"/>
  <c r="K47" i="41"/>
  <c r="J47" i="41"/>
  <c r="I47" i="41"/>
  <c r="H47" i="41"/>
  <c r="G47" i="41"/>
  <c r="F47" i="41"/>
  <c r="E47" i="41"/>
  <c r="D47" i="41"/>
  <c r="AH46" i="41"/>
  <c r="AG46" i="41"/>
  <c r="AF46" i="41"/>
  <c r="AE46" i="41"/>
  <c r="AD46" i="41"/>
  <c r="AC46" i="41"/>
  <c r="AB46" i="41"/>
  <c r="AA46" i="41"/>
  <c r="Z46" i="41"/>
  <c r="Y46" i="41"/>
  <c r="X46" i="41"/>
  <c r="W46" i="41"/>
  <c r="V46" i="41"/>
  <c r="U46" i="41"/>
  <c r="T46" i="41"/>
  <c r="S46" i="41"/>
  <c r="R46" i="41"/>
  <c r="Q46" i="41"/>
  <c r="P46" i="41"/>
  <c r="O46" i="41"/>
  <c r="N46" i="41"/>
  <c r="M46" i="41"/>
  <c r="L46" i="41"/>
  <c r="K46" i="41"/>
  <c r="J46" i="41"/>
  <c r="I46" i="41"/>
  <c r="H46" i="41"/>
  <c r="G46" i="41"/>
  <c r="F46" i="41"/>
  <c r="E46" i="41"/>
  <c r="D46" i="41"/>
  <c r="AH45" i="41"/>
  <c r="AG45" i="41"/>
  <c r="AF45" i="41"/>
  <c r="AE45" i="41"/>
  <c r="AD45" i="41"/>
  <c r="AC45" i="41"/>
  <c r="AB45" i="41"/>
  <c r="AA45" i="41"/>
  <c r="Z45" i="41"/>
  <c r="Y45" i="41"/>
  <c r="X45" i="41"/>
  <c r="W45" i="41"/>
  <c r="V45" i="41"/>
  <c r="U45" i="41"/>
  <c r="T45" i="41"/>
  <c r="S45" i="41"/>
  <c r="R45" i="41"/>
  <c r="Q45" i="41"/>
  <c r="P45" i="41"/>
  <c r="O45" i="41"/>
  <c r="N45" i="41"/>
  <c r="M45" i="41"/>
  <c r="L45" i="41"/>
  <c r="K45" i="41"/>
  <c r="J45" i="41"/>
  <c r="I45" i="41"/>
  <c r="H45" i="41"/>
  <c r="G45" i="41"/>
  <c r="F45" i="41"/>
  <c r="E45" i="41"/>
  <c r="D45" i="41"/>
  <c r="AH44" i="41"/>
  <c r="AG44" i="41"/>
  <c r="AF44" i="41"/>
  <c r="AE44" i="41"/>
  <c r="AD44" i="41"/>
  <c r="AC44" i="41"/>
  <c r="AB44" i="41"/>
  <c r="AA44" i="41"/>
  <c r="Z44" i="41"/>
  <c r="Y44" i="41"/>
  <c r="X44" i="41"/>
  <c r="W44" i="41"/>
  <c r="V44" i="41"/>
  <c r="U44" i="41"/>
  <c r="T44" i="41"/>
  <c r="S44" i="41"/>
  <c r="R44" i="41"/>
  <c r="Q44" i="41"/>
  <c r="P44" i="41"/>
  <c r="O44" i="41"/>
  <c r="N44" i="41"/>
  <c r="M44" i="41"/>
  <c r="L44" i="41"/>
  <c r="K44" i="41"/>
  <c r="J44" i="41"/>
  <c r="I44" i="41"/>
  <c r="H44" i="41"/>
  <c r="G44" i="41"/>
  <c r="F44" i="41"/>
  <c r="E44" i="41"/>
  <c r="D44" i="41"/>
  <c r="AH43" i="41"/>
  <c r="AG43" i="41"/>
  <c r="AF43" i="41"/>
  <c r="AE43" i="41"/>
  <c r="AD43" i="41"/>
  <c r="AC43" i="41"/>
  <c r="AB43" i="41"/>
  <c r="AA43" i="41"/>
  <c r="Z43" i="41"/>
  <c r="Y43" i="41"/>
  <c r="X43" i="41"/>
  <c r="W43" i="41"/>
  <c r="V43" i="41"/>
  <c r="U43" i="41"/>
  <c r="T43" i="41"/>
  <c r="S43" i="41"/>
  <c r="R43" i="41"/>
  <c r="Q43" i="41"/>
  <c r="P43" i="41"/>
  <c r="O43" i="41"/>
  <c r="N43" i="41"/>
  <c r="M43" i="41"/>
  <c r="L43" i="41"/>
  <c r="K43" i="41"/>
  <c r="J43" i="41"/>
  <c r="I43" i="41"/>
  <c r="H43" i="41"/>
  <c r="G43" i="41"/>
  <c r="F43" i="41"/>
  <c r="E43" i="41"/>
  <c r="D43" i="41"/>
  <c r="AH42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E42" i="41"/>
  <c r="D42" i="41"/>
  <c r="AH41" i="41"/>
  <c r="AG41" i="41"/>
  <c r="AF41" i="41"/>
  <c r="AE41" i="41"/>
  <c r="AD41" i="41"/>
  <c r="AC41" i="41"/>
  <c r="AB41" i="41"/>
  <c r="AA41" i="41"/>
  <c r="Z41" i="41"/>
  <c r="Y41" i="41"/>
  <c r="X41" i="41"/>
  <c r="W41" i="41"/>
  <c r="V41" i="41"/>
  <c r="U41" i="41"/>
  <c r="T41" i="41"/>
  <c r="S41" i="41"/>
  <c r="R41" i="41"/>
  <c r="Q41" i="41"/>
  <c r="P41" i="41"/>
  <c r="O41" i="41"/>
  <c r="N41" i="41"/>
  <c r="M41" i="41"/>
  <c r="L41" i="41"/>
  <c r="K41" i="41"/>
  <c r="J41" i="41"/>
  <c r="I41" i="41"/>
  <c r="H41" i="41"/>
  <c r="G41" i="41"/>
  <c r="F41" i="41"/>
  <c r="E41" i="41"/>
  <c r="D41" i="41"/>
  <c r="AH40" i="41"/>
  <c r="AG40" i="41"/>
  <c r="AF40" i="41"/>
  <c r="AE40" i="41"/>
  <c r="AD40" i="41"/>
  <c r="AC40" i="41"/>
  <c r="AB40" i="41"/>
  <c r="AA40" i="41"/>
  <c r="Z40" i="41"/>
  <c r="Y40" i="41"/>
  <c r="X40" i="41"/>
  <c r="W40" i="41"/>
  <c r="V40" i="41"/>
  <c r="U40" i="41"/>
  <c r="T40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G40" i="41"/>
  <c r="F40" i="41"/>
  <c r="E40" i="41"/>
  <c r="D40" i="41"/>
  <c r="AH39" i="41"/>
  <c r="AG39" i="41"/>
  <c r="AF39" i="41"/>
  <c r="AE39" i="41"/>
  <c r="AD39" i="41"/>
  <c r="AC39" i="41"/>
  <c r="AB39" i="41"/>
  <c r="AA39" i="41"/>
  <c r="Z39" i="41"/>
  <c r="Y39" i="41"/>
  <c r="X39" i="41"/>
  <c r="W39" i="41"/>
  <c r="V39" i="41"/>
  <c r="U39" i="41"/>
  <c r="T39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G39" i="41"/>
  <c r="F39" i="41"/>
  <c r="E39" i="41"/>
  <c r="D39" i="41"/>
  <c r="AH38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AH37" i="41"/>
  <c r="AG37" i="41"/>
  <c r="AF37" i="41"/>
  <c r="AE37" i="41"/>
  <c r="AD37" i="41"/>
  <c r="AC37" i="41"/>
  <c r="AB37" i="41"/>
  <c r="AA37" i="41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AH36" i="41"/>
  <c r="AG36" i="41"/>
  <c r="AF36" i="41"/>
  <c r="AE36" i="41"/>
  <c r="AD36" i="41"/>
  <c r="A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AH35" i="41"/>
  <c r="AG35" i="4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AX28" i="41"/>
  <c r="AW28" i="41"/>
  <c r="AV28" i="41"/>
  <c r="AU28" i="41"/>
  <c r="AT28" i="41"/>
  <c r="AS28" i="41"/>
  <c r="AR28" i="41"/>
  <c r="AQ28" i="41"/>
  <c r="AP28" i="41"/>
  <c r="AO28" i="41"/>
  <c r="AX27" i="41"/>
  <c r="AW27" i="41"/>
  <c r="AV27" i="41"/>
  <c r="AU27" i="41"/>
  <c r="AT27" i="41"/>
  <c r="AS27" i="41"/>
  <c r="AR27" i="41"/>
  <c r="AQ27" i="41"/>
  <c r="AP27" i="41"/>
  <c r="AO27" i="41"/>
  <c r="AX26" i="41"/>
  <c r="AW26" i="41"/>
  <c r="AV26" i="41"/>
  <c r="AU26" i="41"/>
  <c r="AT26" i="41"/>
  <c r="AS26" i="41"/>
  <c r="AR26" i="41"/>
  <c r="AQ26" i="41"/>
  <c r="AP26" i="41"/>
  <c r="AO26" i="41"/>
  <c r="AN26" i="41"/>
  <c r="AJ26" i="41"/>
  <c r="AX25" i="41"/>
  <c r="AW25" i="41"/>
  <c r="AV25" i="41"/>
  <c r="AU25" i="41"/>
  <c r="AT25" i="41"/>
  <c r="AS25" i="41"/>
  <c r="AR25" i="41"/>
  <c r="AQ25" i="41"/>
  <c r="AP25" i="41"/>
  <c r="AO25" i="41"/>
  <c r="AJ25" i="41"/>
  <c r="AX24" i="41"/>
  <c r="AW24" i="41"/>
  <c r="AV24" i="41"/>
  <c r="AU24" i="41"/>
  <c r="AT24" i="41"/>
  <c r="AS24" i="41"/>
  <c r="AR24" i="41"/>
  <c r="AQ24" i="41"/>
  <c r="AP24" i="41"/>
  <c r="AO24" i="41"/>
  <c r="AJ24" i="41"/>
  <c r="AX23" i="41"/>
  <c r="AW23" i="41"/>
  <c r="AV23" i="41"/>
  <c r="AU23" i="41"/>
  <c r="AT23" i="41"/>
  <c r="AS23" i="41"/>
  <c r="AR23" i="41"/>
  <c r="AQ23" i="41"/>
  <c r="AP23" i="41"/>
  <c r="AO23" i="41"/>
  <c r="AN23" i="41"/>
  <c r="AJ23" i="41"/>
  <c r="AX22" i="41"/>
  <c r="AW22" i="41"/>
  <c r="AV22" i="41"/>
  <c r="AU22" i="41"/>
  <c r="AT22" i="41"/>
  <c r="AS22" i="41"/>
  <c r="AR22" i="41"/>
  <c r="AQ22" i="41"/>
  <c r="AP22" i="41"/>
  <c r="AO22" i="41"/>
  <c r="AN22" i="41"/>
  <c r="AJ22" i="41"/>
  <c r="AX21" i="41"/>
  <c r="AW21" i="41"/>
  <c r="AV21" i="41"/>
  <c r="AU21" i="41"/>
  <c r="AT21" i="41"/>
  <c r="AS21" i="41"/>
  <c r="AR21" i="41"/>
  <c r="AQ21" i="41"/>
  <c r="AP21" i="41"/>
  <c r="AO21" i="41"/>
  <c r="AN21" i="41"/>
  <c r="AJ21" i="41"/>
  <c r="AX20" i="41"/>
  <c r="AW20" i="41"/>
  <c r="AV20" i="41"/>
  <c r="AU20" i="41"/>
  <c r="AT20" i="41"/>
  <c r="AS20" i="41"/>
  <c r="AR20" i="41"/>
  <c r="AQ20" i="41"/>
  <c r="AP20" i="41"/>
  <c r="AO20" i="41"/>
  <c r="AN20" i="41"/>
  <c r="AJ20" i="41"/>
  <c r="AX19" i="41"/>
  <c r="AW19" i="41"/>
  <c r="AV19" i="41"/>
  <c r="AU19" i="41"/>
  <c r="AT19" i="41"/>
  <c r="AS19" i="41"/>
  <c r="AR19" i="41"/>
  <c r="AQ19" i="41"/>
  <c r="AP19" i="41"/>
  <c r="AO19" i="41"/>
  <c r="AN19" i="41"/>
  <c r="AJ19" i="41"/>
  <c r="AX18" i="41"/>
  <c r="AW18" i="41"/>
  <c r="AV18" i="41"/>
  <c r="AU18" i="41"/>
  <c r="AT18" i="41"/>
  <c r="AS18" i="41"/>
  <c r="AR18" i="41"/>
  <c r="AQ18" i="41"/>
  <c r="AP18" i="41"/>
  <c r="AO18" i="41"/>
  <c r="AN18" i="41"/>
  <c r="AJ18" i="41"/>
  <c r="AX17" i="41"/>
  <c r="AW17" i="41"/>
  <c r="AV17" i="41"/>
  <c r="AU17" i="41"/>
  <c r="AT17" i="41"/>
  <c r="AS17" i="41"/>
  <c r="AR17" i="41"/>
  <c r="AQ17" i="41"/>
  <c r="AP17" i="41"/>
  <c r="AO17" i="41"/>
  <c r="AN17" i="41"/>
  <c r="AJ17" i="41"/>
  <c r="AX16" i="41"/>
  <c r="AW16" i="41"/>
  <c r="AV16" i="41"/>
  <c r="AU16" i="41"/>
  <c r="AT16" i="41"/>
  <c r="AS16" i="41"/>
  <c r="AR16" i="41"/>
  <c r="AQ16" i="41"/>
  <c r="AP16" i="41"/>
  <c r="AO16" i="41"/>
  <c r="AN16" i="41"/>
  <c r="AJ16" i="41"/>
  <c r="AX15" i="41"/>
  <c r="AW15" i="41"/>
  <c r="AV15" i="41"/>
  <c r="AU15" i="41"/>
  <c r="AT15" i="41"/>
  <c r="AS15" i="41"/>
  <c r="AR15" i="41"/>
  <c r="AQ15" i="41"/>
  <c r="AP15" i="41"/>
  <c r="AO15" i="41"/>
  <c r="AN15" i="41"/>
  <c r="AJ15" i="41"/>
  <c r="AX14" i="41"/>
  <c r="AW14" i="41"/>
  <c r="AV14" i="41"/>
  <c r="AU14" i="41"/>
  <c r="AT14" i="41"/>
  <c r="AS14" i="41"/>
  <c r="AR14" i="41"/>
  <c r="AQ14" i="41"/>
  <c r="AP14" i="41"/>
  <c r="AO14" i="41"/>
  <c r="AN14" i="41"/>
  <c r="AJ14" i="41"/>
  <c r="AX13" i="41"/>
  <c r="AW13" i="41"/>
  <c r="AV13" i="41"/>
  <c r="AU13" i="41"/>
  <c r="AT13" i="41"/>
  <c r="AS13" i="41"/>
  <c r="AR13" i="41"/>
  <c r="AQ13" i="41"/>
  <c r="AP13" i="41"/>
  <c r="AO13" i="41"/>
  <c r="AN13" i="41"/>
  <c r="AJ13" i="41"/>
  <c r="AX12" i="41"/>
  <c r="AW12" i="41"/>
  <c r="AV12" i="41"/>
  <c r="AU12" i="41"/>
  <c r="AT12" i="41"/>
  <c r="AS12" i="41"/>
  <c r="AR12" i="41"/>
  <c r="AQ12" i="41"/>
  <c r="AP12" i="41"/>
  <c r="AO12" i="41"/>
  <c r="AN12" i="41"/>
  <c r="AJ12" i="41"/>
  <c r="AX11" i="41"/>
  <c r="AW11" i="41"/>
  <c r="AV11" i="41"/>
  <c r="AU11" i="41"/>
  <c r="AT11" i="41"/>
  <c r="AS11" i="41"/>
  <c r="AR11" i="41"/>
  <c r="AQ11" i="41"/>
  <c r="AP11" i="41"/>
  <c r="AO11" i="41"/>
  <c r="AJ11" i="41"/>
  <c r="AX10" i="41"/>
  <c r="AW10" i="41"/>
  <c r="AV10" i="41"/>
  <c r="AU10" i="41"/>
  <c r="AT10" i="41"/>
  <c r="AS10" i="41"/>
  <c r="AR10" i="41"/>
  <c r="AQ10" i="41"/>
  <c r="AP10" i="41"/>
  <c r="AO10" i="41"/>
  <c r="AJ10" i="41"/>
  <c r="AX9" i="41"/>
  <c r="AW9" i="41"/>
  <c r="AV9" i="41"/>
  <c r="AU9" i="41"/>
  <c r="AT9" i="41"/>
  <c r="AS9" i="41"/>
  <c r="AR9" i="41"/>
  <c r="AQ9" i="41"/>
  <c r="AP9" i="41"/>
  <c r="AO9" i="41"/>
  <c r="AN9" i="41"/>
  <c r="AJ9" i="41"/>
  <c r="AX8" i="41"/>
  <c r="AW8" i="41"/>
  <c r="AV8" i="41"/>
  <c r="AU8" i="41"/>
  <c r="AT8" i="41"/>
  <c r="AS8" i="41"/>
  <c r="AR8" i="41"/>
  <c r="AQ8" i="41"/>
  <c r="AP8" i="41"/>
  <c r="AO8" i="41"/>
  <c r="AN8" i="41"/>
  <c r="AJ8" i="41"/>
  <c r="AH5" i="41"/>
  <c r="AH6" i="41" s="1"/>
  <c r="AH7" i="41" s="1"/>
  <c r="AG5" i="41"/>
  <c r="AG6" i="41" s="1"/>
  <c r="AG7" i="41" s="1"/>
  <c r="AF5" i="41"/>
  <c r="AF6" i="41" s="1"/>
  <c r="AF7" i="41" s="1"/>
  <c r="AE5" i="41"/>
  <c r="AE6" i="41" s="1"/>
  <c r="AE7" i="41" s="1"/>
  <c r="AD5" i="41"/>
  <c r="AD6" i="41" s="1"/>
  <c r="AD7" i="41" s="1"/>
  <c r="AC5" i="41"/>
  <c r="AC6" i="41" s="1"/>
  <c r="AC7" i="41" s="1"/>
  <c r="AB5" i="41"/>
  <c r="AB6" i="41" s="1"/>
  <c r="AB7" i="41" s="1"/>
  <c r="AA5" i="41"/>
  <c r="AA6" i="41" s="1"/>
  <c r="AA7" i="41" s="1"/>
  <c r="Z5" i="41"/>
  <c r="Z6" i="41" s="1"/>
  <c r="Z7" i="41" s="1"/>
  <c r="Y5" i="41"/>
  <c r="Y6" i="41" s="1"/>
  <c r="Y7" i="41" s="1"/>
  <c r="X5" i="41"/>
  <c r="X6" i="41" s="1"/>
  <c r="X7" i="41" s="1"/>
  <c r="W5" i="41"/>
  <c r="W6" i="41" s="1"/>
  <c r="W7" i="41" s="1"/>
  <c r="V5" i="41"/>
  <c r="V6" i="41" s="1"/>
  <c r="V7" i="41" s="1"/>
  <c r="U5" i="41"/>
  <c r="U6" i="41" s="1"/>
  <c r="U7" i="41" s="1"/>
  <c r="T5" i="41"/>
  <c r="T6" i="41" s="1"/>
  <c r="T7" i="41" s="1"/>
  <c r="S5" i="41"/>
  <c r="S6" i="41" s="1"/>
  <c r="S7" i="41" s="1"/>
  <c r="R5" i="41"/>
  <c r="R6" i="41" s="1"/>
  <c r="R7" i="41" s="1"/>
  <c r="Q5" i="41"/>
  <c r="Q6" i="41" s="1"/>
  <c r="Q7" i="41" s="1"/>
  <c r="P5" i="41"/>
  <c r="P6" i="41" s="1"/>
  <c r="P7" i="41" s="1"/>
  <c r="O5" i="41"/>
  <c r="O6" i="41" s="1"/>
  <c r="O7" i="41" s="1"/>
  <c r="N5" i="41"/>
  <c r="N6" i="41" s="1"/>
  <c r="N7" i="41" s="1"/>
  <c r="M5" i="41"/>
  <c r="M6" i="41" s="1"/>
  <c r="M7" i="41" s="1"/>
  <c r="L5" i="41"/>
  <c r="L6" i="41" s="1"/>
  <c r="L7" i="41" s="1"/>
  <c r="K5" i="41"/>
  <c r="K6" i="41" s="1"/>
  <c r="K7" i="41" s="1"/>
  <c r="J5" i="41"/>
  <c r="J6" i="41" s="1"/>
  <c r="J7" i="41" s="1"/>
  <c r="I5" i="41"/>
  <c r="I6" i="41" s="1"/>
  <c r="I7" i="41" s="1"/>
  <c r="H5" i="41"/>
  <c r="H6" i="41" s="1"/>
  <c r="H7" i="41" s="1"/>
  <c r="G5" i="41"/>
  <c r="G6" i="41" s="1"/>
  <c r="G7" i="41" s="1"/>
  <c r="F5" i="41"/>
  <c r="F6" i="41" s="1"/>
  <c r="F7" i="41" s="1"/>
  <c r="E5" i="41"/>
  <c r="E6" i="41" s="1"/>
  <c r="E7" i="41" s="1"/>
  <c r="D5" i="41"/>
  <c r="D6" i="41" s="1"/>
  <c r="D7" i="41" s="1"/>
  <c r="AH57" i="39"/>
  <c r="AF57" i="39"/>
  <c r="AE57" i="39"/>
  <c r="AD57" i="39"/>
  <c r="AC57" i="39"/>
  <c r="AB57" i="39"/>
  <c r="AA57" i="39"/>
  <c r="Z57" i="39"/>
  <c r="Y57" i="39"/>
  <c r="X57" i="39"/>
  <c r="W57" i="39"/>
  <c r="V57" i="39"/>
  <c r="U57" i="39"/>
  <c r="T57" i="39"/>
  <c r="S57" i="39"/>
  <c r="R57" i="39"/>
  <c r="Q57" i="39"/>
  <c r="P57" i="39"/>
  <c r="O57" i="39"/>
  <c r="N57" i="39"/>
  <c r="M57" i="39"/>
  <c r="L57" i="39"/>
  <c r="K57" i="39"/>
  <c r="J57" i="39"/>
  <c r="I57" i="39"/>
  <c r="H57" i="39"/>
  <c r="G57" i="39"/>
  <c r="F57" i="39"/>
  <c r="E57" i="39"/>
  <c r="D57" i="39"/>
  <c r="AH50" i="39"/>
  <c r="AF50" i="39"/>
  <c r="AE50" i="39"/>
  <c r="AD50" i="39"/>
  <c r="AC50" i="39"/>
  <c r="AB50" i="39"/>
  <c r="AA50" i="39"/>
  <c r="Z50" i="39"/>
  <c r="Y50" i="39"/>
  <c r="X50" i="39"/>
  <c r="W50" i="39"/>
  <c r="V50" i="39"/>
  <c r="U50" i="39"/>
  <c r="T50" i="39"/>
  <c r="S50" i="39"/>
  <c r="R50" i="39"/>
  <c r="Q50" i="39"/>
  <c r="P50" i="39"/>
  <c r="O50" i="39"/>
  <c r="N50" i="39"/>
  <c r="M50" i="39"/>
  <c r="L50" i="39"/>
  <c r="K50" i="39"/>
  <c r="J50" i="39"/>
  <c r="I50" i="39"/>
  <c r="H50" i="39"/>
  <c r="G50" i="39"/>
  <c r="F50" i="39"/>
  <c r="E50" i="39"/>
  <c r="D50" i="39"/>
  <c r="AH49" i="39"/>
  <c r="AF49" i="39"/>
  <c r="AE49" i="39"/>
  <c r="AD49" i="39"/>
  <c r="AC49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AH48" i="39"/>
  <c r="AF48" i="39"/>
  <c r="AE48" i="39"/>
  <c r="AD48" i="39"/>
  <c r="AC48" i="39"/>
  <c r="AB48" i="39"/>
  <c r="AA48" i="39"/>
  <c r="Z48" i="39"/>
  <c r="Y48" i="39"/>
  <c r="X48" i="39"/>
  <c r="W48" i="39"/>
  <c r="V48" i="39"/>
  <c r="U48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H48" i="39"/>
  <c r="G48" i="39"/>
  <c r="F48" i="39"/>
  <c r="E48" i="39"/>
  <c r="D48" i="39"/>
  <c r="AH47" i="39"/>
  <c r="AF47" i="39"/>
  <c r="AE47" i="39"/>
  <c r="AD47" i="39"/>
  <c r="AC47" i="39"/>
  <c r="AB47" i="39"/>
  <c r="AA47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AH46" i="39"/>
  <c r="AF46" i="39"/>
  <c r="AE46" i="39"/>
  <c r="AD46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AH45" i="39"/>
  <c r="AF45" i="39"/>
  <c r="AE45" i="39"/>
  <c r="AD45" i="39"/>
  <c r="AC45" i="39"/>
  <c r="AB45" i="39"/>
  <c r="AA45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AH44" i="39"/>
  <c r="AF44" i="39"/>
  <c r="AE44" i="39"/>
  <c r="AD44" i="39"/>
  <c r="AC44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AH43" i="39"/>
  <c r="AF43" i="39"/>
  <c r="AE43" i="39"/>
  <c r="AD43" i="39"/>
  <c r="AC43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AH42" i="39"/>
  <c r="AF42" i="39"/>
  <c r="AE42" i="39"/>
  <c r="AD42" i="39"/>
  <c r="AC42" i="39"/>
  <c r="AB42" i="39"/>
  <c r="AA42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AH41" i="39"/>
  <c r="AF41" i="39"/>
  <c r="AE41" i="39"/>
  <c r="AD41" i="39"/>
  <c r="AC41" i="39"/>
  <c r="AB41" i="39"/>
  <c r="AA41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AH40" i="39"/>
  <c r="AF40" i="39"/>
  <c r="AE40" i="39"/>
  <c r="AD40" i="39"/>
  <c r="AC40" i="39"/>
  <c r="AB40" i="39"/>
  <c r="AA40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AH39" i="39"/>
  <c r="AF39" i="39"/>
  <c r="AE39" i="39"/>
  <c r="AD39" i="39"/>
  <c r="AC39" i="39"/>
  <c r="AB39" i="39"/>
  <c r="AA39" i="39"/>
  <c r="Z39" i="39"/>
  <c r="Y39" i="39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AH38" i="39"/>
  <c r="AF38" i="39"/>
  <c r="AE38" i="39"/>
  <c r="AD38" i="39"/>
  <c r="AC38" i="39"/>
  <c r="AB38" i="39"/>
  <c r="AA38" i="39"/>
  <c r="Z38" i="39"/>
  <c r="Y38" i="39"/>
  <c r="X38" i="39"/>
  <c r="W38" i="39"/>
  <c r="V38" i="39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AH37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AH36" i="39"/>
  <c r="AF36" i="39"/>
  <c r="AE36" i="39"/>
  <c r="AD36" i="39"/>
  <c r="AC36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AH35" i="39"/>
  <c r="AF35" i="39"/>
  <c r="AE35" i="39"/>
  <c r="AD35" i="39"/>
  <c r="AC35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AX28" i="39"/>
  <c r="AW28" i="39"/>
  <c r="AV28" i="39"/>
  <c r="AU28" i="39"/>
  <c r="AT28" i="39"/>
  <c r="AS28" i="39"/>
  <c r="AR28" i="39"/>
  <c r="AQ28" i="39"/>
  <c r="AP28" i="39"/>
  <c r="AO28" i="39"/>
  <c r="AX27" i="39"/>
  <c r="AW27" i="39"/>
  <c r="AV27" i="39"/>
  <c r="AU27" i="39"/>
  <c r="AT27" i="39"/>
  <c r="AS27" i="39"/>
  <c r="AR27" i="39"/>
  <c r="AQ27" i="39"/>
  <c r="AP27" i="39"/>
  <c r="AO27" i="39"/>
  <c r="AX26" i="39"/>
  <c r="AW26" i="39"/>
  <c r="AV26" i="39"/>
  <c r="AU26" i="39"/>
  <c r="AT26" i="39"/>
  <c r="AS26" i="39"/>
  <c r="AR26" i="39"/>
  <c r="AQ26" i="39"/>
  <c r="AP26" i="39"/>
  <c r="AO26" i="39"/>
  <c r="AN26" i="39"/>
  <c r="AJ26" i="39"/>
  <c r="AX25" i="39"/>
  <c r="AW25" i="39"/>
  <c r="AV25" i="39"/>
  <c r="AU25" i="39"/>
  <c r="AT25" i="39"/>
  <c r="AS25" i="39"/>
  <c r="AR25" i="39"/>
  <c r="AQ25" i="39"/>
  <c r="AP25" i="39"/>
  <c r="AO25" i="39"/>
  <c r="AJ25" i="39"/>
  <c r="AX24" i="39"/>
  <c r="AW24" i="39"/>
  <c r="AV24" i="39"/>
  <c r="AU24" i="39"/>
  <c r="AT24" i="39"/>
  <c r="AS24" i="39"/>
  <c r="AR24" i="39"/>
  <c r="AQ24" i="39"/>
  <c r="AP24" i="39"/>
  <c r="AO24" i="39"/>
  <c r="AJ24" i="39"/>
  <c r="AX23" i="39"/>
  <c r="AW23" i="39"/>
  <c r="AV23" i="39"/>
  <c r="AU23" i="39"/>
  <c r="AT23" i="39"/>
  <c r="AS23" i="39"/>
  <c r="AR23" i="39"/>
  <c r="AQ23" i="39"/>
  <c r="AP23" i="39"/>
  <c r="AO23" i="39"/>
  <c r="AN23" i="39"/>
  <c r="AJ23" i="39"/>
  <c r="AX22" i="39"/>
  <c r="AW22" i="39"/>
  <c r="AV22" i="39"/>
  <c r="AU22" i="39"/>
  <c r="AT22" i="39"/>
  <c r="AS22" i="39"/>
  <c r="AR22" i="39"/>
  <c r="AQ22" i="39"/>
  <c r="AP22" i="39"/>
  <c r="AO22" i="39"/>
  <c r="AN22" i="39"/>
  <c r="AJ22" i="39"/>
  <c r="AX21" i="39"/>
  <c r="AW21" i="39"/>
  <c r="AV21" i="39"/>
  <c r="AU21" i="39"/>
  <c r="AT21" i="39"/>
  <c r="AS21" i="39"/>
  <c r="AR21" i="39"/>
  <c r="AQ21" i="39"/>
  <c r="AP21" i="39"/>
  <c r="AO21" i="39"/>
  <c r="AN21" i="39"/>
  <c r="AJ21" i="39"/>
  <c r="AX20" i="39"/>
  <c r="AW20" i="39"/>
  <c r="AV20" i="39"/>
  <c r="AU20" i="39"/>
  <c r="AT20" i="39"/>
  <c r="AS20" i="39"/>
  <c r="AR20" i="39"/>
  <c r="AQ20" i="39"/>
  <c r="AP20" i="39"/>
  <c r="AO20" i="39"/>
  <c r="AN20" i="39"/>
  <c r="AJ20" i="39"/>
  <c r="AX19" i="39"/>
  <c r="AW19" i="39"/>
  <c r="AV19" i="39"/>
  <c r="AU19" i="39"/>
  <c r="AT19" i="39"/>
  <c r="AS19" i="39"/>
  <c r="AR19" i="39"/>
  <c r="AQ19" i="39"/>
  <c r="AP19" i="39"/>
  <c r="AO19" i="39"/>
  <c r="AN19" i="39"/>
  <c r="AJ19" i="39"/>
  <c r="AX18" i="39"/>
  <c r="AW18" i="39"/>
  <c r="AV18" i="39"/>
  <c r="AU18" i="39"/>
  <c r="AT18" i="39"/>
  <c r="AS18" i="39"/>
  <c r="AR18" i="39"/>
  <c r="AQ18" i="39"/>
  <c r="AP18" i="39"/>
  <c r="AO18" i="39"/>
  <c r="AN18" i="39"/>
  <c r="AJ18" i="39"/>
  <c r="AX17" i="39"/>
  <c r="AW17" i="39"/>
  <c r="AV17" i="39"/>
  <c r="AU17" i="39"/>
  <c r="AT17" i="39"/>
  <c r="AS17" i="39"/>
  <c r="AR17" i="39"/>
  <c r="AQ17" i="39"/>
  <c r="AP17" i="39"/>
  <c r="AO17" i="39"/>
  <c r="AN17" i="39"/>
  <c r="AJ17" i="39"/>
  <c r="AX16" i="39"/>
  <c r="AW16" i="39"/>
  <c r="AV16" i="39"/>
  <c r="AU16" i="39"/>
  <c r="AT16" i="39"/>
  <c r="AS16" i="39"/>
  <c r="AR16" i="39"/>
  <c r="AQ16" i="39"/>
  <c r="AP16" i="39"/>
  <c r="AO16" i="39"/>
  <c r="AN16" i="39"/>
  <c r="AJ16" i="39"/>
  <c r="AX15" i="39"/>
  <c r="AW15" i="39"/>
  <c r="AV15" i="39"/>
  <c r="AU15" i="39"/>
  <c r="AT15" i="39"/>
  <c r="AS15" i="39"/>
  <c r="AR15" i="39"/>
  <c r="AQ15" i="39"/>
  <c r="AP15" i="39"/>
  <c r="AO15" i="39"/>
  <c r="AN15" i="39"/>
  <c r="AJ15" i="39"/>
  <c r="AX14" i="39"/>
  <c r="AW14" i="39"/>
  <c r="AV14" i="39"/>
  <c r="AU14" i="39"/>
  <c r="AT14" i="39"/>
  <c r="AS14" i="39"/>
  <c r="AR14" i="39"/>
  <c r="AQ14" i="39"/>
  <c r="AP14" i="39"/>
  <c r="AO14" i="39"/>
  <c r="AN14" i="39"/>
  <c r="AJ14" i="39"/>
  <c r="AX13" i="39"/>
  <c r="AW13" i="39"/>
  <c r="AV13" i="39"/>
  <c r="AU13" i="39"/>
  <c r="AT13" i="39"/>
  <c r="AS13" i="39"/>
  <c r="AR13" i="39"/>
  <c r="AQ13" i="39"/>
  <c r="AP13" i="39"/>
  <c r="AO13" i="39"/>
  <c r="AN13" i="39"/>
  <c r="AJ13" i="39"/>
  <c r="AX12" i="39"/>
  <c r="AW12" i="39"/>
  <c r="AV12" i="39"/>
  <c r="AU12" i="39"/>
  <c r="AT12" i="39"/>
  <c r="AS12" i="39"/>
  <c r="AR12" i="39"/>
  <c r="AQ12" i="39"/>
  <c r="AP12" i="39"/>
  <c r="AO12" i="39"/>
  <c r="AN12" i="39"/>
  <c r="AJ12" i="39"/>
  <c r="AX11" i="39"/>
  <c r="AW11" i="39"/>
  <c r="AV11" i="39"/>
  <c r="AU11" i="39"/>
  <c r="AT11" i="39"/>
  <c r="AS11" i="39"/>
  <c r="AR11" i="39"/>
  <c r="AQ11" i="39"/>
  <c r="AP11" i="39"/>
  <c r="AO11" i="39"/>
  <c r="AJ11" i="39"/>
  <c r="AX10" i="39"/>
  <c r="AW10" i="39"/>
  <c r="AV10" i="39"/>
  <c r="AU10" i="39"/>
  <c r="AT10" i="39"/>
  <c r="AS10" i="39"/>
  <c r="AR10" i="39"/>
  <c r="AQ10" i="39"/>
  <c r="AP10" i="39"/>
  <c r="AO10" i="39"/>
  <c r="AJ10" i="39"/>
  <c r="AX9" i="39"/>
  <c r="AW9" i="39"/>
  <c r="AV9" i="39"/>
  <c r="AU9" i="39"/>
  <c r="AT9" i="39"/>
  <c r="AS9" i="39"/>
  <c r="AR9" i="39"/>
  <c r="AQ9" i="39"/>
  <c r="AP9" i="39"/>
  <c r="AO9" i="39"/>
  <c r="AN9" i="39"/>
  <c r="AJ9" i="39"/>
  <c r="AX8" i="39"/>
  <c r="AW8" i="39"/>
  <c r="AV8" i="39"/>
  <c r="AU8" i="39"/>
  <c r="AT8" i="39"/>
  <c r="AS8" i="39"/>
  <c r="AR8" i="39"/>
  <c r="AQ8" i="39"/>
  <c r="AP8" i="39"/>
  <c r="AO8" i="39"/>
  <c r="AN8" i="39"/>
  <c r="AJ8" i="39"/>
  <c r="AG6" i="39"/>
  <c r="AH5" i="39"/>
  <c r="AF5" i="39"/>
  <c r="AF6" i="39" s="1"/>
  <c r="AF7" i="39" s="1"/>
  <c r="AE5" i="39"/>
  <c r="AE6" i="39" s="1"/>
  <c r="AE7" i="39" s="1"/>
  <c r="AD5" i="39"/>
  <c r="AD6" i="39" s="1"/>
  <c r="AD7" i="39" s="1"/>
  <c r="AC5" i="39"/>
  <c r="AC6" i="39" s="1"/>
  <c r="AC7" i="39" s="1"/>
  <c r="AB5" i="39"/>
  <c r="AB6" i="39" s="1"/>
  <c r="AB7" i="39" s="1"/>
  <c r="AA5" i="39"/>
  <c r="AA6" i="39" s="1"/>
  <c r="AA7" i="39" s="1"/>
  <c r="Z5" i="39"/>
  <c r="Z6" i="39" s="1"/>
  <c r="Z7" i="39" s="1"/>
  <c r="Y5" i="39"/>
  <c r="Y6" i="39" s="1"/>
  <c r="Y7" i="39" s="1"/>
  <c r="X5" i="39"/>
  <c r="X6" i="39" s="1"/>
  <c r="X7" i="39" s="1"/>
  <c r="W5" i="39"/>
  <c r="W6" i="39" s="1"/>
  <c r="W7" i="39" s="1"/>
  <c r="V5" i="39"/>
  <c r="V6" i="39" s="1"/>
  <c r="V7" i="39" s="1"/>
  <c r="U5" i="39"/>
  <c r="U6" i="39" s="1"/>
  <c r="U7" i="39" s="1"/>
  <c r="T5" i="39"/>
  <c r="T6" i="39" s="1"/>
  <c r="T7" i="39" s="1"/>
  <c r="S5" i="39"/>
  <c r="S6" i="39" s="1"/>
  <c r="S7" i="39" s="1"/>
  <c r="R5" i="39"/>
  <c r="R6" i="39" s="1"/>
  <c r="R7" i="39" s="1"/>
  <c r="Q5" i="39"/>
  <c r="Q6" i="39" s="1"/>
  <c r="Q7" i="39" s="1"/>
  <c r="P5" i="39"/>
  <c r="P6" i="39" s="1"/>
  <c r="P7" i="39" s="1"/>
  <c r="O5" i="39"/>
  <c r="O6" i="39" s="1"/>
  <c r="O7" i="39" s="1"/>
  <c r="N5" i="39"/>
  <c r="N6" i="39" s="1"/>
  <c r="N7" i="39" s="1"/>
  <c r="M5" i="39"/>
  <c r="M6" i="39" s="1"/>
  <c r="M7" i="39" s="1"/>
  <c r="L5" i="39"/>
  <c r="L6" i="39" s="1"/>
  <c r="L7" i="39" s="1"/>
  <c r="K5" i="39"/>
  <c r="K6" i="39" s="1"/>
  <c r="K7" i="39" s="1"/>
  <c r="J5" i="39"/>
  <c r="J6" i="39" s="1"/>
  <c r="J7" i="39" s="1"/>
  <c r="I5" i="39"/>
  <c r="I6" i="39" s="1"/>
  <c r="I7" i="39" s="1"/>
  <c r="H5" i="39"/>
  <c r="H6" i="39" s="1"/>
  <c r="H7" i="39" s="1"/>
  <c r="G5" i="39"/>
  <c r="G6" i="39" s="1"/>
  <c r="G7" i="39" s="1"/>
  <c r="F5" i="39"/>
  <c r="F6" i="39" s="1"/>
  <c r="F7" i="39" s="1"/>
  <c r="E5" i="39"/>
  <c r="E6" i="39" s="1"/>
  <c r="E7" i="39" s="1"/>
  <c r="D5" i="39"/>
  <c r="D6" i="39" s="1"/>
  <c r="D7" i="39" s="1"/>
  <c r="AG57" i="38"/>
  <c r="AF57" i="38"/>
  <c r="AE57" i="38"/>
  <c r="AD57" i="38"/>
  <c r="AC57" i="38"/>
  <c r="AB57" i="38"/>
  <c r="AA57" i="38"/>
  <c r="Z57" i="38"/>
  <c r="Y57" i="38"/>
  <c r="X57" i="38"/>
  <c r="W57" i="38"/>
  <c r="V57" i="38"/>
  <c r="U57" i="38"/>
  <c r="T57" i="38"/>
  <c r="S57" i="38"/>
  <c r="R57" i="38"/>
  <c r="Q57" i="38"/>
  <c r="P57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AG50" i="38"/>
  <c r="AF50" i="38"/>
  <c r="AE50" i="38"/>
  <c r="AD50" i="38"/>
  <c r="AC50" i="38"/>
  <c r="AB50" i="38"/>
  <c r="AA50" i="38"/>
  <c r="Z50" i="38"/>
  <c r="Y50" i="38"/>
  <c r="X50" i="38"/>
  <c r="W50" i="38"/>
  <c r="V50" i="38"/>
  <c r="U50" i="38"/>
  <c r="T50" i="38"/>
  <c r="S50" i="38"/>
  <c r="R50" i="38"/>
  <c r="Q50" i="38"/>
  <c r="P50" i="38"/>
  <c r="O50" i="38"/>
  <c r="N50" i="38"/>
  <c r="M50" i="38"/>
  <c r="L50" i="38"/>
  <c r="K50" i="38"/>
  <c r="J50" i="38"/>
  <c r="I50" i="38"/>
  <c r="H50" i="38"/>
  <c r="G50" i="38"/>
  <c r="F50" i="38"/>
  <c r="E50" i="38"/>
  <c r="D50" i="38"/>
  <c r="AG49" i="38"/>
  <c r="AF49" i="38"/>
  <c r="AE49" i="38"/>
  <c r="AD49" i="38"/>
  <c r="AC49" i="38"/>
  <c r="AB49" i="38"/>
  <c r="AA49" i="38"/>
  <c r="Z49" i="38"/>
  <c r="Y49" i="38"/>
  <c r="X49" i="38"/>
  <c r="W49" i="38"/>
  <c r="V49" i="38"/>
  <c r="U49" i="38"/>
  <c r="T49" i="38"/>
  <c r="S49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AG48" i="38"/>
  <c r="AF48" i="38"/>
  <c r="AE48" i="38"/>
  <c r="AD48" i="38"/>
  <c r="AC48" i="38"/>
  <c r="AB48" i="38"/>
  <c r="AA48" i="38"/>
  <c r="Z48" i="38"/>
  <c r="Y48" i="38"/>
  <c r="X48" i="38"/>
  <c r="W48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AG46" i="38"/>
  <c r="AF46" i="38"/>
  <c r="AE46" i="38"/>
  <c r="AD46" i="38"/>
  <c r="AC46" i="38"/>
  <c r="AB46" i="38"/>
  <c r="AA46" i="38"/>
  <c r="Z46" i="38"/>
  <c r="Y46" i="38"/>
  <c r="X46" i="38"/>
  <c r="W46" i="38"/>
  <c r="V46" i="38"/>
  <c r="U46" i="38"/>
  <c r="T46" i="38"/>
  <c r="S46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AG45" i="38"/>
  <c r="AF45" i="38"/>
  <c r="AE45" i="38"/>
  <c r="AD45" i="38"/>
  <c r="AC45" i="38"/>
  <c r="AB45" i="38"/>
  <c r="AA45" i="38"/>
  <c r="Z45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D45" i="38"/>
  <c r="AG44" i="38"/>
  <c r="AF44" i="38"/>
  <c r="AE44" i="38"/>
  <c r="AD44" i="38"/>
  <c r="AC44" i="38"/>
  <c r="AB44" i="38"/>
  <c r="AA44" i="38"/>
  <c r="Z44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AG41" i="38"/>
  <c r="AF41" i="38"/>
  <c r="AE41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AG40" i="38"/>
  <c r="AF40" i="38"/>
  <c r="AE40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AG38" i="38"/>
  <c r="AF38" i="38"/>
  <c r="AE38" i="38"/>
  <c r="AD38" i="38"/>
  <c r="AC38" i="38"/>
  <c r="AB38" i="38"/>
  <c r="AA38" i="38"/>
  <c r="Z38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AW28" i="38"/>
  <c r="AV28" i="38"/>
  <c r="AU28" i="38"/>
  <c r="AT28" i="38"/>
  <c r="AS28" i="38"/>
  <c r="AR28" i="38"/>
  <c r="AQ28" i="38"/>
  <c r="AP28" i="38"/>
  <c r="AO28" i="38"/>
  <c r="AN28" i="38"/>
  <c r="AW27" i="38"/>
  <c r="AV27" i="38"/>
  <c r="AU27" i="38"/>
  <c r="AT27" i="38"/>
  <c r="AS27" i="38"/>
  <c r="AR27" i="38"/>
  <c r="AQ27" i="38"/>
  <c r="AP27" i="38"/>
  <c r="AO27" i="38"/>
  <c r="AN27" i="38"/>
  <c r="AW26" i="38"/>
  <c r="AV26" i="38"/>
  <c r="AU26" i="38"/>
  <c r="AT26" i="38"/>
  <c r="AS26" i="38"/>
  <c r="AR26" i="38"/>
  <c r="AQ26" i="38"/>
  <c r="AP26" i="38"/>
  <c r="AO26" i="38"/>
  <c r="AN26" i="38"/>
  <c r="AM26" i="38"/>
  <c r="AI26" i="38"/>
  <c r="AW25" i="38"/>
  <c r="AV25" i="38"/>
  <c r="AU25" i="38"/>
  <c r="AT25" i="38"/>
  <c r="AS25" i="38"/>
  <c r="AR25" i="38"/>
  <c r="AQ25" i="38"/>
  <c r="AP25" i="38"/>
  <c r="AO25" i="38"/>
  <c r="AN25" i="38"/>
  <c r="AI25" i="38"/>
  <c r="AW24" i="38"/>
  <c r="AV24" i="38"/>
  <c r="AU24" i="38"/>
  <c r="AT24" i="38"/>
  <c r="AS24" i="38"/>
  <c r="AR24" i="38"/>
  <c r="AQ24" i="38"/>
  <c r="AP24" i="38"/>
  <c r="AO24" i="38"/>
  <c r="AN24" i="38"/>
  <c r="AI24" i="38"/>
  <c r="AW23" i="38"/>
  <c r="AV23" i="38"/>
  <c r="AU23" i="38"/>
  <c r="AT23" i="38"/>
  <c r="AS23" i="38"/>
  <c r="AR23" i="38"/>
  <c r="AQ23" i="38"/>
  <c r="AP23" i="38"/>
  <c r="AO23" i="38"/>
  <c r="AN23" i="38"/>
  <c r="AM23" i="38"/>
  <c r="AI23" i="38"/>
  <c r="AW22" i="38"/>
  <c r="AV22" i="38"/>
  <c r="AU22" i="38"/>
  <c r="AT22" i="38"/>
  <c r="AS22" i="38"/>
  <c r="AR22" i="38"/>
  <c r="AQ22" i="38"/>
  <c r="AP22" i="38"/>
  <c r="AO22" i="38"/>
  <c r="AN22" i="38"/>
  <c r="AM22" i="38"/>
  <c r="AI22" i="38"/>
  <c r="AW21" i="38"/>
  <c r="AV21" i="38"/>
  <c r="AU21" i="38"/>
  <c r="AT21" i="38"/>
  <c r="AS21" i="38"/>
  <c r="AR21" i="38"/>
  <c r="AQ21" i="38"/>
  <c r="AP21" i="38"/>
  <c r="AO21" i="38"/>
  <c r="AN21" i="38"/>
  <c r="AM21" i="38"/>
  <c r="AI21" i="38"/>
  <c r="AW20" i="38"/>
  <c r="AV20" i="38"/>
  <c r="AU20" i="38"/>
  <c r="AT20" i="38"/>
  <c r="AS20" i="38"/>
  <c r="AR20" i="38"/>
  <c r="AQ20" i="38"/>
  <c r="AP20" i="38"/>
  <c r="AO20" i="38"/>
  <c r="AN20" i="38"/>
  <c r="AM20" i="38"/>
  <c r="AI20" i="38"/>
  <c r="AW19" i="38"/>
  <c r="AV19" i="38"/>
  <c r="AU19" i="38"/>
  <c r="AT19" i="38"/>
  <c r="AS19" i="38"/>
  <c r="AR19" i="38"/>
  <c r="AQ19" i="38"/>
  <c r="AP19" i="38"/>
  <c r="AO19" i="38"/>
  <c r="AN19" i="38"/>
  <c r="AM19" i="38"/>
  <c r="AI19" i="38"/>
  <c r="AW18" i="38"/>
  <c r="AV18" i="38"/>
  <c r="AU18" i="38"/>
  <c r="AT18" i="38"/>
  <c r="AS18" i="38"/>
  <c r="AR18" i="38"/>
  <c r="AQ18" i="38"/>
  <c r="AP18" i="38"/>
  <c r="AO18" i="38"/>
  <c r="AN18" i="38"/>
  <c r="AM18" i="38"/>
  <c r="AI18" i="38"/>
  <c r="AW17" i="38"/>
  <c r="AV17" i="38"/>
  <c r="AU17" i="38"/>
  <c r="AT17" i="38"/>
  <c r="AS17" i="38"/>
  <c r="AR17" i="38"/>
  <c r="AQ17" i="38"/>
  <c r="AP17" i="38"/>
  <c r="AO17" i="38"/>
  <c r="AN17" i="38"/>
  <c r="AM17" i="38"/>
  <c r="AI17" i="38"/>
  <c r="AW16" i="38"/>
  <c r="AV16" i="38"/>
  <c r="AU16" i="38"/>
  <c r="AT16" i="38"/>
  <c r="AS16" i="38"/>
  <c r="AR16" i="38"/>
  <c r="AQ16" i="38"/>
  <c r="AP16" i="38"/>
  <c r="AO16" i="38"/>
  <c r="AN16" i="38"/>
  <c r="AM16" i="38"/>
  <c r="AI16" i="38"/>
  <c r="AW15" i="38"/>
  <c r="AV15" i="38"/>
  <c r="AU15" i="38"/>
  <c r="AT15" i="38"/>
  <c r="AS15" i="38"/>
  <c r="AR15" i="38"/>
  <c r="AQ15" i="38"/>
  <c r="AP15" i="38"/>
  <c r="AO15" i="38"/>
  <c r="AN15" i="38"/>
  <c r="AM15" i="38"/>
  <c r="AI15" i="38"/>
  <c r="AW14" i="38"/>
  <c r="AV14" i="38"/>
  <c r="AU14" i="38"/>
  <c r="AT14" i="38"/>
  <c r="AS14" i="38"/>
  <c r="AR14" i="38"/>
  <c r="AQ14" i="38"/>
  <c r="AP14" i="38"/>
  <c r="AO14" i="38"/>
  <c r="AN14" i="38"/>
  <c r="AM14" i="38"/>
  <c r="AI14" i="38"/>
  <c r="AW13" i="38"/>
  <c r="AV13" i="38"/>
  <c r="AU13" i="38"/>
  <c r="AT13" i="38"/>
  <c r="AS13" i="38"/>
  <c r="AR13" i="38"/>
  <c r="AQ13" i="38"/>
  <c r="AP13" i="38"/>
  <c r="AO13" i="38"/>
  <c r="AN13" i="38"/>
  <c r="AM13" i="38"/>
  <c r="AI13" i="38"/>
  <c r="AW12" i="38"/>
  <c r="AV12" i="38"/>
  <c r="AU12" i="38"/>
  <c r="AT12" i="38"/>
  <c r="AS12" i="38"/>
  <c r="AR12" i="38"/>
  <c r="AQ12" i="38"/>
  <c r="AP12" i="38"/>
  <c r="AO12" i="38"/>
  <c r="AN12" i="38"/>
  <c r="AM12" i="38"/>
  <c r="AI12" i="38"/>
  <c r="AW11" i="38"/>
  <c r="AV11" i="38"/>
  <c r="AU11" i="38"/>
  <c r="AT11" i="38"/>
  <c r="AS11" i="38"/>
  <c r="AR11" i="38"/>
  <c r="AQ11" i="38"/>
  <c r="AP11" i="38"/>
  <c r="AO11" i="38"/>
  <c r="AN11" i="38"/>
  <c r="AI11" i="38"/>
  <c r="AW10" i="38"/>
  <c r="AV10" i="38"/>
  <c r="AU10" i="38"/>
  <c r="AT10" i="38"/>
  <c r="AS10" i="38"/>
  <c r="AR10" i="38"/>
  <c r="AQ10" i="38"/>
  <c r="AP10" i="38"/>
  <c r="AO10" i="38"/>
  <c r="AN10" i="38"/>
  <c r="AI10" i="38"/>
  <c r="AW9" i="38"/>
  <c r="AV9" i="38"/>
  <c r="AU9" i="38"/>
  <c r="AT9" i="38"/>
  <c r="AS9" i="38"/>
  <c r="AR9" i="38"/>
  <c r="AQ9" i="38"/>
  <c r="AP9" i="38"/>
  <c r="AO9" i="38"/>
  <c r="AN9" i="38"/>
  <c r="AM9" i="38"/>
  <c r="AI9" i="38"/>
  <c r="AW8" i="38"/>
  <c r="AV8" i="38"/>
  <c r="AU8" i="38"/>
  <c r="AT8" i="38"/>
  <c r="AS8" i="38"/>
  <c r="AR8" i="38"/>
  <c r="AQ8" i="38"/>
  <c r="AP8" i="38"/>
  <c r="AO8" i="38"/>
  <c r="AN8" i="38"/>
  <c r="AM8" i="38"/>
  <c r="AI8" i="38"/>
  <c r="AG5" i="38"/>
  <c r="AG6" i="38" s="1"/>
  <c r="AG7" i="38" s="1"/>
  <c r="AF5" i="38"/>
  <c r="AF6" i="38" s="1"/>
  <c r="AF7" i="38" s="1"/>
  <c r="AE5" i="38"/>
  <c r="AE6" i="38" s="1"/>
  <c r="AE7" i="38" s="1"/>
  <c r="AD5" i="38"/>
  <c r="AD6" i="38" s="1"/>
  <c r="AD7" i="38" s="1"/>
  <c r="AC5" i="38"/>
  <c r="AC6" i="38" s="1"/>
  <c r="AC7" i="38" s="1"/>
  <c r="AB5" i="38"/>
  <c r="AB6" i="38" s="1"/>
  <c r="AB7" i="38" s="1"/>
  <c r="AA5" i="38"/>
  <c r="AA6" i="38" s="1"/>
  <c r="AA7" i="38" s="1"/>
  <c r="Z5" i="38"/>
  <c r="Z6" i="38" s="1"/>
  <c r="Z7" i="38" s="1"/>
  <c r="Y5" i="38"/>
  <c r="Y6" i="38" s="1"/>
  <c r="Y7" i="38" s="1"/>
  <c r="X5" i="38"/>
  <c r="X6" i="38" s="1"/>
  <c r="X7" i="38" s="1"/>
  <c r="W5" i="38"/>
  <c r="W6" i="38" s="1"/>
  <c r="W7" i="38" s="1"/>
  <c r="V5" i="38"/>
  <c r="V6" i="38" s="1"/>
  <c r="V7" i="38" s="1"/>
  <c r="U5" i="38"/>
  <c r="U6" i="38" s="1"/>
  <c r="U7" i="38" s="1"/>
  <c r="T5" i="38"/>
  <c r="T6" i="38" s="1"/>
  <c r="T7" i="38" s="1"/>
  <c r="S5" i="38"/>
  <c r="S6" i="38" s="1"/>
  <c r="S7" i="38" s="1"/>
  <c r="R5" i="38"/>
  <c r="R6" i="38" s="1"/>
  <c r="R7" i="38" s="1"/>
  <c r="Q5" i="38"/>
  <c r="Q6" i="38" s="1"/>
  <c r="Q7" i="38" s="1"/>
  <c r="P5" i="38"/>
  <c r="P6" i="38" s="1"/>
  <c r="P7" i="38" s="1"/>
  <c r="O5" i="38"/>
  <c r="O6" i="38" s="1"/>
  <c r="O7" i="38" s="1"/>
  <c r="N5" i="38"/>
  <c r="N6" i="38" s="1"/>
  <c r="N7" i="38" s="1"/>
  <c r="M5" i="38"/>
  <c r="M6" i="38" s="1"/>
  <c r="M7" i="38" s="1"/>
  <c r="L5" i="38"/>
  <c r="L6" i="38" s="1"/>
  <c r="L7" i="38" s="1"/>
  <c r="K5" i="38"/>
  <c r="K6" i="38" s="1"/>
  <c r="K7" i="38" s="1"/>
  <c r="J5" i="38"/>
  <c r="J6" i="38" s="1"/>
  <c r="J7" i="38" s="1"/>
  <c r="I5" i="38"/>
  <c r="I6" i="38" s="1"/>
  <c r="I7" i="38" s="1"/>
  <c r="H5" i="38"/>
  <c r="H6" i="38" s="1"/>
  <c r="H7" i="38" s="1"/>
  <c r="G5" i="38"/>
  <c r="G6" i="38" s="1"/>
  <c r="G7" i="38" s="1"/>
  <c r="F5" i="38"/>
  <c r="F6" i="38" s="1"/>
  <c r="F7" i="38" s="1"/>
  <c r="E5" i="38"/>
  <c r="E6" i="38" s="1"/>
  <c r="E7" i="38" s="1"/>
  <c r="D5" i="38"/>
  <c r="D6" i="38" s="1"/>
  <c r="D7" i="38" s="1"/>
  <c r="AH56" i="37"/>
  <c r="AG56" i="37"/>
  <c r="AF56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AH49" i="37"/>
  <c r="AG49" i="37"/>
  <c r="AF49" i="37"/>
  <c r="AE49" i="37"/>
  <c r="AD49" i="37"/>
  <c r="AC49" i="37"/>
  <c r="AB49" i="37"/>
  <c r="AA49" i="37"/>
  <c r="Z49" i="37"/>
  <c r="Y49" i="37"/>
  <c r="X49" i="37"/>
  <c r="W49" i="37"/>
  <c r="V49" i="37"/>
  <c r="U49" i="37"/>
  <c r="T49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E49" i="37"/>
  <c r="D49" i="37"/>
  <c r="AH48" i="37"/>
  <c r="AG48" i="37"/>
  <c r="AF48" i="37"/>
  <c r="AE48" i="37"/>
  <c r="AD48" i="37"/>
  <c r="AC48" i="37"/>
  <c r="AB48" i="37"/>
  <c r="AA48" i="37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AH47" i="37"/>
  <c r="AG47" i="37"/>
  <c r="AF47" i="37"/>
  <c r="AE47" i="37"/>
  <c r="AD47" i="37"/>
  <c r="AC47" i="37"/>
  <c r="AB47" i="37"/>
  <c r="AA47" i="37"/>
  <c r="Z47" i="37"/>
  <c r="Y47" i="37"/>
  <c r="X47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D47" i="37"/>
  <c r="AH46" i="37"/>
  <c r="AG46" i="37"/>
  <c r="AF46" i="37"/>
  <c r="AE46" i="37"/>
  <c r="AD46" i="37"/>
  <c r="AC46" i="37"/>
  <c r="AB46" i="37"/>
  <c r="AA46" i="37"/>
  <c r="Z46" i="37"/>
  <c r="Y46" i="37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AH45" i="37"/>
  <c r="AG45" i="37"/>
  <c r="AF45" i="37"/>
  <c r="AE45" i="37"/>
  <c r="AD45" i="37"/>
  <c r="AC45" i="37"/>
  <c r="AB45" i="37"/>
  <c r="AA45" i="37"/>
  <c r="Z45" i="37"/>
  <c r="Y45" i="37"/>
  <c r="X45" i="37"/>
  <c r="W45" i="37"/>
  <c r="V45" i="37"/>
  <c r="U45" i="37"/>
  <c r="T45" i="37"/>
  <c r="S45" i="37"/>
  <c r="R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E45" i="37"/>
  <c r="D45" i="37"/>
  <c r="AH44" i="37"/>
  <c r="AG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AH43" i="37"/>
  <c r="AG43" i="37"/>
  <c r="AF43" i="37"/>
  <c r="AE43" i="37"/>
  <c r="AD43" i="37"/>
  <c r="AC43" i="37"/>
  <c r="AB43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E43" i="37"/>
  <c r="D43" i="37"/>
  <c r="AH42" i="37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AH41" i="37"/>
  <c r="AG41" i="37"/>
  <c r="AF41" i="37"/>
  <c r="AE41" i="37"/>
  <c r="AD41" i="37"/>
  <c r="AC41" i="37"/>
  <c r="AB41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AH40" i="37"/>
  <c r="AG40" i="37"/>
  <c r="AF40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AH39" i="37"/>
  <c r="AG39" i="37"/>
  <c r="AF39" i="37"/>
  <c r="AE39" i="37"/>
  <c r="AD39" i="37"/>
  <c r="AC39" i="37"/>
  <c r="AB39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AH38" i="37"/>
  <c r="AG38" i="37"/>
  <c r="AF38" i="37"/>
  <c r="AE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AH37" i="37"/>
  <c r="AG37" i="37"/>
  <c r="AF37" i="37"/>
  <c r="AE37" i="37"/>
  <c r="AD37" i="37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AH36" i="37"/>
  <c r="AG36" i="37"/>
  <c r="AF36" i="37"/>
  <c r="AE36" i="37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AH35" i="37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AH34" i="37"/>
  <c r="AG34" i="37"/>
  <c r="AF34" i="37"/>
  <c r="AE34" i="37"/>
  <c r="AD34" i="37"/>
  <c r="AC34" i="37"/>
  <c r="AB34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AX27" i="37"/>
  <c r="AW27" i="37"/>
  <c r="AV27" i="37"/>
  <c r="AU27" i="37"/>
  <c r="AT27" i="37"/>
  <c r="AS27" i="37"/>
  <c r="AR27" i="37"/>
  <c r="AQ27" i="37"/>
  <c r="AP27" i="37"/>
  <c r="AO27" i="37"/>
  <c r="AX26" i="37"/>
  <c r="AW26" i="37"/>
  <c r="AV26" i="37"/>
  <c r="AU26" i="37"/>
  <c r="AT26" i="37"/>
  <c r="AS26" i="37"/>
  <c r="AR26" i="37"/>
  <c r="AQ26" i="37"/>
  <c r="AP26" i="37"/>
  <c r="AO26" i="37"/>
  <c r="AX25" i="37"/>
  <c r="AW25" i="37"/>
  <c r="AV25" i="37"/>
  <c r="AU25" i="37"/>
  <c r="AT25" i="37"/>
  <c r="AS25" i="37"/>
  <c r="AR25" i="37"/>
  <c r="AQ25" i="37"/>
  <c r="AP25" i="37"/>
  <c r="AO25" i="37"/>
  <c r="AN25" i="37"/>
  <c r="AJ25" i="37"/>
  <c r="AX24" i="37"/>
  <c r="AW24" i="37"/>
  <c r="AV24" i="37"/>
  <c r="AU24" i="37"/>
  <c r="AT24" i="37"/>
  <c r="AS24" i="37"/>
  <c r="AR24" i="37"/>
  <c r="AQ24" i="37"/>
  <c r="AP24" i="37"/>
  <c r="AO24" i="37"/>
  <c r="AJ24" i="37"/>
  <c r="AX23" i="37"/>
  <c r="AW23" i="37"/>
  <c r="AV23" i="37"/>
  <c r="AU23" i="37"/>
  <c r="AT23" i="37"/>
  <c r="AS23" i="37"/>
  <c r="AR23" i="37"/>
  <c r="AQ23" i="37"/>
  <c r="AP23" i="37"/>
  <c r="AO23" i="37"/>
  <c r="AN23" i="37"/>
  <c r="AJ23" i="37"/>
  <c r="AX22" i="37"/>
  <c r="AW22" i="37"/>
  <c r="AV22" i="37"/>
  <c r="AU22" i="37"/>
  <c r="AT22" i="37"/>
  <c r="AS22" i="37"/>
  <c r="AR22" i="37"/>
  <c r="AQ22" i="37"/>
  <c r="AP22" i="37"/>
  <c r="AO22" i="37"/>
  <c r="AN22" i="37"/>
  <c r="AJ22" i="37"/>
  <c r="AX21" i="37"/>
  <c r="AW21" i="37"/>
  <c r="AV21" i="37"/>
  <c r="AU21" i="37"/>
  <c r="AT21" i="37"/>
  <c r="AS21" i="37"/>
  <c r="AR21" i="37"/>
  <c r="AQ21" i="37"/>
  <c r="AP21" i="37"/>
  <c r="AO21" i="37"/>
  <c r="AN21" i="37"/>
  <c r="AJ21" i="37"/>
  <c r="AX20" i="37"/>
  <c r="AW20" i="37"/>
  <c r="AV20" i="37"/>
  <c r="AU20" i="37"/>
  <c r="AT20" i="37"/>
  <c r="AS20" i="37"/>
  <c r="AR20" i="37"/>
  <c r="AQ20" i="37"/>
  <c r="AP20" i="37"/>
  <c r="AO20" i="37"/>
  <c r="AN20" i="37"/>
  <c r="AJ20" i="37"/>
  <c r="AX19" i="37"/>
  <c r="AW19" i="37"/>
  <c r="AV19" i="37"/>
  <c r="AU19" i="37"/>
  <c r="AT19" i="37"/>
  <c r="AS19" i="37"/>
  <c r="AR19" i="37"/>
  <c r="AQ19" i="37"/>
  <c r="AP19" i="37"/>
  <c r="AO19" i="37"/>
  <c r="AN19" i="37"/>
  <c r="AJ19" i="37"/>
  <c r="AX18" i="37"/>
  <c r="AW18" i="37"/>
  <c r="AV18" i="37"/>
  <c r="AU18" i="37"/>
  <c r="AT18" i="37"/>
  <c r="AS18" i="37"/>
  <c r="AR18" i="37"/>
  <c r="AQ18" i="37"/>
  <c r="AP18" i="37"/>
  <c r="AO18" i="37"/>
  <c r="AN18" i="37"/>
  <c r="AJ18" i="37"/>
  <c r="AX17" i="37"/>
  <c r="AW17" i="37"/>
  <c r="AV17" i="37"/>
  <c r="AU17" i="37"/>
  <c r="AT17" i="37"/>
  <c r="AS17" i="37"/>
  <c r="AR17" i="37"/>
  <c r="AQ17" i="37"/>
  <c r="AP17" i="37"/>
  <c r="AO17" i="37"/>
  <c r="AN17" i="37"/>
  <c r="AJ17" i="37"/>
  <c r="AX16" i="37"/>
  <c r="AW16" i="37"/>
  <c r="AV16" i="37"/>
  <c r="AU16" i="37"/>
  <c r="AT16" i="37"/>
  <c r="AS16" i="37"/>
  <c r="AR16" i="37"/>
  <c r="AQ16" i="37"/>
  <c r="AP16" i="37"/>
  <c r="AO16" i="37"/>
  <c r="AN16" i="37"/>
  <c r="AJ16" i="37"/>
  <c r="AX15" i="37"/>
  <c r="AW15" i="37"/>
  <c r="AV15" i="37"/>
  <c r="AU15" i="37"/>
  <c r="AT15" i="37"/>
  <c r="AS15" i="37"/>
  <c r="AR15" i="37"/>
  <c r="AQ15" i="37"/>
  <c r="AP15" i="37"/>
  <c r="AO15" i="37"/>
  <c r="AN15" i="37"/>
  <c r="AJ15" i="37"/>
  <c r="AX14" i="37"/>
  <c r="AW14" i="37"/>
  <c r="AV14" i="37"/>
  <c r="AU14" i="37"/>
  <c r="AT14" i="37"/>
  <c r="AS14" i="37"/>
  <c r="AR14" i="37"/>
  <c r="AQ14" i="37"/>
  <c r="AP14" i="37"/>
  <c r="AO14" i="37"/>
  <c r="AN14" i="37"/>
  <c r="AJ14" i="37"/>
  <c r="AX13" i="37"/>
  <c r="AW13" i="37"/>
  <c r="AV13" i="37"/>
  <c r="AU13" i="37"/>
  <c r="AT13" i="37"/>
  <c r="AS13" i="37"/>
  <c r="AR13" i="37"/>
  <c r="AQ13" i="37"/>
  <c r="AP13" i="37"/>
  <c r="AO13" i="37"/>
  <c r="AN13" i="37"/>
  <c r="AJ13" i="37"/>
  <c r="AX12" i="37"/>
  <c r="AW12" i="37"/>
  <c r="AV12" i="37"/>
  <c r="AU12" i="37"/>
  <c r="AT12" i="37"/>
  <c r="AS12" i="37"/>
  <c r="AR12" i="37"/>
  <c r="AQ12" i="37"/>
  <c r="AP12" i="37"/>
  <c r="AO12" i="37"/>
  <c r="AN12" i="37"/>
  <c r="AJ12" i="37"/>
  <c r="AX11" i="37"/>
  <c r="AW11" i="37"/>
  <c r="AV11" i="37"/>
  <c r="AU11" i="37"/>
  <c r="AT11" i="37"/>
  <c r="AS11" i="37"/>
  <c r="AR11" i="37"/>
  <c r="AQ11" i="37"/>
  <c r="AP11" i="37"/>
  <c r="AO11" i="37"/>
  <c r="AN11" i="37"/>
  <c r="AJ11" i="37"/>
  <c r="AX10" i="37"/>
  <c r="AW10" i="37"/>
  <c r="AV10" i="37"/>
  <c r="AU10" i="37"/>
  <c r="AT10" i="37"/>
  <c r="AS10" i="37"/>
  <c r="AR10" i="37"/>
  <c r="AQ10" i="37"/>
  <c r="AP10" i="37"/>
  <c r="AO10" i="37"/>
  <c r="AN10" i="37"/>
  <c r="AJ10" i="37"/>
  <c r="AX9" i="37"/>
  <c r="AW9" i="37"/>
  <c r="AV9" i="37"/>
  <c r="AU9" i="37"/>
  <c r="AT9" i="37"/>
  <c r="AS9" i="37"/>
  <c r="AR9" i="37"/>
  <c r="AQ9" i="37"/>
  <c r="AP9" i="37"/>
  <c r="AO9" i="37"/>
  <c r="AN9" i="37"/>
  <c r="AJ9" i="37"/>
  <c r="AX8" i="37"/>
  <c r="AW8" i="37"/>
  <c r="AV8" i="37"/>
  <c r="AU8" i="37"/>
  <c r="AT8" i="37"/>
  <c r="AS8" i="37"/>
  <c r="AR8" i="37"/>
  <c r="AQ8" i="37"/>
  <c r="AP8" i="37"/>
  <c r="AO8" i="37"/>
  <c r="AN8" i="37"/>
  <c r="AJ8" i="37"/>
  <c r="AH5" i="37"/>
  <c r="AF5" i="37"/>
  <c r="AF6" i="37" s="1"/>
  <c r="AF7" i="37" s="1"/>
  <c r="AE5" i="37"/>
  <c r="AE6" i="37" s="1"/>
  <c r="AE7" i="37" s="1"/>
  <c r="AD5" i="37"/>
  <c r="AD6" i="37" s="1"/>
  <c r="AD7" i="37" s="1"/>
  <c r="AC5" i="37"/>
  <c r="AC6" i="37" s="1"/>
  <c r="AC7" i="37" s="1"/>
  <c r="AB5" i="37"/>
  <c r="AB6" i="37" s="1"/>
  <c r="AB7" i="37" s="1"/>
  <c r="AA5" i="37"/>
  <c r="AA6" i="37" s="1"/>
  <c r="AA7" i="37" s="1"/>
  <c r="Z5" i="37"/>
  <c r="Z6" i="37" s="1"/>
  <c r="Z7" i="37" s="1"/>
  <c r="Y5" i="37"/>
  <c r="Y6" i="37" s="1"/>
  <c r="Y7" i="37" s="1"/>
  <c r="X5" i="37"/>
  <c r="X6" i="37" s="1"/>
  <c r="X7" i="37" s="1"/>
  <c r="W5" i="37"/>
  <c r="W6" i="37" s="1"/>
  <c r="W7" i="37" s="1"/>
  <c r="V5" i="37"/>
  <c r="V6" i="37" s="1"/>
  <c r="V7" i="37" s="1"/>
  <c r="U5" i="37"/>
  <c r="U6" i="37" s="1"/>
  <c r="U7" i="37" s="1"/>
  <c r="T5" i="37"/>
  <c r="T6" i="37" s="1"/>
  <c r="T7" i="37" s="1"/>
  <c r="S5" i="37"/>
  <c r="S6" i="37" s="1"/>
  <c r="S7" i="37" s="1"/>
  <c r="R5" i="37"/>
  <c r="R6" i="37" s="1"/>
  <c r="R7" i="37" s="1"/>
  <c r="Q5" i="37"/>
  <c r="Q6" i="37" s="1"/>
  <c r="Q7" i="37" s="1"/>
  <c r="P5" i="37"/>
  <c r="P6" i="37" s="1"/>
  <c r="P7" i="37" s="1"/>
  <c r="O5" i="37"/>
  <c r="O6" i="37" s="1"/>
  <c r="O7" i="37" s="1"/>
  <c r="N5" i="37"/>
  <c r="N6" i="37" s="1"/>
  <c r="N7" i="37" s="1"/>
  <c r="M5" i="37"/>
  <c r="M6" i="37" s="1"/>
  <c r="M7" i="37" s="1"/>
  <c r="L5" i="37"/>
  <c r="L6" i="37" s="1"/>
  <c r="L7" i="37" s="1"/>
  <c r="K5" i="37"/>
  <c r="K6" i="37" s="1"/>
  <c r="K7" i="37" s="1"/>
  <c r="J5" i="37"/>
  <c r="J6" i="37" s="1"/>
  <c r="J7" i="37" s="1"/>
  <c r="I5" i="37"/>
  <c r="I6" i="37" s="1"/>
  <c r="I7" i="37" s="1"/>
  <c r="H5" i="37"/>
  <c r="H6" i="37" s="1"/>
  <c r="H7" i="37" s="1"/>
  <c r="G5" i="37"/>
  <c r="G6" i="37" s="1"/>
  <c r="G7" i="37" s="1"/>
  <c r="F5" i="37"/>
  <c r="F6" i="37" s="1"/>
  <c r="F7" i="37" s="1"/>
  <c r="E5" i="37"/>
  <c r="E6" i="37" s="1"/>
  <c r="E7" i="37" s="1"/>
  <c r="D5" i="37"/>
  <c r="D6" i="37" s="1"/>
  <c r="D7" i="37" s="1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AW27" i="36"/>
  <c r="AV27" i="36"/>
  <c r="AU27" i="36"/>
  <c r="AT27" i="36"/>
  <c r="AS27" i="36"/>
  <c r="AR27" i="36"/>
  <c r="AQ27" i="36"/>
  <c r="AP27" i="36"/>
  <c r="AO27" i="36"/>
  <c r="AN27" i="36"/>
  <c r="AW26" i="36"/>
  <c r="AV26" i="36"/>
  <c r="AU26" i="36"/>
  <c r="AT26" i="36"/>
  <c r="AS26" i="36"/>
  <c r="AR26" i="36"/>
  <c r="AQ26" i="36"/>
  <c r="AP26" i="36"/>
  <c r="AO26" i="36"/>
  <c r="AN26" i="36"/>
  <c r="AW25" i="36"/>
  <c r="AV25" i="36"/>
  <c r="AU25" i="36"/>
  <c r="AT25" i="36"/>
  <c r="AS25" i="36"/>
  <c r="AR25" i="36"/>
  <c r="AQ25" i="36"/>
  <c r="AP25" i="36"/>
  <c r="AO25" i="36"/>
  <c r="AN25" i="36"/>
  <c r="AM25" i="36"/>
  <c r="AI25" i="36"/>
  <c r="AW24" i="36"/>
  <c r="AV24" i="36"/>
  <c r="AU24" i="36"/>
  <c r="AT24" i="36"/>
  <c r="AS24" i="36"/>
  <c r="AR24" i="36"/>
  <c r="AQ24" i="36"/>
  <c r="AP24" i="36"/>
  <c r="AO24" i="36"/>
  <c r="AN24" i="36"/>
  <c r="AI24" i="36"/>
  <c r="AW23" i="36"/>
  <c r="AV23" i="36"/>
  <c r="AU23" i="36"/>
  <c r="AT23" i="36"/>
  <c r="AS23" i="36"/>
  <c r="AR23" i="36"/>
  <c r="AQ23" i="36"/>
  <c r="AP23" i="36"/>
  <c r="AO23" i="36"/>
  <c r="AN23" i="36"/>
  <c r="AM23" i="36"/>
  <c r="AI23" i="36"/>
  <c r="AW22" i="36"/>
  <c r="AV22" i="36"/>
  <c r="AU22" i="36"/>
  <c r="AT22" i="36"/>
  <c r="AS22" i="36"/>
  <c r="AR22" i="36"/>
  <c r="AQ22" i="36"/>
  <c r="AP22" i="36"/>
  <c r="AO22" i="36"/>
  <c r="AN22" i="36"/>
  <c r="AM22" i="36"/>
  <c r="AI22" i="36"/>
  <c r="AW21" i="36"/>
  <c r="AV21" i="36"/>
  <c r="AU21" i="36"/>
  <c r="AT21" i="36"/>
  <c r="AS21" i="36"/>
  <c r="AR21" i="36"/>
  <c r="AQ21" i="36"/>
  <c r="AP21" i="36"/>
  <c r="AO21" i="36"/>
  <c r="AN21" i="36"/>
  <c r="AM21" i="36"/>
  <c r="AI21" i="36"/>
  <c r="AW20" i="36"/>
  <c r="AV20" i="36"/>
  <c r="AU20" i="36"/>
  <c r="AT20" i="36"/>
  <c r="AS20" i="36"/>
  <c r="AR20" i="36"/>
  <c r="AQ20" i="36"/>
  <c r="AP20" i="36"/>
  <c r="AO20" i="36"/>
  <c r="AN20" i="36"/>
  <c r="AM20" i="36"/>
  <c r="AI20" i="36"/>
  <c r="AW19" i="36"/>
  <c r="AV19" i="36"/>
  <c r="AU19" i="36"/>
  <c r="AT19" i="36"/>
  <c r="AS19" i="36"/>
  <c r="AR19" i="36"/>
  <c r="AQ19" i="36"/>
  <c r="AP19" i="36"/>
  <c r="AO19" i="36"/>
  <c r="AN19" i="36"/>
  <c r="AM19" i="36"/>
  <c r="AI19" i="36"/>
  <c r="AW18" i="36"/>
  <c r="AV18" i="36"/>
  <c r="AU18" i="36"/>
  <c r="AT18" i="36"/>
  <c r="AS18" i="36"/>
  <c r="AR18" i="36"/>
  <c r="AQ18" i="36"/>
  <c r="AP18" i="36"/>
  <c r="AO18" i="36"/>
  <c r="AN18" i="36"/>
  <c r="AM18" i="36"/>
  <c r="AI18" i="36"/>
  <c r="AW17" i="36"/>
  <c r="AV17" i="36"/>
  <c r="AU17" i="36"/>
  <c r="AT17" i="36"/>
  <c r="AS17" i="36"/>
  <c r="AR17" i="36"/>
  <c r="AQ17" i="36"/>
  <c r="AP17" i="36"/>
  <c r="AO17" i="36"/>
  <c r="AN17" i="36"/>
  <c r="AM17" i="36"/>
  <c r="AI17" i="36"/>
  <c r="AW16" i="36"/>
  <c r="AV16" i="36"/>
  <c r="AU16" i="36"/>
  <c r="AT16" i="36"/>
  <c r="AS16" i="36"/>
  <c r="AR16" i="36"/>
  <c r="AQ16" i="36"/>
  <c r="AP16" i="36"/>
  <c r="AO16" i="36"/>
  <c r="AN16" i="36"/>
  <c r="AM16" i="36"/>
  <c r="AI16" i="36"/>
  <c r="AW15" i="36"/>
  <c r="AV15" i="36"/>
  <c r="AU15" i="36"/>
  <c r="AT15" i="36"/>
  <c r="AS15" i="36"/>
  <c r="AR15" i="36"/>
  <c r="AQ15" i="36"/>
  <c r="AP15" i="36"/>
  <c r="AO15" i="36"/>
  <c r="AN15" i="36"/>
  <c r="AM15" i="36"/>
  <c r="AI15" i="36"/>
  <c r="AW14" i="36"/>
  <c r="AV14" i="36"/>
  <c r="AU14" i="36"/>
  <c r="AT14" i="36"/>
  <c r="AS14" i="36"/>
  <c r="AR14" i="36"/>
  <c r="AQ14" i="36"/>
  <c r="AP14" i="36"/>
  <c r="AO14" i="36"/>
  <c r="AN14" i="36"/>
  <c r="AM14" i="36"/>
  <c r="AI14" i="36"/>
  <c r="AW13" i="36"/>
  <c r="AV13" i="36"/>
  <c r="AU13" i="36"/>
  <c r="AT13" i="36"/>
  <c r="AS13" i="36"/>
  <c r="AR13" i="36"/>
  <c r="AQ13" i="36"/>
  <c r="AP13" i="36"/>
  <c r="AO13" i="36"/>
  <c r="AN13" i="36"/>
  <c r="AM13" i="36"/>
  <c r="AI13" i="36"/>
  <c r="AW12" i="36"/>
  <c r="AV12" i="36"/>
  <c r="AU12" i="36"/>
  <c r="AT12" i="36"/>
  <c r="AS12" i="36"/>
  <c r="AR12" i="36"/>
  <c r="AQ12" i="36"/>
  <c r="AP12" i="36"/>
  <c r="AO12" i="36"/>
  <c r="AN12" i="36"/>
  <c r="AM12" i="36"/>
  <c r="AI12" i="36"/>
  <c r="AW11" i="36"/>
  <c r="AV11" i="36"/>
  <c r="AU11" i="36"/>
  <c r="AT11" i="36"/>
  <c r="AS11" i="36"/>
  <c r="AR11" i="36"/>
  <c r="AQ11" i="36"/>
  <c r="AP11" i="36"/>
  <c r="AO11" i="36"/>
  <c r="AN11" i="36"/>
  <c r="AM11" i="36"/>
  <c r="AI11" i="36"/>
  <c r="AW10" i="36"/>
  <c r="AV10" i="36"/>
  <c r="AU10" i="36"/>
  <c r="AT10" i="36"/>
  <c r="AS10" i="36"/>
  <c r="AR10" i="36"/>
  <c r="AQ10" i="36"/>
  <c r="AP10" i="36"/>
  <c r="AO10" i="36"/>
  <c r="AN10" i="36"/>
  <c r="AM10" i="36"/>
  <c r="AI10" i="36"/>
  <c r="AW9" i="36"/>
  <c r="AV9" i="36"/>
  <c r="AU9" i="36"/>
  <c r="AT9" i="36"/>
  <c r="AS9" i="36"/>
  <c r="AR9" i="36"/>
  <c r="AQ9" i="36"/>
  <c r="AP9" i="36"/>
  <c r="AO9" i="36"/>
  <c r="AN9" i="36"/>
  <c r="AM9" i="36"/>
  <c r="AI9" i="36"/>
  <c r="AW8" i="36"/>
  <c r="AV8" i="36"/>
  <c r="AU8" i="36"/>
  <c r="AT8" i="36"/>
  <c r="AS8" i="36"/>
  <c r="AR8" i="36"/>
  <c r="AQ8" i="36"/>
  <c r="AP8" i="36"/>
  <c r="AO8" i="36"/>
  <c r="AN8" i="36"/>
  <c r="AM8" i="36"/>
  <c r="AI8" i="36"/>
  <c r="AG7" i="36"/>
  <c r="AF5" i="36"/>
  <c r="AF6" i="36" s="1"/>
  <c r="AF7" i="36" s="1"/>
  <c r="AE5" i="36"/>
  <c r="AE6" i="36" s="1"/>
  <c r="AE7" i="36" s="1"/>
  <c r="AD5" i="36"/>
  <c r="AD6" i="36" s="1"/>
  <c r="AD7" i="36" s="1"/>
  <c r="AC5" i="36"/>
  <c r="AC6" i="36" s="1"/>
  <c r="AC7" i="36" s="1"/>
  <c r="AB5" i="36"/>
  <c r="AB6" i="36" s="1"/>
  <c r="AB7" i="36" s="1"/>
  <c r="AA5" i="36"/>
  <c r="AA6" i="36" s="1"/>
  <c r="AA7" i="36" s="1"/>
  <c r="Z5" i="36"/>
  <c r="Z6" i="36" s="1"/>
  <c r="Z7" i="36" s="1"/>
  <c r="Y5" i="36"/>
  <c r="Y6" i="36" s="1"/>
  <c r="Y7" i="36" s="1"/>
  <c r="X5" i="36"/>
  <c r="X6" i="36" s="1"/>
  <c r="X7" i="36" s="1"/>
  <c r="W5" i="36"/>
  <c r="W6" i="36" s="1"/>
  <c r="W7" i="36" s="1"/>
  <c r="V5" i="36"/>
  <c r="V6" i="36" s="1"/>
  <c r="V7" i="36" s="1"/>
  <c r="U5" i="36"/>
  <c r="U6" i="36" s="1"/>
  <c r="U7" i="36" s="1"/>
  <c r="T5" i="36"/>
  <c r="T6" i="36" s="1"/>
  <c r="T7" i="36" s="1"/>
  <c r="S5" i="36"/>
  <c r="S6" i="36" s="1"/>
  <c r="S7" i="36" s="1"/>
  <c r="R5" i="36"/>
  <c r="R6" i="36" s="1"/>
  <c r="R7" i="36" s="1"/>
  <c r="Q5" i="36"/>
  <c r="Q6" i="36" s="1"/>
  <c r="Q7" i="36" s="1"/>
  <c r="P5" i="36"/>
  <c r="P6" i="36" s="1"/>
  <c r="P7" i="36" s="1"/>
  <c r="O5" i="36"/>
  <c r="O6" i="36" s="1"/>
  <c r="O7" i="36" s="1"/>
  <c r="N5" i="36"/>
  <c r="N6" i="36" s="1"/>
  <c r="N7" i="36" s="1"/>
  <c r="M5" i="36"/>
  <c r="M6" i="36" s="1"/>
  <c r="M7" i="36" s="1"/>
  <c r="L5" i="36"/>
  <c r="L6" i="36" s="1"/>
  <c r="L7" i="36" s="1"/>
  <c r="K5" i="36"/>
  <c r="K6" i="36" s="1"/>
  <c r="K7" i="36" s="1"/>
  <c r="J5" i="36"/>
  <c r="J6" i="36" s="1"/>
  <c r="J7" i="36" s="1"/>
  <c r="I5" i="36"/>
  <c r="I6" i="36" s="1"/>
  <c r="I7" i="36" s="1"/>
  <c r="H5" i="36"/>
  <c r="H6" i="36" s="1"/>
  <c r="H7" i="36" s="1"/>
  <c r="G5" i="36"/>
  <c r="G6" i="36" s="1"/>
  <c r="G7" i="36" s="1"/>
  <c r="F5" i="36"/>
  <c r="F6" i="36" s="1"/>
  <c r="F7" i="36" s="1"/>
  <c r="E5" i="36"/>
  <c r="E6" i="36" s="1"/>
  <c r="E7" i="36" s="1"/>
  <c r="D5" i="36"/>
  <c r="D6" i="36" s="1"/>
  <c r="D7" i="36" s="1"/>
  <c r="AH56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AH49" i="35"/>
  <c r="AG49" i="35"/>
  <c r="AF49" i="35"/>
  <c r="AE49" i="35"/>
  <c r="AD49" i="35"/>
  <c r="AC49" i="35"/>
  <c r="AB49" i="35"/>
  <c r="AA49" i="35"/>
  <c r="Z49" i="35"/>
  <c r="Y49" i="35"/>
  <c r="X49" i="35"/>
  <c r="W49" i="35"/>
  <c r="V49" i="35"/>
  <c r="U49" i="35"/>
  <c r="T49" i="35"/>
  <c r="S49" i="35"/>
  <c r="R49" i="35"/>
  <c r="Q49" i="35"/>
  <c r="P49" i="35"/>
  <c r="O49" i="35"/>
  <c r="N49" i="35"/>
  <c r="M49" i="35"/>
  <c r="L49" i="35"/>
  <c r="K49" i="35"/>
  <c r="J49" i="35"/>
  <c r="I49" i="35"/>
  <c r="H49" i="35"/>
  <c r="G49" i="35"/>
  <c r="F49" i="35"/>
  <c r="E49" i="35"/>
  <c r="D49" i="35"/>
  <c r="AH48" i="35"/>
  <c r="AG48" i="35"/>
  <c r="AF48" i="35"/>
  <c r="AE48" i="35"/>
  <c r="AD48" i="35"/>
  <c r="AC48" i="35"/>
  <c r="AB48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D48" i="35"/>
  <c r="AH47" i="35"/>
  <c r="AG47" i="35"/>
  <c r="AF47" i="35"/>
  <c r="AE47" i="35"/>
  <c r="AD47" i="35"/>
  <c r="AC47" i="35"/>
  <c r="AB47" i="35"/>
  <c r="AA47" i="35"/>
  <c r="Z47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AH46" i="35"/>
  <c r="AG46" i="35"/>
  <c r="AF46" i="35"/>
  <c r="AE46" i="35"/>
  <c r="AD46" i="35"/>
  <c r="AC46" i="35"/>
  <c r="AB46" i="35"/>
  <c r="AA46" i="35"/>
  <c r="Z46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AH45" i="35"/>
  <c r="AG45" i="35"/>
  <c r="AF45" i="35"/>
  <c r="AE45" i="35"/>
  <c r="AD45" i="35"/>
  <c r="AC45" i="35"/>
  <c r="AB45" i="35"/>
  <c r="AA45" i="35"/>
  <c r="Z45" i="35"/>
  <c r="Y45" i="35"/>
  <c r="X45" i="35"/>
  <c r="W45" i="35"/>
  <c r="V45" i="35"/>
  <c r="U45" i="35"/>
  <c r="T45" i="35"/>
  <c r="S45" i="35"/>
  <c r="R45" i="35"/>
  <c r="Q45" i="35"/>
  <c r="P45" i="35"/>
  <c r="O45" i="35"/>
  <c r="N45" i="35"/>
  <c r="M45" i="35"/>
  <c r="L45" i="35"/>
  <c r="K45" i="35"/>
  <c r="J45" i="35"/>
  <c r="I45" i="35"/>
  <c r="H45" i="35"/>
  <c r="G45" i="35"/>
  <c r="F45" i="35"/>
  <c r="E45" i="35"/>
  <c r="D45" i="35"/>
  <c r="AH44" i="35"/>
  <c r="AG44" i="35"/>
  <c r="AF44" i="35"/>
  <c r="AE44" i="35"/>
  <c r="AD44" i="35"/>
  <c r="AC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AH43" i="35"/>
  <c r="AG43" i="35"/>
  <c r="AF43" i="35"/>
  <c r="AE43" i="35"/>
  <c r="AD43" i="35"/>
  <c r="AC43" i="35"/>
  <c r="AB43" i="35"/>
  <c r="AA43" i="35"/>
  <c r="Z43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L43" i="35"/>
  <c r="K43" i="35"/>
  <c r="J43" i="35"/>
  <c r="I43" i="35"/>
  <c r="H43" i="35"/>
  <c r="G43" i="35"/>
  <c r="F43" i="35"/>
  <c r="E43" i="35"/>
  <c r="D43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AH41" i="35"/>
  <c r="AG41" i="35"/>
  <c r="AF41" i="35"/>
  <c r="AE41" i="35"/>
  <c r="AD41" i="35"/>
  <c r="AC41" i="35"/>
  <c r="AB41" i="35"/>
  <c r="AA41" i="35"/>
  <c r="Z41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K41" i="35"/>
  <c r="J41" i="35"/>
  <c r="I41" i="35"/>
  <c r="H41" i="35"/>
  <c r="G41" i="35"/>
  <c r="F41" i="35"/>
  <c r="E41" i="35"/>
  <c r="D41" i="35"/>
  <c r="AH40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E39" i="35"/>
  <c r="D39" i="35"/>
  <c r="AH38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AH37" i="35"/>
  <c r="AG37" i="35"/>
  <c r="AF37" i="35"/>
  <c r="AE37" i="35"/>
  <c r="AD37" i="35"/>
  <c r="AC37" i="35"/>
  <c r="AB37" i="35"/>
  <c r="AA37" i="35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E37" i="35"/>
  <c r="D37" i="35"/>
  <c r="AH36" i="35"/>
  <c r="AG36" i="35"/>
  <c r="AF36" i="35"/>
  <c r="AE36" i="35"/>
  <c r="AD36" i="35"/>
  <c r="AC36" i="35"/>
  <c r="AB36" i="35"/>
  <c r="AA36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AH35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AH34" i="35"/>
  <c r="AG34" i="35"/>
  <c r="AF34" i="35"/>
  <c r="AE34" i="35"/>
  <c r="AD34" i="35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AX27" i="35"/>
  <c r="AW27" i="35"/>
  <c r="AV27" i="35"/>
  <c r="AU27" i="35"/>
  <c r="AT27" i="35"/>
  <c r="AS27" i="35"/>
  <c r="AR27" i="35"/>
  <c r="AQ27" i="35"/>
  <c r="AP27" i="35"/>
  <c r="AO27" i="35"/>
  <c r="AX26" i="35"/>
  <c r="AW26" i="35"/>
  <c r="AV26" i="35"/>
  <c r="AU26" i="35"/>
  <c r="AT26" i="35"/>
  <c r="AS26" i="35"/>
  <c r="AR26" i="35"/>
  <c r="AQ26" i="35"/>
  <c r="AP26" i="35"/>
  <c r="AO26" i="35"/>
  <c r="AX25" i="35"/>
  <c r="AW25" i="35"/>
  <c r="AV25" i="35"/>
  <c r="AU25" i="35"/>
  <c r="AT25" i="35"/>
  <c r="AS25" i="35"/>
  <c r="AR25" i="35"/>
  <c r="AQ25" i="35"/>
  <c r="AP25" i="35"/>
  <c r="AO25" i="35"/>
  <c r="AN25" i="35"/>
  <c r="AJ25" i="35"/>
  <c r="AX24" i="35"/>
  <c r="AW24" i="35"/>
  <c r="AV24" i="35"/>
  <c r="AU24" i="35"/>
  <c r="AT24" i="35"/>
  <c r="AS24" i="35"/>
  <c r="AR24" i="35"/>
  <c r="AQ24" i="35"/>
  <c r="AP24" i="35"/>
  <c r="AO24" i="35"/>
  <c r="AJ24" i="35"/>
  <c r="AX23" i="35"/>
  <c r="AW23" i="35"/>
  <c r="AV23" i="35"/>
  <c r="AU23" i="35"/>
  <c r="AT23" i="35"/>
  <c r="AS23" i="35"/>
  <c r="AR23" i="35"/>
  <c r="AQ23" i="35"/>
  <c r="AP23" i="35"/>
  <c r="AO23" i="35"/>
  <c r="AN23" i="35"/>
  <c r="AJ23" i="35"/>
  <c r="AX22" i="35"/>
  <c r="AW22" i="35"/>
  <c r="AV22" i="35"/>
  <c r="AU22" i="35"/>
  <c r="AT22" i="35"/>
  <c r="AS22" i="35"/>
  <c r="AR22" i="35"/>
  <c r="AQ22" i="35"/>
  <c r="AP22" i="35"/>
  <c r="AO22" i="35"/>
  <c r="AN22" i="35"/>
  <c r="AJ22" i="35"/>
  <c r="AX21" i="35"/>
  <c r="AW21" i="35"/>
  <c r="AV21" i="35"/>
  <c r="AU21" i="35"/>
  <c r="AT21" i="35"/>
  <c r="AS21" i="35"/>
  <c r="AR21" i="35"/>
  <c r="AQ21" i="35"/>
  <c r="AP21" i="35"/>
  <c r="AO21" i="35"/>
  <c r="AN21" i="35"/>
  <c r="AJ21" i="35"/>
  <c r="AX20" i="35"/>
  <c r="AW20" i="35"/>
  <c r="AV20" i="35"/>
  <c r="AU20" i="35"/>
  <c r="AT20" i="35"/>
  <c r="AS20" i="35"/>
  <c r="AR20" i="35"/>
  <c r="AQ20" i="35"/>
  <c r="AP20" i="35"/>
  <c r="AO20" i="35"/>
  <c r="AN20" i="35"/>
  <c r="AJ20" i="35"/>
  <c r="AX19" i="35"/>
  <c r="AW19" i="35"/>
  <c r="AV19" i="35"/>
  <c r="AU19" i="35"/>
  <c r="AT19" i="35"/>
  <c r="AS19" i="35"/>
  <c r="AR19" i="35"/>
  <c r="AQ19" i="35"/>
  <c r="AP19" i="35"/>
  <c r="AO19" i="35"/>
  <c r="AN19" i="35"/>
  <c r="AJ19" i="35"/>
  <c r="AX18" i="35"/>
  <c r="AW18" i="35"/>
  <c r="AV18" i="35"/>
  <c r="AU18" i="35"/>
  <c r="AT18" i="35"/>
  <c r="AS18" i="35"/>
  <c r="AR18" i="35"/>
  <c r="AQ18" i="35"/>
  <c r="AP18" i="35"/>
  <c r="AO18" i="35"/>
  <c r="AN18" i="35"/>
  <c r="AJ18" i="35"/>
  <c r="AX17" i="35"/>
  <c r="AW17" i="35"/>
  <c r="AV17" i="35"/>
  <c r="AU17" i="35"/>
  <c r="AT17" i="35"/>
  <c r="AS17" i="35"/>
  <c r="AR17" i="35"/>
  <c r="AQ17" i="35"/>
  <c r="AP17" i="35"/>
  <c r="AO17" i="35"/>
  <c r="AN17" i="35"/>
  <c r="AJ17" i="35"/>
  <c r="AX16" i="35"/>
  <c r="AW16" i="35"/>
  <c r="AV16" i="35"/>
  <c r="AU16" i="35"/>
  <c r="AT16" i="35"/>
  <c r="AS16" i="35"/>
  <c r="AR16" i="35"/>
  <c r="AQ16" i="35"/>
  <c r="AP16" i="35"/>
  <c r="AO16" i="35"/>
  <c r="AN16" i="35"/>
  <c r="AJ16" i="35"/>
  <c r="AX15" i="35"/>
  <c r="AW15" i="35"/>
  <c r="AV15" i="35"/>
  <c r="AU15" i="35"/>
  <c r="AT15" i="35"/>
  <c r="AS15" i="35"/>
  <c r="AR15" i="35"/>
  <c r="AQ15" i="35"/>
  <c r="AP15" i="35"/>
  <c r="AO15" i="35"/>
  <c r="AN15" i="35"/>
  <c r="AJ15" i="35"/>
  <c r="AX14" i="35"/>
  <c r="AW14" i="35"/>
  <c r="AV14" i="35"/>
  <c r="AU14" i="35"/>
  <c r="AT14" i="35"/>
  <c r="AS14" i="35"/>
  <c r="AR14" i="35"/>
  <c r="AQ14" i="35"/>
  <c r="AP14" i="35"/>
  <c r="AO14" i="35"/>
  <c r="AN14" i="35"/>
  <c r="AJ14" i="35"/>
  <c r="AX13" i="35"/>
  <c r="AW13" i="35"/>
  <c r="AV13" i="35"/>
  <c r="AU13" i="35"/>
  <c r="AT13" i="35"/>
  <c r="AS13" i="35"/>
  <c r="AR13" i="35"/>
  <c r="AQ13" i="35"/>
  <c r="AP13" i="35"/>
  <c r="AO13" i="35"/>
  <c r="AN13" i="35"/>
  <c r="AJ13" i="35"/>
  <c r="AX12" i="35"/>
  <c r="AW12" i="35"/>
  <c r="AV12" i="35"/>
  <c r="AU12" i="35"/>
  <c r="AT12" i="35"/>
  <c r="AS12" i="35"/>
  <c r="AR12" i="35"/>
  <c r="AQ12" i="35"/>
  <c r="AP12" i="35"/>
  <c r="AO12" i="35"/>
  <c r="AN12" i="35"/>
  <c r="AJ12" i="35"/>
  <c r="AX11" i="35"/>
  <c r="AW11" i="35"/>
  <c r="AV11" i="35"/>
  <c r="AU11" i="35"/>
  <c r="AT11" i="35"/>
  <c r="AS11" i="35"/>
  <c r="AR11" i="35"/>
  <c r="AQ11" i="35"/>
  <c r="AP11" i="35"/>
  <c r="AO11" i="35"/>
  <c r="AN11" i="35"/>
  <c r="AJ11" i="35"/>
  <c r="AX10" i="35"/>
  <c r="AW10" i="35"/>
  <c r="AV10" i="35"/>
  <c r="AU10" i="35"/>
  <c r="AT10" i="35"/>
  <c r="AS10" i="35"/>
  <c r="AR10" i="35"/>
  <c r="AQ10" i="35"/>
  <c r="AP10" i="35"/>
  <c r="AO10" i="35"/>
  <c r="AN10" i="35"/>
  <c r="AJ10" i="35"/>
  <c r="AX9" i="35"/>
  <c r="AW9" i="35"/>
  <c r="AV9" i="35"/>
  <c r="AU9" i="35"/>
  <c r="AT9" i="35"/>
  <c r="AS9" i="35"/>
  <c r="AR9" i="35"/>
  <c r="AQ9" i="35"/>
  <c r="AP9" i="35"/>
  <c r="AO9" i="35"/>
  <c r="AN9" i="35"/>
  <c r="AJ9" i="35"/>
  <c r="AX8" i="35"/>
  <c r="AW8" i="35"/>
  <c r="AV8" i="35"/>
  <c r="AU8" i="35"/>
  <c r="AT8" i="35"/>
  <c r="AS8" i="35"/>
  <c r="AR8" i="35"/>
  <c r="AQ8" i="35"/>
  <c r="AP8" i="35"/>
  <c r="AO8" i="35"/>
  <c r="AN8" i="35"/>
  <c r="AJ8" i="35"/>
  <c r="AH5" i="35"/>
  <c r="AF5" i="35"/>
  <c r="AF6" i="35" s="1"/>
  <c r="AF7" i="35" s="1"/>
  <c r="AE5" i="35"/>
  <c r="AE6" i="35" s="1"/>
  <c r="AE7" i="35" s="1"/>
  <c r="AD5" i="35"/>
  <c r="AD6" i="35" s="1"/>
  <c r="AD7" i="35" s="1"/>
  <c r="AC5" i="35"/>
  <c r="AC6" i="35" s="1"/>
  <c r="AC7" i="35" s="1"/>
  <c r="AB5" i="35"/>
  <c r="AB6" i="35" s="1"/>
  <c r="AB7" i="35" s="1"/>
  <c r="AA5" i="35"/>
  <c r="AA6" i="35" s="1"/>
  <c r="AA7" i="35" s="1"/>
  <c r="Z5" i="35"/>
  <c r="Z6" i="35" s="1"/>
  <c r="Z7" i="35" s="1"/>
  <c r="Y5" i="35"/>
  <c r="Y6" i="35" s="1"/>
  <c r="Y7" i="35" s="1"/>
  <c r="X5" i="35"/>
  <c r="X6" i="35" s="1"/>
  <c r="X7" i="35" s="1"/>
  <c r="W5" i="35"/>
  <c r="W6" i="35" s="1"/>
  <c r="W7" i="35" s="1"/>
  <c r="V5" i="35"/>
  <c r="V6" i="35" s="1"/>
  <c r="V7" i="35" s="1"/>
  <c r="U5" i="35"/>
  <c r="U6" i="35" s="1"/>
  <c r="U7" i="35" s="1"/>
  <c r="T5" i="35"/>
  <c r="T6" i="35" s="1"/>
  <c r="T7" i="35" s="1"/>
  <c r="S5" i="35"/>
  <c r="S6" i="35" s="1"/>
  <c r="S7" i="35" s="1"/>
  <c r="R5" i="35"/>
  <c r="R6" i="35" s="1"/>
  <c r="R7" i="35" s="1"/>
  <c r="Q5" i="35"/>
  <c r="Q6" i="35" s="1"/>
  <c r="Q7" i="35" s="1"/>
  <c r="P5" i="35"/>
  <c r="P6" i="35" s="1"/>
  <c r="P7" i="35" s="1"/>
  <c r="O5" i="35"/>
  <c r="O6" i="35" s="1"/>
  <c r="O7" i="35" s="1"/>
  <c r="N5" i="35"/>
  <c r="N6" i="35" s="1"/>
  <c r="N7" i="35" s="1"/>
  <c r="M5" i="35"/>
  <c r="M6" i="35" s="1"/>
  <c r="M7" i="35" s="1"/>
  <c r="L5" i="35"/>
  <c r="L6" i="35" s="1"/>
  <c r="L7" i="35" s="1"/>
  <c r="K5" i="35"/>
  <c r="K6" i="35" s="1"/>
  <c r="K7" i="35" s="1"/>
  <c r="J5" i="35"/>
  <c r="J6" i="35" s="1"/>
  <c r="J7" i="35" s="1"/>
  <c r="I5" i="35"/>
  <c r="I6" i="35" s="1"/>
  <c r="I7" i="35" s="1"/>
  <c r="H5" i="35"/>
  <c r="H6" i="35" s="1"/>
  <c r="H7" i="35" s="1"/>
  <c r="G5" i="35"/>
  <c r="G6" i="35" s="1"/>
  <c r="G7" i="35" s="1"/>
  <c r="F5" i="35"/>
  <c r="F6" i="35" s="1"/>
  <c r="F7" i="35" s="1"/>
  <c r="E5" i="35"/>
  <c r="E6" i="35" s="1"/>
  <c r="E7" i="35" s="1"/>
  <c r="D5" i="35"/>
  <c r="D6" i="35" s="1"/>
  <c r="D7" i="35" s="1"/>
  <c r="AH56" i="34"/>
  <c r="AG56" i="34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AH49" i="34"/>
  <c r="AG49" i="34"/>
  <c r="AF49" i="34"/>
  <c r="AE49" i="34"/>
  <c r="AD49" i="34"/>
  <c r="AC49" i="34"/>
  <c r="AB49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E49" i="34"/>
  <c r="D49" i="34"/>
  <c r="AH48" i="34"/>
  <c r="AG48" i="34"/>
  <c r="AF48" i="34"/>
  <c r="AE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AH47" i="34"/>
  <c r="AG47" i="34"/>
  <c r="AF47" i="34"/>
  <c r="AE47" i="34"/>
  <c r="AD47" i="34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AH46" i="34"/>
  <c r="AG46" i="34"/>
  <c r="AF46" i="34"/>
  <c r="AE46" i="34"/>
  <c r="AD46" i="34"/>
  <c r="AC46" i="34"/>
  <c r="AB46" i="34"/>
  <c r="AA46" i="34"/>
  <c r="Z46" i="34"/>
  <c r="Y46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6" i="34"/>
  <c r="AH45" i="34"/>
  <c r="AG45" i="34"/>
  <c r="AF45" i="34"/>
  <c r="AE45" i="34"/>
  <c r="AD45" i="34"/>
  <c r="AC45" i="34"/>
  <c r="AB45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E45" i="34"/>
  <c r="D45" i="34"/>
  <c r="AH44" i="34"/>
  <c r="AG44" i="34"/>
  <c r="AF44" i="34"/>
  <c r="AE44" i="34"/>
  <c r="AD44" i="34"/>
  <c r="AC44" i="34"/>
  <c r="AB44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AH43" i="34"/>
  <c r="AG43" i="34"/>
  <c r="AF43" i="34"/>
  <c r="AE43" i="34"/>
  <c r="AD43" i="34"/>
  <c r="AC43" i="34"/>
  <c r="AB43" i="34"/>
  <c r="AA43" i="34"/>
  <c r="Z43" i="34"/>
  <c r="Y43" i="34"/>
  <c r="X43" i="34"/>
  <c r="W43" i="34"/>
  <c r="V43" i="34"/>
  <c r="U43" i="34"/>
  <c r="T43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G43" i="34"/>
  <c r="F43" i="34"/>
  <c r="E43" i="34"/>
  <c r="D43" i="34"/>
  <c r="AH42" i="34"/>
  <c r="AG42" i="34"/>
  <c r="AF42" i="34"/>
  <c r="AE42" i="34"/>
  <c r="AD42" i="34"/>
  <c r="AC42" i="34"/>
  <c r="AB42" i="34"/>
  <c r="AA42" i="34"/>
  <c r="Z42" i="34"/>
  <c r="Y42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AH41" i="34"/>
  <c r="AG41" i="34"/>
  <c r="AF41" i="34"/>
  <c r="AE41" i="34"/>
  <c r="AD41" i="34"/>
  <c r="AC41" i="34"/>
  <c r="AB41" i="34"/>
  <c r="AA41" i="34"/>
  <c r="Z41" i="34"/>
  <c r="Y41" i="34"/>
  <c r="X41" i="34"/>
  <c r="W41" i="34"/>
  <c r="V41" i="34"/>
  <c r="U41" i="34"/>
  <c r="T41" i="34"/>
  <c r="S41" i="34"/>
  <c r="R41" i="34"/>
  <c r="Q41" i="34"/>
  <c r="P41" i="34"/>
  <c r="O41" i="34"/>
  <c r="N41" i="34"/>
  <c r="M41" i="34"/>
  <c r="L41" i="34"/>
  <c r="K41" i="34"/>
  <c r="J41" i="34"/>
  <c r="I41" i="34"/>
  <c r="H41" i="34"/>
  <c r="G41" i="34"/>
  <c r="F41" i="34"/>
  <c r="E41" i="34"/>
  <c r="D41" i="34"/>
  <c r="AH40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E39" i="34"/>
  <c r="D39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AH37" i="34"/>
  <c r="AG37" i="34"/>
  <c r="AF37" i="34"/>
  <c r="AE37" i="34"/>
  <c r="AD37" i="34"/>
  <c r="AC37" i="34"/>
  <c r="AB37" i="34"/>
  <c r="AA37" i="34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AH36" i="34"/>
  <c r="AG36" i="34"/>
  <c r="AF36" i="34"/>
  <c r="AE36" i="34"/>
  <c r="AD36" i="34"/>
  <c r="AC36" i="34"/>
  <c r="AB36" i="34"/>
  <c r="AA36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AH35" i="34"/>
  <c r="AG35" i="34"/>
  <c r="AF35" i="34"/>
  <c r="AE35" i="34"/>
  <c r="AD35" i="34"/>
  <c r="AC35" i="34"/>
  <c r="AB35" i="34"/>
  <c r="AA35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E35" i="34"/>
  <c r="D35" i="34"/>
  <c r="AH34" i="34"/>
  <c r="AG34" i="34"/>
  <c r="AF34" i="34"/>
  <c r="AE34" i="34"/>
  <c r="AD34" i="34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AX27" i="34"/>
  <c r="AW27" i="34"/>
  <c r="AV27" i="34"/>
  <c r="AU27" i="34"/>
  <c r="AT27" i="34"/>
  <c r="AS27" i="34"/>
  <c r="AR27" i="34"/>
  <c r="AQ27" i="34"/>
  <c r="AP27" i="34"/>
  <c r="AO27" i="34"/>
  <c r="AX26" i="34"/>
  <c r="AW26" i="34"/>
  <c r="AV26" i="34"/>
  <c r="AU26" i="34"/>
  <c r="AT26" i="34"/>
  <c r="AS26" i="34"/>
  <c r="AR26" i="34"/>
  <c r="AQ26" i="34"/>
  <c r="AP26" i="34"/>
  <c r="AO26" i="34"/>
  <c r="AX25" i="34"/>
  <c r="AW25" i="34"/>
  <c r="AV25" i="34"/>
  <c r="AU25" i="34"/>
  <c r="AT25" i="34"/>
  <c r="AS25" i="34"/>
  <c r="AR25" i="34"/>
  <c r="AQ25" i="34"/>
  <c r="AP25" i="34"/>
  <c r="AO25" i="34"/>
  <c r="AN25" i="34"/>
  <c r="AJ25" i="34"/>
  <c r="AX24" i="34"/>
  <c r="AW24" i="34"/>
  <c r="AV24" i="34"/>
  <c r="AU24" i="34"/>
  <c r="AT24" i="34"/>
  <c r="AS24" i="34"/>
  <c r="AR24" i="34"/>
  <c r="AQ24" i="34"/>
  <c r="AP24" i="34"/>
  <c r="AO24" i="34"/>
  <c r="AJ24" i="34"/>
  <c r="AX23" i="34"/>
  <c r="AW23" i="34"/>
  <c r="AV23" i="34"/>
  <c r="AU23" i="34"/>
  <c r="AT23" i="34"/>
  <c r="AS23" i="34"/>
  <c r="AR23" i="34"/>
  <c r="AQ23" i="34"/>
  <c r="AP23" i="34"/>
  <c r="AO23" i="34"/>
  <c r="AN23" i="34"/>
  <c r="AJ23" i="34"/>
  <c r="AX22" i="34"/>
  <c r="AW22" i="34"/>
  <c r="AV22" i="34"/>
  <c r="AU22" i="34"/>
  <c r="AT22" i="34"/>
  <c r="AS22" i="34"/>
  <c r="AR22" i="34"/>
  <c r="AQ22" i="34"/>
  <c r="AP22" i="34"/>
  <c r="AO22" i="34"/>
  <c r="AN22" i="34"/>
  <c r="AJ22" i="34"/>
  <c r="AX21" i="34"/>
  <c r="AW21" i="34"/>
  <c r="AV21" i="34"/>
  <c r="AU21" i="34"/>
  <c r="AT21" i="34"/>
  <c r="AS21" i="34"/>
  <c r="AR21" i="34"/>
  <c r="AQ21" i="34"/>
  <c r="AP21" i="34"/>
  <c r="AO21" i="34"/>
  <c r="AN21" i="34"/>
  <c r="AJ21" i="34"/>
  <c r="AX20" i="34"/>
  <c r="AW20" i="34"/>
  <c r="AV20" i="34"/>
  <c r="AU20" i="34"/>
  <c r="AT20" i="34"/>
  <c r="AS20" i="34"/>
  <c r="AR20" i="34"/>
  <c r="AQ20" i="34"/>
  <c r="AP20" i="34"/>
  <c r="AO20" i="34"/>
  <c r="AN20" i="34"/>
  <c r="AJ20" i="34"/>
  <c r="AX19" i="34"/>
  <c r="AW19" i="34"/>
  <c r="AV19" i="34"/>
  <c r="AU19" i="34"/>
  <c r="AT19" i="34"/>
  <c r="AS19" i="34"/>
  <c r="AR19" i="34"/>
  <c r="AQ19" i="34"/>
  <c r="AP19" i="34"/>
  <c r="AO19" i="34"/>
  <c r="AN19" i="34"/>
  <c r="AJ19" i="34"/>
  <c r="AX18" i="34"/>
  <c r="AW18" i="34"/>
  <c r="AV18" i="34"/>
  <c r="AU18" i="34"/>
  <c r="AT18" i="34"/>
  <c r="AS18" i="34"/>
  <c r="AR18" i="34"/>
  <c r="AQ18" i="34"/>
  <c r="AP18" i="34"/>
  <c r="AO18" i="34"/>
  <c r="AN18" i="34"/>
  <c r="AJ18" i="34"/>
  <c r="AX17" i="34"/>
  <c r="AW17" i="34"/>
  <c r="AV17" i="34"/>
  <c r="AU17" i="34"/>
  <c r="AT17" i="34"/>
  <c r="AS17" i="34"/>
  <c r="AR17" i="34"/>
  <c r="AQ17" i="34"/>
  <c r="AP17" i="34"/>
  <c r="AO17" i="34"/>
  <c r="AN17" i="34"/>
  <c r="AJ17" i="34"/>
  <c r="AX16" i="34"/>
  <c r="AW16" i="34"/>
  <c r="AV16" i="34"/>
  <c r="AU16" i="34"/>
  <c r="AT16" i="34"/>
  <c r="AS16" i="34"/>
  <c r="AR16" i="34"/>
  <c r="AQ16" i="34"/>
  <c r="AP16" i="34"/>
  <c r="AO16" i="34"/>
  <c r="AN16" i="34"/>
  <c r="AJ16" i="34"/>
  <c r="AX15" i="34"/>
  <c r="AW15" i="34"/>
  <c r="AV15" i="34"/>
  <c r="AU15" i="34"/>
  <c r="AT15" i="34"/>
  <c r="AS15" i="34"/>
  <c r="AR15" i="34"/>
  <c r="AQ15" i="34"/>
  <c r="AP15" i="34"/>
  <c r="AO15" i="34"/>
  <c r="AN15" i="34"/>
  <c r="AJ15" i="34"/>
  <c r="AX14" i="34"/>
  <c r="AW14" i="34"/>
  <c r="AV14" i="34"/>
  <c r="AU14" i="34"/>
  <c r="AT14" i="34"/>
  <c r="AS14" i="34"/>
  <c r="AR14" i="34"/>
  <c r="AQ14" i="34"/>
  <c r="AP14" i="34"/>
  <c r="AO14" i="34"/>
  <c r="AN14" i="34"/>
  <c r="AJ14" i="34"/>
  <c r="AX13" i="34"/>
  <c r="AW13" i="34"/>
  <c r="AV13" i="34"/>
  <c r="AU13" i="34"/>
  <c r="AT13" i="34"/>
  <c r="AS13" i="34"/>
  <c r="AR13" i="34"/>
  <c r="AQ13" i="34"/>
  <c r="AP13" i="34"/>
  <c r="AO13" i="34"/>
  <c r="AN13" i="34"/>
  <c r="AJ13" i="34"/>
  <c r="AX12" i="34"/>
  <c r="AW12" i="34"/>
  <c r="AV12" i="34"/>
  <c r="AU12" i="34"/>
  <c r="AT12" i="34"/>
  <c r="AS12" i="34"/>
  <c r="AR12" i="34"/>
  <c r="AQ12" i="34"/>
  <c r="AP12" i="34"/>
  <c r="AO12" i="34"/>
  <c r="AN12" i="34"/>
  <c r="AJ12" i="34"/>
  <c r="AX11" i="34"/>
  <c r="AW11" i="34"/>
  <c r="AV11" i="34"/>
  <c r="AU11" i="34"/>
  <c r="AT11" i="34"/>
  <c r="AS11" i="34"/>
  <c r="AR11" i="34"/>
  <c r="AQ11" i="34"/>
  <c r="AP11" i="34"/>
  <c r="AO11" i="34"/>
  <c r="AN11" i="34"/>
  <c r="AJ11" i="34"/>
  <c r="AX10" i="34"/>
  <c r="AW10" i="34"/>
  <c r="AV10" i="34"/>
  <c r="AU10" i="34"/>
  <c r="AT10" i="34"/>
  <c r="AS10" i="34"/>
  <c r="AR10" i="34"/>
  <c r="AQ10" i="34"/>
  <c r="AP10" i="34"/>
  <c r="AO10" i="34"/>
  <c r="AN10" i="34"/>
  <c r="AJ10" i="34"/>
  <c r="AX9" i="34"/>
  <c r="AW9" i="34"/>
  <c r="AV9" i="34"/>
  <c r="AU9" i="34"/>
  <c r="AT9" i="34"/>
  <c r="AS9" i="34"/>
  <c r="AR9" i="34"/>
  <c r="AQ9" i="34"/>
  <c r="AP9" i="34"/>
  <c r="AO9" i="34"/>
  <c r="AN9" i="34"/>
  <c r="AJ9" i="34"/>
  <c r="AX8" i="34"/>
  <c r="AW8" i="34"/>
  <c r="AV8" i="34"/>
  <c r="AU8" i="34"/>
  <c r="AT8" i="34"/>
  <c r="AS8" i="34"/>
  <c r="AR8" i="34"/>
  <c r="AQ8" i="34"/>
  <c r="AP8" i="34"/>
  <c r="AO8" i="34"/>
  <c r="AN8" i="34"/>
  <c r="AJ8" i="34"/>
  <c r="AH5" i="34"/>
  <c r="AF5" i="34"/>
  <c r="AF6" i="34" s="1"/>
  <c r="AF7" i="34" s="1"/>
  <c r="AE5" i="34"/>
  <c r="AE6" i="34" s="1"/>
  <c r="AE7" i="34" s="1"/>
  <c r="AD5" i="34"/>
  <c r="AD6" i="34" s="1"/>
  <c r="AD7" i="34" s="1"/>
  <c r="AC5" i="34"/>
  <c r="AC6" i="34" s="1"/>
  <c r="AC7" i="34" s="1"/>
  <c r="AB5" i="34"/>
  <c r="AB6" i="34" s="1"/>
  <c r="AB7" i="34" s="1"/>
  <c r="AA5" i="34"/>
  <c r="AA6" i="34" s="1"/>
  <c r="AA7" i="34" s="1"/>
  <c r="Z5" i="34"/>
  <c r="Z6" i="34" s="1"/>
  <c r="Z7" i="34" s="1"/>
  <c r="Y5" i="34"/>
  <c r="Y6" i="34" s="1"/>
  <c r="Y7" i="34" s="1"/>
  <c r="X5" i="34"/>
  <c r="X6" i="34" s="1"/>
  <c r="X7" i="34" s="1"/>
  <c r="W5" i="34"/>
  <c r="W6" i="34" s="1"/>
  <c r="W7" i="34" s="1"/>
  <c r="V5" i="34"/>
  <c r="V6" i="34" s="1"/>
  <c r="V7" i="34" s="1"/>
  <c r="U5" i="34"/>
  <c r="U6" i="34" s="1"/>
  <c r="U7" i="34" s="1"/>
  <c r="T5" i="34"/>
  <c r="T6" i="34" s="1"/>
  <c r="T7" i="34" s="1"/>
  <c r="S5" i="34"/>
  <c r="S6" i="34" s="1"/>
  <c r="S7" i="34" s="1"/>
  <c r="R5" i="34"/>
  <c r="R6" i="34" s="1"/>
  <c r="R7" i="34" s="1"/>
  <c r="Q5" i="34"/>
  <c r="Q6" i="34" s="1"/>
  <c r="Q7" i="34" s="1"/>
  <c r="P5" i="34"/>
  <c r="P6" i="34" s="1"/>
  <c r="P7" i="34" s="1"/>
  <c r="O5" i="34"/>
  <c r="O6" i="34" s="1"/>
  <c r="O7" i="34" s="1"/>
  <c r="N5" i="34"/>
  <c r="N6" i="34" s="1"/>
  <c r="N7" i="34" s="1"/>
  <c r="M5" i="34"/>
  <c r="M6" i="34" s="1"/>
  <c r="M7" i="34" s="1"/>
  <c r="L5" i="34"/>
  <c r="L6" i="34" s="1"/>
  <c r="L7" i="34" s="1"/>
  <c r="K5" i="34"/>
  <c r="K6" i="34" s="1"/>
  <c r="K7" i="34" s="1"/>
  <c r="J5" i="34"/>
  <c r="J6" i="34" s="1"/>
  <c r="J7" i="34" s="1"/>
  <c r="I5" i="34"/>
  <c r="I6" i="34" s="1"/>
  <c r="I7" i="34" s="1"/>
  <c r="H5" i="34"/>
  <c r="H6" i="34" s="1"/>
  <c r="H7" i="34" s="1"/>
  <c r="G5" i="34"/>
  <c r="G6" i="34" s="1"/>
  <c r="G7" i="34" s="1"/>
  <c r="F5" i="34"/>
  <c r="F6" i="34" s="1"/>
  <c r="F7" i="34" s="1"/>
  <c r="E5" i="34"/>
  <c r="E6" i="34" s="1"/>
  <c r="E7" i="34" s="1"/>
  <c r="D5" i="34"/>
  <c r="D6" i="34" s="1"/>
  <c r="D7" i="34" s="1"/>
  <c r="AG50" i="33"/>
  <c r="AF50" i="33"/>
  <c r="AE50" i="33"/>
  <c r="AD50" i="33"/>
  <c r="AC50" i="33"/>
  <c r="AB50" i="33"/>
  <c r="AA50" i="33"/>
  <c r="Z50" i="33"/>
  <c r="Y50" i="33"/>
  <c r="X50" i="33"/>
  <c r="W50" i="33"/>
  <c r="V50" i="33"/>
  <c r="U50" i="33"/>
  <c r="T50" i="33"/>
  <c r="S50" i="33"/>
  <c r="R50" i="33"/>
  <c r="Q50" i="33"/>
  <c r="P50" i="33"/>
  <c r="O50" i="33"/>
  <c r="N50" i="33"/>
  <c r="M50" i="33"/>
  <c r="L50" i="33"/>
  <c r="K50" i="33"/>
  <c r="J50" i="33"/>
  <c r="I50" i="33"/>
  <c r="H50" i="33"/>
  <c r="G50" i="33"/>
  <c r="F50" i="33"/>
  <c r="E50" i="33"/>
  <c r="D50" i="33"/>
  <c r="AG49" i="33"/>
  <c r="AF49" i="33"/>
  <c r="AE49" i="33"/>
  <c r="AD49" i="33"/>
  <c r="AC49" i="33"/>
  <c r="AB49" i="33"/>
  <c r="AA49" i="33"/>
  <c r="Z49" i="33"/>
  <c r="Y49" i="33"/>
  <c r="X49" i="33"/>
  <c r="W49" i="33"/>
  <c r="V49" i="33"/>
  <c r="U49" i="33"/>
  <c r="T49" i="33"/>
  <c r="S49" i="33"/>
  <c r="R49" i="33"/>
  <c r="Q49" i="33"/>
  <c r="P49" i="33"/>
  <c r="O49" i="33"/>
  <c r="N49" i="33"/>
  <c r="M49" i="33"/>
  <c r="L49" i="33"/>
  <c r="K49" i="33"/>
  <c r="J49" i="33"/>
  <c r="I49" i="33"/>
  <c r="H49" i="33"/>
  <c r="G49" i="33"/>
  <c r="F49" i="33"/>
  <c r="E49" i="33"/>
  <c r="D49" i="33"/>
  <c r="AG48" i="33"/>
  <c r="AF48" i="33"/>
  <c r="AE48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AG46" i="33"/>
  <c r="AF46" i="33"/>
  <c r="AE46" i="33"/>
  <c r="AD46" i="33"/>
  <c r="AC46" i="33"/>
  <c r="AB46" i="33"/>
  <c r="AA46" i="33"/>
  <c r="Z46" i="33"/>
  <c r="Y46" i="33"/>
  <c r="X46" i="33"/>
  <c r="W46" i="33"/>
  <c r="V46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6" i="33"/>
  <c r="AG45" i="33"/>
  <c r="AF45" i="33"/>
  <c r="AE45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I45" i="33"/>
  <c r="H45" i="33"/>
  <c r="G45" i="33"/>
  <c r="F45" i="33"/>
  <c r="E45" i="33"/>
  <c r="D45" i="33"/>
  <c r="AG44" i="33"/>
  <c r="AF44" i="33"/>
  <c r="AE44" i="33"/>
  <c r="AD44" i="33"/>
  <c r="AC44" i="33"/>
  <c r="AB44" i="33"/>
  <c r="AA44" i="33"/>
  <c r="Z44" i="33"/>
  <c r="Y44" i="33"/>
  <c r="X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AG43" i="33"/>
  <c r="AF43" i="33"/>
  <c r="AE43" i="33"/>
  <c r="AD43" i="33"/>
  <c r="AC43" i="33"/>
  <c r="AB43" i="33"/>
  <c r="AA43" i="33"/>
  <c r="Z43" i="33"/>
  <c r="Y43" i="33"/>
  <c r="X43" i="33"/>
  <c r="W43" i="33"/>
  <c r="V43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D43" i="33"/>
  <c r="AG42" i="33"/>
  <c r="AF42" i="33"/>
  <c r="AE42" i="33"/>
  <c r="AD42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D42" i="33"/>
  <c r="AG41" i="33"/>
  <c r="AF41" i="33"/>
  <c r="AE41" i="33"/>
  <c r="AD41" i="33"/>
  <c r="AC41" i="33"/>
  <c r="AB41" i="33"/>
  <c r="AA41" i="33"/>
  <c r="Z41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D41" i="33"/>
  <c r="AG40" i="33"/>
  <c r="AF40" i="33"/>
  <c r="AE40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AG39" i="33"/>
  <c r="AF39" i="33"/>
  <c r="AE39" i="33"/>
  <c r="AD39" i="33"/>
  <c r="AC39" i="33"/>
  <c r="AB39" i="33"/>
  <c r="AA39" i="33"/>
  <c r="Z39" i="33"/>
  <c r="Y39" i="33"/>
  <c r="X39" i="33"/>
  <c r="W39" i="33"/>
  <c r="V39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AG37" i="33"/>
  <c r="AF37" i="33"/>
  <c r="AE37" i="33"/>
  <c r="AD37" i="33"/>
  <c r="AC37" i="33"/>
  <c r="AB37" i="33"/>
  <c r="AA37" i="33"/>
  <c r="Z37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AG36" i="33"/>
  <c r="AF36" i="33"/>
  <c r="AE36" i="33"/>
  <c r="AD36" i="33"/>
  <c r="AC36" i="33"/>
  <c r="AB36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AG35" i="33"/>
  <c r="AF35" i="33"/>
  <c r="AE35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AW28" i="33"/>
  <c r="AV28" i="33"/>
  <c r="AU28" i="33"/>
  <c r="AT28" i="33"/>
  <c r="AS28" i="33"/>
  <c r="AR28" i="33"/>
  <c r="AQ28" i="33"/>
  <c r="AP28" i="33"/>
  <c r="AO28" i="33"/>
  <c r="AN28" i="33"/>
  <c r="AW27" i="33"/>
  <c r="AV27" i="33"/>
  <c r="AU27" i="33"/>
  <c r="AT27" i="33"/>
  <c r="AS27" i="33"/>
  <c r="AR27" i="33"/>
  <c r="AQ27" i="33"/>
  <c r="AP27" i="33"/>
  <c r="AO27" i="33"/>
  <c r="AN27" i="33"/>
  <c r="AW26" i="33"/>
  <c r="AV26" i="33"/>
  <c r="AU26" i="33"/>
  <c r="AT26" i="33"/>
  <c r="AS26" i="33"/>
  <c r="AR26" i="33"/>
  <c r="AQ26" i="33"/>
  <c r="AP26" i="33"/>
  <c r="AO26" i="33"/>
  <c r="AN26" i="33"/>
  <c r="AM26" i="33"/>
  <c r="AI26" i="33"/>
  <c r="AW25" i="33"/>
  <c r="AV25" i="33"/>
  <c r="AU25" i="33"/>
  <c r="AT25" i="33"/>
  <c r="AS25" i="33"/>
  <c r="AR25" i="33"/>
  <c r="AQ25" i="33"/>
  <c r="AP25" i="33"/>
  <c r="AO25" i="33"/>
  <c r="AN25" i="33"/>
  <c r="AI25" i="33"/>
  <c r="AW24" i="33"/>
  <c r="AV24" i="33"/>
  <c r="AU24" i="33"/>
  <c r="AT24" i="33"/>
  <c r="AS24" i="33"/>
  <c r="AR24" i="33"/>
  <c r="AQ24" i="33"/>
  <c r="AP24" i="33"/>
  <c r="AO24" i="33"/>
  <c r="AN24" i="33"/>
  <c r="AM24" i="33"/>
  <c r="AW23" i="33"/>
  <c r="AV23" i="33"/>
  <c r="AU23" i="33"/>
  <c r="AT23" i="33"/>
  <c r="AS23" i="33"/>
  <c r="AR23" i="33"/>
  <c r="AQ23" i="33"/>
  <c r="AP23" i="33"/>
  <c r="AO23" i="33"/>
  <c r="AN23" i="33"/>
  <c r="AM23" i="33"/>
  <c r="AI23" i="33"/>
  <c r="AW22" i="33"/>
  <c r="AV22" i="33"/>
  <c r="AU22" i="33"/>
  <c r="AT22" i="33"/>
  <c r="AS22" i="33"/>
  <c r="AR22" i="33"/>
  <c r="AQ22" i="33"/>
  <c r="AP22" i="33"/>
  <c r="AO22" i="33"/>
  <c r="AN22" i="33"/>
  <c r="AM22" i="33"/>
  <c r="AI22" i="33"/>
  <c r="AW21" i="33"/>
  <c r="AV21" i="33"/>
  <c r="AU21" i="33"/>
  <c r="AT21" i="33"/>
  <c r="AS21" i="33"/>
  <c r="AR21" i="33"/>
  <c r="AQ21" i="33"/>
  <c r="AP21" i="33"/>
  <c r="AO21" i="33"/>
  <c r="AN21" i="33"/>
  <c r="AM21" i="33"/>
  <c r="AI21" i="33"/>
  <c r="AW20" i="33"/>
  <c r="AV20" i="33"/>
  <c r="AU20" i="33"/>
  <c r="AT20" i="33"/>
  <c r="AS20" i="33"/>
  <c r="AR20" i="33"/>
  <c r="AQ20" i="33"/>
  <c r="AP20" i="33"/>
  <c r="AO20" i="33"/>
  <c r="AN20" i="33"/>
  <c r="AM20" i="33"/>
  <c r="AI20" i="33"/>
  <c r="AW19" i="33"/>
  <c r="AV19" i="33"/>
  <c r="AU19" i="33"/>
  <c r="AT19" i="33"/>
  <c r="AS19" i="33"/>
  <c r="AR19" i="33"/>
  <c r="AQ19" i="33"/>
  <c r="AP19" i="33"/>
  <c r="AO19" i="33"/>
  <c r="AN19" i="33"/>
  <c r="AM19" i="33"/>
  <c r="AI19" i="33"/>
  <c r="AW18" i="33"/>
  <c r="AV18" i="33"/>
  <c r="AU18" i="33"/>
  <c r="AT18" i="33"/>
  <c r="AS18" i="33"/>
  <c r="AR18" i="33"/>
  <c r="AQ18" i="33"/>
  <c r="AP18" i="33"/>
  <c r="AO18" i="33"/>
  <c r="AN18" i="33"/>
  <c r="AM18" i="33"/>
  <c r="AI18" i="33"/>
  <c r="AW17" i="33"/>
  <c r="AV17" i="33"/>
  <c r="AU17" i="33"/>
  <c r="AT17" i="33"/>
  <c r="AS17" i="33"/>
  <c r="AR17" i="33"/>
  <c r="AQ17" i="33"/>
  <c r="AP17" i="33"/>
  <c r="AO17" i="33"/>
  <c r="AN17" i="33"/>
  <c r="AM17" i="33"/>
  <c r="AI17" i="33"/>
  <c r="AW16" i="33"/>
  <c r="AV16" i="33"/>
  <c r="AU16" i="33"/>
  <c r="AT16" i="33"/>
  <c r="AS16" i="33"/>
  <c r="AR16" i="33"/>
  <c r="AQ16" i="33"/>
  <c r="AP16" i="33"/>
  <c r="AO16" i="33"/>
  <c r="AN16" i="33"/>
  <c r="AM16" i="33"/>
  <c r="AI16" i="33"/>
  <c r="AW15" i="33"/>
  <c r="AV15" i="33"/>
  <c r="AU15" i="33"/>
  <c r="AT15" i="33"/>
  <c r="AS15" i="33"/>
  <c r="AR15" i="33"/>
  <c r="AQ15" i="33"/>
  <c r="AP15" i="33"/>
  <c r="AO15" i="33"/>
  <c r="AN15" i="33"/>
  <c r="AM15" i="33"/>
  <c r="AI15" i="33"/>
  <c r="AW14" i="33"/>
  <c r="AV14" i="33"/>
  <c r="AU14" i="33"/>
  <c r="AT14" i="33"/>
  <c r="AS14" i="33"/>
  <c r="AR14" i="33"/>
  <c r="AQ14" i="33"/>
  <c r="AP14" i="33"/>
  <c r="AO14" i="33"/>
  <c r="AN14" i="33"/>
  <c r="AM14" i="33"/>
  <c r="AI14" i="33"/>
  <c r="AW13" i="33"/>
  <c r="AV13" i="33"/>
  <c r="AU13" i="33"/>
  <c r="AT13" i="33"/>
  <c r="AS13" i="33"/>
  <c r="AR13" i="33"/>
  <c r="AQ13" i="33"/>
  <c r="AP13" i="33"/>
  <c r="AO13" i="33"/>
  <c r="AN13" i="33"/>
  <c r="AM13" i="33"/>
  <c r="AI13" i="33"/>
  <c r="AW12" i="33"/>
  <c r="AV12" i="33"/>
  <c r="AU12" i="33"/>
  <c r="AT12" i="33"/>
  <c r="AS12" i="33"/>
  <c r="AR12" i="33"/>
  <c r="AQ12" i="33"/>
  <c r="AP12" i="33"/>
  <c r="AO12" i="33"/>
  <c r="AN12" i="33"/>
  <c r="AM12" i="33"/>
  <c r="AI12" i="33"/>
  <c r="AW11" i="33"/>
  <c r="AV11" i="33"/>
  <c r="AU11" i="33"/>
  <c r="AT11" i="33"/>
  <c r="AS11" i="33"/>
  <c r="AR11" i="33"/>
  <c r="AQ11" i="33"/>
  <c r="AP11" i="33"/>
  <c r="AO11" i="33"/>
  <c r="AN11" i="33"/>
  <c r="AM11" i="33"/>
  <c r="AI11" i="33"/>
  <c r="AW10" i="33"/>
  <c r="AV10" i="33"/>
  <c r="AU10" i="33"/>
  <c r="AT10" i="33"/>
  <c r="AS10" i="33"/>
  <c r="AR10" i="33"/>
  <c r="AQ10" i="33"/>
  <c r="AP10" i="33"/>
  <c r="AO10" i="33"/>
  <c r="AN10" i="33"/>
  <c r="AM10" i="33"/>
  <c r="AI10" i="33"/>
  <c r="AW9" i="33"/>
  <c r="AV9" i="33"/>
  <c r="AU9" i="33"/>
  <c r="AT9" i="33"/>
  <c r="AS9" i="33"/>
  <c r="AR9" i="33"/>
  <c r="AQ9" i="33"/>
  <c r="AP9" i="33"/>
  <c r="AO9" i="33"/>
  <c r="AN9" i="33"/>
  <c r="AM9" i="33"/>
  <c r="AI9" i="33"/>
  <c r="AW8" i="33"/>
  <c r="AV8" i="33"/>
  <c r="AU8" i="33"/>
  <c r="AT8" i="33"/>
  <c r="AS8" i="33"/>
  <c r="AR8" i="33"/>
  <c r="AQ8" i="33"/>
  <c r="AP8" i="33"/>
  <c r="AO8" i="33"/>
  <c r="AN8" i="33"/>
  <c r="AM8" i="33"/>
  <c r="AI8" i="33"/>
  <c r="AG5" i="33"/>
  <c r="AG6" i="33" s="1"/>
  <c r="AG7" i="33" s="1"/>
  <c r="AF5" i="33"/>
  <c r="AF6" i="33" s="1"/>
  <c r="AF7" i="33" s="1"/>
  <c r="AE5" i="33"/>
  <c r="AE6" i="33" s="1"/>
  <c r="AE7" i="33" s="1"/>
  <c r="AD5" i="33"/>
  <c r="AD6" i="33" s="1"/>
  <c r="AD7" i="33" s="1"/>
  <c r="AC5" i="33"/>
  <c r="AC6" i="33" s="1"/>
  <c r="AC7" i="33" s="1"/>
  <c r="AB5" i="33"/>
  <c r="AB6" i="33" s="1"/>
  <c r="AB7" i="33" s="1"/>
  <c r="AA5" i="33"/>
  <c r="AA6" i="33" s="1"/>
  <c r="AA7" i="33" s="1"/>
  <c r="Z5" i="33"/>
  <c r="Z6" i="33" s="1"/>
  <c r="Z7" i="33" s="1"/>
  <c r="Y5" i="33"/>
  <c r="Y6" i="33" s="1"/>
  <c r="Y7" i="33" s="1"/>
  <c r="X5" i="33"/>
  <c r="X6" i="33" s="1"/>
  <c r="X7" i="33" s="1"/>
  <c r="W5" i="33"/>
  <c r="W6" i="33" s="1"/>
  <c r="W7" i="33" s="1"/>
  <c r="V5" i="33"/>
  <c r="V6" i="33" s="1"/>
  <c r="V7" i="33" s="1"/>
  <c r="U5" i="33"/>
  <c r="U6" i="33" s="1"/>
  <c r="U7" i="33" s="1"/>
  <c r="T5" i="33"/>
  <c r="T6" i="33" s="1"/>
  <c r="T7" i="33" s="1"/>
  <c r="S5" i="33"/>
  <c r="S6" i="33" s="1"/>
  <c r="S7" i="33" s="1"/>
  <c r="R5" i="33"/>
  <c r="R6" i="33" s="1"/>
  <c r="R7" i="33" s="1"/>
  <c r="Q5" i="33"/>
  <c r="Q6" i="33" s="1"/>
  <c r="Q7" i="33" s="1"/>
  <c r="P5" i="33"/>
  <c r="P6" i="33" s="1"/>
  <c r="P7" i="33" s="1"/>
  <c r="O5" i="33"/>
  <c r="O6" i="33" s="1"/>
  <c r="O7" i="33" s="1"/>
  <c r="N5" i="33"/>
  <c r="N6" i="33" s="1"/>
  <c r="N7" i="33" s="1"/>
  <c r="M5" i="33"/>
  <c r="M6" i="33" s="1"/>
  <c r="M7" i="33" s="1"/>
  <c r="L5" i="33"/>
  <c r="L6" i="33" s="1"/>
  <c r="L7" i="33" s="1"/>
  <c r="K5" i="33"/>
  <c r="K6" i="33" s="1"/>
  <c r="K7" i="33" s="1"/>
  <c r="J5" i="33"/>
  <c r="J6" i="33" s="1"/>
  <c r="J7" i="33" s="1"/>
  <c r="I5" i="33"/>
  <c r="I6" i="33" s="1"/>
  <c r="I7" i="33" s="1"/>
  <c r="H5" i="33"/>
  <c r="H6" i="33" s="1"/>
  <c r="H7" i="33" s="1"/>
  <c r="G5" i="33"/>
  <c r="G6" i="33" s="1"/>
  <c r="G7" i="33" s="1"/>
  <c r="F5" i="33"/>
  <c r="F6" i="33" s="1"/>
  <c r="F7" i="33" s="1"/>
  <c r="E5" i="33"/>
  <c r="E6" i="33" s="1"/>
  <c r="E7" i="33" s="1"/>
  <c r="D5" i="33"/>
  <c r="D6" i="33" s="1"/>
  <c r="D7" i="33" s="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AH48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AH47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AH46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AH37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AH36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AH35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AX27" i="31"/>
  <c r="AW27" i="31"/>
  <c r="AV27" i="31"/>
  <c r="AU27" i="31"/>
  <c r="AT27" i="31"/>
  <c r="AS27" i="31"/>
  <c r="AR27" i="31"/>
  <c r="AQ27" i="31"/>
  <c r="AP27" i="31"/>
  <c r="AO27" i="31"/>
  <c r="AX26" i="31"/>
  <c r="AW26" i="31"/>
  <c r="AV26" i="31"/>
  <c r="AU26" i="31"/>
  <c r="AT26" i="31"/>
  <c r="AS26" i="31"/>
  <c r="AR26" i="31"/>
  <c r="AQ26" i="31"/>
  <c r="AP26" i="31"/>
  <c r="AO26" i="31"/>
  <c r="AX25" i="31"/>
  <c r="AW25" i="31"/>
  <c r="AV25" i="31"/>
  <c r="AU25" i="31"/>
  <c r="AT25" i="31"/>
  <c r="AS25" i="31"/>
  <c r="AR25" i="31"/>
  <c r="AQ25" i="31"/>
  <c r="AP25" i="31"/>
  <c r="AO25" i="31"/>
  <c r="AN25" i="31"/>
  <c r="AJ25" i="31"/>
  <c r="AX24" i="31"/>
  <c r="AW24" i="31"/>
  <c r="AV24" i="31"/>
  <c r="AU24" i="31"/>
  <c r="AT24" i="31"/>
  <c r="AS24" i="31"/>
  <c r="AR24" i="31"/>
  <c r="AQ24" i="31"/>
  <c r="AP24" i="31"/>
  <c r="AO24" i="31"/>
  <c r="AJ24" i="31"/>
  <c r="AX23" i="31"/>
  <c r="AW23" i="31"/>
  <c r="AV23" i="31"/>
  <c r="AU23" i="31"/>
  <c r="AT23" i="31"/>
  <c r="AS23" i="31"/>
  <c r="AR23" i="31"/>
  <c r="AQ23" i="31"/>
  <c r="AP23" i="31"/>
  <c r="AO23" i="31"/>
  <c r="AN23" i="31"/>
  <c r="AJ23" i="31"/>
  <c r="AX22" i="31"/>
  <c r="AW22" i="31"/>
  <c r="AV22" i="31"/>
  <c r="AU22" i="31"/>
  <c r="AT22" i="31"/>
  <c r="AS22" i="31"/>
  <c r="AR22" i="31"/>
  <c r="AQ22" i="31"/>
  <c r="AP22" i="31"/>
  <c r="AO22" i="31"/>
  <c r="AN22" i="31"/>
  <c r="AJ22" i="31"/>
  <c r="AX21" i="31"/>
  <c r="AW21" i="31"/>
  <c r="AV21" i="31"/>
  <c r="AU21" i="31"/>
  <c r="AT21" i="31"/>
  <c r="AS21" i="31"/>
  <c r="AR21" i="31"/>
  <c r="AQ21" i="31"/>
  <c r="AP21" i="31"/>
  <c r="AO21" i="31"/>
  <c r="AN21" i="31"/>
  <c r="AJ21" i="31"/>
  <c r="AX20" i="31"/>
  <c r="AW20" i="31"/>
  <c r="AV20" i="31"/>
  <c r="AU20" i="31"/>
  <c r="AT20" i="31"/>
  <c r="AS20" i="31"/>
  <c r="AR20" i="31"/>
  <c r="AQ20" i="31"/>
  <c r="AP20" i="31"/>
  <c r="AO20" i="31"/>
  <c r="AN20" i="31"/>
  <c r="AJ20" i="31"/>
  <c r="AX19" i="31"/>
  <c r="AW19" i="31"/>
  <c r="AV19" i="31"/>
  <c r="AU19" i="31"/>
  <c r="AT19" i="31"/>
  <c r="AS19" i="31"/>
  <c r="AR19" i="31"/>
  <c r="AQ19" i="31"/>
  <c r="AP19" i="31"/>
  <c r="AO19" i="31"/>
  <c r="AN19" i="31"/>
  <c r="AJ19" i="31"/>
  <c r="AX18" i="31"/>
  <c r="AW18" i="31"/>
  <c r="AV18" i="31"/>
  <c r="AU18" i="31"/>
  <c r="AT18" i="31"/>
  <c r="AS18" i="31"/>
  <c r="AR18" i="31"/>
  <c r="AQ18" i="31"/>
  <c r="AP18" i="31"/>
  <c r="AO18" i="31"/>
  <c r="AN18" i="31"/>
  <c r="AJ18" i="31"/>
  <c r="AX17" i="31"/>
  <c r="AW17" i="31"/>
  <c r="AV17" i="31"/>
  <c r="AU17" i="31"/>
  <c r="AT17" i="31"/>
  <c r="AS17" i="31"/>
  <c r="AR17" i="31"/>
  <c r="AQ17" i="31"/>
  <c r="AP17" i="31"/>
  <c r="AO17" i="31"/>
  <c r="AN17" i="31"/>
  <c r="AJ17" i="31"/>
  <c r="AX16" i="31"/>
  <c r="AW16" i="31"/>
  <c r="AV16" i="31"/>
  <c r="AU16" i="31"/>
  <c r="AT16" i="31"/>
  <c r="AS16" i="31"/>
  <c r="AR16" i="31"/>
  <c r="AQ16" i="31"/>
  <c r="AP16" i="31"/>
  <c r="AO16" i="31"/>
  <c r="AN16" i="31"/>
  <c r="AJ16" i="31"/>
  <c r="AX15" i="31"/>
  <c r="AW15" i="31"/>
  <c r="AV15" i="31"/>
  <c r="AU15" i="31"/>
  <c r="AT15" i="31"/>
  <c r="AS15" i="31"/>
  <c r="AR15" i="31"/>
  <c r="AQ15" i="31"/>
  <c r="AP15" i="31"/>
  <c r="AO15" i="31"/>
  <c r="AN15" i="31"/>
  <c r="AJ15" i="31"/>
  <c r="AX14" i="31"/>
  <c r="AW14" i="31"/>
  <c r="AV14" i="31"/>
  <c r="AU14" i="31"/>
  <c r="AT14" i="31"/>
  <c r="AS14" i="31"/>
  <c r="AR14" i="31"/>
  <c r="AQ14" i="31"/>
  <c r="AP14" i="31"/>
  <c r="AO14" i="31"/>
  <c r="AN14" i="31"/>
  <c r="AJ14" i="31"/>
  <c r="AX13" i="31"/>
  <c r="AW13" i="31"/>
  <c r="AV13" i="31"/>
  <c r="AU13" i="31"/>
  <c r="AT13" i="31"/>
  <c r="AS13" i="31"/>
  <c r="AR13" i="31"/>
  <c r="AQ13" i="31"/>
  <c r="AP13" i="31"/>
  <c r="AO13" i="31"/>
  <c r="AN13" i="31"/>
  <c r="AJ13" i="31"/>
  <c r="AX12" i="31"/>
  <c r="AW12" i="31"/>
  <c r="AV12" i="31"/>
  <c r="AU12" i="31"/>
  <c r="AT12" i="31"/>
  <c r="AS12" i="31"/>
  <c r="AR12" i="31"/>
  <c r="AQ12" i="31"/>
  <c r="AP12" i="31"/>
  <c r="AO12" i="31"/>
  <c r="AN12" i="31"/>
  <c r="AJ12" i="31"/>
  <c r="AX11" i="31"/>
  <c r="AW11" i="31"/>
  <c r="AV11" i="31"/>
  <c r="AU11" i="31"/>
  <c r="AT11" i="31"/>
  <c r="AS11" i="31"/>
  <c r="AR11" i="31"/>
  <c r="AQ11" i="31"/>
  <c r="AP11" i="31"/>
  <c r="AO11" i="31"/>
  <c r="AN11" i="31"/>
  <c r="AJ11" i="31"/>
  <c r="AX10" i="31"/>
  <c r="AW10" i="31"/>
  <c r="AV10" i="31"/>
  <c r="AU10" i="31"/>
  <c r="AT10" i="31"/>
  <c r="AS10" i="31"/>
  <c r="AR10" i="31"/>
  <c r="AQ10" i="31"/>
  <c r="AP10" i="31"/>
  <c r="AO10" i="31"/>
  <c r="AN10" i="31"/>
  <c r="AJ10" i="31"/>
  <c r="AX9" i="31"/>
  <c r="AW9" i="31"/>
  <c r="AV9" i="31"/>
  <c r="AU9" i="31"/>
  <c r="AT9" i="31"/>
  <c r="AS9" i="31"/>
  <c r="AR9" i="31"/>
  <c r="AQ9" i="31"/>
  <c r="AP9" i="31"/>
  <c r="AO9" i="31"/>
  <c r="AN9" i="31"/>
  <c r="AJ9" i="31"/>
  <c r="AX8" i="31"/>
  <c r="AW8" i="31"/>
  <c r="AV8" i="31"/>
  <c r="AU8" i="31"/>
  <c r="AT8" i="31"/>
  <c r="AS8" i="31"/>
  <c r="AR8" i="31"/>
  <c r="AQ8" i="31"/>
  <c r="AP8" i="31"/>
  <c r="AO8" i="31"/>
  <c r="AN8" i="31"/>
  <c r="AJ8" i="31"/>
  <c r="AH5" i="31"/>
  <c r="AH6" i="31" s="1"/>
  <c r="AH7" i="31" s="1"/>
  <c r="AG5" i="31"/>
  <c r="AG6" i="31" s="1"/>
  <c r="AG7" i="31" s="1"/>
  <c r="AF5" i="31"/>
  <c r="AF6" i="31" s="1"/>
  <c r="AF7" i="31" s="1"/>
  <c r="AE5" i="31"/>
  <c r="AE6" i="31" s="1"/>
  <c r="AE7" i="31" s="1"/>
  <c r="AD5" i="31"/>
  <c r="AD6" i="31" s="1"/>
  <c r="AD7" i="31" s="1"/>
  <c r="AC5" i="31"/>
  <c r="AC6" i="31" s="1"/>
  <c r="AC7" i="31" s="1"/>
  <c r="AB5" i="31"/>
  <c r="AB6" i="31" s="1"/>
  <c r="AB7" i="31" s="1"/>
  <c r="AA5" i="31"/>
  <c r="AA6" i="31" s="1"/>
  <c r="AA7" i="31" s="1"/>
  <c r="Z5" i="31"/>
  <c r="Z6" i="31" s="1"/>
  <c r="Z7" i="31" s="1"/>
  <c r="Y5" i="31"/>
  <c r="Y6" i="31" s="1"/>
  <c r="Y7" i="31" s="1"/>
  <c r="X5" i="31"/>
  <c r="X6" i="31" s="1"/>
  <c r="X7" i="31" s="1"/>
  <c r="W5" i="31"/>
  <c r="W6" i="31" s="1"/>
  <c r="W7" i="31" s="1"/>
  <c r="V5" i="31"/>
  <c r="V6" i="31" s="1"/>
  <c r="V7" i="31" s="1"/>
  <c r="U5" i="31"/>
  <c r="U6" i="31" s="1"/>
  <c r="U7" i="31" s="1"/>
  <c r="T5" i="31"/>
  <c r="T6" i="31" s="1"/>
  <c r="T7" i="31" s="1"/>
  <c r="S5" i="31"/>
  <c r="S6" i="31" s="1"/>
  <c r="S7" i="31" s="1"/>
  <c r="R5" i="31"/>
  <c r="R6" i="31" s="1"/>
  <c r="R7" i="31" s="1"/>
  <c r="Q5" i="31"/>
  <c r="Q6" i="31" s="1"/>
  <c r="Q7" i="31" s="1"/>
  <c r="P5" i="31"/>
  <c r="P6" i="31" s="1"/>
  <c r="P7" i="31" s="1"/>
  <c r="O5" i="31"/>
  <c r="O6" i="31" s="1"/>
  <c r="O7" i="31" s="1"/>
  <c r="N5" i="31"/>
  <c r="N6" i="31" s="1"/>
  <c r="N7" i="31" s="1"/>
  <c r="M5" i="31"/>
  <c r="M6" i="31" s="1"/>
  <c r="M7" i="31" s="1"/>
  <c r="L5" i="31"/>
  <c r="L6" i="31" s="1"/>
  <c r="L7" i="31" s="1"/>
  <c r="K5" i="31"/>
  <c r="K6" i="31" s="1"/>
  <c r="K7" i="31" s="1"/>
  <c r="J5" i="31"/>
  <c r="J6" i="31" s="1"/>
  <c r="J7" i="31" s="1"/>
  <c r="I5" i="31"/>
  <c r="I6" i="31" s="1"/>
  <c r="I7" i="31" s="1"/>
  <c r="H5" i="31"/>
  <c r="H6" i="31" s="1"/>
  <c r="H7" i="31" s="1"/>
  <c r="G5" i="31"/>
  <c r="G6" i="31" s="1"/>
  <c r="G7" i="31" s="1"/>
  <c r="F5" i="31"/>
  <c r="F6" i="31" s="1"/>
  <c r="F7" i="31" s="1"/>
  <c r="E5" i="31"/>
  <c r="E6" i="31" s="1"/>
  <c r="E7" i="31" s="1"/>
  <c r="D5" i="31"/>
  <c r="D6" i="31" s="1"/>
  <c r="D7" i="31" s="1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AH37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AH36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AX27" i="30"/>
  <c r="AW27" i="30"/>
  <c r="AV27" i="30"/>
  <c r="AU27" i="30"/>
  <c r="AT27" i="30"/>
  <c r="AS27" i="30"/>
  <c r="AR27" i="30"/>
  <c r="AQ27" i="30"/>
  <c r="AP27" i="30"/>
  <c r="AO27" i="30"/>
  <c r="AX26" i="30"/>
  <c r="AW26" i="30"/>
  <c r="AV26" i="30"/>
  <c r="AU26" i="30"/>
  <c r="AT26" i="30"/>
  <c r="AS26" i="30"/>
  <c r="AR26" i="30"/>
  <c r="AQ26" i="30"/>
  <c r="AP26" i="30"/>
  <c r="AO26" i="30"/>
  <c r="AX25" i="30"/>
  <c r="AW25" i="30"/>
  <c r="AV25" i="30"/>
  <c r="AU25" i="30"/>
  <c r="AT25" i="30"/>
  <c r="AS25" i="30"/>
  <c r="AR25" i="30"/>
  <c r="AQ25" i="30"/>
  <c r="AP25" i="30"/>
  <c r="AO25" i="30"/>
  <c r="AN25" i="30"/>
  <c r="AJ25" i="30"/>
  <c r="AX24" i="30"/>
  <c r="AW24" i="30"/>
  <c r="AV24" i="30"/>
  <c r="AU24" i="30"/>
  <c r="AT24" i="30"/>
  <c r="AS24" i="30"/>
  <c r="AR24" i="30"/>
  <c r="AQ24" i="30"/>
  <c r="AP24" i="30"/>
  <c r="AO24" i="30"/>
  <c r="AJ24" i="30"/>
  <c r="AX23" i="30"/>
  <c r="AW23" i="30"/>
  <c r="AV23" i="30"/>
  <c r="AU23" i="30"/>
  <c r="AT23" i="30"/>
  <c r="AS23" i="30"/>
  <c r="AR23" i="30"/>
  <c r="AQ23" i="30"/>
  <c r="AP23" i="30"/>
  <c r="AO23" i="30"/>
  <c r="AN23" i="30"/>
  <c r="AJ23" i="30"/>
  <c r="AX22" i="30"/>
  <c r="AW22" i="30"/>
  <c r="AV22" i="30"/>
  <c r="AU22" i="30"/>
  <c r="AT22" i="30"/>
  <c r="AS22" i="30"/>
  <c r="AR22" i="30"/>
  <c r="AQ22" i="30"/>
  <c r="AP22" i="30"/>
  <c r="AO22" i="30"/>
  <c r="AN22" i="30"/>
  <c r="AJ22" i="30"/>
  <c r="AX21" i="30"/>
  <c r="AW21" i="30"/>
  <c r="AV21" i="30"/>
  <c r="AU21" i="30"/>
  <c r="AT21" i="30"/>
  <c r="AS21" i="30"/>
  <c r="AR21" i="30"/>
  <c r="AQ21" i="30"/>
  <c r="AP21" i="30"/>
  <c r="AO21" i="30"/>
  <c r="AN21" i="30"/>
  <c r="AJ21" i="30"/>
  <c r="AX20" i="30"/>
  <c r="AW20" i="30"/>
  <c r="AV20" i="30"/>
  <c r="AU20" i="30"/>
  <c r="AT20" i="30"/>
  <c r="AS20" i="30"/>
  <c r="AR20" i="30"/>
  <c r="AQ20" i="30"/>
  <c r="AP20" i="30"/>
  <c r="AO20" i="30"/>
  <c r="AN20" i="30"/>
  <c r="AJ20" i="30"/>
  <c r="AX19" i="30"/>
  <c r="AW19" i="30"/>
  <c r="AV19" i="30"/>
  <c r="AU19" i="30"/>
  <c r="AT19" i="30"/>
  <c r="AS19" i="30"/>
  <c r="AR19" i="30"/>
  <c r="AQ19" i="30"/>
  <c r="AP19" i="30"/>
  <c r="AO19" i="30"/>
  <c r="AN19" i="30"/>
  <c r="AJ19" i="30"/>
  <c r="AX18" i="30"/>
  <c r="AW18" i="30"/>
  <c r="AV18" i="30"/>
  <c r="AU18" i="30"/>
  <c r="AT18" i="30"/>
  <c r="AS18" i="30"/>
  <c r="AR18" i="30"/>
  <c r="AQ18" i="30"/>
  <c r="AP18" i="30"/>
  <c r="AO18" i="30"/>
  <c r="AN18" i="30"/>
  <c r="AJ18" i="30"/>
  <c r="AX17" i="30"/>
  <c r="AW17" i="30"/>
  <c r="AV17" i="30"/>
  <c r="AU17" i="30"/>
  <c r="AT17" i="30"/>
  <c r="AS17" i="30"/>
  <c r="AR17" i="30"/>
  <c r="AQ17" i="30"/>
  <c r="AP17" i="30"/>
  <c r="AO17" i="30"/>
  <c r="AN17" i="30"/>
  <c r="AJ17" i="30"/>
  <c r="AX16" i="30"/>
  <c r="AW16" i="30"/>
  <c r="AV16" i="30"/>
  <c r="AU16" i="30"/>
  <c r="AT16" i="30"/>
  <c r="AS16" i="30"/>
  <c r="AR16" i="30"/>
  <c r="AQ16" i="30"/>
  <c r="AP16" i="30"/>
  <c r="AO16" i="30"/>
  <c r="AN16" i="30"/>
  <c r="AJ16" i="30"/>
  <c r="AX15" i="30"/>
  <c r="AW15" i="30"/>
  <c r="AV15" i="30"/>
  <c r="AU15" i="30"/>
  <c r="AT15" i="30"/>
  <c r="AS15" i="30"/>
  <c r="AR15" i="30"/>
  <c r="AQ15" i="30"/>
  <c r="AP15" i="30"/>
  <c r="AO15" i="30"/>
  <c r="AN15" i="30"/>
  <c r="AJ15" i="30"/>
  <c r="AX14" i="30"/>
  <c r="AW14" i="30"/>
  <c r="AV14" i="30"/>
  <c r="AU14" i="30"/>
  <c r="AT14" i="30"/>
  <c r="AS14" i="30"/>
  <c r="AR14" i="30"/>
  <c r="AQ14" i="30"/>
  <c r="AP14" i="30"/>
  <c r="AO14" i="30"/>
  <c r="AN14" i="30"/>
  <c r="AJ14" i="30"/>
  <c r="AX13" i="30"/>
  <c r="AW13" i="30"/>
  <c r="AV13" i="30"/>
  <c r="AU13" i="30"/>
  <c r="AT13" i="30"/>
  <c r="AS13" i="30"/>
  <c r="AR13" i="30"/>
  <c r="AQ13" i="30"/>
  <c r="AP13" i="30"/>
  <c r="AO13" i="30"/>
  <c r="AN13" i="30"/>
  <c r="AJ13" i="30"/>
  <c r="AX12" i="30"/>
  <c r="AW12" i="30"/>
  <c r="AV12" i="30"/>
  <c r="AU12" i="30"/>
  <c r="AT12" i="30"/>
  <c r="AS12" i="30"/>
  <c r="AR12" i="30"/>
  <c r="AQ12" i="30"/>
  <c r="AP12" i="30"/>
  <c r="AO12" i="30"/>
  <c r="AN12" i="30"/>
  <c r="AJ12" i="30"/>
  <c r="AX11" i="30"/>
  <c r="AW11" i="30"/>
  <c r="AV11" i="30"/>
  <c r="AU11" i="30"/>
  <c r="AT11" i="30"/>
  <c r="AS11" i="30"/>
  <c r="AR11" i="30"/>
  <c r="AQ11" i="30"/>
  <c r="AP11" i="30"/>
  <c r="AO11" i="30"/>
  <c r="AN11" i="30"/>
  <c r="AJ11" i="30"/>
  <c r="AX10" i="30"/>
  <c r="AW10" i="30"/>
  <c r="AV10" i="30"/>
  <c r="AU10" i="30"/>
  <c r="AT10" i="30"/>
  <c r="AS10" i="30"/>
  <c r="AR10" i="30"/>
  <c r="AQ10" i="30"/>
  <c r="AP10" i="30"/>
  <c r="AO10" i="30"/>
  <c r="AN10" i="30"/>
  <c r="AJ10" i="30"/>
  <c r="AX9" i="30"/>
  <c r="AW9" i="30"/>
  <c r="AV9" i="30"/>
  <c r="AU9" i="30"/>
  <c r="AT9" i="30"/>
  <c r="AS9" i="30"/>
  <c r="AR9" i="30"/>
  <c r="AQ9" i="30"/>
  <c r="AP9" i="30"/>
  <c r="AO9" i="30"/>
  <c r="AN9" i="30"/>
  <c r="AJ9" i="30"/>
  <c r="AX8" i="30"/>
  <c r="AW8" i="30"/>
  <c r="AV8" i="30"/>
  <c r="AU8" i="30"/>
  <c r="AT8" i="30"/>
  <c r="AS8" i="30"/>
  <c r="AR8" i="30"/>
  <c r="AQ8" i="30"/>
  <c r="AP8" i="30"/>
  <c r="AO8" i="30"/>
  <c r="AN8" i="30"/>
  <c r="AJ8" i="30"/>
  <c r="AH5" i="30"/>
  <c r="AH6" i="30" s="1"/>
  <c r="AH7" i="30" s="1"/>
  <c r="AG5" i="30"/>
  <c r="AG6" i="30" s="1"/>
  <c r="AG7" i="30" s="1"/>
  <c r="AF5" i="30"/>
  <c r="AF6" i="30" s="1"/>
  <c r="AF7" i="30" s="1"/>
  <c r="AE5" i="30"/>
  <c r="AE6" i="30" s="1"/>
  <c r="AE7" i="30" s="1"/>
  <c r="AD5" i="30"/>
  <c r="AD6" i="30" s="1"/>
  <c r="AD7" i="30" s="1"/>
  <c r="AC5" i="30"/>
  <c r="AC6" i="30" s="1"/>
  <c r="AC7" i="30" s="1"/>
  <c r="AB5" i="30"/>
  <c r="AB6" i="30" s="1"/>
  <c r="AB7" i="30" s="1"/>
  <c r="AA5" i="30"/>
  <c r="AA6" i="30" s="1"/>
  <c r="AA7" i="30" s="1"/>
  <c r="Z5" i="30"/>
  <c r="Z6" i="30" s="1"/>
  <c r="Z7" i="30" s="1"/>
  <c r="Y5" i="30"/>
  <c r="Y6" i="30" s="1"/>
  <c r="Y7" i="30" s="1"/>
  <c r="X5" i="30"/>
  <c r="X6" i="30" s="1"/>
  <c r="X7" i="30" s="1"/>
  <c r="W5" i="30"/>
  <c r="W6" i="30" s="1"/>
  <c r="W7" i="30" s="1"/>
  <c r="V5" i="30"/>
  <c r="V6" i="30" s="1"/>
  <c r="V7" i="30" s="1"/>
  <c r="U5" i="30"/>
  <c r="U6" i="30" s="1"/>
  <c r="U7" i="30" s="1"/>
  <c r="T5" i="30"/>
  <c r="T6" i="30" s="1"/>
  <c r="T7" i="30" s="1"/>
  <c r="S5" i="30"/>
  <c r="S6" i="30" s="1"/>
  <c r="S7" i="30" s="1"/>
  <c r="R5" i="30"/>
  <c r="R6" i="30" s="1"/>
  <c r="R7" i="30" s="1"/>
  <c r="Q5" i="30"/>
  <c r="Q6" i="30" s="1"/>
  <c r="Q7" i="30" s="1"/>
  <c r="P5" i="30"/>
  <c r="P6" i="30" s="1"/>
  <c r="P7" i="30" s="1"/>
  <c r="O5" i="30"/>
  <c r="O6" i="30" s="1"/>
  <c r="O7" i="30" s="1"/>
  <c r="N5" i="30"/>
  <c r="N6" i="30" s="1"/>
  <c r="N7" i="30" s="1"/>
  <c r="M5" i="30"/>
  <c r="M6" i="30" s="1"/>
  <c r="M7" i="30" s="1"/>
  <c r="L5" i="30"/>
  <c r="L6" i="30" s="1"/>
  <c r="L7" i="30" s="1"/>
  <c r="K5" i="30"/>
  <c r="K6" i="30" s="1"/>
  <c r="K7" i="30" s="1"/>
  <c r="J5" i="30"/>
  <c r="J6" i="30" s="1"/>
  <c r="J7" i="30" s="1"/>
  <c r="I5" i="30"/>
  <c r="I6" i="30" s="1"/>
  <c r="I7" i="30" s="1"/>
  <c r="H5" i="30"/>
  <c r="H6" i="30" s="1"/>
  <c r="H7" i="30" s="1"/>
  <c r="G5" i="30"/>
  <c r="G6" i="30" s="1"/>
  <c r="G7" i="30" s="1"/>
  <c r="F5" i="30"/>
  <c r="F6" i="30" s="1"/>
  <c r="F7" i="30" s="1"/>
  <c r="E5" i="30"/>
  <c r="E6" i="30" s="1"/>
  <c r="E7" i="30" s="1"/>
  <c r="D5" i="30"/>
  <c r="D6" i="30" s="1"/>
  <c r="D7" i="30" s="1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AH48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AH47" i="28"/>
  <c r="AG47" i="28"/>
  <c r="AF47" i="28"/>
  <c r="AE47" i="28"/>
  <c r="AD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AH46" i="28"/>
  <c r="AG46" i="28"/>
  <c r="AF46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AH37" i="28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AH35" i="28"/>
  <c r="AG35" i="28"/>
  <c r="AF35" i="28"/>
  <c r="AE35" i="28"/>
  <c r="AD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AX27" i="28"/>
  <c r="AW27" i="28"/>
  <c r="AV27" i="28"/>
  <c r="AU27" i="28"/>
  <c r="AT27" i="28"/>
  <c r="AS27" i="28"/>
  <c r="AR27" i="28"/>
  <c r="AQ27" i="28"/>
  <c r="AP27" i="28"/>
  <c r="AO27" i="28"/>
  <c r="AX26" i="28"/>
  <c r="AW26" i="28"/>
  <c r="AV26" i="28"/>
  <c r="AU26" i="28"/>
  <c r="AT26" i="28"/>
  <c r="AS26" i="28"/>
  <c r="AR26" i="28"/>
  <c r="AQ26" i="28"/>
  <c r="AP26" i="28"/>
  <c r="AO26" i="28"/>
  <c r="AX25" i="28"/>
  <c r="AW25" i="28"/>
  <c r="AV25" i="28"/>
  <c r="AU25" i="28"/>
  <c r="AT25" i="28"/>
  <c r="AS25" i="28"/>
  <c r="AR25" i="28"/>
  <c r="AQ25" i="28"/>
  <c r="AP25" i="28"/>
  <c r="AO25" i="28"/>
  <c r="AN25" i="28"/>
  <c r="AJ25" i="28"/>
  <c r="AX24" i="28"/>
  <c r="AW24" i="28"/>
  <c r="AV24" i="28"/>
  <c r="AU24" i="28"/>
  <c r="AT24" i="28"/>
  <c r="AS24" i="28"/>
  <c r="AR24" i="28"/>
  <c r="AQ24" i="28"/>
  <c r="AP24" i="28"/>
  <c r="AO24" i="28"/>
  <c r="AJ24" i="28"/>
  <c r="AX23" i="28"/>
  <c r="AW23" i="28"/>
  <c r="AV23" i="28"/>
  <c r="AU23" i="28"/>
  <c r="AT23" i="28"/>
  <c r="AS23" i="28"/>
  <c r="AR23" i="28"/>
  <c r="AQ23" i="28"/>
  <c r="AP23" i="28"/>
  <c r="AO23" i="28"/>
  <c r="AN23" i="28"/>
  <c r="AJ23" i="28"/>
  <c r="AX22" i="28"/>
  <c r="AW22" i="28"/>
  <c r="AV22" i="28"/>
  <c r="AU22" i="28"/>
  <c r="AT22" i="28"/>
  <c r="AS22" i="28"/>
  <c r="AR22" i="28"/>
  <c r="AQ22" i="28"/>
  <c r="AP22" i="28"/>
  <c r="AO22" i="28"/>
  <c r="AN22" i="28"/>
  <c r="AJ22" i="28"/>
  <c r="AX21" i="28"/>
  <c r="AW21" i="28"/>
  <c r="AV21" i="28"/>
  <c r="AU21" i="28"/>
  <c r="AT21" i="28"/>
  <c r="AS21" i="28"/>
  <c r="AR21" i="28"/>
  <c r="AQ21" i="28"/>
  <c r="AP21" i="28"/>
  <c r="AO21" i="28"/>
  <c r="AN21" i="28"/>
  <c r="AJ21" i="28"/>
  <c r="AX20" i="28"/>
  <c r="AW20" i="28"/>
  <c r="AV20" i="28"/>
  <c r="AU20" i="28"/>
  <c r="AT20" i="28"/>
  <c r="AS20" i="28"/>
  <c r="AR20" i="28"/>
  <c r="AQ20" i="28"/>
  <c r="AP20" i="28"/>
  <c r="AO20" i="28"/>
  <c r="AN20" i="28"/>
  <c r="AJ20" i="28"/>
  <c r="AX19" i="28"/>
  <c r="AW19" i="28"/>
  <c r="AV19" i="28"/>
  <c r="AU19" i="28"/>
  <c r="AT19" i="28"/>
  <c r="AS19" i="28"/>
  <c r="AR19" i="28"/>
  <c r="AQ19" i="28"/>
  <c r="AP19" i="28"/>
  <c r="AO19" i="28"/>
  <c r="AN19" i="28"/>
  <c r="AJ19" i="28"/>
  <c r="AX18" i="28"/>
  <c r="AW18" i="28"/>
  <c r="AV18" i="28"/>
  <c r="AU18" i="28"/>
  <c r="AT18" i="28"/>
  <c r="AS18" i="28"/>
  <c r="AR18" i="28"/>
  <c r="AQ18" i="28"/>
  <c r="AP18" i="28"/>
  <c r="AO18" i="28"/>
  <c r="AN18" i="28"/>
  <c r="AJ18" i="28"/>
  <c r="AX17" i="28"/>
  <c r="AW17" i="28"/>
  <c r="AV17" i="28"/>
  <c r="AU17" i="28"/>
  <c r="AT17" i="28"/>
  <c r="AS17" i="28"/>
  <c r="AR17" i="28"/>
  <c r="AQ17" i="28"/>
  <c r="AP17" i="28"/>
  <c r="AO17" i="28"/>
  <c r="AN17" i="28"/>
  <c r="AJ17" i="28"/>
  <c r="AX16" i="28"/>
  <c r="AW16" i="28"/>
  <c r="AV16" i="28"/>
  <c r="AU16" i="28"/>
  <c r="AT16" i="28"/>
  <c r="AS16" i="28"/>
  <c r="AR16" i="28"/>
  <c r="AQ16" i="28"/>
  <c r="AP16" i="28"/>
  <c r="AO16" i="28"/>
  <c r="AN16" i="28"/>
  <c r="AJ16" i="28"/>
  <c r="AX15" i="28"/>
  <c r="AW15" i="28"/>
  <c r="AV15" i="28"/>
  <c r="AU15" i="28"/>
  <c r="AT15" i="28"/>
  <c r="AS15" i="28"/>
  <c r="AR15" i="28"/>
  <c r="AQ15" i="28"/>
  <c r="AP15" i="28"/>
  <c r="AO15" i="28"/>
  <c r="AN15" i="28"/>
  <c r="AJ15" i="28"/>
  <c r="AX14" i="28"/>
  <c r="AW14" i="28"/>
  <c r="AV14" i="28"/>
  <c r="AU14" i="28"/>
  <c r="AT14" i="28"/>
  <c r="AS14" i="28"/>
  <c r="AR14" i="28"/>
  <c r="AQ14" i="28"/>
  <c r="AP14" i="28"/>
  <c r="AO14" i="28"/>
  <c r="AN14" i="28"/>
  <c r="AJ14" i="28"/>
  <c r="AX13" i="28"/>
  <c r="AW13" i="28"/>
  <c r="AV13" i="28"/>
  <c r="AU13" i="28"/>
  <c r="AT13" i="28"/>
  <c r="AS13" i="28"/>
  <c r="AR13" i="28"/>
  <c r="AQ13" i="28"/>
  <c r="AP13" i="28"/>
  <c r="AO13" i="28"/>
  <c r="AN13" i="28"/>
  <c r="AJ13" i="28"/>
  <c r="AX12" i="28"/>
  <c r="AW12" i="28"/>
  <c r="AV12" i="28"/>
  <c r="AU12" i="28"/>
  <c r="AT12" i="28"/>
  <c r="AS12" i="28"/>
  <c r="AR12" i="28"/>
  <c r="AQ12" i="28"/>
  <c r="AP12" i="28"/>
  <c r="AO12" i="28"/>
  <c r="AN12" i="28"/>
  <c r="AJ12" i="28"/>
  <c r="AX11" i="28"/>
  <c r="AW11" i="28"/>
  <c r="AV11" i="28"/>
  <c r="AU11" i="28"/>
  <c r="AT11" i="28"/>
  <c r="AS11" i="28"/>
  <c r="AR11" i="28"/>
  <c r="AQ11" i="28"/>
  <c r="AP11" i="28"/>
  <c r="AO11" i="28"/>
  <c r="AN11" i="28"/>
  <c r="AJ11" i="28"/>
  <c r="AX10" i="28"/>
  <c r="AW10" i="28"/>
  <c r="AV10" i="28"/>
  <c r="AU10" i="28"/>
  <c r="AT10" i="28"/>
  <c r="AS10" i="28"/>
  <c r="AR10" i="28"/>
  <c r="AQ10" i="28"/>
  <c r="AP10" i="28"/>
  <c r="AO10" i="28"/>
  <c r="AN10" i="28"/>
  <c r="AJ10" i="28"/>
  <c r="AX9" i="28"/>
  <c r="AW9" i="28"/>
  <c r="AV9" i="28"/>
  <c r="AU9" i="28"/>
  <c r="AT9" i="28"/>
  <c r="AS9" i="28"/>
  <c r="AR9" i="28"/>
  <c r="AQ9" i="28"/>
  <c r="AP9" i="28"/>
  <c r="AO9" i="28"/>
  <c r="AN9" i="28"/>
  <c r="AJ9" i="28"/>
  <c r="AX8" i="28"/>
  <c r="AW8" i="28"/>
  <c r="AV8" i="28"/>
  <c r="AU8" i="28"/>
  <c r="AT8" i="28"/>
  <c r="AS8" i="28"/>
  <c r="AR8" i="28"/>
  <c r="AQ8" i="28"/>
  <c r="AP8" i="28"/>
  <c r="AO8" i="28"/>
  <c r="AN8" i="28"/>
  <c r="AJ8" i="28"/>
  <c r="AH5" i="28"/>
  <c r="AH6" i="28" s="1"/>
  <c r="AH7" i="28" s="1"/>
  <c r="AG5" i="28"/>
  <c r="AG6" i="28" s="1"/>
  <c r="AG7" i="28" s="1"/>
  <c r="AF5" i="28"/>
  <c r="AF6" i="28" s="1"/>
  <c r="AF7" i="28" s="1"/>
  <c r="AE5" i="28"/>
  <c r="AE6" i="28" s="1"/>
  <c r="AE7" i="28" s="1"/>
  <c r="AD5" i="28"/>
  <c r="AD6" i="28" s="1"/>
  <c r="AD7" i="28" s="1"/>
  <c r="AC5" i="28"/>
  <c r="AC6" i="28" s="1"/>
  <c r="AC7" i="28" s="1"/>
  <c r="AB5" i="28"/>
  <c r="AB6" i="28" s="1"/>
  <c r="AB7" i="28" s="1"/>
  <c r="AA5" i="28"/>
  <c r="AA6" i="28" s="1"/>
  <c r="AA7" i="28" s="1"/>
  <c r="Z5" i="28"/>
  <c r="Z6" i="28" s="1"/>
  <c r="Z7" i="28" s="1"/>
  <c r="Y5" i="28"/>
  <c r="Y6" i="28" s="1"/>
  <c r="Y7" i="28" s="1"/>
  <c r="X5" i="28"/>
  <c r="X6" i="28" s="1"/>
  <c r="X7" i="28" s="1"/>
  <c r="W5" i="28"/>
  <c r="W6" i="28" s="1"/>
  <c r="W7" i="28" s="1"/>
  <c r="V5" i="28"/>
  <c r="V6" i="28" s="1"/>
  <c r="V7" i="28" s="1"/>
  <c r="U5" i="28"/>
  <c r="U6" i="28" s="1"/>
  <c r="U7" i="28" s="1"/>
  <c r="T5" i="28"/>
  <c r="T6" i="28" s="1"/>
  <c r="T7" i="28" s="1"/>
  <c r="S5" i="28"/>
  <c r="S6" i="28" s="1"/>
  <c r="S7" i="28" s="1"/>
  <c r="R5" i="28"/>
  <c r="R6" i="28" s="1"/>
  <c r="R7" i="28" s="1"/>
  <c r="Q5" i="28"/>
  <c r="Q6" i="28" s="1"/>
  <c r="Q7" i="28" s="1"/>
  <c r="P5" i="28"/>
  <c r="P6" i="28" s="1"/>
  <c r="P7" i="28" s="1"/>
  <c r="O5" i="28"/>
  <c r="O6" i="28" s="1"/>
  <c r="O7" i="28" s="1"/>
  <c r="N5" i="28"/>
  <c r="N6" i="28" s="1"/>
  <c r="N7" i="28" s="1"/>
  <c r="M5" i="28"/>
  <c r="M6" i="28" s="1"/>
  <c r="M7" i="28" s="1"/>
  <c r="L5" i="28"/>
  <c r="L6" i="28" s="1"/>
  <c r="L7" i="28" s="1"/>
  <c r="K5" i="28"/>
  <c r="K6" i="28" s="1"/>
  <c r="K7" i="28" s="1"/>
  <c r="J5" i="28"/>
  <c r="J6" i="28" s="1"/>
  <c r="J7" i="28" s="1"/>
  <c r="I5" i="28"/>
  <c r="I6" i="28" s="1"/>
  <c r="I7" i="28" s="1"/>
  <c r="H5" i="28"/>
  <c r="H6" i="28" s="1"/>
  <c r="H7" i="28" s="1"/>
  <c r="G5" i="28"/>
  <c r="G6" i="28" s="1"/>
  <c r="G7" i="28" s="1"/>
  <c r="F5" i="28"/>
  <c r="F6" i="28" s="1"/>
  <c r="F7" i="28" s="1"/>
  <c r="E5" i="28"/>
  <c r="E6" i="28" s="1"/>
  <c r="E7" i="28" s="1"/>
  <c r="D5" i="28"/>
  <c r="D6" i="28" s="1"/>
  <c r="D7" i="28" s="1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AH47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AH37" i="25"/>
  <c r="AG37" i="25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AH36" i="25"/>
  <c r="AG36" i="25"/>
  <c r="AF36" i="25"/>
  <c r="AE36" i="25"/>
  <c r="AD36" i="25"/>
  <c r="AC36" i="25"/>
  <c r="AB36" i="25"/>
  <c r="AA36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AX28" i="25"/>
  <c r="AW28" i="25"/>
  <c r="AV28" i="25"/>
  <c r="AU28" i="25"/>
  <c r="AT28" i="25"/>
  <c r="AS28" i="25"/>
  <c r="AR28" i="25"/>
  <c r="AQ28" i="25"/>
  <c r="AP28" i="25"/>
  <c r="AO28" i="25"/>
  <c r="AX27" i="25"/>
  <c r="AW27" i="25"/>
  <c r="AV27" i="25"/>
  <c r="AU27" i="25"/>
  <c r="AT27" i="25"/>
  <c r="AS27" i="25"/>
  <c r="AR27" i="25"/>
  <c r="AQ27" i="25"/>
  <c r="AP27" i="25"/>
  <c r="AO27" i="25"/>
  <c r="AX26" i="25"/>
  <c r="AW26" i="25"/>
  <c r="AV26" i="25"/>
  <c r="AU26" i="25"/>
  <c r="AT26" i="25"/>
  <c r="AS26" i="25"/>
  <c r="AR26" i="25"/>
  <c r="AQ26" i="25"/>
  <c r="AP26" i="25"/>
  <c r="AO26" i="25"/>
  <c r="AN26" i="25"/>
  <c r="AJ26" i="25"/>
  <c r="AX25" i="25"/>
  <c r="AW25" i="25"/>
  <c r="AV25" i="25"/>
  <c r="AU25" i="25"/>
  <c r="AT25" i="25"/>
  <c r="AS25" i="25"/>
  <c r="AR25" i="25"/>
  <c r="AQ25" i="25"/>
  <c r="AP25" i="25"/>
  <c r="AO25" i="25"/>
  <c r="AJ25" i="25"/>
  <c r="AX24" i="25"/>
  <c r="AW24" i="25"/>
  <c r="AV24" i="25"/>
  <c r="AU24" i="25"/>
  <c r="AT24" i="25"/>
  <c r="AS24" i="25"/>
  <c r="AR24" i="25"/>
  <c r="AQ24" i="25"/>
  <c r="AP24" i="25"/>
  <c r="AO24" i="25"/>
  <c r="AJ24" i="25"/>
  <c r="AX23" i="25"/>
  <c r="AW23" i="25"/>
  <c r="AV23" i="25"/>
  <c r="AU23" i="25"/>
  <c r="AT23" i="25"/>
  <c r="AS23" i="25"/>
  <c r="AR23" i="25"/>
  <c r="AQ23" i="25"/>
  <c r="AP23" i="25"/>
  <c r="AO23" i="25"/>
  <c r="AN23" i="25"/>
  <c r="AJ23" i="25"/>
  <c r="AX22" i="25"/>
  <c r="AW22" i="25"/>
  <c r="AV22" i="25"/>
  <c r="AU22" i="25"/>
  <c r="AT22" i="25"/>
  <c r="AS22" i="25"/>
  <c r="AR22" i="25"/>
  <c r="AQ22" i="25"/>
  <c r="AP22" i="25"/>
  <c r="AO22" i="25"/>
  <c r="AN22" i="25"/>
  <c r="AJ22" i="25"/>
  <c r="AX21" i="25"/>
  <c r="AW21" i="25"/>
  <c r="AV21" i="25"/>
  <c r="AU21" i="25"/>
  <c r="AT21" i="25"/>
  <c r="AS21" i="25"/>
  <c r="AR21" i="25"/>
  <c r="AQ21" i="25"/>
  <c r="AP21" i="25"/>
  <c r="AO21" i="25"/>
  <c r="AN21" i="25"/>
  <c r="AJ21" i="25"/>
  <c r="AX20" i="25"/>
  <c r="AW20" i="25"/>
  <c r="AV20" i="25"/>
  <c r="AU20" i="25"/>
  <c r="AT20" i="25"/>
  <c r="AS20" i="25"/>
  <c r="AR20" i="25"/>
  <c r="AQ20" i="25"/>
  <c r="AP20" i="25"/>
  <c r="AO20" i="25"/>
  <c r="AN20" i="25"/>
  <c r="AJ20" i="25"/>
  <c r="AX19" i="25"/>
  <c r="AW19" i="25"/>
  <c r="AV19" i="25"/>
  <c r="AU19" i="25"/>
  <c r="AT19" i="25"/>
  <c r="AS19" i="25"/>
  <c r="AR19" i="25"/>
  <c r="AQ19" i="25"/>
  <c r="AP19" i="25"/>
  <c r="AO19" i="25"/>
  <c r="AN19" i="25"/>
  <c r="AJ19" i="25"/>
  <c r="AX18" i="25"/>
  <c r="AW18" i="25"/>
  <c r="AV18" i="25"/>
  <c r="AU18" i="25"/>
  <c r="AT18" i="25"/>
  <c r="AS18" i="25"/>
  <c r="AR18" i="25"/>
  <c r="AQ18" i="25"/>
  <c r="AP18" i="25"/>
  <c r="AO18" i="25"/>
  <c r="AN18" i="25"/>
  <c r="AJ18" i="25"/>
  <c r="AX17" i="25"/>
  <c r="AW17" i="25"/>
  <c r="AV17" i="25"/>
  <c r="AU17" i="25"/>
  <c r="AT17" i="25"/>
  <c r="AS17" i="25"/>
  <c r="AR17" i="25"/>
  <c r="AQ17" i="25"/>
  <c r="AP17" i="25"/>
  <c r="AO17" i="25"/>
  <c r="AN17" i="25"/>
  <c r="AJ17" i="25"/>
  <c r="AX16" i="25"/>
  <c r="AW16" i="25"/>
  <c r="AV16" i="25"/>
  <c r="AU16" i="25"/>
  <c r="AT16" i="25"/>
  <c r="AS16" i="25"/>
  <c r="AR16" i="25"/>
  <c r="AQ16" i="25"/>
  <c r="AP16" i="25"/>
  <c r="AO16" i="25"/>
  <c r="AN16" i="25"/>
  <c r="AJ16" i="25"/>
  <c r="AX15" i="25"/>
  <c r="AW15" i="25"/>
  <c r="AV15" i="25"/>
  <c r="AU15" i="25"/>
  <c r="AT15" i="25"/>
  <c r="AS15" i="25"/>
  <c r="AR15" i="25"/>
  <c r="AQ15" i="25"/>
  <c r="AP15" i="25"/>
  <c r="AO15" i="25"/>
  <c r="AN15" i="25"/>
  <c r="AJ15" i="25"/>
  <c r="AX14" i="25"/>
  <c r="AW14" i="25"/>
  <c r="AV14" i="25"/>
  <c r="AU14" i="25"/>
  <c r="AT14" i="25"/>
  <c r="AS14" i="25"/>
  <c r="AR14" i="25"/>
  <c r="AQ14" i="25"/>
  <c r="AP14" i="25"/>
  <c r="AO14" i="25"/>
  <c r="AN14" i="25"/>
  <c r="AJ14" i="25"/>
  <c r="AX13" i="25"/>
  <c r="AW13" i="25"/>
  <c r="AV13" i="25"/>
  <c r="AU13" i="25"/>
  <c r="AT13" i="25"/>
  <c r="AS13" i="25"/>
  <c r="AR13" i="25"/>
  <c r="AQ13" i="25"/>
  <c r="AP13" i="25"/>
  <c r="AO13" i="25"/>
  <c r="AN13" i="25"/>
  <c r="AJ13" i="25"/>
  <c r="AX12" i="25"/>
  <c r="AW12" i="25"/>
  <c r="AV12" i="25"/>
  <c r="AU12" i="25"/>
  <c r="AT12" i="25"/>
  <c r="AS12" i="25"/>
  <c r="AR12" i="25"/>
  <c r="AQ12" i="25"/>
  <c r="AP12" i="25"/>
  <c r="AO12" i="25"/>
  <c r="AN12" i="25"/>
  <c r="AJ12" i="25"/>
  <c r="AX11" i="25"/>
  <c r="AW11" i="25"/>
  <c r="AV11" i="25"/>
  <c r="AU11" i="25"/>
  <c r="AT11" i="25"/>
  <c r="AS11" i="25"/>
  <c r="AR11" i="25"/>
  <c r="AQ11" i="25"/>
  <c r="AP11" i="25"/>
  <c r="AO11" i="25"/>
  <c r="AN11" i="25"/>
  <c r="AJ11" i="25"/>
  <c r="AX10" i="25"/>
  <c r="AW10" i="25"/>
  <c r="AV10" i="25"/>
  <c r="AU10" i="25"/>
  <c r="AT10" i="25"/>
  <c r="AS10" i="25"/>
  <c r="AR10" i="25"/>
  <c r="AQ10" i="25"/>
  <c r="AP10" i="25"/>
  <c r="AO10" i="25"/>
  <c r="AN10" i="25"/>
  <c r="AJ10" i="25"/>
  <c r="AX9" i="25"/>
  <c r="AW9" i="25"/>
  <c r="AV9" i="25"/>
  <c r="AU9" i="25"/>
  <c r="AT9" i="25"/>
  <c r="AS9" i="25"/>
  <c r="AR9" i="25"/>
  <c r="AQ9" i="25"/>
  <c r="AP9" i="25"/>
  <c r="AO9" i="25"/>
  <c r="AN9" i="25"/>
  <c r="AJ9" i="25"/>
  <c r="AX8" i="25"/>
  <c r="AW8" i="25"/>
  <c r="AV8" i="25"/>
  <c r="AU8" i="25"/>
  <c r="AT8" i="25"/>
  <c r="AS8" i="25"/>
  <c r="AR8" i="25"/>
  <c r="AQ8" i="25"/>
  <c r="AP8" i="25"/>
  <c r="AO8" i="25"/>
  <c r="AN8" i="25"/>
  <c r="AJ8" i="25"/>
  <c r="AH5" i="25"/>
  <c r="AG5" i="25"/>
  <c r="AG6" i="25" s="1"/>
  <c r="AG7" i="25" s="1"/>
  <c r="AF5" i="25"/>
  <c r="AF6" i="25" s="1"/>
  <c r="AF7" i="25" s="1"/>
  <c r="AE5" i="25"/>
  <c r="AE6" i="25" s="1"/>
  <c r="AE7" i="25" s="1"/>
  <c r="AD5" i="25"/>
  <c r="AD6" i="25" s="1"/>
  <c r="AD7" i="25" s="1"/>
  <c r="AC5" i="25"/>
  <c r="AC6" i="25" s="1"/>
  <c r="AC7" i="25" s="1"/>
  <c r="AB5" i="25"/>
  <c r="AB6" i="25" s="1"/>
  <c r="AB7" i="25" s="1"/>
  <c r="AA5" i="25"/>
  <c r="AA6" i="25" s="1"/>
  <c r="AA7" i="25" s="1"/>
  <c r="Z5" i="25"/>
  <c r="Z6" i="25" s="1"/>
  <c r="Z7" i="25" s="1"/>
  <c r="Y5" i="25"/>
  <c r="Y6" i="25" s="1"/>
  <c r="Y7" i="25" s="1"/>
  <c r="X5" i="25"/>
  <c r="X6" i="25" s="1"/>
  <c r="X7" i="25" s="1"/>
  <c r="W5" i="25"/>
  <c r="W6" i="25" s="1"/>
  <c r="W7" i="25" s="1"/>
  <c r="V5" i="25"/>
  <c r="V6" i="25" s="1"/>
  <c r="V7" i="25" s="1"/>
  <c r="U5" i="25"/>
  <c r="U6" i="25" s="1"/>
  <c r="U7" i="25" s="1"/>
  <c r="T5" i="25"/>
  <c r="T6" i="25" s="1"/>
  <c r="T7" i="25" s="1"/>
  <c r="S5" i="25"/>
  <c r="S6" i="25" s="1"/>
  <c r="S7" i="25" s="1"/>
  <c r="R5" i="25"/>
  <c r="R6" i="25" s="1"/>
  <c r="R7" i="25" s="1"/>
  <c r="Q5" i="25"/>
  <c r="Q6" i="25" s="1"/>
  <c r="Q7" i="25" s="1"/>
  <c r="P5" i="25"/>
  <c r="P6" i="25" s="1"/>
  <c r="P7" i="25" s="1"/>
  <c r="O5" i="25"/>
  <c r="O6" i="25" s="1"/>
  <c r="O7" i="25" s="1"/>
  <c r="N5" i="25"/>
  <c r="N6" i="25" s="1"/>
  <c r="N7" i="25" s="1"/>
  <c r="M5" i="25"/>
  <c r="M6" i="25" s="1"/>
  <c r="M7" i="25" s="1"/>
  <c r="L5" i="25"/>
  <c r="L6" i="25" s="1"/>
  <c r="L7" i="25" s="1"/>
  <c r="K5" i="25"/>
  <c r="K6" i="25" s="1"/>
  <c r="K7" i="25" s="1"/>
  <c r="J5" i="25"/>
  <c r="J6" i="25" s="1"/>
  <c r="J7" i="25" s="1"/>
  <c r="I5" i="25"/>
  <c r="I6" i="25" s="1"/>
  <c r="I7" i="25" s="1"/>
  <c r="H5" i="25"/>
  <c r="H6" i="25" s="1"/>
  <c r="H7" i="25" s="1"/>
  <c r="G5" i="25"/>
  <c r="G6" i="25" s="1"/>
  <c r="G7" i="25" s="1"/>
  <c r="F5" i="25"/>
  <c r="F6" i="25" s="1"/>
  <c r="F7" i="25" s="1"/>
  <c r="E5" i="25"/>
  <c r="E6" i="25" s="1"/>
  <c r="E7" i="25" s="1"/>
  <c r="D5" i="25"/>
  <c r="D6" i="25" s="1"/>
  <c r="D7" i="25" s="1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AX28" i="24"/>
  <c r="AW28" i="24"/>
  <c r="AV28" i="24"/>
  <c r="AU28" i="24"/>
  <c r="AT28" i="24"/>
  <c r="AS28" i="24"/>
  <c r="AR28" i="24"/>
  <c r="AQ28" i="24"/>
  <c r="AP28" i="24"/>
  <c r="AO28" i="24"/>
  <c r="AX27" i="24"/>
  <c r="AW27" i="24"/>
  <c r="AV27" i="24"/>
  <c r="AU27" i="24"/>
  <c r="AT27" i="24"/>
  <c r="AS27" i="24"/>
  <c r="AR27" i="24"/>
  <c r="AQ27" i="24"/>
  <c r="AP27" i="24"/>
  <c r="AO27" i="24"/>
  <c r="AX26" i="24"/>
  <c r="AW26" i="24"/>
  <c r="AV26" i="24"/>
  <c r="AU26" i="24"/>
  <c r="AT26" i="24"/>
  <c r="AS26" i="24"/>
  <c r="AR26" i="24"/>
  <c r="AQ26" i="24"/>
  <c r="AP26" i="24"/>
  <c r="AO26" i="24"/>
  <c r="AN26" i="24"/>
  <c r="AJ26" i="24"/>
  <c r="AX25" i="24"/>
  <c r="AW25" i="24"/>
  <c r="AV25" i="24"/>
  <c r="AU25" i="24"/>
  <c r="AT25" i="24"/>
  <c r="AS25" i="24"/>
  <c r="AR25" i="24"/>
  <c r="AQ25" i="24"/>
  <c r="AP25" i="24"/>
  <c r="AO25" i="24"/>
  <c r="AJ25" i="24"/>
  <c r="AX24" i="24"/>
  <c r="AW24" i="24"/>
  <c r="AV24" i="24"/>
  <c r="AU24" i="24"/>
  <c r="AT24" i="24"/>
  <c r="AS24" i="24"/>
  <c r="AR24" i="24"/>
  <c r="AQ24" i="24"/>
  <c r="AP24" i="24"/>
  <c r="AO24" i="24"/>
  <c r="AJ24" i="24"/>
  <c r="AX23" i="24"/>
  <c r="AW23" i="24"/>
  <c r="AV23" i="24"/>
  <c r="AU23" i="24"/>
  <c r="AT23" i="24"/>
  <c r="AS23" i="24"/>
  <c r="AR23" i="24"/>
  <c r="AQ23" i="24"/>
  <c r="AP23" i="24"/>
  <c r="AO23" i="24"/>
  <c r="AN23" i="24"/>
  <c r="AJ23" i="24"/>
  <c r="AX22" i="24"/>
  <c r="AW22" i="24"/>
  <c r="AV22" i="24"/>
  <c r="AU22" i="24"/>
  <c r="AT22" i="24"/>
  <c r="AS22" i="24"/>
  <c r="AR22" i="24"/>
  <c r="AQ22" i="24"/>
  <c r="AP22" i="24"/>
  <c r="AO22" i="24"/>
  <c r="AN22" i="24"/>
  <c r="AJ22" i="24"/>
  <c r="AX21" i="24"/>
  <c r="AW21" i="24"/>
  <c r="AV21" i="24"/>
  <c r="AU21" i="24"/>
  <c r="AT21" i="24"/>
  <c r="AS21" i="24"/>
  <c r="AR21" i="24"/>
  <c r="AQ21" i="24"/>
  <c r="AP21" i="24"/>
  <c r="AO21" i="24"/>
  <c r="AN21" i="24"/>
  <c r="AJ21" i="24"/>
  <c r="AX20" i="24"/>
  <c r="AW20" i="24"/>
  <c r="AV20" i="24"/>
  <c r="AU20" i="24"/>
  <c r="AT20" i="24"/>
  <c r="AS20" i="24"/>
  <c r="AR20" i="24"/>
  <c r="AQ20" i="24"/>
  <c r="AP20" i="24"/>
  <c r="AO20" i="24"/>
  <c r="AN20" i="24"/>
  <c r="AJ20" i="24"/>
  <c r="AX19" i="24"/>
  <c r="AW19" i="24"/>
  <c r="AV19" i="24"/>
  <c r="AU19" i="24"/>
  <c r="AT19" i="24"/>
  <c r="AS19" i="24"/>
  <c r="AR19" i="24"/>
  <c r="AQ19" i="24"/>
  <c r="AP19" i="24"/>
  <c r="AO19" i="24"/>
  <c r="AN19" i="24"/>
  <c r="AJ19" i="24"/>
  <c r="AX18" i="24"/>
  <c r="AW18" i="24"/>
  <c r="AV18" i="24"/>
  <c r="AU18" i="24"/>
  <c r="AT18" i="24"/>
  <c r="AS18" i="24"/>
  <c r="AR18" i="24"/>
  <c r="AQ18" i="24"/>
  <c r="AP18" i="24"/>
  <c r="AO18" i="24"/>
  <c r="AN18" i="24"/>
  <c r="AJ18" i="24"/>
  <c r="AX17" i="24"/>
  <c r="AW17" i="24"/>
  <c r="AV17" i="24"/>
  <c r="AU17" i="24"/>
  <c r="AT17" i="24"/>
  <c r="AS17" i="24"/>
  <c r="AR17" i="24"/>
  <c r="AQ17" i="24"/>
  <c r="AP17" i="24"/>
  <c r="AO17" i="24"/>
  <c r="AN17" i="24"/>
  <c r="AJ17" i="24"/>
  <c r="AX16" i="24"/>
  <c r="AW16" i="24"/>
  <c r="AV16" i="24"/>
  <c r="AU16" i="24"/>
  <c r="AT16" i="24"/>
  <c r="AS16" i="24"/>
  <c r="AR16" i="24"/>
  <c r="AQ16" i="24"/>
  <c r="AP16" i="24"/>
  <c r="AO16" i="24"/>
  <c r="AN16" i="24"/>
  <c r="AJ16" i="24"/>
  <c r="AX15" i="24"/>
  <c r="AW15" i="24"/>
  <c r="AV15" i="24"/>
  <c r="AU15" i="24"/>
  <c r="AT15" i="24"/>
  <c r="AS15" i="24"/>
  <c r="AR15" i="24"/>
  <c r="AQ15" i="24"/>
  <c r="AP15" i="24"/>
  <c r="AO15" i="24"/>
  <c r="AN15" i="24"/>
  <c r="AJ15" i="24"/>
  <c r="AX14" i="24"/>
  <c r="AW14" i="24"/>
  <c r="AV14" i="24"/>
  <c r="AU14" i="24"/>
  <c r="AT14" i="24"/>
  <c r="AS14" i="24"/>
  <c r="AR14" i="24"/>
  <c r="AQ14" i="24"/>
  <c r="AP14" i="24"/>
  <c r="AO14" i="24"/>
  <c r="AN14" i="24"/>
  <c r="AJ14" i="24"/>
  <c r="AX13" i="24"/>
  <c r="AW13" i="24"/>
  <c r="AV13" i="24"/>
  <c r="AU13" i="24"/>
  <c r="AT13" i="24"/>
  <c r="AS13" i="24"/>
  <c r="AR13" i="24"/>
  <c r="AQ13" i="24"/>
  <c r="AP13" i="24"/>
  <c r="AO13" i="24"/>
  <c r="AN13" i="24"/>
  <c r="AJ13" i="24"/>
  <c r="AX12" i="24"/>
  <c r="AW12" i="24"/>
  <c r="AV12" i="24"/>
  <c r="AU12" i="24"/>
  <c r="AT12" i="24"/>
  <c r="AS12" i="24"/>
  <c r="AR12" i="24"/>
  <c r="AQ12" i="24"/>
  <c r="AP12" i="24"/>
  <c r="AO12" i="24"/>
  <c r="AN12" i="24"/>
  <c r="AJ12" i="24"/>
  <c r="AX11" i="24"/>
  <c r="AW11" i="24"/>
  <c r="AV11" i="24"/>
  <c r="AU11" i="24"/>
  <c r="AT11" i="24"/>
  <c r="AS11" i="24"/>
  <c r="AR11" i="24"/>
  <c r="AQ11" i="24"/>
  <c r="AP11" i="24"/>
  <c r="AO11" i="24"/>
  <c r="AN11" i="24"/>
  <c r="AJ11" i="24"/>
  <c r="AX10" i="24"/>
  <c r="AW10" i="24"/>
  <c r="AV10" i="24"/>
  <c r="AU10" i="24"/>
  <c r="AT10" i="24"/>
  <c r="AS10" i="24"/>
  <c r="AR10" i="24"/>
  <c r="AQ10" i="24"/>
  <c r="AP10" i="24"/>
  <c r="AO10" i="24"/>
  <c r="AN10" i="24"/>
  <c r="AJ10" i="24"/>
  <c r="AX9" i="24"/>
  <c r="AW9" i="24"/>
  <c r="AV9" i="24"/>
  <c r="AU9" i="24"/>
  <c r="AT9" i="24"/>
  <c r="AS9" i="24"/>
  <c r="AR9" i="24"/>
  <c r="AQ9" i="24"/>
  <c r="AP9" i="24"/>
  <c r="AO9" i="24"/>
  <c r="AN9" i="24"/>
  <c r="AJ9" i="24"/>
  <c r="AX8" i="24"/>
  <c r="AW8" i="24"/>
  <c r="AV8" i="24"/>
  <c r="AU8" i="24"/>
  <c r="AT8" i="24"/>
  <c r="AS8" i="24"/>
  <c r="AR8" i="24"/>
  <c r="AQ8" i="24"/>
  <c r="AP8" i="24"/>
  <c r="AO8" i="24"/>
  <c r="AN8" i="24"/>
  <c r="AJ8" i="24"/>
  <c r="AH5" i="24"/>
  <c r="AH6" i="24" s="1"/>
  <c r="AH7" i="24" s="1"/>
  <c r="AG5" i="24"/>
  <c r="AG6" i="24" s="1"/>
  <c r="AG7" i="24" s="1"/>
  <c r="AF5" i="24"/>
  <c r="AF6" i="24" s="1"/>
  <c r="AF7" i="24" s="1"/>
  <c r="AE5" i="24"/>
  <c r="AE6" i="24" s="1"/>
  <c r="AE7" i="24" s="1"/>
  <c r="AD5" i="24"/>
  <c r="AD6" i="24" s="1"/>
  <c r="AD7" i="24" s="1"/>
  <c r="AC5" i="24"/>
  <c r="AC6" i="24" s="1"/>
  <c r="AC7" i="24" s="1"/>
  <c r="AB5" i="24"/>
  <c r="AB6" i="24" s="1"/>
  <c r="AB7" i="24" s="1"/>
  <c r="AA5" i="24"/>
  <c r="AA6" i="24" s="1"/>
  <c r="AA7" i="24" s="1"/>
  <c r="Z5" i="24"/>
  <c r="Z6" i="24" s="1"/>
  <c r="Z7" i="24" s="1"/>
  <c r="Y5" i="24"/>
  <c r="Y6" i="24" s="1"/>
  <c r="Y7" i="24" s="1"/>
  <c r="X5" i="24"/>
  <c r="X6" i="24" s="1"/>
  <c r="X7" i="24" s="1"/>
  <c r="W5" i="24"/>
  <c r="W6" i="24" s="1"/>
  <c r="W7" i="24" s="1"/>
  <c r="V5" i="24"/>
  <c r="V6" i="24" s="1"/>
  <c r="V7" i="24" s="1"/>
  <c r="U5" i="24"/>
  <c r="U6" i="24" s="1"/>
  <c r="U7" i="24" s="1"/>
  <c r="T5" i="24"/>
  <c r="T6" i="24" s="1"/>
  <c r="T7" i="24" s="1"/>
  <c r="S5" i="24"/>
  <c r="S6" i="24" s="1"/>
  <c r="S7" i="24" s="1"/>
  <c r="R5" i="24"/>
  <c r="R6" i="24" s="1"/>
  <c r="R7" i="24" s="1"/>
  <c r="Q5" i="24"/>
  <c r="Q6" i="24" s="1"/>
  <c r="Q7" i="24" s="1"/>
  <c r="P5" i="24"/>
  <c r="P6" i="24" s="1"/>
  <c r="P7" i="24" s="1"/>
  <c r="O5" i="24"/>
  <c r="O6" i="24" s="1"/>
  <c r="O7" i="24" s="1"/>
  <c r="N5" i="24"/>
  <c r="N6" i="24" s="1"/>
  <c r="N7" i="24" s="1"/>
  <c r="M5" i="24"/>
  <c r="M6" i="24" s="1"/>
  <c r="M7" i="24" s="1"/>
  <c r="L5" i="24"/>
  <c r="L6" i="24" s="1"/>
  <c r="L7" i="24" s="1"/>
  <c r="K5" i="24"/>
  <c r="K6" i="24" s="1"/>
  <c r="K7" i="24" s="1"/>
  <c r="J5" i="24"/>
  <c r="J6" i="24" s="1"/>
  <c r="J7" i="24" s="1"/>
  <c r="I5" i="24"/>
  <c r="I6" i="24" s="1"/>
  <c r="I7" i="24" s="1"/>
  <c r="H5" i="24"/>
  <c r="H6" i="24" s="1"/>
  <c r="H7" i="24" s="1"/>
  <c r="G5" i="24"/>
  <c r="G6" i="24" s="1"/>
  <c r="G7" i="24" s="1"/>
  <c r="F5" i="24"/>
  <c r="F6" i="24" s="1"/>
  <c r="F7" i="24" s="1"/>
  <c r="E5" i="24"/>
  <c r="E6" i="24" s="1"/>
  <c r="E7" i="24" s="1"/>
  <c r="D5" i="24"/>
  <c r="D6" i="24" s="1"/>
  <c r="D7" i="24" s="1"/>
  <c r="AH56" i="23"/>
  <c r="AH55" i="23"/>
  <c r="AH54" i="23"/>
  <c r="AH53" i="23"/>
  <c r="AH52" i="23"/>
  <c r="AH51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G36" i="23"/>
  <c r="F36" i="23"/>
  <c r="E36" i="23"/>
  <c r="D36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AX28" i="23"/>
  <c r="AW28" i="23"/>
  <c r="AV28" i="23"/>
  <c r="AU28" i="23"/>
  <c r="AT28" i="23"/>
  <c r="AS28" i="23"/>
  <c r="AR28" i="23"/>
  <c r="AQ28" i="23"/>
  <c r="AP28" i="23"/>
  <c r="AO28" i="23"/>
  <c r="AX27" i="23"/>
  <c r="AW27" i="23"/>
  <c r="AV27" i="23"/>
  <c r="AU27" i="23"/>
  <c r="AT27" i="23"/>
  <c r="AS27" i="23"/>
  <c r="AR27" i="23"/>
  <c r="AQ27" i="23"/>
  <c r="AP27" i="23"/>
  <c r="AO27" i="23"/>
  <c r="AX26" i="23"/>
  <c r="AW26" i="23"/>
  <c r="AV26" i="23"/>
  <c r="AU26" i="23"/>
  <c r="AT26" i="23"/>
  <c r="AS26" i="23"/>
  <c r="AR26" i="23"/>
  <c r="AQ26" i="23"/>
  <c r="AP26" i="23"/>
  <c r="AO26" i="23"/>
  <c r="AN26" i="23"/>
  <c r="AJ26" i="23"/>
  <c r="AX25" i="23"/>
  <c r="AW25" i="23"/>
  <c r="AV25" i="23"/>
  <c r="AU25" i="23"/>
  <c r="AT25" i="23"/>
  <c r="AS25" i="23"/>
  <c r="AR25" i="23"/>
  <c r="AQ25" i="23"/>
  <c r="AP25" i="23"/>
  <c r="AO25" i="23"/>
  <c r="AJ25" i="23"/>
  <c r="AX24" i="23"/>
  <c r="AW24" i="23"/>
  <c r="AV24" i="23"/>
  <c r="AU24" i="23"/>
  <c r="AT24" i="23"/>
  <c r="AS24" i="23"/>
  <c r="AR24" i="23"/>
  <c r="AQ24" i="23"/>
  <c r="AP24" i="23"/>
  <c r="AO24" i="23"/>
  <c r="AJ24" i="23"/>
  <c r="AX23" i="23"/>
  <c r="AW23" i="23"/>
  <c r="AV23" i="23"/>
  <c r="AU23" i="23"/>
  <c r="AT23" i="23"/>
  <c r="AS23" i="23"/>
  <c r="AR23" i="23"/>
  <c r="AQ23" i="23"/>
  <c r="AP23" i="23"/>
  <c r="AO23" i="23"/>
  <c r="AN23" i="23"/>
  <c r="AJ23" i="23"/>
  <c r="AX22" i="23"/>
  <c r="AW22" i="23"/>
  <c r="AV22" i="23"/>
  <c r="AU22" i="23"/>
  <c r="AT22" i="23"/>
  <c r="AS22" i="23"/>
  <c r="AR22" i="23"/>
  <c r="AQ22" i="23"/>
  <c r="AP22" i="23"/>
  <c r="AO22" i="23"/>
  <c r="AN22" i="23"/>
  <c r="AJ22" i="23"/>
  <c r="AX21" i="23"/>
  <c r="AW21" i="23"/>
  <c r="AV21" i="23"/>
  <c r="AU21" i="23"/>
  <c r="AT21" i="23"/>
  <c r="AS21" i="23"/>
  <c r="AR21" i="23"/>
  <c r="AQ21" i="23"/>
  <c r="AP21" i="23"/>
  <c r="AO21" i="23"/>
  <c r="AN21" i="23"/>
  <c r="AJ21" i="23"/>
  <c r="AX20" i="23"/>
  <c r="AW20" i="23"/>
  <c r="AV20" i="23"/>
  <c r="AU20" i="23"/>
  <c r="AT20" i="23"/>
  <c r="AS20" i="23"/>
  <c r="AR20" i="23"/>
  <c r="AQ20" i="23"/>
  <c r="AP20" i="23"/>
  <c r="AO20" i="23"/>
  <c r="AN20" i="23"/>
  <c r="AJ20" i="23"/>
  <c r="AX19" i="23"/>
  <c r="AW19" i="23"/>
  <c r="AV19" i="23"/>
  <c r="AU19" i="23"/>
  <c r="AT19" i="23"/>
  <c r="AS19" i="23"/>
  <c r="AR19" i="23"/>
  <c r="AQ19" i="23"/>
  <c r="AP19" i="23"/>
  <c r="AO19" i="23"/>
  <c r="AN19" i="23"/>
  <c r="AJ19" i="23"/>
  <c r="AX18" i="23"/>
  <c r="AW18" i="23"/>
  <c r="AV18" i="23"/>
  <c r="AU18" i="23"/>
  <c r="AT18" i="23"/>
  <c r="AS18" i="23"/>
  <c r="AR18" i="23"/>
  <c r="AQ18" i="23"/>
  <c r="AP18" i="23"/>
  <c r="AO18" i="23"/>
  <c r="AN18" i="23"/>
  <c r="AJ18" i="23"/>
  <c r="AX17" i="23"/>
  <c r="AW17" i="23"/>
  <c r="AV17" i="23"/>
  <c r="AU17" i="23"/>
  <c r="AT17" i="23"/>
  <c r="AS17" i="23"/>
  <c r="AR17" i="23"/>
  <c r="AQ17" i="23"/>
  <c r="AP17" i="23"/>
  <c r="AO17" i="23"/>
  <c r="AN17" i="23"/>
  <c r="AJ17" i="23"/>
  <c r="AX16" i="23"/>
  <c r="AW16" i="23"/>
  <c r="AV16" i="23"/>
  <c r="AU16" i="23"/>
  <c r="AT16" i="23"/>
  <c r="AS16" i="23"/>
  <c r="AR16" i="23"/>
  <c r="AQ16" i="23"/>
  <c r="AP16" i="23"/>
  <c r="AO16" i="23"/>
  <c r="AN16" i="23"/>
  <c r="AJ16" i="23"/>
  <c r="AX15" i="23"/>
  <c r="AW15" i="23"/>
  <c r="AV15" i="23"/>
  <c r="AU15" i="23"/>
  <c r="AT15" i="23"/>
  <c r="AS15" i="23"/>
  <c r="AR15" i="23"/>
  <c r="AQ15" i="23"/>
  <c r="AP15" i="23"/>
  <c r="AO15" i="23"/>
  <c r="AN15" i="23"/>
  <c r="AJ15" i="23"/>
  <c r="AX14" i="23"/>
  <c r="AW14" i="23"/>
  <c r="AV14" i="23"/>
  <c r="AU14" i="23"/>
  <c r="AT14" i="23"/>
  <c r="AS14" i="23"/>
  <c r="AR14" i="23"/>
  <c r="AQ14" i="23"/>
  <c r="AP14" i="23"/>
  <c r="AO14" i="23"/>
  <c r="AN14" i="23"/>
  <c r="AJ14" i="23"/>
  <c r="AX13" i="23"/>
  <c r="AW13" i="23"/>
  <c r="AV13" i="23"/>
  <c r="AU13" i="23"/>
  <c r="AT13" i="23"/>
  <c r="AS13" i="23"/>
  <c r="AR13" i="23"/>
  <c r="AQ13" i="23"/>
  <c r="AP13" i="23"/>
  <c r="AO13" i="23"/>
  <c r="AN13" i="23"/>
  <c r="AJ13" i="23"/>
  <c r="AX12" i="23"/>
  <c r="AW12" i="23"/>
  <c r="AV12" i="23"/>
  <c r="AU12" i="23"/>
  <c r="AT12" i="23"/>
  <c r="AS12" i="23"/>
  <c r="AR12" i="23"/>
  <c r="AQ12" i="23"/>
  <c r="AP12" i="23"/>
  <c r="AO12" i="23"/>
  <c r="AN12" i="23"/>
  <c r="AJ12" i="23"/>
  <c r="AX11" i="23"/>
  <c r="AW11" i="23"/>
  <c r="AV11" i="23"/>
  <c r="AU11" i="23"/>
  <c r="AT11" i="23"/>
  <c r="AS11" i="23"/>
  <c r="AR11" i="23"/>
  <c r="AQ11" i="23"/>
  <c r="AP11" i="23"/>
  <c r="AO11" i="23"/>
  <c r="AN11" i="23"/>
  <c r="AJ11" i="23"/>
  <c r="AX10" i="23"/>
  <c r="AW10" i="23"/>
  <c r="AV10" i="23"/>
  <c r="AU10" i="23"/>
  <c r="AT10" i="23"/>
  <c r="AS10" i="23"/>
  <c r="AR10" i="23"/>
  <c r="AQ10" i="23"/>
  <c r="AP10" i="23"/>
  <c r="AO10" i="23"/>
  <c r="AN10" i="23"/>
  <c r="AJ10" i="23"/>
  <c r="AX9" i="23"/>
  <c r="AW9" i="23"/>
  <c r="AV9" i="23"/>
  <c r="AU9" i="23"/>
  <c r="AT9" i="23"/>
  <c r="AS9" i="23"/>
  <c r="AR9" i="23"/>
  <c r="AQ9" i="23"/>
  <c r="AP9" i="23"/>
  <c r="AO9" i="23"/>
  <c r="AN9" i="23"/>
  <c r="AJ9" i="23"/>
  <c r="AX8" i="23"/>
  <c r="AW8" i="23"/>
  <c r="AV8" i="23"/>
  <c r="AU8" i="23"/>
  <c r="AT8" i="23"/>
  <c r="AS8" i="23"/>
  <c r="AR8" i="23"/>
  <c r="AQ8" i="23"/>
  <c r="AP8" i="23"/>
  <c r="AO8" i="23"/>
  <c r="AN8" i="23"/>
  <c r="AJ8" i="23"/>
  <c r="AG5" i="23"/>
  <c r="AG6" i="23" s="1"/>
  <c r="AG7" i="23" s="1"/>
  <c r="AF5" i="23"/>
  <c r="AF6" i="23" s="1"/>
  <c r="AF7" i="23" s="1"/>
  <c r="AE5" i="23"/>
  <c r="AE6" i="23" s="1"/>
  <c r="AE7" i="23" s="1"/>
  <c r="AD5" i="23"/>
  <c r="AD6" i="23" s="1"/>
  <c r="AD7" i="23" s="1"/>
  <c r="AC5" i="23"/>
  <c r="AC6" i="23" s="1"/>
  <c r="AC7" i="23" s="1"/>
  <c r="AB5" i="23"/>
  <c r="AB6" i="23" s="1"/>
  <c r="AB7" i="23" s="1"/>
  <c r="AA5" i="23"/>
  <c r="AA6" i="23" s="1"/>
  <c r="AA7" i="23" s="1"/>
  <c r="Z5" i="23"/>
  <c r="Z6" i="23" s="1"/>
  <c r="Z7" i="23" s="1"/>
  <c r="Y5" i="23"/>
  <c r="Y6" i="23" s="1"/>
  <c r="Y7" i="23" s="1"/>
  <c r="X5" i="23"/>
  <c r="X6" i="23" s="1"/>
  <c r="X7" i="23" s="1"/>
  <c r="W5" i="23"/>
  <c r="W6" i="23" s="1"/>
  <c r="W7" i="23" s="1"/>
  <c r="V5" i="23"/>
  <c r="V6" i="23" s="1"/>
  <c r="V7" i="23" s="1"/>
  <c r="U5" i="23"/>
  <c r="U6" i="23" s="1"/>
  <c r="U7" i="23" s="1"/>
  <c r="T5" i="23"/>
  <c r="T6" i="23" s="1"/>
  <c r="T7" i="23" s="1"/>
  <c r="S5" i="23"/>
  <c r="S6" i="23" s="1"/>
  <c r="S7" i="23" s="1"/>
  <c r="R5" i="23"/>
  <c r="R6" i="23" s="1"/>
  <c r="R7" i="23" s="1"/>
  <c r="Q5" i="23"/>
  <c r="Q6" i="23" s="1"/>
  <c r="Q7" i="23" s="1"/>
  <c r="P5" i="23"/>
  <c r="P6" i="23" s="1"/>
  <c r="P7" i="23" s="1"/>
  <c r="O5" i="23"/>
  <c r="O6" i="23" s="1"/>
  <c r="O7" i="23" s="1"/>
  <c r="N5" i="23"/>
  <c r="N6" i="23" s="1"/>
  <c r="N7" i="23" s="1"/>
  <c r="M5" i="23"/>
  <c r="M6" i="23" s="1"/>
  <c r="M7" i="23" s="1"/>
  <c r="L5" i="23"/>
  <c r="L6" i="23" s="1"/>
  <c r="L7" i="23" s="1"/>
  <c r="K5" i="23"/>
  <c r="K6" i="23" s="1"/>
  <c r="K7" i="23" s="1"/>
  <c r="J5" i="23"/>
  <c r="J6" i="23" s="1"/>
  <c r="J7" i="23" s="1"/>
  <c r="I5" i="23"/>
  <c r="I6" i="23" s="1"/>
  <c r="I7" i="23" s="1"/>
  <c r="H5" i="23"/>
  <c r="H6" i="23" s="1"/>
  <c r="H7" i="23" s="1"/>
  <c r="G5" i="23"/>
  <c r="G6" i="23" s="1"/>
  <c r="G7" i="23" s="1"/>
  <c r="F5" i="23"/>
  <c r="F6" i="23" s="1"/>
  <c r="F7" i="23" s="1"/>
  <c r="E5" i="23"/>
  <c r="E6" i="23" s="1"/>
  <c r="E7" i="23" s="1"/>
  <c r="D5" i="23"/>
  <c r="D6" i="23" s="1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AX28" i="22"/>
  <c r="AW28" i="22"/>
  <c r="AV28" i="22"/>
  <c r="AU28" i="22"/>
  <c r="AT28" i="22"/>
  <c r="AS28" i="22"/>
  <c r="AR28" i="22"/>
  <c r="AQ28" i="22"/>
  <c r="AP28" i="22"/>
  <c r="AO28" i="22"/>
  <c r="AX27" i="22"/>
  <c r="AW27" i="22"/>
  <c r="AV27" i="22"/>
  <c r="AU27" i="22"/>
  <c r="AT27" i="22"/>
  <c r="AS27" i="22"/>
  <c r="AR27" i="22"/>
  <c r="AQ27" i="22"/>
  <c r="AP27" i="22"/>
  <c r="AO27" i="22"/>
  <c r="AX26" i="22"/>
  <c r="AW26" i="22"/>
  <c r="AV26" i="22"/>
  <c r="AU26" i="22"/>
  <c r="AT26" i="22"/>
  <c r="AS26" i="22"/>
  <c r="AR26" i="22"/>
  <c r="AQ26" i="22"/>
  <c r="AP26" i="22"/>
  <c r="AO26" i="22"/>
  <c r="AN26" i="22"/>
  <c r="AJ26" i="22"/>
  <c r="AX25" i="22"/>
  <c r="AW25" i="22"/>
  <c r="AV25" i="22"/>
  <c r="AU25" i="22"/>
  <c r="AT25" i="22"/>
  <c r="AS25" i="22"/>
  <c r="AR25" i="22"/>
  <c r="AQ25" i="22"/>
  <c r="AP25" i="22"/>
  <c r="AO25" i="22"/>
  <c r="AJ25" i="22"/>
  <c r="AX24" i="22"/>
  <c r="AW24" i="22"/>
  <c r="AV24" i="22"/>
  <c r="AU24" i="22"/>
  <c r="AT24" i="22"/>
  <c r="AS24" i="22"/>
  <c r="AR24" i="22"/>
  <c r="AQ24" i="22"/>
  <c r="AP24" i="22"/>
  <c r="AO24" i="22"/>
  <c r="AJ24" i="22"/>
  <c r="AX23" i="22"/>
  <c r="AW23" i="22"/>
  <c r="AV23" i="22"/>
  <c r="AU23" i="22"/>
  <c r="AT23" i="22"/>
  <c r="AS23" i="22"/>
  <c r="AR23" i="22"/>
  <c r="AQ23" i="22"/>
  <c r="AP23" i="22"/>
  <c r="AO23" i="22"/>
  <c r="AN23" i="22"/>
  <c r="AJ23" i="22"/>
  <c r="AX22" i="22"/>
  <c r="AW22" i="22"/>
  <c r="AV22" i="22"/>
  <c r="AU22" i="22"/>
  <c r="AT22" i="22"/>
  <c r="AS22" i="22"/>
  <c r="AR22" i="22"/>
  <c r="AQ22" i="22"/>
  <c r="AP22" i="22"/>
  <c r="AO22" i="22"/>
  <c r="AN22" i="22"/>
  <c r="AJ22" i="22"/>
  <c r="AX21" i="22"/>
  <c r="AW21" i="22"/>
  <c r="AV21" i="22"/>
  <c r="AU21" i="22"/>
  <c r="AT21" i="22"/>
  <c r="AS21" i="22"/>
  <c r="AR21" i="22"/>
  <c r="AQ21" i="22"/>
  <c r="AP21" i="22"/>
  <c r="AO21" i="22"/>
  <c r="AN21" i="22"/>
  <c r="AJ21" i="22"/>
  <c r="AX20" i="22"/>
  <c r="AW20" i="22"/>
  <c r="AV20" i="22"/>
  <c r="AU20" i="22"/>
  <c r="AT20" i="22"/>
  <c r="AS20" i="22"/>
  <c r="AR20" i="22"/>
  <c r="AQ20" i="22"/>
  <c r="AP20" i="22"/>
  <c r="AO20" i="22"/>
  <c r="AN20" i="22"/>
  <c r="AJ20" i="22"/>
  <c r="AX19" i="22"/>
  <c r="AW19" i="22"/>
  <c r="AV19" i="22"/>
  <c r="AU19" i="22"/>
  <c r="AT19" i="22"/>
  <c r="AS19" i="22"/>
  <c r="AR19" i="22"/>
  <c r="AQ19" i="22"/>
  <c r="AP19" i="22"/>
  <c r="AO19" i="22"/>
  <c r="AN19" i="22"/>
  <c r="AJ19" i="22"/>
  <c r="AX18" i="22"/>
  <c r="AW18" i="22"/>
  <c r="AV18" i="22"/>
  <c r="AU18" i="22"/>
  <c r="AT18" i="22"/>
  <c r="AS18" i="22"/>
  <c r="AR18" i="22"/>
  <c r="AQ18" i="22"/>
  <c r="AP18" i="22"/>
  <c r="AO18" i="22"/>
  <c r="AN18" i="22"/>
  <c r="AJ18" i="22"/>
  <c r="AX17" i="22"/>
  <c r="AW17" i="22"/>
  <c r="AV17" i="22"/>
  <c r="AU17" i="22"/>
  <c r="AT17" i="22"/>
  <c r="AS17" i="22"/>
  <c r="AR17" i="22"/>
  <c r="AQ17" i="22"/>
  <c r="AP17" i="22"/>
  <c r="AO17" i="22"/>
  <c r="AN17" i="22"/>
  <c r="AJ17" i="22"/>
  <c r="AX16" i="22"/>
  <c r="AW16" i="22"/>
  <c r="AV16" i="22"/>
  <c r="AU16" i="22"/>
  <c r="AT16" i="22"/>
  <c r="AS16" i="22"/>
  <c r="AR16" i="22"/>
  <c r="AQ16" i="22"/>
  <c r="AP16" i="22"/>
  <c r="AO16" i="22"/>
  <c r="AN16" i="22"/>
  <c r="AJ16" i="22"/>
  <c r="AX15" i="22"/>
  <c r="AW15" i="22"/>
  <c r="AV15" i="22"/>
  <c r="AU15" i="22"/>
  <c r="AT15" i="22"/>
  <c r="AS15" i="22"/>
  <c r="AR15" i="22"/>
  <c r="AQ15" i="22"/>
  <c r="AP15" i="22"/>
  <c r="AO15" i="22"/>
  <c r="AN15" i="22"/>
  <c r="AJ15" i="22"/>
  <c r="AX14" i="22"/>
  <c r="AW14" i="22"/>
  <c r="AV14" i="22"/>
  <c r="AU14" i="22"/>
  <c r="AT14" i="22"/>
  <c r="AS14" i="22"/>
  <c r="AR14" i="22"/>
  <c r="AQ14" i="22"/>
  <c r="AP14" i="22"/>
  <c r="AO14" i="22"/>
  <c r="AN14" i="22"/>
  <c r="AJ14" i="22"/>
  <c r="AX13" i="22"/>
  <c r="AW13" i="22"/>
  <c r="AV13" i="22"/>
  <c r="AU13" i="22"/>
  <c r="AT13" i="22"/>
  <c r="AS13" i="22"/>
  <c r="AR13" i="22"/>
  <c r="AQ13" i="22"/>
  <c r="AP13" i="22"/>
  <c r="AO13" i="22"/>
  <c r="AN13" i="22"/>
  <c r="AJ13" i="22"/>
  <c r="AX12" i="22"/>
  <c r="AW12" i="22"/>
  <c r="AV12" i="22"/>
  <c r="AU12" i="22"/>
  <c r="AT12" i="22"/>
  <c r="AS12" i="22"/>
  <c r="AR12" i="22"/>
  <c r="AQ12" i="22"/>
  <c r="AP12" i="22"/>
  <c r="AO12" i="22"/>
  <c r="AN12" i="22"/>
  <c r="AJ12" i="22"/>
  <c r="AX11" i="22"/>
  <c r="AW11" i="22"/>
  <c r="AV11" i="22"/>
  <c r="AU11" i="22"/>
  <c r="AT11" i="22"/>
  <c r="AS11" i="22"/>
  <c r="AR11" i="22"/>
  <c r="AQ11" i="22"/>
  <c r="AP11" i="22"/>
  <c r="AO11" i="22"/>
  <c r="AN11" i="22"/>
  <c r="AJ11" i="22"/>
  <c r="AX10" i="22"/>
  <c r="AW10" i="22"/>
  <c r="AV10" i="22"/>
  <c r="AU10" i="22"/>
  <c r="AT10" i="22"/>
  <c r="AS10" i="22"/>
  <c r="AR10" i="22"/>
  <c r="AQ10" i="22"/>
  <c r="AP10" i="22"/>
  <c r="AO10" i="22"/>
  <c r="AN10" i="22"/>
  <c r="AJ10" i="22"/>
  <c r="AX9" i="22"/>
  <c r="AW9" i="22"/>
  <c r="AV9" i="22"/>
  <c r="AU9" i="22"/>
  <c r="AT9" i="22"/>
  <c r="AS9" i="22"/>
  <c r="AR9" i="22"/>
  <c r="AQ9" i="22"/>
  <c r="AP9" i="22"/>
  <c r="AO9" i="22"/>
  <c r="AN9" i="22"/>
  <c r="AJ9" i="22"/>
  <c r="AX8" i="22"/>
  <c r="AW8" i="22"/>
  <c r="AV8" i="22"/>
  <c r="AU8" i="22"/>
  <c r="AT8" i="22"/>
  <c r="AS8" i="22"/>
  <c r="AR8" i="22"/>
  <c r="AQ8" i="22"/>
  <c r="AP8" i="22"/>
  <c r="AO8" i="22"/>
  <c r="AN8" i="22"/>
  <c r="AJ8" i="22"/>
  <c r="AG5" i="22"/>
  <c r="AG6" i="22" s="1"/>
  <c r="AG7" i="22" s="1"/>
  <c r="AF5" i="22"/>
  <c r="AF6" i="22" s="1"/>
  <c r="AF7" i="22" s="1"/>
  <c r="AE5" i="22"/>
  <c r="AE6" i="22" s="1"/>
  <c r="AE7" i="22" s="1"/>
  <c r="AD5" i="22"/>
  <c r="AD6" i="22" s="1"/>
  <c r="AD7" i="22" s="1"/>
  <c r="AC5" i="22"/>
  <c r="AC6" i="22" s="1"/>
  <c r="AC7" i="22" s="1"/>
  <c r="AB5" i="22"/>
  <c r="AB6" i="22" s="1"/>
  <c r="AB7" i="22" s="1"/>
  <c r="AA5" i="22"/>
  <c r="AA6" i="22" s="1"/>
  <c r="AA7" i="22" s="1"/>
  <c r="Z5" i="22"/>
  <c r="Z6" i="22" s="1"/>
  <c r="Z7" i="22" s="1"/>
  <c r="Y5" i="22"/>
  <c r="Y6" i="22" s="1"/>
  <c r="Y7" i="22" s="1"/>
  <c r="X5" i="22"/>
  <c r="X6" i="22" s="1"/>
  <c r="X7" i="22" s="1"/>
  <c r="W5" i="22"/>
  <c r="W6" i="22" s="1"/>
  <c r="W7" i="22" s="1"/>
  <c r="V5" i="22"/>
  <c r="V6" i="22" s="1"/>
  <c r="V7" i="22" s="1"/>
  <c r="U5" i="22"/>
  <c r="U6" i="22" s="1"/>
  <c r="U7" i="22" s="1"/>
  <c r="T5" i="22"/>
  <c r="T6" i="22" s="1"/>
  <c r="T7" i="22" s="1"/>
  <c r="S5" i="22"/>
  <c r="S6" i="22" s="1"/>
  <c r="S7" i="22" s="1"/>
  <c r="R5" i="22"/>
  <c r="R6" i="22" s="1"/>
  <c r="R7" i="22" s="1"/>
  <c r="Q5" i="22"/>
  <c r="Q6" i="22" s="1"/>
  <c r="Q7" i="22" s="1"/>
  <c r="P5" i="22"/>
  <c r="P6" i="22" s="1"/>
  <c r="P7" i="22" s="1"/>
  <c r="O5" i="22"/>
  <c r="O6" i="22" s="1"/>
  <c r="O7" i="22" s="1"/>
  <c r="N5" i="22"/>
  <c r="N6" i="22" s="1"/>
  <c r="N7" i="22" s="1"/>
  <c r="M5" i="22"/>
  <c r="M6" i="22" s="1"/>
  <c r="M7" i="22" s="1"/>
  <c r="L5" i="22"/>
  <c r="L6" i="22" s="1"/>
  <c r="L7" i="22" s="1"/>
  <c r="K5" i="22"/>
  <c r="K6" i="22" s="1"/>
  <c r="K7" i="22" s="1"/>
  <c r="J5" i="22"/>
  <c r="J6" i="22" s="1"/>
  <c r="J7" i="22" s="1"/>
  <c r="I5" i="22"/>
  <c r="I6" i="22" s="1"/>
  <c r="I7" i="22" s="1"/>
  <c r="H5" i="22"/>
  <c r="H6" i="22" s="1"/>
  <c r="H7" i="22" s="1"/>
  <c r="G5" i="22"/>
  <c r="G6" i="22" s="1"/>
  <c r="G7" i="22" s="1"/>
  <c r="F5" i="22"/>
  <c r="F6" i="22" s="1"/>
  <c r="F7" i="22" s="1"/>
  <c r="E5" i="22"/>
  <c r="E6" i="22" s="1"/>
  <c r="E7" i="22" s="1"/>
  <c r="D5" i="22"/>
  <c r="D6" i="22" s="1"/>
  <c r="D7" i="22" s="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AW28" i="21"/>
  <c r="AV28" i="21"/>
  <c r="AU28" i="21"/>
  <c r="AT28" i="21"/>
  <c r="AS28" i="21"/>
  <c r="AR28" i="21"/>
  <c r="AQ28" i="21"/>
  <c r="AP28" i="21"/>
  <c r="AO28" i="21"/>
  <c r="AN28" i="21"/>
  <c r="AW27" i="21"/>
  <c r="AV27" i="21"/>
  <c r="AU27" i="21"/>
  <c r="AT27" i="21"/>
  <c r="AS27" i="21"/>
  <c r="AR27" i="21"/>
  <c r="AQ27" i="21"/>
  <c r="AP27" i="21"/>
  <c r="AO27" i="21"/>
  <c r="AN27" i="21"/>
  <c r="AW26" i="21"/>
  <c r="AV26" i="21"/>
  <c r="AU26" i="21"/>
  <c r="AT26" i="21"/>
  <c r="AS26" i="21"/>
  <c r="AR26" i="21"/>
  <c r="AQ26" i="21"/>
  <c r="AP26" i="21"/>
  <c r="AO26" i="21"/>
  <c r="AN26" i="21"/>
  <c r="AM26" i="21"/>
  <c r="AI26" i="21"/>
  <c r="AW25" i="21"/>
  <c r="AV25" i="21"/>
  <c r="AU25" i="21"/>
  <c r="AT25" i="21"/>
  <c r="AS25" i="21"/>
  <c r="AR25" i="21"/>
  <c r="AQ25" i="21"/>
  <c r="AP25" i="21"/>
  <c r="AO25" i="21"/>
  <c r="AN25" i="21"/>
  <c r="AI25" i="21"/>
  <c r="AW24" i="21"/>
  <c r="AV24" i="21"/>
  <c r="AU24" i="21"/>
  <c r="AT24" i="21"/>
  <c r="AS24" i="21"/>
  <c r="AR24" i="21"/>
  <c r="AQ24" i="21"/>
  <c r="AP24" i="21"/>
  <c r="AO24" i="21"/>
  <c r="AN24" i="21"/>
  <c r="AI24" i="21"/>
  <c r="AW23" i="21"/>
  <c r="AV23" i="21"/>
  <c r="AU23" i="21"/>
  <c r="AT23" i="21"/>
  <c r="AS23" i="21"/>
  <c r="AR23" i="21"/>
  <c r="AQ23" i="21"/>
  <c r="AP23" i="21"/>
  <c r="AO23" i="21"/>
  <c r="AN23" i="21"/>
  <c r="AM23" i="21"/>
  <c r="AI23" i="21"/>
  <c r="AW22" i="21"/>
  <c r="AV22" i="21"/>
  <c r="AU22" i="21"/>
  <c r="AT22" i="21"/>
  <c r="AS22" i="21"/>
  <c r="AR22" i="21"/>
  <c r="AQ22" i="21"/>
  <c r="AP22" i="21"/>
  <c r="AO22" i="21"/>
  <c r="AN22" i="21"/>
  <c r="AM22" i="21"/>
  <c r="AI22" i="21"/>
  <c r="AW21" i="21"/>
  <c r="AV21" i="21"/>
  <c r="AU21" i="21"/>
  <c r="AT21" i="21"/>
  <c r="AS21" i="21"/>
  <c r="AR21" i="21"/>
  <c r="AQ21" i="21"/>
  <c r="AP21" i="21"/>
  <c r="AO21" i="21"/>
  <c r="AN21" i="21"/>
  <c r="AM21" i="21"/>
  <c r="AI21" i="21"/>
  <c r="AW20" i="21"/>
  <c r="AV20" i="21"/>
  <c r="AU20" i="21"/>
  <c r="AT20" i="21"/>
  <c r="AS20" i="21"/>
  <c r="AR20" i="21"/>
  <c r="AQ20" i="21"/>
  <c r="AP20" i="21"/>
  <c r="AO20" i="21"/>
  <c r="AN20" i="21"/>
  <c r="AM20" i="21"/>
  <c r="AI20" i="21"/>
  <c r="AW19" i="21"/>
  <c r="AV19" i="21"/>
  <c r="AU19" i="21"/>
  <c r="AT19" i="21"/>
  <c r="AS19" i="21"/>
  <c r="AR19" i="21"/>
  <c r="AQ19" i="21"/>
  <c r="AP19" i="21"/>
  <c r="AO19" i="21"/>
  <c r="AN19" i="21"/>
  <c r="AM19" i="21"/>
  <c r="AI19" i="21"/>
  <c r="AW18" i="21"/>
  <c r="AV18" i="21"/>
  <c r="AU18" i="21"/>
  <c r="AT18" i="21"/>
  <c r="AS18" i="21"/>
  <c r="AR18" i="21"/>
  <c r="AQ18" i="21"/>
  <c r="AP18" i="21"/>
  <c r="AO18" i="21"/>
  <c r="AN18" i="21"/>
  <c r="AM18" i="21"/>
  <c r="AI18" i="21"/>
  <c r="AW17" i="21"/>
  <c r="AV17" i="21"/>
  <c r="AU17" i="21"/>
  <c r="AT17" i="21"/>
  <c r="AS17" i="21"/>
  <c r="AR17" i="21"/>
  <c r="AQ17" i="21"/>
  <c r="AP17" i="21"/>
  <c r="AO17" i="21"/>
  <c r="AN17" i="21"/>
  <c r="AM17" i="21"/>
  <c r="AI17" i="21"/>
  <c r="AW16" i="21"/>
  <c r="AV16" i="21"/>
  <c r="AU16" i="21"/>
  <c r="AT16" i="21"/>
  <c r="AS16" i="21"/>
  <c r="AR16" i="21"/>
  <c r="AQ16" i="21"/>
  <c r="AP16" i="21"/>
  <c r="AO16" i="21"/>
  <c r="AN16" i="21"/>
  <c r="AM16" i="21"/>
  <c r="AI16" i="21"/>
  <c r="AW15" i="21"/>
  <c r="AV15" i="21"/>
  <c r="AU15" i="21"/>
  <c r="AT15" i="21"/>
  <c r="AS15" i="21"/>
  <c r="AR15" i="21"/>
  <c r="AQ15" i="21"/>
  <c r="AP15" i="21"/>
  <c r="AO15" i="21"/>
  <c r="AN15" i="21"/>
  <c r="AM15" i="21"/>
  <c r="AI15" i="21"/>
  <c r="AW14" i="21"/>
  <c r="AV14" i="21"/>
  <c r="AU14" i="21"/>
  <c r="AT14" i="21"/>
  <c r="AS14" i="21"/>
  <c r="AR14" i="21"/>
  <c r="AQ14" i="21"/>
  <c r="AP14" i="21"/>
  <c r="AO14" i="21"/>
  <c r="AN14" i="21"/>
  <c r="AM14" i="21"/>
  <c r="AI14" i="21"/>
  <c r="AW13" i="21"/>
  <c r="AV13" i="21"/>
  <c r="AU13" i="21"/>
  <c r="AT13" i="21"/>
  <c r="AS13" i="21"/>
  <c r="AR13" i="21"/>
  <c r="AQ13" i="21"/>
  <c r="AP13" i="21"/>
  <c r="AO13" i="21"/>
  <c r="AN13" i="21"/>
  <c r="AM13" i="21"/>
  <c r="AI13" i="21"/>
  <c r="AW12" i="21"/>
  <c r="AV12" i="21"/>
  <c r="AU12" i="21"/>
  <c r="AT12" i="21"/>
  <c r="AS12" i="21"/>
  <c r="AR12" i="21"/>
  <c r="AQ12" i="21"/>
  <c r="AP12" i="21"/>
  <c r="AO12" i="21"/>
  <c r="AN12" i="21"/>
  <c r="AM12" i="21"/>
  <c r="AI12" i="21"/>
  <c r="AW11" i="21"/>
  <c r="AV11" i="21"/>
  <c r="AU11" i="21"/>
  <c r="AT11" i="21"/>
  <c r="AS11" i="21"/>
  <c r="AR11" i="21"/>
  <c r="AQ11" i="21"/>
  <c r="AP11" i="21"/>
  <c r="AO11" i="21"/>
  <c r="AN11" i="21"/>
  <c r="AM11" i="21"/>
  <c r="AI11" i="21"/>
  <c r="AW10" i="21"/>
  <c r="AV10" i="21"/>
  <c r="AU10" i="21"/>
  <c r="AT10" i="21"/>
  <c r="AS10" i="21"/>
  <c r="AR10" i="21"/>
  <c r="AQ10" i="21"/>
  <c r="AP10" i="21"/>
  <c r="AO10" i="21"/>
  <c r="AN10" i="21"/>
  <c r="AM10" i="21"/>
  <c r="AI10" i="21"/>
  <c r="AW9" i="21"/>
  <c r="AV9" i="21"/>
  <c r="AU9" i="21"/>
  <c r="AT9" i="21"/>
  <c r="AS9" i="21"/>
  <c r="AR9" i="21"/>
  <c r="AQ9" i="21"/>
  <c r="AP9" i="21"/>
  <c r="AO9" i="21"/>
  <c r="AN9" i="21"/>
  <c r="AM9" i="21"/>
  <c r="AI9" i="21"/>
  <c r="AW8" i="21"/>
  <c r="AV8" i="21"/>
  <c r="AU8" i="21"/>
  <c r="AT8" i="21"/>
  <c r="AS8" i="21"/>
  <c r="AR8" i="21"/>
  <c r="AQ8" i="21"/>
  <c r="AP8" i="21"/>
  <c r="AO8" i="21"/>
  <c r="AN8" i="21"/>
  <c r="AM8" i="21"/>
  <c r="AI8" i="21"/>
  <c r="AG5" i="21"/>
  <c r="AG6" i="21" s="1"/>
  <c r="AG7" i="21" s="1"/>
  <c r="AF5" i="21"/>
  <c r="AF6" i="21" s="1"/>
  <c r="AF7" i="21" s="1"/>
  <c r="AE5" i="21"/>
  <c r="AE6" i="21" s="1"/>
  <c r="AE7" i="21" s="1"/>
  <c r="AD5" i="21"/>
  <c r="AD6" i="21" s="1"/>
  <c r="AD7" i="21" s="1"/>
  <c r="AC5" i="21"/>
  <c r="AC6" i="21" s="1"/>
  <c r="AC7" i="21" s="1"/>
  <c r="AB5" i="21"/>
  <c r="AB6" i="21" s="1"/>
  <c r="AB7" i="21" s="1"/>
  <c r="AA5" i="21"/>
  <c r="AA6" i="21" s="1"/>
  <c r="AA7" i="21" s="1"/>
  <c r="Z5" i="21"/>
  <c r="Z6" i="21" s="1"/>
  <c r="Z7" i="21" s="1"/>
  <c r="Y5" i="21"/>
  <c r="Y6" i="21" s="1"/>
  <c r="Y7" i="21" s="1"/>
  <c r="X5" i="21"/>
  <c r="X6" i="21" s="1"/>
  <c r="X7" i="21" s="1"/>
  <c r="W5" i="21"/>
  <c r="W6" i="21" s="1"/>
  <c r="W7" i="21" s="1"/>
  <c r="V5" i="21"/>
  <c r="V6" i="21" s="1"/>
  <c r="V7" i="21" s="1"/>
  <c r="U5" i="21"/>
  <c r="U6" i="21" s="1"/>
  <c r="U7" i="21" s="1"/>
  <c r="T5" i="21"/>
  <c r="T6" i="21" s="1"/>
  <c r="T7" i="21" s="1"/>
  <c r="S5" i="21"/>
  <c r="S6" i="21" s="1"/>
  <c r="S7" i="21" s="1"/>
  <c r="R5" i="21"/>
  <c r="R6" i="21" s="1"/>
  <c r="R7" i="21" s="1"/>
  <c r="Q5" i="21"/>
  <c r="Q6" i="21" s="1"/>
  <c r="Q7" i="21" s="1"/>
  <c r="P5" i="21"/>
  <c r="P6" i="21" s="1"/>
  <c r="P7" i="21" s="1"/>
  <c r="O5" i="21"/>
  <c r="O6" i="21" s="1"/>
  <c r="O7" i="21" s="1"/>
  <c r="N5" i="21"/>
  <c r="N6" i="21" s="1"/>
  <c r="N7" i="21" s="1"/>
  <c r="M5" i="21"/>
  <c r="M6" i="21" s="1"/>
  <c r="M7" i="21" s="1"/>
  <c r="L5" i="21"/>
  <c r="L6" i="21" s="1"/>
  <c r="L7" i="21" s="1"/>
  <c r="K5" i="21"/>
  <c r="K6" i="21" s="1"/>
  <c r="K7" i="21" s="1"/>
  <c r="J5" i="21"/>
  <c r="J6" i="21" s="1"/>
  <c r="J7" i="21" s="1"/>
  <c r="I5" i="21"/>
  <c r="I6" i="21" s="1"/>
  <c r="I7" i="21" s="1"/>
  <c r="H5" i="21"/>
  <c r="H6" i="21" s="1"/>
  <c r="H7" i="21" s="1"/>
  <c r="G5" i="21"/>
  <c r="G6" i="21" s="1"/>
  <c r="G7" i="21" s="1"/>
  <c r="F5" i="21"/>
  <c r="F6" i="21" s="1"/>
  <c r="F7" i="21" s="1"/>
  <c r="E5" i="21"/>
  <c r="E6" i="21" s="1"/>
  <c r="E7" i="21" s="1"/>
  <c r="D5" i="21"/>
  <c r="D6" i="21" s="1"/>
  <c r="D7" i="21" s="1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AX28" i="20"/>
  <c r="AW28" i="20"/>
  <c r="AV28" i="20"/>
  <c r="AU28" i="20"/>
  <c r="AT28" i="20"/>
  <c r="AS28" i="20"/>
  <c r="AR28" i="20"/>
  <c r="AQ28" i="20"/>
  <c r="AP28" i="20"/>
  <c r="AO28" i="20"/>
  <c r="AX27" i="20"/>
  <c r="AW27" i="20"/>
  <c r="AV27" i="20"/>
  <c r="AU27" i="20"/>
  <c r="AT27" i="20"/>
  <c r="AS27" i="20"/>
  <c r="AR27" i="20"/>
  <c r="AQ27" i="20"/>
  <c r="AP27" i="20"/>
  <c r="AO27" i="20"/>
  <c r="AX26" i="20"/>
  <c r="AW26" i="20"/>
  <c r="AV26" i="20"/>
  <c r="AU26" i="20"/>
  <c r="AT26" i="20"/>
  <c r="AS26" i="20"/>
  <c r="AR26" i="20"/>
  <c r="AQ26" i="20"/>
  <c r="AP26" i="20"/>
  <c r="AO26" i="20"/>
  <c r="AN26" i="20"/>
  <c r="AJ26" i="20"/>
  <c r="AX25" i="20"/>
  <c r="AW25" i="20"/>
  <c r="AV25" i="20"/>
  <c r="AU25" i="20"/>
  <c r="AT25" i="20"/>
  <c r="AS25" i="20"/>
  <c r="AR25" i="20"/>
  <c r="AQ25" i="20"/>
  <c r="AP25" i="20"/>
  <c r="AO25" i="20"/>
  <c r="AJ25" i="20"/>
  <c r="AX24" i="20"/>
  <c r="AW24" i="20"/>
  <c r="AV24" i="20"/>
  <c r="AU24" i="20"/>
  <c r="AT24" i="20"/>
  <c r="AS24" i="20"/>
  <c r="AR24" i="20"/>
  <c r="AQ24" i="20"/>
  <c r="AP24" i="20"/>
  <c r="AO24" i="20"/>
  <c r="AJ24" i="20"/>
  <c r="AX23" i="20"/>
  <c r="AW23" i="20"/>
  <c r="AV23" i="20"/>
  <c r="AU23" i="20"/>
  <c r="AT23" i="20"/>
  <c r="AS23" i="20"/>
  <c r="AR23" i="20"/>
  <c r="AQ23" i="20"/>
  <c r="AP23" i="20"/>
  <c r="AO23" i="20"/>
  <c r="AN23" i="20"/>
  <c r="AJ23" i="20"/>
  <c r="AX22" i="20"/>
  <c r="AW22" i="20"/>
  <c r="AV22" i="20"/>
  <c r="AU22" i="20"/>
  <c r="AT22" i="20"/>
  <c r="AS22" i="20"/>
  <c r="AR22" i="20"/>
  <c r="AQ22" i="20"/>
  <c r="AP22" i="20"/>
  <c r="AO22" i="20"/>
  <c r="AN22" i="20"/>
  <c r="AJ22" i="20"/>
  <c r="AX21" i="20"/>
  <c r="AW21" i="20"/>
  <c r="AV21" i="20"/>
  <c r="AU21" i="20"/>
  <c r="AT21" i="20"/>
  <c r="AS21" i="20"/>
  <c r="AR21" i="20"/>
  <c r="AQ21" i="20"/>
  <c r="AP21" i="20"/>
  <c r="AO21" i="20"/>
  <c r="AN21" i="20"/>
  <c r="AJ21" i="20"/>
  <c r="AX20" i="20"/>
  <c r="AW20" i="20"/>
  <c r="AV20" i="20"/>
  <c r="AU20" i="20"/>
  <c r="AT20" i="20"/>
  <c r="AS20" i="20"/>
  <c r="AR20" i="20"/>
  <c r="AQ20" i="20"/>
  <c r="AP20" i="20"/>
  <c r="AO20" i="20"/>
  <c r="AN20" i="20"/>
  <c r="AJ20" i="20"/>
  <c r="AX19" i="20"/>
  <c r="AW19" i="20"/>
  <c r="AV19" i="20"/>
  <c r="AU19" i="20"/>
  <c r="AT19" i="20"/>
  <c r="AS19" i="20"/>
  <c r="AR19" i="20"/>
  <c r="AQ19" i="20"/>
  <c r="AP19" i="20"/>
  <c r="AO19" i="20"/>
  <c r="AN19" i="20"/>
  <c r="AJ19" i="20"/>
  <c r="AX18" i="20"/>
  <c r="AW18" i="20"/>
  <c r="AV18" i="20"/>
  <c r="AU18" i="20"/>
  <c r="AT18" i="20"/>
  <c r="AS18" i="20"/>
  <c r="AR18" i="20"/>
  <c r="AQ18" i="20"/>
  <c r="AP18" i="20"/>
  <c r="AO18" i="20"/>
  <c r="AN18" i="20"/>
  <c r="AJ18" i="20"/>
  <c r="AX17" i="20"/>
  <c r="AW17" i="20"/>
  <c r="AV17" i="20"/>
  <c r="AU17" i="20"/>
  <c r="AT17" i="20"/>
  <c r="AS17" i="20"/>
  <c r="AR17" i="20"/>
  <c r="AQ17" i="20"/>
  <c r="AP17" i="20"/>
  <c r="AO17" i="20"/>
  <c r="AN17" i="20"/>
  <c r="AJ17" i="20"/>
  <c r="AX16" i="20"/>
  <c r="AW16" i="20"/>
  <c r="AV16" i="20"/>
  <c r="AU16" i="20"/>
  <c r="AT16" i="20"/>
  <c r="AS16" i="20"/>
  <c r="AR16" i="20"/>
  <c r="AQ16" i="20"/>
  <c r="AP16" i="20"/>
  <c r="AO16" i="20"/>
  <c r="AN16" i="20"/>
  <c r="AJ16" i="20"/>
  <c r="AX15" i="20"/>
  <c r="AW15" i="20"/>
  <c r="AV15" i="20"/>
  <c r="AU15" i="20"/>
  <c r="AT15" i="20"/>
  <c r="AS15" i="20"/>
  <c r="AR15" i="20"/>
  <c r="AQ15" i="20"/>
  <c r="AP15" i="20"/>
  <c r="AO15" i="20"/>
  <c r="AN15" i="20"/>
  <c r="AJ15" i="20"/>
  <c r="AX14" i="20"/>
  <c r="AW14" i="20"/>
  <c r="AV14" i="20"/>
  <c r="AU14" i="20"/>
  <c r="AT14" i="20"/>
  <c r="AS14" i="20"/>
  <c r="AR14" i="20"/>
  <c r="AQ14" i="20"/>
  <c r="AP14" i="20"/>
  <c r="AO14" i="20"/>
  <c r="AN14" i="20"/>
  <c r="AJ14" i="20"/>
  <c r="AX13" i="20"/>
  <c r="AW13" i="20"/>
  <c r="AV13" i="20"/>
  <c r="AU13" i="20"/>
  <c r="AT13" i="20"/>
  <c r="AS13" i="20"/>
  <c r="AR13" i="20"/>
  <c r="AQ13" i="20"/>
  <c r="AP13" i="20"/>
  <c r="AO13" i="20"/>
  <c r="AN13" i="20"/>
  <c r="AJ13" i="20"/>
  <c r="AX12" i="20"/>
  <c r="AW12" i="20"/>
  <c r="AV12" i="20"/>
  <c r="AU12" i="20"/>
  <c r="AT12" i="20"/>
  <c r="AS12" i="20"/>
  <c r="AR12" i="20"/>
  <c r="AQ12" i="20"/>
  <c r="AP12" i="20"/>
  <c r="AO12" i="20"/>
  <c r="AN12" i="20"/>
  <c r="AJ12" i="20"/>
  <c r="AX11" i="20"/>
  <c r="AW11" i="20"/>
  <c r="AV11" i="20"/>
  <c r="AU11" i="20"/>
  <c r="AT11" i="20"/>
  <c r="AS11" i="20"/>
  <c r="AR11" i="20"/>
  <c r="AQ11" i="20"/>
  <c r="AP11" i="20"/>
  <c r="AO11" i="20"/>
  <c r="AN11" i="20"/>
  <c r="AJ11" i="20"/>
  <c r="AX10" i="20"/>
  <c r="AW10" i="20"/>
  <c r="AV10" i="20"/>
  <c r="AU10" i="20"/>
  <c r="AT10" i="20"/>
  <c r="AS10" i="20"/>
  <c r="AR10" i="20"/>
  <c r="AQ10" i="20"/>
  <c r="AP10" i="20"/>
  <c r="AO10" i="20"/>
  <c r="AN10" i="20"/>
  <c r="AJ10" i="20"/>
  <c r="AX9" i="20"/>
  <c r="AW9" i="20"/>
  <c r="AV9" i="20"/>
  <c r="AU9" i="20"/>
  <c r="AT9" i="20"/>
  <c r="AS9" i="20"/>
  <c r="AR9" i="20"/>
  <c r="AQ9" i="20"/>
  <c r="AP9" i="20"/>
  <c r="AO9" i="20"/>
  <c r="AN9" i="20"/>
  <c r="AJ9" i="20"/>
  <c r="AX8" i="20"/>
  <c r="AW8" i="20"/>
  <c r="AV8" i="20"/>
  <c r="AU8" i="20"/>
  <c r="AT8" i="20"/>
  <c r="AS8" i="20"/>
  <c r="AR8" i="20"/>
  <c r="AQ8" i="20"/>
  <c r="AP8" i="20"/>
  <c r="AO8" i="20"/>
  <c r="AN8" i="20"/>
  <c r="AJ8" i="20"/>
  <c r="AH5" i="20"/>
  <c r="AH6" i="20" s="1"/>
  <c r="AH7" i="20" s="1"/>
  <c r="AG5" i="20"/>
  <c r="AG6" i="20" s="1"/>
  <c r="AG7" i="20" s="1"/>
  <c r="AF5" i="20"/>
  <c r="AF6" i="20" s="1"/>
  <c r="AF7" i="20" s="1"/>
  <c r="AE5" i="20"/>
  <c r="AE6" i="20" s="1"/>
  <c r="AE7" i="20" s="1"/>
  <c r="AD5" i="20"/>
  <c r="AD6" i="20" s="1"/>
  <c r="AD7" i="20" s="1"/>
  <c r="AC5" i="20"/>
  <c r="AC6" i="20" s="1"/>
  <c r="AC7" i="20" s="1"/>
  <c r="AB5" i="20"/>
  <c r="AB6" i="20" s="1"/>
  <c r="AB7" i="20" s="1"/>
  <c r="AA5" i="20"/>
  <c r="AA6" i="20" s="1"/>
  <c r="AA7" i="20" s="1"/>
  <c r="Z5" i="20"/>
  <c r="Z6" i="20" s="1"/>
  <c r="Z7" i="20" s="1"/>
  <c r="Y5" i="20"/>
  <c r="Y6" i="20" s="1"/>
  <c r="Y7" i="20" s="1"/>
  <c r="X5" i="20"/>
  <c r="X6" i="20" s="1"/>
  <c r="X7" i="20" s="1"/>
  <c r="W5" i="20"/>
  <c r="W6" i="20" s="1"/>
  <c r="W7" i="20" s="1"/>
  <c r="V5" i="20"/>
  <c r="V6" i="20" s="1"/>
  <c r="V7" i="20" s="1"/>
  <c r="U5" i="20"/>
  <c r="U6" i="20" s="1"/>
  <c r="U7" i="20" s="1"/>
  <c r="T5" i="20"/>
  <c r="T6" i="20" s="1"/>
  <c r="T7" i="20" s="1"/>
  <c r="S5" i="20"/>
  <c r="S6" i="20" s="1"/>
  <c r="S7" i="20" s="1"/>
  <c r="R5" i="20"/>
  <c r="R6" i="20" s="1"/>
  <c r="R7" i="20" s="1"/>
  <c r="Q5" i="20"/>
  <c r="Q6" i="20" s="1"/>
  <c r="Q7" i="20" s="1"/>
  <c r="P5" i="20"/>
  <c r="P6" i="20" s="1"/>
  <c r="P7" i="20" s="1"/>
  <c r="O5" i="20"/>
  <c r="O6" i="20" s="1"/>
  <c r="O7" i="20" s="1"/>
  <c r="N5" i="20"/>
  <c r="N6" i="20" s="1"/>
  <c r="N7" i="20" s="1"/>
  <c r="M5" i="20"/>
  <c r="M6" i="20" s="1"/>
  <c r="M7" i="20" s="1"/>
  <c r="L5" i="20"/>
  <c r="L6" i="20" s="1"/>
  <c r="L7" i="20" s="1"/>
  <c r="K5" i="20"/>
  <c r="K6" i="20" s="1"/>
  <c r="K7" i="20" s="1"/>
  <c r="J5" i="20"/>
  <c r="J6" i="20" s="1"/>
  <c r="J7" i="20" s="1"/>
  <c r="I5" i="20"/>
  <c r="I6" i="20" s="1"/>
  <c r="I7" i="20" s="1"/>
  <c r="H5" i="20"/>
  <c r="H6" i="20" s="1"/>
  <c r="H7" i="20" s="1"/>
  <c r="G5" i="20"/>
  <c r="G6" i="20" s="1"/>
  <c r="G7" i="20" s="1"/>
  <c r="F5" i="20"/>
  <c r="F6" i="20" s="1"/>
  <c r="F7" i="20" s="1"/>
  <c r="E5" i="20"/>
  <c r="E6" i="20" s="1"/>
  <c r="E7" i="20" s="1"/>
  <c r="D5" i="20"/>
  <c r="D6" i="20" s="1"/>
  <c r="D7" i="20" s="1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AX28" i="17"/>
  <c r="AW28" i="17"/>
  <c r="AV28" i="17"/>
  <c r="AU28" i="17"/>
  <c r="AT28" i="17"/>
  <c r="AS28" i="17"/>
  <c r="AR28" i="17"/>
  <c r="AQ28" i="17"/>
  <c r="AP28" i="17"/>
  <c r="AO28" i="17"/>
  <c r="AX27" i="17"/>
  <c r="AW27" i="17"/>
  <c r="AV27" i="17"/>
  <c r="AU27" i="17"/>
  <c r="AT27" i="17"/>
  <c r="AS27" i="17"/>
  <c r="AR27" i="17"/>
  <c r="AQ27" i="17"/>
  <c r="AP27" i="17"/>
  <c r="AO27" i="17"/>
  <c r="AX26" i="17"/>
  <c r="AW26" i="17"/>
  <c r="AV26" i="17"/>
  <c r="AU26" i="17"/>
  <c r="AT26" i="17"/>
  <c r="AS26" i="17"/>
  <c r="AR26" i="17"/>
  <c r="AQ26" i="17"/>
  <c r="AP26" i="17"/>
  <c r="AO26" i="17"/>
  <c r="AN26" i="17"/>
  <c r="AJ26" i="17"/>
  <c r="AX25" i="17"/>
  <c r="AW25" i="17"/>
  <c r="AV25" i="17"/>
  <c r="AU25" i="17"/>
  <c r="AT25" i="17"/>
  <c r="AS25" i="17"/>
  <c r="AR25" i="17"/>
  <c r="AQ25" i="17"/>
  <c r="AP25" i="17"/>
  <c r="AO25" i="17"/>
  <c r="AJ25" i="17"/>
  <c r="AX24" i="17"/>
  <c r="AW24" i="17"/>
  <c r="AV24" i="17"/>
  <c r="AU24" i="17"/>
  <c r="AT24" i="17"/>
  <c r="AS24" i="17"/>
  <c r="AR24" i="17"/>
  <c r="AQ24" i="17"/>
  <c r="AP24" i="17"/>
  <c r="AO24" i="17"/>
  <c r="AJ24" i="17"/>
  <c r="AX23" i="17"/>
  <c r="AW23" i="17"/>
  <c r="AV23" i="17"/>
  <c r="AU23" i="17"/>
  <c r="AT23" i="17"/>
  <c r="AS23" i="17"/>
  <c r="AR23" i="17"/>
  <c r="AQ23" i="17"/>
  <c r="AP23" i="17"/>
  <c r="AO23" i="17"/>
  <c r="AN23" i="17"/>
  <c r="AJ23" i="17"/>
  <c r="AX22" i="17"/>
  <c r="AW22" i="17"/>
  <c r="AV22" i="17"/>
  <c r="AU22" i="17"/>
  <c r="AT22" i="17"/>
  <c r="AS22" i="17"/>
  <c r="AR22" i="17"/>
  <c r="AQ22" i="17"/>
  <c r="AP22" i="17"/>
  <c r="AO22" i="17"/>
  <c r="AN22" i="17"/>
  <c r="AJ22" i="17"/>
  <c r="AX21" i="17"/>
  <c r="AW21" i="17"/>
  <c r="AV21" i="17"/>
  <c r="AU21" i="17"/>
  <c r="AT21" i="17"/>
  <c r="AS21" i="17"/>
  <c r="AR21" i="17"/>
  <c r="AQ21" i="17"/>
  <c r="AP21" i="17"/>
  <c r="AO21" i="17"/>
  <c r="AN21" i="17"/>
  <c r="AJ21" i="17"/>
  <c r="AX20" i="17"/>
  <c r="AW20" i="17"/>
  <c r="AV20" i="17"/>
  <c r="AU20" i="17"/>
  <c r="AT20" i="17"/>
  <c r="AS20" i="17"/>
  <c r="AR20" i="17"/>
  <c r="AQ20" i="17"/>
  <c r="AP20" i="17"/>
  <c r="AO20" i="17"/>
  <c r="AN20" i="17"/>
  <c r="AJ20" i="17"/>
  <c r="AX19" i="17"/>
  <c r="AW19" i="17"/>
  <c r="AV19" i="17"/>
  <c r="AU19" i="17"/>
  <c r="AT19" i="17"/>
  <c r="AS19" i="17"/>
  <c r="AR19" i="17"/>
  <c r="AQ19" i="17"/>
  <c r="AP19" i="17"/>
  <c r="AO19" i="17"/>
  <c r="AN19" i="17"/>
  <c r="AJ19" i="17"/>
  <c r="AX18" i="17"/>
  <c r="AW18" i="17"/>
  <c r="AV18" i="17"/>
  <c r="AU18" i="17"/>
  <c r="AT18" i="17"/>
  <c r="AS18" i="17"/>
  <c r="AR18" i="17"/>
  <c r="AQ18" i="17"/>
  <c r="AP18" i="17"/>
  <c r="AO18" i="17"/>
  <c r="AN18" i="17"/>
  <c r="AJ18" i="17"/>
  <c r="AX17" i="17"/>
  <c r="AW17" i="17"/>
  <c r="AV17" i="17"/>
  <c r="AU17" i="17"/>
  <c r="AT17" i="17"/>
  <c r="AS17" i="17"/>
  <c r="AR17" i="17"/>
  <c r="AQ17" i="17"/>
  <c r="AP17" i="17"/>
  <c r="AO17" i="17"/>
  <c r="AN17" i="17"/>
  <c r="AJ17" i="17"/>
  <c r="AX16" i="17"/>
  <c r="AW16" i="17"/>
  <c r="AV16" i="17"/>
  <c r="AU16" i="17"/>
  <c r="AT16" i="17"/>
  <c r="AS16" i="17"/>
  <c r="AR16" i="17"/>
  <c r="AQ16" i="17"/>
  <c r="AP16" i="17"/>
  <c r="AO16" i="17"/>
  <c r="AN16" i="17"/>
  <c r="AJ16" i="17"/>
  <c r="AX15" i="17"/>
  <c r="AW15" i="17"/>
  <c r="AV15" i="17"/>
  <c r="AU15" i="17"/>
  <c r="AT15" i="17"/>
  <c r="AS15" i="17"/>
  <c r="AR15" i="17"/>
  <c r="AQ15" i="17"/>
  <c r="AP15" i="17"/>
  <c r="AO15" i="17"/>
  <c r="AN15" i="17"/>
  <c r="AJ15" i="17"/>
  <c r="AX14" i="17"/>
  <c r="AW14" i="17"/>
  <c r="AV14" i="17"/>
  <c r="AU14" i="17"/>
  <c r="AT14" i="17"/>
  <c r="AS14" i="17"/>
  <c r="AR14" i="17"/>
  <c r="AQ14" i="17"/>
  <c r="AP14" i="17"/>
  <c r="AO14" i="17"/>
  <c r="AN14" i="17"/>
  <c r="AJ14" i="17"/>
  <c r="AX13" i="17"/>
  <c r="AW13" i="17"/>
  <c r="AV13" i="17"/>
  <c r="AU13" i="17"/>
  <c r="AT13" i="17"/>
  <c r="AS13" i="17"/>
  <c r="AR13" i="17"/>
  <c r="AQ13" i="17"/>
  <c r="AP13" i="17"/>
  <c r="AO13" i="17"/>
  <c r="AN13" i="17"/>
  <c r="AJ13" i="17"/>
  <c r="AX12" i="17"/>
  <c r="AW12" i="17"/>
  <c r="AV12" i="17"/>
  <c r="AU12" i="17"/>
  <c r="AT12" i="17"/>
  <c r="AS12" i="17"/>
  <c r="AR12" i="17"/>
  <c r="AQ12" i="17"/>
  <c r="AP12" i="17"/>
  <c r="AO12" i="17"/>
  <c r="AN12" i="17"/>
  <c r="AJ12" i="17"/>
  <c r="AX11" i="17"/>
  <c r="AW11" i="17"/>
  <c r="AV11" i="17"/>
  <c r="AU11" i="17"/>
  <c r="AT11" i="17"/>
  <c r="AS11" i="17"/>
  <c r="AR11" i="17"/>
  <c r="AQ11" i="17"/>
  <c r="AP11" i="17"/>
  <c r="AO11" i="17"/>
  <c r="AN11" i="17"/>
  <c r="AJ11" i="17"/>
  <c r="AX10" i="17"/>
  <c r="AW10" i="17"/>
  <c r="AV10" i="17"/>
  <c r="AU10" i="17"/>
  <c r="AT10" i="17"/>
  <c r="AS10" i="17"/>
  <c r="AR10" i="17"/>
  <c r="AQ10" i="17"/>
  <c r="AP10" i="17"/>
  <c r="AO10" i="17"/>
  <c r="AN10" i="17"/>
  <c r="AJ10" i="17"/>
  <c r="AX9" i="17"/>
  <c r="AW9" i="17"/>
  <c r="AV9" i="17"/>
  <c r="AU9" i="17"/>
  <c r="AT9" i="17"/>
  <c r="AS9" i="17"/>
  <c r="AR9" i="17"/>
  <c r="AQ9" i="17"/>
  <c r="AP9" i="17"/>
  <c r="AO9" i="17"/>
  <c r="AN9" i="17"/>
  <c r="AJ9" i="17"/>
  <c r="AX8" i="17"/>
  <c r="AW8" i="17"/>
  <c r="AV8" i="17"/>
  <c r="AU8" i="17"/>
  <c r="AT8" i="17"/>
  <c r="AS8" i="17"/>
  <c r="AR8" i="17"/>
  <c r="AQ8" i="17"/>
  <c r="AP8" i="17"/>
  <c r="AO8" i="17"/>
  <c r="AN8" i="17"/>
  <c r="AJ8" i="17"/>
  <c r="AH5" i="17"/>
  <c r="AH6" i="17" s="1"/>
  <c r="AH7" i="17" s="1"/>
  <c r="AG5" i="17"/>
  <c r="AG6" i="17" s="1"/>
  <c r="AG7" i="17" s="1"/>
  <c r="AF5" i="17"/>
  <c r="AF6" i="17" s="1"/>
  <c r="AF7" i="17" s="1"/>
  <c r="AE5" i="17"/>
  <c r="AE6" i="17" s="1"/>
  <c r="AE7" i="17" s="1"/>
  <c r="AD5" i="17"/>
  <c r="AD6" i="17" s="1"/>
  <c r="AD7" i="17" s="1"/>
  <c r="AC5" i="17"/>
  <c r="AC6" i="17" s="1"/>
  <c r="AC7" i="17" s="1"/>
  <c r="AB5" i="17"/>
  <c r="AB6" i="17" s="1"/>
  <c r="AB7" i="17" s="1"/>
  <c r="AA5" i="17"/>
  <c r="AA6" i="17" s="1"/>
  <c r="AA7" i="17" s="1"/>
  <c r="Z5" i="17"/>
  <c r="Z6" i="17" s="1"/>
  <c r="Z7" i="17" s="1"/>
  <c r="Y5" i="17"/>
  <c r="Y6" i="17" s="1"/>
  <c r="Y7" i="17" s="1"/>
  <c r="X5" i="17"/>
  <c r="X6" i="17" s="1"/>
  <c r="X7" i="17" s="1"/>
  <c r="W5" i="17"/>
  <c r="W6" i="17" s="1"/>
  <c r="W7" i="17" s="1"/>
  <c r="V5" i="17"/>
  <c r="V6" i="17" s="1"/>
  <c r="V7" i="17" s="1"/>
  <c r="U5" i="17"/>
  <c r="U6" i="17" s="1"/>
  <c r="U7" i="17" s="1"/>
  <c r="T5" i="17"/>
  <c r="T6" i="17" s="1"/>
  <c r="T7" i="17" s="1"/>
  <c r="S5" i="17"/>
  <c r="S6" i="17" s="1"/>
  <c r="S7" i="17" s="1"/>
  <c r="R5" i="17"/>
  <c r="R6" i="17" s="1"/>
  <c r="R7" i="17" s="1"/>
  <c r="Q5" i="17"/>
  <c r="Q6" i="17" s="1"/>
  <c r="Q7" i="17" s="1"/>
  <c r="P5" i="17"/>
  <c r="P6" i="17" s="1"/>
  <c r="P7" i="17" s="1"/>
  <c r="O5" i="17"/>
  <c r="O6" i="17" s="1"/>
  <c r="O7" i="17" s="1"/>
  <c r="N5" i="17"/>
  <c r="N6" i="17" s="1"/>
  <c r="N7" i="17" s="1"/>
  <c r="M5" i="17"/>
  <c r="M6" i="17" s="1"/>
  <c r="M7" i="17" s="1"/>
  <c r="L5" i="17"/>
  <c r="L6" i="17" s="1"/>
  <c r="L7" i="17" s="1"/>
  <c r="K5" i="17"/>
  <c r="K6" i="17" s="1"/>
  <c r="K7" i="17" s="1"/>
  <c r="J5" i="17"/>
  <c r="J6" i="17" s="1"/>
  <c r="J7" i="17" s="1"/>
  <c r="I5" i="17"/>
  <c r="I6" i="17" s="1"/>
  <c r="I7" i="17" s="1"/>
  <c r="H5" i="17"/>
  <c r="H6" i="17" s="1"/>
  <c r="H7" i="17" s="1"/>
  <c r="G5" i="17"/>
  <c r="G6" i="17" s="1"/>
  <c r="G7" i="17" s="1"/>
  <c r="F5" i="17"/>
  <c r="F6" i="17" s="1"/>
  <c r="F7" i="17" s="1"/>
  <c r="E5" i="17"/>
  <c r="E6" i="17" s="1"/>
  <c r="E7" i="17" s="1"/>
  <c r="D5" i="17"/>
  <c r="D6" i="17" s="1"/>
  <c r="D7" i="17" s="1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AX28" i="16"/>
  <c r="AW28" i="16"/>
  <c r="AV28" i="16"/>
  <c r="AU28" i="16"/>
  <c r="AT28" i="16"/>
  <c r="AS28" i="16"/>
  <c r="AR28" i="16"/>
  <c r="AQ28" i="16"/>
  <c r="AP28" i="16"/>
  <c r="AO28" i="16"/>
  <c r="AX27" i="16"/>
  <c r="AW27" i="16"/>
  <c r="AV27" i="16"/>
  <c r="AU27" i="16"/>
  <c r="AT27" i="16"/>
  <c r="AS27" i="16"/>
  <c r="AR27" i="16"/>
  <c r="AQ27" i="16"/>
  <c r="AP27" i="16"/>
  <c r="AO27" i="16"/>
  <c r="AX26" i="16"/>
  <c r="AW26" i="16"/>
  <c r="AV26" i="16"/>
  <c r="AU26" i="16"/>
  <c r="AT26" i="16"/>
  <c r="AS26" i="16"/>
  <c r="AR26" i="16"/>
  <c r="AQ26" i="16"/>
  <c r="AP26" i="16"/>
  <c r="AO26" i="16"/>
  <c r="AN26" i="16"/>
  <c r="AJ26" i="16"/>
  <c r="AX25" i="16"/>
  <c r="AW25" i="16"/>
  <c r="AV25" i="16"/>
  <c r="AU25" i="16"/>
  <c r="AT25" i="16"/>
  <c r="AS25" i="16"/>
  <c r="AR25" i="16"/>
  <c r="AQ25" i="16"/>
  <c r="AP25" i="16"/>
  <c r="AO25" i="16"/>
  <c r="AJ25" i="16"/>
  <c r="AX24" i="16"/>
  <c r="AW24" i="16"/>
  <c r="AV24" i="16"/>
  <c r="AU24" i="16"/>
  <c r="AT24" i="16"/>
  <c r="AS24" i="16"/>
  <c r="AR24" i="16"/>
  <c r="AQ24" i="16"/>
  <c r="AP24" i="16"/>
  <c r="AO24" i="16"/>
  <c r="AJ24" i="16"/>
  <c r="AX23" i="16"/>
  <c r="AW23" i="16"/>
  <c r="AV23" i="16"/>
  <c r="AU23" i="16"/>
  <c r="AT23" i="16"/>
  <c r="AS23" i="16"/>
  <c r="AR23" i="16"/>
  <c r="AQ23" i="16"/>
  <c r="AP23" i="16"/>
  <c r="AO23" i="16"/>
  <c r="AN23" i="16"/>
  <c r="AJ23" i="16"/>
  <c r="AX22" i="16"/>
  <c r="AW22" i="16"/>
  <c r="AV22" i="16"/>
  <c r="AU22" i="16"/>
  <c r="AT22" i="16"/>
  <c r="AS22" i="16"/>
  <c r="AR22" i="16"/>
  <c r="AQ22" i="16"/>
  <c r="AP22" i="16"/>
  <c r="AO22" i="16"/>
  <c r="AN22" i="16"/>
  <c r="AJ22" i="16"/>
  <c r="AX21" i="16"/>
  <c r="AW21" i="16"/>
  <c r="AV21" i="16"/>
  <c r="AU21" i="16"/>
  <c r="AT21" i="16"/>
  <c r="AS21" i="16"/>
  <c r="AR21" i="16"/>
  <c r="AQ21" i="16"/>
  <c r="AP21" i="16"/>
  <c r="AO21" i="16"/>
  <c r="AN21" i="16"/>
  <c r="AJ21" i="16"/>
  <c r="AX20" i="16"/>
  <c r="AW20" i="16"/>
  <c r="AV20" i="16"/>
  <c r="AU20" i="16"/>
  <c r="AT20" i="16"/>
  <c r="AS20" i="16"/>
  <c r="AR20" i="16"/>
  <c r="AQ20" i="16"/>
  <c r="AP20" i="16"/>
  <c r="AO20" i="16"/>
  <c r="AN20" i="16"/>
  <c r="AJ20" i="16"/>
  <c r="AX19" i="16"/>
  <c r="AW19" i="16"/>
  <c r="AV19" i="16"/>
  <c r="AU19" i="16"/>
  <c r="AT19" i="16"/>
  <c r="AS19" i="16"/>
  <c r="AR19" i="16"/>
  <c r="AQ19" i="16"/>
  <c r="AP19" i="16"/>
  <c r="AO19" i="16"/>
  <c r="AN19" i="16"/>
  <c r="AJ19" i="16"/>
  <c r="AX18" i="16"/>
  <c r="AW18" i="16"/>
  <c r="AV18" i="16"/>
  <c r="AU18" i="16"/>
  <c r="AT18" i="16"/>
  <c r="AS18" i="16"/>
  <c r="AR18" i="16"/>
  <c r="AQ18" i="16"/>
  <c r="AP18" i="16"/>
  <c r="AO18" i="16"/>
  <c r="AN18" i="16"/>
  <c r="AJ18" i="16"/>
  <c r="AX17" i="16"/>
  <c r="AW17" i="16"/>
  <c r="AV17" i="16"/>
  <c r="AU17" i="16"/>
  <c r="AT17" i="16"/>
  <c r="AS17" i="16"/>
  <c r="AR17" i="16"/>
  <c r="AQ17" i="16"/>
  <c r="AP17" i="16"/>
  <c r="AO17" i="16"/>
  <c r="AN17" i="16"/>
  <c r="AJ17" i="16"/>
  <c r="AX16" i="16"/>
  <c r="AW16" i="16"/>
  <c r="AV16" i="16"/>
  <c r="AU16" i="16"/>
  <c r="AT16" i="16"/>
  <c r="AS16" i="16"/>
  <c r="AR16" i="16"/>
  <c r="AQ16" i="16"/>
  <c r="AP16" i="16"/>
  <c r="AO16" i="16"/>
  <c r="AN16" i="16"/>
  <c r="AJ16" i="16"/>
  <c r="AX15" i="16"/>
  <c r="AW15" i="16"/>
  <c r="AV15" i="16"/>
  <c r="AU15" i="16"/>
  <c r="AT15" i="16"/>
  <c r="AS15" i="16"/>
  <c r="AR15" i="16"/>
  <c r="AQ15" i="16"/>
  <c r="AP15" i="16"/>
  <c r="AO15" i="16"/>
  <c r="AN15" i="16"/>
  <c r="AJ15" i="16"/>
  <c r="AX14" i="16"/>
  <c r="AW14" i="16"/>
  <c r="AV14" i="16"/>
  <c r="AU14" i="16"/>
  <c r="AT14" i="16"/>
  <c r="AS14" i="16"/>
  <c r="AR14" i="16"/>
  <c r="AQ14" i="16"/>
  <c r="AP14" i="16"/>
  <c r="AO14" i="16"/>
  <c r="AN14" i="16"/>
  <c r="AJ14" i="16"/>
  <c r="AX13" i="16"/>
  <c r="AW13" i="16"/>
  <c r="AV13" i="16"/>
  <c r="AU13" i="16"/>
  <c r="AT13" i="16"/>
  <c r="AS13" i="16"/>
  <c r="AR13" i="16"/>
  <c r="AQ13" i="16"/>
  <c r="AP13" i="16"/>
  <c r="AO13" i="16"/>
  <c r="AN13" i="16"/>
  <c r="AJ13" i="16"/>
  <c r="AX12" i="16"/>
  <c r="AW12" i="16"/>
  <c r="AV12" i="16"/>
  <c r="AU12" i="16"/>
  <c r="AT12" i="16"/>
  <c r="AS12" i="16"/>
  <c r="AR12" i="16"/>
  <c r="AQ12" i="16"/>
  <c r="AP12" i="16"/>
  <c r="AO12" i="16"/>
  <c r="AN12" i="16"/>
  <c r="AJ12" i="16"/>
  <c r="AX11" i="16"/>
  <c r="AW11" i="16"/>
  <c r="AV11" i="16"/>
  <c r="AU11" i="16"/>
  <c r="AT11" i="16"/>
  <c r="AS11" i="16"/>
  <c r="AR11" i="16"/>
  <c r="AQ11" i="16"/>
  <c r="AP11" i="16"/>
  <c r="AO11" i="16"/>
  <c r="AN11" i="16"/>
  <c r="AJ11" i="16"/>
  <c r="AX10" i="16"/>
  <c r="AW10" i="16"/>
  <c r="AV10" i="16"/>
  <c r="AU10" i="16"/>
  <c r="AT10" i="16"/>
  <c r="AS10" i="16"/>
  <c r="AR10" i="16"/>
  <c r="AQ10" i="16"/>
  <c r="AP10" i="16"/>
  <c r="AO10" i="16"/>
  <c r="AN10" i="16"/>
  <c r="AJ10" i="16"/>
  <c r="AX9" i="16"/>
  <c r="AW9" i="16"/>
  <c r="AV9" i="16"/>
  <c r="AU9" i="16"/>
  <c r="AT9" i="16"/>
  <c r="AS9" i="16"/>
  <c r="AR9" i="16"/>
  <c r="AQ9" i="16"/>
  <c r="AP9" i="16"/>
  <c r="AO9" i="16"/>
  <c r="AN9" i="16"/>
  <c r="AJ9" i="16"/>
  <c r="AX8" i="16"/>
  <c r="AW8" i="16"/>
  <c r="AV8" i="16"/>
  <c r="AU8" i="16"/>
  <c r="AT8" i="16"/>
  <c r="AS8" i="16"/>
  <c r="AR8" i="16"/>
  <c r="AQ8" i="16"/>
  <c r="AP8" i="16"/>
  <c r="AO8" i="16"/>
  <c r="AN8" i="16"/>
  <c r="AJ8" i="16"/>
  <c r="AH5" i="16"/>
  <c r="AH6" i="16" s="1"/>
  <c r="AH7" i="16" s="1"/>
  <c r="AG5" i="16"/>
  <c r="AG6" i="16" s="1"/>
  <c r="AG7" i="16" s="1"/>
  <c r="AF5" i="16"/>
  <c r="AF6" i="16" s="1"/>
  <c r="AF7" i="16" s="1"/>
  <c r="AE5" i="16"/>
  <c r="AE6" i="16" s="1"/>
  <c r="AE7" i="16" s="1"/>
  <c r="AD5" i="16"/>
  <c r="AD6" i="16" s="1"/>
  <c r="AD7" i="16" s="1"/>
  <c r="AC5" i="16"/>
  <c r="AC6" i="16" s="1"/>
  <c r="AC7" i="16" s="1"/>
  <c r="AB5" i="16"/>
  <c r="AB6" i="16" s="1"/>
  <c r="AB7" i="16" s="1"/>
  <c r="AA5" i="16"/>
  <c r="AA6" i="16" s="1"/>
  <c r="AA7" i="16" s="1"/>
  <c r="Z5" i="16"/>
  <c r="Z6" i="16" s="1"/>
  <c r="Z7" i="16" s="1"/>
  <c r="Y5" i="16"/>
  <c r="Y6" i="16" s="1"/>
  <c r="Y7" i="16" s="1"/>
  <c r="X5" i="16"/>
  <c r="X6" i="16" s="1"/>
  <c r="X7" i="16" s="1"/>
  <c r="W5" i="16"/>
  <c r="W6" i="16" s="1"/>
  <c r="W7" i="16" s="1"/>
  <c r="V5" i="16"/>
  <c r="V6" i="16" s="1"/>
  <c r="V7" i="16" s="1"/>
  <c r="U5" i="16"/>
  <c r="U6" i="16" s="1"/>
  <c r="U7" i="16" s="1"/>
  <c r="T5" i="16"/>
  <c r="T6" i="16" s="1"/>
  <c r="T7" i="16" s="1"/>
  <c r="S5" i="16"/>
  <c r="S6" i="16" s="1"/>
  <c r="S7" i="16" s="1"/>
  <c r="R5" i="16"/>
  <c r="R6" i="16" s="1"/>
  <c r="R7" i="16" s="1"/>
  <c r="Q5" i="16"/>
  <c r="Q6" i="16" s="1"/>
  <c r="Q7" i="16" s="1"/>
  <c r="P5" i="16"/>
  <c r="P6" i="16" s="1"/>
  <c r="P7" i="16" s="1"/>
  <c r="O5" i="16"/>
  <c r="O6" i="16" s="1"/>
  <c r="O7" i="16" s="1"/>
  <c r="N5" i="16"/>
  <c r="N6" i="16" s="1"/>
  <c r="N7" i="16" s="1"/>
  <c r="M5" i="16"/>
  <c r="M6" i="16" s="1"/>
  <c r="M7" i="16" s="1"/>
  <c r="L5" i="16"/>
  <c r="L6" i="16" s="1"/>
  <c r="L7" i="16" s="1"/>
  <c r="K5" i="16"/>
  <c r="K6" i="16" s="1"/>
  <c r="K7" i="16" s="1"/>
  <c r="J5" i="16"/>
  <c r="J6" i="16" s="1"/>
  <c r="J7" i="16" s="1"/>
  <c r="I5" i="16"/>
  <c r="I6" i="16" s="1"/>
  <c r="I7" i="16" s="1"/>
  <c r="H5" i="16"/>
  <c r="H6" i="16" s="1"/>
  <c r="H7" i="16" s="1"/>
  <c r="G5" i="16"/>
  <c r="G6" i="16" s="1"/>
  <c r="G7" i="16" s="1"/>
  <c r="F5" i="16"/>
  <c r="F6" i="16" s="1"/>
  <c r="F7" i="16" s="1"/>
  <c r="E5" i="16"/>
  <c r="E6" i="16" s="1"/>
  <c r="E7" i="16" s="1"/>
  <c r="D5" i="16"/>
  <c r="D6" i="16" s="1"/>
  <c r="D7" i="16" s="1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AW28" i="14"/>
  <c r="AV28" i="14"/>
  <c r="AU28" i="14"/>
  <c r="AT28" i="14"/>
  <c r="AS28" i="14"/>
  <c r="AR28" i="14"/>
  <c r="AQ28" i="14"/>
  <c r="AP28" i="14"/>
  <c r="AO28" i="14"/>
  <c r="AN28" i="14"/>
  <c r="AW27" i="14"/>
  <c r="AV27" i="14"/>
  <c r="AU27" i="14"/>
  <c r="AT27" i="14"/>
  <c r="AS27" i="14"/>
  <c r="AR27" i="14"/>
  <c r="AQ27" i="14"/>
  <c r="AP27" i="14"/>
  <c r="AO27" i="14"/>
  <c r="AN27" i="14"/>
  <c r="AW26" i="14"/>
  <c r="AV26" i="14"/>
  <c r="AU26" i="14"/>
  <c r="AT26" i="14"/>
  <c r="AS26" i="14"/>
  <c r="AR26" i="14"/>
  <c r="AQ26" i="14"/>
  <c r="AP26" i="14"/>
  <c r="AO26" i="14"/>
  <c r="AN26" i="14"/>
  <c r="AM26" i="14"/>
  <c r="AI26" i="14"/>
  <c r="AW25" i="14"/>
  <c r="AV25" i="14"/>
  <c r="AU25" i="14"/>
  <c r="AT25" i="14"/>
  <c r="AS25" i="14"/>
  <c r="AR25" i="14"/>
  <c r="AQ25" i="14"/>
  <c r="AP25" i="14"/>
  <c r="AO25" i="14"/>
  <c r="AN25" i="14"/>
  <c r="AI25" i="14"/>
  <c r="AW24" i="14"/>
  <c r="AV24" i="14"/>
  <c r="AU24" i="14"/>
  <c r="AT24" i="14"/>
  <c r="AS24" i="14"/>
  <c r="AR24" i="14"/>
  <c r="AQ24" i="14"/>
  <c r="AP24" i="14"/>
  <c r="AO24" i="14"/>
  <c r="AN24" i="14"/>
  <c r="AI24" i="14"/>
  <c r="AW23" i="14"/>
  <c r="AV23" i="14"/>
  <c r="AU23" i="14"/>
  <c r="AT23" i="14"/>
  <c r="AS23" i="14"/>
  <c r="AR23" i="14"/>
  <c r="AQ23" i="14"/>
  <c r="AP23" i="14"/>
  <c r="AO23" i="14"/>
  <c r="AN23" i="14"/>
  <c r="AM23" i="14"/>
  <c r="AI23" i="14"/>
  <c r="AW22" i="14"/>
  <c r="AV22" i="14"/>
  <c r="AU22" i="14"/>
  <c r="AT22" i="14"/>
  <c r="AS22" i="14"/>
  <c r="AR22" i="14"/>
  <c r="AQ22" i="14"/>
  <c r="AP22" i="14"/>
  <c r="AO22" i="14"/>
  <c r="AN22" i="14"/>
  <c r="AM22" i="14"/>
  <c r="AI22" i="14"/>
  <c r="AW21" i="14"/>
  <c r="AV21" i="14"/>
  <c r="AU21" i="14"/>
  <c r="AT21" i="14"/>
  <c r="AS21" i="14"/>
  <c r="AR21" i="14"/>
  <c r="AQ21" i="14"/>
  <c r="AP21" i="14"/>
  <c r="AO21" i="14"/>
  <c r="AN21" i="14"/>
  <c r="AM21" i="14"/>
  <c r="AI21" i="14"/>
  <c r="AW20" i="14"/>
  <c r="AV20" i="14"/>
  <c r="AU20" i="14"/>
  <c r="AT20" i="14"/>
  <c r="AS20" i="14"/>
  <c r="AR20" i="14"/>
  <c r="AQ20" i="14"/>
  <c r="AP20" i="14"/>
  <c r="AO20" i="14"/>
  <c r="AN20" i="14"/>
  <c r="AM20" i="14"/>
  <c r="AI20" i="14"/>
  <c r="AW19" i="14"/>
  <c r="AV19" i="14"/>
  <c r="AU19" i="14"/>
  <c r="AT19" i="14"/>
  <c r="AS19" i="14"/>
  <c r="AR19" i="14"/>
  <c r="AQ19" i="14"/>
  <c r="AP19" i="14"/>
  <c r="AO19" i="14"/>
  <c r="AN19" i="14"/>
  <c r="AM19" i="14"/>
  <c r="AI19" i="14"/>
  <c r="AW18" i="14"/>
  <c r="AV18" i="14"/>
  <c r="AU18" i="14"/>
  <c r="AT18" i="14"/>
  <c r="AS18" i="14"/>
  <c r="AR18" i="14"/>
  <c r="AQ18" i="14"/>
  <c r="AP18" i="14"/>
  <c r="AO18" i="14"/>
  <c r="AN18" i="14"/>
  <c r="AM18" i="14"/>
  <c r="AI18" i="14"/>
  <c r="AW17" i="14"/>
  <c r="AV17" i="14"/>
  <c r="AU17" i="14"/>
  <c r="AT17" i="14"/>
  <c r="AS17" i="14"/>
  <c r="AR17" i="14"/>
  <c r="AQ17" i="14"/>
  <c r="AP17" i="14"/>
  <c r="AO17" i="14"/>
  <c r="AN17" i="14"/>
  <c r="AM17" i="14"/>
  <c r="AI17" i="14"/>
  <c r="AW16" i="14"/>
  <c r="AV16" i="14"/>
  <c r="AU16" i="14"/>
  <c r="AT16" i="14"/>
  <c r="AS16" i="14"/>
  <c r="AR16" i="14"/>
  <c r="AQ16" i="14"/>
  <c r="AP16" i="14"/>
  <c r="AO16" i="14"/>
  <c r="AN16" i="14"/>
  <c r="AM16" i="14"/>
  <c r="AI16" i="14"/>
  <c r="AW15" i="14"/>
  <c r="AV15" i="14"/>
  <c r="AU15" i="14"/>
  <c r="AT15" i="14"/>
  <c r="AS15" i="14"/>
  <c r="AR15" i="14"/>
  <c r="AQ15" i="14"/>
  <c r="AP15" i="14"/>
  <c r="AO15" i="14"/>
  <c r="AN15" i="14"/>
  <c r="AM15" i="14"/>
  <c r="AI15" i="14"/>
  <c r="AW14" i="14"/>
  <c r="AV14" i="14"/>
  <c r="AU14" i="14"/>
  <c r="AT14" i="14"/>
  <c r="AS14" i="14"/>
  <c r="AR14" i="14"/>
  <c r="AQ14" i="14"/>
  <c r="AP14" i="14"/>
  <c r="AO14" i="14"/>
  <c r="AN14" i="14"/>
  <c r="AM14" i="14"/>
  <c r="AI14" i="14"/>
  <c r="AW13" i="14"/>
  <c r="AV13" i="14"/>
  <c r="AU13" i="14"/>
  <c r="AT13" i="14"/>
  <c r="AS13" i="14"/>
  <c r="AR13" i="14"/>
  <c r="AQ13" i="14"/>
  <c r="AP13" i="14"/>
  <c r="AO13" i="14"/>
  <c r="AN13" i="14"/>
  <c r="AM13" i="14"/>
  <c r="AI13" i="14"/>
  <c r="AW12" i="14"/>
  <c r="AV12" i="14"/>
  <c r="AU12" i="14"/>
  <c r="AT12" i="14"/>
  <c r="AS12" i="14"/>
  <c r="AR12" i="14"/>
  <c r="AQ12" i="14"/>
  <c r="AP12" i="14"/>
  <c r="AO12" i="14"/>
  <c r="AN12" i="14"/>
  <c r="AM12" i="14"/>
  <c r="AI12" i="14"/>
  <c r="AW11" i="14"/>
  <c r="AV11" i="14"/>
  <c r="AU11" i="14"/>
  <c r="AT11" i="14"/>
  <c r="AS11" i="14"/>
  <c r="AR11" i="14"/>
  <c r="AQ11" i="14"/>
  <c r="AP11" i="14"/>
  <c r="AO11" i="14"/>
  <c r="AN11" i="14"/>
  <c r="AM11" i="14"/>
  <c r="AI11" i="14"/>
  <c r="AW10" i="14"/>
  <c r="AV10" i="14"/>
  <c r="AU10" i="14"/>
  <c r="AT10" i="14"/>
  <c r="AS10" i="14"/>
  <c r="AR10" i="14"/>
  <c r="AQ10" i="14"/>
  <c r="AP10" i="14"/>
  <c r="AO10" i="14"/>
  <c r="AN10" i="14"/>
  <c r="AM10" i="14"/>
  <c r="AI10" i="14"/>
  <c r="AW9" i="14"/>
  <c r="AV9" i="14"/>
  <c r="AU9" i="14"/>
  <c r="AT9" i="14"/>
  <c r="AS9" i="14"/>
  <c r="AR9" i="14"/>
  <c r="AQ9" i="14"/>
  <c r="AP9" i="14"/>
  <c r="AO9" i="14"/>
  <c r="AN9" i="14"/>
  <c r="AM9" i="14"/>
  <c r="AI9" i="14"/>
  <c r="AW8" i="14"/>
  <c r="AV8" i="14"/>
  <c r="AU8" i="14"/>
  <c r="AT8" i="14"/>
  <c r="AS8" i="14"/>
  <c r="AR8" i="14"/>
  <c r="AQ8" i="14"/>
  <c r="AP8" i="14"/>
  <c r="AO8" i="14"/>
  <c r="AN8" i="14"/>
  <c r="AM8" i="14"/>
  <c r="AI8" i="14"/>
  <c r="AG5" i="14"/>
  <c r="AG6" i="14" s="1"/>
  <c r="AG7" i="14" s="1"/>
  <c r="AF5" i="14"/>
  <c r="AF6" i="14" s="1"/>
  <c r="AF7" i="14" s="1"/>
  <c r="AE5" i="14"/>
  <c r="AE6" i="14" s="1"/>
  <c r="AE7" i="14" s="1"/>
  <c r="AD5" i="14"/>
  <c r="AD6" i="14" s="1"/>
  <c r="AD7" i="14" s="1"/>
  <c r="AC5" i="14"/>
  <c r="AC6" i="14" s="1"/>
  <c r="AC7" i="14" s="1"/>
  <c r="AB5" i="14"/>
  <c r="AB6" i="14" s="1"/>
  <c r="AB7" i="14" s="1"/>
  <c r="AA5" i="14"/>
  <c r="AA6" i="14" s="1"/>
  <c r="AA7" i="14" s="1"/>
  <c r="Z5" i="14"/>
  <c r="Z6" i="14" s="1"/>
  <c r="Z7" i="14" s="1"/>
  <c r="Y5" i="14"/>
  <c r="Y6" i="14" s="1"/>
  <c r="Y7" i="14" s="1"/>
  <c r="X5" i="14"/>
  <c r="X6" i="14" s="1"/>
  <c r="X7" i="14" s="1"/>
  <c r="W5" i="14"/>
  <c r="W6" i="14" s="1"/>
  <c r="W7" i="14" s="1"/>
  <c r="V5" i="14"/>
  <c r="V6" i="14" s="1"/>
  <c r="V7" i="14" s="1"/>
  <c r="U5" i="14"/>
  <c r="U6" i="14" s="1"/>
  <c r="U7" i="14" s="1"/>
  <c r="T5" i="14"/>
  <c r="T6" i="14" s="1"/>
  <c r="T7" i="14" s="1"/>
  <c r="S5" i="14"/>
  <c r="S6" i="14" s="1"/>
  <c r="S7" i="14" s="1"/>
  <c r="R5" i="14"/>
  <c r="R6" i="14" s="1"/>
  <c r="R7" i="14" s="1"/>
  <c r="Q5" i="14"/>
  <c r="Q6" i="14" s="1"/>
  <c r="Q7" i="14" s="1"/>
  <c r="P5" i="14"/>
  <c r="P6" i="14" s="1"/>
  <c r="P7" i="14" s="1"/>
  <c r="O5" i="14"/>
  <c r="O6" i="14" s="1"/>
  <c r="O7" i="14" s="1"/>
  <c r="N5" i="14"/>
  <c r="N6" i="14" s="1"/>
  <c r="N7" i="14" s="1"/>
  <c r="M5" i="14"/>
  <c r="M6" i="14" s="1"/>
  <c r="M7" i="14" s="1"/>
  <c r="L5" i="14"/>
  <c r="L6" i="14" s="1"/>
  <c r="L7" i="14" s="1"/>
  <c r="K5" i="14"/>
  <c r="K6" i="14" s="1"/>
  <c r="K7" i="14" s="1"/>
  <c r="J5" i="14"/>
  <c r="J6" i="14" s="1"/>
  <c r="J7" i="14" s="1"/>
  <c r="I5" i="14"/>
  <c r="I6" i="14" s="1"/>
  <c r="I7" i="14" s="1"/>
  <c r="H5" i="14"/>
  <c r="H6" i="14" s="1"/>
  <c r="H7" i="14" s="1"/>
  <c r="G5" i="14"/>
  <c r="G6" i="14" s="1"/>
  <c r="G7" i="14" s="1"/>
  <c r="F5" i="14"/>
  <c r="F6" i="14" s="1"/>
  <c r="F7" i="14" s="1"/>
  <c r="E5" i="14"/>
  <c r="E6" i="14" s="1"/>
  <c r="E7" i="14" s="1"/>
  <c r="D5" i="14"/>
  <c r="D6" i="14" s="1"/>
  <c r="D7" i="14" s="1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AX28" i="12"/>
  <c r="AW28" i="12"/>
  <c r="AV28" i="12"/>
  <c r="AU28" i="12"/>
  <c r="AT28" i="12"/>
  <c r="AS28" i="12"/>
  <c r="AR28" i="12"/>
  <c r="AQ28" i="12"/>
  <c r="AP28" i="12"/>
  <c r="AO28" i="12"/>
  <c r="AX27" i="12"/>
  <c r="AW27" i="12"/>
  <c r="AV27" i="12"/>
  <c r="AU27" i="12"/>
  <c r="AT27" i="12"/>
  <c r="AS27" i="12"/>
  <c r="AR27" i="12"/>
  <c r="AQ27" i="12"/>
  <c r="AP27" i="12"/>
  <c r="AO27" i="12"/>
  <c r="AX26" i="12"/>
  <c r="AW26" i="12"/>
  <c r="AV26" i="12"/>
  <c r="AU26" i="12"/>
  <c r="AT26" i="12"/>
  <c r="AS26" i="12"/>
  <c r="AR26" i="12"/>
  <c r="AQ26" i="12"/>
  <c r="AP26" i="12"/>
  <c r="AO26" i="12"/>
  <c r="AN26" i="12"/>
  <c r="AJ26" i="12"/>
  <c r="AX25" i="12"/>
  <c r="AW25" i="12"/>
  <c r="AV25" i="12"/>
  <c r="AU25" i="12"/>
  <c r="AT25" i="12"/>
  <c r="AS25" i="12"/>
  <c r="AR25" i="12"/>
  <c r="AQ25" i="12"/>
  <c r="AP25" i="12"/>
  <c r="AO25" i="12"/>
  <c r="AJ25" i="12"/>
  <c r="AX24" i="12"/>
  <c r="AW24" i="12"/>
  <c r="AV24" i="12"/>
  <c r="AU24" i="12"/>
  <c r="AT24" i="12"/>
  <c r="AS24" i="12"/>
  <c r="AR24" i="12"/>
  <c r="AQ24" i="12"/>
  <c r="AP24" i="12"/>
  <c r="AO24" i="12"/>
  <c r="AJ24" i="12"/>
  <c r="AX23" i="12"/>
  <c r="AW23" i="12"/>
  <c r="AV23" i="12"/>
  <c r="AU23" i="12"/>
  <c r="AT23" i="12"/>
  <c r="AS23" i="12"/>
  <c r="AR23" i="12"/>
  <c r="AQ23" i="12"/>
  <c r="AP23" i="12"/>
  <c r="AO23" i="12"/>
  <c r="AN23" i="12"/>
  <c r="AJ23" i="12"/>
  <c r="AX22" i="12"/>
  <c r="AW22" i="12"/>
  <c r="AV22" i="12"/>
  <c r="AU22" i="12"/>
  <c r="AT22" i="12"/>
  <c r="AS22" i="12"/>
  <c r="AR22" i="12"/>
  <c r="AQ22" i="12"/>
  <c r="AP22" i="12"/>
  <c r="AO22" i="12"/>
  <c r="AN22" i="12"/>
  <c r="AJ22" i="12"/>
  <c r="AX21" i="12"/>
  <c r="AW21" i="12"/>
  <c r="AV21" i="12"/>
  <c r="AU21" i="12"/>
  <c r="AT21" i="12"/>
  <c r="AS21" i="12"/>
  <c r="AR21" i="12"/>
  <c r="AQ21" i="12"/>
  <c r="AP21" i="12"/>
  <c r="AO21" i="12"/>
  <c r="AN21" i="12"/>
  <c r="AJ21" i="12"/>
  <c r="AX20" i="12"/>
  <c r="AW20" i="12"/>
  <c r="AV20" i="12"/>
  <c r="AU20" i="12"/>
  <c r="AT20" i="12"/>
  <c r="AS20" i="12"/>
  <c r="AR20" i="12"/>
  <c r="AQ20" i="12"/>
  <c r="AP20" i="12"/>
  <c r="AO20" i="12"/>
  <c r="AN20" i="12"/>
  <c r="AJ20" i="12"/>
  <c r="AX19" i="12"/>
  <c r="AW19" i="12"/>
  <c r="AV19" i="12"/>
  <c r="AU19" i="12"/>
  <c r="AT19" i="12"/>
  <c r="AS19" i="12"/>
  <c r="AR19" i="12"/>
  <c r="AQ19" i="12"/>
  <c r="AP19" i="12"/>
  <c r="AO19" i="12"/>
  <c r="AN19" i="12"/>
  <c r="AJ19" i="12"/>
  <c r="AX18" i="12"/>
  <c r="AW18" i="12"/>
  <c r="AV18" i="12"/>
  <c r="AU18" i="12"/>
  <c r="AT18" i="12"/>
  <c r="AS18" i="12"/>
  <c r="AR18" i="12"/>
  <c r="AQ18" i="12"/>
  <c r="AP18" i="12"/>
  <c r="AO18" i="12"/>
  <c r="AN18" i="12"/>
  <c r="AJ18" i="12"/>
  <c r="AX17" i="12"/>
  <c r="AW17" i="12"/>
  <c r="AV17" i="12"/>
  <c r="AU17" i="12"/>
  <c r="AT17" i="12"/>
  <c r="AS17" i="12"/>
  <c r="AR17" i="12"/>
  <c r="AQ17" i="12"/>
  <c r="AP17" i="12"/>
  <c r="AO17" i="12"/>
  <c r="AN17" i="12"/>
  <c r="AJ17" i="12"/>
  <c r="AX16" i="12"/>
  <c r="AW16" i="12"/>
  <c r="AV16" i="12"/>
  <c r="AU16" i="12"/>
  <c r="AT16" i="12"/>
  <c r="AS16" i="12"/>
  <c r="AR16" i="12"/>
  <c r="AQ16" i="12"/>
  <c r="AP16" i="12"/>
  <c r="AO16" i="12"/>
  <c r="AN16" i="12"/>
  <c r="AJ16" i="12"/>
  <c r="AX15" i="12"/>
  <c r="AW15" i="12"/>
  <c r="AV15" i="12"/>
  <c r="AU15" i="12"/>
  <c r="AT15" i="12"/>
  <c r="AS15" i="12"/>
  <c r="AR15" i="12"/>
  <c r="AQ15" i="12"/>
  <c r="AP15" i="12"/>
  <c r="AO15" i="12"/>
  <c r="AN15" i="12"/>
  <c r="AJ15" i="12"/>
  <c r="AX14" i="12"/>
  <c r="AW14" i="12"/>
  <c r="AV14" i="12"/>
  <c r="AU14" i="12"/>
  <c r="AT14" i="12"/>
  <c r="AS14" i="12"/>
  <c r="AR14" i="12"/>
  <c r="AQ14" i="12"/>
  <c r="AP14" i="12"/>
  <c r="AO14" i="12"/>
  <c r="AN14" i="12"/>
  <c r="AJ14" i="12"/>
  <c r="AX13" i="12"/>
  <c r="AW13" i="12"/>
  <c r="AV13" i="12"/>
  <c r="AU13" i="12"/>
  <c r="AT13" i="12"/>
  <c r="AS13" i="12"/>
  <c r="AR13" i="12"/>
  <c r="AQ13" i="12"/>
  <c r="AP13" i="12"/>
  <c r="AO13" i="12"/>
  <c r="AN13" i="12"/>
  <c r="AJ13" i="12"/>
  <c r="AX12" i="12"/>
  <c r="AW12" i="12"/>
  <c r="AV12" i="12"/>
  <c r="AU12" i="12"/>
  <c r="AT12" i="12"/>
  <c r="AS12" i="12"/>
  <c r="AR12" i="12"/>
  <c r="AQ12" i="12"/>
  <c r="AP12" i="12"/>
  <c r="AO12" i="12"/>
  <c r="AN12" i="12"/>
  <c r="AJ12" i="12"/>
  <c r="AX11" i="12"/>
  <c r="AW11" i="12"/>
  <c r="AV11" i="12"/>
  <c r="AU11" i="12"/>
  <c r="AT11" i="12"/>
  <c r="AS11" i="12"/>
  <c r="AR11" i="12"/>
  <c r="AQ11" i="12"/>
  <c r="AP11" i="12"/>
  <c r="AO11" i="12"/>
  <c r="AN11" i="12"/>
  <c r="AJ11" i="12"/>
  <c r="AX10" i="12"/>
  <c r="AW10" i="12"/>
  <c r="AV10" i="12"/>
  <c r="AU10" i="12"/>
  <c r="AT10" i="12"/>
  <c r="AS10" i="12"/>
  <c r="AR10" i="12"/>
  <c r="AQ10" i="12"/>
  <c r="AP10" i="12"/>
  <c r="AO10" i="12"/>
  <c r="AN10" i="12"/>
  <c r="AJ10" i="12"/>
  <c r="AX9" i="12"/>
  <c r="AW9" i="12"/>
  <c r="AV9" i="12"/>
  <c r="AU9" i="12"/>
  <c r="AT9" i="12"/>
  <c r="AS9" i="12"/>
  <c r="AR9" i="12"/>
  <c r="AQ9" i="12"/>
  <c r="AP9" i="12"/>
  <c r="AO9" i="12"/>
  <c r="AN9" i="12"/>
  <c r="AJ9" i="12"/>
  <c r="AX8" i="12"/>
  <c r="AW8" i="12"/>
  <c r="AV8" i="12"/>
  <c r="AU8" i="12"/>
  <c r="AT8" i="12"/>
  <c r="AS8" i="12"/>
  <c r="AR8" i="12"/>
  <c r="AQ8" i="12"/>
  <c r="AP8" i="12"/>
  <c r="AO8" i="12"/>
  <c r="AN8" i="12"/>
  <c r="AJ8" i="12"/>
  <c r="AH5" i="12"/>
  <c r="AH6" i="12" s="1"/>
  <c r="AH7" i="12" s="1"/>
  <c r="AG5" i="12"/>
  <c r="AG6" i="12" s="1"/>
  <c r="AG7" i="12" s="1"/>
  <c r="AF5" i="12"/>
  <c r="AF6" i="12" s="1"/>
  <c r="AF7" i="12" s="1"/>
  <c r="AE5" i="12"/>
  <c r="AE6" i="12" s="1"/>
  <c r="AE7" i="12" s="1"/>
  <c r="AD5" i="12"/>
  <c r="AD6" i="12" s="1"/>
  <c r="AD7" i="12" s="1"/>
  <c r="AC5" i="12"/>
  <c r="AC6" i="12" s="1"/>
  <c r="AC7" i="12" s="1"/>
  <c r="AB5" i="12"/>
  <c r="AB6" i="12" s="1"/>
  <c r="AB7" i="12" s="1"/>
  <c r="AA5" i="12"/>
  <c r="AA6" i="12" s="1"/>
  <c r="AA7" i="12" s="1"/>
  <c r="Z5" i="12"/>
  <c r="Z6" i="12" s="1"/>
  <c r="Z7" i="12" s="1"/>
  <c r="Y5" i="12"/>
  <c r="Y6" i="12" s="1"/>
  <c r="Y7" i="12" s="1"/>
  <c r="X5" i="12"/>
  <c r="X6" i="12" s="1"/>
  <c r="X7" i="12" s="1"/>
  <c r="W5" i="12"/>
  <c r="W6" i="12" s="1"/>
  <c r="W7" i="12" s="1"/>
  <c r="V5" i="12"/>
  <c r="V6" i="12" s="1"/>
  <c r="V7" i="12" s="1"/>
  <c r="U5" i="12"/>
  <c r="U6" i="12" s="1"/>
  <c r="U7" i="12" s="1"/>
  <c r="T5" i="12"/>
  <c r="T6" i="12" s="1"/>
  <c r="T7" i="12" s="1"/>
  <c r="S5" i="12"/>
  <c r="S6" i="12" s="1"/>
  <c r="S7" i="12" s="1"/>
  <c r="R5" i="12"/>
  <c r="R6" i="12" s="1"/>
  <c r="R7" i="12" s="1"/>
  <c r="Q5" i="12"/>
  <c r="Q6" i="12" s="1"/>
  <c r="Q7" i="12" s="1"/>
  <c r="P5" i="12"/>
  <c r="P6" i="12" s="1"/>
  <c r="P7" i="12" s="1"/>
  <c r="O5" i="12"/>
  <c r="O6" i="12" s="1"/>
  <c r="O7" i="12" s="1"/>
  <c r="N5" i="12"/>
  <c r="N6" i="12" s="1"/>
  <c r="N7" i="12" s="1"/>
  <c r="M5" i="12"/>
  <c r="M6" i="12" s="1"/>
  <c r="M7" i="12" s="1"/>
  <c r="L5" i="12"/>
  <c r="L6" i="12" s="1"/>
  <c r="L7" i="12" s="1"/>
  <c r="K5" i="12"/>
  <c r="K6" i="12" s="1"/>
  <c r="K7" i="12" s="1"/>
  <c r="J5" i="12"/>
  <c r="J6" i="12" s="1"/>
  <c r="J7" i="12" s="1"/>
  <c r="I5" i="12"/>
  <c r="I6" i="12" s="1"/>
  <c r="I7" i="12" s="1"/>
  <c r="H5" i="12"/>
  <c r="H6" i="12" s="1"/>
  <c r="H7" i="12" s="1"/>
  <c r="G5" i="12"/>
  <c r="G6" i="12" s="1"/>
  <c r="G7" i="12" s="1"/>
  <c r="F5" i="12"/>
  <c r="F6" i="12" s="1"/>
  <c r="F7" i="12" s="1"/>
  <c r="E5" i="12"/>
  <c r="E6" i="12" s="1"/>
  <c r="E7" i="12" s="1"/>
  <c r="D5" i="12"/>
  <c r="D6" i="12" s="1"/>
  <c r="D7" i="12" s="1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AW28" i="18"/>
  <c r="AV28" i="18"/>
  <c r="AU28" i="18"/>
  <c r="AT28" i="18"/>
  <c r="AS28" i="18"/>
  <c r="AR28" i="18"/>
  <c r="AQ28" i="18"/>
  <c r="AP28" i="18"/>
  <c r="AO28" i="18"/>
  <c r="AN28" i="18"/>
  <c r="AW27" i="18"/>
  <c r="AV27" i="18"/>
  <c r="AU27" i="18"/>
  <c r="AT27" i="18"/>
  <c r="AS27" i="18"/>
  <c r="AR27" i="18"/>
  <c r="AQ27" i="18"/>
  <c r="AP27" i="18"/>
  <c r="AO27" i="18"/>
  <c r="AN27" i="18"/>
  <c r="AW26" i="18"/>
  <c r="AV26" i="18"/>
  <c r="AU26" i="18"/>
  <c r="AT26" i="18"/>
  <c r="AS26" i="18"/>
  <c r="AR26" i="18"/>
  <c r="AQ26" i="18"/>
  <c r="AP26" i="18"/>
  <c r="AO26" i="18"/>
  <c r="AN26" i="18"/>
  <c r="AM26" i="18"/>
  <c r="AI26" i="18"/>
  <c r="AW25" i="18"/>
  <c r="AV25" i="18"/>
  <c r="AU25" i="18"/>
  <c r="AT25" i="18"/>
  <c r="AS25" i="18"/>
  <c r="AR25" i="18"/>
  <c r="AQ25" i="18"/>
  <c r="AP25" i="18"/>
  <c r="AO25" i="18"/>
  <c r="AN25" i="18"/>
  <c r="AI25" i="18"/>
  <c r="AW24" i="18"/>
  <c r="AV24" i="18"/>
  <c r="AU24" i="18"/>
  <c r="AT24" i="18"/>
  <c r="AS24" i="18"/>
  <c r="AR24" i="18"/>
  <c r="AQ24" i="18"/>
  <c r="AP24" i="18"/>
  <c r="AO24" i="18"/>
  <c r="AN24" i="18"/>
  <c r="AI24" i="18"/>
  <c r="AW23" i="18"/>
  <c r="AV23" i="18"/>
  <c r="AU23" i="18"/>
  <c r="AT23" i="18"/>
  <c r="AS23" i="18"/>
  <c r="AR23" i="18"/>
  <c r="AQ23" i="18"/>
  <c r="AP23" i="18"/>
  <c r="AO23" i="18"/>
  <c r="AN23" i="18"/>
  <c r="AM23" i="18"/>
  <c r="AI23" i="18"/>
  <c r="AW22" i="18"/>
  <c r="AV22" i="18"/>
  <c r="AU22" i="18"/>
  <c r="AT22" i="18"/>
  <c r="AS22" i="18"/>
  <c r="AR22" i="18"/>
  <c r="AQ22" i="18"/>
  <c r="AP22" i="18"/>
  <c r="AO22" i="18"/>
  <c r="AN22" i="18"/>
  <c r="AM22" i="18"/>
  <c r="AI22" i="18"/>
  <c r="AW21" i="18"/>
  <c r="AV21" i="18"/>
  <c r="AU21" i="18"/>
  <c r="AT21" i="18"/>
  <c r="AS21" i="18"/>
  <c r="AR21" i="18"/>
  <c r="AQ21" i="18"/>
  <c r="AP21" i="18"/>
  <c r="AO21" i="18"/>
  <c r="AN21" i="18"/>
  <c r="AM21" i="18"/>
  <c r="AI21" i="18"/>
  <c r="AW20" i="18"/>
  <c r="AV20" i="18"/>
  <c r="AU20" i="18"/>
  <c r="AT20" i="18"/>
  <c r="AS20" i="18"/>
  <c r="AR20" i="18"/>
  <c r="AQ20" i="18"/>
  <c r="AP20" i="18"/>
  <c r="AO20" i="18"/>
  <c r="AN20" i="18"/>
  <c r="AM20" i="18"/>
  <c r="AI20" i="18"/>
  <c r="AW19" i="18"/>
  <c r="AV19" i="18"/>
  <c r="AU19" i="18"/>
  <c r="AT19" i="18"/>
  <c r="AS19" i="18"/>
  <c r="AR19" i="18"/>
  <c r="AQ19" i="18"/>
  <c r="AP19" i="18"/>
  <c r="AO19" i="18"/>
  <c r="AN19" i="18"/>
  <c r="AM19" i="18"/>
  <c r="AI19" i="18"/>
  <c r="AW18" i="18"/>
  <c r="AV18" i="18"/>
  <c r="AU18" i="18"/>
  <c r="AT18" i="18"/>
  <c r="AS18" i="18"/>
  <c r="AR18" i="18"/>
  <c r="AQ18" i="18"/>
  <c r="AP18" i="18"/>
  <c r="AO18" i="18"/>
  <c r="AN18" i="18"/>
  <c r="AM18" i="18"/>
  <c r="AI18" i="18"/>
  <c r="AW17" i="18"/>
  <c r="AV17" i="18"/>
  <c r="AU17" i="18"/>
  <c r="AT17" i="18"/>
  <c r="AS17" i="18"/>
  <c r="AR17" i="18"/>
  <c r="AQ17" i="18"/>
  <c r="AP17" i="18"/>
  <c r="AO17" i="18"/>
  <c r="AN17" i="18"/>
  <c r="AM17" i="18"/>
  <c r="AI17" i="18"/>
  <c r="AW16" i="18"/>
  <c r="AV16" i="18"/>
  <c r="AU16" i="18"/>
  <c r="AT16" i="18"/>
  <c r="AS16" i="18"/>
  <c r="AR16" i="18"/>
  <c r="AQ16" i="18"/>
  <c r="AP16" i="18"/>
  <c r="AO16" i="18"/>
  <c r="AN16" i="18"/>
  <c r="AM16" i="18"/>
  <c r="AI16" i="18"/>
  <c r="AW15" i="18"/>
  <c r="AV15" i="18"/>
  <c r="AU15" i="18"/>
  <c r="AT15" i="18"/>
  <c r="AS15" i="18"/>
  <c r="AR15" i="18"/>
  <c r="AQ15" i="18"/>
  <c r="AP15" i="18"/>
  <c r="AO15" i="18"/>
  <c r="AN15" i="18"/>
  <c r="AM15" i="18"/>
  <c r="AI15" i="18"/>
  <c r="AW14" i="18"/>
  <c r="AV14" i="18"/>
  <c r="AU14" i="18"/>
  <c r="AT14" i="18"/>
  <c r="AS14" i="18"/>
  <c r="AR14" i="18"/>
  <c r="AQ14" i="18"/>
  <c r="AP14" i="18"/>
  <c r="AO14" i="18"/>
  <c r="AN14" i="18"/>
  <c r="AM14" i="18"/>
  <c r="AI14" i="18"/>
  <c r="AW13" i="18"/>
  <c r="AV13" i="18"/>
  <c r="AU13" i="18"/>
  <c r="AT13" i="18"/>
  <c r="AS13" i="18"/>
  <c r="AR13" i="18"/>
  <c r="AQ13" i="18"/>
  <c r="AP13" i="18"/>
  <c r="AO13" i="18"/>
  <c r="AN13" i="18"/>
  <c r="AM13" i="18"/>
  <c r="AI13" i="18"/>
  <c r="AW12" i="18"/>
  <c r="AV12" i="18"/>
  <c r="AU12" i="18"/>
  <c r="AT12" i="18"/>
  <c r="AS12" i="18"/>
  <c r="AR12" i="18"/>
  <c r="AQ12" i="18"/>
  <c r="AP12" i="18"/>
  <c r="AO12" i="18"/>
  <c r="AN12" i="18"/>
  <c r="AM12" i="18"/>
  <c r="AI12" i="18"/>
  <c r="AW11" i="18"/>
  <c r="AV11" i="18"/>
  <c r="AU11" i="18"/>
  <c r="AT11" i="18"/>
  <c r="AS11" i="18"/>
  <c r="AR11" i="18"/>
  <c r="AQ11" i="18"/>
  <c r="AP11" i="18"/>
  <c r="AO11" i="18"/>
  <c r="AN11" i="18"/>
  <c r="AM11" i="18"/>
  <c r="AI11" i="18"/>
  <c r="AW10" i="18"/>
  <c r="AV10" i="18"/>
  <c r="AU10" i="18"/>
  <c r="AT10" i="18"/>
  <c r="AS10" i="18"/>
  <c r="AR10" i="18"/>
  <c r="AQ10" i="18"/>
  <c r="AP10" i="18"/>
  <c r="AO10" i="18"/>
  <c r="AN10" i="18"/>
  <c r="AM10" i="18"/>
  <c r="AI10" i="18"/>
  <c r="AW9" i="18"/>
  <c r="AV9" i="18"/>
  <c r="AU9" i="18"/>
  <c r="AT9" i="18"/>
  <c r="AS9" i="18"/>
  <c r="AR9" i="18"/>
  <c r="AQ9" i="18"/>
  <c r="AP9" i="18"/>
  <c r="AO9" i="18"/>
  <c r="AN9" i="18"/>
  <c r="AM9" i="18"/>
  <c r="AI9" i="18"/>
  <c r="AW8" i="18"/>
  <c r="AV8" i="18"/>
  <c r="AU8" i="18"/>
  <c r="AT8" i="18"/>
  <c r="AS8" i="18"/>
  <c r="AR8" i="18"/>
  <c r="AQ8" i="18"/>
  <c r="AP8" i="18"/>
  <c r="AO8" i="18"/>
  <c r="AN8" i="18"/>
  <c r="AM8" i="18"/>
  <c r="AI8" i="18"/>
  <c r="AG5" i="18"/>
  <c r="AG6" i="18" s="1"/>
  <c r="AG7" i="18" s="1"/>
  <c r="AF5" i="18"/>
  <c r="AF6" i="18" s="1"/>
  <c r="AF7" i="18" s="1"/>
  <c r="AE5" i="18"/>
  <c r="AE6" i="18" s="1"/>
  <c r="AE7" i="18" s="1"/>
  <c r="AD5" i="18"/>
  <c r="AD6" i="18" s="1"/>
  <c r="AD7" i="18" s="1"/>
  <c r="AC5" i="18"/>
  <c r="AC6" i="18" s="1"/>
  <c r="AC7" i="18" s="1"/>
  <c r="AB5" i="18"/>
  <c r="AB6" i="18" s="1"/>
  <c r="AB7" i="18" s="1"/>
  <c r="AA5" i="18"/>
  <c r="AA6" i="18" s="1"/>
  <c r="AA7" i="18" s="1"/>
  <c r="Z5" i="18"/>
  <c r="Z6" i="18" s="1"/>
  <c r="Z7" i="18" s="1"/>
  <c r="Y5" i="18"/>
  <c r="Y6" i="18" s="1"/>
  <c r="Y7" i="18" s="1"/>
  <c r="X5" i="18"/>
  <c r="X6" i="18" s="1"/>
  <c r="X7" i="18" s="1"/>
  <c r="W5" i="18"/>
  <c r="W6" i="18" s="1"/>
  <c r="W7" i="18" s="1"/>
  <c r="V5" i="18"/>
  <c r="V6" i="18" s="1"/>
  <c r="V7" i="18" s="1"/>
  <c r="U5" i="18"/>
  <c r="U6" i="18" s="1"/>
  <c r="U7" i="18" s="1"/>
  <c r="T5" i="18"/>
  <c r="T6" i="18" s="1"/>
  <c r="T7" i="18" s="1"/>
  <c r="S5" i="18"/>
  <c r="S6" i="18" s="1"/>
  <c r="S7" i="18" s="1"/>
  <c r="R5" i="18"/>
  <c r="R6" i="18" s="1"/>
  <c r="R7" i="18" s="1"/>
  <c r="Q5" i="18"/>
  <c r="Q6" i="18" s="1"/>
  <c r="Q7" i="18" s="1"/>
  <c r="P5" i="18"/>
  <c r="P6" i="18" s="1"/>
  <c r="P7" i="18" s="1"/>
  <c r="O5" i="18"/>
  <c r="O6" i="18" s="1"/>
  <c r="O7" i="18" s="1"/>
  <c r="N5" i="18"/>
  <c r="N6" i="18" s="1"/>
  <c r="N7" i="18" s="1"/>
  <c r="M5" i="18"/>
  <c r="M6" i="18" s="1"/>
  <c r="M7" i="18" s="1"/>
  <c r="L5" i="18"/>
  <c r="L6" i="18" s="1"/>
  <c r="L7" i="18" s="1"/>
  <c r="K5" i="18"/>
  <c r="K6" i="18" s="1"/>
  <c r="K7" i="18" s="1"/>
  <c r="J5" i="18"/>
  <c r="J6" i="18" s="1"/>
  <c r="J7" i="18" s="1"/>
  <c r="I5" i="18"/>
  <c r="I6" i="18" s="1"/>
  <c r="I7" i="18" s="1"/>
  <c r="H5" i="18"/>
  <c r="H6" i="18" s="1"/>
  <c r="H7" i="18" s="1"/>
  <c r="G5" i="18"/>
  <c r="G6" i="18" s="1"/>
  <c r="G7" i="18" s="1"/>
  <c r="F5" i="18"/>
  <c r="F6" i="18" s="1"/>
  <c r="F7" i="18" s="1"/>
  <c r="E5" i="18"/>
  <c r="E6" i="18" s="1"/>
  <c r="E7" i="18" s="1"/>
  <c r="D5" i="18"/>
  <c r="D6" i="18" s="1"/>
  <c r="D7" i="18" s="1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AX27" i="10"/>
  <c r="AW27" i="10"/>
  <c r="AV27" i="10"/>
  <c r="AU27" i="10"/>
  <c r="AT27" i="10"/>
  <c r="AS27" i="10"/>
  <c r="AR27" i="10"/>
  <c r="AQ27" i="10"/>
  <c r="AP27" i="10"/>
  <c r="AO27" i="10"/>
  <c r="AX26" i="10"/>
  <c r="AW26" i="10"/>
  <c r="AV26" i="10"/>
  <c r="AU26" i="10"/>
  <c r="AT26" i="10"/>
  <c r="AS26" i="10"/>
  <c r="AR26" i="10"/>
  <c r="AQ26" i="10"/>
  <c r="AP26" i="10"/>
  <c r="AO26" i="10"/>
  <c r="AJ26" i="10"/>
  <c r="AX25" i="10"/>
  <c r="AW25" i="10"/>
  <c r="AV25" i="10"/>
  <c r="AU25" i="10"/>
  <c r="AT25" i="10"/>
  <c r="AS25" i="10"/>
  <c r="AR25" i="10"/>
  <c r="AQ25" i="10"/>
  <c r="AP25" i="10"/>
  <c r="AO25" i="10"/>
  <c r="AN25" i="10"/>
  <c r="AJ25" i="10"/>
  <c r="AX24" i="10"/>
  <c r="AW24" i="10"/>
  <c r="AV24" i="10"/>
  <c r="AU24" i="10"/>
  <c r="AT24" i="10"/>
  <c r="AS24" i="10"/>
  <c r="AR24" i="10"/>
  <c r="AQ24" i="10"/>
  <c r="AP24" i="10"/>
  <c r="AO24" i="10"/>
  <c r="AJ24" i="10"/>
  <c r="AX23" i="10"/>
  <c r="AW23" i="10"/>
  <c r="AV23" i="10"/>
  <c r="AU23" i="10"/>
  <c r="AT23" i="10"/>
  <c r="AS23" i="10"/>
  <c r="AR23" i="10"/>
  <c r="AQ23" i="10"/>
  <c r="AP23" i="10"/>
  <c r="AO23" i="10"/>
  <c r="AN23" i="10"/>
  <c r="AX22" i="10"/>
  <c r="AW22" i="10"/>
  <c r="AV22" i="10"/>
  <c r="AU22" i="10"/>
  <c r="AT22" i="10"/>
  <c r="AS22" i="10"/>
  <c r="AR22" i="10"/>
  <c r="AQ22" i="10"/>
  <c r="AP22" i="10"/>
  <c r="AO22" i="10"/>
  <c r="AN22" i="10"/>
  <c r="AX21" i="10"/>
  <c r="AW21" i="10"/>
  <c r="AV21" i="10"/>
  <c r="AU21" i="10"/>
  <c r="AT21" i="10"/>
  <c r="AS21" i="10"/>
  <c r="AR21" i="10"/>
  <c r="AQ21" i="10"/>
  <c r="AP21" i="10"/>
  <c r="AO21" i="10"/>
  <c r="AN21" i="10"/>
  <c r="AX20" i="10"/>
  <c r="AW20" i="10"/>
  <c r="AV20" i="10"/>
  <c r="AU20" i="10"/>
  <c r="AT20" i="10"/>
  <c r="AS20" i="10"/>
  <c r="AR20" i="10"/>
  <c r="AQ20" i="10"/>
  <c r="AP20" i="10"/>
  <c r="AO20" i="10"/>
  <c r="AN20" i="10"/>
  <c r="AX19" i="10"/>
  <c r="AW19" i="10"/>
  <c r="AV19" i="10"/>
  <c r="AU19" i="10"/>
  <c r="AT19" i="10"/>
  <c r="AS19" i="10"/>
  <c r="AR19" i="10"/>
  <c r="AQ19" i="10"/>
  <c r="AP19" i="10"/>
  <c r="AO19" i="10"/>
  <c r="AN19" i="10"/>
  <c r="AX18" i="10"/>
  <c r="AW18" i="10"/>
  <c r="AV18" i="10"/>
  <c r="AU18" i="10"/>
  <c r="AT18" i="10"/>
  <c r="AS18" i="10"/>
  <c r="AR18" i="10"/>
  <c r="AQ18" i="10"/>
  <c r="AP18" i="10"/>
  <c r="AO18" i="10"/>
  <c r="AN18" i="10"/>
  <c r="AX17" i="10"/>
  <c r="AW17" i="10"/>
  <c r="AV17" i="10"/>
  <c r="AU17" i="10"/>
  <c r="AT17" i="10"/>
  <c r="AS17" i="10"/>
  <c r="AR17" i="10"/>
  <c r="AQ17" i="10"/>
  <c r="AP17" i="10"/>
  <c r="AO17" i="10"/>
  <c r="AN17" i="10"/>
  <c r="AX16" i="10"/>
  <c r="AW16" i="10"/>
  <c r="AV16" i="10"/>
  <c r="AU16" i="10"/>
  <c r="AT16" i="10"/>
  <c r="AS16" i="10"/>
  <c r="AR16" i="10"/>
  <c r="AQ16" i="10"/>
  <c r="AP16" i="10"/>
  <c r="AO16" i="10"/>
  <c r="AN16" i="10"/>
  <c r="AX15" i="10"/>
  <c r="AW15" i="10"/>
  <c r="AV15" i="10"/>
  <c r="AU15" i="10"/>
  <c r="AT15" i="10"/>
  <c r="AS15" i="10"/>
  <c r="AR15" i="10"/>
  <c r="AQ15" i="10"/>
  <c r="AP15" i="10"/>
  <c r="AO15" i="10"/>
  <c r="AN15" i="10"/>
  <c r="AX14" i="10"/>
  <c r="AW14" i="10"/>
  <c r="AV14" i="10"/>
  <c r="AU14" i="10"/>
  <c r="AT14" i="10"/>
  <c r="AS14" i="10"/>
  <c r="AR14" i="10"/>
  <c r="AQ14" i="10"/>
  <c r="AP14" i="10"/>
  <c r="AO14" i="10"/>
  <c r="AN14" i="10"/>
  <c r="AX13" i="10"/>
  <c r="AW13" i="10"/>
  <c r="AV13" i="10"/>
  <c r="AU13" i="10"/>
  <c r="AT13" i="10"/>
  <c r="AS13" i="10"/>
  <c r="AR13" i="10"/>
  <c r="AQ13" i="10"/>
  <c r="AP13" i="10"/>
  <c r="AO13" i="10"/>
  <c r="AN13" i="10"/>
  <c r="AX12" i="10"/>
  <c r="AW12" i="10"/>
  <c r="AV12" i="10"/>
  <c r="AU12" i="10"/>
  <c r="AT12" i="10"/>
  <c r="AS12" i="10"/>
  <c r="AR12" i="10"/>
  <c r="AQ12" i="10"/>
  <c r="AP12" i="10"/>
  <c r="AO12" i="10"/>
  <c r="AN12" i="10"/>
  <c r="AX11" i="10"/>
  <c r="AW11" i="10"/>
  <c r="AV11" i="10"/>
  <c r="AU11" i="10"/>
  <c r="AT11" i="10"/>
  <c r="AS11" i="10"/>
  <c r="AR11" i="10"/>
  <c r="AQ11" i="10"/>
  <c r="AP11" i="10"/>
  <c r="AO11" i="10"/>
  <c r="AX10" i="10"/>
  <c r="AW10" i="10"/>
  <c r="AV10" i="10"/>
  <c r="AU10" i="10"/>
  <c r="AT10" i="10"/>
  <c r="AS10" i="10"/>
  <c r="AR10" i="10"/>
  <c r="AQ10" i="10"/>
  <c r="AP10" i="10"/>
  <c r="AO10" i="10"/>
  <c r="AN10" i="10"/>
  <c r="AX9" i="10"/>
  <c r="AW9" i="10"/>
  <c r="AV9" i="10"/>
  <c r="AU9" i="10"/>
  <c r="AT9" i="10"/>
  <c r="AS9" i="10"/>
  <c r="AR9" i="10"/>
  <c r="AQ9" i="10"/>
  <c r="AP9" i="10"/>
  <c r="AO9" i="10"/>
  <c r="AN9" i="10"/>
  <c r="AX8" i="10"/>
  <c r="AW8" i="10"/>
  <c r="AV8" i="10"/>
  <c r="AU8" i="10"/>
  <c r="AT8" i="10"/>
  <c r="AS8" i="10"/>
  <c r="AR8" i="10"/>
  <c r="AQ8" i="10"/>
  <c r="AP8" i="10"/>
  <c r="AO8" i="10"/>
  <c r="AN8" i="10"/>
  <c r="AH5" i="10"/>
  <c r="AH6" i="10" s="1"/>
  <c r="AH7" i="10" s="1"/>
  <c r="AG5" i="10"/>
  <c r="AG6" i="10" s="1"/>
  <c r="AG7" i="10" s="1"/>
  <c r="AF5" i="10"/>
  <c r="AF6" i="10" s="1"/>
  <c r="AF7" i="10" s="1"/>
  <c r="AE5" i="10"/>
  <c r="AE6" i="10" s="1"/>
  <c r="AE7" i="10" s="1"/>
  <c r="AD5" i="10"/>
  <c r="AD6" i="10" s="1"/>
  <c r="AD7" i="10" s="1"/>
  <c r="AC5" i="10"/>
  <c r="AC6" i="10" s="1"/>
  <c r="AC7" i="10" s="1"/>
  <c r="AB5" i="10"/>
  <c r="AB6" i="10" s="1"/>
  <c r="AB7" i="10" s="1"/>
  <c r="AA5" i="10"/>
  <c r="AA6" i="10" s="1"/>
  <c r="AA7" i="10" s="1"/>
  <c r="Z5" i="10"/>
  <c r="Z6" i="10" s="1"/>
  <c r="Z7" i="10" s="1"/>
  <c r="Y5" i="10"/>
  <c r="Y6" i="10" s="1"/>
  <c r="Y7" i="10" s="1"/>
  <c r="X5" i="10"/>
  <c r="X6" i="10" s="1"/>
  <c r="X7" i="10" s="1"/>
  <c r="W5" i="10"/>
  <c r="W6" i="10" s="1"/>
  <c r="W7" i="10" s="1"/>
  <c r="V5" i="10"/>
  <c r="V6" i="10" s="1"/>
  <c r="V7" i="10" s="1"/>
  <c r="U5" i="10"/>
  <c r="U6" i="10" s="1"/>
  <c r="U7" i="10" s="1"/>
  <c r="T5" i="10"/>
  <c r="T6" i="10" s="1"/>
  <c r="T7" i="10" s="1"/>
  <c r="S5" i="10"/>
  <c r="S6" i="10" s="1"/>
  <c r="S7" i="10" s="1"/>
  <c r="R5" i="10"/>
  <c r="R6" i="10" s="1"/>
  <c r="R7" i="10" s="1"/>
  <c r="Q5" i="10"/>
  <c r="Q6" i="10" s="1"/>
  <c r="Q7" i="10" s="1"/>
  <c r="P5" i="10"/>
  <c r="P6" i="10" s="1"/>
  <c r="P7" i="10" s="1"/>
  <c r="O5" i="10"/>
  <c r="O6" i="10" s="1"/>
  <c r="O7" i="10" s="1"/>
  <c r="N5" i="10"/>
  <c r="N6" i="10" s="1"/>
  <c r="N7" i="10" s="1"/>
  <c r="M5" i="10"/>
  <c r="M6" i="10" s="1"/>
  <c r="M7" i="10" s="1"/>
  <c r="L5" i="10"/>
  <c r="L6" i="10" s="1"/>
  <c r="L7" i="10" s="1"/>
  <c r="K5" i="10"/>
  <c r="K6" i="10" s="1"/>
  <c r="K7" i="10" s="1"/>
  <c r="J5" i="10"/>
  <c r="J6" i="10" s="1"/>
  <c r="J7" i="10" s="1"/>
  <c r="I5" i="10"/>
  <c r="I6" i="10" s="1"/>
  <c r="I7" i="10" s="1"/>
  <c r="H5" i="10"/>
  <c r="H6" i="10" s="1"/>
  <c r="H7" i="10" s="1"/>
  <c r="G5" i="10"/>
  <c r="G6" i="10" s="1"/>
  <c r="G7" i="10" s="1"/>
  <c r="F5" i="10"/>
  <c r="F6" i="10" s="1"/>
  <c r="F7" i="10" s="1"/>
  <c r="E5" i="10"/>
  <c r="E6" i="10" s="1"/>
  <c r="E7" i="10" s="1"/>
  <c r="D5" i="10"/>
  <c r="D6" i="10" s="1"/>
  <c r="D7" i="10" s="1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X27" i="8"/>
  <c r="AW27" i="8"/>
  <c r="AV27" i="8"/>
  <c r="AU27" i="8"/>
  <c r="AT27" i="8"/>
  <c r="AS27" i="8"/>
  <c r="AR27" i="8"/>
  <c r="AQ27" i="8"/>
  <c r="AP27" i="8"/>
  <c r="AO27" i="8"/>
  <c r="AX26" i="8"/>
  <c r="AW26" i="8"/>
  <c r="AV26" i="8"/>
  <c r="AU26" i="8"/>
  <c r="AT26" i="8"/>
  <c r="AS26" i="8"/>
  <c r="AR26" i="8"/>
  <c r="AQ26" i="8"/>
  <c r="AP26" i="8"/>
  <c r="AO26" i="8"/>
  <c r="AX25" i="8"/>
  <c r="AW25" i="8"/>
  <c r="AV25" i="8"/>
  <c r="AU25" i="8"/>
  <c r="AT25" i="8"/>
  <c r="AS25" i="8"/>
  <c r="AR25" i="8"/>
  <c r="AQ25" i="8"/>
  <c r="AP25" i="8"/>
  <c r="AO25" i="8"/>
  <c r="AN25" i="8"/>
  <c r="AJ25" i="8"/>
  <c r="AX24" i="8"/>
  <c r="AW24" i="8"/>
  <c r="AV24" i="8"/>
  <c r="AU24" i="8"/>
  <c r="AT24" i="8"/>
  <c r="AS24" i="8"/>
  <c r="AR24" i="8"/>
  <c r="AQ24" i="8"/>
  <c r="AP24" i="8"/>
  <c r="AO24" i="8"/>
  <c r="AJ24" i="8"/>
  <c r="AX23" i="8"/>
  <c r="AW23" i="8"/>
  <c r="AV23" i="8"/>
  <c r="AU23" i="8"/>
  <c r="AT23" i="8"/>
  <c r="AS23" i="8"/>
  <c r="AR23" i="8"/>
  <c r="AQ23" i="8"/>
  <c r="AP23" i="8"/>
  <c r="AO23" i="8"/>
  <c r="AN23" i="8"/>
  <c r="AJ23" i="8"/>
  <c r="AX22" i="8"/>
  <c r="AW22" i="8"/>
  <c r="AV22" i="8"/>
  <c r="AU22" i="8"/>
  <c r="AT22" i="8"/>
  <c r="AS22" i="8"/>
  <c r="AR22" i="8"/>
  <c r="AQ22" i="8"/>
  <c r="AP22" i="8"/>
  <c r="AO22" i="8"/>
  <c r="AN22" i="8"/>
  <c r="AJ22" i="8"/>
  <c r="AX21" i="8"/>
  <c r="AW21" i="8"/>
  <c r="AV21" i="8"/>
  <c r="AU21" i="8"/>
  <c r="AT21" i="8"/>
  <c r="AS21" i="8"/>
  <c r="AR21" i="8"/>
  <c r="AQ21" i="8"/>
  <c r="AP21" i="8"/>
  <c r="AO21" i="8"/>
  <c r="AN21" i="8"/>
  <c r="AJ21" i="8"/>
  <c r="AX20" i="8"/>
  <c r="AW20" i="8"/>
  <c r="AV20" i="8"/>
  <c r="AU20" i="8"/>
  <c r="AT20" i="8"/>
  <c r="AS20" i="8"/>
  <c r="AR20" i="8"/>
  <c r="AQ20" i="8"/>
  <c r="AP20" i="8"/>
  <c r="AO20" i="8"/>
  <c r="AN20" i="8"/>
  <c r="AJ20" i="8"/>
  <c r="AX19" i="8"/>
  <c r="AW19" i="8"/>
  <c r="AV19" i="8"/>
  <c r="AU19" i="8"/>
  <c r="AT19" i="8"/>
  <c r="AS19" i="8"/>
  <c r="AR19" i="8"/>
  <c r="AQ19" i="8"/>
  <c r="AP19" i="8"/>
  <c r="AO19" i="8"/>
  <c r="AN19" i="8"/>
  <c r="AJ19" i="8"/>
  <c r="AX18" i="8"/>
  <c r="AW18" i="8"/>
  <c r="AV18" i="8"/>
  <c r="AU18" i="8"/>
  <c r="AT18" i="8"/>
  <c r="AS18" i="8"/>
  <c r="AR18" i="8"/>
  <c r="AQ18" i="8"/>
  <c r="AP18" i="8"/>
  <c r="AO18" i="8"/>
  <c r="AN18" i="8"/>
  <c r="AJ18" i="8"/>
  <c r="AX17" i="8"/>
  <c r="AW17" i="8"/>
  <c r="AV17" i="8"/>
  <c r="AU17" i="8"/>
  <c r="AT17" i="8"/>
  <c r="AS17" i="8"/>
  <c r="AR17" i="8"/>
  <c r="AQ17" i="8"/>
  <c r="AP17" i="8"/>
  <c r="AO17" i="8"/>
  <c r="AN17" i="8"/>
  <c r="AJ17" i="8"/>
  <c r="AX16" i="8"/>
  <c r="AW16" i="8"/>
  <c r="AV16" i="8"/>
  <c r="AU16" i="8"/>
  <c r="AT16" i="8"/>
  <c r="AS16" i="8"/>
  <c r="AR16" i="8"/>
  <c r="AQ16" i="8"/>
  <c r="AP16" i="8"/>
  <c r="AO16" i="8"/>
  <c r="AN16" i="8"/>
  <c r="AJ16" i="8"/>
  <c r="AX15" i="8"/>
  <c r="AW15" i="8"/>
  <c r="AV15" i="8"/>
  <c r="AU15" i="8"/>
  <c r="AT15" i="8"/>
  <c r="AS15" i="8"/>
  <c r="AR15" i="8"/>
  <c r="AQ15" i="8"/>
  <c r="AP15" i="8"/>
  <c r="AO15" i="8"/>
  <c r="AN15" i="8"/>
  <c r="AJ15" i="8"/>
  <c r="AX14" i="8"/>
  <c r="AW14" i="8"/>
  <c r="AV14" i="8"/>
  <c r="AU14" i="8"/>
  <c r="AT14" i="8"/>
  <c r="AS14" i="8"/>
  <c r="AR14" i="8"/>
  <c r="AQ14" i="8"/>
  <c r="AP14" i="8"/>
  <c r="AO14" i="8"/>
  <c r="AN14" i="8"/>
  <c r="AJ14" i="8"/>
  <c r="AX13" i="8"/>
  <c r="AW13" i="8"/>
  <c r="AV13" i="8"/>
  <c r="AU13" i="8"/>
  <c r="AT13" i="8"/>
  <c r="AS13" i="8"/>
  <c r="AR13" i="8"/>
  <c r="AQ13" i="8"/>
  <c r="AP13" i="8"/>
  <c r="AO13" i="8"/>
  <c r="AN13" i="8"/>
  <c r="AJ13" i="8"/>
  <c r="AX12" i="8"/>
  <c r="AW12" i="8"/>
  <c r="AV12" i="8"/>
  <c r="AU12" i="8"/>
  <c r="AT12" i="8"/>
  <c r="AS12" i="8"/>
  <c r="AR12" i="8"/>
  <c r="AQ12" i="8"/>
  <c r="AP12" i="8"/>
  <c r="AO12" i="8"/>
  <c r="AN12" i="8"/>
  <c r="AJ12" i="8"/>
  <c r="AX11" i="8"/>
  <c r="AW11" i="8"/>
  <c r="AV11" i="8"/>
  <c r="AU11" i="8"/>
  <c r="AT11" i="8"/>
  <c r="AS11" i="8"/>
  <c r="AR11" i="8"/>
  <c r="AQ11" i="8"/>
  <c r="AP11" i="8"/>
  <c r="AO11" i="8"/>
  <c r="AJ11" i="8"/>
  <c r="AX10" i="8"/>
  <c r="AW10" i="8"/>
  <c r="AV10" i="8"/>
  <c r="AU10" i="8"/>
  <c r="AT10" i="8"/>
  <c r="AS10" i="8"/>
  <c r="AR10" i="8"/>
  <c r="AQ10" i="8"/>
  <c r="AP10" i="8"/>
  <c r="AO10" i="8"/>
  <c r="AN10" i="8"/>
  <c r="AJ10" i="8"/>
  <c r="AX9" i="8"/>
  <c r="AW9" i="8"/>
  <c r="AV9" i="8"/>
  <c r="AU9" i="8"/>
  <c r="AT9" i="8"/>
  <c r="AS9" i="8"/>
  <c r="AR9" i="8"/>
  <c r="AQ9" i="8"/>
  <c r="AP9" i="8"/>
  <c r="AO9" i="8"/>
  <c r="AN9" i="8"/>
  <c r="AJ9" i="8"/>
  <c r="AX8" i="8"/>
  <c r="AW8" i="8"/>
  <c r="AV8" i="8"/>
  <c r="AU8" i="8"/>
  <c r="AT8" i="8"/>
  <c r="AS8" i="8"/>
  <c r="AR8" i="8"/>
  <c r="AQ8" i="8"/>
  <c r="AP8" i="8"/>
  <c r="AO8" i="8"/>
  <c r="AN8" i="8"/>
  <c r="AJ8" i="8"/>
  <c r="AH5" i="8"/>
  <c r="AH6" i="8" s="1"/>
  <c r="AH7" i="8" s="1"/>
  <c r="AG5" i="8"/>
  <c r="AG6" i="8" s="1"/>
  <c r="AG7" i="8" s="1"/>
  <c r="AF5" i="8"/>
  <c r="AF6" i="8" s="1"/>
  <c r="AF7" i="8" s="1"/>
  <c r="AE5" i="8"/>
  <c r="AE6" i="8" s="1"/>
  <c r="AE7" i="8" s="1"/>
  <c r="AD5" i="8"/>
  <c r="AD6" i="8" s="1"/>
  <c r="AD7" i="8" s="1"/>
  <c r="AC5" i="8"/>
  <c r="AC6" i="8" s="1"/>
  <c r="AC7" i="8" s="1"/>
  <c r="AB5" i="8"/>
  <c r="AB6" i="8" s="1"/>
  <c r="AB7" i="8" s="1"/>
  <c r="AA5" i="8"/>
  <c r="AA6" i="8" s="1"/>
  <c r="AA7" i="8" s="1"/>
  <c r="Z5" i="8"/>
  <c r="Z6" i="8" s="1"/>
  <c r="Z7" i="8" s="1"/>
  <c r="Y5" i="8"/>
  <c r="Y6" i="8" s="1"/>
  <c r="Y7" i="8" s="1"/>
  <c r="X5" i="8"/>
  <c r="X6" i="8" s="1"/>
  <c r="X7" i="8" s="1"/>
  <c r="W5" i="8"/>
  <c r="W6" i="8" s="1"/>
  <c r="W7" i="8" s="1"/>
  <c r="V5" i="8"/>
  <c r="V6" i="8" s="1"/>
  <c r="V7" i="8" s="1"/>
  <c r="U5" i="8"/>
  <c r="U6" i="8" s="1"/>
  <c r="U7" i="8" s="1"/>
  <c r="T5" i="8"/>
  <c r="T6" i="8" s="1"/>
  <c r="T7" i="8" s="1"/>
  <c r="S5" i="8"/>
  <c r="S6" i="8" s="1"/>
  <c r="S7" i="8" s="1"/>
  <c r="R5" i="8"/>
  <c r="R6" i="8" s="1"/>
  <c r="R7" i="8" s="1"/>
  <c r="Q5" i="8"/>
  <c r="Q6" i="8" s="1"/>
  <c r="Q7" i="8" s="1"/>
  <c r="P5" i="8"/>
  <c r="P6" i="8" s="1"/>
  <c r="P7" i="8" s="1"/>
  <c r="O5" i="8"/>
  <c r="O6" i="8" s="1"/>
  <c r="O7" i="8" s="1"/>
  <c r="N5" i="8"/>
  <c r="N6" i="8" s="1"/>
  <c r="N7" i="8" s="1"/>
  <c r="M5" i="8"/>
  <c r="M6" i="8" s="1"/>
  <c r="M7" i="8" s="1"/>
  <c r="L5" i="8"/>
  <c r="L6" i="8" s="1"/>
  <c r="L7" i="8" s="1"/>
  <c r="K5" i="8"/>
  <c r="K6" i="8" s="1"/>
  <c r="K7" i="8" s="1"/>
  <c r="J5" i="8"/>
  <c r="J6" i="8" s="1"/>
  <c r="J7" i="8" s="1"/>
  <c r="I5" i="8"/>
  <c r="I6" i="8" s="1"/>
  <c r="I7" i="8" s="1"/>
  <c r="H5" i="8"/>
  <c r="H6" i="8" s="1"/>
  <c r="H7" i="8" s="1"/>
  <c r="G5" i="8"/>
  <c r="G6" i="8" s="1"/>
  <c r="G7" i="8" s="1"/>
  <c r="F5" i="8"/>
  <c r="F6" i="8" s="1"/>
  <c r="F7" i="8" s="1"/>
  <c r="E5" i="8"/>
  <c r="E6" i="8" s="1"/>
  <c r="E7" i="8" s="1"/>
  <c r="D5" i="8"/>
  <c r="D6" i="8" s="1"/>
  <c r="D7" i="8" s="1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AX27" i="6"/>
  <c r="AW27" i="6"/>
  <c r="AV27" i="6"/>
  <c r="AU27" i="6"/>
  <c r="AT27" i="6"/>
  <c r="AS27" i="6"/>
  <c r="AR27" i="6"/>
  <c r="AQ27" i="6"/>
  <c r="AP27" i="6"/>
  <c r="AO27" i="6"/>
  <c r="AX26" i="6"/>
  <c r="AW26" i="6"/>
  <c r="AV26" i="6"/>
  <c r="AU26" i="6"/>
  <c r="AT26" i="6"/>
  <c r="AS26" i="6"/>
  <c r="AR26" i="6"/>
  <c r="AQ26" i="6"/>
  <c r="AP26" i="6"/>
  <c r="AO26" i="6"/>
  <c r="AX25" i="6"/>
  <c r="AW25" i="6"/>
  <c r="AV25" i="6"/>
  <c r="AU25" i="6"/>
  <c r="AT25" i="6"/>
  <c r="AS25" i="6"/>
  <c r="AR25" i="6"/>
  <c r="AQ25" i="6"/>
  <c r="AP25" i="6"/>
  <c r="AO25" i="6"/>
  <c r="AN25" i="6"/>
  <c r="AJ25" i="6"/>
  <c r="AX24" i="6"/>
  <c r="AW24" i="6"/>
  <c r="AV24" i="6"/>
  <c r="AU24" i="6"/>
  <c r="AT24" i="6"/>
  <c r="AS24" i="6"/>
  <c r="AR24" i="6"/>
  <c r="AQ24" i="6"/>
  <c r="AP24" i="6"/>
  <c r="AO24" i="6"/>
  <c r="AJ24" i="6"/>
  <c r="AX23" i="6"/>
  <c r="AW23" i="6"/>
  <c r="AV23" i="6"/>
  <c r="AU23" i="6"/>
  <c r="AT23" i="6"/>
  <c r="AS23" i="6"/>
  <c r="AR23" i="6"/>
  <c r="AQ23" i="6"/>
  <c r="AP23" i="6"/>
  <c r="AO23" i="6"/>
  <c r="AN23" i="6"/>
  <c r="AJ23" i="6"/>
  <c r="AX22" i="6"/>
  <c r="AW22" i="6"/>
  <c r="AV22" i="6"/>
  <c r="AU22" i="6"/>
  <c r="AT22" i="6"/>
  <c r="AS22" i="6"/>
  <c r="AR22" i="6"/>
  <c r="AQ22" i="6"/>
  <c r="AP22" i="6"/>
  <c r="AO22" i="6"/>
  <c r="AN22" i="6"/>
  <c r="AJ22" i="6"/>
  <c r="AX21" i="6"/>
  <c r="AW21" i="6"/>
  <c r="AV21" i="6"/>
  <c r="AU21" i="6"/>
  <c r="AT21" i="6"/>
  <c r="AS21" i="6"/>
  <c r="AR21" i="6"/>
  <c r="AQ21" i="6"/>
  <c r="AP21" i="6"/>
  <c r="AO21" i="6"/>
  <c r="AN21" i="6"/>
  <c r="AJ21" i="6"/>
  <c r="AX20" i="6"/>
  <c r="AW20" i="6"/>
  <c r="AV20" i="6"/>
  <c r="AU20" i="6"/>
  <c r="AT20" i="6"/>
  <c r="AS20" i="6"/>
  <c r="AR20" i="6"/>
  <c r="AQ20" i="6"/>
  <c r="AP20" i="6"/>
  <c r="AO20" i="6"/>
  <c r="AN20" i="6"/>
  <c r="AJ20" i="6"/>
  <c r="AX19" i="6"/>
  <c r="AW19" i="6"/>
  <c r="AV19" i="6"/>
  <c r="AU19" i="6"/>
  <c r="AT19" i="6"/>
  <c r="AS19" i="6"/>
  <c r="AR19" i="6"/>
  <c r="AQ19" i="6"/>
  <c r="AP19" i="6"/>
  <c r="AO19" i="6"/>
  <c r="AN19" i="6"/>
  <c r="AJ19" i="6"/>
  <c r="AX18" i="6"/>
  <c r="AW18" i="6"/>
  <c r="AV18" i="6"/>
  <c r="AU18" i="6"/>
  <c r="AT18" i="6"/>
  <c r="AS18" i="6"/>
  <c r="AR18" i="6"/>
  <c r="AQ18" i="6"/>
  <c r="AP18" i="6"/>
  <c r="AO18" i="6"/>
  <c r="AN18" i="6"/>
  <c r="AJ18" i="6"/>
  <c r="AX17" i="6"/>
  <c r="AW17" i="6"/>
  <c r="AV17" i="6"/>
  <c r="AU17" i="6"/>
  <c r="AT17" i="6"/>
  <c r="AS17" i="6"/>
  <c r="AR17" i="6"/>
  <c r="AQ17" i="6"/>
  <c r="AP17" i="6"/>
  <c r="AO17" i="6"/>
  <c r="AN17" i="6"/>
  <c r="AJ17" i="6"/>
  <c r="AX16" i="6"/>
  <c r="AW16" i="6"/>
  <c r="AV16" i="6"/>
  <c r="AU16" i="6"/>
  <c r="AT16" i="6"/>
  <c r="AS16" i="6"/>
  <c r="AR16" i="6"/>
  <c r="AQ16" i="6"/>
  <c r="AP16" i="6"/>
  <c r="AO16" i="6"/>
  <c r="AN16" i="6"/>
  <c r="AJ16" i="6"/>
  <c r="AX15" i="6"/>
  <c r="AW15" i="6"/>
  <c r="AV15" i="6"/>
  <c r="AU15" i="6"/>
  <c r="AT15" i="6"/>
  <c r="AS15" i="6"/>
  <c r="AR15" i="6"/>
  <c r="AQ15" i="6"/>
  <c r="AP15" i="6"/>
  <c r="AO15" i="6"/>
  <c r="AN15" i="6"/>
  <c r="AJ15" i="6"/>
  <c r="AX14" i="6"/>
  <c r="AW14" i="6"/>
  <c r="AV14" i="6"/>
  <c r="AU14" i="6"/>
  <c r="AT14" i="6"/>
  <c r="AS14" i="6"/>
  <c r="AR14" i="6"/>
  <c r="AQ14" i="6"/>
  <c r="AP14" i="6"/>
  <c r="AO14" i="6"/>
  <c r="AN14" i="6"/>
  <c r="AJ14" i="6"/>
  <c r="AX13" i="6"/>
  <c r="AW13" i="6"/>
  <c r="AV13" i="6"/>
  <c r="AU13" i="6"/>
  <c r="AT13" i="6"/>
  <c r="AS13" i="6"/>
  <c r="AR13" i="6"/>
  <c r="AQ13" i="6"/>
  <c r="AP13" i="6"/>
  <c r="AO13" i="6"/>
  <c r="AN13" i="6"/>
  <c r="AJ13" i="6"/>
  <c r="AX12" i="6"/>
  <c r="AW12" i="6"/>
  <c r="AV12" i="6"/>
  <c r="AU12" i="6"/>
  <c r="AT12" i="6"/>
  <c r="AS12" i="6"/>
  <c r="AR12" i="6"/>
  <c r="AQ12" i="6"/>
  <c r="AP12" i="6"/>
  <c r="AO12" i="6"/>
  <c r="AN12" i="6"/>
  <c r="AJ12" i="6"/>
  <c r="AX11" i="6"/>
  <c r="AW11" i="6"/>
  <c r="AV11" i="6"/>
  <c r="AU11" i="6"/>
  <c r="AT11" i="6"/>
  <c r="AS11" i="6"/>
  <c r="AR11" i="6"/>
  <c r="AQ11" i="6"/>
  <c r="AP11" i="6"/>
  <c r="AO11" i="6"/>
  <c r="AJ11" i="6"/>
  <c r="AX10" i="6"/>
  <c r="AW10" i="6"/>
  <c r="AV10" i="6"/>
  <c r="AU10" i="6"/>
  <c r="AT10" i="6"/>
  <c r="AS10" i="6"/>
  <c r="AR10" i="6"/>
  <c r="AQ10" i="6"/>
  <c r="AP10" i="6"/>
  <c r="AO10" i="6"/>
  <c r="AJ10" i="6"/>
  <c r="AX9" i="6"/>
  <c r="AW9" i="6"/>
  <c r="AV9" i="6"/>
  <c r="AU9" i="6"/>
  <c r="AT9" i="6"/>
  <c r="AS9" i="6"/>
  <c r="AR9" i="6"/>
  <c r="AQ9" i="6"/>
  <c r="AP9" i="6"/>
  <c r="AO9" i="6"/>
  <c r="AN9" i="6"/>
  <c r="AJ9" i="6"/>
  <c r="AX8" i="6"/>
  <c r="AW8" i="6"/>
  <c r="AV8" i="6"/>
  <c r="AU8" i="6"/>
  <c r="AT8" i="6"/>
  <c r="AS8" i="6"/>
  <c r="AR8" i="6"/>
  <c r="AQ8" i="6"/>
  <c r="AP8" i="6"/>
  <c r="AO8" i="6"/>
  <c r="AN8" i="6"/>
  <c r="AJ8" i="6"/>
  <c r="AH5" i="6"/>
  <c r="AH6" i="6" s="1"/>
  <c r="AH7" i="6" s="1"/>
  <c r="AG5" i="6"/>
  <c r="AG6" i="6" s="1"/>
  <c r="AG7" i="6" s="1"/>
  <c r="AF5" i="6"/>
  <c r="AF6" i="6" s="1"/>
  <c r="AF7" i="6" s="1"/>
  <c r="AE5" i="6"/>
  <c r="AE6" i="6" s="1"/>
  <c r="AE7" i="6" s="1"/>
  <c r="AD5" i="6"/>
  <c r="AD6" i="6" s="1"/>
  <c r="AD7" i="6" s="1"/>
  <c r="AC5" i="6"/>
  <c r="AC6" i="6" s="1"/>
  <c r="AC7" i="6" s="1"/>
  <c r="AB5" i="6"/>
  <c r="AB6" i="6" s="1"/>
  <c r="AB7" i="6" s="1"/>
  <c r="AA5" i="6"/>
  <c r="AA6" i="6" s="1"/>
  <c r="AA7" i="6" s="1"/>
  <c r="Z5" i="6"/>
  <c r="Z6" i="6" s="1"/>
  <c r="Z7" i="6" s="1"/>
  <c r="Y5" i="6"/>
  <c r="Y6" i="6" s="1"/>
  <c r="Y7" i="6" s="1"/>
  <c r="X5" i="6"/>
  <c r="X6" i="6" s="1"/>
  <c r="X7" i="6" s="1"/>
  <c r="W5" i="6"/>
  <c r="W6" i="6" s="1"/>
  <c r="W7" i="6" s="1"/>
  <c r="V5" i="6"/>
  <c r="V6" i="6" s="1"/>
  <c r="V7" i="6" s="1"/>
  <c r="U5" i="6"/>
  <c r="U6" i="6" s="1"/>
  <c r="U7" i="6" s="1"/>
  <c r="T5" i="6"/>
  <c r="T6" i="6" s="1"/>
  <c r="T7" i="6" s="1"/>
  <c r="S5" i="6"/>
  <c r="S6" i="6" s="1"/>
  <c r="S7" i="6" s="1"/>
  <c r="R5" i="6"/>
  <c r="R6" i="6" s="1"/>
  <c r="R7" i="6" s="1"/>
  <c r="Q5" i="6"/>
  <c r="Q6" i="6" s="1"/>
  <c r="Q7" i="6" s="1"/>
  <c r="P5" i="6"/>
  <c r="P6" i="6" s="1"/>
  <c r="P7" i="6" s="1"/>
  <c r="O5" i="6"/>
  <c r="O6" i="6" s="1"/>
  <c r="O7" i="6" s="1"/>
  <c r="N5" i="6"/>
  <c r="N6" i="6" s="1"/>
  <c r="N7" i="6" s="1"/>
  <c r="M5" i="6"/>
  <c r="M6" i="6" s="1"/>
  <c r="M7" i="6" s="1"/>
  <c r="L5" i="6"/>
  <c r="L6" i="6" s="1"/>
  <c r="L7" i="6" s="1"/>
  <c r="K5" i="6"/>
  <c r="K6" i="6" s="1"/>
  <c r="K7" i="6" s="1"/>
  <c r="J5" i="6"/>
  <c r="J6" i="6" s="1"/>
  <c r="J7" i="6" s="1"/>
  <c r="I5" i="6"/>
  <c r="I6" i="6" s="1"/>
  <c r="I7" i="6" s="1"/>
  <c r="H5" i="6"/>
  <c r="H6" i="6" s="1"/>
  <c r="H7" i="6" s="1"/>
  <c r="G5" i="6"/>
  <c r="G6" i="6" s="1"/>
  <c r="G7" i="6" s="1"/>
  <c r="F5" i="6"/>
  <c r="F6" i="6" s="1"/>
  <c r="F7" i="6" s="1"/>
  <c r="E5" i="6"/>
  <c r="E6" i="6" s="1"/>
  <c r="E7" i="6" s="1"/>
  <c r="D5" i="6"/>
  <c r="D6" i="6" s="1"/>
  <c r="D7" i="6" s="1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AX27" i="7"/>
  <c r="AW27" i="7"/>
  <c r="AV27" i="7"/>
  <c r="AU27" i="7"/>
  <c r="AT27" i="7"/>
  <c r="AS27" i="7"/>
  <c r="AR27" i="7"/>
  <c r="AQ27" i="7"/>
  <c r="AP27" i="7"/>
  <c r="AO27" i="7"/>
  <c r="AX26" i="7"/>
  <c r="AW26" i="7"/>
  <c r="AV26" i="7"/>
  <c r="AU26" i="7"/>
  <c r="AT26" i="7"/>
  <c r="AS26" i="7"/>
  <c r="AR26" i="7"/>
  <c r="AQ26" i="7"/>
  <c r="AP26" i="7"/>
  <c r="AO26" i="7"/>
  <c r="AX25" i="7"/>
  <c r="AW25" i="7"/>
  <c r="AV25" i="7"/>
  <c r="AU25" i="7"/>
  <c r="AT25" i="7"/>
  <c r="AS25" i="7"/>
  <c r="AR25" i="7"/>
  <c r="AQ25" i="7"/>
  <c r="AP25" i="7"/>
  <c r="AO25" i="7"/>
  <c r="AN25" i="7"/>
  <c r="AJ25" i="7"/>
  <c r="AX24" i="7"/>
  <c r="AW24" i="7"/>
  <c r="AV24" i="7"/>
  <c r="AU24" i="7"/>
  <c r="AT24" i="7"/>
  <c r="AS24" i="7"/>
  <c r="AR24" i="7"/>
  <c r="AQ24" i="7"/>
  <c r="AP24" i="7"/>
  <c r="AO24" i="7"/>
  <c r="AJ24" i="7"/>
  <c r="AX23" i="7"/>
  <c r="AW23" i="7"/>
  <c r="AV23" i="7"/>
  <c r="AU23" i="7"/>
  <c r="AT23" i="7"/>
  <c r="AS23" i="7"/>
  <c r="AR23" i="7"/>
  <c r="AQ23" i="7"/>
  <c r="AP23" i="7"/>
  <c r="AO23" i="7"/>
  <c r="AN23" i="7"/>
  <c r="AJ23" i="7"/>
  <c r="AX22" i="7"/>
  <c r="AW22" i="7"/>
  <c r="AV22" i="7"/>
  <c r="AU22" i="7"/>
  <c r="AT22" i="7"/>
  <c r="AS22" i="7"/>
  <c r="AR22" i="7"/>
  <c r="AQ22" i="7"/>
  <c r="AP22" i="7"/>
  <c r="AO22" i="7"/>
  <c r="AN22" i="7"/>
  <c r="AJ22" i="7"/>
  <c r="AX21" i="7"/>
  <c r="AW21" i="7"/>
  <c r="AV21" i="7"/>
  <c r="AU21" i="7"/>
  <c r="AT21" i="7"/>
  <c r="AS21" i="7"/>
  <c r="AR21" i="7"/>
  <c r="AQ21" i="7"/>
  <c r="AP21" i="7"/>
  <c r="AO21" i="7"/>
  <c r="AN21" i="7"/>
  <c r="AJ21" i="7"/>
  <c r="AX20" i="7"/>
  <c r="AW20" i="7"/>
  <c r="AV20" i="7"/>
  <c r="AU20" i="7"/>
  <c r="AT20" i="7"/>
  <c r="AS20" i="7"/>
  <c r="AR20" i="7"/>
  <c r="AQ20" i="7"/>
  <c r="AP20" i="7"/>
  <c r="AO20" i="7"/>
  <c r="AN20" i="7"/>
  <c r="AJ20" i="7"/>
  <c r="AX19" i="7"/>
  <c r="AW19" i="7"/>
  <c r="AV19" i="7"/>
  <c r="AU19" i="7"/>
  <c r="AT19" i="7"/>
  <c r="AS19" i="7"/>
  <c r="AR19" i="7"/>
  <c r="AQ19" i="7"/>
  <c r="AP19" i="7"/>
  <c r="AO19" i="7"/>
  <c r="AN19" i="7"/>
  <c r="AJ19" i="7"/>
  <c r="AX18" i="7"/>
  <c r="AW18" i="7"/>
  <c r="AV18" i="7"/>
  <c r="AU18" i="7"/>
  <c r="AT18" i="7"/>
  <c r="AS18" i="7"/>
  <c r="AR18" i="7"/>
  <c r="AQ18" i="7"/>
  <c r="AP18" i="7"/>
  <c r="AO18" i="7"/>
  <c r="AN18" i="7"/>
  <c r="AJ18" i="7"/>
  <c r="AX17" i="7"/>
  <c r="AW17" i="7"/>
  <c r="AV17" i="7"/>
  <c r="AU17" i="7"/>
  <c r="AT17" i="7"/>
  <c r="AS17" i="7"/>
  <c r="AR17" i="7"/>
  <c r="AQ17" i="7"/>
  <c r="AP17" i="7"/>
  <c r="AO17" i="7"/>
  <c r="AN17" i="7"/>
  <c r="AJ17" i="7"/>
  <c r="AX16" i="7"/>
  <c r="AW16" i="7"/>
  <c r="AV16" i="7"/>
  <c r="AU16" i="7"/>
  <c r="AT16" i="7"/>
  <c r="AS16" i="7"/>
  <c r="AR16" i="7"/>
  <c r="AQ16" i="7"/>
  <c r="AP16" i="7"/>
  <c r="AO16" i="7"/>
  <c r="AN16" i="7"/>
  <c r="AJ16" i="7"/>
  <c r="AX15" i="7"/>
  <c r="AW15" i="7"/>
  <c r="AV15" i="7"/>
  <c r="AU15" i="7"/>
  <c r="AT15" i="7"/>
  <c r="AS15" i="7"/>
  <c r="AR15" i="7"/>
  <c r="AQ15" i="7"/>
  <c r="AP15" i="7"/>
  <c r="AO15" i="7"/>
  <c r="AN15" i="7"/>
  <c r="AJ15" i="7"/>
  <c r="AX14" i="7"/>
  <c r="AW14" i="7"/>
  <c r="AV14" i="7"/>
  <c r="AU14" i="7"/>
  <c r="AT14" i="7"/>
  <c r="AS14" i="7"/>
  <c r="AR14" i="7"/>
  <c r="AQ14" i="7"/>
  <c r="AP14" i="7"/>
  <c r="AO14" i="7"/>
  <c r="AN14" i="7"/>
  <c r="AJ14" i="7"/>
  <c r="AX13" i="7"/>
  <c r="AW13" i="7"/>
  <c r="AV13" i="7"/>
  <c r="AU13" i="7"/>
  <c r="AT13" i="7"/>
  <c r="AS13" i="7"/>
  <c r="AR13" i="7"/>
  <c r="AQ13" i="7"/>
  <c r="AP13" i="7"/>
  <c r="AO13" i="7"/>
  <c r="AN13" i="7"/>
  <c r="AJ13" i="7"/>
  <c r="AX12" i="7"/>
  <c r="AW12" i="7"/>
  <c r="AV12" i="7"/>
  <c r="AU12" i="7"/>
  <c r="AT12" i="7"/>
  <c r="AS12" i="7"/>
  <c r="AR12" i="7"/>
  <c r="AQ12" i="7"/>
  <c r="AP12" i="7"/>
  <c r="AO12" i="7"/>
  <c r="AN12" i="7"/>
  <c r="AJ12" i="7"/>
  <c r="AX11" i="7"/>
  <c r="AW11" i="7"/>
  <c r="AV11" i="7"/>
  <c r="AU11" i="7"/>
  <c r="AT11" i="7"/>
  <c r="AS11" i="7"/>
  <c r="AR11" i="7"/>
  <c r="AQ11" i="7"/>
  <c r="AP11" i="7"/>
  <c r="AO11" i="7"/>
  <c r="AJ11" i="7"/>
  <c r="AX10" i="7"/>
  <c r="AW10" i="7"/>
  <c r="AV10" i="7"/>
  <c r="AU10" i="7"/>
  <c r="AT10" i="7"/>
  <c r="AS10" i="7"/>
  <c r="AR10" i="7"/>
  <c r="AQ10" i="7"/>
  <c r="AP10" i="7"/>
  <c r="AO10" i="7"/>
  <c r="AJ10" i="7"/>
  <c r="AX9" i="7"/>
  <c r="AW9" i="7"/>
  <c r="AV9" i="7"/>
  <c r="AU9" i="7"/>
  <c r="AT9" i="7"/>
  <c r="AS9" i="7"/>
  <c r="AR9" i="7"/>
  <c r="AQ9" i="7"/>
  <c r="AP9" i="7"/>
  <c r="AO9" i="7"/>
  <c r="AN9" i="7"/>
  <c r="AJ9" i="7"/>
  <c r="AX8" i="7"/>
  <c r="AW8" i="7"/>
  <c r="AV8" i="7"/>
  <c r="AU8" i="7"/>
  <c r="AT8" i="7"/>
  <c r="AS8" i="7"/>
  <c r="AR8" i="7"/>
  <c r="AQ8" i="7"/>
  <c r="AP8" i="7"/>
  <c r="AO8" i="7"/>
  <c r="AN8" i="7"/>
  <c r="AJ8" i="7"/>
  <c r="AH5" i="7"/>
  <c r="AH6" i="7" s="1"/>
  <c r="AH7" i="7" s="1"/>
  <c r="AG5" i="7"/>
  <c r="AG6" i="7" s="1"/>
  <c r="AG7" i="7" s="1"/>
  <c r="AF5" i="7"/>
  <c r="AF6" i="7" s="1"/>
  <c r="AF7" i="7" s="1"/>
  <c r="AE5" i="7"/>
  <c r="AE6" i="7" s="1"/>
  <c r="AE7" i="7" s="1"/>
  <c r="AD5" i="7"/>
  <c r="AD6" i="7" s="1"/>
  <c r="AD7" i="7" s="1"/>
  <c r="AC5" i="7"/>
  <c r="AC6" i="7" s="1"/>
  <c r="AC7" i="7" s="1"/>
  <c r="AB5" i="7"/>
  <c r="AB6" i="7" s="1"/>
  <c r="AB7" i="7" s="1"/>
  <c r="AA5" i="7"/>
  <c r="AA6" i="7" s="1"/>
  <c r="AA7" i="7" s="1"/>
  <c r="Z5" i="7"/>
  <c r="Z6" i="7" s="1"/>
  <c r="Z7" i="7" s="1"/>
  <c r="Y5" i="7"/>
  <c r="Y6" i="7" s="1"/>
  <c r="Y7" i="7" s="1"/>
  <c r="X5" i="7"/>
  <c r="X6" i="7" s="1"/>
  <c r="X7" i="7" s="1"/>
  <c r="W5" i="7"/>
  <c r="W6" i="7" s="1"/>
  <c r="W7" i="7" s="1"/>
  <c r="V5" i="7"/>
  <c r="V6" i="7" s="1"/>
  <c r="V7" i="7" s="1"/>
  <c r="U5" i="7"/>
  <c r="U6" i="7" s="1"/>
  <c r="U7" i="7" s="1"/>
  <c r="T5" i="7"/>
  <c r="T6" i="7" s="1"/>
  <c r="T7" i="7" s="1"/>
  <c r="S5" i="7"/>
  <c r="S6" i="7" s="1"/>
  <c r="S7" i="7" s="1"/>
  <c r="R5" i="7"/>
  <c r="R6" i="7" s="1"/>
  <c r="R7" i="7" s="1"/>
  <c r="Q5" i="7"/>
  <c r="Q6" i="7" s="1"/>
  <c r="Q7" i="7" s="1"/>
  <c r="P5" i="7"/>
  <c r="P6" i="7" s="1"/>
  <c r="P7" i="7" s="1"/>
  <c r="O5" i="7"/>
  <c r="O6" i="7" s="1"/>
  <c r="O7" i="7" s="1"/>
  <c r="N5" i="7"/>
  <c r="N6" i="7" s="1"/>
  <c r="N7" i="7" s="1"/>
  <c r="M5" i="7"/>
  <c r="M6" i="7" s="1"/>
  <c r="M7" i="7" s="1"/>
  <c r="L5" i="7"/>
  <c r="L6" i="7" s="1"/>
  <c r="L7" i="7" s="1"/>
  <c r="K5" i="7"/>
  <c r="K6" i="7" s="1"/>
  <c r="K7" i="7" s="1"/>
  <c r="J5" i="7"/>
  <c r="J6" i="7" s="1"/>
  <c r="J7" i="7" s="1"/>
  <c r="I5" i="7"/>
  <c r="I6" i="7" s="1"/>
  <c r="I7" i="7" s="1"/>
  <c r="H5" i="7"/>
  <c r="H6" i="7" s="1"/>
  <c r="H7" i="7" s="1"/>
  <c r="G5" i="7"/>
  <c r="G6" i="7" s="1"/>
  <c r="G7" i="7" s="1"/>
  <c r="F5" i="7"/>
  <c r="F6" i="7" s="1"/>
  <c r="F7" i="7" s="1"/>
  <c r="E5" i="7"/>
  <c r="E6" i="7" s="1"/>
  <c r="E7" i="7" s="1"/>
  <c r="D5" i="7"/>
  <c r="D6" i="7" s="1"/>
  <c r="D7" i="7" s="1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X28" i="5"/>
  <c r="AW28" i="5"/>
  <c r="AV28" i="5"/>
  <c r="AU28" i="5"/>
  <c r="AT28" i="5"/>
  <c r="AS28" i="5"/>
  <c r="AR28" i="5"/>
  <c r="AQ28" i="5"/>
  <c r="AP28" i="5"/>
  <c r="AO28" i="5"/>
  <c r="AX27" i="5"/>
  <c r="AW27" i="5"/>
  <c r="AV27" i="5"/>
  <c r="AU27" i="5"/>
  <c r="AT27" i="5"/>
  <c r="AS27" i="5"/>
  <c r="AR27" i="5"/>
  <c r="AQ27" i="5"/>
  <c r="AP27" i="5"/>
  <c r="AO27" i="5"/>
  <c r="AX26" i="5"/>
  <c r="AW26" i="5"/>
  <c r="AV26" i="5"/>
  <c r="AU26" i="5"/>
  <c r="AT26" i="5"/>
  <c r="AS26" i="5"/>
  <c r="AR26" i="5"/>
  <c r="AQ26" i="5"/>
  <c r="AP26" i="5"/>
  <c r="AO26" i="5"/>
  <c r="AN26" i="5"/>
  <c r="AJ26" i="5"/>
  <c r="AX25" i="5"/>
  <c r="AW25" i="5"/>
  <c r="AV25" i="5"/>
  <c r="AU25" i="5"/>
  <c r="AT25" i="5"/>
  <c r="AS25" i="5"/>
  <c r="AR25" i="5"/>
  <c r="AQ25" i="5"/>
  <c r="AP25" i="5"/>
  <c r="AO25" i="5"/>
  <c r="AJ25" i="5"/>
  <c r="AX24" i="5"/>
  <c r="AW24" i="5"/>
  <c r="AV24" i="5"/>
  <c r="AU24" i="5"/>
  <c r="AT24" i="5"/>
  <c r="AS24" i="5"/>
  <c r="AR24" i="5"/>
  <c r="AQ24" i="5"/>
  <c r="AP24" i="5"/>
  <c r="AO24" i="5"/>
  <c r="AJ24" i="5"/>
  <c r="AX23" i="5"/>
  <c r="AW23" i="5"/>
  <c r="AV23" i="5"/>
  <c r="AU23" i="5"/>
  <c r="AT23" i="5"/>
  <c r="AS23" i="5"/>
  <c r="AR23" i="5"/>
  <c r="AQ23" i="5"/>
  <c r="AP23" i="5"/>
  <c r="AO23" i="5"/>
  <c r="AJ23" i="5"/>
  <c r="AX22" i="5"/>
  <c r="AW22" i="5"/>
  <c r="AV22" i="5"/>
  <c r="AU22" i="5"/>
  <c r="AT22" i="5"/>
  <c r="AS22" i="5"/>
  <c r="AR22" i="5"/>
  <c r="AQ22" i="5"/>
  <c r="AP22" i="5"/>
  <c r="AO22" i="5"/>
  <c r="AN22" i="5"/>
  <c r="AJ22" i="5"/>
  <c r="AX21" i="5"/>
  <c r="AW21" i="5"/>
  <c r="AV21" i="5"/>
  <c r="AU21" i="5"/>
  <c r="AT21" i="5"/>
  <c r="AS21" i="5"/>
  <c r="AR21" i="5"/>
  <c r="AQ21" i="5"/>
  <c r="AP21" i="5"/>
  <c r="AO21" i="5"/>
  <c r="AN21" i="5"/>
  <c r="AJ21" i="5"/>
  <c r="AX20" i="5"/>
  <c r="AW20" i="5"/>
  <c r="AV20" i="5"/>
  <c r="AU20" i="5"/>
  <c r="AT20" i="5"/>
  <c r="AS20" i="5"/>
  <c r="AR20" i="5"/>
  <c r="AQ20" i="5"/>
  <c r="AP20" i="5"/>
  <c r="AO20" i="5"/>
  <c r="AN20" i="5"/>
  <c r="AJ20" i="5"/>
  <c r="AX19" i="5"/>
  <c r="AW19" i="5"/>
  <c r="AV19" i="5"/>
  <c r="AU19" i="5"/>
  <c r="AT19" i="5"/>
  <c r="AS19" i="5"/>
  <c r="AR19" i="5"/>
  <c r="AQ19" i="5"/>
  <c r="AP19" i="5"/>
  <c r="AO19" i="5"/>
  <c r="AN19" i="5"/>
  <c r="AJ19" i="5"/>
  <c r="AX18" i="5"/>
  <c r="AW18" i="5"/>
  <c r="AV18" i="5"/>
  <c r="AU18" i="5"/>
  <c r="AT18" i="5"/>
  <c r="AS18" i="5"/>
  <c r="AR18" i="5"/>
  <c r="AQ18" i="5"/>
  <c r="AP18" i="5"/>
  <c r="AO18" i="5"/>
  <c r="AN18" i="5"/>
  <c r="AJ18" i="5"/>
  <c r="AX17" i="5"/>
  <c r="AW17" i="5"/>
  <c r="AV17" i="5"/>
  <c r="AU17" i="5"/>
  <c r="AT17" i="5"/>
  <c r="AS17" i="5"/>
  <c r="AR17" i="5"/>
  <c r="AQ17" i="5"/>
  <c r="AP17" i="5"/>
  <c r="AO17" i="5"/>
  <c r="AN17" i="5"/>
  <c r="AJ17" i="5"/>
  <c r="AX16" i="5"/>
  <c r="AW16" i="5"/>
  <c r="AV16" i="5"/>
  <c r="AU16" i="5"/>
  <c r="AT16" i="5"/>
  <c r="AS16" i="5"/>
  <c r="AR16" i="5"/>
  <c r="AQ16" i="5"/>
  <c r="AP16" i="5"/>
  <c r="AO16" i="5"/>
  <c r="AN16" i="5"/>
  <c r="AJ16" i="5"/>
  <c r="AX15" i="5"/>
  <c r="AW15" i="5"/>
  <c r="AV15" i="5"/>
  <c r="AU15" i="5"/>
  <c r="AT15" i="5"/>
  <c r="AS15" i="5"/>
  <c r="AR15" i="5"/>
  <c r="AQ15" i="5"/>
  <c r="AP15" i="5"/>
  <c r="AO15" i="5"/>
  <c r="AN15" i="5"/>
  <c r="AJ15" i="5"/>
  <c r="AX14" i="5"/>
  <c r="AW14" i="5"/>
  <c r="AV14" i="5"/>
  <c r="AU14" i="5"/>
  <c r="AT14" i="5"/>
  <c r="AS14" i="5"/>
  <c r="AR14" i="5"/>
  <c r="AQ14" i="5"/>
  <c r="AP14" i="5"/>
  <c r="AO14" i="5"/>
  <c r="AN14" i="5"/>
  <c r="AJ14" i="5"/>
  <c r="AX13" i="5"/>
  <c r="AW13" i="5"/>
  <c r="AV13" i="5"/>
  <c r="AU13" i="5"/>
  <c r="AT13" i="5"/>
  <c r="AS13" i="5"/>
  <c r="AR13" i="5"/>
  <c r="AQ13" i="5"/>
  <c r="AP13" i="5"/>
  <c r="AO13" i="5"/>
  <c r="AN13" i="5"/>
  <c r="AJ13" i="5"/>
  <c r="AX12" i="5"/>
  <c r="AW12" i="5"/>
  <c r="AV12" i="5"/>
  <c r="AU12" i="5"/>
  <c r="AT12" i="5"/>
  <c r="AS12" i="5"/>
  <c r="AR12" i="5"/>
  <c r="AQ12" i="5"/>
  <c r="AP12" i="5"/>
  <c r="AO12" i="5"/>
  <c r="AN12" i="5"/>
  <c r="AJ12" i="5"/>
  <c r="AX11" i="5"/>
  <c r="AW11" i="5"/>
  <c r="AV11" i="5"/>
  <c r="AU11" i="5"/>
  <c r="AT11" i="5"/>
  <c r="AS11" i="5"/>
  <c r="AR11" i="5"/>
  <c r="AQ11" i="5"/>
  <c r="AP11" i="5"/>
  <c r="AO11" i="5"/>
  <c r="AJ11" i="5"/>
  <c r="AX10" i="5"/>
  <c r="AW10" i="5"/>
  <c r="AV10" i="5"/>
  <c r="AU10" i="5"/>
  <c r="AT10" i="5"/>
  <c r="AS10" i="5"/>
  <c r="AR10" i="5"/>
  <c r="AQ10" i="5"/>
  <c r="AP10" i="5"/>
  <c r="AO10" i="5"/>
  <c r="AJ10" i="5"/>
  <c r="AX9" i="5"/>
  <c r="AW9" i="5"/>
  <c r="AV9" i="5"/>
  <c r="AU9" i="5"/>
  <c r="AT9" i="5"/>
  <c r="AS9" i="5"/>
  <c r="AR9" i="5"/>
  <c r="AQ9" i="5"/>
  <c r="AP9" i="5"/>
  <c r="AO9" i="5"/>
  <c r="AN9" i="5"/>
  <c r="AJ9" i="5"/>
  <c r="AX8" i="5"/>
  <c r="AW8" i="5"/>
  <c r="AV8" i="5"/>
  <c r="AU8" i="5"/>
  <c r="AT8" i="5"/>
  <c r="AS8" i="5"/>
  <c r="AR8" i="5"/>
  <c r="AQ8" i="5"/>
  <c r="AP8" i="5"/>
  <c r="AO8" i="5"/>
  <c r="AN8" i="5"/>
  <c r="AJ8" i="5"/>
  <c r="AH5" i="5"/>
  <c r="AH6" i="5" s="1"/>
  <c r="AH7" i="5" s="1"/>
  <c r="AG5" i="5"/>
  <c r="AG6" i="5" s="1"/>
  <c r="AG7" i="5" s="1"/>
  <c r="AF5" i="5"/>
  <c r="AF6" i="5" s="1"/>
  <c r="AF7" i="5" s="1"/>
  <c r="AE5" i="5"/>
  <c r="AE6" i="5" s="1"/>
  <c r="AE7" i="5" s="1"/>
  <c r="AD5" i="5"/>
  <c r="AD6" i="5" s="1"/>
  <c r="AD7" i="5" s="1"/>
  <c r="AC5" i="5"/>
  <c r="AC6" i="5" s="1"/>
  <c r="AC7" i="5" s="1"/>
  <c r="AB5" i="5"/>
  <c r="AB6" i="5" s="1"/>
  <c r="AB7" i="5" s="1"/>
  <c r="AA5" i="5"/>
  <c r="AA6" i="5" s="1"/>
  <c r="AA7" i="5" s="1"/>
  <c r="Z5" i="5"/>
  <c r="Z6" i="5" s="1"/>
  <c r="Z7" i="5" s="1"/>
  <c r="Y5" i="5"/>
  <c r="Y6" i="5" s="1"/>
  <c r="Y7" i="5" s="1"/>
  <c r="X5" i="5"/>
  <c r="X6" i="5" s="1"/>
  <c r="X7" i="5" s="1"/>
  <c r="W5" i="5"/>
  <c r="W6" i="5" s="1"/>
  <c r="W7" i="5" s="1"/>
  <c r="V5" i="5"/>
  <c r="V6" i="5" s="1"/>
  <c r="V7" i="5" s="1"/>
  <c r="U5" i="5"/>
  <c r="U6" i="5" s="1"/>
  <c r="U7" i="5" s="1"/>
  <c r="T5" i="5"/>
  <c r="T6" i="5" s="1"/>
  <c r="T7" i="5" s="1"/>
  <c r="S5" i="5"/>
  <c r="S6" i="5" s="1"/>
  <c r="S7" i="5" s="1"/>
  <c r="R5" i="5"/>
  <c r="R6" i="5" s="1"/>
  <c r="R7" i="5" s="1"/>
  <c r="Q5" i="5"/>
  <c r="Q6" i="5" s="1"/>
  <c r="Q7" i="5" s="1"/>
  <c r="P5" i="5"/>
  <c r="P6" i="5" s="1"/>
  <c r="P7" i="5" s="1"/>
  <c r="O5" i="5"/>
  <c r="O6" i="5" s="1"/>
  <c r="O7" i="5" s="1"/>
  <c r="N5" i="5"/>
  <c r="N6" i="5" s="1"/>
  <c r="N7" i="5" s="1"/>
  <c r="M5" i="5"/>
  <c r="M6" i="5" s="1"/>
  <c r="M7" i="5" s="1"/>
  <c r="L5" i="5"/>
  <c r="L6" i="5" s="1"/>
  <c r="L7" i="5" s="1"/>
  <c r="K5" i="5"/>
  <c r="K6" i="5" s="1"/>
  <c r="K7" i="5" s="1"/>
  <c r="J5" i="5"/>
  <c r="J6" i="5" s="1"/>
  <c r="J7" i="5" s="1"/>
  <c r="I5" i="5"/>
  <c r="I6" i="5" s="1"/>
  <c r="I7" i="5" s="1"/>
  <c r="H5" i="5"/>
  <c r="H6" i="5" s="1"/>
  <c r="H7" i="5" s="1"/>
  <c r="G5" i="5"/>
  <c r="G6" i="5" s="1"/>
  <c r="G7" i="5" s="1"/>
  <c r="F5" i="5"/>
  <c r="F6" i="5" s="1"/>
  <c r="F7" i="5" s="1"/>
  <c r="E5" i="5"/>
  <c r="E6" i="5" s="1"/>
  <c r="E7" i="5" s="1"/>
  <c r="D5" i="5"/>
  <c r="D6" i="5" s="1"/>
  <c r="D7" i="5" s="1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AW28" i="4"/>
  <c r="AV28" i="4"/>
  <c r="AU28" i="4"/>
  <c r="AT28" i="4"/>
  <c r="AS28" i="4"/>
  <c r="AR28" i="4"/>
  <c r="AQ28" i="4"/>
  <c r="AP28" i="4"/>
  <c r="AO28" i="4"/>
  <c r="AN28" i="4"/>
  <c r="AW27" i="4"/>
  <c r="AV27" i="4"/>
  <c r="AU27" i="4"/>
  <c r="AT27" i="4"/>
  <c r="AS27" i="4"/>
  <c r="AR27" i="4"/>
  <c r="AQ27" i="4"/>
  <c r="AP27" i="4"/>
  <c r="AO27" i="4"/>
  <c r="AN27" i="4"/>
  <c r="AW26" i="4"/>
  <c r="AV26" i="4"/>
  <c r="AU26" i="4"/>
  <c r="AT26" i="4"/>
  <c r="AS26" i="4"/>
  <c r="AR26" i="4"/>
  <c r="AQ26" i="4"/>
  <c r="AP26" i="4"/>
  <c r="AO26" i="4"/>
  <c r="AN26" i="4"/>
  <c r="AM26" i="4"/>
  <c r="AI26" i="4"/>
  <c r="AW25" i="4"/>
  <c r="AV25" i="4"/>
  <c r="AU25" i="4"/>
  <c r="AT25" i="4"/>
  <c r="AS25" i="4"/>
  <c r="AR25" i="4"/>
  <c r="AQ25" i="4"/>
  <c r="AP25" i="4"/>
  <c r="AO25" i="4"/>
  <c r="AN25" i="4"/>
  <c r="AI25" i="4"/>
  <c r="AW24" i="4"/>
  <c r="AV24" i="4"/>
  <c r="AU24" i="4"/>
  <c r="AT24" i="4"/>
  <c r="AS24" i="4"/>
  <c r="AR24" i="4"/>
  <c r="AQ24" i="4"/>
  <c r="AP24" i="4"/>
  <c r="AO24" i="4"/>
  <c r="AN24" i="4"/>
  <c r="AI24" i="4"/>
  <c r="AW23" i="4"/>
  <c r="AV23" i="4"/>
  <c r="AU23" i="4"/>
  <c r="AT23" i="4"/>
  <c r="AS23" i="4"/>
  <c r="AR23" i="4"/>
  <c r="AQ23" i="4"/>
  <c r="AP23" i="4"/>
  <c r="AO23" i="4"/>
  <c r="AN23" i="4"/>
  <c r="AI23" i="4"/>
  <c r="AW22" i="4"/>
  <c r="AV22" i="4"/>
  <c r="AU22" i="4"/>
  <c r="AT22" i="4"/>
  <c r="AS22" i="4"/>
  <c r="AR22" i="4"/>
  <c r="AQ22" i="4"/>
  <c r="AP22" i="4"/>
  <c r="AO22" i="4"/>
  <c r="AN22" i="4"/>
  <c r="AM22" i="4"/>
  <c r="AI22" i="4"/>
  <c r="AW21" i="4"/>
  <c r="AV21" i="4"/>
  <c r="AU21" i="4"/>
  <c r="AT21" i="4"/>
  <c r="AS21" i="4"/>
  <c r="AR21" i="4"/>
  <c r="AQ21" i="4"/>
  <c r="AP21" i="4"/>
  <c r="AO21" i="4"/>
  <c r="AN21" i="4"/>
  <c r="AM21" i="4"/>
  <c r="AI21" i="4"/>
  <c r="AW20" i="4"/>
  <c r="AV20" i="4"/>
  <c r="AU20" i="4"/>
  <c r="AT20" i="4"/>
  <c r="AS20" i="4"/>
  <c r="AR20" i="4"/>
  <c r="AQ20" i="4"/>
  <c r="AP20" i="4"/>
  <c r="AO20" i="4"/>
  <c r="AN20" i="4"/>
  <c r="AM20" i="4"/>
  <c r="AI20" i="4"/>
  <c r="AW19" i="4"/>
  <c r="AV19" i="4"/>
  <c r="AU19" i="4"/>
  <c r="AT19" i="4"/>
  <c r="AS19" i="4"/>
  <c r="AR19" i="4"/>
  <c r="AQ19" i="4"/>
  <c r="AP19" i="4"/>
  <c r="AO19" i="4"/>
  <c r="AN19" i="4"/>
  <c r="AM19" i="4"/>
  <c r="AI19" i="4"/>
  <c r="AW18" i="4"/>
  <c r="AV18" i="4"/>
  <c r="AU18" i="4"/>
  <c r="AT18" i="4"/>
  <c r="AS18" i="4"/>
  <c r="AR18" i="4"/>
  <c r="AQ18" i="4"/>
  <c r="AP18" i="4"/>
  <c r="AO18" i="4"/>
  <c r="AN18" i="4"/>
  <c r="AM18" i="4"/>
  <c r="AI18" i="4"/>
  <c r="AW17" i="4"/>
  <c r="AV17" i="4"/>
  <c r="AU17" i="4"/>
  <c r="AT17" i="4"/>
  <c r="AS17" i="4"/>
  <c r="AR17" i="4"/>
  <c r="AQ17" i="4"/>
  <c r="AP17" i="4"/>
  <c r="AO17" i="4"/>
  <c r="AN17" i="4"/>
  <c r="AM17" i="4"/>
  <c r="AI17" i="4"/>
  <c r="AW16" i="4"/>
  <c r="AV16" i="4"/>
  <c r="AU16" i="4"/>
  <c r="AT16" i="4"/>
  <c r="AS16" i="4"/>
  <c r="AR16" i="4"/>
  <c r="AQ16" i="4"/>
  <c r="AP16" i="4"/>
  <c r="AO16" i="4"/>
  <c r="AN16" i="4"/>
  <c r="AM16" i="4"/>
  <c r="AI16" i="4"/>
  <c r="AW15" i="4"/>
  <c r="AV15" i="4"/>
  <c r="AU15" i="4"/>
  <c r="AT15" i="4"/>
  <c r="AS15" i="4"/>
  <c r="AR15" i="4"/>
  <c r="AQ15" i="4"/>
  <c r="AP15" i="4"/>
  <c r="AO15" i="4"/>
  <c r="AN15" i="4"/>
  <c r="AM15" i="4"/>
  <c r="AI15" i="4"/>
  <c r="AW14" i="4"/>
  <c r="AV14" i="4"/>
  <c r="AU14" i="4"/>
  <c r="AT14" i="4"/>
  <c r="AS14" i="4"/>
  <c r="AR14" i="4"/>
  <c r="AQ14" i="4"/>
  <c r="AP14" i="4"/>
  <c r="AO14" i="4"/>
  <c r="AN14" i="4"/>
  <c r="AM14" i="4"/>
  <c r="AI14" i="4"/>
  <c r="AW13" i="4"/>
  <c r="AV13" i="4"/>
  <c r="AU13" i="4"/>
  <c r="AT13" i="4"/>
  <c r="AS13" i="4"/>
  <c r="AR13" i="4"/>
  <c r="AQ13" i="4"/>
  <c r="AP13" i="4"/>
  <c r="AO13" i="4"/>
  <c r="AN13" i="4"/>
  <c r="AM13" i="4"/>
  <c r="AI13" i="4"/>
  <c r="AW12" i="4"/>
  <c r="AV12" i="4"/>
  <c r="AU12" i="4"/>
  <c r="AT12" i="4"/>
  <c r="AS12" i="4"/>
  <c r="AR12" i="4"/>
  <c r="AQ12" i="4"/>
  <c r="AP12" i="4"/>
  <c r="AO12" i="4"/>
  <c r="AN12" i="4"/>
  <c r="AM12" i="4"/>
  <c r="AI12" i="4"/>
  <c r="AW11" i="4"/>
  <c r="AV11" i="4"/>
  <c r="AU11" i="4"/>
  <c r="AT11" i="4"/>
  <c r="AS11" i="4"/>
  <c r="AR11" i="4"/>
  <c r="AQ11" i="4"/>
  <c r="AP11" i="4"/>
  <c r="AO11" i="4"/>
  <c r="AN11" i="4"/>
  <c r="AI11" i="4"/>
  <c r="AW10" i="4"/>
  <c r="AV10" i="4"/>
  <c r="AU10" i="4"/>
  <c r="AT10" i="4"/>
  <c r="AS10" i="4"/>
  <c r="AR10" i="4"/>
  <c r="AQ10" i="4"/>
  <c r="AP10" i="4"/>
  <c r="AO10" i="4"/>
  <c r="AN10" i="4"/>
  <c r="AI10" i="4"/>
  <c r="AW9" i="4"/>
  <c r="AV9" i="4"/>
  <c r="AU9" i="4"/>
  <c r="AT9" i="4"/>
  <c r="AS9" i="4"/>
  <c r="AR9" i="4"/>
  <c r="AQ9" i="4"/>
  <c r="AP9" i="4"/>
  <c r="AO9" i="4"/>
  <c r="AN9" i="4"/>
  <c r="AM9" i="4"/>
  <c r="AI9" i="4"/>
  <c r="AW8" i="4"/>
  <c r="AV8" i="4"/>
  <c r="AU8" i="4"/>
  <c r="AT8" i="4"/>
  <c r="AS8" i="4"/>
  <c r="AR8" i="4"/>
  <c r="AQ8" i="4"/>
  <c r="AP8" i="4"/>
  <c r="AO8" i="4"/>
  <c r="AN8" i="4"/>
  <c r="AM8" i="4"/>
  <c r="AI8" i="4"/>
  <c r="AG5" i="4"/>
  <c r="AG6" i="4" s="1"/>
  <c r="AG7" i="4" s="1"/>
  <c r="AF5" i="4"/>
  <c r="AF6" i="4" s="1"/>
  <c r="AF7" i="4" s="1"/>
  <c r="AE5" i="4"/>
  <c r="AE6" i="4" s="1"/>
  <c r="AE7" i="4" s="1"/>
  <c r="AD5" i="4"/>
  <c r="AD6" i="4" s="1"/>
  <c r="AD7" i="4" s="1"/>
  <c r="AC5" i="4"/>
  <c r="AC6" i="4" s="1"/>
  <c r="AC7" i="4" s="1"/>
  <c r="AB5" i="4"/>
  <c r="AB6" i="4" s="1"/>
  <c r="AB7" i="4" s="1"/>
  <c r="AA5" i="4"/>
  <c r="AA6" i="4" s="1"/>
  <c r="AA7" i="4" s="1"/>
  <c r="Z5" i="4"/>
  <c r="Z6" i="4" s="1"/>
  <c r="Z7" i="4" s="1"/>
  <c r="Y5" i="4"/>
  <c r="Y6" i="4" s="1"/>
  <c r="Y7" i="4" s="1"/>
  <c r="X5" i="4"/>
  <c r="X6" i="4" s="1"/>
  <c r="X7" i="4" s="1"/>
  <c r="W5" i="4"/>
  <c r="W6" i="4" s="1"/>
  <c r="W7" i="4" s="1"/>
  <c r="V5" i="4"/>
  <c r="V6" i="4" s="1"/>
  <c r="V7" i="4" s="1"/>
  <c r="U5" i="4"/>
  <c r="U6" i="4" s="1"/>
  <c r="U7" i="4" s="1"/>
  <c r="T5" i="4"/>
  <c r="T6" i="4" s="1"/>
  <c r="T7" i="4" s="1"/>
  <c r="S5" i="4"/>
  <c r="S6" i="4" s="1"/>
  <c r="S7" i="4" s="1"/>
  <c r="R5" i="4"/>
  <c r="R6" i="4" s="1"/>
  <c r="R7" i="4" s="1"/>
  <c r="Q5" i="4"/>
  <c r="Q6" i="4" s="1"/>
  <c r="Q7" i="4" s="1"/>
  <c r="P5" i="4"/>
  <c r="P6" i="4" s="1"/>
  <c r="P7" i="4" s="1"/>
  <c r="O5" i="4"/>
  <c r="O6" i="4" s="1"/>
  <c r="O7" i="4" s="1"/>
  <c r="N5" i="4"/>
  <c r="N6" i="4" s="1"/>
  <c r="N7" i="4" s="1"/>
  <c r="M5" i="4"/>
  <c r="M6" i="4" s="1"/>
  <c r="M7" i="4" s="1"/>
  <c r="L5" i="4"/>
  <c r="L6" i="4" s="1"/>
  <c r="L7" i="4" s="1"/>
  <c r="K5" i="4"/>
  <c r="K6" i="4" s="1"/>
  <c r="K7" i="4" s="1"/>
  <c r="J5" i="4"/>
  <c r="J6" i="4" s="1"/>
  <c r="J7" i="4" s="1"/>
  <c r="I5" i="4"/>
  <c r="I6" i="4" s="1"/>
  <c r="I7" i="4" s="1"/>
  <c r="H5" i="4"/>
  <c r="H6" i="4" s="1"/>
  <c r="H7" i="4" s="1"/>
  <c r="G5" i="4"/>
  <c r="G6" i="4" s="1"/>
  <c r="G7" i="4" s="1"/>
  <c r="F5" i="4"/>
  <c r="F6" i="4" s="1"/>
  <c r="F7" i="4" s="1"/>
  <c r="E5" i="4"/>
  <c r="E6" i="4" s="1"/>
  <c r="E7" i="4" s="1"/>
  <c r="D5" i="4"/>
  <c r="D6" i="4" s="1"/>
  <c r="D7" i="4" s="1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AX28" i="3"/>
  <c r="AW28" i="3"/>
  <c r="AV28" i="3"/>
  <c r="AU28" i="3"/>
  <c r="AT28" i="3"/>
  <c r="AS28" i="3"/>
  <c r="AR28" i="3"/>
  <c r="AQ28" i="3"/>
  <c r="AP28" i="3"/>
  <c r="AO28" i="3"/>
  <c r="AX27" i="3"/>
  <c r="AW27" i="3"/>
  <c r="AV27" i="3"/>
  <c r="AU27" i="3"/>
  <c r="AT27" i="3"/>
  <c r="AS27" i="3"/>
  <c r="AR27" i="3"/>
  <c r="AQ27" i="3"/>
  <c r="AP27" i="3"/>
  <c r="AO27" i="3"/>
  <c r="AX26" i="3"/>
  <c r="AW26" i="3"/>
  <c r="AV26" i="3"/>
  <c r="AU26" i="3"/>
  <c r="AT26" i="3"/>
  <c r="AS26" i="3"/>
  <c r="AR26" i="3"/>
  <c r="AQ26" i="3"/>
  <c r="AP26" i="3"/>
  <c r="AO26" i="3"/>
  <c r="AN26" i="3"/>
  <c r="AJ26" i="3"/>
  <c r="AX25" i="3"/>
  <c r="AW25" i="3"/>
  <c r="AV25" i="3"/>
  <c r="AU25" i="3"/>
  <c r="AT25" i="3"/>
  <c r="AS25" i="3"/>
  <c r="AR25" i="3"/>
  <c r="AQ25" i="3"/>
  <c r="AP25" i="3"/>
  <c r="AO25" i="3"/>
  <c r="AJ25" i="3"/>
  <c r="AX24" i="3"/>
  <c r="AW24" i="3"/>
  <c r="AV24" i="3"/>
  <c r="AU24" i="3"/>
  <c r="AT24" i="3"/>
  <c r="AS24" i="3"/>
  <c r="AR24" i="3"/>
  <c r="AQ24" i="3"/>
  <c r="AP24" i="3"/>
  <c r="AO24" i="3"/>
  <c r="AJ24" i="3"/>
  <c r="AX23" i="3"/>
  <c r="AW23" i="3"/>
  <c r="AV23" i="3"/>
  <c r="AU23" i="3"/>
  <c r="AT23" i="3"/>
  <c r="AS23" i="3"/>
  <c r="AR23" i="3"/>
  <c r="AQ23" i="3"/>
  <c r="AP23" i="3"/>
  <c r="AO23" i="3"/>
  <c r="AJ23" i="3"/>
  <c r="AX22" i="3"/>
  <c r="AW22" i="3"/>
  <c r="AV22" i="3"/>
  <c r="AU22" i="3"/>
  <c r="AT22" i="3"/>
  <c r="AS22" i="3"/>
  <c r="AR22" i="3"/>
  <c r="AQ22" i="3"/>
  <c r="AP22" i="3"/>
  <c r="AO22" i="3"/>
  <c r="AN22" i="3"/>
  <c r="AJ22" i="3"/>
  <c r="AX21" i="3"/>
  <c r="AW21" i="3"/>
  <c r="AV21" i="3"/>
  <c r="AU21" i="3"/>
  <c r="AT21" i="3"/>
  <c r="AS21" i="3"/>
  <c r="AR21" i="3"/>
  <c r="AQ21" i="3"/>
  <c r="AP21" i="3"/>
  <c r="AO21" i="3"/>
  <c r="AN21" i="3"/>
  <c r="AJ21" i="3"/>
  <c r="AX20" i="3"/>
  <c r="AW20" i="3"/>
  <c r="AV20" i="3"/>
  <c r="AU20" i="3"/>
  <c r="AT20" i="3"/>
  <c r="AS20" i="3"/>
  <c r="AR20" i="3"/>
  <c r="AQ20" i="3"/>
  <c r="AP20" i="3"/>
  <c r="AO20" i="3"/>
  <c r="AN20" i="3"/>
  <c r="AJ20" i="3"/>
  <c r="AX19" i="3"/>
  <c r="AW19" i="3"/>
  <c r="AV19" i="3"/>
  <c r="AU19" i="3"/>
  <c r="AT19" i="3"/>
  <c r="AS19" i="3"/>
  <c r="AR19" i="3"/>
  <c r="AQ19" i="3"/>
  <c r="AP19" i="3"/>
  <c r="AO19" i="3"/>
  <c r="AN19" i="3"/>
  <c r="AJ19" i="3"/>
  <c r="AX18" i="3"/>
  <c r="AW18" i="3"/>
  <c r="AV18" i="3"/>
  <c r="AU18" i="3"/>
  <c r="AT18" i="3"/>
  <c r="AS18" i="3"/>
  <c r="AR18" i="3"/>
  <c r="AQ18" i="3"/>
  <c r="AP18" i="3"/>
  <c r="AO18" i="3"/>
  <c r="AN18" i="3"/>
  <c r="AJ18" i="3"/>
  <c r="AX17" i="3"/>
  <c r="AW17" i="3"/>
  <c r="AV17" i="3"/>
  <c r="AU17" i="3"/>
  <c r="AT17" i="3"/>
  <c r="AS17" i="3"/>
  <c r="AR17" i="3"/>
  <c r="AQ17" i="3"/>
  <c r="AP17" i="3"/>
  <c r="AO17" i="3"/>
  <c r="AN17" i="3"/>
  <c r="AJ17" i="3"/>
  <c r="AX16" i="3"/>
  <c r="AW16" i="3"/>
  <c r="AV16" i="3"/>
  <c r="AU16" i="3"/>
  <c r="AT16" i="3"/>
  <c r="AS16" i="3"/>
  <c r="AR16" i="3"/>
  <c r="AQ16" i="3"/>
  <c r="AP16" i="3"/>
  <c r="AO16" i="3"/>
  <c r="AN16" i="3"/>
  <c r="AJ16" i="3"/>
  <c r="AX15" i="3"/>
  <c r="AW15" i="3"/>
  <c r="AV15" i="3"/>
  <c r="AU15" i="3"/>
  <c r="AT15" i="3"/>
  <c r="AS15" i="3"/>
  <c r="AR15" i="3"/>
  <c r="AQ15" i="3"/>
  <c r="AP15" i="3"/>
  <c r="AO15" i="3"/>
  <c r="AN15" i="3"/>
  <c r="AJ15" i="3"/>
  <c r="AX14" i="3"/>
  <c r="AW14" i="3"/>
  <c r="AV14" i="3"/>
  <c r="AU14" i="3"/>
  <c r="AT14" i="3"/>
  <c r="AS14" i="3"/>
  <c r="AR14" i="3"/>
  <c r="AQ14" i="3"/>
  <c r="AP14" i="3"/>
  <c r="AO14" i="3"/>
  <c r="AN14" i="3"/>
  <c r="AJ14" i="3"/>
  <c r="AX13" i="3"/>
  <c r="AW13" i="3"/>
  <c r="AV13" i="3"/>
  <c r="AU13" i="3"/>
  <c r="AT13" i="3"/>
  <c r="AS13" i="3"/>
  <c r="AR13" i="3"/>
  <c r="AQ13" i="3"/>
  <c r="AP13" i="3"/>
  <c r="AO13" i="3"/>
  <c r="AN13" i="3"/>
  <c r="AJ13" i="3"/>
  <c r="AX12" i="3"/>
  <c r="AW12" i="3"/>
  <c r="AV12" i="3"/>
  <c r="AU12" i="3"/>
  <c r="AT12" i="3"/>
  <c r="AS12" i="3"/>
  <c r="AR12" i="3"/>
  <c r="AQ12" i="3"/>
  <c r="AP12" i="3"/>
  <c r="AO12" i="3"/>
  <c r="AN12" i="3"/>
  <c r="AJ12" i="3"/>
  <c r="AX11" i="3"/>
  <c r="AW11" i="3"/>
  <c r="AV11" i="3"/>
  <c r="AU11" i="3"/>
  <c r="AT11" i="3"/>
  <c r="AS11" i="3"/>
  <c r="AR11" i="3"/>
  <c r="AQ11" i="3"/>
  <c r="AP11" i="3"/>
  <c r="AO11" i="3"/>
  <c r="AJ11" i="3"/>
  <c r="AX10" i="3"/>
  <c r="AW10" i="3"/>
  <c r="AV10" i="3"/>
  <c r="AU10" i="3"/>
  <c r="AT10" i="3"/>
  <c r="AS10" i="3"/>
  <c r="AR10" i="3"/>
  <c r="AQ10" i="3"/>
  <c r="AP10" i="3"/>
  <c r="AO10" i="3"/>
  <c r="AJ10" i="3"/>
  <c r="AX9" i="3"/>
  <c r="AW9" i="3"/>
  <c r="AV9" i="3"/>
  <c r="AU9" i="3"/>
  <c r="AT9" i="3"/>
  <c r="AS9" i="3"/>
  <c r="AR9" i="3"/>
  <c r="AQ9" i="3"/>
  <c r="AP9" i="3"/>
  <c r="AO9" i="3"/>
  <c r="AN9" i="3"/>
  <c r="AJ9" i="3"/>
  <c r="AX8" i="3"/>
  <c r="AW8" i="3"/>
  <c r="AV8" i="3"/>
  <c r="AU8" i="3"/>
  <c r="AT8" i="3"/>
  <c r="AS8" i="3"/>
  <c r="AR8" i="3"/>
  <c r="AQ8" i="3"/>
  <c r="AP8" i="3"/>
  <c r="AO8" i="3"/>
  <c r="AN8" i="3"/>
  <c r="AJ8" i="3"/>
  <c r="AH5" i="3"/>
  <c r="AH6" i="3" s="1"/>
  <c r="AH7" i="3" s="1"/>
  <c r="AG5" i="3"/>
  <c r="AG6" i="3" s="1"/>
  <c r="AG7" i="3" s="1"/>
  <c r="AF5" i="3"/>
  <c r="AF6" i="3" s="1"/>
  <c r="AF7" i="3" s="1"/>
  <c r="AE5" i="3"/>
  <c r="AE6" i="3" s="1"/>
  <c r="AE7" i="3" s="1"/>
  <c r="AD5" i="3"/>
  <c r="AD6" i="3" s="1"/>
  <c r="AD7" i="3" s="1"/>
  <c r="AC5" i="3"/>
  <c r="AC6" i="3" s="1"/>
  <c r="AC7" i="3" s="1"/>
  <c r="AB5" i="3"/>
  <c r="AB6" i="3" s="1"/>
  <c r="AB7" i="3" s="1"/>
  <c r="AA5" i="3"/>
  <c r="AA6" i="3" s="1"/>
  <c r="AA7" i="3" s="1"/>
  <c r="Z5" i="3"/>
  <c r="Z6" i="3" s="1"/>
  <c r="Z7" i="3" s="1"/>
  <c r="Y5" i="3"/>
  <c r="Y6" i="3" s="1"/>
  <c r="Y7" i="3" s="1"/>
  <c r="X5" i="3"/>
  <c r="X6" i="3" s="1"/>
  <c r="X7" i="3" s="1"/>
  <c r="W5" i="3"/>
  <c r="W6" i="3" s="1"/>
  <c r="W7" i="3" s="1"/>
  <c r="V5" i="3"/>
  <c r="V6" i="3" s="1"/>
  <c r="V7" i="3" s="1"/>
  <c r="U5" i="3"/>
  <c r="U6" i="3" s="1"/>
  <c r="U7" i="3" s="1"/>
  <c r="T5" i="3"/>
  <c r="T6" i="3" s="1"/>
  <c r="T7" i="3" s="1"/>
  <c r="S5" i="3"/>
  <c r="S6" i="3" s="1"/>
  <c r="S7" i="3" s="1"/>
  <c r="R5" i="3"/>
  <c r="R6" i="3" s="1"/>
  <c r="R7" i="3" s="1"/>
  <c r="Q5" i="3"/>
  <c r="Q6" i="3" s="1"/>
  <c r="Q7" i="3" s="1"/>
  <c r="P5" i="3"/>
  <c r="P6" i="3" s="1"/>
  <c r="P7" i="3" s="1"/>
  <c r="O5" i="3"/>
  <c r="O6" i="3" s="1"/>
  <c r="O7" i="3" s="1"/>
  <c r="N5" i="3"/>
  <c r="N6" i="3" s="1"/>
  <c r="N7" i="3" s="1"/>
  <c r="M5" i="3"/>
  <c r="M6" i="3" s="1"/>
  <c r="M7" i="3" s="1"/>
  <c r="L5" i="3"/>
  <c r="L6" i="3" s="1"/>
  <c r="L7" i="3" s="1"/>
  <c r="K5" i="3"/>
  <c r="K6" i="3" s="1"/>
  <c r="K7" i="3" s="1"/>
  <c r="J5" i="3"/>
  <c r="J6" i="3" s="1"/>
  <c r="J7" i="3" s="1"/>
  <c r="I5" i="3"/>
  <c r="I6" i="3" s="1"/>
  <c r="I7" i="3" s="1"/>
  <c r="H5" i="3"/>
  <c r="H6" i="3" s="1"/>
  <c r="H7" i="3" s="1"/>
  <c r="G5" i="3"/>
  <c r="G6" i="3" s="1"/>
  <c r="G7" i="3" s="1"/>
  <c r="F5" i="3"/>
  <c r="F6" i="3" s="1"/>
  <c r="F7" i="3" s="1"/>
  <c r="E5" i="3"/>
  <c r="E6" i="3" s="1"/>
  <c r="E7" i="3" s="1"/>
  <c r="D5" i="3"/>
  <c r="D6" i="3" s="1"/>
  <c r="D7" i="3" s="1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AX27" i="2"/>
  <c r="AW27" i="2"/>
  <c r="AV27" i="2"/>
  <c r="AU27" i="2"/>
  <c r="AT27" i="2"/>
  <c r="AS27" i="2"/>
  <c r="AR27" i="2"/>
  <c r="AQ27" i="2"/>
  <c r="AP27" i="2"/>
  <c r="AO27" i="2"/>
  <c r="AN27" i="2"/>
  <c r="AJ27" i="2"/>
  <c r="AX26" i="2"/>
  <c r="AW26" i="2"/>
  <c r="AV26" i="2"/>
  <c r="AU26" i="2"/>
  <c r="AT26" i="2"/>
  <c r="AS26" i="2"/>
  <c r="AR26" i="2"/>
  <c r="AQ26" i="2"/>
  <c r="AP26" i="2"/>
  <c r="AO26" i="2"/>
  <c r="AJ26" i="2"/>
  <c r="AX25" i="2"/>
  <c r="AW25" i="2"/>
  <c r="AV25" i="2"/>
  <c r="AU25" i="2"/>
  <c r="AT25" i="2"/>
  <c r="AS25" i="2"/>
  <c r="AR25" i="2"/>
  <c r="AQ25" i="2"/>
  <c r="AP25" i="2"/>
  <c r="AO25" i="2"/>
  <c r="AJ25" i="2"/>
  <c r="AX24" i="2"/>
  <c r="AW24" i="2"/>
  <c r="AV24" i="2"/>
  <c r="AU24" i="2"/>
  <c r="AT24" i="2"/>
  <c r="AS24" i="2"/>
  <c r="AR24" i="2"/>
  <c r="AQ24" i="2"/>
  <c r="AP24" i="2"/>
  <c r="AO24" i="2"/>
  <c r="AJ24" i="2"/>
  <c r="AX23" i="2"/>
  <c r="AW23" i="2"/>
  <c r="AV23" i="2"/>
  <c r="AU23" i="2"/>
  <c r="AT23" i="2"/>
  <c r="AS23" i="2"/>
  <c r="AR23" i="2"/>
  <c r="AQ23" i="2"/>
  <c r="AP23" i="2"/>
  <c r="AO23" i="2"/>
  <c r="AN23" i="2"/>
  <c r="AJ23" i="2"/>
  <c r="AX22" i="2"/>
  <c r="AW22" i="2"/>
  <c r="AV22" i="2"/>
  <c r="AU22" i="2"/>
  <c r="AT22" i="2"/>
  <c r="AS22" i="2"/>
  <c r="AR22" i="2"/>
  <c r="AQ22" i="2"/>
  <c r="AP22" i="2"/>
  <c r="AO22" i="2"/>
  <c r="AN22" i="2"/>
  <c r="AJ22" i="2"/>
  <c r="AX21" i="2"/>
  <c r="AW21" i="2"/>
  <c r="AV21" i="2"/>
  <c r="AU21" i="2"/>
  <c r="AT21" i="2"/>
  <c r="AS21" i="2"/>
  <c r="AR21" i="2"/>
  <c r="AQ21" i="2"/>
  <c r="AP21" i="2"/>
  <c r="AO21" i="2"/>
  <c r="AN21" i="2"/>
  <c r="AJ21" i="2"/>
  <c r="AX20" i="2"/>
  <c r="AW20" i="2"/>
  <c r="AV20" i="2"/>
  <c r="AU20" i="2"/>
  <c r="AT20" i="2"/>
  <c r="AS20" i="2"/>
  <c r="AR20" i="2"/>
  <c r="AQ20" i="2"/>
  <c r="AP20" i="2"/>
  <c r="AO20" i="2"/>
  <c r="AN20" i="2"/>
  <c r="AJ20" i="2"/>
  <c r="AX19" i="2"/>
  <c r="AW19" i="2"/>
  <c r="AV19" i="2"/>
  <c r="AU19" i="2"/>
  <c r="AT19" i="2"/>
  <c r="AS19" i="2"/>
  <c r="AR19" i="2"/>
  <c r="AQ19" i="2"/>
  <c r="AP19" i="2"/>
  <c r="AO19" i="2"/>
  <c r="AN19" i="2"/>
  <c r="AJ19" i="2"/>
  <c r="AX18" i="2"/>
  <c r="AW18" i="2"/>
  <c r="AV18" i="2"/>
  <c r="AU18" i="2"/>
  <c r="AT18" i="2"/>
  <c r="AS18" i="2"/>
  <c r="AR18" i="2"/>
  <c r="AQ18" i="2"/>
  <c r="AP18" i="2"/>
  <c r="AO18" i="2"/>
  <c r="AN18" i="2"/>
  <c r="AJ18" i="2"/>
  <c r="AX17" i="2"/>
  <c r="AW17" i="2"/>
  <c r="AV17" i="2"/>
  <c r="AU17" i="2"/>
  <c r="AT17" i="2"/>
  <c r="AS17" i="2"/>
  <c r="AR17" i="2"/>
  <c r="AQ17" i="2"/>
  <c r="AP17" i="2"/>
  <c r="AO17" i="2"/>
  <c r="AN17" i="2"/>
  <c r="AJ17" i="2"/>
  <c r="AX16" i="2"/>
  <c r="AW16" i="2"/>
  <c r="AV16" i="2"/>
  <c r="AU16" i="2"/>
  <c r="AT16" i="2"/>
  <c r="AS16" i="2"/>
  <c r="AR16" i="2"/>
  <c r="AQ16" i="2"/>
  <c r="AP16" i="2"/>
  <c r="AO16" i="2"/>
  <c r="AN16" i="2"/>
  <c r="AJ16" i="2"/>
  <c r="AX15" i="2"/>
  <c r="AW15" i="2"/>
  <c r="AV15" i="2"/>
  <c r="AU15" i="2"/>
  <c r="AT15" i="2"/>
  <c r="AS15" i="2"/>
  <c r="AR15" i="2"/>
  <c r="AQ15" i="2"/>
  <c r="AP15" i="2"/>
  <c r="AO15" i="2"/>
  <c r="AN15" i="2"/>
  <c r="AJ15" i="2"/>
  <c r="AX14" i="2"/>
  <c r="AW14" i="2"/>
  <c r="AV14" i="2"/>
  <c r="AU14" i="2"/>
  <c r="AT14" i="2"/>
  <c r="AS14" i="2"/>
  <c r="AR14" i="2"/>
  <c r="AQ14" i="2"/>
  <c r="AP14" i="2"/>
  <c r="AO14" i="2"/>
  <c r="AN14" i="2"/>
  <c r="AJ14" i="2"/>
  <c r="AX13" i="2"/>
  <c r="AW13" i="2"/>
  <c r="AV13" i="2"/>
  <c r="AU13" i="2"/>
  <c r="AT13" i="2"/>
  <c r="AS13" i="2"/>
  <c r="AR13" i="2"/>
  <c r="AQ13" i="2"/>
  <c r="AP13" i="2"/>
  <c r="AO13" i="2"/>
  <c r="AN13" i="2"/>
  <c r="AJ13" i="2"/>
  <c r="AX12" i="2"/>
  <c r="AW12" i="2"/>
  <c r="AV12" i="2"/>
  <c r="AU12" i="2"/>
  <c r="AT12" i="2"/>
  <c r="AS12" i="2"/>
  <c r="AR12" i="2"/>
  <c r="AQ12" i="2"/>
  <c r="AP12" i="2"/>
  <c r="AO12" i="2"/>
  <c r="AJ12" i="2"/>
  <c r="AX11" i="2"/>
  <c r="AW11" i="2"/>
  <c r="AV11" i="2"/>
  <c r="AU11" i="2"/>
  <c r="AT11" i="2"/>
  <c r="AS11" i="2"/>
  <c r="AR11" i="2"/>
  <c r="AQ11" i="2"/>
  <c r="AP11" i="2"/>
  <c r="AO11" i="2"/>
  <c r="AJ11" i="2"/>
  <c r="AX10" i="2"/>
  <c r="AW10" i="2"/>
  <c r="AV10" i="2"/>
  <c r="AU10" i="2"/>
  <c r="AT10" i="2"/>
  <c r="AS10" i="2"/>
  <c r="AR10" i="2"/>
  <c r="AQ10" i="2"/>
  <c r="AP10" i="2"/>
  <c r="AO10" i="2"/>
  <c r="AN10" i="2"/>
  <c r="AJ10" i="2"/>
  <c r="AX9" i="2"/>
  <c r="AW9" i="2"/>
  <c r="AV9" i="2"/>
  <c r="AU9" i="2"/>
  <c r="AT9" i="2"/>
  <c r="AS9" i="2"/>
  <c r="AR9" i="2"/>
  <c r="AQ9" i="2"/>
  <c r="AP9" i="2"/>
  <c r="AO9" i="2"/>
  <c r="AN9" i="2"/>
  <c r="AJ9" i="2"/>
  <c r="AX8" i="2"/>
  <c r="AW8" i="2"/>
  <c r="AV8" i="2"/>
  <c r="AU8" i="2"/>
  <c r="AT8" i="2"/>
  <c r="AS8" i="2"/>
  <c r="AR8" i="2"/>
  <c r="AQ8" i="2"/>
  <c r="AP8" i="2"/>
  <c r="AO8" i="2"/>
  <c r="AN8" i="2"/>
  <c r="AJ8" i="2"/>
  <c r="AH5" i="2"/>
  <c r="AH6" i="2" s="1"/>
  <c r="AH7" i="2" s="1"/>
  <c r="AG5" i="2"/>
  <c r="AG6" i="2" s="1"/>
  <c r="AG7" i="2" s="1"/>
  <c r="AF5" i="2"/>
  <c r="AF6" i="2" s="1"/>
  <c r="AF7" i="2" s="1"/>
  <c r="AE5" i="2"/>
  <c r="AE6" i="2" s="1"/>
  <c r="AE7" i="2" s="1"/>
  <c r="AD5" i="2"/>
  <c r="AD6" i="2" s="1"/>
  <c r="AD7" i="2" s="1"/>
  <c r="AC5" i="2"/>
  <c r="AC6" i="2" s="1"/>
  <c r="AC7" i="2" s="1"/>
  <c r="AB5" i="2"/>
  <c r="AB6" i="2" s="1"/>
  <c r="AB7" i="2" s="1"/>
  <c r="AA5" i="2"/>
  <c r="AA6" i="2" s="1"/>
  <c r="AA7" i="2" s="1"/>
  <c r="Z5" i="2"/>
  <c r="Z6" i="2" s="1"/>
  <c r="Z7" i="2" s="1"/>
  <c r="Y5" i="2"/>
  <c r="Y6" i="2" s="1"/>
  <c r="Y7" i="2" s="1"/>
  <c r="X5" i="2"/>
  <c r="X6" i="2" s="1"/>
  <c r="X7" i="2" s="1"/>
  <c r="W5" i="2"/>
  <c r="W6" i="2" s="1"/>
  <c r="W7" i="2" s="1"/>
  <c r="V5" i="2"/>
  <c r="V6" i="2" s="1"/>
  <c r="V7" i="2" s="1"/>
  <c r="U5" i="2"/>
  <c r="U6" i="2" s="1"/>
  <c r="U7" i="2" s="1"/>
  <c r="T5" i="2"/>
  <c r="T6" i="2" s="1"/>
  <c r="T7" i="2" s="1"/>
  <c r="S5" i="2"/>
  <c r="S6" i="2" s="1"/>
  <c r="S7" i="2" s="1"/>
  <c r="R5" i="2"/>
  <c r="R6" i="2" s="1"/>
  <c r="R7" i="2" s="1"/>
  <c r="Q5" i="2"/>
  <c r="Q6" i="2" s="1"/>
  <c r="Q7" i="2" s="1"/>
  <c r="P5" i="2"/>
  <c r="P6" i="2" s="1"/>
  <c r="P7" i="2" s="1"/>
  <c r="O5" i="2"/>
  <c r="O6" i="2" s="1"/>
  <c r="O7" i="2" s="1"/>
  <c r="N5" i="2"/>
  <c r="N6" i="2" s="1"/>
  <c r="N7" i="2" s="1"/>
  <c r="M5" i="2"/>
  <c r="M6" i="2" s="1"/>
  <c r="M7" i="2" s="1"/>
  <c r="L5" i="2"/>
  <c r="L6" i="2" s="1"/>
  <c r="L7" i="2" s="1"/>
  <c r="K5" i="2"/>
  <c r="K6" i="2" s="1"/>
  <c r="K7" i="2" s="1"/>
  <c r="J5" i="2"/>
  <c r="J6" i="2" s="1"/>
  <c r="J7" i="2" s="1"/>
  <c r="I5" i="2"/>
  <c r="I6" i="2" s="1"/>
  <c r="I7" i="2" s="1"/>
  <c r="H5" i="2"/>
  <c r="H6" i="2" s="1"/>
  <c r="H7" i="2" s="1"/>
  <c r="G5" i="2"/>
  <c r="G6" i="2" s="1"/>
  <c r="G7" i="2" s="1"/>
  <c r="F5" i="2"/>
  <c r="F6" i="2" s="1"/>
  <c r="F7" i="2" s="1"/>
  <c r="E5" i="2"/>
  <c r="E6" i="2" s="1"/>
  <c r="E7" i="2" s="1"/>
  <c r="D5" i="2"/>
  <c r="D6" i="2" s="1"/>
  <c r="D7" i="2" s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X27" i="1"/>
  <c r="AW27" i="1"/>
  <c r="AV27" i="1"/>
  <c r="AU27" i="1"/>
  <c r="AT27" i="1"/>
  <c r="AS27" i="1"/>
  <c r="AR27" i="1"/>
  <c r="AQ27" i="1"/>
  <c r="AP27" i="1"/>
  <c r="AO27" i="1"/>
  <c r="AN27" i="1"/>
  <c r="AJ27" i="1"/>
  <c r="AX26" i="1"/>
  <c r="AW26" i="1"/>
  <c r="AV26" i="1"/>
  <c r="AU26" i="1"/>
  <c r="AT26" i="1"/>
  <c r="AS26" i="1"/>
  <c r="AR26" i="1"/>
  <c r="AQ26" i="1"/>
  <c r="AP26" i="1"/>
  <c r="AO26" i="1"/>
  <c r="AJ26" i="1"/>
  <c r="AX25" i="1"/>
  <c r="AW25" i="1"/>
  <c r="AV25" i="1"/>
  <c r="AU25" i="1"/>
  <c r="AT25" i="1"/>
  <c r="AS25" i="1"/>
  <c r="AR25" i="1"/>
  <c r="AQ25" i="1"/>
  <c r="AP25" i="1"/>
  <c r="AO25" i="1"/>
  <c r="AJ25" i="1"/>
  <c r="AX24" i="1"/>
  <c r="AW24" i="1"/>
  <c r="AV24" i="1"/>
  <c r="AU24" i="1"/>
  <c r="AT24" i="1"/>
  <c r="AS24" i="1"/>
  <c r="AR24" i="1"/>
  <c r="AQ24" i="1"/>
  <c r="AP24" i="1"/>
  <c r="AO24" i="1"/>
  <c r="AJ24" i="1"/>
  <c r="AX23" i="1"/>
  <c r="AW23" i="1"/>
  <c r="AV23" i="1"/>
  <c r="AU23" i="1"/>
  <c r="AT23" i="1"/>
  <c r="AS23" i="1"/>
  <c r="AR23" i="1"/>
  <c r="AQ23" i="1"/>
  <c r="AP23" i="1"/>
  <c r="AO23" i="1"/>
  <c r="AN23" i="1"/>
  <c r="AJ23" i="1"/>
  <c r="AX22" i="1"/>
  <c r="AW22" i="1"/>
  <c r="AV22" i="1"/>
  <c r="AU22" i="1"/>
  <c r="AT22" i="1"/>
  <c r="AS22" i="1"/>
  <c r="AR22" i="1"/>
  <c r="AQ22" i="1"/>
  <c r="AP22" i="1"/>
  <c r="AO22" i="1"/>
  <c r="AN22" i="1"/>
  <c r="AJ22" i="1"/>
  <c r="AX21" i="1"/>
  <c r="AW21" i="1"/>
  <c r="AV21" i="1"/>
  <c r="AU21" i="1"/>
  <c r="AT21" i="1"/>
  <c r="AS21" i="1"/>
  <c r="AR21" i="1"/>
  <c r="AQ21" i="1"/>
  <c r="AP21" i="1"/>
  <c r="AO21" i="1"/>
  <c r="AN21" i="1"/>
  <c r="AJ21" i="1"/>
  <c r="AX20" i="1"/>
  <c r="AW20" i="1"/>
  <c r="AV20" i="1"/>
  <c r="AU20" i="1"/>
  <c r="AT20" i="1"/>
  <c r="AS20" i="1"/>
  <c r="AR20" i="1"/>
  <c r="AQ20" i="1"/>
  <c r="AP20" i="1"/>
  <c r="AO20" i="1"/>
  <c r="AN20" i="1"/>
  <c r="AJ20" i="1"/>
  <c r="AX19" i="1"/>
  <c r="AW19" i="1"/>
  <c r="AV19" i="1"/>
  <c r="AU19" i="1"/>
  <c r="AT19" i="1"/>
  <c r="AS19" i="1"/>
  <c r="AR19" i="1"/>
  <c r="AQ19" i="1"/>
  <c r="AP19" i="1"/>
  <c r="AO19" i="1"/>
  <c r="AN19" i="1"/>
  <c r="AJ19" i="1"/>
  <c r="AX18" i="1"/>
  <c r="AW18" i="1"/>
  <c r="AV18" i="1"/>
  <c r="AU18" i="1"/>
  <c r="AT18" i="1"/>
  <c r="AS18" i="1"/>
  <c r="AR18" i="1"/>
  <c r="AQ18" i="1"/>
  <c r="AP18" i="1"/>
  <c r="AO18" i="1"/>
  <c r="AN18" i="1"/>
  <c r="AJ18" i="1"/>
  <c r="AX17" i="1"/>
  <c r="AW17" i="1"/>
  <c r="AV17" i="1"/>
  <c r="AU17" i="1"/>
  <c r="AT17" i="1"/>
  <c r="AS17" i="1"/>
  <c r="AR17" i="1"/>
  <c r="AQ17" i="1"/>
  <c r="AP17" i="1"/>
  <c r="AO17" i="1"/>
  <c r="AN17" i="1"/>
  <c r="AJ17" i="1"/>
  <c r="AX16" i="1"/>
  <c r="AW16" i="1"/>
  <c r="AV16" i="1"/>
  <c r="AU16" i="1"/>
  <c r="AT16" i="1"/>
  <c r="AS16" i="1"/>
  <c r="AR16" i="1"/>
  <c r="AQ16" i="1"/>
  <c r="AP16" i="1"/>
  <c r="AO16" i="1"/>
  <c r="AN16" i="1"/>
  <c r="AJ16" i="1"/>
  <c r="AX15" i="1"/>
  <c r="AW15" i="1"/>
  <c r="AV15" i="1"/>
  <c r="AU15" i="1"/>
  <c r="AT15" i="1"/>
  <c r="AS15" i="1"/>
  <c r="AR15" i="1"/>
  <c r="AQ15" i="1"/>
  <c r="AP15" i="1"/>
  <c r="AO15" i="1"/>
  <c r="AN15" i="1"/>
  <c r="AJ15" i="1"/>
  <c r="AX14" i="1"/>
  <c r="AW14" i="1"/>
  <c r="AV14" i="1"/>
  <c r="AU14" i="1"/>
  <c r="AT14" i="1"/>
  <c r="AS14" i="1"/>
  <c r="AR14" i="1"/>
  <c r="AQ14" i="1"/>
  <c r="AP14" i="1"/>
  <c r="AO14" i="1"/>
  <c r="AN14" i="1"/>
  <c r="AJ14" i="1"/>
  <c r="AX13" i="1"/>
  <c r="AW13" i="1"/>
  <c r="AV13" i="1"/>
  <c r="AU13" i="1"/>
  <c r="AT13" i="1"/>
  <c r="AS13" i="1"/>
  <c r="AR13" i="1"/>
  <c r="AQ13" i="1"/>
  <c r="AP13" i="1"/>
  <c r="AO13" i="1"/>
  <c r="AN13" i="1"/>
  <c r="AJ13" i="1"/>
  <c r="AX12" i="1"/>
  <c r="AW12" i="1"/>
  <c r="AV12" i="1"/>
  <c r="AU12" i="1"/>
  <c r="AT12" i="1"/>
  <c r="AS12" i="1"/>
  <c r="AR12" i="1"/>
  <c r="AQ12" i="1"/>
  <c r="AP12" i="1"/>
  <c r="AO12" i="1"/>
  <c r="AJ12" i="1"/>
  <c r="AX11" i="1"/>
  <c r="AW11" i="1"/>
  <c r="AV11" i="1"/>
  <c r="AU11" i="1"/>
  <c r="AT11" i="1"/>
  <c r="AS11" i="1"/>
  <c r="AR11" i="1"/>
  <c r="AQ11" i="1"/>
  <c r="AP11" i="1"/>
  <c r="AO11" i="1"/>
  <c r="AJ11" i="1"/>
  <c r="AX10" i="1"/>
  <c r="AW10" i="1"/>
  <c r="AV10" i="1"/>
  <c r="AU10" i="1"/>
  <c r="AT10" i="1"/>
  <c r="AS10" i="1"/>
  <c r="AR10" i="1"/>
  <c r="AQ10" i="1"/>
  <c r="AP10" i="1"/>
  <c r="AO10" i="1"/>
  <c r="AN10" i="1"/>
  <c r="AJ10" i="1"/>
  <c r="AX9" i="1"/>
  <c r="AW9" i="1"/>
  <c r="AV9" i="1"/>
  <c r="AU9" i="1"/>
  <c r="AT9" i="1"/>
  <c r="AS9" i="1"/>
  <c r="AR9" i="1"/>
  <c r="AQ9" i="1"/>
  <c r="AP9" i="1"/>
  <c r="AO9" i="1"/>
  <c r="AN9" i="1"/>
  <c r="AJ9" i="1"/>
  <c r="AX8" i="1"/>
  <c r="AW8" i="1"/>
  <c r="AV8" i="1"/>
  <c r="AU8" i="1"/>
  <c r="AT8" i="1"/>
  <c r="AS8" i="1"/>
  <c r="AR8" i="1"/>
  <c r="AQ8" i="1"/>
  <c r="AP8" i="1"/>
  <c r="AO8" i="1"/>
  <c r="AN8" i="1"/>
  <c r="AJ8" i="1"/>
  <c r="AH5" i="1"/>
  <c r="AH6" i="1" s="1"/>
  <c r="AH7" i="1" s="1"/>
  <c r="AG5" i="1"/>
  <c r="AG6" i="1" s="1"/>
  <c r="AG7" i="1" s="1"/>
  <c r="AF5" i="1"/>
  <c r="AF6" i="1" s="1"/>
  <c r="AF7" i="1" s="1"/>
  <c r="AE5" i="1"/>
  <c r="AE6" i="1" s="1"/>
  <c r="AE7" i="1" s="1"/>
  <c r="AD5" i="1"/>
  <c r="AD6" i="1" s="1"/>
  <c r="AD7" i="1" s="1"/>
  <c r="AC5" i="1"/>
  <c r="AC6" i="1" s="1"/>
  <c r="AC7" i="1" s="1"/>
  <c r="AB5" i="1"/>
  <c r="AB6" i="1" s="1"/>
  <c r="AB7" i="1" s="1"/>
  <c r="AA5" i="1"/>
  <c r="AA6" i="1" s="1"/>
  <c r="AA7" i="1" s="1"/>
  <c r="Z5" i="1"/>
  <c r="Z6" i="1" s="1"/>
  <c r="Z7" i="1" s="1"/>
  <c r="Y5" i="1"/>
  <c r="Y6" i="1" s="1"/>
  <c r="Y7" i="1" s="1"/>
  <c r="X5" i="1"/>
  <c r="X6" i="1" s="1"/>
  <c r="X7" i="1" s="1"/>
  <c r="W5" i="1"/>
  <c r="W6" i="1" s="1"/>
  <c r="W7" i="1" s="1"/>
  <c r="V5" i="1"/>
  <c r="V6" i="1" s="1"/>
  <c r="V7" i="1" s="1"/>
  <c r="U5" i="1"/>
  <c r="U6" i="1" s="1"/>
  <c r="U7" i="1" s="1"/>
  <c r="T5" i="1"/>
  <c r="T6" i="1" s="1"/>
  <c r="T7" i="1" s="1"/>
  <c r="S5" i="1"/>
  <c r="S6" i="1" s="1"/>
  <c r="S7" i="1" s="1"/>
  <c r="R5" i="1"/>
  <c r="R6" i="1" s="1"/>
  <c r="R7" i="1" s="1"/>
  <c r="Q5" i="1"/>
  <c r="Q6" i="1" s="1"/>
  <c r="Q7" i="1" s="1"/>
  <c r="P5" i="1"/>
  <c r="P6" i="1" s="1"/>
  <c r="P7" i="1" s="1"/>
  <c r="O5" i="1"/>
  <c r="O6" i="1" s="1"/>
  <c r="O7" i="1" s="1"/>
  <c r="N5" i="1"/>
  <c r="N6" i="1" s="1"/>
  <c r="N7" i="1" s="1"/>
  <c r="M5" i="1"/>
  <c r="M6" i="1" s="1"/>
  <c r="M7" i="1" s="1"/>
  <c r="L5" i="1"/>
  <c r="L6" i="1" s="1"/>
  <c r="L7" i="1" s="1"/>
  <c r="K5" i="1"/>
  <c r="K6" i="1" s="1"/>
  <c r="K7" i="1" s="1"/>
  <c r="J5" i="1"/>
  <c r="J6" i="1" s="1"/>
  <c r="J7" i="1" s="1"/>
  <c r="I5" i="1"/>
  <c r="I6" i="1" s="1"/>
  <c r="I7" i="1" s="1"/>
  <c r="H5" i="1"/>
  <c r="H6" i="1" s="1"/>
  <c r="H7" i="1" s="1"/>
  <c r="G5" i="1"/>
  <c r="G6" i="1" s="1"/>
  <c r="G7" i="1" s="1"/>
  <c r="F5" i="1"/>
  <c r="F6" i="1" s="1"/>
  <c r="F7" i="1" s="1"/>
  <c r="E5" i="1"/>
  <c r="E6" i="1" s="1"/>
  <c r="E7" i="1" s="1"/>
  <c r="D5" i="1"/>
  <c r="D6" i="1" s="1"/>
  <c r="D7" i="1" s="1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AX28" i="13"/>
  <c r="AW28" i="13"/>
  <c r="AV28" i="13"/>
  <c r="AU28" i="13"/>
  <c r="AT28" i="13"/>
  <c r="AS28" i="13"/>
  <c r="AR28" i="13"/>
  <c r="AQ28" i="13"/>
  <c r="AP28" i="13"/>
  <c r="AO28" i="13"/>
  <c r="AX27" i="13"/>
  <c r="AW27" i="13"/>
  <c r="AV27" i="13"/>
  <c r="AU27" i="13"/>
  <c r="AT27" i="13"/>
  <c r="AS27" i="13"/>
  <c r="AR27" i="13"/>
  <c r="AQ27" i="13"/>
  <c r="AP27" i="13"/>
  <c r="AO27" i="13"/>
  <c r="AX26" i="13"/>
  <c r="AW26" i="13"/>
  <c r="AV26" i="13"/>
  <c r="AU26" i="13"/>
  <c r="AT26" i="13"/>
  <c r="AS26" i="13"/>
  <c r="AR26" i="13"/>
  <c r="AQ26" i="13"/>
  <c r="AP26" i="13"/>
  <c r="AO26" i="13"/>
  <c r="AN26" i="13"/>
  <c r="AJ26" i="13"/>
  <c r="AX25" i="13"/>
  <c r="AW25" i="13"/>
  <c r="AV25" i="13"/>
  <c r="AU25" i="13"/>
  <c r="AT25" i="13"/>
  <c r="AS25" i="13"/>
  <c r="AR25" i="13"/>
  <c r="AQ25" i="13"/>
  <c r="AP25" i="13"/>
  <c r="AO25" i="13"/>
  <c r="AJ25" i="13"/>
  <c r="AX24" i="13"/>
  <c r="AW24" i="13"/>
  <c r="AV24" i="13"/>
  <c r="AU24" i="13"/>
  <c r="AT24" i="13"/>
  <c r="AS24" i="13"/>
  <c r="AR24" i="13"/>
  <c r="AQ24" i="13"/>
  <c r="AP24" i="13"/>
  <c r="AO24" i="13"/>
  <c r="AJ24" i="13"/>
  <c r="AX23" i="13"/>
  <c r="AW23" i="13"/>
  <c r="AV23" i="13"/>
  <c r="AU23" i="13"/>
  <c r="AT23" i="13"/>
  <c r="AS23" i="13"/>
  <c r="AR23" i="13"/>
  <c r="AQ23" i="13"/>
  <c r="AP23" i="13"/>
  <c r="AO23" i="13"/>
  <c r="AN23" i="13"/>
  <c r="AJ23" i="13"/>
  <c r="AX22" i="13"/>
  <c r="AW22" i="13"/>
  <c r="AV22" i="13"/>
  <c r="AU22" i="13"/>
  <c r="AT22" i="13"/>
  <c r="AS22" i="13"/>
  <c r="AR22" i="13"/>
  <c r="AQ22" i="13"/>
  <c r="AP22" i="13"/>
  <c r="AO22" i="13"/>
  <c r="AN22" i="13"/>
  <c r="AJ22" i="13"/>
  <c r="AX21" i="13"/>
  <c r="AW21" i="13"/>
  <c r="AV21" i="13"/>
  <c r="AU21" i="13"/>
  <c r="AT21" i="13"/>
  <c r="AS21" i="13"/>
  <c r="AR21" i="13"/>
  <c r="AQ21" i="13"/>
  <c r="AP21" i="13"/>
  <c r="AO21" i="13"/>
  <c r="AN21" i="13"/>
  <c r="AJ21" i="13"/>
  <c r="AX20" i="13"/>
  <c r="AW20" i="13"/>
  <c r="AV20" i="13"/>
  <c r="AU20" i="13"/>
  <c r="AT20" i="13"/>
  <c r="AS20" i="13"/>
  <c r="AR20" i="13"/>
  <c r="AQ20" i="13"/>
  <c r="AP20" i="13"/>
  <c r="AO20" i="13"/>
  <c r="AN20" i="13"/>
  <c r="AJ20" i="13"/>
  <c r="AX19" i="13"/>
  <c r="AW19" i="13"/>
  <c r="AV19" i="13"/>
  <c r="AU19" i="13"/>
  <c r="AT19" i="13"/>
  <c r="AS19" i="13"/>
  <c r="AR19" i="13"/>
  <c r="AQ19" i="13"/>
  <c r="AP19" i="13"/>
  <c r="AO19" i="13"/>
  <c r="AN19" i="13"/>
  <c r="AJ19" i="13"/>
  <c r="AX18" i="13"/>
  <c r="AW18" i="13"/>
  <c r="AV18" i="13"/>
  <c r="AU18" i="13"/>
  <c r="AT18" i="13"/>
  <c r="AS18" i="13"/>
  <c r="AR18" i="13"/>
  <c r="AQ18" i="13"/>
  <c r="AP18" i="13"/>
  <c r="AO18" i="13"/>
  <c r="AN18" i="13"/>
  <c r="AJ18" i="13"/>
  <c r="AX17" i="13"/>
  <c r="AW17" i="13"/>
  <c r="AV17" i="13"/>
  <c r="AU17" i="13"/>
  <c r="AT17" i="13"/>
  <c r="AS17" i="13"/>
  <c r="AR17" i="13"/>
  <c r="AQ17" i="13"/>
  <c r="AP17" i="13"/>
  <c r="AO17" i="13"/>
  <c r="AN17" i="13"/>
  <c r="AJ17" i="13"/>
  <c r="AX16" i="13"/>
  <c r="AW16" i="13"/>
  <c r="AV16" i="13"/>
  <c r="AU16" i="13"/>
  <c r="AT16" i="13"/>
  <c r="AS16" i="13"/>
  <c r="AR16" i="13"/>
  <c r="AQ16" i="13"/>
  <c r="AP16" i="13"/>
  <c r="AO16" i="13"/>
  <c r="AN16" i="13"/>
  <c r="AJ16" i="13"/>
  <c r="AX15" i="13"/>
  <c r="AW15" i="13"/>
  <c r="AV15" i="13"/>
  <c r="AU15" i="13"/>
  <c r="AT15" i="13"/>
  <c r="AS15" i="13"/>
  <c r="AR15" i="13"/>
  <c r="AQ15" i="13"/>
  <c r="AP15" i="13"/>
  <c r="AO15" i="13"/>
  <c r="AN15" i="13"/>
  <c r="AJ15" i="13"/>
  <c r="AX14" i="13"/>
  <c r="AW14" i="13"/>
  <c r="AV14" i="13"/>
  <c r="AU14" i="13"/>
  <c r="AT14" i="13"/>
  <c r="AS14" i="13"/>
  <c r="AR14" i="13"/>
  <c r="AQ14" i="13"/>
  <c r="AP14" i="13"/>
  <c r="AO14" i="13"/>
  <c r="AN14" i="13"/>
  <c r="AJ14" i="13"/>
  <c r="AX13" i="13"/>
  <c r="AW13" i="13"/>
  <c r="AV13" i="13"/>
  <c r="AU13" i="13"/>
  <c r="AT13" i="13"/>
  <c r="AS13" i="13"/>
  <c r="AR13" i="13"/>
  <c r="AQ13" i="13"/>
  <c r="AP13" i="13"/>
  <c r="AO13" i="13"/>
  <c r="AN13" i="13"/>
  <c r="AJ13" i="13"/>
  <c r="AX12" i="13"/>
  <c r="AW12" i="13"/>
  <c r="AV12" i="13"/>
  <c r="AU12" i="13"/>
  <c r="AT12" i="13"/>
  <c r="AS12" i="13"/>
  <c r="AR12" i="13"/>
  <c r="AQ12" i="13"/>
  <c r="AP12" i="13"/>
  <c r="AO12" i="13"/>
  <c r="AN12" i="13"/>
  <c r="AJ12" i="13"/>
  <c r="AX11" i="13"/>
  <c r="AW11" i="13"/>
  <c r="AV11" i="13"/>
  <c r="AU11" i="13"/>
  <c r="AT11" i="13"/>
  <c r="AS11" i="13"/>
  <c r="AR11" i="13"/>
  <c r="AQ11" i="13"/>
  <c r="AP11" i="13"/>
  <c r="AO11" i="13"/>
  <c r="AN11" i="13"/>
  <c r="AJ11" i="13"/>
  <c r="AX10" i="13"/>
  <c r="AW10" i="13"/>
  <c r="AV10" i="13"/>
  <c r="AU10" i="13"/>
  <c r="AT10" i="13"/>
  <c r="AS10" i="13"/>
  <c r="AR10" i="13"/>
  <c r="AQ10" i="13"/>
  <c r="AP10" i="13"/>
  <c r="AO10" i="13"/>
  <c r="AN10" i="13"/>
  <c r="AJ10" i="13"/>
  <c r="AX9" i="13"/>
  <c r="AW9" i="13"/>
  <c r="AV9" i="13"/>
  <c r="AU9" i="13"/>
  <c r="AT9" i="13"/>
  <c r="AS9" i="13"/>
  <c r="AR9" i="13"/>
  <c r="AQ9" i="13"/>
  <c r="AP9" i="13"/>
  <c r="AO9" i="13"/>
  <c r="AN9" i="13"/>
  <c r="AJ9" i="13"/>
  <c r="AX8" i="13"/>
  <c r="AW8" i="13"/>
  <c r="AV8" i="13"/>
  <c r="AU8" i="13"/>
  <c r="AT8" i="13"/>
  <c r="AS8" i="13"/>
  <c r="AR8" i="13"/>
  <c r="AQ8" i="13"/>
  <c r="AP8" i="13"/>
  <c r="AO8" i="13"/>
  <c r="AN8" i="13"/>
  <c r="AJ8" i="13"/>
  <c r="AH5" i="13"/>
  <c r="AH6" i="13" s="1"/>
  <c r="AH7" i="13" s="1"/>
  <c r="AG5" i="13"/>
  <c r="AG6" i="13" s="1"/>
  <c r="AG7" i="13" s="1"/>
  <c r="AF5" i="13"/>
  <c r="AF6" i="13" s="1"/>
  <c r="AF7" i="13" s="1"/>
  <c r="AE5" i="13"/>
  <c r="AE6" i="13" s="1"/>
  <c r="AE7" i="13" s="1"/>
  <c r="AD5" i="13"/>
  <c r="AD6" i="13" s="1"/>
  <c r="AD7" i="13" s="1"/>
  <c r="AC5" i="13"/>
  <c r="AC6" i="13" s="1"/>
  <c r="AC7" i="13" s="1"/>
  <c r="AB5" i="13"/>
  <c r="AB6" i="13" s="1"/>
  <c r="AB7" i="13" s="1"/>
  <c r="AA5" i="13"/>
  <c r="AA6" i="13" s="1"/>
  <c r="AA7" i="13" s="1"/>
  <c r="Z5" i="13"/>
  <c r="Z6" i="13" s="1"/>
  <c r="Z7" i="13" s="1"/>
  <c r="Y5" i="13"/>
  <c r="Y6" i="13" s="1"/>
  <c r="Y7" i="13" s="1"/>
  <c r="X5" i="13"/>
  <c r="X6" i="13" s="1"/>
  <c r="X7" i="13" s="1"/>
  <c r="W5" i="13"/>
  <c r="W6" i="13" s="1"/>
  <c r="W7" i="13" s="1"/>
  <c r="V5" i="13"/>
  <c r="V6" i="13" s="1"/>
  <c r="V7" i="13" s="1"/>
  <c r="U5" i="13"/>
  <c r="U6" i="13" s="1"/>
  <c r="U7" i="13" s="1"/>
  <c r="T5" i="13"/>
  <c r="T6" i="13" s="1"/>
  <c r="T7" i="13" s="1"/>
  <c r="S5" i="13"/>
  <c r="S6" i="13" s="1"/>
  <c r="S7" i="13" s="1"/>
  <c r="R5" i="13"/>
  <c r="R6" i="13" s="1"/>
  <c r="R7" i="13" s="1"/>
  <c r="Q5" i="13"/>
  <c r="Q6" i="13" s="1"/>
  <c r="Q7" i="13" s="1"/>
  <c r="P5" i="13"/>
  <c r="P6" i="13" s="1"/>
  <c r="P7" i="13" s="1"/>
  <c r="O5" i="13"/>
  <c r="O6" i="13" s="1"/>
  <c r="O7" i="13" s="1"/>
  <c r="N5" i="13"/>
  <c r="N6" i="13" s="1"/>
  <c r="N7" i="13" s="1"/>
  <c r="M5" i="13"/>
  <c r="M6" i="13" s="1"/>
  <c r="M7" i="13" s="1"/>
  <c r="L5" i="13"/>
  <c r="L6" i="13" s="1"/>
  <c r="L7" i="13" s="1"/>
  <c r="K5" i="13"/>
  <c r="K6" i="13" s="1"/>
  <c r="K7" i="13" s="1"/>
  <c r="J5" i="13"/>
  <c r="J6" i="13" s="1"/>
  <c r="J7" i="13" s="1"/>
  <c r="I5" i="13"/>
  <c r="I6" i="13" s="1"/>
  <c r="I7" i="13" s="1"/>
  <c r="H5" i="13"/>
  <c r="H6" i="13" s="1"/>
  <c r="H7" i="13" s="1"/>
  <c r="G5" i="13"/>
  <c r="G6" i="13" s="1"/>
  <c r="G7" i="13" s="1"/>
  <c r="F5" i="13"/>
  <c r="F6" i="13" s="1"/>
  <c r="F7" i="13" s="1"/>
  <c r="E5" i="13"/>
  <c r="E6" i="13" s="1"/>
  <c r="E7" i="13" s="1"/>
  <c r="D5" i="13"/>
  <c r="D6" i="13" s="1"/>
  <c r="D7" i="13" s="1"/>
  <c r="AJ9" i="82" l="1"/>
  <c r="AW23" i="138"/>
  <c r="AS12" i="127"/>
  <c r="AU14" i="138"/>
  <c r="AS19" i="118"/>
  <c r="AS14" i="127"/>
  <c r="AS18" i="127"/>
  <c r="AT18" i="127"/>
  <c r="AV18" i="127"/>
  <c r="AW19" i="127"/>
  <c r="AU15" i="127"/>
  <c r="AW15" i="127"/>
  <c r="AT15" i="127"/>
  <c r="AW16" i="127"/>
  <c r="AW8" i="127"/>
  <c r="AV12" i="127"/>
  <c r="AU20" i="127"/>
  <c r="AT16" i="127"/>
  <c r="AU16" i="127"/>
  <c r="AW22" i="127"/>
  <c r="AT22" i="127"/>
  <c r="AU22" i="127"/>
  <c r="AV22" i="127"/>
  <c r="AT14" i="127"/>
  <c r="AT9" i="127"/>
  <c r="AW9" i="127"/>
  <c r="AV9" i="127"/>
  <c r="AU9" i="127"/>
  <c r="AV19" i="127"/>
  <c r="AS19" i="127"/>
  <c r="AT19" i="127"/>
  <c r="AV20" i="127"/>
  <c r="AV15" i="127"/>
  <c r="AT20" i="127"/>
  <c r="AT12" i="127"/>
  <c r="AV16" i="127"/>
  <c r="AW21" i="127"/>
  <c r="AT21" i="127"/>
  <c r="AU21" i="127"/>
  <c r="AV21" i="127"/>
  <c r="AU8" i="127"/>
  <c r="AT8" i="127"/>
  <c r="AV8" i="127"/>
  <c r="AV19" i="118"/>
  <c r="AV13" i="118"/>
  <c r="AV13" i="110"/>
  <c r="AU16" i="118"/>
  <c r="AV15" i="114"/>
  <c r="AT15" i="114"/>
  <c r="AW17" i="114"/>
  <c r="AT17" i="114"/>
  <c r="AW19" i="114"/>
  <c r="AS19" i="114"/>
  <c r="AT14" i="118"/>
  <c r="AS15" i="114"/>
  <c r="AU22" i="114"/>
  <c r="AT19" i="114"/>
  <c r="AV19" i="114"/>
  <c r="AV22" i="114"/>
  <c r="AS10" i="118"/>
  <c r="AW10" i="113"/>
  <c r="AU10" i="118"/>
  <c r="AK20" i="65"/>
  <c r="AS10" i="113"/>
  <c r="AV17" i="118"/>
  <c r="AT22" i="114"/>
  <c r="AV10" i="110"/>
  <c r="AS17" i="118"/>
  <c r="AW17" i="118"/>
  <c r="AU10" i="110"/>
  <c r="AW10" i="110"/>
  <c r="AT10" i="110"/>
  <c r="AW22" i="114"/>
  <c r="AT10" i="118"/>
  <c r="AK26" i="106"/>
  <c r="AI22" i="48"/>
  <c r="AW15" i="114"/>
  <c r="AH8" i="21"/>
  <c r="AH9" i="21"/>
  <c r="AI8" i="22"/>
  <c r="AI13" i="22"/>
  <c r="AI14" i="22"/>
  <c r="AI17" i="22"/>
  <c r="AI19" i="22"/>
  <c r="AI20" i="22"/>
  <c r="AI23" i="22"/>
  <c r="AI12" i="1"/>
  <c r="AI13" i="1"/>
  <c r="AI14" i="1"/>
  <c r="AI16" i="1"/>
  <c r="AI17" i="1"/>
  <c r="AI19" i="1"/>
  <c r="AI20" i="1"/>
  <c r="AI22" i="1"/>
  <c r="AI23" i="1"/>
  <c r="AK10" i="93"/>
  <c r="AH10" i="71"/>
  <c r="AW9" i="114"/>
  <c r="AW15" i="118"/>
  <c r="D55" i="48"/>
  <c r="P55" i="48"/>
  <c r="AT9" i="114"/>
  <c r="AS9" i="114"/>
  <c r="AV9" i="114"/>
  <c r="D52" i="48"/>
  <c r="P52" i="48"/>
  <c r="AB52" i="48"/>
  <c r="H55" i="48"/>
  <c r="AT9" i="110"/>
  <c r="AW9" i="110"/>
  <c r="AV20" i="118"/>
  <c r="AT20" i="118"/>
  <c r="AS20" i="118"/>
  <c r="AV13" i="114"/>
  <c r="AK20" i="92"/>
  <c r="AK8" i="93"/>
  <c r="AU8" i="93" s="1"/>
  <c r="AK16" i="94"/>
  <c r="AW21" i="110"/>
  <c r="AW20" i="118"/>
  <c r="AS13" i="114"/>
  <c r="AT13" i="114"/>
  <c r="AS15" i="118"/>
  <c r="G52" i="1"/>
  <c r="S52" i="1"/>
  <c r="AE52" i="1"/>
  <c r="E53" i="1"/>
  <c r="Q53" i="1"/>
  <c r="AC53" i="1"/>
  <c r="K55" i="1"/>
  <c r="W55" i="1"/>
  <c r="I56" i="1"/>
  <c r="U56" i="1"/>
  <c r="AG56" i="1"/>
  <c r="AW13" i="114"/>
  <c r="AI23" i="16"/>
  <c r="AI11" i="17"/>
  <c r="AI14" i="17"/>
  <c r="AI14" i="24"/>
  <c r="W54" i="44"/>
  <c r="AI13" i="45"/>
  <c r="E54" i="46"/>
  <c r="O55" i="46"/>
  <c r="AA55" i="46"/>
  <c r="R54" i="47"/>
  <c r="D55" i="47"/>
  <c r="AB55" i="47"/>
  <c r="AH14" i="51"/>
  <c r="AH15" i="51"/>
  <c r="AH20" i="51"/>
  <c r="AH21" i="51"/>
  <c r="AI8" i="57"/>
  <c r="AI10" i="57"/>
  <c r="AI11" i="57"/>
  <c r="AJ15" i="76"/>
  <c r="AJ13" i="82"/>
  <c r="AK19" i="85"/>
  <c r="AU19" i="85" s="1"/>
  <c r="AW16" i="94"/>
  <c r="AK24" i="94"/>
  <c r="AK20" i="95"/>
  <c r="AK9" i="96"/>
  <c r="AJ13" i="97"/>
  <c r="AU16" i="110"/>
  <c r="AU10" i="113"/>
  <c r="AI9" i="13"/>
  <c r="AI10" i="13"/>
  <c r="AI11" i="13"/>
  <c r="AI12" i="13"/>
  <c r="AH12" i="14"/>
  <c r="AH18" i="14"/>
  <c r="AI12" i="60"/>
  <c r="AI15" i="60"/>
  <c r="AI16" i="60"/>
  <c r="AI17" i="60"/>
  <c r="AI23" i="60"/>
  <c r="AK13" i="75"/>
  <c r="AK13" i="92"/>
  <c r="AU14" i="114"/>
  <c r="AV15" i="118"/>
  <c r="Z52" i="2"/>
  <c r="R55" i="2"/>
  <c r="AU17" i="110"/>
  <c r="AS20" i="114"/>
  <c r="AU8" i="114"/>
  <c r="AU20" i="114"/>
  <c r="X53" i="2"/>
  <c r="D56" i="2"/>
  <c r="G52" i="46"/>
  <c r="S52" i="46"/>
  <c r="AE52" i="46"/>
  <c r="M54" i="46"/>
  <c r="Y54" i="46"/>
  <c r="K55" i="46"/>
  <c r="W55" i="46"/>
  <c r="F56" i="48"/>
  <c r="AS21" i="110"/>
  <c r="AV16" i="110"/>
  <c r="AV17" i="110"/>
  <c r="AV10" i="114"/>
  <c r="X55" i="1"/>
  <c r="F55" i="2"/>
  <c r="AB56" i="2"/>
  <c r="D50" i="8"/>
  <c r="P50" i="8"/>
  <c r="AB50" i="8"/>
  <c r="N51" i="8"/>
  <c r="Z51" i="8"/>
  <c r="H53" i="8"/>
  <c r="T53" i="8"/>
  <c r="AF53" i="8"/>
  <c r="F54" i="8"/>
  <c r="R54" i="8"/>
  <c r="AD54" i="8"/>
  <c r="D55" i="10"/>
  <c r="Y50" i="34"/>
  <c r="K51" i="34"/>
  <c r="W51" i="34"/>
  <c r="O54" i="34"/>
  <c r="AJ14" i="82"/>
  <c r="AS17" i="110"/>
  <c r="N51" i="21"/>
  <c r="Z51" i="21"/>
  <c r="N53" i="21"/>
  <c r="Z53" i="21"/>
  <c r="N55" i="21"/>
  <c r="Z55" i="21"/>
  <c r="AJ9" i="97"/>
  <c r="AS9" i="110"/>
  <c r="AW17" i="110"/>
  <c r="AS18" i="114"/>
  <c r="AT10" i="114"/>
  <c r="N51" i="18"/>
  <c r="Z51" i="18"/>
  <c r="N53" i="18"/>
  <c r="Z53" i="18"/>
  <c r="N55" i="18"/>
  <c r="Z55" i="18"/>
  <c r="N53" i="31"/>
  <c r="Z53" i="31"/>
  <c r="AG8" i="42"/>
  <c r="AI24" i="47"/>
  <c r="AH8" i="54"/>
  <c r="AH10" i="54"/>
  <c r="AI8" i="56"/>
  <c r="AI9" i="56"/>
  <c r="AI11" i="56"/>
  <c r="AK17" i="70"/>
  <c r="AK16" i="81"/>
  <c r="AT20" i="114"/>
  <c r="AV8" i="118"/>
  <c r="O51" i="18"/>
  <c r="AA51" i="18"/>
  <c r="O52" i="18"/>
  <c r="AI10" i="31"/>
  <c r="AI14" i="31"/>
  <c r="AK15" i="72"/>
  <c r="AT8" i="118"/>
  <c r="N52" i="2"/>
  <c r="AD55" i="2"/>
  <c r="AA52" i="60"/>
  <c r="I54" i="60"/>
  <c r="AW16" i="110"/>
  <c r="AV10" i="118"/>
  <c r="AW8" i="118"/>
  <c r="L53" i="2"/>
  <c r="P56" i="2"/>
  <c r="AI11" i="8"/>
  <c r="AI17" i="8"/>
  <c r="AI21" i="8"/>
  <c r="AD51" i="18"/>
  <c r="F52" i="18"/>
  <c r="R52" i="18"/>
  <c r="AD52" i="18"/>
  <c r="F53" i="18"/>
  <c r="R53" i="18"/>
  <c r="AD53" i="18"/>
  <c r="F54" i="18"/>
  <c r="R54" i="18"/>
  <c r="AD54" i="18"/>
  <c r="F55" i="18"/>
  <c r="R55" i="18"/>
  <c r="AD55" i="18"/>
  <c r="AB54" i="28"/>
  <c r="F51" i="30"/>
  <c r="R51" i="30"/>
  <c r="AD51" i="30"/>
  <c r="L53" i="30"/>
  <c r="X53" i="30"/>
  <c r="J54" i="30"/>
  <c r="V54" i="30"/>
  <c r="AH54" i="30"/>
  <c r="N50" i="31"/>
  <c r="Z50" i="31"/>
  <c r="L51" i="31"/>
  <c r="X51" i="31"/>
  <c r="AJ24" i="68"/>
  <c r="AK8" i="72"/>
  <c r="AK24" i="72"/>
  <c r="AS10" i="114"/>
  <c r="AI20" i="3"/>
  <c r="AK9" i="69"/>
  <c r="AW20" i="114"/>
  <c r="AW10" i="114"/>
  <c r="AU15" i="118"/>
  <c r="AI8" i="8"/>
  <c r="I51" i="4"/>
  <c r="U51" i="4"/>
  <c r="AG51" i="4"/>
  <c r="I52" i="4"/>
  <c r="U52" i="4"/>
  <c r="AG52" i="4"/>
  <c r="I53" i="4"/>
  <c r="U53" i="4"/>
  <c r="AG53" i="4"/>
  <c r="I54" i="4"/>
  <c r="U54" i="4"/>
  <c r="AG54" i="4"/>
  <c r="I55" i="4"/>
  <c r="U55" i="4"/>
  <c r="AG55" i="4"/>
  <c r="I56" i="4"/>
  <c r="U56" i="4"/>
  <c r="AG56" i="4"/>
  <c r="O56" i="4"/>
  <c r="AA56" i="4"/>
  <c r="K51" i="5"/>
  <c r="W51" i="5"/>
  <c r="O54" i="5"/>
  <c r="AA54" i="5"/>
  <c r="M55" i="5"/>
  <c r="Y55" i="5"/>
  <c r="AI25" i="6"/>
  <c r="O50" i="6"/>
  <c r="AA50" i="6"/>
  <c r="M51" i="6"/>
  <c r="Y51" i="6"/>
  <c r="G53" i="6"/>
  <c r="S53" i="6"/>
  <c r="AE53" i="6"/>
  <c r="E54" i="6"/>
  <c r="Q54" i="6"/>
  <c r="AC54" i="6"/>
  <c r="O52" i="33"/>
  <c r="AE53" i="33"/>
  <c r="AI11" i="1"/>
  <c r="AI24" i="3"/>
  <c r="AI10" i="7"/>
  <c r="AH14" i="18"/>
  <c r="K51" i="12"/>
  <c r="O51" i="12"/>
  <c r="AA51" i="12"/>
  <c r="M52" i="12"/>
  <c r="Y52" i="12"/>
  <c r="G54" i="12"/>
  <c r="S54" i="12"/>
  <c r="AE54" i="12"/>
  <c r="E55" i="12"/>
  <c r="Q55" i="12"/>
  <c r="AC55" i="12"/>
  <c r="AI25" i="17"/>
  <c r="G54" i="17"/>
  <c r="S54" i="17"/>
  <c r="AE54" i="17"/>
  <c r="Q55" i="17"/>
  <c r="AC55" i="17"/>
  <c r="X55" i="20"/>
  <c r="AI8" i="24"/>
  <c r="AI20" i="24"/>
  <c r="AI21" i="24"/>
  <c r="AI22" i="24"/>
  <c r="E51" i="24"/>
  <c r="Q51" i="24"/>
  <c r="U51" i="24"/>
  <c r="AC51" i="24"/>
  <c r="AG51" i="24"/>
  <c r="O52" i="24"/>
  <c r="S52" i="24"/>
  <c r="AA52" i="24"/>
  <c r="H52" i="24"/>
  <c r="T52" i="24"/>
  <c r="AF52" i="24"/>
  <c r="E54" i="24"/>
  <c r="I54" i="24"/>
  <c r="Q54" i="24"/>
  <c r="U54" i="24"/>
  <c r="AC54" i="24"/>
  <c r="AG54" i="24"/>
  <c r="N54" i="24"/>
  <c r="Z54" i="24"/>
  <c r="G55" i="24"/>
  <c r="K55" i="24"/>
  <c r="O55" i="24"/>
  <c r="S55" i="24"/>
  <c r="AA55" i="24"/>
  <c r="AE55" i="24"/>
  <c r="L55" i="24"/>
  <c r="X55" i="24"/>
  <c r="AI12" i="25"/>
  <c r="L50" i="28"/>
  <c r="AI25" i="59"/>
  <c r="AJ14" i="66"/>
  <c r="AK22" i="67"/>
  <c r="AK17" i="69"/>
  <c r="AK16" i="70"/>
  <c r="AW16" i="70" s="1"/>
  <c r="AK18" i="85"/>
  <c r="AH20" i="86"/>
  <c r="AT20" i="86" s="1"/>
  <c r="S56" i="33"/>
  <c r="AI25" i="41"/>
  <c r="O51" i="41"/>
  <c r="AA51" i="41"/>
  <c r="E55" i="41"/>
  <c r="Q55" i="41"/>
  <c r="AC55" i="41"/>
  <c r="L51" i="42"/>
  <c r="F53" i="42"/>
  <c r="R53" i="42"/>
  <c r="X50" i="28"/>
  <c r="J51" i="28"/>
  <c r="V51" i="28"/>
  <c r="AH51" i="28"/>
  <c r="D53" i="28"/>
  <c r="P53" i="28"/>
  <c r="AB53" i="28"/>
  <c r="N54" i="28"/>
  <c r="Z54" i="28"/>
  <c r="AI24" i="30"/>
  <c r="F50" i="30"/>
  <c r="L50" i="31"/>
  <c r="X50" i="31"/>
  <c r="E50" i="31"/>
  <c r="Q50" i="31"/>
  <c r="AC50" i="31"/>
  <c r="J51" i="31"/>
  <c r="V51" i="31"/>
  <c r="AH51" i="31"/>
  <c r="O51" i="31"/>
  <c r="AA51" i="31"/>
  <c r="D53" i="31"/>
  <c r="P53" i="31"/>
  <c r="AB53" i="31"/>
  <c r="I53" i="31"/>
  <c r="U53" i="31"/>
  <c r="AG53" i="31"/>
  <c r="N54" i="31"/>
  <c r="Z54" i="31"/>
  <c r="G54" i="31"/>
  <c r="S54" i="31"/>
  <c r="AH10" i="33"/>
  <c r="AI13" i="34"/>
  <c r="AY13" i="34" s="1"/>
  <c r="AI17" i="34"/>
  <c r="AY17" i="34" s="1"/>
  <c r="AI18" i="34"/>
  <c r="AY18" i="34" s="1"/>
  <c r="AI23" i="34"/>
  <c r="AY23" i="34" s="1"/>
  <c r="D50" i="42"/>
  <c r="P50" i="42"/>
  <c r="AB50" i="42"/>
  <c r="F51" i="42"/>
  <c r="R51" i="42"/>
  <c r="AD51" i="42"/>
  <c r="L53" i="42"/>
  <c r="X53" i="42"/>
  <c r="N54" i="42"/>
  <c r="Z54" i="42"/>
  <c r="L52" i="44"/>
  <c r="D55" i="44"/>
  <c r="P55" i="44"/>
  <c r="AB55" i="44"/>
  <c r="AI8" i="45"/>
  <c r="AI10" i="45"/>
  <c r="D55" i="45"/>
  <c r="AI13" i="47"/>
  <c r="AI16" i="47"/>
  <c r="AI17" i="47"/>
  <c r="AI19" i="47"/>
  <c r="J53" i="53"/>
  <c r="R53" i="53"/>
  <c r="V53" i="53"/>
  <c r="AH53" i="53"/>
  <c r="D55" i="53"/>
  <c r="P55" i="53"/>
  <c r="X55" i="53"/>
  <c r="AB55" i="53"/>
  <c r="N56" i="53"/>
  <c r="Z56" i="53"/>
  <c r="AI20" i="56"/>
  <c r="AI21" i="56"/>
  <c r="AI22" i="56"/>
  <c r="AJ24" i="66"/>
  <c r="AK14" i="77"/>
  <c r="AW8" i="114"/>
  <c r="AT14" i="114"/>
  <c r="AT8" i="114"/>
  <c r="AI10" i="41"/>
  <c r="AI13" i="50"/>
  <c r="AI15" i="50"/>
  <c r="AI16" i="50"/>
  <c r="AI17" i="50"/>
  <c r="AH54" i="58"/>
  <c r="X55" i="58"/>
  <c r="AI8" i="60"/>
  <c r="AI11" i="60"/>
  <c r="E53" i="59"/>
  <c r="AC53" i="59"/>
  <c r="AK13" i="67"/>
  <c r="AK16" i="69"/>
  <c r="AJ25" i="73"/>
  <c r="AK24" i="95"/>
  <c r="AJ14" i="100"/>
  <c r="AJ17" i="100"/>
  <c r="AK18" i="101"/>
  <c r="AI21" i="103"/>
  <c r="AK22" i="106"/>
  <c r="AW8" i="110"/>
  <c r="AW14" i="114"/>
  <c r="AS8" i="114"/>
  <c r="AS10" i="112"/>
  <c r="AU10" i="112"/>
  <c r="AV10" i="112"/>
  <c r="AW10" i="112"/>
  <c r="AV16" i="112"/>
  <c r="E56" i="1"/>
  <c r="AI8" i="2"/>
  <c r="AI9" i="2"/>
  <c r="AI10" i="2"/>
  <c r="F51" i="3"/>
  <c r="R51" i="3"/>
  <c r="AD51" i="3"/>
  <c r="D52" i="3"/>
  <c r="P52" i="3"/>
  <c r="AB52" i="3"/>
  <c r="J54" i="3"/>
  <c r="V54" i="3"/>
  <c r="AH54" i="3"/>
  <c r="G51" i="5"/>
  <c r="S51" i="5"/>
  <c r="AE51" i="5"/>
  <c r="E52" i="5"/>
  <c r="AI18" i="6"/>
  <c r="AI20" i="6"/>
  <c r="AI21" i="6"/>
  <c r="AI22" i="6"/>
  <c r="AI24" i="1"/>
  <c r="AI26" i="2"/>
  <c r="I50" i="7"/>
  <c r="U50" i="7"/>
  <c r="AG50" i="7"/>
  <c r="M53" i="7"/>
  <c r="Y53" i="7"/>
  <c r="AH13" i="4"/>
  <c r="AH15" i="4"/>
  <c r="AH16" i="4"/>
  <c r="AH17" i="4"/>
  <c r="AH19" i="4"/>
  <c r="AH21" i="4"/>
  <c r="AH22" i="4"/>
  <c r="AI25" i="7"/>
  <c r="L50" i="8"/>
  <c r="X50" i="8"/>
  <c r="J51" i="8"/>
  <c r="V51" i="8"/>
  <c r="AH51" i="8"/>
  <c r="D53" i="8"/>
  <c r="P53" i="8"/>
  <c r="AB53" i="8"/>
  <c r="N54" i="8"/>
  <c r="Z54" i="8"/>
  <c r="G50" i="6"/>
  <c r="S50" i="6"/>
  <c r="AE50" i="6"/>
  <c r="E51" i="6"/>
  <c r="Q51" i="6"/>
  <c r="AC51" i="6"/>
  <c r="K53" i="6"/>
  <c r="W53" i="6"/>
  <c r="I54" i="6"/>
  <c r="U54" i="6"/>
  <c r="AG54" i="6"/>
  <c r="AI21" i="2"/>
  <c r="J52" i="2"/>
  <c r="V52" i="2"/>
  <c r="AH52" i="2"/>
  <c r="F54" i="2"/>
  <c r="R54" i="2"/>
  <c r="AD54" i="2"/>
  <c r="N55" i="2"/>
  <c r="Z55" i="2"/>
  <c r="L56" i="2"/>
  <c r="X56" i="2"/>
  <c r="T57" i="2"/>
  <c r="S55" i="3"/>
  <c r="AE55" i="3"/>
  <c r="O54" i="23"/>
  <c r="AH25" i="33"/>
  <c r="U50" i="35"/>
  <c r="AH24" i="51"/>
  <c r="AJ16" i="82"/>
  <c r="AS13" i="110"/>
  <c r="AS8" i="110"/>
  <c r="AT8" i="110"/>
  <c r="AV14" i="114"/>
  <c r="F51" i="21"/>
  <c r="R51" i="21"/>
  <c r="AD51" i="21"/>
  <c r="F52" i="21"/>
  <c r="R52" i="21"/>
  <c r="AD52" i="21"/>
  <c r="F53" i="21"/>
  <c r="R53" i="21"/>
  <c r="AD53" i="21"/>
  <c r="F54" i="21"/>
  <c r="R54" i="21"/>
  <c r="AD54" i="21"/>
  <c r="F55" i="21"/>
  <c r="R55" i="21"/>
  <c r="AD55" i="21"/>
  <c r="F56" i="21"/>
  <c r="R56" i="21"/>
  <c r="AD56" i="21"/>
  <c r="S51" i="24"/>
  <c r="AE51" i="24"/>
  <c r="E52" i="24"/>
  <c r="Q52" i="24"/>
  <c r="AC52" i="24"/>
  <c r="K54" i="24"/>
  <c r="W54" i="24"/>
  <c r="I55" i="24"/>
  <c r="U55" i="24"/>
  <c r="AG55" i="24"/>
  <c r="AI18" i="25"/>
  <c r="AI19" i="25"/>
  <c r="AI20" i="25"/>
  <c r="AI23" i="25"/>
  <c r="M51" i="25"/>
  <c r="Y51" i="25"/>
  <c r="K52" i="25"/>
  <c r="W52" i="25"/>
  <c r="E54" i="25"/>
  <c r="Q54" i="25"/>
  <c r="AC54" i="25"/>
  <c r="O55" i="25"/>
  <c r="AA55" i="25"/>
  <c r="Y56" i="25"/>
  <c r="O50" i="35"/>
  <c r="AA50" i="35"/>
  <c r="M51" i="35"/>
  <c r="Y51" i="35"/>
  <c r="G53" i="35"/>
  <c r="S53" i="35"/>
  <c r="AE53" i="35"/>
  <c r="E54" i="35"/>
  <c r="Q54" i="35"/>
  <c r="AC54" i="35"/>
  <c r="J50" i="36"/>
  <c r="V50" i="36"/>
  <c r="J51" i="36"/>
  <c r="V51" i="36"/>
  <c r="J52" i="36"/>
  <c r="V52" i="36"/>
  <c r="J53" i="36"/>
  <c r="V53" i="36"/>
  <c r="J54" i="36"/>
  <c r="V54" i="36"/>
  <c r="J55" i="36"/>
  <c r="V55" i="36"/>
  <c r="O50" i="37"/>
  <c r="AA50" i="37"/>
  <c r="E54" i="37"/>
  <c r="Q54" i="37"/>
  <c r="AC54" i="37"/>
  <c r="Z52" i="46"/>
  <c r="AB54" i="47"/>
  <c r="F55" i="53"/>
  <c r="AJ9" i="100"/>
  <c r="AU18" i="114"/>
  <c r="Q52" i="5"/>
  <c r="AC52" i="5"/>
  <c r="O53" i="5"/>
  <c r="AA53" i="5"/>
  <c r="K54" i="5"/>
  <c r="W54" i="5"/>
  <c r="I55" i="5"/>
  <c r="U55" i="5"/>
  <c r="AG55" i="5"/>
  <c r="G56" i="5"/>
  <c r="S56" i="5"/>
  <c r="AE56" i="5"/>
  <c r="AI24" i="6"/>
  <c r="AI8" i="20"/>
  <c r="P51" i="31"/>
  <c r="AB51" i="31"/>
  <c r="AI17" i="35"/>
  <c r="AY17" i="35" s="1"/>
  <c r="AH21" i="36"/>
  <c r="AX21" i="36" s="1"/>
  <c r="U50" i="37"/>
  <c r="M53" i="37"/>
  <c r="Y53" i="37"/>
  <c r="AD54" i="37"/>
  <c r="G51" i="38"/>
  <c r="S51" i="38"/>
  <c r="AE51" i="38"/>
  <c r="G52" i="38"/>
  <c r="S52" i="38"/>
  <c r="AE52" i="38"/>
  <c r="M52" i="38"/>
  <c r="Y52" i="38"/>
  <c r="G53" i="38"/>
  <c r="S53" i="38"/>
  <c r="AE53" i="38"/>
  <c r="Y53" i="38"/>
  <c r="G54" i="38"/>
  <c r="S54" i="38"/>
  <c r="AE54" i="38"/>
  <c r="M54" i="38"/>
  <c r="Y54" i="38"/>
  <c r="G55" i="38"/>
  <c r="S55" i="38"/>
  <c r="AE55" i="38"/>
  <c r="M55" i="38"/>
  <c r="Y55" i="38"/>
  <c r="G56" i="38"/>
  <c r="S56" i="38"/>
  <c r="AE56" i="38"/>
  <c r="Y56" i="38"/>
  <c r="AI26" i="45"/>
  <c r="H52" i="45"/>
  <c r="T52" i="45"/>
  <c r="AF52" i="45"/>
  <c r="N54" i="45"/>
  <c r="Z54" i="45"/>
  <c r="L55" i="45"/>
  <c r="X55" i="45"/>
  <c r="AA52" i="46"/>
  <c r="Q52" i="48"/>
  <c r="AC52" i="48"/>
  <c r="V52" i="48"/>
  <c r="W54" i="48"/>
  <c r="I55" i="48"/>
  <c r="U55" i="48"/>
  <c r="AG55" i="48"/>
  <c r="O54" i="51"/>
  <c r="AA54" i="51"/>
  <c r="O56" i="51"/>
  <c r="AA56" i="51"/>
  <c r="AI9" i="58"/>
  <c r="AI10" i="58"/>
  <c r="AK14" i="65"/>
  <c r="AJ23" i="68"/>
  <c r="AK23" i="70"/>
  <c r="AH13" i="71"/>
  <c r="AJ9" i="79"/>
  <c r="AK12" i="84"/>
  <c r="AJ10" i="89"/>
  <c r="AJ12" i="100"/>
  <c r="AU21" i="110"/>
  <c r="AT21" i="110"/>
  <c r="N51" i="24"/>
  <c r="Z51" i="24"/>
  <c r="L52" i="24"/>
  <c r="X52" i="24"/>
  <c r="AD54" i="24"/>
  <c r="D55" i="24"/>
  <c r="P55" i="24"/>
  <c r="AI8" i="47"/>
  <c r="AI24" i="60"/>
  <c r="AJ20" i="68"/>
  <c r="AJ21" i="73"/>
  <c r="AK15" i="77"/>
  <c r="AJ17" i="79"/>
  <c r="AK12" i="92"/>
  <c r="AK9" i="93"/>
  <c r="AT15" i="110"/>
  <c r="AT14" i="110"/>
  <c r="AW15" i="110"/>
  <c r="AW18" i="114"/>
  <c r="H50" i="28"/>
  <c r="T50" i="28"/>
  <c r="L53" i="28"/>
  <c r="X53" i="28"/>
  <c r="M50" i="35"/>
  <c r="Y50" i="35"/>
  <c r="K51" i="35"/>
  <c r="W51" i="35"/>
  <c r="E53" i="35"/>
  <c r="Q53" i="35"/>
  <c r="AC53" i="35"/>
  <c r="O54" i="35"/>
  <c r="AA54" i="35"/>
  <c r="E52" i="46"/>
  <c r="Q52" i="46"/>
  <c r="AC52" i="46"/>
  <c r="K54" i="46"/>
  <c r="W54" i="46"/>
  <c r="I55" i="46"/>
  <c r="U55" i="46"/>
  <c r="AG55" i="46"/>
  <c r="S52" i="48"/>
  <c r="AE52" i="48"/>
  <c r="Q53" i="48"/>
  <c r="AC53" i="48"/>
  <c r="V53" i="48"/>
  <c r="M54" i="48"/>
  <c r="Y54" i="48"/>
  <c r="K55" i="48"/>
  <c r="W55" i="48"/>
  <c r="AH8" i="18"/>
  <c r="AH11" i="18"/>
  <c r="AH12" i="18"/>
  <c r="AH13" i="18"/>
  <c r="Q55" i="16"/>
  <c r="O51" i="20"/>
  <c r="AA51" i="20"/>
  <c r="M52" i="20"/>
  <c r="Y52" i="20"/>
  <c r="G54" i="20"/>
  <c r="S54" i="20"/>
  <c r="AE54" i="20"/>
  <c r="E55" i="20"/>
  <c r="Q55" i="20"/>
  <c r="AC55" i="20"/>
  <c r="AH26" i="21"/>
  <c r="J51" i="21"/>
  <c r="V51" i="21"/>
  <c r="J52" i="21"/>
  <c r="V52" i="21"/>
  <c r="J53" i="21"/>
  <c r="V53" i="21"/>
  <c r="J54" i="21"/>
  <c r="V54" i="21"/>
  <c r="J55" i="21"/>
  <c r="V55" i="21"/>
  <c r="J56" i="21"/>
  <c r="V56" i="21"/>
  <c r="AI13" i="24"/>
  <c r="AI26" i="24"/>
  <c r="AA52" i="25"/>
  <c r="G55" i="25"/>
  <c r="S55" i="25"/>
  <c r="AE55" i="25"/>
  <c r="D51" i="33"/>
  <c r="P51" i="33"/>
  <c r="D52" i="33"/>
  <c r="P52" i="33"/>
  <c r="AB52" i="33"/>
  <c r="P54" i="33"/>
  <c r="D55" i="33"/>
  <c r="P55" i="33"/>
  <c r="AB55" i="33"/>
  <c r="P56" i="33"/>
  <c r="AB56" i="33"/>
  <c r="T50" i="34"/>
  <c r="N50" i="36"/>
  <c r="Z50" i="36"/>
  <c r="N51" i="36"/>
  <c r="Z51" i="36"/>
  <c r="N52" i="36"/>
  <c r="Z52" i="36"/>
  <c r="N53" i="36"/>
  <c r="Z53" i="36"/>
  <c r="N54" i="36"/>
  <c r="Z54" i="36"/>
  <c r="AI15" i="41"/>
  <c r="AI16" i="41"/>
  <c r="AI17" i="41"/>
  <c r="AK17" i="65"/>
  <c r="AK14" i="81"/>
  <c r="AK13" i="96"/>
  <c r="AK9" i="101"/>
  <c r="AS9" i="101" s="1"/>
  <c r="AS19" i="110"/>
  <c r="AW19" i="110"/>
  <c r="AH53" i="46"/>
  <c r="AD54" i="46"/>
  <c r="AH21" i="71"/>
  <c r="AK9" i="78"/>
  <c r="AK12" i="81"/>
  <c r="AI12" i="28"/>
  <c r="AI21" i="28"/>
  <c r="AI22" i="28"/>
  <c r="AI22" i="31"/>
  <c r="AI23" i="31"/>
  <c r="AJ20" i="82"/>
  <c r="AT19" i="110"/>
  <c r="AW13" i="110"/>
  <c r="AT18" i="114"/>
  <c r="AI24" i="17"/>
  <c r="AB54" i="17"/>
  <c r="H51" i="33"/>
  <c r="T51" i="33"/>
  <c r="AF51" i="33"/>
  <c r="T53" i="33"/>
  <c r="H54" i="33"/>
  <c r="T54" i="33"/>
  <c r="AF54" i="33"/>
  <c r="T55" i="33"/>
  <c r="AF55" i="33"/>
  <c r="Z56" i="33"/>
  <c r="F50" i="36"/>
  <c r="R50" i="36"/>
  <c r="AD50" i="36"/>
  <c r="F51" i="36"/>
  <c r="R51" i="36"/>
  <c r="AD51" i="36"/>
  <c r="L51" i="36"/>
  <c r="X51" i="36"/>
  <c r="F52" i="36"/>
  <c r="R52" i="36"/>
  <c r="AD52" i="36"/>
  <c r="F53" i="36"/>
  <c r="R53" i="36"/>
  <c r="AD53" i="36"/>
  <c r="L53" i="36"/>
  <c r="X53" i="36"/>
  <c r="F54" i="36"/>
  <c r="R54" i="36"/>
  <c r="AD54" i="36"/>
  <c r="F55" i="36"/>
  <c r="R55" i="36"/>
  <c r="AD55" i="36"/>
  <c r="L55" i="36"/>
  <c r="X55" i="36"/>
  <c r="K50" i="37"/>
  <c r="W50" i="37"/>
  <c r="I51" i="37"/>
  <c r="U51" i="37"/>
  <c r="AG51" i="37"/>
  <c r="O53" i="37"/>
  <c r="AA53" i="37"/>
  <c r="M54" i="37"/>
  <c r="Y54" i="37"/>
  <c r="AG9" i="42"/>
  <c r="AI18" i="50"/>
  <c r="F53" i="54"/>
  <c r="R53" i="54"/>
  <c r="AD53" i="54"/>
  <c r="F54" i="54"/>
  <c r="R54" i="54"/>
  <c r="AD54" i="54"/>
  <c r="F55" i="54"/>
  <c r="R55" i="54"/>
  <c r="AD55" i="54"/>
  <c r="L55" i="54"/>
  <c r="F56" i="54"/>
  <c r="R56" i="54"/>
  <c r="AD56" i="54"/>
  <c r="F57" i="54"/>
  <c r="R57" i="54"/>
  <c r="AD57" i="54"/>
  <c r="L57" i="54"/>
  <c r="X57" i="54"/>
  <c r="AK10" i="95"/>
  <c r="AK17" i="104"/>
  <c r="AU8" i="110"/>
  <c r="AS15" i="110"/>
  <c r="AV19" i="110"/>
  <c r="Z53" i="6"/>
  <c r="X54" i="6"/>
  <c r="H51" i="12"/>
  <c r="T51" i="12"/>
  <c r="AF51" i="12"/>
  <c r="L54" i="12"/>
  <c r="X54" i="12"/>
  <c r="I51" i="14"/>
  <c r="U51" i="14"/>
  <c r="AG51" i="14"/>
  <c r="I53" i="14"/>
  <c r="U53" i="14"/>
  <c r="AG53" i="14"/>
  <c r="I55" i="14"/>
  <c r="U55" i="14"/>
  <c r="AG55" i="14"/>
  <c r="E50" i="42"/>
  <c r="Q50" i="42"/>
  <c r="AC50" i="42"/>
  <c r="G51" i="42"/>
  <c r="S51" i="42"/>
  <c r="AE51" i="42"/>
  <c r="M53" i="42"/>
  <c r="Y53" i="42"/>
  <c r="O54" i="42"/>
  <c r="AA54" i="42"/>
  <c r="AI10" i="46"/>
  <c r="K53" i="51"/>
  <c r="W53" i="51"/>
  <c r="K54" i="51"/>
  <c r="W54" i="51"/>
  <c r="K55" i="51"/>
  <c r="W55" i="51"/>
  <c r="K56" i="51"/>
  <c r="W56" i="51"/>
  <c r="K57" i="51"/>
  <c r="W57" i="51"/>
  <c r="G53" i="54"/>
  <c r="S53" i="54"/>
  <c r="AE53" i="54"/>
  <c r="G54" i="54"/>
  <c r="S54" i="54"/>
  <c r="AE54" i="54"/>
  <c r="G55" i="54"/>
  <c r="S55" i="54"/>
  <c r="AE55" i="54"/>
  <c r="G56" i="54"/>
  <c r="S56" i="54"/>
  <c r="AE56" i="54"/>
  <c r="G57" i="54"/>
  <c r="S57" i="54"/>
  <c r="AE57" i="54"/>
  <c r="AI15" i="62"/>
  <c r="AI21" i="62"/>
  <c r="AI22" i="62"/>
  <c r="AK10" i="67"/>
  <c r="AK10" i="85"/>
  <c r="AT10" i="85" s="1"/>
  <c r="AU13" i="110"/>
  <c r="AI10" i="103"/>
  <c r="AU10" i="103" s="1"/>
  <c r="AW17" i="113"/>
  <c r="AW9" i="113"/>
  <c r="AW15" i="113"/>
  <c r="AT15" i="113"/>
  <c r="AV15" i="113"/>
  <c r="AV9" i="113"/>
  <c r="AS9" i="113"/>
  <c r="AU15" i="113"/>
  <c r="AU9" i="113"/>
  <c r="AU17" i="113"/>
  <c r="AV17" i="113"/>
  <c r="AT17" i="113"/>
  <c r="AU18" i="113"/>
  <c r="AW18" i="113"/>
  <c r="AV18" i="113"/>
  <c r="AT18" i="113"/>
  <c r="AV22" i="113"/>
  <c r="AS22" i="113"/>
  <c r="AW22" i="113"/>
  <c r="AT22" i="113"/>
  <c r="AU14" i="113"/>
  <c r="AT14" i="113"/>
  <c r="AS14" i="113"/>
  <c r="AW14" i="113"/>
  <c r="AT21" i="113"/>
  <c r="AV8" i="113"/>
  <c r="AS20" i="113"/>
  <c r="AW20" i="113"/>
  <c r="AV20" i="113"/>
  <c r="AW16" i="113"/>
  <c r="AT19" i="113"/>
  <c r="AT13" i="113"/>
  <c r="AU13" i="113"/>
  <c r="AT16" i="113"/>
  <c r="AS16" i="113"/>
  <c r="AV16" i="113"/>
  <c r="AV13" i="113"/>
  <c r="AW13" i="113"/>
  <c r="AS8" i="113"/>
  <c r="AU8" i="113"/>
  <c r="AW8" i="113"/>
  <c r="AS19" i="113"/>
  <c r="AU19" i="113"/>
  <c r="AV19" i="113"/>
  <c r="AU21" i="113"/>
  <c r="AS21" i="113"/>
  <c r="AV21" i="113"/>
  <c r="AT20" i="113"/>
  <c r="AW22" i="112"/>
  <c r="AT8" i="112"/>
  <c r="AT22" i="112"/>
  <c r="AU22" i="112"/>
  <c r="AV22" i="112"/>
  <c r="AS8" i="112"/>
  <c r="AV8" i="112"/>
  <c r="AU8" i="112"/>
  <c r="AT15" i="112"/>
  <c r="AS15" i="112"/>
  <c r="AS16" i="112"/>
  <c r="AU16" i="112"/>
  <c r="AV18" i="112"/>
  <c r="AU17" i="112"/>
  <c r="AW17" i="112"/>
  <c r="AV17" i="112"/>
  <c r="AT17" i="112"/>
  <c r="AW16" i="112"/>
  <c r="AT19" i="112"/>
  <c r="AU19" i="112"/>
  <c r="AU18" i="112"/>
  <c r="AT18" i="112"/>
  <c r="AS18" i="112"/>
  <c r="AU15" i="112"/>
  <c r="AW15" i="112"/>
  <c r="AS14" i="112"/>
  <c r="AW14" i="112"/>
  <c r="AW13" i="112"/>
  <c r="AV13" i="112"/>
  <c r="AW19" i="112"/>
  <c r="AS19" i="112"/>
  <c r="AS13" i="112"/>
  <c r="AV21" i="112"/>
  <c r="AU21" i="112"/>
  <c r="AS21" i="112"/>
  <c r="AT21" i="112"/>
  <c r="AV20" i="112"/>
  <c r="AT14" i="112"/>
  <c r="AV14" i="112"/>
  <c r="AT20" i="112"/>
  <c r="AV9" i="112"/>
  <c r="AW9" i="112"/>
  <c r="AS9" i="112"/>
  <c r="AT9" i="112"/>
  <c r="AT13" i="112"/>
  <c r="AS20" i="112"/>
  <c r="AU20" i="112"/>
  <c r="AI11" i="7"/>
  <c r="AI10" i="12"/>
  <c r="AI11" i="12"/>
  <c r="AI17" i="12"/>
  <c r="R51" i="20"/>
  <c r="J54" i="20"/>
  <c r="V54" i="20"/>
  <c r="AH54" i="20"/>
  <c r="D54" i="3"/>
  <c r="P54" i="3"/>
  <c r="AB54" i="3"/>
  <c r="H51" i="14"/>
  <c r="T51" i="14"/>
  <c r="AF51" i="14"/>
  <c r="H53" i="14"/>
  <c r="T53" i="14"/>
  <c r="AF53" i="14"/>
  <c r="H55" i="14"/>
  <c r="T55" i="14"/>
  <c r="AF55" i="14"/>
  <c r="H51" i="17"/>
  <c r="T51" i="17"/>
  <c r="AF51" i="17"/>
  <c r="F52" i="17"/>
  <c r="R52" i="17"/>
  <c r="AD52" i="17"/>
  <c r="L54" i="17"/>
  <c r="X54" i="17"/>
  <c r="J55" i="17"/>
  <c r="V55" i="17"/>
  <c r="AH55" i="17"/>
  <c r="F51" i="22"/>
  <c r="R51" i="22"/>
  <c r="AD51" i="22"/>
  <c r="F52" i="22"/>
  <c r="R52" i="22"/>
  <c r="AD52" i="22"/>
  <c r="F53" i="22"/>
  <c r="R53" i="22"/>
  <c r="AD53" i="22"/>
  <c r="F54" i="22"/>
  <c r="R54" i="22"/>
  <c r="AD54" i="22"/>
  <c r="F55" i="22"/>
  <c r="R55" i="22"/>
  <c r="AD55" i="22"/>
  <c r="F56" i="22"/>
  <c r="R56" i="22"/>
  <c r="AD56" i="22"/>
  <c r="E51" i="23"/>
  <c r="Q51" i="23"/>
  <c r="AC51" i="23"/>
  <c r="E52" i="23"/>
  <c r="Q52" i="23"/>
  <c r="AC52" i="23"/>
  <c r="E53" i="23"/>
  <c r="Q53" i="23"/>
  <c r="AC53" i="23"/>
  <c r="E54" i="23"/>
  <c r="Q54" i="23"/>
  <c r="AC54" i="23"/>
  <c r="E55" i="23"/>
  <c r="Q55" i="23"/>
  <c r="AC55" i="23"/>
  <c r="E56" i="23"/>
  <c r="Q56" i="23"/>
  <c r="AC56" i="23"/>
  <c r="K56" i="23"/>
  <c r="W56" i="23"/>
  <c r="G51" i="24"/>
  <c r="J54" i="2"/>
  <c r="V54" i="2"/>
  <c r="AH54" i="2"/>
  <c r="AI9" i="8"/>
  <c r="AI10" i="8"/>
  <c r="J51" i="3"/>
  <c r="V51" i="3"/>
  <c r="AH51" i="3"/>
  <c r="N54" i="3"/>
  <c r="Z54" i="3"/>
  <c r="L55" i="3"/>
  <c r="X55" i="3"/>
  <c r="L51" i="10"/>
  <c r="X51" i="10"/>
  <c r="J52" i="10"/>
  <c r="V52" i="10"/>
  <c r="AH52" i="10"/>
  <c r="D54" i="10"/>
  <c r="P54" i="10"/>
  <c r="AB54" i="10"/>
  <c r="N55" i="10"/>
  <c r="Z55" i="10"/>
  <c r="AH10" i="14"/>
  <c r="AH11" i="14"/>
  <c r="AI8" i="17"/>
  <c r="AI9" i="17"/>
  <c r="AI10" i="17"/>
  <c r="H51" i="23"/>
  <c r="T51" i="23"/>
  <c r="J51" i="5"/>
  <c r="V51" i="5"/>
  <c r="AH51" i="5"/>
  <c r="H52" i="5"/>
  <c r="T52" i="5"/>
  <c r="AF52" i="5"/>
  <c r="N54" i="5"/>
  <c r="Z54" i="5"/>
  <c r="L55" i="5"/>
  <c r="X55" i="5"/>
  <c r="L51" i="14"/>
  <c r="X51" i="14"/>
  <c r="L52" i="14"/>
  <c r="X52" i="14"/>
  <c r="L53" i="14"/>
  <c r="X53" i="14"/>
  <c r="L54" i="14"/>
  <c r="X54" i="14"/>
  <c r="L55" i="14"/>
  <c r="X55" i="14"/>
  <c r="L56" i="14"/>
  <c r="X56" i="14"/>
  <c r="L51" i="17"/>
  <c r="X51" i="17"/>
  <c r="J52" i="17"/>
  <c r="V52" i="17"/>
  <c r="AH52" i="17"/>
  <c r="D54" i="17"/>
  <c r="P54" i="17"/>
  <c r="N55" i="17"/>
  <c r="Z55" i="17"/>
  <c r="J51" i="22"/>
  <c r="V51" i="22"/>
  <c r="J52" i="22"/>
  <c r="V52" i="22"/>
  <c r="J53" i="22"/>
  <c r="V53" i="22"/>
  <c r="J54" i="22"/>
  <c r="V54" i="22"/>
  <c r="J55" i="22"/>
  <c r="V55" i="22"/>
  <c r="J56" i="22"/>
  <c r="V56" i="22"/>
  <c r="I51" i="23"/>
  <c r="U51" i="23"/>
  <c r="AG51" i="23"/>
  <c r="I52" i="23"/>
  <c r="U52" i="23"/>
  <c r="AG52" i="23"/>
  <c r="I53" i="23"/>
  <c r="U53" i="23"/>
  <c r="AG53" i="23"/>
  <c r="I54" i="23"/>
  <c r="U54" i="23"/>
  <c r="AG54" i="23"/>
  <c r="I55" i="23"/>
  <c r="U55" i="23"/>
  <c r="AG55" i="23"/>
  <c r="O55" i="23"/>
  <c r="I56" i="23"/>
  <c r="U56" i="23"/>
  <c r="AG56" i="23"/>
  <c r="Z56" i="5"/>
  <c r="M51" i="14"/>
  <c r="Y51" i="14"/>
  <c r="M52" i="14"/>
  <c r="Y52" i="14"/>
  <c r="M53" i="14"/>
  <c r="Y53" i="14"/>
  <c r="M54" i="14"/>
  <c r="Y54" i="14"/>
  <c r="M55" i="14"/>
  <c r="Y55" i="14"/>
  <c r="AE56" i="20"/>
  <c r="M51" i="21"/>
  <c r="Y51" i="21"/>
  <c r="M52" i="21"/>
  <c r="Y52" i="21"/>
  <c r="M53" i="21"/>
  <c r="Y53" i="21"/>
  <c r="M54" i="21"/>
  <c r="Y54" i="21"/>
  <c r="M55" i="21"/>
  <c r="Y55" i="21"/>
  <c r="M56" i="21"/>
  <c r="Y56" i="21"/>
  <c r="F52" i="2"/>
  <c r="AB53" i="2"/>
  <c r="V55" i="2"/>
  <c r="M51" i="24"/>
  <c r="Y51" i="24"/>
  <c r="K52" i="24"/>
  <c r="W52" i="24"/>
  <c r="AD52" i="2"/>
  <c r="D53" i="2"/>
  <c r="J55" i="2"/>
  <c r="AF56" i="2"/>
  <c r="Z51" i="3"/>
  <c r="F54" i="3"/>
  <c r="D55" i="3"/>
  <c r="AB55" i="3"/>
  <c r="Y55" i="4"/>
  <c r="D51" i="10"/>
  <c r="P51" i="10"/>
  <c r="AB51" i="10"/>
  <c r="N52" i="10"/>
  <c r="Z52" i="10"/>
  <c r="K51" i="18"/>
  <c r="W51" i="18"/>
  <c r="AG56" i="12"/>
  <c r="K51" i="16"/>
  <c r="W51" i="16"/>
  <c r="I52" i="16"/>
  <c r="U52" i="16"/>
  <c r="AG52" i="16"/>
  <c r="O54" i="16"/>
  <c r="AA54" i="16"/>
  <c r="M55" i="16"/>
  <c r="Y55" i="16"/>
  <c r="L52" i="23"/>
  <c r="X52" i="23"/>
  <c r="AI10" i="28"/>
  <c r="AI20" i="31"/>
  <c r="R52" i="2"/>
  <c r="P53" i="2"/>
  <c r="AH55" i="2"/>
  <c r="O55" i="3"/>
  <c r="AA55" i="3"/>
  <c r="N51" i="3"/>
  <c r="R54" i="3"/>
  <c r="AD54" i="3"/>
  <c r="P55" i="3"/>
  <c r="M51" i="4"/>
  <c r="Y51" i="4"/>
  <c r="M52" i="4"/>
  <c r="Y52" i="4"/>
  <c r="M53" i="4"/>
  <c r="Y53" i="4"/>
  <c r="M55" i="4"/>
  <c r="AH10" i="4"/>
  <c r="AI11" i="5"/>
  <c r="AI19" i="5"/>
  <c r="N51" i="5"/>
  <c r="Z51" i="5"/>
  <c r="L52" i="5"/>
  <c r="X52" i="5"/>
  <c r="F54" i="5"/>
  <c r="R54" i="5"/>
  <c r="AD54" i="5"/>
  <c r="D55" i="5"/>
  <c r="P55" i="5"/>
  <c r="AB55" i="5"/>
  <c r="D51" i="14"/>
  <c r="P51" i="14"/>
  <c r="AB51" i="14"/>
  <c r="D52" i="14"/>
  <c r="P52" i="14"/>
  <c r="AB52" i="14"/>
  <c r="D53" i="14"/>
  <c r="P53" i="14"/>
  <c r="AB53" i="14"/>
  <c r="D55" i="14"/>
  <c r="P55" i="14"/>
  <c r="AB55" i="14"/>
  <c r="AK14" i="5"/>
  <c r="AK15" i="5"/>
  <c r="AK19" i="5"/>
  <c r="AK20" i="5"/>
  <c r="AK21" i="5"/>
  <c r="AD55" i="12"/>
  <c r="K51" i="20"/>
  <c r="W51" i="20"/>
  <c r="I52" i="20"/>
  <c r="U52" i="20"/>
  <c r="AG52" i="20"/>
  <c r="O54" i="20"/>
  <c r="AA54" i="20"/>
  <c r="M55" i="20"/>
  <c r="Y55" i="20"/>
  <c r="I51" i="35"/>
  <c r="U51" i="35"/>
  <c r="AG51" i="35"/>
  <c r="M54" i="35"/>
  <c r="Y54" i="35"/>
  <c r="X53" i="33"/>
  <c r="AD55" i="33"/>
  <c r="AI24" i="37"/>
  <c r="AH13" i="38"/>
  <c r="L50" i="42"/>
  <c r="X50" i="42"/>
  <c r="N51" i="42"/>
  <c r="Z51" i="42"/>
  <c r="H53" i="42"/>
  <c r="T53" i="42"/>
  <c r="AF53" i="42"/>
  <c r="J54" i="42"/>
  <c r="V54" i="42"/>
  <c r="X55" i="44"/>
  <c r="AK9" i="46"/>
  <c r="L55" i="46"/>
  <c r="H55" i="60"/>
  <c r="T55" i="60"/>
  <c r="AK12" i="69"/>
  <c r="AJ17" i="73"/>
  <c r="AH18" i="86"/>
  <c r="AT18" i="86" s="1"/>
  <c r="AK9" i="92"/>
  <c r="AV9" i="92" s="1"/>
  <c r="AK15" i="93"/>
  <c r="AT15" i="93" s="1"/>
  <c r="AK21" i="106"/>
  <c r="K50" i="34"/>
  <c r="W50" i="34"/>
  <c r="AG51" i="34"/>
  <c r="AI10" i="37"/>
  <c r="AH8" i="38"/>
  <c r="AH9" i="38"/>
  <c r="Z56" i="38"/>
  <c r="U51" i="39"/>
  <c r="I53" i="39"/>
  <c r="AG14" i="42"/>
  <c r="AG16" i="42"/>
  <c r="AG20" i="42"/>
  <c r="AG22" i="42"/>
  <c r="M50" i="42"/>
  <c r="Y50" i="42"/>
  <c r="O51" i="42"/>
  <c r="AA51" i="42"/>
  <c r="I53" i="42"/>
  <c r="U53" i="42"/>
  <c r="K54" i="42"/>
  <c r="W54" i="42"/>
  <c r="F56" i="50"/>
  <c r="AH10" i="51"/>
  <c r="L53" i="54"/>
  <c r="X53" i="54"/>
  <c r="X55" i="54"/>
  <c r="AK8" i="63"/>
  <c r="AK10" i="65"/>
  <c r="AK18" i="70"/>
  <c r="AS18" i="70" s="1"/>
  <c r="AK22" i="70"/>
  <c r="AJ22" i="79"/>
  <c r="AI14" i="103"/>
  <c r="N51" i="22"/>
  <c r="Z51" i="22"/>
  <c r="N53" i="22"/>
  <c r="Z53" i="22"/>
  <c r="N55" i="22"/>
  <c r="Z55" i="22"/>
  <c r="M51" i="23"/>
  <c r="Y51" i="23"/>
  <c r="M55" i="23"/>
  <c r="Y55" i="23"/>
  <c r="O51" i="24"/>
  <c r="AA51" i="24"/>
  <c r="M52" i="24"/>
  <c r="Y52" i="24"/>
  <c r="G54" i="24"/>
  <c r="S54" i="24"/>
  <c r="AE54" i="24"/>
  <c r="E55" i="24"/>
  <c r="Q55" i="24"/>
  <c r="AC55" i="24"/>
  <c r="D50" i="30"/>
  <c r="P50" i="30"/>
  <c r="AB50" i="30"/>
  <c r="N51" i="30"/>
  <c r="Z51" i="30"/>
  <c r="H50" i="31"/>
  <c r="T50" i="31"/>
  <c r="AF50" i="31"/>
  <c r="AI10" i="34"/>
  <c r="AK17" i="101"/>
  <c r="AW17" i="101" s="1"/>
  <c r="AU15" i="110"/>
  <c r="AI8" i="31"/>
  <c r="AI9" i="31"/>
  <c r="AI14" i="35"/>
  <c r="AY14" i="35" s="1"/>
  <c r="AI16" i="35"/>
  <c r="AY16" i="35" s="1"/>
  <c r="AI24" i="35"/>
  <c r="AI25" i="35"/>
  <c r="AH24" i="36"/>
  <c r="AH25" i="36"/>
  <c r="AK23" i="47"/>
  <c r="AI18" i="53"/>
  <c r="AI22" i="53"/>
  <c r="AI23" i="53"/>
  <c r="AI24" i="53"/>
  <c r="H54" i="53"/>
  <c r="T54" i="53"/>
  <c r="AF54" i="53"/>
  <c r="L57" i="53"/>
  <c r="X57" i="53"/>
  <c r="AK15" i="69"/>
  <c r="AK10" i="84"/>
  <c r="AK19" i="88"/>
  <c r="AJ16" i="89"/>
  <c r="AV16" i="89" s="1"/>
  <c r="AK25" i="93"/>
  <c r="AJ16" i="100"/>
  <c r="AK10" i="102"/>
  <c r="AU9" i="110"/>
  <c r="AI20" i="35"/>
  <c r="AY20" i="35" s="1"/>
  <c r="AK24" i="67"/>
  <c r="AK17" i="99"/>
  <c r="AJ9" i="105"/>
  <c r="AU9" i="105" s="1"/>
  <c r="AB54" i="42"/>
  <c r="AI25" i="46"/>
  <c r="AI21" i="48"/>
  <c r="AH25" i="54"/>
  <c r="AH26" i="54"/>
  <c r="AH27" i="54"/>
  <c r="K53" i="54"/>
  <c r="W53" i="54"/>
  <c r="K54" i="54"/>
  <c r="W54" i="54"/>
  <c r="K55" i="54"/>
  <c r="W55" i="54"/>
  <c r="K56" i="54"/>
  <c r="W56" i="54"/>
  <c r="K57" i="54"/>
  <c r="W57" i="54"/>
  <c r="AI9" i="59"/>
  <c r="AI10" i="59"/>
  <c r="AI11" i="59"/>
  <c r="AI15" i="59"/>
  <c r="AI16" i="59"/>
  <c r="AI17" i="59"/>
  <c r="AI21" i="59"/>
  <c r="AI22" i="59"/>
  <c r="J54" i="59"/>
  <c r="V54" i="59"/>
  <c r="AH54" i="59"/>
  <c r="AI23" i="62"/>
  <c r="AK9" i="67"/>
  <c r="AK14" i="67"/>
  <c r="AS16" i="81"/>
  <c r="AK15" i="104"/>
  <c r="AT15" i="104" s="1"/>
  <c r="W53" i="35"/>
  <c r="J55" i="41"/>
  <c r="AI14" i="44"/>
  <c r="AI21" i="44"/>
  <c r="AI22" i="44"/>
  <c r="J52" i="44"/>
  <c r="V52" i="44"/>
  <c r="AH52" i="44"/>
  <c r="D54" i="44"/>
  <c r="P54" i="44"/>
  <c r="AB54" i="44"/>
  <c r="N55" i="44"/>
  <c r="Z55" i="44"/>
  <c r="P52" i="45"/>
  <c r="H55" i="53"/>
  <c r="AD56" i="53"/>
  <c r="W56" i="53"/>
  <c r="AB57" i="53"/>
  <c r="AK12" i="67"/>
  <c r="AT12" i="67" s="1"/>
  <c r="AJ8" i="68"/>
  <c r="AJ13" i="79"/>
  <c r="AK8" i="92"/>
  <c r="AK10" i="104"/>
  <c r="AK20" i="104"/>
  <c r="AT20" i="104" s="1"/>
  <c r="AK27" i="106"/>
  <c r="I54" i="37"/>
  <c r="U54" i="37"/>
  <c r="AG54" i="37"/>
  <c r="Y56" i="48"/>
  <c r="E55" i="56"/>
  <c r="Q55" i="56"/>
  <c r="O56" i="56"/>
  <c r="AA56" i="56"/>
  <c r="Y57" i="56"/>
  <c r="X52" i="58"/>
  <c r="M54" i="60"/>
  <c r="Y54" i="60"/>
  <c r="AF51" i="23"/>
  <c r="H52" i="23"/>
  <c r="T52" i="23"/>
  <c r="AF52" i="23"/>
  <c r="H53" i="23"/>
  <c r="T53" i="23"/>
  <c r="AF53" i="23"/>
  <c r="H54" i="23"/>
  <c r="T54" i="23"/>
  <c r="AF54" i="23"/>
  <c r="H55" i="23"/>
  <c r="T55" i="23"/>
  <c r="AF55" i="23"/>
  <c r="H56" i="23"/>
  <c r="T56" i="23"/>
  <c r="AF56" i="23"/>
  <c r="AI9" i="30"/>
  <c r="AI10" i="30"/>
  <c r="AI11" i="30"/>
  <c r="AI13" i="30"/>
  <c r="AI21" i="30"/>
  <c r="AI22" i="30"/>
  <c r="G50" i="34"/>
  <c r="AC51" i="34"/>
  <c r="K53" i="34"/>
  <c r="I54" i="34"/>
  <c r="U54" i="34"/>
  <c r="AG54" i="34"/>
  <c r="F51" i="37"/>
  <c r="I50" i="42"/>
  <c r="U50" i="42"/>
  <c r="K51" i="42"/>
  <c r="W51" i="42"/>
  <c r="E53" i="42"/>
  <c r="Q53" i="42"/>
  <c r="AC53" i="42"/>
  <c r="G54" i="42"/>
  <c r="S54" i="42"/>
  <c r="AE54" i="42"/>
  <c r="AI8" i="44"/>
  <c r="AI9" i="44"/>
  <c r="AI21" i="50"/>
  <c r="D55" i="50"/>
  <c r="N53" i="54"/>
  <c r="Z53" i="54"/>
  <c r="N54" i="54"/>
  <c r="Z54" i="54"/>
  <c r="N55" i="54"/>
  <c r="Z55" i="54"/>
  <c r="N56" i="54"/>
  <c r="Z56" i="54"/>
  <c r="N57" i="54"/>
  <c r="Z57" i="54"/>
  <c r="AI8" i="62"/>
  <c r="AJ9" i="66"/>
  <c r="AH23" i="71"/>
  <c r="AK14" i="72"/>
  <c r="AJ14" i="73"/>
  <c r="AJ24" i="76"/>
  <c r="AK22" i="81"/>
  <c r="AJ12" i="82"/>
  <c r="AK14" i="84"/>
  <c r="AK19" i="84"/>
  <c r="AK20" i="88"/>
  <c r="AK26" i="102"/>
  <c r="T53" i="31"/>
  <c r="I53" i="35"/>
  <c r="U53" i="35"/>
  <c r="AG53" i="35"/>
  <c r="G54" i="35"/>
  <c r="S54" i="35"/>
  <c r="AE54" i="35"/>
  <c r="K53" i="38"/>
  <c r="M52" i="46"/>
  <c r="Y52" i="46"/>
  <c r="S54" i="46"/>
  <c r="Q55" i="46"/>
  <c r="AC55" i="46"/>
  <c r="AI25" i="47"/>
  <c r="AI26" i="47"/>
  <c r="AK21" i="48"/>
  <c r="AE54" i="48"/>
  <c r="T56" i="48"/>
  <c r="O53" i="54"/>
  <c r="AA53" i="54"/>
  <c r="O54" i="54"/>
  <c r="AA54" i="54"/>
  <c r="O56" i="54"/>
  <c r="AA56" i="54"/>
  <c r="Q56" i="56"/>
  <c r="K55" i="57"/>
  <c r="W55" i="57"/>
  <c r="AI25" i="60"/>
  <c r="I52" i="60"/>
  <c r="O54" i="60"/>
  <c r="AF54" i="60"/>
  <c r="AI9" i="61"/>
  <c r="AK17" i="63"/>
  <c r="AJ12" i="66"/>
  <c r="AV12" i="66" s="1"/>
  <c r="AK10" i="70"/>
  <c r="AU10" i="70" s="1"/>
  <c r="AK23" i="77"/>
  <c r="AH13" i="86"/>
  <c r="AT13" i="86" s="1"/>
  <c r="AI24" i="103"/>
  <c r="AR24" i="103" s="1"/>
  <c r="AU14" i="110"/>
  <c r="AS14" i="110"/>
  <c r="I51" i="13"/>
  <c r="Y51" i="13"/>
  <c r="O52" i="13"/>
  <c r="AA52" i="13"/>
  <c r="M53" i="13"/>
  <c r="Y53" i="13"/>
  <c r="I54" i="13"/>
  <c r="U54" i="13"/>
  <c r="AG54" i="13"/>
  <c r="G55" i="13"/>
  <c r="S55" i="13"/>
  <c r="AE55" i="13"/>
  <c r="AI24" i="13"/>
  <c r="V55" i="13"/>
  <c r="AI8" i="1"/>
  <c r="AI9" i="1"/>
  <c r="AI10" i="1"/>
  <c r="AI26" i="1"/>
  <c r="O54" i="1"/>
  <c r="AA54" i="1"/>
  <c r="L55" i="1"/>
  <c r="G57" i="1"/>
  <c r="S57" i="1"/>
  <c r="AE57" i="1"/>
  <c r="AI15" i="2"/>
  <c r="AI17" i="2"/>
  <c r="AI18" i="2"/>
  <c r="AI19" i="2"/>
  <c r="AI20" i="2"/>
  <c r="AI24" i="2"/>
  <c r="O56" i="2"/>
  <c r="W56" i="2"/>
  <c r="AA56" i="2"/>
  <c r="AI18" i="7"/>
  <c r="AI20" i="7"/>
  <c r="AI21" i="7"/>
  <c r="AI22" i="7"/>
  <c r="U51" i="7"/>
  <c r="AG51" i="7"/>
  <c r="AK10" i="2"/>
  <c r="AI11" i="2"/>
  <c r="AI8" i="3"/>
  <c r="AI9" i="3"/>
  <c r="AI25" i="3"/>
  <c r="N53" i="3"/>
  <c r="Z53" i="3"/>
  <c r="AK13" i="5"/>
  <c r="AI17" i="13"/>
  <c r="AI20" i="13"/>
  <c r="E51" i="13"/>
  <c r="M51" i="13"/>
  <c r="U51" i="13"/>
  <c r="K52" i="13"/>
  <c r="W52" i="13"/>
  <c r="AE52" i="13"/>
  <c r="M54" i="13"/>
  <c r="Y54" i="13"/>
  <c r="W55" i="13"/>
  <c r="AI23" i="5"/>
  <c r="G52" i="5"/>
  <c r="S52" i="5"/>
  <c r="AE52" i="5"/>
  <c r="M54" i="5"/>
  <c r="Y54" i="5"/>
  <c r="K55" i="5"/>
  <c r="W55" i="5"/>
  <c r="AI8" i="7"/>
  <c r="AI9" i="7"/>
  <c r="D50" i="7"/>
  <c r="H50" i="7"/>
  <c r="L50" i="7"/>
  <c r="P50" i="7"/>
  <c r="T50" i="7"/>
  <c r="X50" i="7"/>
  <c r="AB50" i="7"/>
  <c r="AF50" i="7"/>
  <c r="F51" i="7"/>
  <c r="N51" i="7"/>
  <c r="R51" i="7"/>
  <c r="Z51" i="7"/>
  <c r="AD51" i="7"/>
  <c r="AH51" i="7"/>
  <c r="D53" i="7"/>
  <c r="H53" i="7"/>
  <c r="L53" i="7"/>
  <c r="AK23" i="6"/>
  <c r="Q51" i="13"/>
  <c r="AC51" i="13"/>
  <c r="AG51" i="13"/>
  <c r="G52" i="13"/>
  <c r="S52" i="13"/>
  <c r="E54" i="13"/>
  <c r="Q54" i="13"/>
  <c r="AC54" i="13"/>
  <c r="O55" i="13"/>
  <c r="AA55" i="13"/>
  <c r="Y57" i="2"/>
  <c r="AI11" i="3"/>
  <c r="AI14" i="3"/>
  <c r="AI15" i="3"/>
  <c r="AI16" i="3"/>
  <c r="AI17" i="3"/>
  <c r="AI18" i="3"/>
  <c r="K55" i="3"/>
  <c r="H56" i="3"/>
  <c r="T56" i="3"/>
  <c r="AH25" i="4"/>
  <c r="AH26" i="4"/>
  <c r="J51" i="4"/>
  <c r="V51" i="4"/>
  <c r="J52" i="4"/>
  <c r="V52" i="4"/>
  <c r="J53" i="4"/>
  <c r="V53" i="4"/>
  <c r="J54" i="4"/>
  <c r="V54" i="4"/>
  <c r="D54" i="4"/>
  <c r="P54" i="4"/>
  <c r="AB54" i="4"/>
  <c r="J55" i="4"/>
  <c r="V55" i="4"/>
  <c r="J56" i="4"/>
  <c r="V56" i="4"/>
  <c r="D56" i="4"/>
  <c r="P56" i="4"/>
  <c r="AB56" i="4"/>
  <c r="AK25" i="7"/>
  <c r="E52" i="7"/>
  <c r="Q52" i="7"/>
  <c r="AC52" i="7"/>
  <c r="E55" i="7"/>
  <c r="N55" i="7"/>
  <c r="H53" i="10"/>
  <c r="T53" i="10"/>
  <c r="AF53" i="10"/>
  <c r="D56" i="10"/>
  <c r="L56" i="10"/>
  <c r="P56" i="10"/>
  <c r="X56" i="10"/>
  <c r="AB56" i="10"/>
  <c r="M51" i="18"/>
  <c r="Y51" i="18"/>
  <c r="M53" i="18"/>
  <c r="Y53" i="18"/>
  <c r="M55" i="18"/>
  <c r="Y55" i="18"/>
  <c r="P53" i="12"/>
  <c r="AB53" i="12"/>
  <c r="W56" i="12"/>
  <c r="AJ9" i="14"/>
  <c r="J51" i="14"/>
  <c r="V51" i="14"/>
  <c r="J52" i="14"/>
  <c r="V52" i="14"/>
  <c r="J53" i="14"/>
  <c r="V53" i="14"/>
  <c r="J54" i="14"/>
  <c r="V54" i="14"/>
  <c r="J55" i="14"/>
  <c r="V55" i="14"/>
  <c r="K51" i="23"/>
  <c r="W51" i="23"/>
  <c r="O53" i="23"/>
  <c r="AA53" i="23"/>
  <c r="AK24" i="24"/>
  <c r="M53" i="24"/>
  <c r="Y53" i="24"/>
  <c r="Q56" i="24"/>
  <c r="AC56" i="24"/>
  <c r="J56" i="24"/>
  <c r="AH56" i="24"/>
  <c r="H52" i="28"/>
  <c r="T52" i="28"/>
  <c r="AF52" i="28"/>
  <c r="L55" i="28"/>
  <c r="P55" i="28"/>
  <c r="X55" i="28"/>
  <c r="P53" i="7"/>
  <c r="T53" i="7"/>
  <c r="X53" i="7"/>
  <c r="AB53" i="7"/>
  <c r="AF53" i="7"/>
  <c r="F54" i="7"/>
  <c r="J54" i="7"/>
  <c r="R54" i="7"/>
  <c r="V54" i="7"/>
  <c r="AD54" i="7"/>
  <c r="AH54" i="7"/>
  <c r="AI10" i="6"/>
  <c r="AI13" i="6"/>
  <c r="AI25" i="10"/>
  <c r="F54" i="10"/>
  <c r="R54" i="10"/>
  <c r="AD54" i="10"/>
  <c r="L55" i="10"/>
  <c r="X55" i="10"/>
  <c r="AB55" i="10"/>
  <c r="AG56" i="10"/>
  <c r="Z56" i="10"/>
  <c r="AH26" i="18"/>
  <c r="AI18" i="12"/>
  <c r="AI19" i="12"/>
  <c r="AI20" i="12"/>
  <c r="AI21" i="12"/>
  <c r="Y54" i="12"/>
  <c r="F55" i="12"/>
  <c r="G55" i="12"/>
  <c r="S55" i="12"/>
  <c r="AE55" i="12"/>
  <c r="AH10" i="21"/>
  <c r="AH11" i="21"/>
  <c r="AH16" i="21"/>
  <c r="AH17" i="21"/>
  <c r="AJ26" i="21"/>
  <c r="AI8" i="23"/>
  <c r="AI9" i="23"/>
  <c r="AI11" i="23"/>
  <c r="AI13" i="23"/>
  <c r="AI14" i="23"/>
  <c r="AI15" i="23"/>
  <c r="AI17" i="23"/>
  <c r="AI18" i="23"/>
  <c r="AI19" i="23"/>
  <c r="AI20" i="23"/>
  <c r="AI21" i="23"/>
  <c r="AI23" i="23"/>
  <c r="AI24" i="25"/>
  <c r="D51" i="25"/>
  <c r="L51" i="25"/>
  <c r="P51" i="25"/>
  <c r="X51" i="25"/>
  <c r="AB51" i="25"/>
  <c r="J52" i="25"/>
  <c r="N52" i="25"/>
  <c r="V52" i="25"/>
  <c r="Z52" i="25"/>
  <c r="AH52" i="25"/>
  <c r="H54" i="25"/>
  <c r="T54" i="25"/>
  <c r="AF54" i="25"/>
  <c r="F55" i="25"/>
  <c r="R55" i="25"/>
  <c r="AD55" i="25"/>
  <c r="AK21" i="28"/>
  <c r="AK23" i="28"/>
  <c r="M50" i="28"/>
  <c r="Y50" i="28"/>
  <c r="K51" i="28"/>
  <c r="W51" i="28"/>
  <c r="E53" i="28"/>
  <c r="Q53" i="28"/>
  <c r="AC53" i="28"/>
  <c r="F53" i="28"/>
  <c r="AK17" i="6"/>
  <c r="H50" i="6"/>
  <c r="T50" i="6"/>
  <c r="AF50" i="6"/>
  <c r="F51" i="6"/>
  <c r="R51" i="6"/>
  <c r="AD51" i="6"/>
  <c r="D52" i="6"/>
  <c r="P52" i="6"/>
  <c r="AB52" i="6"/>
  <c r="L53" i="6"/>
  <c r="X53" i="6"/>
  <c r="F54" i="6"/>
  <c r="J54" i="6"/>
  <c r="V54" i="6"/>
  <c r="AH54" i="6"/>
  <c r="O54" i="6"/>
  <c r="H55" i="6"/>
  <c r="T55" i="6"/>
  <c r="AF55" i="6"/>
  <c r="AK14" i="8"/>
  <c r="M50" i="8"/>
  <c r="Y50" i="8"/>
  <c r="K51" i="8"/>
  <c r="W51" i="8"/>
  <c r="E53" i="8"/>
  <c r="Q53" i="8"/>
  <c r="AC53" i="8"/>
  <c r="AD53" i="8"/>
  <c r="O54" i="8"/>
  <c r="S54" i="8"/>
  <c r="AA54" i="8"/>
  <c r="AE54" i="8"/>
  <c r="D54" i="8"/>
  <c r="P54" i="8"/>
  <c r="AB54" i="8"/>
  <c r="E55" i="8"/>
  <c r="Q55" i="8"/>
  <c r="Y55" i="8"/>
  <c r="AC55" i="8"/>
  <c r="AI24" i="10"/>
  <c r="G51" i="10"/>
  <c r="O51" i="10"/>
  <c r="S51" i="10"/>
  <c r="AA51" i="10"/>
  <c r="AE51" i="10"/>
  <c r="E52" i="10"/>
  <c r="M52" i="10"/>
  <c r="Q52" i="10"/>
  <c r="Y52" i="10"/>
  <c r="AC52" i="10"/>
  <c r="G54" i="10"/>
  <c r="K54" i="10"/>
  <c r="S54" i="10"/>
  <c r="W54" i="10"/>
  <c r="AE54" i="10"/>
  <c r="E55" i="10"/>
  <c r="I55" i="10"/>
  <c r="Q55" i="10"/>
  <c r="U55" i="10"/>
  <c r="AC55" i="10"/>
  <c r="AG55" i="10"/>
  <c r="AI25" i="12"/>
  <c r="J51" i="12"/>
  <c r="N51" i="12"/>
  <c r="V51" i="12"/>
  <c r="Z51" i="12"/>
  <c r="AH51" i="12"/>
  <c r="H52" i="12"/>
  <c r="L52" i="12"/>
  <c r="T52" i="12"/>
  <c r="X52" i="12"/>
  <c r="AF52" i="12"/>
  <c r="F54" i="12"/>
  <c r="N54" i="12"/>
  <c r="R54" i="12"/>
  <c r="Z54" i="12"/>
  <c r="AD54" i="12"/>
  <c r="D55" i="12"/>
  <c r="L55" i="12"/>
  <c r="P55" i="12"/>
  <c r="X55" i="12"/>
  <c r="AB55" i="12"/>
  <c r="AJ15" i="14"/>
  <c r="AH22" i="14"/>
  <c r="AI9" i="16"/>
  <c r="AI10" i="16"/>
  <c r="AI11" i="16"/>
  <c r="AI13" i="16"/>
  <c r="AI17" i="16"/>
  <c r="AI18" i="16"/>
  <c r="AI19" i="16"/>
  <c r="AI24" i="16"/>
  <c r="L51" i="16"/>
  <c r="X51" i="16"/>
  <c r="F52" i="16"/>
  <c r="J52" i="16"/>
  <c r="R52" i="16"/>
  <c r="V52" i="16"/>
  <c r="AD52" i="16"/>
  <c r="AH52" i="16"/>
  <c r="L54" i="16"/>
  <c r="P54" i="16"/>
  <c r="AB54" i="16"/>
  <c r="J55" i="16"/>
  <c r="N55" i="16"/>
  <c r="V55" i="16"/>
  <c r="Z55" i="16"/>
  <c r="O55" i="16"/>
  <c r="H56" i="16"/>
  <c r="T56" i="16"/>
  <c r="I51" i="17"/>
  <c r="M51" i="17"/>
  <c r="Y51" i="17"/>
  <c r="K52" i="17"/>
  <c r="W52" i="17"/>
  <c r="E54" i="17"/>
  <c r="Q54" i="17"/>
  <c r="AC54" i="17"/>
  <c r="V54" i="17"/>
  <c r="O55" i="17"/>
  <c r="AA55" i="17"/>
  <c r="AI9" i="20"/>
  <c r="AI13" i="20"/>
  <c r="AI14" i="20"/>
  <c r="AI15" i="20"/>
  <c r="AI19" i="20"/>
  <c r="AI21" i="20"/>
  <c r="AK25" i="20"/>
  <c r="AK26" i="20"/>
  <c r="H51" i="20"/>
  <c r="L51" i="20"/>
  <c r="P51" i="20"/>
  <c r="T51" i="20"/>
  <c r="X51" i="20"/>
  <c r="AF51" i="20"/>
  <c r="F52" i="20"/>
  <c r="J52" i="20"/>
  <c r="R52" i="20"/>
  <c r="V52" i="20"/>
  <c r="AD52" i="20"/>
  <c r="AH52" i="20"/>
  <c r="D53" i="20"/>
  <c r="H53" i="20"/>
  <c r="P53" i="20"/>
  <c r="T53" i="20"/>
  <c r="AB53" i="20"/>
  <c r="AF53" i="20"/>
  <c r="L54" i="20"/>
  <c r="T54" i="20"/>
  <c r="X54" i="20"/>
  <c r="J55" i="20"/>
  <c r="N55" i="20"/>
  <c r="V55" i="20"/>
  <c r="Z55" i="20"/>
  <c r="AH55" i="20"/>
  <c r="S55" i="20"/>
  <c r="H56" i="20"/>
  <c r="L56" i="20"/>
  <c r="T56" i="20"/>
  <c r="X56" i="20"/>
  <c r="AF56" i="20"/>
  <c r="AK20" i="22"/>
  <c r="AK21" i="22"/>
  <c r="AI24" i="22"/>
  <c r="K51" i="22"/>
  <c r="O51" i="22"/>
  <c r="W51" i="22"/>
  <c r="AA51" i="22"/>
  <c r="K52" i="22"/>
  <c r="O52" i="22"/>
  <c r="W52" i="22"/>
  <c r="AA52" i="22"/>
  <c r="K53" i="22"/>
  <c r="O53" i="22"/>
  <c r="W53" i="22"/>
  <c r="AA53" i="22"/>
  <c r="K54" i="22"/>
  <c r="O54" i="22"/>
  <c r="W54" i="22"/>
  <c r="AA54" i="22"/>
  <c r="K55" i="22"/>
  <c r="O55" i="22"/>
  <c r="W55" i="22"/>
  <c r="AA55" i="22"/>
  <c r="O56" i="22"/>
  <c r="AA56" i="22"/>
  <c r="I56" i="22"/>
  <c r="U56" i="22"/>
  <c r="AG56" i="22"/>
  <c r="D51" i="24"/>
  <c r="L51" i="24"/>
  <c r="P51" i="24"/>
  <c r="X51" i="24"/>
  <c r="AB51" i="24"/>
  <c r="J52" i="24"/>
  <c r="N52" i="24"/>
  <c r="V52" i="24"/>
  <c r="Z52" i="24"/>
  <c r="AH52" i="24"/>
  <c r="H53" i="24"/>
  <c r="T53" i="24"/>
  <c r="AF53" i="24"/>
  <c r="F55" i="24"/>
  <c r="N55" i="24"/>
  <c r="R55" i="24"/>
  <c r="Z55" i="24"/>
  <c r="AD55" i="24"/>
  <c r="X56" i="24"/>
  <c r="AB56" i="24"/>
  <c r="AI9" i="25"/>
  <c r="AI10" i="25"/>
  <c r="W51" i="25"/>
  <c r="D52" i="25"/>
  <c r="H52" i="25"/>
  <c r="P52" i="25"/>
  <c r="AB52" i="25"/>
  <c r="I52" i="25"/>
  <c r="U52" i="25"/>
  <c r="AG52" i="25"/>
  <c r="G53" i="25"/>
  <c r="S53" i="25"/>
  <c r="AE53" i="25"/>
  <c r="Z54" i="25"/>
  <c r="O54" i="25"/>
  <c r="AA54" i="25"/>
  <c r="H55" i="25"/>
  <c r="T55" i="25"/>
  <c r="AF55" i="25"/>
  <c r="M55" i="25"/>
  <c r="Y55" i="25"/>
  <c r="R56" i="25"/>
  <c r="AD56" i="25"/>
  <c r="K56" i="25"/>
  <c r="W56" i="25"/>
  <c r="AI9" i="28"/>
  <c r="G50" i="28"/>
  <c r="O50" i="28"/>
  <c r="S50" i="28"/>
  <c r="AA50" i="28"/>
  <c r="AE50" i="28"/>
  <c r="E51" i="28"/>
  <c r="M51" i="28"/>
  <c r="Q51" i="28"/>
  <c r="Y51" i="28"/>
  <c r="AC51" i="28"/>
  <c r="K53" i="28"/>
  <c r="W53" i="28"/>
  <c r="R53" i="28"/>
  <c r="AD53" i="28"/>
  <c r="K54" i="28"/>
  <c r="O54" i="28"/>
  <c r="W54" i="28"/>
  <c r="AA54" i="28"/>
  <c r="D54" i="28"/>
  <c r="P54" i="28"/>
  <c r="I55" i="28"/>
  <c r="U55" i="28"/>
  <c r="AG55" i="28"/>
  <c r="K50" i="30"/>
  <c r="W50" i="30"/>
  <c r="I51" i="30"/>
  <c r="U51" i="30"/>
  <c r="AG51" i="30"/>
  <c r="O53" i="30"/>
  <c r="AA53" i="30"/>
  <c r="I54" i="30"/>
  <c r="M54" i="30"/>
  <c r="U54" i="30"/>
  <c r="Y54" i="30"/>
  <c r="AG54" i="30"/>
  <c r="K50" i="31"/>
  <c r="O50" i="31"/>
  <c r="W50" i="31"/>
  <c r="AA50" i="31"/>
  <c r="I51" i="31"/>
  <c r="M51" i="31"/>
  <c r="U51" i="31"/>
  <c r="Y51" i="31"/>
  <c r="AG51" i="31"/>
  <c r="G53" i="31"/>
  <c r="O53" i="31"/>
  <c r="S53" i="31"/>
  <c r="AA53" i="31"/>
  <c r="AE53" i="31"/>
  <c r="E54" i="31"/>
  <c r="M54" i="31"/>
  <c r="Q54" i="31"/>
  <c r="Y54" i="31"/>
  <c r="AC54" i="31"/>
  <c r="K55" i="31"/>
  <c r="W55" i="31"/>
  <c r="AH8" i="33"/>
  <c r="AH9" i="33"/>
  <c r="AH22" i="33"/>
  <c r="AI15" i="34"/>
  <c r="AY15" i="34" s="1"/>
  <c r="H50" i="34"/>
  <c r="R51" i="34"/>
  <c r="K53" i="35"/>
  <c r="AG50" i="37"/>
  <c r="Y51" i="41"/>
  <c r="AE52" i="41"/>
  <c r="G55" i="41"/>
  <c r="AE55" i="41"/>
  <c r="AI15" i="44"/>
  <c r="AI20" i="44"/>
  <c r="L52" i="30"/>
  <c r="P52" i="30"/>
  <c r="X52" i="30"/>
  <c r="D55" i="30"/>
  <c r="P55" i="30"/>
  <c r="AB55" i="30"/>
  <c r="AK24" i="31"/>
  <c r="AK25" i="31"/>
  <c r="H52" i="31"/>
  <c r="T52" i="31"/>
  <c r="AF52" i="31"/>
  <c r="M52" i="31"/>
  <c r="Y52" i="31"/>
  <c r="L55" i="31"/>
  <c r="X55" i="31"/>
  <c r="E55" i="31"/>
  <c r="Q55" i="31"/>
  <c r="AC55" i="31"/>
  <c r="I51" i="33"/>
  <c r="U51" i="33"/>
  <c r="AG51" i="33"/>
  <c r="I52" i="33"/>
  <c r="U52" i="33"/>
  <c r="AG52" i="33"/>
  <c r="I53" i="33"/>
  <c r="U53" i="33"/>
  <c r="AG53" i="33"/>
  <c r="I54" i="33"/>
  <c r="M54" i="33"/>
  <c r="U54" i="33"/>
  <c r="AG54" i="33"/>
  <c r="I55" i="33"/>
  <c r="M55" i="33"/>
  <c r="U55" i="33"/>
  <c r="AG55" i="33"/>
  <c r="I56" i="33"/>
  <c r="M56" i="33"/>
  <c r="U56" i="33"/>
  <c r="G56" i="33"/>
  <c r="D50" i="35"/>
  <c r="P50" i="35"/>
  <c r="AB50" i="35"/>
  <c r="N51" i="35"/>
  <c r="Z51" i="35"/>
  <c r="D52" i="35"/>
  <c r="H53" i="35"/>
  <c r="L53" i="35"/>
  <c r="T53" i="35"/>
  <c r="X53" i="35"/>
  <c r="AF53" i="35"/>
  <c r="F54" i="35"/>
  <c r="N54" i="35"/>
  <c r="R54" i="35"/>
  <c r="V54" i="35"/>
  <c r="Z54" i="35"/>
  <c r="AD54" i="35"/>
  <c r="AH54" i="35"/>
  <c r="AH11" i="36"/>
  <c r="AH20" i="36"/>
  <c r="AX20" i="36" s="1"/>
  <c r="Z55" i="37"/>
  <c r="AH16" i="38"/>
  <c r="AH17" i="38"/>
  <c r="AH18" i="38"/>
  <c r="AH20" i="38"/>
  <c r="T53" i="38"/>
  <c r="X53" i="38"/>
  <c r="AD55" i="38"/>
  <c r="H56" i="38"/>
  <c r="L56" i="38"/>
  <c r="AI26" i="39"/>
  <c r="G52" i="39"/>
  <c r="O54" i="39"/>
  <c r="M55" i="39"/>
  <c r="AE56" i="39"/>
  <c r="AD53" i="42"/>
  <c r="E54" i="28"/>
  <c r="I54" i="28"/>
  <c r="Q54" i="28"/>
  <c r="U54" i="28"/>
  <c r="AC54" i="28"/>
  <c r="AG54" i="28"/>
  <c r="AK23" i="30"/>
  <c r="E50" i="30"/>
  <c r="M50" i="30"/>
  <c r="Q50" i="30"/>
  <c r="AC50" i="30"/>
  <c r="O51" i="30"/>
  <c r="W51" i="30"/>
  <c r="AA51" i="30"/>
  <c r="D51" i="30"/>
  <c r="P51" i="30"/>
  <c r="AB51" i="30"/>
  <c r="I53" i="30"/>
  <c r="U53" i="30"/>
  <c r="AG53" i="30"/>
  <c r="J53" i="30"/>
  <c r="G54" i="30"/>
  <c r="S54" i="30"/>
  <c r="AA54" i="30"/>
  <c r="AE54" i="30"/>
  <c r="H54" i="30"/>
  <c r="T54" i="30"/>
  <c r="AF54" i="30"/>
  <c r="Z55" i="30"/>
  <c r="AI24" i="34"/>
  <c r="AI25" i="34"/>
  <c r="P51" i="34"/>
  <c r="Q51" i="34"/>
  <c r="Y51" i="34"/>
  <c r="F52" i="34"/>
  <c r="AD52" i="34"/>
  <c r="W52" i="34"/>
  <c r="P52" i="34"/>
  <c r="AG52" i="34"/>
  <c r="N53" i="34"/>
  <c r="Z53" i="34"/>
  <c r="AH53" i="34"/>
  <c r="G53" i="34"/>
  <c r="S53" i="34"/>
  <c r="H54" i="34"/>
  <c r="L54" i="34"/>
  <c r="X54" i="34"/>
  <c r="AB54" i="34"/>
  <c r="Q54" i="34"/>
  <c r="J55" i="34"/>
  <c r="AD55" i="34"/>
  <c r="AH55" i="34"/>
  <c r="T55" i="34"/>
  <c r="E50" i="36"/>
  <c r="I50" i="36"/>
  <c r="Q50" i="36"/>
  <c r="U50" i="36"/>
  <c r="AC50" i="36"/>
  <c r="AG50" i="36"/>
  <c r="E51" i="36"/>
  <c r="I51" i="36"/>
  <c r="Q51" i="36"/>
  <c r="U51" i="36"/>
  <c r="AC51" i="36"/>
  <c r="AG51" i="36"/>
  <c r="K51" i="36"/>
  <c r="O51" i="36"/>
  <c r="W51" i="36"/>
  <c r="AA51" i="36"/>
  <c r="E52" i="36"/>
  <c r="I52" i="36"/>
  <c r="Q52" i="36"/>
  <c r="U52" i="36"/>
  <c r="AC52" i="36"/>
  <c r="AG52" i="36"/>
  <c r="E53" i="36"/>
  <c r="I53" i="36"/>
  <c r="Q53" i="36"/>
  <c r="U53" i="36"/>
  <c r="AC53" i="36"/>
  <c r="AG53" i="36"/>
  <c r="K53" i="36"/>
  <c r="O53" i="36"/>
  <c r="W53" i="36"/>
  <c r="AA53" i="36"/>
  <c r="E54" i="36"/>
  <c r="I54" i="36"/>
  <c r="Q54" i="36"/>
  <c r="U54" i="36"/>
  <c r="AC54" i="36"/>
  <c r="AG54" i="36"/>
  <c r="E55" i="36"/>
  <c r="I55" i="36"/>
  <c r="Q55" i="36"/>
  <c r="U55" i="36"/>
  <c r="AC55" i="36"/>
  <c r="AG55" i="36"/>
  <c r="K55" i="36"/>
  <c r="O55" i="36"/>
  <c r="W55" i="36"/>
  <c r="AI11" i="37"/>
  <c r="AI12" i="37"/>
  <c r="AY12" i="37" s="1"/>
  <c r="AI13" i="37"/>
  <c r="AY13" i="37" s="1"/>
  <c r="AI14" i="37"/>
  <c r="AY14" i="37" s="1"/>
  <c r="AI15" i="37"/>
  <c r="AY15" i="37" s="1"/>
  <c r="L53" i="37"/>
  <c r="V54" i="37"/>
  <c r="AH10" i="38"/>
  <c r="I51" i="38"/>
  <c r="U51" i="38"/>
  <c r="AG51" i="38"/>
  <c r="M56" i="38"/>
  <c r="AI12" i="39"/>
  <c r="AI13" i="39"/>
  <c r="AI14" i="39"/>
  <c r="AI15" i="39"/>
  <c r="AI16" i="39"/>
  <c r="AI17" i="39"/>
  <c r="AI18" i="39"/>
  <c r="AI19" i="39"/>
  <c r="AI20" i="39"/>
  <c r="AI21" i="39"/>
  <c r="AY21" i="39" s="1"/>
  <c r="AI23" i="39"/>
  <c r="AI24" i="41"/>
  <c r="L51" i="41"/>
  <c r="F52" i="41"/>
  <c r="J52" i="41"/>
  <c r="R52" i="41"/>
  <c r="V52" i="41"/>
  <c r="AD52" i="41"/>
  <c r="I53" i="41"/>
  <c r="AG53" i="41"/>
  <c r="D54" i="41"/>
  <c r="H54" i="41"/>
  <c r="L54" i="41"/>
  <c r="P54" i="41"/>
  <c r="T54" i="41"/>
  <c r="X54" i="41"/>
  <c r="F55" i="41"/>
  <c r="N55" i="41"/>
  <c r="R55" i="41"/>
  <c r="V55" i="41"/>
  <c r="Z55" i="41"/>
  <c r="AD55" i="41"/>
  <c r="AH55" i="41"/>
  <c r="O56" i="41"/>
  <c r="AA56" i="41"/>
  <c r="H56" i="41"/>
  <c r="T56" i="41"/>
  <c r="AF56" i="41"/>
  <c r="M56" i="41"/>
  <c r="Y56" i="41"/>
  <c r="O50" i="42"/>
  <c r="AA50" i="42"/>
  <c r="E51" i="42"/>
  <c r="Q51" i="42"/>
  <c r="AC51" i="42"/>
  <c r="K53" i="42"/>
  <c r="W53" i="42"/>
  <c r="M54" i="42"/>
  <c r="AI11" i="44"/>
  <c r="AI12" i="44"/>
  <c r="Y54" i="42"/>
  <c r="H54" i="42"/>
  <c r="L54" i="42"/>
  <c r="T54" i="42"/>
  <c r="AF54" i="42"/>
  <c r="AI25" i="44"/>
  <c r="I52" i="44"/>
  <c r="K54" i="44"/>
  <c r="AI12" i="45"/>
  <c r="AI24" i="45"/>
  <c r="AI9" i="46"/>
  <c r="AK20" i="47"/>
  <c r="L52" i="47"/>
  <c r="X52" i="47"/>
  <c r="AH53" i="47"/>
  <c r="F54" i="47"/>
  <c r="AD54" i="47"/>
  <c r="P55" i="47"/>
  <c r="N56" i="47"/>
  <c r="AI8" i="48"/>
  <c r="AI9" i="48"/>
  <c r="AH52" i="48"/>
  <c r="AI8" i="50"/>
  <c r="AI10" i="50"/>
  <c r="AI11" i="50"/>
  <c r="AI19" i="50"/>
  <c r="AI26" i="50"/>
  <c r="M53" i="50"/>
  <c r="Y53" i="50"/>
  <c r="F53" i="50"/>
  <c r="R53" i="50"/>
  <c r="AD53" i="50"/>
  <c r="K54" i="50"/>
  <c r="W54" i="50"/>
  <c r="D54" i="50"/>
  <c r="P54" i="50"/>
  <c r="AB54" i="50"/>
  <c r="I54" i="50"/>
  <c r="U54" i="50"/>
  <c r="G55" i="50"/>
  <c r="S55" i="50"/>
  <c r="AE55" i="50"/>
  <c r="E56" i="50"/>
  <c r="Q56" i="50"/>
  <c r="AC56" i="50"/>
  <c r="J56" i="50"/>
  <c r="R56" i="50"/>
  <c r="V56" i="50"/>
  <c r="AH56" i="50"/>
  <c r="K57" i="50"/>
  <c r="O57" i="50"/>
  <c r="S57" i="50"/>
  <c r="W57" i="50"/>
  <c r="AA57" i="50"/>
  <c r="AH11" i="51"/>
  <c r="D54" i="51"/>
  <c r="P54" i="51"/>
  <c r="AB54" i="51"/>
  <c r="D56" i="51"/>
  <c r="P56" i="51"/>
  <c r="AB56" i="51"/>
  <c r="AI8" i="53"/>
  <c r="AI10" i="53"/>
  <c r="H53" i="53"/>
  <c r="T53" i="53"/>
  <c r="AF53" i="53"/>
  <c r="N55" i="53"/>
  <c r="Z55" i="53"/>
  <c r="R57" i="53"/>
  <c r="AJ9" i="54"/>
  <c r="AH14" i="54"/>
  <c r="AH20" i="54"/>
  <c r="AI16" i="45"/>
  <c r="AI17" i="45"/>
  <c r="AI19" i="45"/>
  <c r="AI20" i="45"/>
  <c r="AI21" i="45"/>
  <c r="AI22" i="45"/>
  <c r="G52" i="45"/>
  <c r="S52" i="45"/>
  <c r="AE52" i="45"/>
  <c r="M54" i="45"/>
  <c r="Y54" i="45"/>
  <c r="K55" i="45"/>
  <c r="W55" i="45"/>
  <c r="AG56" i="45"/>
  <c r="O53" i="48"/>
  <c r="AA53" i="48"/>
  <c r="AI19" i="46"/>
  <c r="AI10" i="47"/>
  <c r="AI23" i="47"/>
  <c r="E52" i="47"/>
  <c r="AC52" i="47"/>
  <c r="K54" i="47"/>
  <c r="W54" i="47"/>
  <c r="I55" i="47"/>
  <c r="U55" i="47"/>
  <c r="AG55" i="47"/>
  <c r="AI11" i="48"/>
  <c r="AI12" i="48"/>
  <c r="AI14" i="48"/>
  <c r="AI15" i="48"/>
  <c r="AI17" i="48"/>
  <c r="AI18" i="48"/>
  <c r="AI20" i="48"/>
  <c r="AI25" i="48"/>
  <c r="L52" i="48"/>
  <c r="G54" i="48"/>
  <c r="S54" i="48"/>
  <c r="AI24" i="50"/>
  <c r="G53" i="50"/>
  <c r="K53" i="50"/>
  <c r="O53" i="50"/>
  <c r="S53" i="50"/>
  <c r="W53" i="50"/>
  <c r="AA53" i="50"/>
  <c r="AE53" i="50"/>
  <c r="D53" i="50"/>
  <c r="AB53" i="50"/>
  <c r="E55" i="50"/>
  <c r="I55" i="50"/>
  <c r="M55" i="50"/>
  <c r="Q55" i="50"/>
  <c r="U55" i="50"/>
  <c r="Y55" i="50"/>
  <c r="AC55" i="50"/>
  <c r="AG55" i="50"/>
  <c r="N55" i="50"/>
  <c r="G56" i="50"/>
  <c r="K56" i="50"/>
  <c r="O56" i="50"/>
  <c r="S56" i="50"/>
  <c r="W56" i="50"/>
  <c r="AA56" i="50"/>
  <c r="AE56" i="50"/>
  <c r="AH8" i="51"/>
  <c r="AH13" i="51"/>
  <c r="AI25" i="53"/>
  <c r="AI27" i="53"/>
  <c r="I53" i="53"/>
  <c r="M53" i="53"/>
  <c r="U53" i="53"/>
  <c r="Y53" i="53"/>
  <c r="AG53" i="53"/>
  <c r="G54" i="53"/>
  <c r="S54" i="53"/>
  <c r="AE54" i="53"/>
  <c r="G55" i="53"/>
  <c r="O55" i="53"/>
  <c r="S55" i="53"/>
  <c r="AA55" i="53"/>
  <c r="AE55" i="53"/>
  <c r="E56" i="53"/>
  <c r="M56" i="53"/>
  <c r="Q56" i="53"/>
  <c r="Y56" i="53"/>
  <c r="AC56" i="53"/>
  <c r="K57" i="53"/>
  <c r="W57" i="53"/>
  <c r="Q56" i="44"/>
  <c r="I56" i="45"/>
  <c r="J57" i="53"/>
  <c r="V57" i="53"/>
  <c r="AH57" i="53"/>
  <c r="E55" i="54"/>
  <c r="M55" i="54"/>
  <c r="Q55" i="54"/>
  <c r="Y55" i="54"/>
  <c r="AC55" i="54"/>
  <c r="E57" i="54"/>
  <c r="AH9" i="71"/>
  <c r="AH15" i="71"/>
  <c r="AH18" i="71"/>
  <c r="AK17" i="72"/>
  <c r="AT17" i="72" s="1"/>
  <c r="AK21" i="72"/>
  <c r="AU21" i="72" s="1"/>
  <c r="AJ12" i="73"/>
  <c r="AJ16" i="73"/>
  <c r="AT16" i="73" s="1"/>
  <c r="F53" i="56"/>
  <c r="R53" i="56"/>
  <c r="L55" i="56"/>
  <c r="V56" i="56"/>
  <c r="AH56" i="56"/>
  <c r="AF57" i="56"/>
  <c r="AI14" i="57"/>
  <c r="AI15" i="57"/>
  <c r="K52" i="57"/>
  <c r="AA52" i="57"/>
  <c r="AF54" i="57"/>
  <c r="I54" i="57"/>
  <c r="AG54" i="57"/>
  <c r="F55" i="57"/>
  <c r="AD55" i="57"/>
  <c r="AI15" i="58"/>
  <c r="AI21" i="58"/>
  <c r="AI22" i="58"/>
  <c r="K52" i="58"/>
  <c r="W52" i="58"/>
  <c r="E54" i="58"/>
  <c r="Q54" i="58"/>
  <c r="Y54" i="58"/>
  <c r="AC54" i="58"/>
  <c r="J54" i="58"/>
  <c r="V54" i="58"/>
  <c r="O55" i="58"/>
  <c r="AA55" i="58"/>
  <c r="H54" i="60"/>
  <c r="R55" i="60"/>
  <c r="AD53" i="59"/>
  <c r="D51" i="62"/>
  <c r="L51" i="62"/>
  <c r="P51" i="62"/>
  <c r="X51" i="62"/>
  <c r="AB51" i="62"/>
  <c r="F53" i="62"/>
  <c r="J53" i="62"/>
  <c r="R53" i="62"/>
  <c r="V53" i="62"/>
  <c r="AD53" i="62"/>
  <c r="AH53" i="62"/>
  <c r="D54" i="62"/>
  <c r="H54" i="62"/>
  <c r="P54" i="62"/>
  <c r="T54" i="62"/>
  <c r="AB54" i="62"/>
  <c r="AF54" i="62"/>
  <c r="I51" i="61"/>
  <c r="U51" i="61"/>
  <c r="AG51" i="61"/>
  <c r="K53" i="61"/>
  <c r="O53" i="61"/>
  <c r="AA53" i="61"/>
  <c r="M54" i="61"/>
  <c r="Y54" i="61"/>
  <c r="M57" i="54"/>
  <c r="Q57" i="54"/>
  <c r="Y57" i="54"/>
  <c r="AC57" i="54"/>
  <c r="Q53" i="60"/>
  <c r="I56" i="60"/>
  <c r="U56" i="60"/>
  <c r="AG56" i="60"/>
  <c r="AD56" i="60"/>
  <c r="AK10" i="59"/>
  <c r="M51" i="59"/>
  <c r="Y51" i="59"/>
  <c r="G53" i="59"/>
  <c r="S53" i="59"/>
  <c r="AE53" i="59"/>
  <c r="E54" i="59"/>
  <c r="Q54" i="59"/>
  <c r="AC54" i="59"/>
  <c r="M55" i="59"/>
  <c r="AK10" i="62"/>
  <c r="AI11" i="62"/>
  <c r="AI25" i="62"/>
  <c r="E51" i="62"/>
  <c r="I51" i="62"/>
  <c r="M51" i="62"/>
  <c r="Q51" i="62"/>
  <c r="U51" i="62"/>
  <c r="Y51" i="62"/>
  <c r="AC51" i="62"/>
  <c r="AG51" i="62"/>
  <c r="K52" i="62"/>
  <c r="W52" i="62"/>
  <c r="G53" i="62"/>
  <c r="O53" i="62"/>
  <c r="S53" i="62"/>
  <c r="AA53" i="62"/>
  <c r="AE53" i="62"/>
  <c r="E54" i="62"/>
  <c r="I54" i="62"/>
  <c r="M54" i="62"/>
  <c r="Q54" i="62"/>
  <c r="U54" i="62"/>
  <c r="Y54" i="62"/>
  <c r="AC54" i="62"/>
  <c r="AG54" i="62"/>
  <c r="O55" i="62"/>
  <c r="AA55" i="62"/>
  <c r="AK8" i="61"/>
  <c r="AI11" i="61"/>
  <c r="AI12" i="61"/>
  <c r="AI17" i="61"/>
  <c r="J51" i="61"/>
  <c r="N51" i="61"/>
  <c r="V51" i="61"/>
  <c r="Z51" i="61"/>
  <c r="AH51" i="61"/>
  <c r="H53" i="61"/>
  <c r="T53" i="61"/>
  <c r="AF53" i="61"/>
  <c r="F54" i="61"/>
  <c r="N54" i="61"/>
  <c r="R54" i="61"/>
  <c r="Z54" i="61"/>
  <c r="AD54" i="61"/>
  <c r="AK15" i="67"/>
  <c r="AK19" i="70"/>
  <c r="AH24" i="54"/>
  <c r="E53" i="56"/>
  <c r="L52" i="57"/>
  <c r="P52" i="57"/>
  <c r="T52" i="57"/>
  <c r="X52" i="57"/>
  <c r="AB52" i="57"/>
  <c r="AF52" i="57"/>
  <c r="V54" i="57"/>
  <c r="Z54" i="57"/>
  <c r="AD54" i="57"/>
  <c r="AH54" i="57"/>
  <c r="AD56" i="57"/>
  <c r="V55" i="58"/>
  <c r="AI26" i="60"/>
  <c r="P55" i="60"/>
  <c r="AF55" i="60"/>
  <c r="AI24" i="59"/>
  <c r="K51" i="59"/>
  <c r="W51" i="59"/>
  <c r="AB53" i="59"/>
  <c r="AF53" i="59"/>
  <c r="O54" i="59"/>
  <c r="AA54" i="59"/>
  <c r="AI24" i="62"/>
  <c r="J51" i="62"/>
  <c r="V51" i="62"/>
  <c r="AH51" i="62"/>
  <c r="G51" i="62"/>
  <c r="O51" i="62"/>
  <c r="S51" i="62"/>
  <c r="AA51" i="62"/>
  <c r="AE51" i="62"/>
  <c r="H52" i="62"/>
  <c r="T52" i="62"/>
  <c r="AF52" i="62"/>
  <c r="M52" i="62"/>
  <c r="Y52" i="62"/>
  <c r="F52" i="62"/>
  <c r="R52" i="62"/>
  <c r="AD52" i="62"/>
  <c r="D53" i="62"/>
  <c r="P53" i="62"/>
  <c r="AB53" i="62"/>
  <c r="I53" i="62"/>
  <c r="M53" i="62"/>
  <c r="U53" i="62"/>
  <c r="Y53" i="62"/>
  <c r="AG53" i="62"/>
  <c r="N54" i="62"/>
  <c r="R54" i="62"/>
  <c r="Z54" i="62"/>
  <c r="G54" i="62"/>
  <c r="K54" i="62"/>
  <c r="S54" i="62"/>
  <c r="W54" i="62"/>
  <c r="AE54" i="62"/>
  <c r="L55" i="62"/>
  <c r="X55" i="62"/>
  <c r="E55" i="62"/>
  <c r="J55" i="62"/>
  <c r="V55" i="62"/>
  <c r="AH55" i="62"/>
  <c r="AA51" i="61"/>
  <c r="L51" i="61"/>
  <c r="AD53" i="61"/>
  <c r="G54" i="61"/>
  <c r="S54" i="61"/>
  <c r="T54" i="61"/>
  <c r="AF54" i="61"/>
  <c r="AC55" i="61"/>
  <c r="AK9" i="63"/>
  <c r="AK8" i="65"/>
  <c r="AK25" i="65"/>
  <c r="AJ13" i="66"/>
  <c r="AT13" i="66" s="1"/>
  <c r="AK19" i="67"/>
  <c r="AU19" i="67" s="1"/>
  <c r="AJ17" i="68"/>
  <c r="AU17" i="68" s="1"/>
  <c r="AK9" i="70"/>
  <c r="AK20" i="70"/>
  <c r="AK9" i="75"/>
  <c r="AK23" i="75"/>
  <c r="AK24" i="75"/>
  <c r="AK20" i="77"/>
  <c r="AW20" i="77" s="1"/>
  <c r="AJ8" i="79"/>
  <c r="AS8" i="79" s="1"/>
  <c r="AV9" i="79"/>
  <c r="AK13" i="84"/>
  <c r="AS13" i="84" s="1"/>
  <c r="AK23" i="84"/>
  <c r="AH17" i="86"/>
  <c r="AS17" i="86" s="1"/>
  <c r="AK13" i="88"/>
  <c r="AU12" i="92"/>
  <c r="AK23" i="93"/>
  <c r="AV23" i="93" s="1"/>
  <c r="AK10" i="94"/>
  <c r="AS10" i="94" s="1"/>
  <c r="AK15" i="94"/>
  <c r="AK9" i="95"/>
  <c r="AK14" i="95"/>
  <c r="AW14" i="95" s="1"/>
  <c r="AK17" i="95"/>
  <c r="AJ19" i="97"/>
  <c r="AJ24" i="97"/>
  <c r="AK12" i="99"/>
  <c r="AW12" i="99" s="1"/>
  <c r="AJ23" i="100"/>
  <c r="AK12" i="101"/>
  <c r="AW12" i="101" s="1"/>
  <c r="AK16" i="101"/>
  <c r="AK9" i="102"/>
  <c r="AU21" i="102"/>
  <c r="AI25" i="103"/>
  <c r="AK16" i="104"/>
  <c r="AS16" i="104" s="1"/>
  <c r="AK24" i="104"/>
  <c r="AV24" i="104" s="1"/>
  <c r="AK25" i="104"/>
  <c r="AJ21" i="105"/>
  <c r="AK10" i="75"/>
  <c r="AK12" i="75"/>
  <c r="AU12" i="75" s="1"/>
  <c r="AJ14" i="76"/>
  <c r="AT15" i="77"/>
  <c r="AK18" i="78"/>
  <c r="AU18" i="78" s="1"/>
  <c r="AK22" i="78"/>
  <c r="AK23" i="78"/>
  <c r="AK15" i="81"/>
  <c r="AT15" i="81" s="1"/>
  <c r="AJ8" i="82"/>
  <c r="AR8" i="82" s="1"/>
  <c r="AK8" i="84"/>
  <c r="AH9" i="86"/>
  <c r="AH15" i="86"/>
  <c r="AK21" i="88"/>
  <c r="AW21" i="88" s="1"/>
  <c r="AJ17" i="89"/>
  <c r="AS17" i="89" s="1"/>
  <c r="AJ20" i="89"/>
  <c r="AJ24" i="89"/>
  <c r="AK14" i="92"/>
  <c r="AK24" i="93"/>
  <c r="AU24" i="93" s="1"/>
  <c r="AK12" i="95"/>
  <c r="AK15" i="95"/>
  <c r="AK16" i="96"/>
  <c r="AT16" i="96" s="1"/>
  <c r="AK22" i="96"/>
  <c r="AU22" i="96" s="1"/>
  <c r="AK25" i="99"/>
  <c r="AK9" i="104"/>
  <c r="AK14" i="104"/>
  <c r="AJ18" i="105"/>
  <c r="AR18" i="105" s="1"/>
  <c r="AK9" i="106"/>
  <c r="AK14" i="106"/>
  <c r="AK18" i="106"/>
  <c r="AW18" i="106" s="1"/>
  <c r="AK16" i="72"/>
  <c r="AW16" i="72" s="1"/>
  <c r="AJ22" i="73"/>
  <c r="AK21" i="75"/>
  <c r="AJ10" i="76"/>
  <c r="AJ12" i="76"/>
  <c r="AJ19" i="76"/>
  <c r="AV22" i="76"/>
  <c r="AK12" i="78"/>
  <c r="AW12" i="78" s="1"/>
  <c r="AJ10" i="79"/>
  <c r="AT10" i="79" s="1"/>
  <c r="AJ16" i="79"/>
  <c r="AV16" i="79" s="1"/>
  <c r="AK19" i="81"/>
  <c r="AK20" i="85"/>
  <c r="AK15" i="88"/>
  <c r="AV15" i="88" s="1"/>
  <c r="AK20" i="93"/>
  <c r="AK14" i="94"/>
  <c r="AK21" i="94"/>
  <c r="AV21" i="94" s="1"/>
  <c r="AK23" i="94"/>
  <c r="AT23" i="94" s="1"/>
  <c r="AK18" i="95"/>
  <c r="AK19" i="95"/>
  <c r="AK24" i="96"/>
  <c r="AJ20" i="97"/>
  <c r="AK15" i="99"/>
  <c r="AK23" i="99"/>
  <c r="AI9" i="103"/>
  <c r="AR9" i="103" s="1"/>
  <c r="AJ8" i="105"/>
  <c r="AU8" i="105" s="1"/>
  <c r="AJ10" i="105"/>
  <c r="AT10" i="105" s="1"/>
  <c r="AJ17" i="105"/>
  <c r="AJ19" i="105"/>
  <c r="AK8" i="106"/>
  <c r="F51" i="13"/>
  <c r="R51" i="13"/>
  <c r="AD51" i="13"/>
  <c r="D52" i="13"/>
  <c r="P52" i="13"/>
  <c r="AB52" i="13"/>
  <c r="AK10" i="13"/>
  <c r="K51" i="13"/>
  <c r="O51" i="13"/>
  <c r="W51" i="13"/>
  <c r="AA51" i="13"/>
  <c r="AJ13" i="18"/>
  <c r="V54" i="13"/>
  <c r="AH54" i="13"/>
  <c r="H55" i="13"/>
  <c r="T55" i="13"/>
  <c r="AF55" i="13"/>
  <c r="F56" i="13"/>
  <c r="R56" i="13"/>
  <c r="AD56" i="13"/>
  <c r="AI15" i="1"/>
  <c r="L52" i="1"/>
  <c r="X52" i="1"/>
  <c r="J53" i="1"/>
  <c r="R53" i="1"/>
  <c r="V53" i="1"/>
  <c r="AH53" i="1"/>
  <c r="H54" i="1"/>
  <c r="T54" i="1"/>
  <c r="X54" i="1"/>
  <c r="AF54" i="1"/>
  <c r="D55" i="1"/>
  <c r="H55" i="1"/>
  <c r="P55" i="1"/>
  <c r="T55" i="1"/>
  <c r="AB55" i="1"/>
  <c r="AF55" i="1"/>
  <c r="F56" i="1"/>
  <c r="R56" i="1"/>
  <c r="AD56" i="1"/>
  <c r="D57" i="1"/>
  <c r="P57" i="1"/>
  <c r="AK17" i="2"/>
  <c r="K52" i="2"/>
  <c r="W52" i="2"/>
  <c r="I53" i="2"/>
  <c r="U53" i="2"/>
  <c r="AG53" i="2"/>
  <c r="O55" i="2"/>
  <c r="AA55" i="2"/>
  <c r="M56" i="2"/>
  <c r="Y56" i="2"/>
  <c r="K57" i="2"/>
  <c r="W57" i="2"/>
  <c r="AK14" i="3"/>
  <c r="AK20" i="3"/>
  <c r="G51" i="3"/>
  <c r="S51" i="3"/>
  <c r="AE51" i="3"/>
  <c r="E52" i="3"/>
  <c r="Q52" i="3"/>
  <c r="AC52" i="3"/>
  <c r="O53" i="3"/>
  <c r="AA53" i="3"/>
  <c r="K54" i="3"/>
  <c r="W54" i="3"/>
  <c r="I55" i="3"/>
  <c r="U55" i="3"/>
  <c r="AG55" i="3"/>
  <c r="G56" i="3"/>
  <c r="S56" i="3"/>
  <c r="AE56" i="3"/>
  <c r="L56" i="3"/>
  <c r="X56" i="3"/>
  <c r="AH12" i="4"/>
  <c r="AK10" i="5"/>
  <c r="AI24" i="5"/>
  <c r="AK26" i="5"/>
  <c r="D51" i="5"/>
  <c r="H51" i="5"/>
  <c r="L51" i="5"/>
  <c r="P51" i="5"/>
  <c r="T51" i="5"/>
  <c r="X51" i="5"/>
  <c r="AB51" i="5"/>
  <c r="AF51" i="5"/>
  <c r="F52" i="5"/>
  <c r="J52" i="5"/>
  <c r="N52" i="5"/>
  <c r="R52" i="5"/>
  <c r="V52" i="5"/>
  <c r="Z52" i="5"/>
  <c r="AD52" i="5"/>
  <c r="AH52" i="5"/>
  <c r="H53" i="5"/>
  <c r="T53" i="5"/>
  <c r="AF53" i="5"/>
  <c r="D54" i="5"/>
  <c r="H54" i="5"/>
  <c r="L54" i="5"/>
  <c r="P54" i="5"/>
  <c r="T54" i="5"/>
  <c r="X54" i="5"/>
  <c r="AB54" i="5"/>
  <c r="AF54" i="5"/>
  <c r="F55" i="5"/>
  <c r="J55" i="5"/>
  <c r="N55" i="5"/>
  <c r="R55" i="5"/>
  <c r="V55" i="5"/>
  <c r="Z55" i="5"/>
  <c r="AD55" i="5"/>
  <c r="AH55" i="5"/>
  <c r="L56" i="5"/>
  <c r="X56" i="5"/>
  <c r="E56" i="5"/>
  <c r="Q56" i="5"/>
  <c r="AC56" i="5"/>
  <c r="AG56" i="5"/>
  <c r="O56" i="5"/>
  <c r="AA56" i="5"/>
  <c r="F50" i="7"/>
  <c r="J50" i="7"/>
  <c r="R50" i="7"/>
  <c r="V50" i="7"/>
  <c r="AD50" i="7"/>
  <c r="AH50" i="7"/>
  <c r="D51" i="7"/>
  <c r="H51" i="7"/>
  <c r="P51" i="7"/>
  <c r="T51" i="7"/>
  <c r="AB51" i="7"/>
  <c r="AF51" i="7"/>
  <c r="J53" i="7"/>
  <c r="N53" i="7"/>
  <c r="V53" i="7"/>
  <c r="Z53" i="7"/>
  <c r="AH53" i="7"/>
  <c r="D54" i="7"/>
  <c r="H54" i="7"/>
  <c r="P54" i="7"/>
  <c r="T54" i="7"/>
  <c r="X54" i="7"/>
  <c r="AB54" i="7"/>
  <c r="AF54" i="7"/>
  <c r="F55" i="7"/>
  <c r="R55" i="7"/>
  <c r="Z55" i="7"/>
  <c r="AD55" i="7"/>
  <c r="AK11" i="6"/>
  <c r="AK13" i="6"/>
  <c r="AK14" i="6"/>
  <c r="AK15" i="6"/>
  <c r="AK25" i="6"/>
  <c r="E50" i="6"/>
  <c r="I50" i="6"/>
  <c r="Q50" i="6"/>
  <c r="U50" i="6"/>
  <c r="AC50" i="6"/>
  <c r="G51" i="6"/>
  <c r="O51" i="6"/>
  <c r="S51" i="6"/>
  <c r="AA51" i="6"/>
  <c r="AE51" i="6"/>
  <c r="M52" i="6"/>
  <c r="Y52" i="6"/>
  <c r="I53" i="6"/>
  <c r="M53" i="6"/>
  <c r="U53" i="6"/>
  <c r="AG53" i="6"/>
  <c r="G54" i="6"/>
  <c r="S54" i="6"/>
  <c r="AE54" i="6"/>
  <c r="E55" i="6"/>
  <c r="Q55" i="6"/>
  <c r="AC55" i="6"/>
  <c r="V55" i="6"/>
  <c r="AH55" i="6"/>
  <c r="F50" i="8"/>
  <c r="D51" i="8"/>
  <c r="P51" i="8"/>
  <c r="AB51" i="8"/>
  <c r="N52" i="8"/>
  <c r="Z52" i="8"/>
  <c r="J53" i="8"/>
  <c r="V53" i="8"/>
  <c r="AH53" i="8"/>
  <c r="H54" i="8"/>
  <c r="T54" i="8"/>
  <c r="AF54" i="8"/>
  <c r="F55" i="8"/>
  <c r="R55" i="8"/>
  <c r="AD55" i="8"/>
  <c r="E51" i="10"/>
  <c r="Q51" i="10"/>
  <c r="AC51" i="10"/>
  <c r="K52" i="10"/>
  <c r="O52" i="10"/>
  <c r="W52" i="10"/>
  <c r="AA52" i="10"/>
  <c r="M53" i="10"/>
  <c r="Y53" i="10"/>
  <c r="F53" i="10"/>
  <c r="R53" i="10"/>
  <c r="AD53" i="10"/>
  <c r="I54" i="10"/>
  <c r="U54" i="10"/>
  <c r="AG54" i="10"/>
  <c r="G55" i="10"/>
  <c r="K55" i="10"/>
  <c r="O55" i="10"/>
  <c r="S55" i="10"/>
  <c r="W55" i="10"/>
  <c r="AA55" i="10"/>
  <c r="AE55" i="10"/>
  <c r="E56" i="10"/>
  <c r="I56" i="10"/>
  <c r="Q56" i="10"/>
  <c r="U56" i="10"/>
  <c r="AC56" i="10"/>
  <c r="N56" i="10"/>
  <c r="AJ20" i="18"/>
  <c r="AJ21" i="18"/>
  <c r="M52" i="13"/>
  <c r="Y52" i="13"/>
  <c r="G53" i="13"/>
  <c r="K53" i="13"/>
  <c r="S53" i="13"/>
  <c r="W53" i="13"/>
  <c r="AE53" i="13"/>
  <c r="O54" i="13"/>
  <c r="AA54" i="13"/>
  <c r="AE54" i="13"/>
  <c r="E55" i="13"/>
  <c r="M55" i="13"/>
  <c r="Q55" i="13"/>
  <c r="Y55" i="13"/>
  <c r="AC55" i="13"/>
  <c r="K56" i="13"/>
  <c r="O56" i="13"/>
  <c r="AA56" i="13"/>
  <c r="H56" i="13"/>
  <c r="AF56" i="13"/>
  <c r="AK8" i="1"/>
  <c r="AK13" i="1"/>
  <c r="AK18" i="1"/>
  <c r="M52" i="1"/>
  <c r="Y52" i="1"/>
  <c r="K53" i="1"/>
  <c r="W53" i="1"/>
  <c r="E55" i="1"/>
  <c r="Q55" i="1"/>
  <c r="AC55" i="1"/>
  <c r="O56" i="1"/>
  <c r="AA56" i="1"/>
  <c r="D52" i="2"/>
  <c r="H52" i="2"/>
  <c r="L52" i="2"/>
  <c r="P52" i="2"/>
  <c r="T52" i="2"/>
  <c r="X52" i="2"/>
  <c r="AB52" i="2"/>
  <c r="AF52" i="2"/>
  <c r="F53" i="2"/>
  <c r="J53" i="2"/>
  <c r="N53" i="2"/>
  <c r="R53" i="2"/>
  <c r="V53" i="2"/>
  <c r="Z53" i="2"/>
  <c r="AD53" i="2"/>
  <c r="AH53" i="2"/>
  <c r="L54" i="2"/>
  <c r="X54" i="2"/>
  <c r="H55" i="2"/>
  <c r="T55" i="2"/>
  <c r="AF55" i="2"/>
  <c r="F56" i="2"/>
  <c r="N56" i="2"/>
  <c r="R56" i="2"/>
  <c r="Z56" i="2"/>
  <c r="AD56" i="2"/>
  <c r="AF57" i="2"/>
  <c r="M57" i="2"/>
  <c r="AI10" i="3"/>
  <c r="AK11" i="3"/>
  <c r="AK12" i="3"/>
  <c r="D51" i="3"/>
  <c r="H51" i="3"/>
  <c r="P51" i="3"/>
  <c r="T51" i="3"/>
  <c r="AB51" i="3"/>
  <c r="AF51" i="3"/>
  <c r="N52" i="3"/>
  <c r="Z52" i="3"/>
  <c r="H54" i="3"/>
  <c r="T54" i="3"/>
  <c r="AF54" i="3"/>
  <c r="F55" i="3"/>
  <c r="R55" i="3"/>
  <c r="AD55" i="3"/>
  <c r="W55" i="3"/>
  <c r="AF56" i="3"/>
  <c r="AH8" i="4"/>
  <c r="AH9" i="4"/>
  <c r="K51" i="4"/>
  <c r="W51" i="4"/>
  <c r="K52" i="4"/>
  <c r="W52" i="4"/>
  <c r="K53" i="4"/>
  <c r="W53" i="4"/>
  <c r="K55" i="4"/>
  <c r="W55" i="4"/>
  <c r="AK8" i="5"/>
  <c r="AI12" i="5"/>
  <c r="AI14" i="5"/>
  <c r="AI15" i="5"/>
  <c r="AI16" i="5"/>
  <c r="AI18" i="5"/>
  <c r="M51" i="5"/>
  <c r="Y51" i="5"/>
  <c r="K52" i="5"/>
  <c r="W52" i="5"/>
  <c r="I53" i="5"/>
  <c r="U53" i="5"/>
  <c r="AG53" i="5"/>
  <c r="O55" i="5"/>
  <c r="AA55" i="5"/>
  <c r="G50" i="7"/>
  <c r="O50" i="7"/>
  <c r="S50" i="7"/>
  <c r="AA50" i="7"/>
  <c r="AE50" i="7"/>
  <c r="E51" i="7"/>
  <c r="M51" i="7"/>
  <c r="Q51" i="7"/>
  <c r="Y51" i="7"/>
  <c r="AC51" i="7"/>
  <c r="K52" i="7"/>
  <c r="W52" i="7"/>
  <c r="G53" i="7"/>
  <c r="K53" i="7"/>
  <c r="S53" i="7"/>
  <c r="W53" i="7"/>
  <c r="AE53" i="7"/>
  <c r="E54" i="7"/>
  <c r="I54" i="7"/>
  <c r="Q54" i="7"/>
  <c r="U54" i="7"/>
  <c r="AC54" i="7"/>
  <c r="AG54" i="7"/>
  <c r="AK10" i="6"/>
  <c r="F50" i="6"/>
  <c r="N50" i="6"/>
  <c r="R50" i="6"/>
  <c r="Z50" i="6"/>
  <c r="AD50" i="6"/>
  <c r="D51" i="6"/>
  <c r="L51" i="6"/>
  <c r="P51" i="6"/>
  <c r="X51" i="6"/>
  <c r="AB51" i="6"/>
  <c r="V52" i="6"/>
  <c r="AH52" i="6"/>
  <c r="AC52" i="6"/>
  <c r="F53" i="6"/>
  <c r="J53" i="6"/>
  <c r="R53" i="6"/>
  <c r="V53" i="6"/>
  <c r="AD53" i="6"/>
  <c r="AH53" i="6"/>
  <c r="D54" i="6"/>
  <c r="H54" i="6"/>
  <c r="P54" i="6"/>
  <c r="T54" i="6"/>
  <c r="AB54" i="6"/>
  <c r="AF54" i="6"/>
  <c r="N55" i="6"/>
  <c r="Z55" i="6"/>
  <c r="U55" i="6"/>
  <c r="AG55" i="6"/>
  <c r="AI15" i="8"/>
  <c r="AI16" i="8"/>
  <c r="AI20" i="8"/>
  <c r="AI24" i="8"/>
  <c r="G50" i="8"/>
  <c r="S50" i="8"/>
  <c r="AE50" i="8"/>
  <c r="H50" i="8"/>
  <c r="T50" i="8"/>
  <c r="AF50" i="8"/>
  <c r="E51" i="8"/>
  <c r="M51" i="8"/>
  <c r="Q51" i="8"/>
  <c r="Y51" i="8"/>
  <c r="AC51" i="8"/>
  <c r="F51" i="8"/>
  <c r="R51" i="8"/>
  <c r="AD51" i="8"/>
  <c r="K53" i="8"/>
  <c r="S53" i="8"/>
  <c r="W53" i="8"/>
  <c r="AE53" i="8"/>
  <c r="L53" i="8"/>
  <c r="X53" i="8"/>
  <c r="E54" i="8"/>
  <c r="I54" i="8"/>
  <c r="Q54" i="8"/>
  <c r="U54" i="8"/>
  <c r="AC54" i="8"/>
  <c r="AG54" i="8"/>
  <c r="J54" i="8"/>
  <c r="V54" i="8"/>
  <c r="AH54" i="8"/>
  <c r="O55" i="8"/>
  <c r="AA55" i="8"/>
  <c r="H55" i="8"/>
  <c r="AF55" i="8"/>
  <c r="M55" i="8"/>
  <c r="F51" i="10"/>
  <c r="R51" i="10"/>
  <c r="AD51" i="10"/>
  <c r="D52" i="10"/>
  <c r="P52" i="10"/>
  <c r="AB52" i="10"/>
  <c r="I52" i="10"/>
  <c r="U52" i="10"/>
  <c r="AG52" i="10"/>
  <c r="N53" i="10"/>
  <c r="Z53" i="10"/>
  <c r="J54" i="10"/>
  <c r="V54" i="10"/>
  <c r="AH54" i="10"/>
  <c r="H55" i="10"/>
  <c r="P55" i="10"/>
  <c r="T55" i="10"/>
  <c r="AF55" i="10"/>
  <c r="F56" i="10"/>
  <c r="R56" i="10"/>
  <c r="AD56" i="10"/>
  <c r="AI14" i="13"/>
  <c r="AI18" i="13"/>
  <c r="AI23" i="13"/>
  <c r="L51" i="13"/>
  <c r="X51" i="13"/>
  <c r="J52" i="13"/>
  <c r="V52" i="13"/>
  <c r="AH52" i="13"/>
  <c r="D54" i="13"/>
  <c r="P54" i="13"/>
  <c r="AB54" i="13"/>
  <c r="N55" i="13"/>
  <c r="Z55" i="13"/>
  <c r="AH55" i="13"/>
  <c r="T56" i="13"/>
  <c r="N52" i="1"/>
  <c r="Z52" i="1"/>
  <c r="N55" i="1"/>
  <c r="Z55" i="1"/>
  <c r="H56" i="1"/>
  <c r="L56" i="1"/>
  <c r="T56" i="1"/>
  <c r="X56" i="1"/>
  <c r="AF56" i="1"/>
  <c r="Q56" i="1"/>
  <c r="F57" i="1"/>
  <c r="R57" i="1"/>
  <c r="Z57" i="1"/>
  <c r="AD57" i="1"/>
  <c r="AI22" i="2"/>
  <c r="AI23" i="2"/>
  <c r="E52" i="2"/>
  <c r="Q52" i="2"/>
  <c r="AC52" i="2"/>
  <c r="O53" i="2"/>
  <c r="AA53" i="2"/>
  <c r="I55" i="2"/>
  <c r="U55" i="2"/>
  <c r="AG55" i="2"/>
  <c r="G56" i="2"/>
  <c r="K56" i="2"/>
  <c r="S56" i="2"/>
  <c r="AE56" i="2"/>
  <c r="AH57" i="2"/>
  <c r="H57" i="2"/>
  <c r="AI21" i="3"/>
  <c r="AI22" i="3"/>
  <c r="AI23" i="3"/>
  <c r="E51" i="3"/>
  <c r="M51" i="3"/>
  <c r="Q51" i="3"/>
  <c r="Y51" i="3"/>
  <c r="AC51" i="3"/>
  <c r="K52" i="3"/>
  <c r="O52" i="3"/>
  <c r="W52" i="3"/>
  <c r="AA52" i="3"/>
  <c r="I53" i="3"/>
  <c r="U53" i="3"/>
  <c r="AG53" i="3"/>
  <c r="E54" i="3"/>
  <c r="I54" i="3"/>
  <c r="Q54" i="3"/>
  <c r="U54" i="3"/>
  <c r="AC54" i="3"/>
  <c r="AG54" i="3"/>
  <c r="G55" i="3"/>
  <c r="M56" i="3"/>
  <c r="Y56" i="3"/>
  <c r="AH23" i="4"/>
  <c r="AJ25" i="4"/>
  <c r="H51" i="4"/>
  <c r="L51" i="4"/>
  <c r="T51" i="4"/>
  <c r="X51" i="4"/>
  <c r="AF51" i="4"/>
  <c r="H52" i="4"/>
  <c r="L52" i="4"/>
  <c r="T52" i="4"/>
  <c r="X52" i="4"/>
  <c r="AF52" i="4"/>
  <c r="H53" i="4"/>
  <c r="L53" i="4"/>
  <c r="T53" i="4"/>
  <c r="X53" i="4"/>
  <c r="AF53" i="4"/>
  <c r="H54" i="4"/>
  <c r="L54" i="4"/>
  <c r="T54" i="4"/>
  <c r="X54" i="4"/>
  <c r="AF54" i="4"/>
  <c r="H55" i="4"/>
  <c r="L55" i="4"/>
  <c r="T55" i="4"/>
  <c r="X55" i="4"/>
  <c r="AF55" i="4"/>
  <c r="H56" i="4"/>
  <c r="L56" i="4"/>
  <c r="T56" i="4"/>
  <c r="X56" i="4"/>
  <c r="AF56" i="4"/>
  <c r="AI10" i="5"/>
  <c r="AK23" i="5"/>
  <c r="AI25" i="5"/>
  <c r="AI26" i="5"/>
  <c r="G54" i="5"/>
  <c r="S54" i="5"/>
  <c r="AE54" i="5"/>
  <c r="N56" i="5"/>
  <c r="AI12" i="7"/>
  <c r="AI14" i="7"/>
  <c r="AI15" i="7"/>
  <c r="AI16" i="7"/>
  <c r="AI24" i="7"/>
  <c r="D52" i="7"/>
  <c r="P52" i="7"/>
  <c r="AB52" i="7"/>
  <c r="E53" i="7"/>
  <c r="Q53" i="7"/>
  <c r="AC53" i="7"/>
  <c r="H55" i="7"/>
  <c r="T55" i="7"/>
  <c r="AF55" i="7"/>
  <c r="Q55" i="7"/>
  <c r="AC55" i="7"/>
  <c r="AK8" i="6"/>
  <c r="AI11" i="6"/>
  <c r="AI12" i="6"/>
  <c r="O52" i="6"/>
  <c r="AA52" i="6"/>
  <c r="R54" i="6"/>
  <c r="G55" i="6"/>
  <c r="S55" i="6"/>
  <c r="AE55" i="6"/>
  <c r="H52" i="8"/>
  <c r="T52" i="8"/>
  <c r="AF52" i="8"/>
  <c r="L55" i="8"/>
  <c r="T55" i="8"/>
  <c r="X55" i="8"/>
  <c r="K53" i="10"/>
  <c r="W53" i="10"/>
  <c r="O56" i="10"/>
  <c r="AA56" i="10"/>
  <c r="AJ26" i="18"/>
  <c r="AA52" i="18"/>
  <c r="K53" i="18"/>
  <c r="O53" i="18"/>
  <c r="W53" i="18"/>
  <c r="AA53" i="18"/>
  <c r="O54" i="18"/>
  <c r="AA54" i="18"/>
  <c r="I54" i="18"/>
  <c r="U54" i="18"/>
  <c r="AG54" i="18"/>
  <c r="K55" i="18"/>
  <c r="O55" i="18"/>
  <c r="W55" i="18"/>
  <c r="AA55" i="18"/>
  <c r="O56" i="18"/>
  <c r="AA56" i="18"/>
  <c r="I56" i="18"/>
  <c r="U56" i="18"/>
  <c r="AG56" i="18"/>
  <c r="AK9" i="12"/>
  <c r="AK15" i="12"/>
  <c r="AI22" i="12"/>
  <c r="AI23" i="12"/>
  <c r="AK26" i="12"/>
  <c r="D51" i="12"/>
  <c r="L51" i="12"/>
  <c r="P51" i="12"/>
  <c r="X51" i="12"/>
  <c r="AB51" i="12"/>
  <c r="J52" i="12"/>
  <c r="N52" i="12"/>
  <c r="V52" i="12"/>
  <c r="Z52" i="12"/>
  <c r="AH52" i="12"/>
  <c r="H53" i="12"/>
  <c r="T53" i="12"/>
  <c r="AF53" i="12"/>
  <c r="Y53" i="12"/>
  <c r="D54" i="12"/>
  <c r="H54" i="12"/>
  <c r="P54" i="12"/>
  <c r="T54" i="12"/>
  <c r="AB54" i="12"/>
  <c r="AF54" i="12"/>
  <c r="N55" i="12"/>
  <c r="R55" i="12"/>
  <c r="Z55" i="12"/>
  <c r="D56" i="12"/>
  <c r="L56" i="12"/>
  <c r="X56" i="12"/>
  <c r="AJ21" i="14"/>
  <c r="AJ24" i="14"/>
  <c r="AK9" i="16"/>
  <c r="AK10" i="16"/>
  <c r="AK12" i="16"/>
  <c r="AK22" i="16"/>
  <c r="E51" i="16"/>
  <c r="I51" i="16"/>
  <c r="Q51" i="16"/>
  <c r="U51" i="16"/>
  <c r="AG51" i="16"/>
  <c r="G52" i="16"/>
  <c r="S52" i="16"/>
  <c r="AE52" i="16"/>
  <c r="E53" i="16"/>
  <c r="Q53" i="16"/>
  <c r="Y53" i="16"/>
  <c r="AC53" i="16"/>
  <c r="I54" i="16"/>
  <c r="M54" i="16"/>
  <c r="U54" i="16"/>
  <c r="Y54" i="16"/>
  <c r="AG54" i="16"/>
  <c r="G55" i="16"/>
  <c r="K55" i="16"/>
  <c r="S55" i="16"/>
  <c r="W55" i="16"/>
  <c r="AE55" i="16"/>
  <c r="AK14" i="17"/>
  <c r="AK19" i="17"/>
  <c r="AK20" i="17"/>
  <c r="J51" i="17"/>
  <c r="N51" i="17"/>
  <c r="V51" i="17"/>
  <c r="Z51" i="17"/>
  <c r="AH51" i="17"/>
  <c r="H52" i="17"/>
  <c r="L52" i="17"/>
  <c r="T52" i="17"/>
  <c r="X52" i="17"/>
  <c r="AF52" i="17"/>
  <c r="F54" i="17"/>
  <c r="N54" i="17"/>
  <c r="R54" i="17"/>
  <c r="Z54" i="17"/>
  <c r="AD54" i="17"/>
  <c r="D55" i="17"/>
  <c r="L55" i="17"/>
  <c r="P55" i="17"/>
  <c r="X55" i="17"/>
  <c r="AB55" i="17"/>
  <c r="V56" i="17"/>
  <c r="AH56" i="17"/>
  <c r="O56" i="17"/>
  <c r="AA56" i="17"/>
  <c r="H56" i="17"/>
  <c r="AI10" i="20"/>
  <c r="AI11" i="20"/>
  <c r="AI16" i="20"/>
  <c r="AI17" i="20"/>
  <c r="AI20" i="20"/>
  <c r="I51" i="20"/>
  <c r="M51" i="20"/>
  <c r="U51" i="20"/>
  <c r="Y51" i="20"/>
  <c r="AG51" i="20"/>
  <c r="G52" i="20"/>
  <c r="S52" i="20"/>
  <c r="AE52" i="20"/>
  <c r="E54" i="20"/>
  <c r="I54" i="20"/>
  <c r="M54" i="20"/>
  <c r="Q54" i="20"/>
  <c r="U54" i="20"/>
  <c r="Y54" i="20"/>
  <c r="AC54" i="20"/>
  <c r="AG54" i="20"/>
  <c r="G55" i="20"/>
  <c r="K55" i="20"/>
  <c r="O55" i="20"/>
  <c r="W55" i="20"/>
  <c r="AA55" i="20"/>
  <c r="AE55" i="20"/>
  <c r="E56" i="20"/>
  <c r="M56" i="20"/>
  <c r="Q56" i="20"/>
  <c r="Y56" i="20"/>
  <c r="AC56" i="20"/>
  <c r="AJ23" i="21"/>
  <c r="D52" i="21"/>
  <c r="P52" i="21"/>
  <c r="AB52" i="21"/>
  <c r="D54" i="21"/>
  <c r="P54" i="21"/>
  <c r="AB54" i="21"/>
  <c r="D56" i="21"/>
  <c r="P56" i="21"/>
  <c r="AB56" i="21"/>
  <c r="AI12" i="23"/>
  <c r="AH17" i="18"/>
  <c r="AH18" i="18"/>
  <c r="AH19" i="18"/>
  <c r="AJ19" i="18"/>
  <c r="AH20" i="18"/>
  <c r="AH23" i="18"/>
  <c r="D51" i="18"/>
  <c r="L51" i="18"/>
  <c r="P51" i="18"/>
  <c r="X51" i="18"/>
  <c r="AB51" i="18"/>
  <c r="L52" i="18"/>
  <c r="X52" i="18"/>
  <c r="D53" i="18"/>
  <c r="L53" i="18"/>
  <c r="P53" i="18"/>
  <c r="X53" i="18"/>
  <c r="AB53" i="18"/>
  <c r="L54" i="18"/>
  <c r="X54" i="18"/>
  <c r="D55" i="18"/>
  <c r="L55" i="18"/>
  <c r="P55" i="18"/>
  <c r="X55" i="18"/>
  <c r="AB55" i="18"/>
  <c r="L56" i="18"/>
  <c r="X56" i="18"/>
  <c r="I51" i="12"/>
  <c r="M51" i="12"/>
  <c r="U51" i="12"/>
  <c r="Y51" i="12"/>
  <c r="AG51" i="12"/>
  <c r="G52" i="12"/>
  <c r="K52" i="12"/>
  <c r="S52" i="12"/>
  <c r="W52" i="12"/>
  <c r="AE52" i="12"/>
  <c r="D52" i="12"/>
  <c r="P52" i="12"/>
  <c r="AB52" i="12"/>
  <c r="E53" i="12"/>
  <c r="I53" i="12"/>
  <c r="Q53" i="12"/>
  <c r="U53" i="12"/>
  <c r="AC53" i="12"/>
  <c r="AG53" i="12"/>
  <c r="E54" i="12"/>
  <c r="M54" i="12"/>
  <c r="Q54" i="12"/>
  <c r="AC54" i="12"/>
  <c r="K55" i="12"/>
  <c r="O55" i="12"/>
  <c r="W55" i="12"/>
  <c r="AA55" i="12"/>
  <c r="I56" i="12"/>
  <c r="M56" i="12"/>
  <c r="U56" i="12"/>
  <c r="Y56" i="12"/>
  <c r="AB56" i="12"/>
  <c r="AH15" i="14"/>
  <c r="AH16" i="14"/>
  <c r="AH17" i="14"/>
  <c r="AJ17" i="14"/>
  <c r="AH25" i="14"/>
  <c r="K51" i="14"/>
  <c r="W51" i="14"/>
  <c r="K53" i="14"/>
  <c r="W53" i="14"/>
  <c r="K55" i="14"/>
  <c r="W55" i="14"/>
  <c r="AI8" i="16"/>
  <c r="AI14" i="16"/>
  <c r="AI15" i="16"/>
  <c r="AI16" i="16"/>
  <c r="AI22" i="16"/>
  <c r="F51" i="16"/>
  <c r="J51" i="16"/>
  <c r="R51" i="16"/>
  <c r="AD51" i="16"/>
  <c r="S51" i="16"/>
  <c r="D52" i="16"/>
  <c r="P52" i="16"/>
  <c r="AB52" i="16"/>
  <c r="AC52" i="16"/>
  <c r="K53" i="16"/>
  <c r="J54" i="16"/>
  <c r="N54" i="16"/>
  <c r="V54" i="16"/>
  <c r="Z54" i="16"/>
  <c r="AH54" i="16"/>
  <c r="H55" i="16"/>
  <c r="T55" i="16"/>
  <c r="AF55" i="16"/>
  <c r="AG55" i="16"/>
  <c r="AH56" i="16"/>
  <c r="AI12" i="17"/>
  <c r="AK13" i="17"/>
  <c r="K51" i="17"/>
  <c r="S51" i="17"/>
  <c r="W51" i="17"/>
  <c r="AE51" i="17"/>
  <c r="I52" i="17"/>
  <c r="M52" i="17"/>
  <c r="U52" i="17"/>
  <c r="Y52" i="17"/>
  <c r="AG52" i="17"/>
  <c r="N52" i="17"/>
  <c r="Z52" i="17"/>
  <c r="G53" i="17"/>
  <c r="S53" i="17"/>
  <c r="AE53" i="17"/>
  <c r="L53" i="17"/>
  <c r="X53" i="17"/>
  <c r="E53" i="17"/>
  <c r="Q53" i="17"/>
  <c r="AC53" i="17"/>
  <c r="K54" i="17"/>
  <c r="O54" i="17"/>
  <c r="W54" i="17"/>
  <c r="AA54" i="17"/>
  <c r="E55" i="17"/>
  <c r="M55" i="17"/>
  <c r="Y55" i="17"/>
  <c r="K56" i="17"/>
  <c r="W56" i="17"/>
  <c r="I56" i="17"/>
  <c r="U56" i="17"/>
  <c r="AG56" i="17"/>
  <c r="AK13" i="20"/>
  <c r="AK20" i="20"/>
  <c r="AK23" i="20"/>
  <c r="AI25" i="20"/>
  <c r="F51" i="20"/>
  <c r="N51" i="20"/>
  <c r="Z51" i="20"/>
  <c r="AD51" i="20"/>
  <c r="D52" i="20"/>
  <c r="P52" i="20"/>
  <c r="AB52" i="20"/>
  <c r="L55" i="20"/>
  <c r="AH24" i="21"/>
  <c r="K51" i="21"/>
  <c r="O51" i="21"/>
  <c r="W51" i="21"/>
  <c r="AA51" i="21"/>
  <c r="K52" i="21"/>
  <c r="O52" i="21"/>
  <c r="W52" i="21"/>
  <c r="AA52" i="21"/>
  <c r="K53" i="21"/>
  <c r="O53" i="21"/>
  <c r="W53" i="21"/>
  <c r="AA53" i="21"/>
  <c r="K54" i="21"/>
  <c r="O54" i="21"/>
  <c r="W54" i="21"/>
  <c r="AA54" i="21"/>
  <c r="K55" i="21"/>
  <c r="O55" i="21"/>
  <c r="W55" i="21"/>
  <c r="AA55" i="21"/>
  <c r="K56" i="21"/>
  <c r="O56" i="21"/>
  <c r="W56" i="21"/>
  <c r="AA56" i="21"/>
  <c r="M51" i="22"/>
  <c r="Y51" i="22"/>
  <c r="M52" i="22"/>
  <c r="Y52" i="22"/>
  <c r="M53" i="22"/>
  <c r="Y53" i="22"/>
  <c r="M54" i="22"/>
  <c r="Y54" i="22"/>
  <c r="M55" i="22"/>
  <c r="Y55" i="22"/>
  <c r="M56" i="22"/>
  <c r="Y56" i="22"/>
  <c r="AK8" i="23"/>
  <c r="AK10" i="23"/>
  <c r="AK11" i="23"/>
  <c r="AK13" i="23"/>
  <c r="AK14" i="23"/>
  <c r="AK16" i="23"/>
  <c r="AK17" i="23"/>
  <c r="AI25" i="23"/>
  <c r="AI26" i="23"/>
  <c r="F51" i="23"/>
  <c r="J51" i="23"/>
  <c r="R51" i="23"/>
  <c r="V51" i="23"/>
  <c r="AD51" i="23"/>
  <c r="F52" i="23"/>
  <c r="J52" i="23"/>
  <c r="R52" i="23"/>
  <c r="V52" i="23"/>
  <c r="AD52" i="23"/>
  <c r="F53" i="23"/>
  <c r="R53" i="23"/>
  <c r="V53" i="23"/>
  <c r="AD53" i="23"/>
  <c r="AI8" i="12"/>
  <c r="AI9" i="12"/>
  <c r="AI12" i="12"/>
  <c r="AI13" i="12"/>
  <c r="AI14" i="12"/>
  <c r="AK17" i="12"/>
  <c r="AK22" i="12"/>
  <c r="AI24" i="12"/>
  <c r="AI26" i="12"/>
  <c r="W51" i="12"/>
  <c r="J53" i="12"/>
  <c r="V53" i="12"/>
  <c r="AH53" i="12"/>
  <c r="O54" i="12"/>
  <c r="AA54" i="12"/>
  <c r="M55" i="12"/>
  <c r="Y55" i="12"/>
  <c r="N56" i="12"/>
  <c r="Z56" i="12"/>
  <c r="K56" i="12"/>
  <c r="P56" i="12"/>
  <c r="AH9" i="14"/>
  <c r="AH19" i="14"/>
  <c r="AH20" i="14"/>
  <c r="AH21" i="14"/>
  <c r="AH23" i="14"/>
  <c r="F52" i="14"/>
  <c r="R52" i="14"/>
  <c r="AD52" i="14"/>
  <c r="F54" i="14"/>
  <c r="R54" i="14"/>
  <c r="AD54" i="14"/>
  <c r="F56" i="14"/>
  <c r="R56" i="14"/>
  <c r="AD56" i="14"/>
  <c r="L53" i="16"/>
  <c r="AF54" i="16"/>
  <c r="R55" i="16"/>
  <c r="AD55" i="16"/>
  <c r="P56" i="16"/>
  <c r="AK8" i="17"/>
  <c r="AI15" i="17"/>
  <c r="AI16" i="17"/>
  <c r="AK16" i="17"/>
  <c r="AI17" i="17"/>
  <c r="AI18" i="17"/>
  <c r="AI19" i="17"/>
  <c r="AI20" i="17"/>
  <c r="AI21" i="17"/>
  <c r="AI22" i="17"/>
  <c r="AI23" i="17"/>
  <c r="AK26" i="17"/>
  <c r="U51" i="17"/>
  <c r="AG51" i="17"/>
  <c r="G52" i="17"/>
  <c r="O52" i="17"/>
  <c r="S52" i="17"/>
  <c r="AA52" i="17"/>
  <c r="AE52" i="17"/>
  <c r="H53" i="17"/>
  <c r="T53" i="17"/>
  <c r="AF53" i="17"/>
  <c r="I54" i="17"/>
  <c r="M54" i="17"/>
  <c r="U54" i="17"/>
  <c r="Y54" i="17"/>
  <c r="AG54" i="17"/>
  <c r="G55" i="17"/>
  <c r="S55" i="17"/>
  <c r="AE55" i="17"/>
  <c r="L56" i="17"/>
  <c r="T56" i="17"/>
  <c r="X56" i="17"/>
  <c r="AF56" i="17"/>
  <c r="E56" i="17"/>
  <c r="Q56" i="17"/>
  <c r="AC56" i="17"/>
  <c r="AK8" i="20"/>
  <c r="AK19" i="20"/>
  <c r="D51" i="20"/>
  <c r="AB51" i="20"/>
  <c r="N52" i="20"/>
  <c r="Z52" i="20"/>
  <c r="L53" i="20"/>
  <c r="X53" i="20"/>
  <c r="H54" i="20"/>
  <c r="AF54" i="20"/>
  <c r="F55" i="20"/>
  <c r="R55" i="20"/>
  <c r="AD55" i="20"/>
  <c r="G56" i="20"/>
  <c r="K56" i="20"/>
  <c r="S56" i="20"/>
  <c r="W56" i="20"/>
  <c r="D56" i="20"/>
  <c r="P56" i="20"/>
  <c r="AB56" i="20"/>
  <c r="AJ13" i="21"/>
  <c r="AH14" i="21"/>
  <c r="AH15" i="21"/>
  <c r="AJ19" i="21"/>
  <c r="AH20" i="21"/>
  <c r="AH21" i="21"/>
  <c r="AI11" i="22"/>
  <c r="AK12" i="22"/>
  <c r="AK18" i="22"/>
  <c r="AK24" i="22"/>
  <c r="AI26" i="22"/>
  <c r="L52" i="22"/>
  <c r="X52" i="22"/>
  <c r="L54" i="22"/>
  <c r="X54" i="22"/>
  <c r="L56" i="22"/>
  <c r="X56" i="22"/>
  <c r="AI17" i="24"/>
  <c r="AI19" i="24"/>
  <c r="AK16" i="25"/>
  <c r="AK14" i="28"/>
  <c r="AH16" i="33"/>
  <c r="AH17" i="33"/>
  <c r="AH21" i="33"/>
  <c r="I51" i="34"/>
  <c r="U51" i="34"/>
  <c r="G52" i="34"/>
  <c r="AE52" i="34"/>
  <c r="O53" i="34"/>
  <c r="W53" i="34"/>
  <c r="AA53" i="34"/>
  <c r="M54" i="34"/>
  <c r="Y54" i="34"/>
  <c r="J50" i="35"/>
  <c r="R50" i="35"/>
  <c r="V50" i="35"/>
  <c r="AD50" i="35"/>
  <c r="AH50" i="35"/>
  <c r="H51" i="35"/>
  <c r="T51" i="35"/>
  <c r="AF51" i="35"/>
  <c r="K52" i="35"/>
  <c r="S52" i="35"/>
  <c r="W52" i="35"/>
  <c r="AE52" i="35"/>
  <c r="P52" i="35"/>
  <c r="AB52" i="35"/>
  <c r="N53" i="35"/>
  <c r="Z53" i="35"/>
  <c r="L54" i="35"/>
  <c r="X54" i="35"/>
  <c r="F55" i="35"/>
  <c r="R55" i="35"/>
  <c r="AD55" i="35"/>
  <c r="O55" i="35"/>
  <c r="AA55" i="35"/>
  <c r="AJ11" i="36"/>
  <c r="AK14" i="37"/>
  <c r="AK24" i="37"/>
  <c r="L50" i="37"/>
  <c r="X50" i="37"/>
  <c r="J51" i="37"/>
  <c r="V51" i="37"/>
  <c r="Z51" i="37"/>
  <c r="AH51" i="37"/>
  <c r="D53" i="37"/>
  <c r="H53" i="37"/>
  <c r="P53" i="37"/>
  <c r="T53" i="37"/>
  <c r="AB53" i="37"/>
  <c r="AF53" i="37"/>
  <c r="F54" i="37"/>
  <c r="N54" i="37"/>
  <c r="R54" i="37"/>
  <c r="Z54" i="37"/>
  <c r="L55" i="37"/>
  <c r="X55" i="37"/>
  <c r="I55" i="37"/>
  <c r="U55" i="37"/>
  <c r="AG55" i="37"/>
  <c r="AJ8" i="38"/>
  <c r="AJ13" i="38"/>
  <c r="AJ14" i="38"/>
  <c r="E52" i="38"/>
  <c r="Q52" i="38"/>
  <c r="I53" i="38"/>
  <c r="U53" i="38"/>
  <c r="AG53" i="38"/>
  <c r="I54" i="38"/>
  <c r="AG54" i="38"/>
  <c r="I55" i="38"/>
  <c r="O55" i="38"/>
  <c r="I56" i="38"/>
  <c r="U56" i="38"/>
  <c r="AG56" i="38"/>
  <c r="AA56" i="38"/>
  <c r="AI11" i="39"/>
  <c r="AI11" i="41"/>
  <c r="AI12" i="41"/>
  <c r="AI19" i="41"/>
  <c r="AI23" i="41"/>
  <c r="E51" i="41"/>
  <c r="I51" i="41"/>
  <c r="M51" i="41"/>
  <c r="Q51" i="41"/>
  <c r="U51" i="41"/>
  <c r="AC51" i="41"/>
  <c r="AG51" i="41"/>
  <c r="K52" i="41"/>
  <c r="O52" i="41"/>
  <c r="AA52" i="41"/>
  <c r="E54" i="41"/>
  <c r="I54" i="41"/>
  <c r="Q54" i="41"/>
  <c r="U54" i="41"/>
  <c r="Y54" i="41"/>
  <c r="AG54" i="41"/>
  <c r="O55" i="41"/>
  <c r="S55" i="41"/>
  <c r="AG23" i="42"/>
  <c r="F54" i="23"/>
  <c r="J54" i="23"/>
  <c r="R54" i="23"/>
  <c r="V54" i="23"/>
  <c r="AD54" i="23"/>
  <c r="F55" i="23"/>
  <c r="R55" i="23"/>
  <c r="AD55" i="23"/>
  <c r="F56" i="23"/>
  <c r="J56" i="23"/>
  <c r="R56" i="23"/>
  <c r="V56" i="23"/>
  <c r="AD56" i="23"/>
  <c r="AI11" i="24"/>
  <c r="AI12" i="24"/>
  <c r="AK12" i="24"/>
  <c r="AI25" i="24"/>
  <c r="F51" i="24"/>
  <c r="R51" i="24"/>
  <c r="AD51" i="24"/>
  <c r="D52" i="24"/>
  <c r="P52" i="24"/>
  <c r="AB52" i="24"/>
  <c r="I52" i="24"/>
  <c r="U52" i="24"/>
  <c r="AG52" i="24"/>
  <c r="G53" i="24"/>
  <c r="S53" i="24"/>
  <c r="AE53" i="24"/>
  <c r="J54" i="24"/>
  <c r="V54" i="24"/>
  <c r="AH54" i="24"/>
  <c r="H55" i="24"/>
  <c r="T55" i="24"/>
  <c r="AF55" i="24"/>
  <c r="AI11" i="25"/>
  <c r="AI13" i="25"/>
  <c r="AI15" i="25"/>
  <c r="AI17" i="25"/>
  <c r="AI26" i="25"/>
  <c r="K51" i="25"/>
  <c r="O51" i="25"/>
  <c r="AA51" i="25"/>
  <c r="M52" i="25"/>
  <c r="Q52" i="25"/>
  <c r="Y52" i="25"/>
  <c r="G54" i="25"/>
  <c r="S54" i="25"/>
  <c r="AE54" i="25"/>
  <c r="E55" i="25"/>
  <c r="Q55" i="25"/>
  <c r="AC55" i="25"/>
  <c r="J55" i="25"/>
  <c r="AK18" i="28"/>
  <c r="AI24" i="28"/>
  <c r="H51" i="28"/>
  <c r="T51" i="28"/>
  <c r="AF51" i="28"/>
  <c r="N52" i="28"/>
  <c r="Z52" i="28"/>
  <c r="AD52" i="28"/>
  <c r="N53" i="28"/>
  <c r="Z53" i="28"/>
  <c r="L54" i="28"/>
  <c r="X54" i="28"/>
  <c r="F55" i="28"/>
  <c r="R55" i="28"/>
  <c r="AD55" i="28"/>
  <c r="AB55" i="28"/>
  <c r="AI8" i="30"/>
  <c r="AI15" i="30"/>
  <c r="AI18" i="30"/>
  <c r="AI20" i="30"/>
  <c r="AI23" i="30"/>
  <c r="AI25" i="30"/>
  <c r="AI11" i="31"/>
  <c r="AI12" i="31"/>
  <c r="F50" i="31"/>
  <c r="R50" i="31"/>
  <c r="AD50" i="31"/>
  <c r="J53" i="31"/>
  <c r="V53" i="31"/>
  <c r="AH53" i="31"/>
  <c r="O54" i="31"/>
  <c r="AA54" i="31"/>
  <c r="M55" i="31"/>
  <c r="Y55" i="31"/>
  <c r="F51" i="33"/>
  <c r="R51" i="33"/>
  <c r="R52" i="33"/>
  <c r="AD52" i="33"/>
  <c r="F55" i="33"/>
  <c r="R55" i="33"/>
  <c r="AI9" i="34"/>
  <c r="AK15" i="34"/>
  <c r="AI19" i="34"/>
  <c r="AY19" i="34" s="1"/>
  <c r="AK19" i="34"/>
  <c r="D50" i="34"/>
  <c r="L50" i="34"/>
  <c r="P50" i="34"/>
  <c r="X50" i="34"/>
  <c r="AB50" i="34"/>
  <c r="AF50" i="34"/>
  <c r="Q50" i="34"/>
  <c r="F51" i="34"/>
  <c r="J51" i="34"/>
  <c r="N51" i="34"/>
  <c r="V51" i="34"/>
  <c r="Z51" i="34"/>
  <c r="AD51" i="34"/>
  <c r="AH51" i="34"/>
  <c r="L52" i="34"/>
  <c r="X52" i="34"/>
  <c r="D53" i="34"/>
  <c r="H53" i="34"/>
  <c r="L53" i="34"/>
  <c r="P53" i="34"/>
  <c r="T53" i="34"/>
  <c r="X53" i="34"/>
  <c r="AB53" i="34"/>
  <c r="AF53" i="34"/>
  <c r="U53" i="34"/>
  <c r="F54" i="34"/>
  <c r="J54" i="34"/>
  <c r="N54" i="34"/>
  <c r="R54" i="34"/>
  <c r="V54" i="34"/>
  <c r="Z54" i="34"/>
  <c r="AD54" i="34"/>
  <c r="AH54" i="34"/>
  <c r="D55" i="34"/>
  <c r="P55" i="34"/>
  <c r="AB55" i="34"/>
  <c r="AI9" i="35"/>
  <c r="AI22" i="35"/>
  <c r="AY22" i="35" s="1"/>
  <c r="G50" i="36"/>
  <c r="S50" i="36"/>
  <c r="AE50" i="36"/>
  <c r="G52" i="36"/>
  <c r="S52" i="36"/>
  <c r="AE52" i="36"/>
  <c r="G54" i="36"/>
  <c r="S54" i="36"/>
  <c r="AE54" i="36"/>
  <c r="AA55" i="36"/>
  <c r="AK19" i="37"/>
  <c r="M50" i="37"/>
  <c r="Y50" i="37"/>
  <c r="K51" i="37"/>
  <c r="W51" i="37"/>
  <c r="E53" i="37"/>
  <c r="Q53" i="37"/>
  <c r="AC53" i="37"/>
  <c r="O54" i="37"/>
  <c r="AA54" i="37"/>
  <c r="H54" i="37"/>
  <c r="T54" i="37"/>
  <c r="AF54" i="37"/>
  <c r="K55" i="37"/>
  <c r="W55" i="37"/>
  <c r="AH25" i="38"/>
  <c r="F51" i="38"/>
  <c r="J51" i="38"/>
  <c r="N51" i="38"/>
  <c r="R51" i="38"/>
  <c r="V51" i="38"/>
  <c r="Z51" i="38"/>
  <c r="AD51" i="38"/>
  <c r="F52" i="38"/>
  <c r="J52" i="38"/>
  <c r="R52" i="38"/>
  <c r="V52" i="38"/>
  <c r="AD52" i="38"/>
  <c r="F53" i="38"/>
  <c r="J53" i="38"/>
  <c r="N53" i="38"/>
  <c r="R53" i="38"/>
  <c r="V53" i="38"/>
  <c r="Z53" i="38"/>
  <c r="AD53" i="38"/>
  <c r="F54" i="38"/>
  <c r="J54" i="38"/>
  <c r="N54" i="38"/>
  <c r="R54" i="38"/>
  <c r="V54" i="38"/>
  <c r="AD54" i="38"/>
  <c r="P54" i="38"/>
  <c r="T54" i="38"/>
  <c r="F55" i="38"/>
  <c r="J55" i="38"/>
  <c r="N55" i="38"/>
  <c r="R55" i="38"/>
  <c r="V55" i="38"/>
  <c r="L55" i="38"/>
  <c r="F56" i="38"/>
  <c r="J56" i="38"/>
  <c r="R56" i="38"/>
  <c r="V56" i="38"/>
  <c r="AD56" i="38"/>
  <c r="AI8" i="39"/>
  <c r="AI9" i="39"/>
  <c r="AI22" i="39"/>
  <c r="E51" i="39"/>
  <c r="I51" i="39"/>
  <c r="M51" i="39"/>
  <c r="Q51" i="39"/>
  <c r="Y51" i="39"/>
  <c r="AC51" i="39"/>
  <c r="AH51" i="39"/>
  <c r="E52" i="39"/>
  <c r="I52" i="39"/>
  <c r="M52" i="39"/>
  <c r="Q52" i="39"/>
  <c r="U52" i="39"/>
  <c r="Y52" i="39"/>
  <c r="AC52" i="39"/>
  <c r="AH52" i="39"/>
  <c r="W52" i="39"/>
  <c r="E53" i="39"/>
  <c r="M53" i="39"/>
  <c r="Q53" i="39"/>
  <c r="U53" i="39"/>
  <c r="Y53" i="39"/>
  <c r="AC53" i="39"/>
  <c r="AH53" i="39"/>
  <c r="E54" i="39"/>
  <c r="I54" i="39"/>
  <c r="M54" i="39"/>
  <c r="Q54" i="39"/>
  <c r="U54" i="39"/>
  <c r="Y54" i="39"/>
  <c r="AC54" i="39"/>
  <c r="AH54" i="39"/>
  <c r="K54" i="39"/>
  <c r="AA54" i="39"/>
  <c r="E55" i="39"/>
  <c r="I55" i="39"/>
  <c r="Q55" i="39"/>
  <c r="U55" i="39"/>
  <c r="Y55" i="39"/>
  <c r="AC55" i="39"/>
  <c r="AH55" i="39"/>
  <c r="E56" i="39"/>
  <c r="I56" i="39"/>
  <c r="M56" i="39"/>
  <c r="Q56" i="39"/>
  <c r="U56" i="39"/>
  <c r="Y56" i="39"/>
  <c r="AC56" i="39"/>
  <c r="AH56" i="39"/>
  <c r="AI8" i="41"/>
  <c r="AI9" i="41"/>
  <c r="F51" i="41"/>
  <c r="J51" i="41"/>
  <c r="N51" i="41"/>
  <c r="R51" i="41"/>
  <c r="V51" i="41"/>
  <c r="Z51" i="41"/>
  <c r="AD51" i="41"/>
  <c r="AH51" i="41"/>
  <c r="D52" i="41"/>
  <c r="H52" i="41"/>
  <c r="P52" i="41"/>
  <c r="T52" i="41"/>
  <c r="AB52" i="41"/>
  <c r="AF52" i="41"/>
  <c r="F53" i="41"/>
  <c r="N53" i="41"/>
  <c r="R53" i="41"/>
  <c r="Z53" i="41"/>
  <c r="AD53" i="41"/>
  <c r="X53" i="41"/>
  <c r="F54" i="41"/>
  <c r="J54" i="41"/>
  <c r="N54" i="41"/>
  <c r="V54" i="41"/>
  <c r="Z54" i="41"/>
  <c r="AH54" i="41"/>
  <c r="D55" i="41"/>
  <c r="H55" i="41"/>
  <c r="L55" i="41"/>
  <c r="P55" i="41"/>
  <c r="T55" i="41"/>
  <c r="X55" i="41"/>
  <c r="AB55" i="41"/>
  <c r="AF55" i="41"/>
  <c r="AG11" i="42"/>
  <c r="AB51" i="42"/>
  <c r="AA55" i="23"/>
  <c r="O56" i="23"/>
  <c r="AA56" i="23"/>
  <c r="AK18" i="24"/>
  <c r="K53" i="24"/>
  <c r="W53" i="24"/>
  <c r="J55" i="24"/>
  <c r="O56" i="24"/>
  <c r="AA56" i="24"/>
  <c r="AI22" i="25"/>
  <c r="U51" i="25"/>
  <c r="AG51" i="25"/>
  <c r="L53" i="25"/>
  <c r="X53" i="25"/>
  <c r="D56" i="25"/>
  <c r="P56" i="25"/>
  <c r="AB56" i="25"/>
  <c r="AH56" i="25"/>
  <c r="AI11" i="28"/>
  <c r="AI15" i="28"/>
  <c r="AI16" i="28"/>
  <c r="AI17" i="28"/>
  <c r="AI18" i="28"/>
  <c r="AI23" i="28"/>
  <c r="AF50" i="28"/>
  <c r="F51" i="28"/>
  <c r="R51" i="28"/>
  <c r="AD51" i="28"/>
  <c r="J54" i="28"/>
  <c r="V54" i="28"/>
  <c r="AH54" i="28"/>
  <c r="D55" i="28"/>
  <c r="AK15" i="30"/>
  <c r="AK17" i="30"/>
  <c r="D53" i="30"/>
  <c r="P53" i="30"/>
  <c r="AB53" i="30"/>
  <c r="Z54" i="30"/>
  <c r="G55" i="30"/>
  <c r="AI16" i="31"/>
  <c r="AI18" i="31"/>
  <c r="AK22" i="31"/>
  <c r="AI24" i="31"/>
  <c r="G51" i="33"/>
  <c r="K51" i="33"/>
  <c r="S51" i="33"/>
  <c r="W51" i="33"/>
  <c r="W53" i="33"/>
  <c r="G54" i="33"/>
  <c r="K54" i="33"/>
  <c r="W54" i="33"/>
  <c r="AE54" i="33"/>
  <c r="AC54" i="33"/>
  <c r="K55" i="33"/>
  <c r="S55" i="33"/>
  <c r="W55" i="33"/>
  <c r="K56" i="33"/>
  <c r="W56" i="33"/>
  <c r="AE56" i="33"/>
  <c r="E56" i="33"/>
  <c r="Q56" i="33"/>
  <c r="AC56" i="33"/>
  <c r="AI14" i="34"/>
  <c r="AY14" i="34" s="1"/>
  <c r="AI16" i="34"/>
  <c r="AY16" i="34" s="1"/>
  <c r="F50" i="34"/>
  <c r="R50" i="34"/>
  <c r="L51" i="34"/>
  <c r="X51" i="34"/>
  <c r="AB51" i="34"/>
  <c r="N52" i="34"/>
  <c r="Z52" i="34"/>
  <c r="J53" i="34"/>
  <c r="V53" i="34"/>
  <c r="P54" i="34"/>
  <c r="T54" i="34"/>
  <c r="AF54" i="34"/>
  <c r="F55" i="34"/>
  <c r="AH8" i="36"/>
  <c r="AH12" i="36"/>
  <c r="AX12" i="36" s="1"/>
  <c r="AH13" i="36"/>
  <c r="AX13" i="36" s="1"/>
  <c r="AH14" i="36"/>
  <c r="AX14" i="36" s="1"/>
  <c r="AH15" i="36"/>
  <c r="AX15" i="36" s="1"/>
  <c r="AH16" i="36"/>
  <c r="AX16" i="36" s="1"/>
  <c r="AH17" i="36"/>
  <c r="AX17" i="36" s="1"/>
  <c r="AH18" i="36"/>
  <c r="AX18" i="36" s="1"/>
  <c r="AH19" i="36"/>
  <c r="AX19" i="36" s="1"/>
  <c r="AK17" i="37"/>
  <c r="AH15" i="38"/>
  <c r="AJ21" i="38"/>
  <c r="AK14" i="41"/>
  <c r="X51" i="41"/>
  <c r="AH52" i="41"/>
  <c r="AB54" i="41"/>
  <c r="AF54" i="41"/>
  <c r="AI21" i="42"/>
  <c r="AK14" i="25"/>
  <c r="AK15" i="25"/>
  <c r="AK18" i="25"/>
  <c r="AK24" i="25"/>
  <c r="J51" i="25"/>
  <c r="V51" i="25"/>
  <c r="AH51" i="25"/>
  <c r="T52" i="25"/>
  <c r="AF52" i="25"/>
  <c r="N54" i="25"/>
  <c r="L55" i="25"/>
  <c r="X55" i="25"/>
  <c r="J56" i="25"/>
  <c r="V56" i="25"/>
  <c r="M52" i="28"/>
  <c r="Y52" i="28"/>
  <c r="AK11" i="30"/>
  <c r="AK13" i="30"/>
  <c r="Y50" i="30"/>
  <c r="N55" i="30"/>
  <c r="AI21" i="31"/>
  <c r="D50" i="31"/>
  <c r="P50" i="31"/>
  <c r="AB50" i="31"/>
  <c r="N51" i="31"/>
  <c r="Z51" i="31"/>
  <c r="L52" i="31"/>
  <c r="X52" i="31"/>
  <c r="H53" i="31"/>
  <c r="F54" i="31"/>
  <c r="R54" i="31"/>
  <c r="AD54" i="31"/>
  <c r="AH12" i="33"/>
  <c r="AH13" i="33"/>
  <c r="AH14" i="33"/>
  <c r="S50" i="34"/>
  <c r="AE50" i="34"/>
  <c r="AJ15" i="38"/>
  <c r="AI19" i="42"/>
  <c r="AG24" i="42"/>
  <c r="K50" i="42"/>
  <c r="W50" i="42"/>
  <c r="D52" i="42"/>
  <c r="F56" i="41"/>
  <c r="J56" i="41"/>
  <c r="N56" i="41"/>
  <c r="R56" i="41"/>
  <c r="V56" i="41"/>
  <c r="Z56" i="41"/>
  <c r="AD56" i="41"/>
  <c r="AH56" i="41"/>
  <c r="D56" i="41"/>
  <c r="P56" i="41"/>
  <c r="AG10" i="42"/>
  <c r="AG17" i="42"/>
  <c r="AG21" i="42"/>
  <c r="N50" i="42"/>
  <c r="Z50" i="42"/>
  <c r="H51" i="42"/>
  <c r="T51" i="42"/>
  <c r="X51" i="42"/>
  <c r="AF51" i="42"/>
  <c r="N53" i="42"/>
  <c r="Z53" i="42"/>
  <c r="D54" i="42"/>
  <c r="P54" i="42"/>
  <c r="X54" i="42"/>
  <c r="AI10" i="44"/>
  <c r="AI17" i="44"/>
  <c r="AI18" i="44"/>
  <c r="U52" i="44"/>
  <c r="AG52" i="44"/>
  <c r="K53" i="44"/>
  <c r="W53" i="44"/>
  <c r="G54" i="44"/>
  <c r="S54" i="44"/>
  <c r="AE54" i="44"/>
  <c r="E55" i="44"/>
  <c r="Q55" i="44"/>
  <c r="AC55" i="44"/>
  <c r="O56" i="44"/>
  <c r="AA56" i="44"/>
  <c r="AI11" i="45"/>
  <c r="AK15" i="45"/>
  <c r="AK21" i="45"/>
  <c r="AK25" i="45"/>
  <c r="K52" i="45"/>
  <c r="W52" i="45"/>
  <c r="H55" i="45"/>
  <c r="T55" i="45"/>
  <c r="AI11" i="46"/>
  <c r="AI12" i="46"/>
  <c r="AI14" i="46"/>
  <c r="AI17" i="46"/>
  <c r="AI24" i="46"/>
  <c r="H52" i="46"/>
  <c r="T52" i="46"/>
  <c r="AB52" i="46"/>
  <c r="AF52" i="46"/>
  <c r="N54" i="46"/>
  <c r="G54" i="46"/>
  <c r="H55" i="46"/>
  <c r="X55" i="46"/>
  <c r="AF55" i="46"/>
  <c r="E55" i="46"/>
  <c r="Y55" i="46"/>
  <c r="AD56" i="46"/>
  <c r="AH56" i="46"/>
  <c r="AI12" i="47"/>
  <c r="AK15" i="47"/>
  <c r="AK24" i="47"/>
  <c r="F52" i="47"/>
  <c r="N52" i="47"/>
  <c r="R52" i="47"/>
  <c r="Z52" i="47"/>
  <c r="AD52" i="47"/>
  <c r="K52" i="47"/>
  <c r="W52" i="47"/>
  <c r="D54" i="47"/>
  <c r="H54" i="47"/>
  <c r="L54" i="47"/>
  <c r="P54" i="47"/>
  <c r="T54" i="47"/>
  <c r="X54" i="47"/>
  <c r="AF54" i="47"/>
  <c r="F55" i="47"/>
  <c r="J55" i="47"/>
  <c r="N55" i="47"/>
  <c r="R55" i="47"/>
  <c r="V55" i="47"/>
  <c r="Z55" i="47"/>
  <c r="AD55" i="47"/>
  <c r="AH55" i="47"/>
  <c r="L56" i="47"/>
  <c r="X56" i="47"/>
  <c r="AK13" i="48"/>
  <c r="AK17" i="48"/>
  <c r="AK18" i="48"/>
  <c r="AK19" i="48"/>
  <c r="AI23" i="48"/>
  <c r="AI24" i="48"/>
  <c r="F52" i="48"/>
  <c r="J52" i="48"/>
  <c r="R52" i="48"/>
  <c r="AD52" i="48"/>
  <c r="O52" i="48"/>
  <c r="AA52" i="48"/>
  <c r="Z53" i="48"/>
  <c r="D54" i="48"/>
  <c r="H54" i="48"/>
  <c r="L54" i="48"/>
  <c r="P54" i="48"/>
  <c r="T54" i="48"/>
  <c r="X54" i="48"/>
  <c r="AB54" i="48"/>
  <c r="AF54" i="48"/>
  <c r="I54" i="48"/>
  <c r="U54" i="48"/>
  <c r="AG54" i="48"/>
  <c r="J55" i="48"/>
  <c r="N55" i="48"/>
  <c r="V55" i="48"/>
  <c r="Z55" i="48"/>
  <c r="AH55" i="48"/>
  <c r="G55" i="48"/>
  <c r="S55" i="48"/>
  <c r="AA55" i="48"/>
  <c r="AE55" i="48"/>
  <c r="H56" i="48"/>
  <c r="E56" i="48"/>
  <c r="AC56" i="48"/>
  <c r="R56" i="48"/>
  <c r="AK23" i="50"/>
  <c r="AK10" i="48"/>
  <c r="H52" i="42"/>
  <c r="P52" i="42"/>
  <c r="T52" i="42"/>
  <c r="AB52" i="42"/>
  <c r="AF52" i="42"/>
  <c r="O52" i="42"/>
  <c r="AA52" i="42"/>
  <c r="J52" i="42"/>
  <c r="V52" i="42"/>
  <c r="I54" i="42"/>
  <c r="U54" i="42"/>
  <c r="D55" i="42"/>
  <c r="L55" i="42"/>
  <c r="P55" i="42"/>
  <c r="X55" i="42"/>
  <c r="AB55" i="42"/>
  <c r="G55" i="42"/>
  <c r="K55" i="42"/>
  <c r="S55" i="42"/>
  <c r="W55" i="42"/>
  <c r="F55" i="42"/>
  <c r="R55" i="42"/>
  <c r="AD55" i="42"/>
  <c r="AK13" i="44"/>
  <c r="AK19" i="44"/>
  <c r="AI23" i="44"/>
  <c r="G52" i="44"/>
  <c r="S52" i="44"/>
  <c r="AE52" i="44"/>
  <c r="E56" i="44"/>
  <c r="AC56" i="44"/>
  <c r="AI18" i="45"/>
  <c r="I52" i="45"/>
  <c r="M52" i="45"/>
  <c r="U52" i="45"/>
  <c r="Y52" i="45"/>
  <c r="AG52" i="45"/>
  <c r="K54" i="45"/>
  <c r="O54" i="45"/>
  <c r="W54" i="45"/>
  <c r="AA54" i="45"/>
  <c r="I55" i="45"/>
  <c r="M55" i="45"/>
  <c r="U55" i="45"/>
  <c r="Y55" i="45"/>
  <c r="AG55" i="45"/>
  <c r="G56" i="45"/>
  <c r="S56" i="45"/>
  <c r="AE56" i="45"/>
  <c r="AI22" i="46"/>
  <c r="AI23" i="46"/>
  <c r="F52" i="46"/>
  <c r="J52" i="46"/>
  <c r="N52" i="46"/>
  <c r="R52" i="46"/>
  <c r="V52" i="46"/>
  <c r="AD52" i="46"/>
  <c r="AH52" i="46"/>
  <c r="O52" i="46"/>
  <c r="D53" i="46"/>
  <c r="H53" i="46"/>
  <c r="P53" i="46"/>
  <c r="T53" i="46"/>
  <c r="AB53" i="46"/>
  <c r="AF53" i="46"/>
  <c r="M53" i="46"/>
  <c r="Y53" i="46"/>
  <c r="D54" i="46"/>
  <c r="H54" i="46"/>
  <c r="L54" i="46"/>
  <c r="P54" i="46"/>
  <c r="T54" i="46"/>
  <c r="X54" i="46"/>
  <c r="AB54" i="46"/>
  <c r="AF54" i="46"/>
  <c r="F55" i="46"/>
  <c r="J55" i="46"/>
  <c r="R55" i="46"/>
  <c r="V55" i="46"/>
  <c r="AD55" i="46"/>
  <c r="AH55" i="46"/>
  <c r="G55" i="46"/>
  <c r="S55" i="46"/>
  <c r="AE55" i="46"/>
  <c r="H56" i="46"/>
  <c r="L56" i="46"/>
  <c r="T56" i="46"/>
  <c r="X56" i="46"/>
  <c r="AF56" i="46"/>
  <c r="Q56" i="46"/>
  <c r="AK11" i="47"/>
  <c r="AI15" i="47"/>
  <c r="D52" i="47"/>
  <c r="H52" i="47"/>
  <c r="P52" i="47"/>
  <c r="AB52" i="47"/>
  <c r="AF52" i="47"/>
  <c r="U52" i="47"/>
  <c r="F53" i="47"/>
  <c r="V53" i="47"/>
  <c r="AD53" i="47"/>
  <c r="G54" i="47"/>
  <c r="S54" i="47"/>
  <c r="AE54" i="47"/>
  <c r="X55" i="47"/>
  <c r="AI10" i="48"/>
  <c r="H52" i="48"/>
  <c r="T52" i="48"/>
  <c r="X52" i="48"/>
  <c r="AF52" i="48"/>
  <c r="F53" i="48"/>
  <c r="N53" i="48"/>
  <c r="R53" i="48"/>
  <c r="AD53" i="48"/>
  <c r="J54" i="48"/>
  <c r="N54" i="48"/>
  <c r="V54" i="48"/>
  <c r="Z54" i="48"/>
  <c r="AH54" i="48"/>
  <c r="L55" i="48"/>
  <c r="T55" i="48"/>
  <c r="X55" i="48"/>
  <c r="AF55" i="48"/>
  <c r="Y55" i="48"/>
  <c r="J56" i="48"/>
  <c r="V56" i="48"/>
  <c r="AH56" i="48"/>
  <c r="AK8" i="50"/>
  <c r="AI12" i="50"/>
  <c r="AK15" i="50"/>
  <c r="AI22" i="50"/>
  <c r="AI23" i="50"/>
  <c r="AI25" i="50"/>
  <c r="P55" i="50"/>
  <c r="AB55" i="50"/>
  <c r="N56" i="50"/>
  <c r="Z56" i="50"/>
  <c r="AD56" i="50"/>
  <c r="H50" i="42"/>
  <c r="T50" i="42"/>
  <c r="AF50" i="42"/>
  <c r="G52" i="42"/>
  <c r="S52" i="42"/>
  <c r="AE52" i="42"/>
  <c r="H55" i="42"/>
  <c r="T55" i="42"/>
  <c r="AF55" i="42"/>
  <c r="D52" i="44"/>
  <c r="P52" i="44"/>
  <c r="AB52" i="44"/>
  <c r="J54" i="44"/>
  <c r="V54" i="44"/>
  <c r="AH54" i="44"/>
  <c r="H55" i="44"/>
  <c r="L55" i="44"/>
  <c r="T55" i="44"/>
  <c r="AF55" i="44"/>
  <c r="AK10" i="45"/>
  <c r="AK17" i="45"/>
  <c r="AI23" i="45"/>
  <c r="N52" i="45"/>
  <c r="Z52" i="45"/>
  <c r="H54" i="45"/>
  <c r="T54" i="45"/>
  <c r="AF54" i="45"/>
  <c r="F55" i="45"/>
  <c r="R55" i="45"/>
  <c r="AD55" i="45"/>
  <c r="AK12" i="46"/>
  <c r="AK13" i="46"/>
  <c r="AG53" i="46"/>
  <c r="V53" i="46"/>
  <c r="M56" i="46"/>
  <c r="Y56" i="46"/>
  <c r="AG56" i="46"/>
  <c r="AI9" i="47"/>
  <c r="AI20" i="47"/>
  <c r="AI21" i="47"/>
  <c r="Q52" i="47"/>
  <c r="AI16" i="48"/>
  <c r="E52" i="48"/>
  <c r="O54" i="48"/>
  <c r="M54" i="50"/>
  <c r="Y54" i="50"/>
  <c r="AG54" i="50"/>
  <c r="E57" i="50"/>
  <c r="AI13" i="56"/>
  <c r="AI17" i="56"/>
  <c r="AI18" i="56"/>
  <c r="AI19" i="56"/>
  <c r="G53" i="56"/>
  <c r="S53" i="56"/>
  <c r="AE53" i="56"/>
  <c r="AC55" i="56"/>
  <c r="K56" i="56"/>
  <c r="W56" i="56"/>
  <c r="M57" i="56"/>
  <c r="AA57" i="56"/>
  <c r="X57" i="50"/>
  <c r="AH17" i="51"/>
  <c r="AH18" i="51"/>
  <c r="AH23" i="51"/>
  <c r="AI19" i="53"/>
  <c r="W54" i="53"/>
  <c r="Q57" i="50"/>
  <c r="AC57" i="50"/>
  <c r="AJ10" i="51"/>
  <c r="AJ15" i="51"/>
  <c r="K53" i="53"/>
  <c r="W53" i="53"/>
  <c r="I54" i="53"/>
  <c r="U54" i="53"/>
  <c r="AG54" i="53"/>
  <c r="E55" i="53"/>
  <c r="Q55" i="53"/>
  <c r="Y55" i="53"/>
  <c r="AC55" i="53"/>
  <c r="K56" i="53"/>
  <c r="O56" i="53"/>
  <c r="AA56" i="53"/>
  <c r="AH13" i="54"/>
  <c r="AH21" i="54"/>
  <c r="AH22" i="54"/>
  <c r="AJ24" i="54"/>
  <c r="D53" i="54"/>
  <c r="P53" i="54"/>
  <c r="AB53" i="54"/>
  <c r="J53" i="54"/>
  <c r="V53" i="54"/>
  <c r="D54" i="54"/>
  <c r="P54" i="54"/>
  <c r="AB54" i="54"/>
  <c r="D55" i="54"/>
  <c r="P55" i="54"/>
  <c r="AB55" i="54"/>
  <c r="J55" i="54"/>
  <c r="V55" i="54"/>
  <c r="D56" i="54"/>
  <c r="P56" i="54"/>
  <c r="AB56" i="54"/>
  <c r="D57" i="54"/>
  <c r="P57" i="54"/>
  <c r="AB57" i="54"/>
  <c r="J57" i="54"/>
  <c r="V57" i="54"/>
  <c r="AK22" i="56"/>
  <c r="AK23" i="56"/>
  <c r="AK24" i="56"/>
  <c r="D53" i="56"/>
  <c r="L53" i="56"/>
  <c r="P53" i="56"/>
  <c r="X53" i="56"/>
  <c r="AB53" i="56"/>
  <c r="J54" i="56"/>
  <c r="V54" i="56"/>
  <c r="F55" i="56"/>
  <c r="J55" i="56"/>
  <c r="N55" i="56"/>
  <c r="R55" i="56"/>
  <c r="V55" i="56"/>
  <c r="Z55" i="56"/>
  <c r="AD55" i="56"/>
  <c r="AH55" i="56"/>
  <c r="D56" i="56"/>
  <c r="H56" i="56"/>
  <c r="L56" i="56"/>
  <c r="P56" i="56"/>
  <c r="T56" i="56"/>
  <c r="X56" i="56"/>
  <c r="AB56" i="56"/>
  <c r="AF56" i="56"/>
  <c r="L53" i="50"/>
  <c r="P53" i="50"/>
  <c r="X53" i="50"/>
  <c r="H54" i="50"/>
  <c r="T54" i="50"/>
  <c r="AF54" i="50"/>
  <c r="F55" i="50"/>
  <c r="R55" i="50"/>
  <c r="AD55" i="50"/>
  <c r="D56" i="50"/>
  <c r="P56" i="50"/>
  <c r="AB56" i="50"/>
  <c r="I56" i="50"/>
  <c r="U56" i="50"/>
  <c r="AG56" i="50"/>
  <c r="AJ26" i="51"/>
  <c r="AH27" i="51"/>
  <c r="F53" i="51"/>
  <c r="N53" i="51"/>
  <c r="R53" i="51"/>
  <c r="Z53" i="51"/>
  <c r="AD53" i="51"/>
  <c r="H53" i="51"/>
  <c r="L53" i="51"/>
  <c r="T53" i="51"/>
  <c r="X53" i="51"/>
  <c r="AF53" i="51"/>
  <c r="F54" i="51"/>
  <c r="N54" i="51"/>
  <c r="R54" i="51"/>
  <c r="Z54" i="51"/>
  <c r="AD54" i="51"/>
  <c r="F55" i="51"/>
  <c r="N55" i="51"/>
  <c r="R55" i="51"/>
  <c r="Z55" i="51"/>
  <c r="AD55" i="51"/>
  <c r="H55" i="51"/>
  <c r="L55" i="51"/>
  <c r="T55" i="51"/>
  <c r="X55" i="51"/>
  <c r="AF55" i="51"/>
  <c r="F56" i="51"/>
  <c r="N56" i="51"/>
  <c r="R56" i="51"/>
  <c r="Z56" i="51"/>
  <c r="AD56" i="51"/>
  <c r="F57" i="51"/>
  <c r="N57" i="51"/>
  <c r="R57" i="51"/>
  <c r="Z57" i="51"/>
  <c r="AD57" i="51"/>
  <c r="H57" i="51"/>
  <c r="L57" i="51"/>
  <c r="T57" i="51"/>
  <c r="X57" i="51"/>
  <c r="AF57" i="51"/>
  <c r="AI13" i="53"/>
  <c r="AI14" i="53"/>
  <c r="AI15" i="53"/>
  <c r="AI16" i="53"/>
  <c r="AI17" i="53"/>
  <c r="AK23" i="53"/>
  <c r="AI26" i="53"/>
  <c r="AI27" i="56"/>
  <c r="I53" i="56"/>
  <c r="AK12" i="57"/>
  <c r="AK17" i="57"/>
  <c r="AK18" i="57"/>
  <c r="D52" i="57"/>
  <c r="H52" i="57"/>
  <c r="J53" i="57"/>
  <c r="V53" i="57"/>
  <c r="AH53" i="57"/>
  <c r="F54" i="57"/>
  <c r="J54" i="57"/>
  <c r="N54" i="57"/>
  <c r="R54" i="57"/>
  <c r="D55" i="57"/>
  <c r="H55" i="57"/>
  <c r="L55" i="57"/>
  <c r="P55" i="57"/>
  <c r="T55" i="57"/>
  <c r="X55" i="57"/>
  <c r="AB55" i="57"/>
  <c r="AF55" i="57"/>
  <c r="F56" i="57"/>
  <c r="N56" i="57"/>
  <c r="R56" i="57"/>
  <c r="Z56" i="57"/>
  <c r="AK14" i="58"/>
  <c r="AI26" i="58"/>
  <c r="I52" i="58"/>
  <c r="M52" i="58"/>
  <c r="U52" i="58"/>
  <c r="Y52" i="58"/>
  <c r="AG52" i="58"/>
  <c r="K53" i="58"/>
  <c r="W53" i="58"/>
  <c r="G54" i="58"/>
  <c r="O54" i="58"/>
  <c r="S54" i="58"/>
  <c r="AA54" i="58"/>
  <c r="AE54" i="58"/>
  <c r="E55" i="58"/>
  <c r="M55" i="58"/>
  <c r="Q55" i="58"/>
  <c r="Y55" i="58"/>
  <c r="AC55" i="58"/>
  <c r="AK23" i="60"/>
  <c r="M52" i="60"/>
  <c r="Y52" i="60"/>
  <c r="G54" i="60"/>
  <c r="AA54" i="60"/>
  <c r="AE54" i="60"/>
  <c r="M55" i="60"/>
  <c r="Y55" i="60"/>
  <c r="I55" i="59"/>
  <c r="U55" i="59"/>
  <c r="AG55" i="59"/>
  <c r="Z53" i="62"/>
  <c r="X54" i="62"/>
  <c r="Q55" i="62"/>
  <c r="AI25" i="61"/>
  <c r="H51" i="61"/>
  <c r="T51" i="61"/>
  <c r="AF51" i="61"/>
  <c r="M51" i="61"/>
  <c r="Y51" i="61"/>
  <c r="F52" i="61"/>
  <c r="R52" i="61"/>
  <c r="AD52" i="61"/>
  <c r="N53" i="61"/>
  <c r="Z53" i="61"/>
  <c r="AE53" i="61"/>
  <c r="L54" i="61"/>
  <c r="X54" i="61"/>
  <c r="J55" i="61"/>
  <c r="V55" i="61"/>
  <c r="AH55" i="61"/>
  <c r="H55" i="61"/>
  <c r="AK20" i="63"/>
  <c r="AR13" i="71"/>
  <c r="AO13" i="71"/>
  <c r="AU13" i="75"/>
  <c r="AR13" i="75"/>
  <c r="M53" i="56"/>
  <c r="Q53" i="56"/>
  <c r="U53" i="56"/>
  <c r="Y53" i="56"/>
  <c r="AC53" i="56"/>
  <c r="AG53" i="56"/>
  <c r="AD53" i="56"/>
  <c r="G54" i="56"/>
  <c r="S54" i="56"/>
  <c r="AE54" i="56"/>
  <c r="G55" i="56"/>
  <c r="O55" i="56"/>
  <c r="S55" i="56"/>
  <c r="AA55" i="56"/>
  <c r="AE55" i="56"/>
  <c r="X55" i="56"/>
  <c r="E56" i="56"/>
  <c r="M56" i="56"/>
  <c r="Y56" i="56"/>
  <c r="AC56" i="56"/>
  <c r="J56" i="56"/>
  <c r="K57" i="56"/>
  <c r="W57" i="56"/>
  <c r="H57" i="56"/>
  <c r="T57" i="56"/>
  <c r="AI12" i="57"/>
  <c r="AI13" i="57"/>
  <c r="AK22" i="57"/>
  <c r="I52" i="57"/>
  <c r="U52" i="57"/>
  <c r="AG52" i="57"/>
  <c r="G53" i="57"/>
  <c r="S53" i="57"/>
  <c r="AE53" i="57"/>
  <c r="O54" i="57"/>
  <c r="AA54" i="57"/>
  <c r="H54" i="57"/>
  <c r="T54" i="57"/>
  <c r="M55" i="57"/>
  <c r="Y55" i="57"/>
  <c r="R55" i="57"/>
  <c r="K56" i="57"/>
  <c r="W56" i="57"/>
  <c r="D56" i="57"/>
  <c r="P56" i="57"/>
  <c r="AB56" i="57"/>
  <c r="AI12" i="58"/>
  <c r="AI14" i="58"/>
  <c r="AI24" i="58"/>
  <c r="J52" i="58"/>
  <c r="V52" i="58"/>
  <c r="AH52" i="58"/>
  <c r="G52" i="58"/>
  <c r="O52" i="58"/>
  <c r="S52" i="58"/>
  <c r="AA52" i="58"/>
  <c r="AE52" i="58"/>
  <c r="H53" i="58"/>
  <c r="T53" i="58"/>
  <c r="AF53" i="58"/>
  <c r="F53" i="58"/>
  <c r="R53" i="58"/>
  <c r="AD53" i="58"/>
  <c r="D54" i="58"/>
  <c r="P54" i="58"/>
  <c r="AB54" i="58"/>
  <c r="M54" i="58"/>
  <c r="N55" i="58"/>
  <c r="Z55" i="58"/>
  <c r="AH55" i="58"/>
  <c r="H56" i="58"/>
  <c r="L56" i="58"/>
  <c r="T56" i="58"/>
  <c r="X56" i="58"/>
  <c r="E56" i="58"/>
  <c r="Q56" i="58"/>
  <c r="AC56" i="58"/>
  <c r="J56" i="58"/>
  <c r="AH56" i="58"/>
  <c r="AI18" i="60"/>
  <c r="AI19" i="60"/>
  <c r="AI20" i="60"/>
  <c r="K52" i="60"/>
  <c r="O52" i="60"/>
  <c r="W52" i="60"/>
  <c r="E54" i="60"/>
  <c r="Q54" i="60"/>
  <c r="U54" i="60"/>
  <c r="AC54" i="60"/>
  <c r="AG54" i="60"/>
  <c r="G55" i="60"/>
  <c r="O55" i="60"/>
  <c r="S55" i="60"/>
  <c r="AA55" i="60"/>
  <c r="AE55" i="60"/>
  <c r="K56" i="60"/>
  <c r="D51" i="59"/>
  <c r="L51" i="59"/>
  <c r="P51" i="59"/>
  <c r="X51" i="59"/>
  <c r="AB51" i="59"/>
  <c r="Q51" i="59"/>
  <c r="AC51" i="59"/>
  <c r="F53" i="59"/>
  <c r="J53" i="59"/>
  <c r="R53" i="59"/>
  <c r="V53" i="59"/>
  <c r="AH53" i="59"/>
  <c r="O53" i="59"/>
  <c r="W53" i="59"/>
  <c r="AA53" i="59"/>
  <c r="D54" i="59"/>
  <c r="H54" i="59"/>
  <c r="P54" i="59"/>
  <c r="T54" i="59"/>
  <c r="AB54" i="59"/>
  <c r="AF54" i="59"/>
  <c r="I54" i="59"/>
  <c r="U54" i="59"/>
  <c r="AI9" i="62"/>
  <c r="AI12" i="62"/>
  <c r="AI13" i="61"/>
  <c r="AI19" i="61"/>
  <c r="AI20" i="61"/>
  <c r="AI21" i="61"/>
  <c r="AI22" i="61"/>
  <c r="N51" i="62"/>
  <c r="O51" i="61"/>
  <c r="I53" i="61"/>
  <c r="U53" i="61"/>
  <c r="AG53" i="61"/>
  <c r="AE54" i="61"/>
  <c r="AJ19" i="66"/>
  <c r="AJ23" i="66"/>
  <c r="AJ25" i="66"/>
  <c r="AI9" i="57"/>
  <c r="AI16" i="57"/>
  <c r="AI17" i="57"/>
  <c r="AI20" i="57"/>
  <c r="AI23" i="57"/>
  <c r="AK24" i="57"/>
  <c r="O52" i="57"/>
  <c r="E54" i="57"/>
  <c r="Q54" i="57"/>
  <c r="U54" i="57"/>
  <c r="AC54" i="57"/>
  <c r="O55" i="57"/>
  <c r="AA55" i="57"/>
  <c r="AI11" i="58"/>
  <c r="AI16" i="58"/>
  <c r="AI17" i="58"/>
  <c r="AI18" i="58"/>
  <c r="L55" i="58"/>
  <c r="H52" i="60"/>
  <c r="L52" i="60"/>
  <c r="T52" i="60"/>
  <c r="X52" i="60"/>
  <c r="AF52" i="60"/>
  <c r="F53" i="60"/>
  <c r="J53" i="60"/>
  <c r="V53" i="60"/>
  <c r="AD53" i="60"/>
  <c r="AH53" i="60"/>
  <c r="F54" i="60"/>
  <c r="N54" i="60"/>
  <c r="R54" i="60"/>
  <c r="Z54" i="60"/>
  <c r="AD54" i="60"/>
  <c r="AH54" i="60"/>
  <c r="D55" i="60"/>
  <c r="L55" i="60"/>
  <c r="X55" i="60"/>
  <c r="AB55" i="60"/>
  <c r="N56" i="60"/>
  <c r="Z56" i="60"/>
  <c r="AC56" i="60"/>
  <c r="AK17" i="59"/>
  <c r="AK18" i="59"/>
  <c r="AK19" i="59"/>
  <c r="J51" i="59"/>
  <c r="N51" i="59"/>
  <c r="V51" i="59"/>
  <c r="Z51" i="59"/>
  <c r="AH51" i="59"/>
  <c r="D53" i="59"/>
  <c r="H53" i="59"/>
  <c r="P53" i="59"/>
  <c r="T53" i="59"/>
  <c r="F54" i="59"/>
  <c r="N54" i="59"/>
  <c r="R54" i="59"/>
  <c r="Z54" i="59"/>
  <c r="AD54" i="59"/>
  <c r="AK9" i="62"/>
  <c r="AI14" i="62"/>
  <c r="AI19" i="62"/>
  <c r="H52" i="61"/>
  <c r="T52" i="61"/>
  <c r="AK12" i="65"/>
  <c r="AK18" i="65"/>
  <c r="AK23" i="65"/>
  <c r="AK8" i="67"/>
  <c r="AK21" i="67"/>
  <c r="AK14" i="69"/>
  <c r="AK8" i="70"/>
  <c r="AW22" i="70"/>
  <c r="AH8" i="71"/>
  <c r="AQ8" i="71" s="1"/>
  <c r="AH14" i="71"/>
  <c r="AR14" i="71" s="1"/>
  <c r="AQ21" i="71"/>
  <c r="AK9" i="72"/>
  <c r="AK13" i="72"/>
  <c r="AK19" i="72"/>
  <c r="AK22" i="72"/>
  <c r="AK23" i="72"/>
  <c r="AV12" i="73"/>
  <c r="AJ15" i="73"/>
  <c r="AU15" i="73" s="1"/>
  <c r="AJ23" i="73"/>
  <c r="AK8" i="75"/>
  <c r="AU22" i="76"/>
  <c r="AU9" i="79"/>
  <c r="AJ15" i="79"/>
  <c r="AV15" i="79" s="1"/>
  <c r="AO21" i="86"/>
  <c r="AU10" i="67"/>
  <c r="AK18" i="69"/>
  <c r="AV18" i="69" s="1"/>
  <c r="AV14" i="73"/>
  <c r="AK14" i="75"/>
  <c r="AK13" i="63"/>
  <c r="AK21" i="63"/>
  <c r="AK23" i="63"/>
  <c r="AK24" i="63"/>
  <c r="AK11" i="65"/>
  <c r="AK19" i="65"/>
  <c r="AJ21" i="66"/>
  <c r="AV21" i="66" s="1"/>
  <c r="AK23" i="67"/>
  <c r="AK25" i="67"/>
  <c r="AJ16" i="68"/>
  <c r="AU16" i="68" s="1"/>
  <c r="AK13" i="69"/>
  <c r="AT22" i="71"/>
  <c r="AJ21" i="76"/>
  <c r="AT21" i="76" s="1"/>
  <c r="AK13" i="77"/>
  <c r="AT13" i="77" s="1"/>
  <c r="AK8" i="78"/>
  <c r="AT8" i="78" s="1"/>
  <c r="AW9" i="78"/>
  <c r="AV16" i="82"/>
  <c r="AU16" i="82"/>
  <c r="AJ16" i="76"/>
  <c r="AR16" i="76" s="1"/>
  <c r="AJ17" i="76"/>
  <c r="AV17" i="76" s="1"/>
  <c r="AK9" i="77"/>
  <c r="AU9" i="77" s="1"/>
  <c r="AK18" i="77"/>
  <c r="AS18" i="77" s="1"/>
  <c r="AK21" i="77"/>
  <c r="AK22" i="77"/>
  <c r="AK14" i="78"/>
  <c r="AK16" i="78"/>
  <c r="AW16" i="78" s="1"/>
  <c r="AK19" i="78"/>
  <c r="AV19" i="78" s="1"/>
  <c r="AV17" i="79"/>
  <c r="AK17" i="81"/>
  <c r="AS17" i="81" s="1"/>
  <c r="AJ17" i="82"/>
  <c r="AS17" i="82" s="1"/>
  <c r="AH8" i="86"/>
  <c r="AR20" i="86"/>
  <c r="AH21" i="86"/>
  <c r="AP21" i="86" s="1"/>
  <c r="AK8" i="88"/>
  <c r="AK14" i="88"/>
  <c r="AW14" i="88" s="1"/>
  <c r="AJ9" i="89"/>
  <c r="AJ12" i="89"/>
  <c r="AS12" i="89" s="1"/>
  <c r="AJ14" i="89"/>
  <c r="AT14" i="89" s="1"/>
  <c r="AJ23" i="89"/>
  <c r="AK10" i="92"/>
  <c r="AK18" i="92"/>
  <c r="AK8" i="94"/>
  <c r="AU8" i="94" s="1"/>
  <c r="AK12" i="77"/>
  <c r="AU14" i="77"/>
  <c r="AS15" i="77"/>
  <c r="AK10" i="78"/>
  <c r="AV10" i="78" s="1"/>
  <c r="AK17" i="78"/>
  <c r="AJ14" i="79"/>
  <c r="AK9" i="81"/>
  <c r="AV9" i="81" s="1"/>
  <c r="AU15" i="81"/>
  <c r="AU16" i="81"/>
  <c r="AK9" i="84"/>
  <c r="AK20" i="84"/>
  <c r="AW20" i="84" s="1"/>
  <c r="AK15" i="85"/>
  <c r="AT15" i="85" s="1"/>
  <c r="AS9" i="86"/>
  <c r="AK16" i="88"/>
  <c r="AR21" i="88"/>
  <c r="AJ13" i="89"/>
  <c r="AT13" i="89" s="1"/>
  <c r="AJ15" i="89"/>
  <c r="AK25" i="92"/>
  <c r="AK25" i="94"/>
  <c r="AK16" i="95"/>
  <c r="AW16" i="95" s="1"/>
  <c r="AJ20" i="79"/>
  <c r="AK21" i="81"/>
  <c r="AJ22" i="82"/>
  <c r="AJ23" i="82"/>
  <c r="AK18" i="84"/>
  <c r="AK21" i="84"/>
  <c r="AW21" i="84" s="1"/>
  <c r="AK8" i="85"/>
  <c r="AV8" i="85" s="1"/>
  <c r="AK16" i="85"/>
  <c r="AU16" i="85" s="1"/>
  <c r="AQ9" i="86"/>
  <c r="AH16" i="86"/>
  <c r="AH19" i="86"/>
  <c r="AR19" i="86" s="1"/>
  <c r="AH22" i="86"/>
  <c r="AH23" i="86"/>
  <c r="AK12" i="88"/>
  <c r="AJ19" i="89"/>
  <c r="AR19" i="89" s="1"/>
  <c r="AK17" i="92"/>
  <c r="AU17" i="92" s="1"/>
  <c r="AU24" i="94"/>
  <c r="AV9" i="100"/>
  <c r="AS14" i="84"/>
  <c r="AK14" i="93"/>
  <c r="AS14" i="93" s="1"/>
  <c r="AQ24" i="103"/>
  <c r="AT9" i="95"/>
  <c r="AK20" i="96"/>
  <c r="AU20" i="96" s="1"/>
  <c r="AJ22" i="97"/>
  <c r="AJ13" i="100"/>
  <c r="AR13" i="100" s="1"/>
  <c r="AT17" i="100"/>
  <c r="AJ19" i="100"/>
  <c r="AK16" i="92"/>
  <c r="AK19" i="92"/>
  <c r="AU9" i="93"/>
  <c r="AK17" i="93"/>
  <c r="AV17" i="93" s="1"/>
  <c r="AK21" i="93"/>
  <c r="AV21" i="93" s="1"/>
  <c r="AK18" i="94"/>
  <c r="AU18" i="94" s="1"/>
  <c r="AK22" i="95"/>
  <c r="AK14" i="96"/>
  <c r="AT14" i="96" s="1"/>
  <c r="AJ10" i="97"/>
  <c r="AS10" i="97" s="1"/>
  <c r="AJ12" i="97"/>
  <c r="AJ14" i="97"/>
  <c r="AV14" i="97" s="1"/>
  <c r="AJ17" i="97"/>
  <c r="AU17" i="97" s="1"/>
  <c r="AJ8" i="100"/>
  <c r="AJ10" i="100"/>
  <c r="AJ25" i="100"/>
  <c r="AK10" i="101"/>
  <c r="AK25" i="102"/>
  <c r="AI12" i="103"/>
  <c r="AU12" i="103" s="1"/>
  <c r="AI19" i="103"/>
  <c r="AQ19" i="103" s="1"/>
  <c r="AP24" i="103"/>
  <c r="AK21" i="104"/>
  <c r="AS21" i="104" s="1"/>
  <c r="AJ14" i="105"/>
  <c r="AJ25" i="105"/>
  <c r="AK15" i="106"/>
  <c r="AK19" i="106"/>
  <c r="AT19" i="106" s="1"/>
  <c r="AK19" i="99"/>
  <c r="AV19" i="99" s="1"/>
  <c r="AJ18" i="100"/>
  <c r="AK8" i="101"/>
  <c r="AT8" i="101" s="1"/>
  <c r="AK26" i="101"/>
  <c r="AK8" i="102"/>
  <c r="AK20" i="102"/>
  <c r="AV20" i="102" s="1"/>
  <c r="AI8" i="103"/>
  <c r="AU8" i="103" s="1"/>
  <c r="AU9" i="103"/>
  <c r="AI20" i="103"/>
  <c r="AS20" i="103" s="1"/>
  <c r="AU9" i="104"/>
  <c r="AJ11" i="105"/>
  <c r="AS11" i="105" s="1"/>
  <c r="AJ20" i="105"/>
  <c r="AK18" i="108"/>
  <c r="AT18" i="108" s="1"/>
  <c r="F7" i="108"/>
  <c r="F39" i="108" s="1"/>
  <c r="AK21" i="108"/>
  <c r="AT21" i="108" s="1"/>
  <c r="AK19" i="108"/>
  <c r="AV19" i="108" s="1"/>
  <c r="AK22" i="108"/>
  <c r="AS22" i="108" s="1"/>
  <c r="AK15" i="108"/>
  <c r="AT15" i="108" s="1"/>
  <c r="AK20" i="108"/>
  <c r="AU20" i="108" s="1"/>
  <c r="AK10" i="108"/>
  <c r="AT10" i="108" s="1"/>
  <c r="AK8" i="108"/>
  <c r="AV8" i="108" s="1"/>
  <c r="AK13" i="108"/>
  <c r="AW13" i="108" s="1"/>
  <c r="AK9" i="108"/>
  <c r="AV9" i="108" s="1"/>
  <c r="AK16" i="108"/>
  <c r="AV16" i="108" s="1"/>
  <c r="AK14" i="108"/>
  <c r="AU14" i="108" s="1"/>
  <c r="AR13" i="108"/>
  <c r="AR9" i="108"/>
  <c r="AK17" i="108"/>
  <c r="AV17" i="108" s="1"/>
  <c r="AR15" i="108"/>
  <c r="AR10" i="108"/>
  <c r="AR18" i="108"/>
  <c r="AR20" i="108"/>
  <c r="AR16" i="108"/>
  <c r="AR14" i="108"/>
  <c r="AR21" i="108"/>
  <c r="AR19" i="108"/>
  <c r="AR17" i="108"/>
  <c r="AU28" i="108"/>
  <c r="AV28" i="108"/>
  <c r="AW28" i="108"/>
  <c r="AR28" i="108"/>
  <c r="AR8" i="108"/>
  <c r="AR22" i="108"/>
  <c r="AS28" i="108"/>
  <c r="AK19" i="13"/>
  <c r="AK24" i="13"/>
  <c r="AK26" i="13"/>
  <c r="I53" i="13"/>
  <c r="U53" i="13"/>
  <c r="AG53" i="13"/>
  <c r="J54" i="13"/>
  <c r="M56" i="13"/>
  <c r="Y56" i="13"/>
  <c r="W56" i="13"/>
  <c r="J54" i="1"/>
  <c r="V54" i="1"/>
  <c r="AH54" i="1"/>
  <c r="N57" i="1"/>
  <c r="H54" i="2"/>
  <c r="T54" i="2"/>
  <c r="AF54" i="2"/>
  <c r="AK11" i="13"/>
  <c r="AK22" i="13"/>
  <c r="N51" i="13"/>
  <c r="Z51" i="13"/>
  <c r="L52" i="13"/>
  <c r="X52" i="13"/>
  <c r="J53" i="13"/>
  <c r="V53" i="13"/>
  <c r="AH53" i="13"/>
  <c r="F54" i="13"/>
  <c r="R54" i="13"/>
  <c r="AD54" i="13"/>
  <c r="D55" i="13"/>
  <c r="P55" i="13"/>
  <c r="AB55" i="13"/>
  <c r="N56" i="13"/>
  <c r="Z56" i="13"/>
  <c r="O52" i="1"/>
  <c r="AA52" i="1"/>
  <c r="M53" i="1"/>
  <c r="Y53" i="1"/>
  <c r="G55" i="1"/>
  <c r="S55" i="1"/>
  <c r="AE55" i="1"/>
  <c r="AC56" i="1"/>
  <c r="O57" i="1"/>
  <c r="AA57" i="1"/>
  <c r="AK22" i="2"/>
  <c r="AK17" i="13"/>
  <c r="D51" i="13"/>
  <c r="P51" i="13"/>
  <c r="AB51" i="13"/>
  <c r="N52" i="13"/>
  <c r="Z52" i="13"/>
  <c r="L53" i="13"/>
  <c r="X53" i="13"/>
  <c r="H54" i="13"/>
  <c r="T54" i="13"/>
  <c r="AF54" i="13"/>
  <c r="F55" i="13"/>
  <c r="R55" i="13"/>
  <c r="AD55" i="13"/>
  <c r="K55" i="13"/>
  <c r="D56" i="13"/>
  <c r="P56" i="13"/>
  <c r="AB56" i="13"/>
  <c r="G56" i="13"/>
  <c r="S56" i="13"/>
  <c r="AK11" i="1"/>
  <c r="AK15" i="1"/>
  <c r="AI18" i="1"/>
  <c r="E52" i="1"/>
  <c r="Q52" i="1"/>
  <c r="AC52" i="1"/>
  <c r="O53" i="1"/>
  <c r="AA53" i="1"/>
  <c r="M54" i="1"/>
  <c r="Y54" i="1"/>
  <c r="K54" i="1"/>
  <c r="W54" i="1"/>
  <c r="I55" i="1"/>
  <c r="U55" i="1"/>
  <c r="AG55" i="1"/>
  <c r="G56" i="1"/>
  <c r="S56" i="1"/>
  <c r="AE56" i="1"/>
  <c r="E57" i="1"/>
  <c r="Q57" i="1"/>
  <c r="AC57" i="1"/>
  <c r="J57" i="1"/>
  <c r="V57" i="1"/>
  <c r="AH57" i="1"/>
  <c r="H57" i="1"/>
  <c r="T57" i="1"/>
  <c r="AF57" i="1"/>
  <c r="AI12" i="2"/>
  <c r="O52" i="2"/>
  <c r="AA52" i="2"/>
  <c r="M53" i="2"/>
  <c r="Y53" i="2"/>
  <c r="G55" i="2"/>
  <c r="S55" i="2"/>
  <c r="AE55" i="2"/>
  <c r="L55" i="2"/>
  <c r="X55" i="2"/>
  <c r="E56" i="2"/>
  <c r="Q56" i="2"/>
  <c r="AC56" i="2"/>
  <c r="J56" i="2"/>
  <c r="AK10" i="1"/>
  <c r="AK14" i="1"/>
  <c r="AK17" i="1"/>
  <c r="AI25" i="1"/>
  <c r="AI27" i="1"/>
  <c r="AK8" i="2"/>
  <c r="AI16" i="2"/>
  <c r="N56" i="1"/>
  <c r="Z56" i="1"/>
  <c r="L57" i="1"/>
  <c r="X57" i="1"/>
  <c r="AK12" i="2"/>
  <c r="AK13" i="2"/>
  <c r="H53" i="2"/>
  <c r="T53" i="2"/>
  <c r="AF53" i="2"/>
  <c r="M54" i="2"/>
  <c r="Y54" i="2"/>
  <c r="K54" i="2"/>
  <c r="W54" i="2"/>
  <c r="E57" i="2"/>
  <c r="Q57" i="2"/>
  <c r="AC57" i="2"/>
  <c r="J57" i="2"/>
  <c r="V57" i="2"/>
  <c r="AK23" i="13"/>
  <c r="AI8" i="13"/>
  <c r="G51" i="13"/>
  <c r="S51" i="13"/>
  <c r="AE51" i="13"/>
  <c r="E52" i="13"/>
  <c r="Q52" i="13"/>
  <c r="AC52" i="13"/>
  <c r="O53" i="13"/>
  <c r="AA53" i="13"/>
  <c r="I55" i="13"/>
  <c r="U55" i="13"/>
  <c r="AG55" i="13"/>
  <c r="AE56" i="13"/>
  <c r="AI21" i="1"/>
  <c r="H52" i="1"/>
  <c r="T52" i="1"/>
  <c r="AF52" i="1"/>
  <c r="F53" i="1"/>
  <c r="AD53" i="1"/>
  <c r="J56" i="1"/>
  <c r="V56" i="1"/>
  <c r="AH56" i="1"/>
  <c r="AK11" i="2"/>
  <c r="AK15" i="2"/>
  <c r="AK8" i="13"/>
  <c r="AK9" i="13"/>
  <c r="AI13" i="13"/>
  <c r="AI15" i="13"/>
  <c r="AI16" i="13"/>
  <c r="H51" i="13"/>
  <c r="T51" i="13"/>
  <c r="AF51" i="13"/>
  <c r="F52" i="13"/>
  <c r="R52" i="13"/>
  <c r="AD52" i="13"/>
  <c r="D53" i="13"/>
  <c r="P53" i="13"/>
  <c r="AB53" i="13"/>
  <c r="L54" i="13"/>
  <c r="X54" i="13"/>
  <c r="J55" i="13"/>
  <c r="I52" i="1"/>
  <c r="U52" i="1"/>
  <c r="AG52" i="1"/>
  <c r="G53" i="1"/>
  <c r="S53" i="1"/>
  <c r="AE53" i="1"/>
  <c r="L53" i="1"/>
  <c r="X53" i="1"/>
  <c r="E54" i="1"/>
  <c r="M55" i="1"/>
  <c r="Y55" i="1"/>
  <c r="F55" i="1"/>
  <c r="R55" i="1"/>
  <c r="AD55" i="1"/>
  <c r="K56" i="1"/>
  <c r="W56" i="1"/>
  <c r="D56" i="1"/>
  <c r="P56" i="1"/>
  <c r="AB56" i="1"/>
  <c r="I57" i="1"/>
  <c r="U57" i="1"/>
  <c r="AG57" i="1"/>
  <c r="AK9" i="2"/>
  <c r="AK14" i="2"/>
  <c r="E53" i="13"/>
  <c r="Q53" i="13"/>
  <c r="AC53" i="13"/>
  <c r="AK20" i="1"/>
  <c r="AK24" i="1"/>
  <c r="D54" i="2"/>
  <c r="P54" i="2"/>
  <c r="AB54" i="2"/>
  <c r="AK12" i="13"/>
  <c r="AK14" i="13"/>
  <c r="AK15" i="13"/>
  <c r="AI19" i="13"/>
  <c r="AI21" i="13"/>
  <c r="AI22" i="13"/>
  <c r="AI25" i="13"/>
  <c r="AI26" i="13"/>
  <c r="J51" i="13"/>
  <c r="V51" i="13"/>
  <c r="AH51" i="13"/>
  <c r="H52" i="13"/>
  <c r="T52" i="13"/>
  <c r="AF52" i="13"/>
  <c r="F53" i="13"/>
  <c r="R53" i="13"/>
  <c r="AD53" i="13"/>
  <c r="N54" i="13"/>
  <c r="Z54" i="13"/>
  <c r="L55" i="13"/>
  <c r="X55" i="13"/>
  <c r="J56" i="13"/>
  <c r="V56" i="13"/>
  <c r="AH56" i="13"/>
  <c r="AK19" i="1"/>
  <c r="AK23" i="1"/>
  <c r="K52" i="1"/>
  <c r="W52" i="1"/>
  <c r="I53" i="1"/>
  <c r="U53" i="1"/>
  <c r="AG53" i="1"/>
  <c r="N53" i="1"/>
  <c r="Z53" i="1"/>
  <c r="Q54" i="1"/>
  <c r="AC54" i="1"/>
  <c r="O55" i="1"/>
  <c r="AA55" i="1"/>
  <c r="M56" i="1"/>
  <c r="Y56" i="1"/>
  <c r="K57" i="1"/>
  <c r="W57" i="1"/>
  <c r="AB57" i="1"/>
  <c r="AI12" i="3"/>
  <c r="AK21" i="2"/>
  <c r="AK24" i="2"/>
  <c r="AK13" i="13"/>
  <c r="AK16" i="13"/>
  <c r="AK18" i="13"/>
  <c r="AK20" i="13"/>
  <c r="AK21" i="13"/>
  <c r="AK25" i="13"/>
  <c r="H53" i="13"/>
  <c r="T53" i="13"/>
  <c r="AF53" i="13"/>
  <c r="I54" i="1"/>
  <c r="U54" i="1"/>
  <c r="AG54" i="1"/>
  <c r="J55" i="1"/>
  <c r="V55" i="1"/>
  <c r="AH55" i="1"/>
  <c r="M57" i="1"/>
  <c r="Y57" i="1"/>
  <c r="AK23" i="2"/>
  <c r="AK27" i="2"/>
  <c r="G54" i="2"/>
  <c r="S54" i="2"/>
  <c r="AE54" i="2"/>
  <c r="E54" i="2"/>
  <c r="Q54" i="2"/>
  <c r="AC54" i="2"/>
  <c r="V56" i="2"/>
  <c r="AH56" i="2"/>
  <c r="O57" i="2"/>
  <c r="AA57" i="2"/>
  <c r="AI13" i="3"/>
  <c r="H52" i="3"/>
  <c r="T52" i="3"/>
  <c r="AF52" i="3"/>
  <c r="M53" i="3"/>
  <c r="Y53" i="3"/>
  <c r="E56" i="3"/>
  <c r="Q56" i="3"/>
  <c r="AC56" i="3"/>
  <c r="J56" i="3"/>
  <c r="V56" i="3"/>
  <c r="AH56" i="3"/>
  <c r="AH11" i="4"/>
  <c r="AH24" i="4"/>
  <c r="AI8" i="5"/>
  <c r="AI9" i="5"/>
  <c r="AI13" i="5"/>
  <c r="AI17" i="5"/>
  <c r="AI20" i="5"/>
  <c r="AI21" i="5"/>
  <c r="AI22" i="5"/>
  <c r="G53" i="5"/>
  <c r="S53" i="5"/>
  <c r="AE53" i="5"/>
  <c r="K56" i="5"/>
  <c r="W56" i="5"/>
  <c r="O52" i="7"/>
  <c r="AA52" i="7"/>
  <c r="G55" i="7"/>
  <c r="S55" i="7"/>
  <c r="AE55" i="7"/>
  <c r="AI8" i="6"/>
  <c r="AI9" i="6"/>
  <c r="AI14" i="6"/>
  <c r="AI15" i="6"/>
  <c r="AI16" i="6"/>
  <c r="N52" i="6"/>
  <c r="Z52" i="6"/>
  <c r="L52" i="8"/>
  <c r="X52" i="8"/>
  <c r="D55" i="8"/>
  <c r="P55" i="8"/>
  <c r="AB55" i="8"/>
  <c r="AJ24" i="18"/>
  <c r="AK11" i="12"/>
  <c r="AK21" i="12"/>
  <c r="AH14" i="4"/>
  <c r="AH18" i="4"/>
  <c r="AK12" i="5"/>
  <c r="AK16" i="5"/>
  <c r="AI13" i="7"/>
  <c r="AI17" i="7"/>
  <c r="AI17" i="6"/>
  <c r="AK22" i="8"/>
  <c r="N54" i="2"/>
  <c r="Z54" i="2"/>
  <c r="AK8" i="3"/>
  <c r="AK9" i="3"/>
  <c r="D53" i="3"/>
  <c r="P53" i="3"/>
  <c r="AB53" i="3"/>
  <c r="AJ10" i="4"/>
  <c r="AJ11" i="4"/>
  <c r="AJ14" i="4"/>
  <c r="AJ15" i="4"/>
  <c r="AJ16" i="4"/>
  <c r="AH20" i="4"/>
  <c r="AJ23" i="4"/>
  <c r="AJ24" i="4"/>
  <c r="AJ26" i="4"/>
  <c r="N51" i="4"/>
  <c r="Z51" i="4"/>
  <c r="N52" i="4"/>
  <c r="Z52" i="4"/>
  <c r="N53" i="4"/>
  <c r="Z53" i="4"/>
  <c r="N54" i="4"/>
  <c r="Z54" i="4"/>
  <c r="N55" i="4"/>
  <c r="Z55" i="4"/>
  <c r="N56" i="4"/>
  <c r="Z56" i="4"/>
  <c r="AK9" i="5"/>
  <c r="AK11" i="5"/>
  <c r="AK18" i="5"/>
  <c r="AK22" i="5"/>
  <c r="AK24" i="5"/>
  <c r="J53" i="5"/>
  <c r="V53" i="5"/>
  <c r="AH53" i="5"/>
  <c r="AK10" i="7"/>
  <c r="AK13" i="7"/>
  <c r="AK14" i="7"/>
  <c r="AK15" i="7"/>
  <c r="AI19" i="7"/>
  <c r="AI23" i="7"/>
  <c r="F52" i="7"/>
  <c r="R52" i="7"/>
  <c r="AD52" i="7"/>
  <c r="J55" i="7"/>
  <c r="V55" i="7"/>
  <c r="AH55" i="7"/>
  <c r="AK9" i="6"/>
  <c r="AK12" i="6"/>
  <c r="AK16" i="6"/>
  <c r="AI19" i="6"/>
  <c r="Q52" i="6"/>
  <c r="I55" i="6"/>
  <c r="G55" i="8"/>
  <c r="S55" i="8"/>
  <c r="AE55" i="8"/>
  <c r="O53" i="10"/>
  <c r="AA53" i="10"/>
  <c r="G56" i="10"/>
  <c r="S56" i="10"/>
  <c r="AE56" i="10"/>
  <c r="AH9" i="18"/>
  <c r="AH10" i="18"/>
  <c r="E51" i="18"/>
  <c r="Q51" i="18"/>
  <c r="AC51" i="18"/>
  <c r="AK16" i="2"/>
  <c r="AK18" i="2"/>
  <c r="AK19" i="2"/>
  <c r="AI25" i="2"/>
  <c r="AI27" i="2"/>
  <c r="G52" i="2"/>
  <c r="S52" i="2"/>
  <c r="AE52" i="2"/>
  <c r="E53" i="2"/>
  <c r="Q53" i="2"/>
  <c r="AC53" i="2"/>
  <c r="O54" i="2"/>
  <c r="AA54" i="2"/>
  <c r="K55" i="2"/>
  <c r="W55" i="2"/>
  <c r="D55" i="2"/>
  <c r="P55" i="2"/>
  <c r="AB55" i="2"/>
  <c r="I56" i="2"/>
  <c r="U56" i="2"/>
  <c r="AG56" i="2"/>
  <c r="G57" i="2"/>
  <c r="S57" i="2"/>
  <c r="AE57" i="2"/>
  <c r="L57" i="2"/>
  <c r="X57" i="2"/>
  <c r="AI19" i="3"/>
  <c r="I51" i="3"/>
  <c r="U51" i="3"/>
  <c r="AG51" i="3"/>
  <c r="G52" i="3"/>
  <c r="S52" i="3"/>
  <c r="AE52" i="3"/>
  <c r="L52" i="3"/>
  <c r="X52" i="3"/>
  <c r="M54" i="3"/>
  <c r="Y54" i="3"/>
  <c r="I56" i="3"/>
  <c r="U56" i="3"/>
  <c r="AG56" i="3"/>
  <c r="AJ8" i="4"/>
  <c r="AJ9" i="4"/>
  <c r="AJ13" i="4"/>
  <c r="AJ17" i="4"/>
  <c r="AJ20" i="4"/>
  <c r="AJ21" i="4"/>
  <c r="AJ22" i="4"/>
  <c r="O51" i="4"/>
  <c r="AA51" i="4"/>
  <c r="O52" i="4"/>
  <c r="AA52" i="4"/>
  <c r="O53" i="4"/>
  <c r="AA53" i="4"/>
  <c r="O54" i="4"/>
  <c r="AA54" i="4"/>
  <c r="O55" i="4"/>
  <c r="AA55" i="4"/>
  <c r="AK17" i="5"/>
  <c r="O51" i="5"/>
  <c r="AA51" i="5"/>
  <c r="M52" i="5"/>
  <c r="Y52" i="5"/>
  <c r="K53" i="5"/>
  <c r="W53" i="5"/>
  <c r="E55" i="5"/>
  <c r="Q55" i="5"/>
  <c r="AC55" i="5"/>
  <c r="AK8" i="7"/>
  <c r="AK12" i="7"/>
  <c r="AK16" i="7"/>
  <c r="AK19" i="7"/>
  <c r="AK20" i="7"/>
  <c r="AK21" i="7"/>
  <c r="K50" i="7"/>
  <c r="W50" i="7"/>
  <c r="I51" i="7"/>
  <c r="G52" i="7"/>
  <c r="S52" i="7"/>
  <c r="AE52" i="7"/>
  <c r="O53" i="7"/>
  <c r="AA53" i="7"/>
  <c r="M54" i="7"/>
  <c r="Y54" i="7"/>
  <c r="K55" i="7"/>
  <c r="W55" i="7"/>
  <c r="AK19" i="6"/>
  <c r="AK20" i="6"/>
  <c r="AK21" i="6"/>
  <c r="AI23" i="6"/>
  <c r="J50" i="6"/>
  <c r="V50" i="6"/>
  <c r="AH50" i="6"/>
  <c r="F52" i="6"/>
  <c r="R52" i="6"/>
  <c r="AD52" i="6"/>
  <c r="N53" i="6"/>
  <c r="L54" i="6"/>
  <c r="J55" i="6"/>
  <c r="AI12" i="8"/>
  <c r="AI13" i="8"/>
  <c r="H51" i="10"/>
  <c r="T51" i="10"/>
  <c r="AF51" i="10"/>
  <c r="M51" i="10"/>
  <c r="Y51" i="10"/>
  <c r="F52" i="10"/>
  <c r="R52" i="10"/>
  <c r="AD52" i="10"/>
  <c r="D53" i="10"/>
  <c r="P53" i="10"/>
  <c r="AB53" i="10"/>
  <c r="L54" i="10"/>
  <c r="X54" i="10"/>
  <c r="E54" i="10"/>
  <c r="Q54" i="10"/>
  <c r="AC54" i="10"/>
  <c r="J55" i="10"/>
  <c r="V55" i="10"/>
  <c r="AH55" i="10"/>
  <c r="H56" i="10"/>
  <c r="T56" i="10"/>
  <c r="AF56" i="10"/>
  <c r="AJ10" i="18"/>
  <c r="AJ11" i="18"/>
  <c r="F51" i="18"/>
  <c r="R51" i="18"/>
  <c r="AK10" i="3"/>
  <c r="AK13" i="3"/>
  <c r="AK15" i="3"/>
  <c r="AK16" i="3"/>
  <c r="F53" i="3"/>
  <c r="R53" i="3"/>
  <c r="AD53" i="3"/>
  <c r="AJ12" i="4"/>
  <c r="AJ19" i="4"/>
  <c r="D51" i="4"/>
  <c r="P51" i="4"/>
  <c r="AB51" i="4"/>
  <c r="D52" i="4"/>
  <c r="P52" i="4"/>
  <c r="AB52" i="4"/>
  <c r="D53" i="4"/>
  <c r="P53" i="4"/>
  <c r="AB53" i="4"/>
  <c r="D55" i="4"/>
  <c r="P55" i="4"/>
  <c r="AB55" i="4"/>
  <c r="L53" i="5"/>
  <c r="X53" i="5"/>
  <c r="D56" i="5"/>
  <c r="P56" i="5"/>
  <c r="AB56" i="5"/>
  <c r="AK9" i="7"/>
  <c r="AK11" i="7"/>
  <c r="AK18" i="7"/>
  <c r="AK22" i="7"/>
  <c r="AK24" i="7"/>
  <c r="J51" i="7"/>
  <c r="V51" i="7"/>
  <c r="H52" i="7"/>
  <c r="T52" i="7"/>
  <c r="AF52" i="7"/>
  <c r="N54" i="7"/>
  <c r="Z54" i="7"/>
  <c r="L55" i="7"/>
  <c r="X55" i="7"/>
  <c r="AK18" i="6"/>
  <c r="AK22" i="6"/>
  <c r="K50" i="6"/>
  <c r="W50" i="6"/>
  <c r="I51" i="6"/>
  <c r="U51" i="6"/>
  <c r="AG51" i="6"/>
  <c r="G52" i="6"/>
  <c r="S52" i="6"/>
  <c r="AE52" i="6"/>
  <c r="J52" i="6"/>
  <c r="O53" i="6"/>
  <c r="AA53" i="6"/>
  <c r="K55" i="6"/>
  <c r="W55" i="6"/>
  <c r="I50" i="8"/>
  <c r="U50" i="8"/>
  <c r="AG50" i="8"/>
  <c r="G51" i="8"/>
  <c r="S51" i="8"/>
  <c r="AE51" i="8"/>
  <c r="E52" i="8"/>
  <c r="Q52" i="8"/>
  <c r="AC52" i="8"/>
  <c r="V52" i="8"/>
  <c r="AH52" i="8"/>
  <c r="M53" i="8"/>
  <c r="Y53" i="8"/>
  <c r="K54" i="8"/>
  <c r="W54" i="8"/>
  <c r="I55" i="8"/>
  <c r="U55" i="8"/>
  <c r="AG55" i="8"/>
  <c r="I51" i="10"/>
  <c r="U51" i="10"/>
  <c r="AG51" i="10"/>
  <c r="G52" i="10"/>
  <c r="S52" i="10"/>
  <c r="AE52" i="10"/>
  <c r="E53" i="10"/>
  <c r="Q53" i="10"/>
  <c r="AC53" i="10"/>
  <c r="M54" i="10"/>
  <c r="Y54" i="10"/>
  <c r="AJ8" i="18"/>
  <c r="AJ9" i="18"/>
  <c r="G51" i="18"/>
  <c r="S51" i="18"/>
  <c r="AE51" i="18"/>
  <c r="G52" i="18"/>
  <c r="S52" i="18"/>
  <c r="AE52" i="18"/>
  <c r="M52" i="18"/>
  <c r="Y52" i="18"/>
  <c r="G53" i="18"/>
  <c r="S53" i="18"/>
  <c r="AE53" i="18"/>
  <c r="G54" i="18"/>
  <c r="S54" i="18"/>
  <c r="AE54" i="18"/>
  <c r="M54" i="18"/>
  <c r="Y54" i="18"/>
  <c r="G55" i="18"/>
  <c r="S55" i="18"/>
  <c r="AE55" i="18"/>
  <c r="G56" i="18"/>
  <c r="S56" i="18"/>
  <c r="AE56" i="18"/>
  <c r="M56" i="18"/>
  <c r="Y56" i="18"/>
  <c r="AK20" i="2"/>
  <c r="AK25" i="2"/>
  <c r="AK26" i="2"/>
  <c r="I52" i="2"/>
  <c r="U52" i="2"/>
  <c r="AG52" i="2"/>
  <c r="G53" i="2"/>
  <c r="S53" i="2"/>
  <c r="AE53" i="2"/>
  <c r="M55" i="2"/>
  <c r="Y55" i="2"/>
  <c r="I57" i="2"/>
  <c r="U57" i="2"/>
  <c r="AG57" i="2"/>
  <c r="AK18" i="3"/>
  <c r="AI26" i="3"/>
  <c r="K51" i="3"/>
  <c r="W51" i="3"/>
  <c r="I52" i="3"/>
  <c r="U52" i="3"/>
  <c r="AG52" i="3"/>
  <c r="G53" i="3"/>
  <c r="S53" i="3"/>
  <c r="AE53" i="3"/>
  <c r="E53" i="3"/>
  <c r="Q53" i="3"/>
  <c r="AC53" i="3"/>
  <c r="O54" i="3"/>
  <c r="AA54" i="3"/>
  <c r="M55" i="3"/>
  <c r="Y55" i="3"/>
  <c r="K56" i="3"/>
  <c r="W56" i="3"/>
  <c r="D56" i="3"/>
  <c r="P56" i="3"/>
  <c r="AB56" i="3"/>
  <c r="N56" i="3"/>
  <c r="Z56" i="3"/>
  <c r="AJ18" i="4"/>
  <c r="E51" i="4"/>
  <c r="Q51" i="4"/>
  <c r="AC51" i="4"/>
  <c r="E52" i="4"/>
  <c r="Q52" i="4"/>
  <c r="AC52" i="4"/>
  <c r="E53" i="4"/>
  <c r="Q53" i="4"/>
  <c r="AC53" i="4"/>
  <c r="E54" i="4"/>
  <c r="Q54" i="4"/>
  <c r="AC54" i="4"/>
  <c r="K54" i="4"/>
  <c r="W54" i="4"/>
  <c r="E55" i="4"/>
  <c r="Q55" i="4"/>
  <c r="AC55" i="4"/>
  <c r="E56" i="4"/>
  <c r="Q56" i="4"/>
  <c r="AC56" i="4"/>
  <c r="K56" i="4"/>
  <c r="W56" i="4"/>
  <c r="E51" i="5"/>
  <c r="Q51" i="5"/>
  <c r="AC51" i="5"/>
  <c r="O52" i="5"/>
  <c r="AA52" i="5"/>
  <c r="M53" i="5"/>
  <c r="Y53" i="5"/>
  <c r="I54" i="5"/>
  <c r="U54" i="5"/>
  <c r="AG54" i="5"/>
  <c r="G55" i="5"/>
  <c r="S55" i="5"/>
  <c r="AE55" i="5"/>
  <c r="AK17" i="7"/>
  <c r="M50" i="7"/>
  <c r="Y50" i="7"/>
  <c r="K51" i="7"/>
  <c r="W51" i="7"/>
  <c r="I52" i="7"/>
  <c r="U52" i="7"/>
  <c r="AG52" i="7"/>
  <c r="O54" i="7"/>
  <c r="AA54" i="7"/>
  <c r="M55" i="7"/>
  <c r="Y55" i="7"/>
  <c r="AK24" i="6"/>
  <c r="L50" i="6"/>
  <c r="X50" i="6"/>
  <c r="J51" i="6"/>
  <c r="V51" i="6"/>
  <c r="AH51" i="6"/>
  <c r="H52" i="6"/>
  <c r="T52" i="6"/>
  <c r="AF52" i="6"/>
  <c r="D53" i="6"/>
  <c r="P53" i="6"/>
  <c r="AB53" i="6"/>
  <c r="N54" i="6"/>
  <c r="Z54" i="6"/>
  <c r="L55" i="6"/>
  <c r="X55" i="6"/>
  <c r="AK12" i="8"/>
  <c r="AI14" i="8"/>
  <c r="AI19" i="8"/>
  <c r="AI25" i="8"/>
  <c r="J50" i="8"/>
  <c r="V50" i="8"/>
  <c r="AH50" i="8"/>
  <c r="H51" i="8"/>
  <c r="T51" i="8"/>
  <c r="AF51" i="8"/>
  <c r="F52" i="8"/>
  <c r="N53" i="8"/>
  <c r="Z53" i="8"/>
  <c r="L54" i="8"/>
  <c r="X54" i="8"/>
  <c r="AH55" i="8"/>
  <c r="AI26" i="10"/>
  <c r="J51" i="10"/>
  <c r="V51" i="10"/>
  <c r="AH51" i="10"/>
  <c r="H52" i="10"/>
  <c r="T52" i="10"/>
  <c r="AF52" i="10"/>
  <c r="N54" i="10"/>
  <c r="Z54" i="10"/>
  <c r="J56" i="10"/>
  <c r="V56" i="10"/>
  <c r="AH56" i="10"/>
  <c r="AJ12" i="18"/>
  <c r="AH15" i="18"/>
  <c r="AH16" i="18"/>
  <c r="AH25" i="18"/>
  <c r="H51" i="18"/>
  <c r="T51" i="18"/>
  <c r="AF51" i="18"/>
  <c r="H52" i="18"/>
  <c r="T52" i="18"/>
  <c r="AF52" i="18"/>
  <c r="N52" i="18"/>
  <c r="Z52" i="18"/>
  <c r="AK17" i="3"/>
  <c r="AK24" i="3"/>
  <c r="AK26" i="3"/>
  <c r="L51" i="3"/>
  <c r="X51" i="3"/>
  <c r="J52" i="3"/>
  <c r="V52" i="3"/>
  <c r="AH52" i="3"/>
  <c r="H53" i="3"/>
  <c r="T53" i="3"/>
  <c r="AF53" i="3"/>
  <c r="N55" i="3"/>
  <c r="Z55" i="3"/>
  <c r="F51" i="4"/>
  <c r="R51" i="4"/>
  <c r="AD51" i="4"/>
  <c r="F52" i="4"/>
  <c r="R52" i="4"/>
  <c r="AD52" i="4"/>
  <c r="F53" i="4"/>
  <c r="R53" i="4"/>
  <c r="AD53" i="4"/>
  <c r="F54" i="4"/>
  <c r="R54" i="4"/>
  <c r="AD54" i="4"/>
  <c r="F55" i="4"/>
  <c r="R55" i="4"/>
  <c r="AD55" i="4"/>
  <c r="F56" i="4"/>
  <c r="R56" i="4"/>
  <c r="AD56" i="4"/>
  <c r="F51" i="5"/>
  <c r="R51" i="5"/>
  <c r="AD51" i="5"/>
  <c r="D52" i="5"/>
  <c r="P52" i="5"/>
  <c r="AB52" i="5"/>
  <c r="I52" i="5"/>
  <c r="U52" i="5"/>
  <c r="AG52" i="5"/>
  <c r="N53" i="5"/>
  <c r="Z53" i="5"/>
  <c r="J54" i="5"/>
  <c r="V54" i="5"/>
  <c r="AH54" i="5"/>
  <c r="H55" i="5"/>
  <c r="T55" i="5"/>
  <c r="AF55" i="5"/>
  <c r="F56" i="5"/>
  <c r="R56" i="5"/>
  <c r="AD56" i="5"/>
  <c r="I56" i="5"/>
  <c r="U56" i="5"/>
  <c r="AK23" i="7"/>
  <c r="N50" i="7"/>
  <c r="Z50" i="7"/>
  <c r="L51" i="7"/>
  <c r="X51" i="7"/>
  <c r="J52" i="7"/>
  <c r="V52" i="7"/>
  <c r="AH52" i="7"/>
  <c r="F53" i="7"/>
  <c r="R53" i="7"/>
  <c r="AD53" i="7"/>
  <c r="M50" i="6"/>
  <c r="Y50" i="6"/>
  <c r="K51" i="6"/>
  <c r="W51" i="6"/>
  <c r="I52" i="6"/>
  <c r="U52" i="6"/>
  <c r="AG52" i="6"/>
  <c r="E53" i="6"/>
  <c r="Q53" i="6"/>
  <c r="AC53" i="6"/>
  <c r="AA54" i="6"/>
  <c r="M55" i="6"/>
  <c r="Y55" i="6"/>
  <c r="AK8" i="8"/>
  <c r="AK9" i="8"/>
  <c r="AK13" i="8"/>
  <c r="AI22" i="8"/>
  <c r="AI23" i="8"/>
  <c r="K50" i="8"/>
  <c r="W50" i="8"/>
  <c r="I51" i="8"/>
  <c r="U51" i="8"/>
  <c r="AG51" i="8"/>
  <c r="G52" i="8"/>
  <c r="S52" i="8"/>
  <c r="AE52" i="8"/>
  <c r="O53" i="8"/>
  <c r="AA53" i="8"/>
  <c r="M54" i="8"/>
  <c r="Y54" i="8"/>
  <c r="K55" i="8"/>
  <c r="W55" i="8"/>
  <c r="K51" i="10"/>
  <c r="W51" i="10"/>
  <c r="G53" i="10"/>
  <c r="S53" i="10"/>
  <c r="AE53" i="10"/>
  <c r="L53" i="10"/>
  <c r="X53" i="10"/>
  <c r="O54" i="10"/>
  <c r="AA54" i="10"/>
  <c r="H54" i="10"/>
  <c r="T54" i="10"/>
  <c r="AF54" i="10"/>
  <c r="M55" i="10"/>
  <c r="Y55" i="10"/>
  <c r="F55" i="10"/>
  <c r="R55" i="10"/>
  <c r="AD55" i="10"/>
  <c r="K56" i="10"/>
  <c r="W56" i="10"/>
  <c r="AJ16" i="18"/>
  <c r="AJ17" i="18"/>
  <c r="AH24" i="18"/>
  <c r="I51" i="18"/>
  <c r="U51" i="18"/>
  <c r="AG51" i="18"/>
  <c r="I52" i="18"/>
  <c r="U52" i="18"/>
  <c r="AG52" i="18"/>
  <c r="I53" i="18"/>
  <c r="U53" i="18"/>
  <c r="AG53" i="18"/>
  <c r="I55" i="18"/>
  <c r="U55" i="18"/>
  <c r="D57" i="2"/>
  <c r="P57" i="2"/>
  <c r="AB57" i="2"/>
  <c r="N57" i="2"/>
  <c r="Z57" i="2"/>
  <c r="AK25" i="3"/>
  <c r="H55" i="3"/>
  <c r="T55" i="3"/>
  <c r="AF55" i="3"/>
  <c r="F56" i="3"/>
  <c r="R56" i="3"/>
  <c r="AD56" i="3"/>
  <c r="G51" i="4"/>
  <c r="S51" i="4"/>
  <c r="AE51" i="4"/>
  <c r="G52" i="4"/>
  <c r="S52" i="4"/>
  <c r="AE52" i="4"/>
  <c r="G53" i="4"/>
  <c r="S53" i="4"/>
  <c r="AE53" i="4"/>
  <c r="G54" i="4"/>
  <c r="S54" i="4"/>
  <c r="AE54" i="4"/>
  <c r="M54" i="4"/>
  <c r="Y54" i="4"/>
  <c r="G55" i="4"/>
  <c r="S55" i="4"/>
  <c r="AE55" i="4"/>
  <c r="G56" i="4"/>
  <c r="S56" i="4"/>
  <c r="AE56" i="4"/>
  <c r="M56" i="4"/>
  <c r="Y56" i="4"/>
  <c r="AK10" i="8"/>
  <c r="AK18" i="8"/>
  <c r="AK24" i="8"/>
  <c r="AK25" i="8"/>
  <c r="E50" i="8"/>
  <c r="Q50" i="8"/>
  <c r="AC50" i="8"/>
  <c r="I53" i="8"/>
  <c r="U53" i="8"/>
  <c r="AG53" i="8"/>
  <c r="AK24" i="10"/>
  <c r="AK25" i="10"/>
  <c r="AJ14" i="18"/>
  <c r="AJ15" i="18"/>
  <c r="J51" i="18"/>
  <c r="V51" i="18"/>
  <c r="J52" i="18"/>
  <c r="V52" i="18"/>
  <c r="D52" i="18"/>
  <c r="P52" i="18"/>
  <c r="AB52" i="18"/>
  <c r="J53" i="18"/>
  <c r="V53" i="18"/>
  <c r="J54" i="18"/>
  <c r="V54" i="18"/>
  <c r="D54" i="18"/>
  <c r="P54" i="18"/>
  <c r="AB54" i="18"/>
  <c r="J55" i="18"/>
  <c r="V55" i="18"/>
  <c r="J56" i="18"/>
  <c r="V56" i="18"/>
  <c r="D56" i="18"/>
  <c r="P56" i="18"/>
  <c r="AB56" i="18"/>
  <c r="AK19" i="3"/>
  <c r="AK21" i="3"/>
  <c r="AK22" i="3"/>
  <c r="J53" i="3"/>
  <c r="V53" i="3"/>
  <c r="AH53" i="3"/>
  <c r="D53" i="5"/>
  <c r="P53" i="5"/>
  <c r="AB53" i="5"/>
  <c r="E54" i="5"/>
  <c r="Q54" i="5"/>
  <c r="AC54" i="5"/>
  <c r="H56" i="5"/>
  <c r="T56" i="5"/>
  <c r="AF56" i="5"/>
  <c r="M56" i="5"/>
  <c r="Y56" i="5"/>
  <c r="G51" i="7"/>
  <c r="S51" i="7"/>
  <c r="AE51" i="7"/>
  <c r="L52" i="7"/>
  <c r="X52" i="7"/>
  <c r="K54" i="7"/>
  <c r="W54" i="7"/>
  <c r="D55" i="7"/>
  <c r="P55" i="7"/>
  <c r="AB55" i="7"/>
  <c r="K52" i="6"/>
  <c r="W52" i="6"/>
  <c r="O55" i="6"/>
  <c r="AA55" i="6"/>
  <c r="AK20" i="8"/>
  <c r="AK23" i="8"/>
  <c r="R50" i="8"/>
  <c r="AD50" i="8"/>
  <c r="I53" i="10"/>
  <c r="U53" i="10"/>
  <c r="AG53" i="10"/>
  <c r="M56" i="10"/>
  <c r="Y56" i="10"/>
  <c r="AJ18" i="18"/>
  <c r="AH21" i="18"/>
  <c r="AH22" i="18"/>
  <c r="AI16" i="12"/>
  <c r="AI13" i="2"/>
  <c r="AI14" i="2"/>
  <c r="M52" i="2"/>
  <c r="Y52" i="2"/>
  <c r="K53" i="2"/>
  <c r="W53" i="2"/>
  <c r="I54" i="2"/>
  <c r="U54" i="2"/>
  <c r="AG54" i="2"/>
  <c r="E55" i="2"/>
  <c r="Q55" i="2"/>
  <c r="AC55" i="2"/>
  <c r="H56" i="2"/>
  <c r="T56" i="2"/>
  <c r="F57" i="2"/>
  <c r="R57" i="2"/>
  <c r="AD57" i="2"/>
  <c r="O51" i="3"/>
  <c r="AA51" i="3"/>
  <c r="M52" i="3"/>
  <c r="Y52" i="3"/>
  <c r="F52" i="3"/>
  <c r="R52" i="3"/>
  <c r="AD52" i="3"/>
  <c r="K53" i="3"/>
  <c r="W53" i="3"/>
  <c r="G54" i="3"/>
  <c r="S54" i="3"/>
  <c r="AE54" i="3"/>
  <c r="L54" i="3"/>
  <c r="X54" i="3"/>
  <c r="E55" i="3"/>
  <c r="Q55" i="3"/>
  <c r="AC55" i="3"/>
  <c r="J55" i="3"/>
  <c r="V55" i="3"/>
  <c r="AH55" i="3"/>
  <c r="O56" i="3"/>
  <c r="AA56" i="3"/>
  <c r="I51" i="5"/>
  <c r="U51" i="5"/>
  <c r="AG51" i="5"/>
  <c r="E53" i="5"/>
  <c r="Q53" i="5"/>
  <c r="AC53" i="5"/>
  <c r="E50" i="7"/>
  <c r="Q50" i="7"/>
  <c r="AC50" i="7"/>
  <c r="O51" i="7"/>
  <c r="AA51" i="7"/>
  <c r="M52" i="7"/>
  <c r="Y52" i="7"/>
  <c r="I53" i="7"/>
  <c r="U53" i="7"/>
  <c r="AG53" i="7"/>
  <c r="G54" i="7"/>
  <c r="S54" i="7"/>
  <c r="AE54" i="7"/>
  <c r="L54" i="7"/>
  <c r="O55" i="7"/>
  <c r="AA55" i="7"/>
  <c r="D50" i="6"/>
  <c r="P50" i="6"/>
  <c r="AB50" i="6"/>
  <c r="AG50" i="6"/>
  <c r="N51" i="6"/>
  <c r="Z51" i="6"/>
  <c r="L52" i="6"/>
  <c r="X52" i="6"/>
  <c r="E52" i="6"/>
  <c r="Y53" i="6"/>
  <c r="AD54" i="6"/>
  <c r="AK19" i="8"/>
  <c r="Z55" i="8"/>
  <c r="AK26" i="10"/>
  <c r="N51" i="10"/>
  <c r="Z51" i="10"/>
  <c r="L52" i="10"/>
  <c r="X52" i="10"/>
  <c r="J53" i="10"/>
  <c r="V53" i="10"/>
  <c r="AH53" i="10"/>
  <c r="AJ22" i="18"/>
  <c r="AJ23" i="18"/>
  <c r="AJ25" i="18"/>
  <c r="AK23" i="3"/>
  <c r="L53" i="3"/>
  <c r="X53" i="3"/>
  <c r="AK25" i="5"/>
  <c r="F53" i="5"/>
  <c r="R53" i="5"/>
  <c r="AD53" i="5"/>
  <c r="J56" i="5"/>
  <c r="V56" i="5"/>
  <c r="AH56" i="5"/>
  <c r="N52" i="7"/>
  <c r="Z52" i="7"/>
  <c r="I55" i="7"/>
  <c r="U55" i="7"/>
  <c r="AG55" i="7"/>
  <c r="AK16" i="8"/>
  <c r="F56" i="18"/>
  <c r="R56" i="18"/>
  <c r="AD56" i="18"/>
  <c r="AK16" i="12"/>
  <c r="AK18" i="12"/>
  <c r="AK19" i="12"/>
  <c r="AK20" i="12"/>
  <c r="I52" i="12"/>
  <c r="U52" i="12"/>
  <c r="AG52" i="12"/>
  <c r="AJ10" i="14"/>
  <c r="AJ18" i="14"/>
  <c r="AJ19" i="14"/>
  <c r="AJ20" i="14"/>
  <c r="AH24" i="14"/>
  <c r="AH26" i="14"/>
  <c r="D54" i="14"/>
  <c r="P54" i="14"/>
  <c r="AB54" i="14"/>
  <c r="J56" i="14"/>
  <c r="V56" i="14"/>
  <c r="D56" i="14"/>
  <c r="P56" i="14"/>
  <c r="AB56" i="14"/>
  <c r="AI12" i="16"/>
  <c r="G51" i="16"/>
  <c r="AE51" i="16"/>
  <c r="E52" i="16"/>
  <c r="Q52" i="16"/>
  <c r="D54" i="16"/>
  <c r="I55" i="16"/>
  <c r="U55" i="16"/>
  <c r="AK17" i="17"/>
  <c r="AK18" i="17"/>
  <c r="K55" i="17"/>
  <c r="W55" i="17"/>
  <c r="AI24" i="20"/>
  <c r="AI26" i="20"/>
  <c r="J51" i="20"/>
  <c r="V51" i="20"/>
  <c r="AH51" i="20"/>
  <c r="H52" i="20"/>
  <c r="T52" i="20"/>
  <c r="AF52" i="20"/>
  <c r="F53" i="20"/>
  <c r="R53" i="20"/>
  <c r="AD53" i="20"/>
  <c r="N54" i="20"/>
  <c r="Z54" i="20"/>
  <c r="J56" i="20"/>
  <c r="V56" i="20"/>
  <c r="AH56" i="20"/>
  <c r="AJ8" i="21"/>
  <c r="AH22" i="21"/>
  <c r="AH23" i="21"/>
  <c r="AJ24" i="21"/>
  <c r="L51" i="21"/>
  <c r="X51" i="21"/>
  <c r="L52" i="21"/>
  <c r="X52" i="21"/>
  <c r="L53" i="21"/>
  <c r="X53" i="21"/>
  <c r="L54" i="21"/>
  <c r="X54" i="21"/>
  <c r="L55" i="21"/>
  <c r="X55" i="21"/>
  <c r="L56" i="21"/>
  <c r="X56" i="21"/>
  <c r="AK22" i="22"/>
  <c r="AK23" i="22"/>
  <c r="L51" i="22"/>
  <c r="X51" i="22"/>
  <c r="L53" i="22"/>
  <c r="X53" i="22"/>
  <c r="L55" i="22"/>
  <c r="X55" i="22"/>
  <c r="AI10" i="23"/>
  <c r="G51" i="23"/>
  <c r="S51" i="23"/>
  <c r="AE51" i="23"/>
  <c r="G52" i="23"/>
  <c r="S52" i="23"/>
  <c r="AE52" i="23"/>
  <c r="M52" i="23"/>
  <c r="Y52" i="23"/>
  <c r="G53" i="23"/>
  <c r="S53" i="23"/>
  <c r="AE53" i="23"/>
  <c r="M53" i="23"/>
  <c r="Y53" i="23"/>
  <c r="G54" i="23"/>
  <c r="S54" i="23"/>
  <c r="AE54" i="23"/>
  <c r="M54" i="23"/>
  <c r="Y54" i="23"/>
  <c r="G55" i="23"/>
  <c r="S55" i="23"/>
  <c r="AE55" i="23"/>
  <c r="G56" i="23"/>
  <c r="S56" i="23"/>
  <c r="AE56" i="23"/>
  <c r="M56" i="23"/>
  <c r="Y56" i="23"/>
  <c r="AK20" i="24"/>
  <c r="AK21" i="24"/>
  <c r="F54" i="24"/>
  <c r="R54" i="24"/>
  <c r="AK24" i="12"/>
  <c r="AH8" i="14"/>
  <c r="AJ26" i="14"/>
  <c r="AK11" i="16"/>
  <c r="AI20" i="16"/>
  <c r="AI21" i="16"/>
  <c r="AK15" i="17"/>
  <c r="AI26" i="17"/>
  <c r="AI22" i="20"/>
  <c r="AI23" i="20"/>
  <c r="AK24" i="20"/>
  <c r="AJ21" i="21"/>
  <c r="AJ22" i="21"/>
  <c r="AK13" i="22"/>
  <c r="AK25" i="22"/>
  <c r="AK9" i="23"/>
  <c r="AI16" i="23"/>
  <c r="AI24" i="23"/>
  <c r="AK25" i="12"/>
  <c r="F53" i="17"/>
  <c r="R53" i="17"/>
  <c r="AD53" i="17"/>
  <c r="J56" i="17"/>
  <c r="AJ14" i="21"/>
  <c r="AK23" i="12"/>
  <c r="K53" i="12"/>
  <c r="W53" i="12"/>
  <c r="O56" i="12"/>
  <c r="AA56" i="12"/>
  <c r="AJ8" i="14"/>
  <c r="AJ16" i="14"/>
  <c r="AJ25" i="14"/>
  <c r="N51" i="14"/>
  <c r="Z51" i="14"/>
  <c r="N52" i="14"/>
  <c r="Z52" i="14"/>
  <c r="H52" i="14"/>
  <c r="T52" i="14"/>
  <c r="AF52" i="14"/>
  <c r="N53" i="14"/>
  <c r="Z53" i="14"/>
  <c r="N54" i="14"/>
  <c r="Z54" i="14"/>
  <c r="H54" i="14"/>
  <c r="T54" i="14"/>
  <c r="AF54" i="14"/>
  <c r="N55" i="14"/>
  <c r="Z55" i="14"/>
  <c r="N56" i="14"/>
  <c r="Z56" i="14"/>
  <c r="H56" i="14"/>
  <c r="T56" i="14"/>
  <c r="AF56" i="14"/>
  <c r="AK13" i="16"/>
  <c r="AK19" i="16"/>
  <c r="AI25" i="16"/>
  <c r="AI26" i="16"/>
  <c r="G53" i="16"/>
  <c r="S53" i="16"/>
  <c r="AE53" i="16"/>
  <c r="K56" i="16"/>
  <c r="W56" i="16"/>
  <c r="I53" i="17"/>
  <c r="U53" i="17"/>
  <c r="AG53" i="17"/>
  <c r="M56" i="17"/>
  <c r="Y56" i="17"/>
  <c r="AK14" i="20"/>
  <c r="J53" i="20"/>
  <c r="V53" i="20"/>
  <c r="AH53" i="20"/>
  <c r="D51" i="21"/>
  <c r="P51" i="21"/>
  <c r="AB51" i="21"/>
  <c r="D53" i="21"/>
  <c r="P53" i="21"/>
  <c r="AB53" i="21"/>
  <c r="D55" i="21"/>
  <c r="P55" i="21"/>
  <c r="AB55" i="21"/>
  <c r="D51" i="22"/>
  <c r="P51" i="22"/>
  <c r="AB51" i="22"/>
  <c r="D52" i="22"/>
  <c r="P52" i="22"/>
  <c r="AB52" i="22"/>
  <c r="D53" i="22"/>
  <c r="P53" i="22"/>
  <c r="AB53" i="22"/>
  <c r="D54" i="22"/>
  <c r="P54" i="22"/>
  <c r="AB54" i="22"/>
  <c r="D55" i="22"/>
  <c r="P55" i="22"/>
  <c r="AB55" i="22"/>
  <c r="D56" i="22"/>
  <c r="P56" i="22"/>
  <c r="AB56" i="22"/>
  <c r="AK12" i="23"/>
  <c r="AK15" i="23"/>
  <c r="AI22" i="23"/>
  <c r="K53" i="23"/>
  <c r="W53" i="23"/>
  <c r="K55" i="23"/>
  <c r="W55" i="23"/>
  <c r="AK26" i="24"/>
  <c r="N53" i="24"/>
  <c r="Z53" i="24"/>
  <c r="L53" i="24"/>
  <c r="X53" i="24"/>
  <c r="F56" i="24"/>
  <c r="R56" i="24"/>
  <c r="AD56" i="24"/>
  <c r="D56" i="24"/>
  <c r="P56" i="24"/>
  <c r="E52" i="18"/>
  <c r="Q52" i="18"/>
  <c r="AC52" i="18"/>
  <c r="K52" i="18"/>
  <c r="W52" i="18"/>
  <c r="E53" i="18"/>
  <c r="Q53" i="18"/>
  <c r="AC53" i="18"/>
  <c r="E54" i="18"/>
  <c r="Q54" i="18"/>
  <c r="AC54" i="18"/>
  <c r="K54" i="18"/>
  <c r="W54" i="18"/>
  <c r="E55" i="18"/>
  <c r="Q55" i="18"/>
  <c r="AC55" i="18"/>
  <c r="E56" i="18"/>
  <c r="Q56" i="18"/>
  <c r="AC56" i="18"/>
  <c r="K56" i="18"/>
  <c r="W56" i="18"/>
  <c r="L53" i="12"/>
  <c r="X53" i="12"/>
  <c r="AJ23" i="14"/>
  <c r="O51" i="14"/>
  <c r="AA51" i="14"/>
  <c r="O52" i="14"/>
  <c r="AA52" i="14"/>
  <c r="I52" i="14"/>
  <c r="U52" i="14"/>
  <c r="AG52" i="14"/>
  <c r="O53" i="14"/>
  <c r="AA53" i="14"/>
  <c r="O54" i="14"/>
  <c r="AA54" i="14"/>
  <c r="I54" i="14"/>
  <c r="U54" i="14"/>
  <c r="AG54" i="14"/>
  <c r="O55" i="14"/>
  <c r="AA55" i="14"/>
  <c r="O56" i="14"/>
  <c r="AA56" i="14"/>
  <c r="I56" i="14"/>
  <c r="U56" i="14"/>
  <c r="AG56" i="14"/>
  <c r="AK16" i="16"/>
  <c r="AK17" i="16"/>
  <c r="AK18" i="16"/>
  <c r="AK26" i="16"/>
  <c r="AC51" i="16"/>
  <c r="O52" i="16"/>
  <c r="AA52" i="16"/>
  <c r="H53" i="16"/>
  <c r="T53" i="16"/>
  <c r="AF53" i="16"/>
  <c r="M53" i="16"/>
  <c r="AI13" i="17"/>
  <c r="AK23" i="17"/>
  <c r="G51" i="17"/>
  <c r="E52" i="17"/>
  <c r="Q52" i="17"/>
  <c r="AC52" i="17"/>
  <c r="J53" i="17"/>
  <c r="V53" i="17"/>
  <c r="AH53" i="17"/>
  <c r="O53" i="17"/>
  <c r="AA53" i="17"/>
  <c r="I55" i="17"/>
  <c r="U55" i="17"/>
  <c r="AG55" i="17"/>
  <c r="N56" i="17"/>
  <c r="Z56" i="17"/>
  <c r="G56" i="17"/>
  <c r="S56" i="17"/>
  <c r="AE56" i="17"/>
  <c r="K53" i="20"/>
  <c r="W53" i="20"/>
  <c r="O56" i="20"/>
  <c r="AA56" i="20"/>
  <c r="AH12" i="21"/>
  <c r="E51" i="21"/>
  <c r="Q51" i="21"/>
  <c r="AC51" i="21"/>
  <c r="E52" i="21"/>
  <c r="Q52" i="21"/>
  <c r="AC52" i="21"/>
  <c r="E53" i="21"/>
  <c r="Q53" i="21"/>
  <c r="AC53" i="21"/>
  <c r="E54" i="21"/>
  <c r="Q54" i="21"/>
  <c r="AC54" i="21"/>
  <c r="E55" i="21"/>
  <c r="Q55" i="21"/>
  <c r="AC55" i="21"/>
  <c r="E56" i="21"/>
  <c r="Q56" i="21"/>
  <c r="AC56" i="21"/>
  <c r="AI9" i="22"/>
  <c r="AI10" i="22"/>
  <c r="AI12" i="22"/>
  <c r="AK19" i="22"/>
  <c r="E51" i="22"/>
  <c r="Q51" i="22"/>
  <c r="AC51" i="22"/>
  <c r="E52" i="22"/>
  <c r="Q52" i="22"/>
  <c r="AC52" i="22"/>
  <c r="E53" i="22"/>
  <c r="Q53" i="22"/>
  <c r="AC53" i="22"/>
  <c r="E54" i="22"/>
  <c r="Q54" i="22"/>
  <c r="AC54" i="22"/>
  <c r="E55" i="22"/>
  <c r="Q55" i="22"/>
  <c r="AC55" i="22"/>
  <c r="E56" i="22"/>
  <c r="Q56" i="22"/>
  <c r="AC56" i="22"/>
  <c r="K56" i="22"/>
  <c r="W56" i="22"/>
  <c r="AK19" i="23"/>
  <c r="AK20" i="23"/>
  <c r="AK22" i="23"/>
  <c r="AK23" i="23"/>
  <c r="AK26" i="23"/>
  <c r="L51" i="23"/>
  <c r="X51" i="23"/>
  <c r="L53" i="23"/>
  <c r="X53" i="23"/>
  <c r="L54" i="23"/>
  <c r="X54" i="23"/>
  <c r="AI9" i="24"/>
  <c r="AI10" i="24"/>
  <c r="AK19" i="24"/>
  <c r="AK23" i="25"/>
  <c r="AK8" i="12"/>
  <c r="E51" i="12"/>
  <c r="Q51" i="12"/>
  <c r="AC51" i="12"/>
  <c r="O52" i="12"/>
  <c r="AA52" i="12"/>
  <c r="M53" i="12"/>
  <c r="I54" i="12"/>
  <c r="U54" i="12"/>
  <c r="AG54" i="12"/>
  <c r="E56" i="12"/>
  <c r="Q56" i="12"/>
  <c r="AC56" i="12"/>
  <c r="AH13" i="14"/>
  <c r="AH14" i="14"/>
  <c r="AK8" i="16"/>
  <c r="AK21" i="16"/>
  <c r="AK25" i="16"/>
  <c r="M51" i="16"/>
  <c r="Y51" i="16"/>
  <c r="K52" i="16"/>
  <c r="W52" i="16"/>
  <c r="I53" i="16"/>
  <c r="U53" i="16"/>
  <c r="AG53" i="16"/>
  <c r="E54" i="16"/>
  <c r="Q54" i="16"/>
  <c r="AC54" i="16"/>
  <c r="AA55" i="16"/>
  <c r="M56" i="16"/>
  <c r="Y56" i="16"/>
  <c r="AK9" i="17"/>
  <c r="AK11" i="17"/>
  <c r="AK12" i="17"/>
  <c r="AK24" i="17"/>
  <c r="O51" i="17"/>
  <c r="AA51" i="17"/>
  <c r="AI12" i="20"/>
  <c r="AH13" i="21"/>
  <c r="AJ20" i="21"/>
  <c r="AK10" i="22"/>
  <c r="AK11" i="22"/>
  <c r="AK26" i="22"/>
  <c r="AK18" i="23"/>
  <c r="AK21" i="23"/>
  <c r="AK10" i="24"/>
  <c r="AK11" i="24"/>
  <c r="V55" i="24"/>
  <c r="F51" i="12"/>
  <c r="R51" i="12"/>
  <c r="AD51" i="12"/>
  <c r="N53" i="12"/>
  <c r="Z53" i="12"/>
  <c r="G53" i="12"/>
  <c r="S53" i="12"/>
  <c r="AE53" i="12"/>
  <c r="J54" i="12"/>
  <c r="V54" i="12"/>
  <c r="AH54" i="12"/>
  <c r="H55" i="12"/>
  <c r="T55" i="12"/>
  <c r="AF55" i="12"/>
  <c r="F56" i="12"/>
  <c r="R56" i="12"/>
  <c r="AD56" i="12"/>
  <c r="E51" i="14"/>
  <c r="Q51" i="14"/>
  <c r="AC51" i="14"/>
  <c r="E52" i="14"/>
  <c r="Q52" i="14"/>
  <c r="AC52" i="14"/>
  <c r="K52" i="14"/>
  <c r="W52" i="14"/>
  <c r="E53" i="14"/>
  <c r="Q53" i="14"/>
  <c r="AC53" i="14"/>
  <c r="E54" i="14"/>
  <c r="Q54" i="14"/>
  <c r="AC54" i="14"/>
  <c r="K54" i="14"/>
  <c r="W54" i="14"/>
  <c r="E55" i="14"/>
  <c r="Q55" i="14"/>
  <c r="AC55" i="14"/>
  <c r="E56" i="14"/>
  <c r="Q56" i="14"/>
  <c r="AC56" i="14"/>
  <c r="K56" i="14"/>
  <c r="W56" i="14"/>
  <c r="AK23" i="16"/>
  <c r="N51" i="16"/>
  <c r="Z51" i="16"/>
  <c r="L52" i="16"/>
  <c r="X52" i="16"/>
  <c r="J53" i="16"/>
  <c r="V53" i="16"/>
  <c r="AH53" i="16"/>
  <c r="O53" i="16"/>
  <c r="AA53" i="16"/>
  <c r="F54" i="16"/>
  <c r="R54" i="16"/>
  <c r="AD54" i="16"/>
  <c r="D55" i="16"/>
  <c r="P55" i="16"/>
  <c r="AB55" i="16"/>
  <c r="N56" i="16"/>
  <c r="Z56" i="16"/>
  <c r="L56" i="16"/>
  <c r="X56" i="16"/>
  <c r="AK10" i="17"/>
  <c r="AK22" i="17"/>
  <c r="E51" i="20"/>
  <c r="Q51" i="20"/>
  <c r="AC51" i="20"/>
  <c r="O52" i="20"/>
  <c r="AA52" i="20"/>
  <c r="M53" i="20"/>
  <c r="Y53" i="20"/>
  <c r="AJ11" i="21"/>
  <c r="AJ12" i="21"/>
  <c r="G51" i="21"/>
  <c r="S51" i="21"/>
  <c r="AE51" i="21"/>
  <c r="G52" i="21"/>
  <c r="S52" i="21"/>
  <c r="AE52" i="21"/>
  <c r="G53" i="21"/>
  <c r="S53" i="21"/>
  <c r="AE53" i="21"/>
  <c r="G54" i="21"/>
  <c r="S54" i="21"/>
  <c r="AE54" i="21"/>
  <c r="G55" i="21"/>
  <c r="S55" i="21"/>
  <c r="AE55" i="21"/>
  <c r="G56" i="21"/>
  <c r="S56" i="21"/>
  <c r="AE56" i="21"/>
  <c r="AK8" i="22"/>
  <c r="AK9" i="22"/>
  <c r="G51" i="22"/>
  <c r="S51" i="22"/>
  <c r="AE51" i="22"/>
  <c r="G52" i="22"/>
  <c r="S52" i="22"/>
  <c r="AE52" i="22"/>
  <c r="G53" i="22"/>
  <c r="S53" i="22"/>
  <c r="AE53" i="22"/>
  <c r="G54" i="22"/>
  <c r="S54" i="22"/>
  <c r="AE54" i="22"/>
  <c r="G55" i="22"/>
  <c r="S55" i="22"/>
  <c r="AE55" i="22"/>
  <c r="G56" i="22"/>
  <c r="S56" i="22"/>
  <c r="AE56" i="22"/>
  <c r="AK24" i="23"/>
  <c r="N51" i="23"/>
  <c r="Z51" i="23"/>
  <c r="N52" i="23"/>
  <c r="Z52" i="23"/>
  <c r="N53" i="23"/>
  <c r="Z53" i="23"/>
  <c r="N54" i="23"/>
  <c r="Z54" i="23"/>
  <c r="N55" i="23"/>
  <c r="Z55" i="23"/>
  <c r="N56" i="23"/>
  <c r="Z56" i="23"/>
  <c r="AK8" i="24"/>
  <c r="AK9" i="24"/>
  <c r="I51" i="24"/>
  <c r="G52" i="24"/>
  <c r="AE52" i="24"/>
  <c r="E53" i="24"/>
  <c r="Q53" i="24"/>
  <c r="AC53" i="24"/>
  <c r="J53" i="24"/>
  <c r="V53" i="24"/>
  <c r="AH53" i="24"/>
  <c r="M54" i="24"/>
  <c r="Y54" i="24"/>
  <c r="W55" i="24"/>
  <c r="N56" i="24"/>
  <c r="S56" i="24"/>
  <c r="AK10" i="25"/>
  <c r="H53" i="18"/>
  <c r="T53" i="18"/>
  <c r="AF53" i="18"/>
  <c r="H54" i="18"/>
  <c r="T54" i="18"/>
  <c r="AF54" i="18"/>
  <c r="N54" i="18"/>
  <c r="Z54" i="18"/>
  <c r="H55" i="18"/>
  <c r="T55" i="18"/>
  <c r="AF55" i="18"/>
  <c r="H56" i="18"/>
  <c r="T56" i="18"/>
  <c r="AF56" i="18"/>
  <c r="N56" i="18"/>
  <c r="Z56" i="18"/>
  <c r="AI15" i="12"/>
  <c r="G51" i="12"/>
  <c r="S51" i="12"/>
  <c r="AE51" i="12"/>
  <c r="E52" i="12"/>
  <c r="Q52" i="12"/>
  <c r="AC52" i="12"/>
  <c r="O53" i="12"/>
  <c r="AA53" i="12"/>
  <c r="K54" i="12"/>
  <c r="W54" i="12"/>
  <c r="I55" i="12"/>
  <c r="U55" i="12"/>
  <c r="AG55" i="12"/>
  <c r="G56" i="12"/>
  <c r="S56" i="12"/>
  <c r="AE56" i="12"/>
  <c r="AJ12" i="14"/>
  <c r="AJ13" i="14"/>
  <c r="AJ14" i="14"/>
  <c r="AJ22" i="14"/>
  <c r="F51" i="14"/>
  <c r="R51" i="14"/>
  <c r="AD51" i="14"/>
  <c r="F53" i="14"/>
  <c r="R53" i="14"/>
  <c r="AD53" i="14"/>
  <c r="F55" i="14"/>
  <c r="R55" i="14"/>
  <c r="AD55" i="14"/>
  <c r="AK15" i="16"/>
  <c r="AK24" i="16"/>
  <c r="O51" i="16"/>
  <c r="AA51" i="16"/>
  <c r="M52" i="16"/>
  <c r="Y52" i="16"/>
  <c r="W53" i="16"/>
  <c r="G54" i="16"/>
  <c r="S54" i="16"/>
  <c r="AE54" i="16"/>
  <c r="X54" i="16"/>
  <c r="E55" i="16"/>
  <c r="AC55" i="16"/>
  <c r="AH55" i="16"/>
  <c r="O56" i="16"/>
  <c r="AA56" i="16"/>
  <c r="AF56" i="16"/>
  <c r="AK21" i="17"/>
  <c r="AK12" i="20"/>
  <c r="H55" i="20"/>
  <c r="T55" i="20"/>
  <c r="AF55" i="20"/>
  <c r="AJ9" i="21"/>
  <c r="AJ10" i="21"/>
  <c r="AH18" i="21"/>
  <c r="H51" i="21"/>
  <c r="T51" i="21"/>
  <c r="AF51" i="21"/>
  <c r="H52" i="21"/>
  <c r="T52" i="21"/>
  <c r="AF52" i="21"/>
  <c r="N52" i="21"/>
  <c r="Z52" i="21"/>
  <c r="H53" i="21"/>
  <c r="T53" i="21"/>
  <c r="AF53" i="21"/>
  <c r="H54" i="21"/>
  <c r="T54" i="21"/>
  <c r="AF54" i="21"/>
  <c r="N54" i="21"/>
  <c r="Z54" i="21"/>
  <c r="H55" i="21"/>
  <c r="T55" i="21"/>
  <c r="AF55" i="21"/>
  <c r="H56" i="21"/>
  <c r="T56" i="21"/>
  <c r="AF56" i="21"/>
  <c r="N56" i="21"/>
  <c r="Z56" i="21"/>
  <c r="AI15" i="22"/>
  <c r="AI16" i="22"/>
  <c r="AI18" i="22"/>
  <c r="H51" i="22"/>
  <c r="T51" i="22"/>
  <c r="AF51" i="22"/>
  <c r="H52" i="22"/>
  <c r="T52" i="22"/>
  <c r="AF52" i="22"/>
  <c r="N52" i="22"/>
  <c r="Z52" i="22"/>
  <c r="H53" i="22"/>
  <c r="T53" i="22"/>
  <c r="AF53" i="22"/>
  <c r="H54" i="22"/>
  <c r="T54" i="22"/>
  <c r="AF54" i="22"/>
  <c r="N54" i="22"/>
  <c r="Z54" i="22"/>
  <c r="H55" i="22"/>
  <c r="T55" i="22"/>
  <c r="AF55" i="22"/>
  <c r="H56" i="22"/>
  <c r="T56" i="22"/>
  <c r="AF56" i="22"/>
  <c r="N56" i="22"/>
  <c r="Z56" i="22"/>
  <c r="O51" i="23"/>
  <c r="AA51" i="23"/>
  <c r="O52" i="23"/>
  <c r="AA52" i="23"/>
  <c r="AA54" i="23"/>
  <c r="AG55" i="18"/>
  <c r="AK10" i="12"/>
  <c r="AK12" i="12"/>
  <c r="AK13" i="12"/>
  <c r="AK14" i="12"/>
  <c r="F52" i="12"/>
  <c r="R52" i="12"/>
  <c r="AD52" i="12"/>
  <c r="D53" i="12"/>
  <c r="J55" i="12"/>
  <c r="V55" i="12"/>
  <c r="AH55" i="12"/>
  <c r="H56" i="12"/>
  <c r="T56" i="12"/>
  <c r="AF56" i="12"/>
  <c r="AJ11" i="14"/>
  <c r="G51" i="14"/>
  <c r="S51" i="14"/>
  <c r="AE51" i="14"/>
  <c r="G52" i="14"/>
  <c r="S52" i="14"/>
  <c r="AE52" i="14"/>
  <c r="G53" i="14"/>
  <c r="S53" i="14"/>
  <c r="AE53" i="14"/>
  <c r="G54" i="14"/>
  <c r="S54" i="14"/>
  <c r="AE54" i="14"/>
  <c r="G55" i="14"/>
  <c r="S55" i="14"/>
  <c r="AE55" i="14"/>
  <c r="G56" i="14"/>
  <c r="S56" i="14"/>
  <c r="AE56" i="14"/>
  <c r="M56" i="14"/>
  <c r="Y56" i="14"/>
  <c r="N52" i="16"/>
  <c r="Z52" i="16"/>
  <c r="X53" i="16"/>
  <c r="H54" i="16"/>
  <c r="T54" i="16"/>
  <c r="F55" i="16"/>
  <c r="D56" i="16"/>
  <c r="AB56" i="16"/>
  <c r="J54" i="17"/>
  <c r="AH54" i="17"/>
  <c r="AK10" i="20"/>
  <c r="AI18" i="20"/>
  <c r="G51" i="20"/>
  <c r="S51" i="20"/>
  <c r="AE51" i="20"/>
  <c r="E52" i="20"/>
  <c r="Q52" i="20"/>
  <c r="AC52" i="20"/>
  <c r="K54" i="20"/>
  <c r="W54" i="20"/>
  <c r="D54" i="20"/>
  <c r="P54" i="20"/>
  <c r="AB54" i="20"/>
  <c r="I55" i="20"/>
  <c r="U55" i="20"/>
  <c r="AG55" i="20"/>
  <c r="AH19" i="21"/>
  <c r="AH25" i="21"/>
  <c r="I51" i="21"/>
  <c r="U51" i="21"/>
  <c r="AG51" i="21"/>
  <c r="I52" i="21"/>
  <c r="U52" i="21"/>
  <c r="AG52" i="21"/>
  <c r="I53" i="21"/>
  <c r="U53" i="21"/>
  <c r="AG53" i="21"/>
  <c r="I54" i="21"/>
  <c r="U54" i="21"/>
  <c r="AG54" i="21"/>
  <c r="I55" i="21"/>
  <c r="U55" i="21"/>
  <c r="AG55" i="21"/>
  <c r="I56" i="21"/>
  <c r="U56" i="21"/>
  <c r="AG56" i="21"/>
  <c r="AK16" i="22"/>
  <c r="AK17" i="22"/>
  <c r="AI25" i="22"/>
  <c r="I51" i="22"/>
  <c r="U51" i="22"/>
  <c r="AG51" i="22"/>
  <c r="I52" i="22"/>
  <c r="U52" i="22"/>
  <c r="AG52" i="22"/>
  <c r="I53" i="22"/>
  <c r="U53" i="22"/>
  <c r="AG53" i="22"/>
  <c r="I54" i="22"/>
  <c r="U54" i="22"/>
  <c r="AG54" i="22"/>
  <c r="I55" i="22"/>
  <c r="U55" i="22"/>
  <c r="AG55" i="22"/>
  <c r="D51" i="23"/>
  <c r="P51" i="23"/>
  <c r="AB51" i="23"/>
  <c r="D52" i="23"/>
  <c r="P52" i="23"/>
  <c r="AB52" i="23"/>
  <c r="D53" i="23"/>
  <c r="P53" i="23"/>
  <c r="AB53" i="23"/>
  <c r="J53" i="23"/>
  <c r="D54" i="23"/>
  <c r="P54" i="23"/>
  <c r="AB54" i="23"/>
  <c r="D55" i="23"/>
  <c r="P55" i="23"/>
  <c r="AB55" i="23"/>
  <c r="J55" i="23"/>
  <c r="V55" i="23"/>
  <c r="D56" i="23"/>
  <c r="P56" i="23"/>
  <c r="AB56" i="23"/>
  <c r="AK16" i="24"/>
  <c r="AK17" i="24"/>
  <c r="K51" i="24"/>
  <c r="W51" i="24"/>
  <c r="V51" i="16"/>
  <c r="AH51" i="16"/>
  <c r="H52" i="16"/>
  <c r="T52" i="16"/>
  <c r="AF52" i="16"/>
  <c r="L55" i="16"/>
  <c r="X55" i="16"/>
  <c r="J56" i="16"/>
  <c r="V56" i="16"/>
  <c r="K52" i="20"/>
  <c r="W52" i="20"/>
  <c r="I53" i="20"/>
  <c r="U53" i="20"/>
  <c r="AG53" i="20"/>
  <c r="N53" i="20"/>
  <c r="Z53" i="20"/>
  <c r="F56" i="20"/>
  <c r="R56" i="20"/>
  <c r="AD56" i="20"/>
  <c r="AJ17" i="21"/>
  <c r="AJ18" i="21"/>
  <c r="AK14" i="22"/>
  <c r="AK15" i="22"/>
  <c r="K52" i="23"/>
  <c r="W52" i="23"/>
  <c r="K54" i="23"/>
  <c r="W54" i="23"/>
  <c r="F53" i="12"/>
  <c r="R53" i="12"/>
  <c r="AD53" i="12"/>
  <c r="J56" i="12"/>
  <c r="V56" i="12"/>
  <c r="AH56" i="12"/>
  <c r="N53" i="16"/>
  <c r="Z53" i="16"/>
  <c r="F56" i="16"/>
  <c r="R56" i="16"/>
  <c r="AD56" i="16"/>
  <c r="D53" i="17"/>
  <c r="P53" i="17"/>
  <c r="AB53" i="17"/>
  <c r="AK18" i="20"/>
  <c r="L52" i="20"/>
  <c r="X52" i="20"/>
  <c r="E53" i="20"/>
  <c r="Q53" i="20"/>
  <c r="AC53" i="20"/>
  <c r="O53" i="20"/>
  <c r="AA53" i="20"/>
  <c r="F54" i="20"/>
  <c r="R54" i="20"/>
  <c r="AD54" i="20"/>
  <c r="D55" i="20"/>
  <c r="P55" i="20"/>
  <c r="AB55" i="20"/>
  <c r="I56" i="20"/>
  <c r="U56" i="20"/>
  <c r="AG56" i="20"/>
  <c r="N56" i="20"/>
  <c r="Z56" i="20"/>
  <c r="AJ15" i="21"/>
  <c r="AJ16" i="21"/>
  <c r="AJ25" i="21"/>
  <c r="AI21" i="22"/>
  <c r="AI22" i="22"/>
  <c r="AK25" i="23"/>
  <c r="AK22" i="24"/>
  <c r="AK23" i="24"/>
  <c r="I53" i="24"/>
  <c r="U53" i="24"/>
  <c r="AG53" i="24"/>
  <c r="AK22" i="25"/>
  <c r="AI14" i="25"/>
  <c r="AI16" i="25"/>
  <c r="E51" i="25"/>
  <c r="Q51" i="25"/>
  <c r="AC51" i="25"/>
  <c r="O52" i="25"/>
  <c r="M53" i="25"/>
  <c r="Y53" i="25"/>
  <c r="F53" i="25"/>
  <c r="R53" i="25"/>
  <c r="AD53" i="25"/>
  <c r="I54" i="25"/>
  <c r="U54" i="25"/>
  <c r="AG54" i="25"/>
  <c r="AK22" i="28"/>
  <c r="AI25" i="28"/>
  <c r="K50" i="28"/>
  <c r="W50" i="28"/>
  <c r="I51" i="28"/>
  <c r="U51" i="28"/>
  <c r="AG51" i="28"/>
  <c r="G52" i="28"/>
  <c r="S52" i="28"/>
  <c r="AE52" i="28"/>
  <c r="O53" i="28"/>
  <c r="AA53" i="28"/>
  <c r="M54" i="28"/>
  <c r="Y54" i="28"/>
  <c r="AK10" i="30"/>
  <c r="AK14" i="30"/>
  <c r="I50" i="30"/>
  <c r="U50" i="30"/>
  <c r="AG50" i="30"/>
  <c r="G51" i="30"/>
  <c r="S51" i="30"/>
  <c r="AE51" i="30"/>
  <c r="E52" i="30"/>
  <c r="Q52" i="30"/>
  <c r="AC52" i="30"/>
  <c r="M53" i="30"/>
  <c r="Y53" i="30"/>
  <c r="K54" i="30"/>
  <c r="W54" i="30"/>
  <c r="AK16" i="31"/>
  <c r="AK18" i="31"/>
  <c r="AK23" i="31"/>
  <c r="AJ8" i="33"/>
  <c r="AJ11" i="33"/>
  <c r="AJ12" i="33"/>
  <c r="AJ13" i="33"/>
  <c r="I50" i="34"/>
  <c r="U50" i="34"/>
  <c r="AG50" i="34"/>
  <c r="G51" i="34"/>
  <c r="S51" i="34"/>
  <c r="AE51" i="34"/>
  <c r="E52" i="34"/>
  <c r="Q52" i="34"/>
  <c r="AC52" i="34"/>
  <c r="J52" i="34"/>
  <c r="V52" i="34"/>
  <c r="AH52" i="34"/>
  <c r="O52" i="34"/>
  <c r="M53" i="34"/>
  <c r="Y53" i="34"/>
  <c r="K54" i="34"/>
  <c r="W54" i="34"/>
  <c r="I55" i="34"/>
  <c r="U55" i="34"/>
  <c r="AG55" i="34"/>
  <c r="N55" i="34"/>
  <c r="Z55" i="34"/>
  <c r="S55" i="34"/>
  <c r="AE55" i="34"/>
  <c r="AK25" i="28"/>
  <c r="F52" i="28"/>
  <c r="R52" i="28"/>
  <c r="J55" i="28"/>
  <c r="V55" i="28"/>
  <c r="AH55" i="28"/>
  <c r="AK19" i="30"/>
  <c r="AK21" i="30"/>
  <c r="D55" i="31"/>
  <c r="P55" i="31"/>
  <c r="AB55" i="31"/>
  <c r="M50" i="36"/>
  <c r="Y50" i="36"/>
  <c r="M51" i="36"/>
  <c r="Y51" i="36"/>
  <c r="G51" i="36"/>
  <c r="S51" i="36"/>
  <c r="AE51" i="36"/>
  <c r="M52" i="36"/>
  <c r="Y52" i="36"/>
  <c r="M53" i="36"/>
  <c r="Y53" i="36"/>
  <c r="G53" i="36"/>
  <c r="S53" i="36"/>
  <c r="AE53" i="36"/>
  <c r="M54" i="36"/>
  <c r="Y54" i="36"/>
  <c r="M55" i="36"/>
  <c r="Y55" i="36"/>
  <c r="G55" i="36"/>
  <c r="S55" i="36"/>
  <c r="AE55" i="36"/>
  <c r="K52" i="39"/>
  <c r="W54" i="39"/>
  <c r="K56" i="39"/>
  <c r="W56" i="39"/>
  <c r="O53" i="24"/>
  <c r="AA53" i="24"/>
  <c r="D54" i="24"/>
  <c r="P54" i="24"/>
  <c r="AB54" i="24"/>
  <c r="G56" i="24"/>
  <c r="AE56" i="24"/>
  <c r="L56" i="24"/>
  <c r="E56" i="24"/>
  <c r="AK13" i="25"/>
  <c r="AA53" i="25"/>
  <c r="H53" i="25"/>
  <c r="L56" i="25"/>
  <c r="AK17" i="28"/>
  <c r="I52" i="28"/>
  <c r="U52" i="28"/>
  <c r="AG52" i="28"/>
  <c r="J53" i="28"/>
  <c r="V53" i="28"/>
  <c r="AH53" i="28"/>
  <c r="H54" i="28"/>
  <c r="T54" i="28"/>
  <c r="AF54" i="28"/>
  <c r="M55" i="28"/>
  <c r="Y55" i="28"/>
  <c r="K55" i="28"/>
  <c r="W55" i="28"/>
  <c r="AK16" i="30"/>
  <c r="G52" i="30"/>
  <c r="S52" i="30"/>
  <c r="AE52" i="30"/>
  <c r="H53" i="30"/>
  <c r="T53" i="30"/>
  <c r="AF53" i="30"/>
  <c r="F54" i="30"/>
  <c r="R54" i="30"/>
  <c r="AD54" i="30"/>
  <c r="K55" i="30"/>
  <c r="W55" i="30"/>
  <c r="I55" i="30"/>
  <c r="U55" i="30"/>
  <c r="AG55" i="30"/>
  <c r="AK15" i="31"/>
  <c r="AI21" i="34"/>
  <c r="AY21" i="34" s="1"/>
  <c r="AI22" i="34"/>
  <c r="AY22" i="34" s="1"/>
  <c r="AI15" i="24"/>
  <c r="AI16" i="24"/>
  <c r="AI18" i="24"/>
  <c r="H51" i="24"/>
  <c r="T51" i="24"/>
  <c r="AF51" i="24"/>
  <c r="F52" i="24"/>
  <c r="R52" i="24"/>
  <c r="AD52" i="24"/>
  <c r="D53" i="24"/>
  <c r="P53" i="24"/>
  <c r="AB53" i="24"/>
  <c r="L54" i="24"/>
  <c r="X54" i="24"/>
  <c r="AH55" i="24"/>
  <c r="H56" i="24"/>
  <c r="T56" i="24"/>
  <c r="AF56" i="24"/>
  <c r="AK12" i="25"/>
  <c r="AI21" i="25"/>
  <c r="L54" i="25"/>
  <c r="X54" i="25"/>
  <c r="V55" i="25"/>
  <c r="AH55" i="25"/>
  <c r="AK24" i="28"/>
  <c r="N50" i="28"/>
  <c r="Z50" i="28"/>
  <c r="L51" i="28"/>
  <c r="X51" i="28"/>
  <c r="J52" i="28"/>
  <c r="V52" i="28"/>
  <c r="AH52" i="28"/>
  <c r="N55" i="28"/>
  <c r="Z55" i="28"/>
  <c r="N54" i="30"/>
  <c r="AK21" i="31"/>
  <c r="K52" i="31"/>
  <c r="W52" i="31"/>
  <c r="O55" i="31"/>
  <c r="AA55" i="31"/>
  <c r="F55" i="31"/>
  <c r="R55" i="31"/>
  <c r="AD55" i="31"/>
  <c r="I51" i="25"/>
  <c r="G52" i="25"/>
  <c r="S52" i="25"/>
  <c r="AE52" i="25"/>
  <c r="M54" i="25"/>
  <c r="Y54" i="25"/>
  <c r="K55" i="25"/>
  <c r="W55" i="25"/>
  <c r="D52" i="28"/>
  <c r="P52" i="28"/>
  <c r="AB52" i="28"/>
  <c r="G53" i="28"/>
  <c r="S53" i="28"/>
  <c r="AE53" i="28"/>
  <c r="AK22" i="30"/>
  <c r="K51" i="30"/>
  <c r="N52" i="30"/>
  <c r="Z52" i="30"/>
  <c r="E53" i="30"/>
  <c r="Q53" i="30"/>
  <c r="AC53" i="30"/>
  <c r="O54" i="30"/>
  <c r="AF53" i="31"/>
  <c r="AK18" i="34"/>
  <c r="AK20" i="34"/>
  <c r="Y55" i="34"/>
  <c r="L55" i="23"/>
  <c r="X55" i="23"/>
  <c r="L56" i="23"/>
  <c r="X56" i="23"/>
  <c r="AK14" i="24"/>
  <c r="AK15" i="24"/>
  <c r="AI23" i="24"/>
  <c r="AI24" i="24"/>
  <c r="J51" i="24"/>
  <c r="V51" i="24"/>
  <c r="AH51" i="24"/>
  <c r="F53" i="24"/>
  <c r="R53" i="24"/>
  <c r="AD53" i="24"/>
  <c r="V56" i="24"/>
  <c r="AK11" i="25"/>
  <c r="AK20" i="25"/>
  <c r="AK21" i="25"/>
  <c r="AI25" i="25"/>
  <c r="AK9" i="28"/>
  <c r="AI13" i="28"/>
  <c r="D50" i="28"/>
  <c r="P50" i="28"/>
  <c r="AB50" i="28"/>
  <c r="I50" i="28"/>
  <c r="U50" i="28"/>
  <c r="AG50" i="28"/>
  <c r="N51" i="28"/>
  <c r="Z51" i="28"/>
  <c r="G51" i="28"/>
  <c r="S51" i="28"/>
  <c r="AE51" i="28"/>
  <c r="L52" i="28"/>
  <c r="X52" i="28"/>
  <c r="E52" i="28"/>
  <c r="Q52" i="28"/>
  <c r="AC52" i="28"/>
  <c r="H53" i="28"/>
  <c r="T53" i="28"/>
  <c r="AF53" i="28"/>
  <c r="M53" i="28"/>
  <c r="Y53" i="28"/>
  <c r="F54" i="28"/>
  <c r="R54" i="28"/>
  <c r="AD54" i="28"/>
  <c r="AE54" i="31"/>
  <c r="AJ15" i="33"/>
  <c r="AJ21" i="33"/>
  <c r="E51" i="33"/>
  <c r="Q51" i="33"/>
  <c r="AC51" i="33"/>
  <c r="E52" i="33"/>
  <c r="Q52" i="33"/>
  <c r="AC52" i="33"/>
  <c r="E53" i="33"/>
  <c r="Q53" i="33"/>
  <c r="AC53" i="33"/>
  <c r="K53" i="33"/>
  <c r="E54" i="33"/>
  <c r="Q54" i="33"/>
  <c r="AK17" i="34"/>
  <c r="AK20" i="35"/>
  <c r="O54" i="24"/>
  <c r="AA54" i="24"/>
  <c r="H54" i="24"/>
  <c r="T54" i="24"/>
  <c r="AF54" i="24"/>
  <c r="M55" i="24"/>
  <c r="Y55" i="24"/>
  <c r="K56" i="24"/>
  <c r="W56" i="24"/>
  <c r="AK19" i="25"/>
  <c r="AK8" i="28"/>
  <c r="J50" i="28"/>
  <c r="V50" i="28"/>
  <c r="AH50" i="28"/>
  <c r="H55" i="28"/>
  <c r="T55" i="28"/>
  <c r="AF55" i="28"/>
  <c r="D51" i="31"/>
  <c r="H54" i="31"/>
  <c r="T54" i="31"/>
  <c r="AF54" i="31"/>
  <c r="AK13" i="28"/>
  <c r="M56" i="24"/>
  <c r="Y56" i="24"/>
  <c r="AI8" i="25"/>
  <c r="AK26" i="25"/>
  <c r="I53" i="25"/>
  <c r="U53" i="25"/>
  <c r="AG53" i="25"/>
  <c r="M56" i="25"/>
  <c r="AK11" i="28"/>
  <c r="AK12" i="28"/>
  <c r="O52" i="28"/>
  <c r="AA52" i="28"/>
  <c r="G55" i="28"/>
  <c r="S55" i="28"/>
  <c r="AE55" i="28"/>
  <c r="M52" i="30"/>
  <c r="Y52" i="30"/>
  <c r="E55" i="30"/>
  <c r="Q55" i="30"/>
  <c r="AC55" i="30"/>
  <c r="AK8" i="31"/>
  <c r="AK13" i="24"/>
  <c r="AK25" i="24"/>
  <c r="Z56" i="24"/>
  <c r="AK8" i="25"/>
  <c r="AK9" i="25"/>
  <c r="AK17" i="25"/>
  <c r="AK25" i="25"/>
  <c r="N51" i="25"/>
  <c r="Z51" i="25"/>
  <c r="L52" i="25"/>
  <c r="X52" i="25"/>
  <c r="E52" i="25"/>
  <c r="AC52" i="25"/>
  <c r="J53" i="25"/>
  <c r="V53" i="25"/>
  <c r="AH53" i="25"/>
  <c r="O53" i="25"/>
  <c r="T53" i="25"/>
  <c r="AF53" i="25"/>
  <c r="F54" i="25"/>
  <c r="R54" i="25"/>
  <c r="AD54" i="25"/>
  <c r="D55" i="25"/>
  <c r="P55" i="25"/>
  <c r="AB55" i="25"/>
  <c r="N56" i="25"/>
  <c r="Z56" i="25"/>
  <c r="X56" i="25"/>
  <c r="AI19" i="28"/>
  <c r="AI12" i="30"/>
  <c r="AI14" i="30"/>
  <c r="AI16" i="30"/>
  <c r="R50" i="30"/>
  <c r="AD50" i="30"/>
  <c r="V53" i="30"/>
  <c r="AH53" i="30"/>
  <c r="K53" i="25"/>
  <c r="W53" i="25"/>
  <c r="O56" i="25"/>
  <c r="AA56" i="25"/>
  <c r="F56" i="25"/>
  <c r="AK15" i="28"/>
  <c r="AK12" i="30"/>
  <c r="AI17" i="30"/>
  <c r="AI19" i="30"/>
  <c r="S55" i="30"/>
  <c r="AE55" i="30"/>
  <c r="AK10" i="31"/>
  <c r="AK11" i="31"/>
  <c r="L50" i="30"/>
  <c r="X50" i="30"/>
  <c r="J51" i="30"/>
  <c r="V51" i="30"/>
  <c r="AH51" i="30"/>
  <c r="H52" i="30"/>
  <c r="T52" i="30"/>
  <c r="AF52" i="30"/>
  <c r="L55" i="30"/>
  <c r="X55" i="30"/>
  <c r="AI13" i="31"/>
  <c r="AI15" i="31"/>
  <c r="G50" i="31"/>
  <c r="S50" i="31"/>
  <c r="AE50" i="31"/>
  <c r="E51" i="31"/>
  <c r="Q51" i="31"/>
  <c r="AC51" i="31"/>
  <c r="O52" i="31"/>
  <c r="AA52" i="31"/>
  <c r="K53" i="31"/>
  <c r="W53" i="31"/>
  <c r="I54" i="31"/>
  <c r="U54" i="31"/>
  <c r="AG54" i="31"/>
  <c r="G55" i="31"/>
  <c r="S55" i="31"/>
  <c r="AE55" i="31"/>
  <c r="AJ10" i="33"/>
  <c r="AJ14" i="33"/>
  <c r="AJ17" i="33"/>
  <c r="AJ18" i="33"/>
  <c r="AJ19" i="33"/>
  <c r="AH23" i="33"/>
  <c r="AJ25" i="33"/>
  <c r="AJ26" i="33"/>
  <c r="L51" i="33"/>
  <c r="X51" i="33"/>
  <c r="AD51" i="33"/>
  <c r="L52" i="33"/>
  <c r="X52" i="33"/>
  <c r="F52" i="33"/>
  <c r="L53" i="33"/>
  <c r="F53" i="33"/>
  <c r="R53" i="33"/>
  <c r="AD53" i="33"/>
  <c r="L54" i="33"/>
  <c r="X54" i="33"/>
  <c r="F54" i="33"/>
  <c r="R54" i="33"/>
  <c r="AD54" i="33"/>
  <c r="L55" i="33"/>
  <c r="X55" i="33"/>
  <c r="L56" i="33"/>
  <c r="X56" i="33"/>
  <c r="F56" i="33"/>
  <c r="R56" i="33"/>
  <c r="AD56" i="33"/>
  <c r="AK8" i="34"/>
  <c r="AK11" i="35"/>
  <c r="AI18" i="35"/>
  <c r="AY18" i="35" s="1"/>
  <c r="AI19" i="35"/>
  <c r="AY19" i="35" s="1"/>
  <c r="G50" i="35"/>
  <c r="S50" i="35"/>
  <c r="AE50" i="35"/>
  <c r="E51" i="35"/>
  <c r="Q51" i="35"/>
  <c r="AC51" i="35"/>
  <c r="I54" i="35"/>
  <c r="U54" i="35"/>
  <c r="AG54" i="35"/>
  <c r="AK22" i="37"/>
  <c r="AJ25" i="38"/>
  <c r="M51" i="38"/>
  <c r="Y51" i="38"/>
  <c r="M53" i="38"/>
  <c r="AK18" i="39"/>
  <c r="AI8" i="42"/>
  <c r="F51" i="31"/>
  <c r="R51" i="31"/>
  <c r="AD51" i="31"/>
  <c r="D52" i="31"/>
  <c r="P52" i="31"/>
  <c r="AB52" i="31"/>
  <c r="I52" i="31"/>
  <c r="U52" i="31"/>
  <c r="AG52" i="31"/>
  <c r="L53" i="31"/>
  <c r="X53" i="31"/>
  <c r="J54" i="31"/>
  <c r="V54" i="31"/>
  <c r="AH54" i="31"/>
  <c r="H55" i="31"/>
  <c r="T55" i="31"/>
  <c r="AF55" i="31"/>
  <c r="AJ16" i="33"/>
  <c r="AJ20" i="33"/>
  <c r="AJ23" i="33"/>
  <c r="M51" i="33"/>
  <c r="Y51" i="33"/>
  <c r="AE51" i="33"/>
  <c r="M52" i="33"/>
  <c r="Y52" i="33"/>
  <c r="G52" i="33"/>
  <c r="S52" i="33"/>
  <c r="AE52" i="33"/>
  <c r="M53" i="33"/>
  <c r="Y53" i="33"/>
  <c r="G53" i="33"/>
  <c r="S53" i="33"/>
  <c r="Y54" i="33"/>
  <c r="S54" i="33"/>
  <c r="Y55" i="33"/>
  <c r="G55" i="33"/>
  <c r="AE55" i="33"/>
  <c r="Y56" i="33"/>
  <c r="AD50" i="34"/>
  <c r="D51" i="34"/>
  <c r="AK8" i="35"/>
  <c r="AK14" i="35"/>
  <c r="AK16" i="35"/>
  <c r="H50" i="37"/>
  <c r="T50" i="37"/>
  <c r="AF50" i="37"/>
  <c r="R51" i="37"/>
  <c r="AD51" i="37"/>
  <c r="X53" i="37"/>
  <c r="J54" i="37"/>
  <c r="AH54" i="37"/>
  <c r="AK16" i="41"/>
  <c r="AK19" i="41"/>
  <c r="AK20" i="41"/>
  <c r="N50" i="30"/>
  <c r="Z50" i="30"/>
  <c r="G50" i="30"/>
  <c r="S50" i="30"/>
  <c r="AE50" i="30"/>
  <c r="L51" i="30"/>
  <c r="X51" i="30"/>
  <c r="E51" i="30"/>
  <c r="Q51" i="30"/>
  <c r="AC51" i="30"/>
  <c r="J52" i="30"/>
  <c r="V52" i="30"/>
  <c r="AH52" i="30"/>
  <c r="O52" i="30"/>
  <c r="AA52" i="30"/>
  <c r="F53" i="30"/>
  <c r="R53" i="30"/>
  <c r="AD53" i="30"/>
  <c r="K53" i="30"/>
  <c r="W53" i="30"/>
  <c r="D54" i="30"/>
  <c r="P54" i="30"/>
  <c r="AB54" i="30"/>
  <c r="AK9" i="31"/>
  <c r="AI17" i="31"/>
  <c r="AI19" i="31"/>
  <c r="I50" i="31"/>
  <c r="U50" i="31"/>
  <c r="AG50" i="31"/>
  <c r="G51" i="31"/>
  <c r="S51" i="31"/>
  <c r="AE51" i="31"/>
  <c r="E52" i="31"/>
  <c r="Q52" i="31"/>
  <c r="AC52" i="31"/>
  <c r="M53" i="31"/>
  <c r="Y53" i="31"/>
  <c r="F53" i="31"/>
  <c r="R53" i="31"/>
  <c r="AD53" i="31"/>
  <c r="K54" i="31"/>
  <c r="W54" i="31"/>
  <c r="D54" i="31"/>
  <c r="P54" i="31"/>
  <c r="AB54" i="31"/>
  <c r="I55" i="31"/>
  <c r="U55" i="31"/>
  <c r="AG55" i="31"/>
  <c r="AJ22" i="33"/>
  <c r="N51" i="33"/>
  <c r="Z51" i="33"/>
  <c r="N52" i="33"/>
  <c r="Z52" i="33"/>
  <c r="H52" i="33"/>
  <c r="T52" i="33"/>
  <c r="AF52" i="33"/>
  <c r="N53" i="33"/>
  <c r="Z53" i="33"/>
  <c r="H53" i="33"/>
  <c r="AF53" i="33"/>
  <c r="N54" i="33"/>
  <c r="Z54" i="33"/>
  <c r="N55" i="33"/>
  <c r="Z55" i="33"/>
  <c r="H55" i="33"/>
  <c r="N56" i="33"/>
  <c r="H56" i="33"/>
  <c r="T56" i="33"/>
  <c r="AF56" i="33"/>
  <c r="E51" i="34"/>
  <c r="AA52" i="34"/>
  <c r="G55" i="34"/>
  <c r="AK9" i="35"/>
  <c r="I50" i="35"/>
  <c r="AG50" i="35"/>
  <c r="G51" i="35"/>
  <c r="S51" i="35"/>
  <c r="AE51" i="35"/>
  <c r="E52" i="35"/>
  <c r="Q52" i="35"/>
  <c r="AC52" i="35"/>
  <c r="O52" i="35"/>
  <c r="AA52" i="35"/>
  <c r="M53" i="35"/>
  <c r="Y53" i="35"/>
  <c r="K54" i="35"/>
  <c r="W54" i="35"/>
  <c r="D54" i="35"/>
  <c r="P54" i="35"/>
  <c r="AB54" i="35"/>
  <c r="I55" i="35"/>
  <c r="U55" i="35"/>
  <c r="AG55" i="35"/>
  <c r="G55" i="35"/>
  <c r="S55" i="35"/>
  <c r="AE55" i="35"/>
  <c r="D50" i="36"/>
  <c r="P50" i="36"/>
  <c r="AB50" i="36"/>
  <c r="D51" i="36"/>
  <c r="P51" i="36"/>
  <c r="AB51" i="36"/>
  <c r="D52" i="36"/>
  <c r="P52" i="36"/>
  <c r="AB52" i="36"/>
  <c r="D53" i="36"/>
  <c r="P53" i="36"/>
  <c r="AB53" i="36"/>
  <c r="D54" i="36"/>
  <c r="P54" i="36"/>
  <c r="AB54" i="36"/>
  <c r="D55" i="36"/>
  <c r="P55" i="36"/>
  <c r="AB55" i="36"/>
  <c r="AK8" i="37"/>
  <c r="I50" i="37"/>
  <c r="AK11" i="41"/>
  <c r="AK18" i="41"/>
  <c r="N53" i="44"/>
  <c r="H50" i="30"/>
  <c r="T50" i="30"/>
  <c r="AF50" i="30"/>
  <c r="F55" i="30"/>
  <c r="R55" i="30"/>
  <c r="AD55" i="30"/>
  <c r="AK17" i="31"/>
  <c r="AI25" i="31"/>
  <c r="J50" i="31"/>
  <c r="V50" i="31"/>
  <c r="AH50" i="31"/>
  <c r="H51" i="31"/>
  <c r="T51" i="31"/>
  <c r="AF51" i="31"/>
  <c r="F52" i="31"/>
  <c r="R52" i="31"/>
  <c r="AD52" i="31"/>
  <c r="L54" i="31"/>
  <c r="X54" i="31"/>
  <c r="J55" i="31"/>
  <c r="V55" i="31"/>
  <c r="AH55" i="31"/>
  <c r="AJ9" i="33"/>
  <c r="O51" i="33"/>
  <c r="AA51" i="33"/>
  <c r="AA52" i="33"/>
  <c r="O53" i="33"/>
  <c r="AA53" i="33"/>
  <c r="O54" i="33"/>
  <c r="AA54" i="33"/>
  <c r="O55" i="33"/>
  <c r="AA55" i="33"/>
  <c r="O56" i="33"/>
  <c r="AA56" i="33"/>
  <c r="AG56" i="33"/>
  <c r="M50" i="34"/>
  <c r="D52" i="34"/>
  <c r="AB52" i="34"/>
  <c r="U52" i="34"/>
  <c r="AA54" i="34"/>
  <c r="H55" i="34"/>
  <c r="AF55" i="34"/>
  <c r="R55" i="34"/>
  <c r="AI21" i="35"/>
  <c r="AY21" i="35" s="1"/>
  <c r="F52" i="35"/>
  <c r="R52" i="35"/>
  <c r="AD52" i="35"/>
  <c r="J55" i="35"/>
  <c r="V55" i="35"/>
  <c r="AH55" i="35"/>
  <c r="AJ25" i="36"/>
  <c r="AI19" i="37"/>
  <c r="AY19" i="37" s="1"/>
  <c r="AI20" i="37"/>
  <c r="AY20" i="37" s="1"/>
  <c r="AI21" i="37"/>
  <c r="AY21" i="37" s="1"/>
  <c r="AI23" i="37"/>
  <c r="AY23" i="37" s="1"/>
  <c r="AI25" i="37"/>
  <c r="M51" i="37"/>
  <c r="Y51" i="37"/>
  <c r="G53" i="37"/>
  <c r="S53" i="37"/>
  <c r="AE53" i="37"/>
  <c r="D54" i="38"/>
  <c r="P55" i="38"/>
  <c r="AK15" i="37"/>
  <c r="AI8" i="34"/>
  <c r="AK21" i="34"/>
  <c r="S52" i="34"/>
  <c r="F50" i="35"/>
  <c r="G52" i="35"/>
  <c r="AJ12" i="36"/>
  <c r="I52" i="37"/>
  <c r="U52" i="37"/>
  <c r="AG52" i="37"/>
  <c r="G52" i="37"/>
  <c r="S52" i="37"/>
  <c r="AE52" i="37"/>
  <c r="M55" i="37"/>
  <c r="Y55" i="37"/>
  <c r="AJ26" i="38"/>
  <c r="AK25" i="39"/>
  <c r="J52" i="31"/>
  <c r="V52" i="31"/>
  <c r="AH52" i="31"/>
  <c r="N55" i="31"/>
  <c r="Z55" i="31"/>
  <c r="AI11" i="34"/>
  <c r="AI12" i="34"/>
  <c r="AY12" i="34" s="1"/>
  <c r="AK25" i="34"/>
  <c r="H52" i="34"/>
  <c r="T52" i="34"/>
  <c r="AF52" i="34"/>
  <c r="R52" i="34"/>
  <c r="L55" i="34"/>
  <c r="X55" i="34"/>
  <c r="V55" i="34"/>
  <c r="AK22" i="35"/>
  <c r="AJ17" i="36"/>
  <c r="AH22" i="36"/>
  <c r="AX22" i="36" s="1"/>
  <c r="AH23" i="36"/>
  <c r="AX23" i="36" s="1"/>
  <c r="N55" i="37"/>
  <c r="AK26" i="39"/>
  <c r="AI18" i="42"/>
  <c r="I52" i="34"/>
  <c r="M55" i="34"/>
  <c r="AK18" i="35"/>
  <c r="AJ20" i="36"/>
  <c r="AK10" i="37"/>
  <c r="AK22" i="39"/>
  <c r="AK26" i="44"/>
  <c r="AK10" i="34"/>
  <c r="AK11" i="34"/>
  <c r="AK12" i="34"/>
  <c r="D54" i="34"/>
  <c r="D50" i="37"/>
  <c r="P50" i="37"/>
  <c r="AB50" i="37"/>
  <c r="N51" i="37"/>
  <c r="L52" i="37"/>
  <c r="X52" i="37"/>
  <c r="D55" i="37"/>
  <c r="P55" i="37"/>
  <c r="AB55" i="37"/>
  <c r="L53" i="45"/>
  <c r="X53" i="45"/>
  <c r="D56" i="45"/>
  <c r="P56" i="45"/>
  <c r="AB56" i="45"/>
  <c r="J50" i="30"/>
  <c r="V50" i="30"/>
  <c r="AH50" i="30"/>
  <c r="H51" i="30"/>
  <c r="T51" i="30"/>
  <c r="AF51" i="30"/>
  <c r="F52" i="30"/>
  <c r="R52" i="30"/>
  <c r="AD52" i="30"/>
  <c r="K52" i="30"/>
  <c r="W52" i="30"/>
  <c r="D52" i="30"/>
  <c r="AB52" i="30"/>
  <c r="N53" i="30"/>
  <c r="Z53" i="30"/>
  <c r="L54" i="30"/>
  <c r="X54" i="30"/>
  <c r="J55" i="30"/>
  <c r="V55" i="30"/>
  <c r="AH55" i="30"/>
  <c r="H55" i="30"/>
  <c r="T55" i="30"/>
  <c r="AF55" i="30"/>
  <c r="AH11" i="33"/>
  <c r="AH15" i="33"/>
  <c r="AH18" i="33"/>
  <c r="AH19" i="33"/>
  <c r="AH20" i="33"/>
  <c r="AH26" i="33"/>
  <c r="J51" i="33"/>
  <c r="V51" i="33"/>
  <c r="AB51" i="33"/>
  <c r="J52" i="33"/>
  <c r="V52" i="33"/>
  <c r="J53" i="33"/>
  <c r="V53" i="33"/>
  <c r="D53" i="33"/>
  <c r="P53" i="33"/>
  <c r="AB53" i="33"/>
  <c r="J54" i="33"/>
  <c r="V54" i="33"/>
  <c r="D54" i="33"/>
  <c r="AB54" i="33"/>
  <c r="J55" i="33"/>
  <c r="V55" i="33"/>
  <c r="J56" i="33"/>
  <c r="V56" i="33"/>
  <c r="D56" i="33"/>
  <c r="AK9" i="34"/>
  <c r="AK13" i="34"/>
  <c r="M51" i="34"/>
  <c r="K52" i="34"/>
  <c r="AE53" i="34"/>
  <c r="E54" i="34"/>
  <c r="AC54" i="34"/>
  <c r="AI8" i="35"/>
  <c r="AI10" i="35"/>
  <c r="AI11" i="35"/>
  <c r="AI12" i="35"/>
  <c r="AY12" i="35" s="1"/>
  <c r="AI13" i="35"/>
  <c r="AY13" i="35" s="1"/>
  <c r="AB56" i="41"/>
  <c r="H50" i="35"/>
  <c r="T50" i="35"/>
  <c r="AF50" i="35"/>
  <c r="F51" i="35"/>
  <c r="R51" i="35"/>
  <c r="AD51" i="35"/>
  <c r="J54" i="35"/>
  <c r="H55" i="35"/>
  <c r="T55" i="35"/>
  <c r="AF55" i="35"/>
  <c r="AJ13" i="36"/>
  <c r="AJ14" i="36"/>
  <c r="AJ15" i="36"/>
  <c r="AJ16" i="36"/>
  <c r="H50" i="36"/>
  <c r="T50" i="36"/>
  <c r="AF50" i="36"/>
  <c r="H51" i="36"/>
  <c r="T51" i="36"/>
  <c r="AF51" i="36"/>
  <c r="H52" i="36"/>
  <c r="T52" i="36"/>
  <c r="AF52" i="36"/>
  <c r="H53" i="36"/>
  <c r="T53" i="36"/>
  <c r="AF53" i="36"/>
  <c r="H54" i="36"/>
  <c r="T54" i="36"/>
  <c r="AF54" i="36"/>
  <c r="H55" i="36"/>
  <c r="T55" i="36"/>
  <c r="AF55" i="36"/>
  <c r="N55" i="36"/>
  <c r="Z55" i="36"/>
  <c r="AK9" i="37"/>
  <c r="N50" i="37"/>
  <c r="Z50" i="37"/>
  <c r="G50" i="37"/>
  <c r="S50" i="37"/>
  <c r="AE50" i="37"/>
  <c r="L51" i="37"/>
  <c r="X51" i="37"/>
  <c r="E51" i="37"/>
  <c r="Q51" i="37"/>
  <c r="AC51" i="37"/>
  <c r="J52" i="37"/>
  <c r="V52" i="37"/>
  <c r="AH52" i="37"/>
  <c r="O52" i="37"/>
  <c r="AA52" i="37"/>
  <c r="H52" i="37"/>
  <c r="T52" i="37"/>
  <c r="AF52" i="37"/>
  <c r="F53" i="37"/>
  <c r="R53" i="37"/>
  <c r="AD53" i="37"/>
  <c r="K53" i="37"/>
  <c r="W53" i="37"/>
  <c r="D54" i="37"/>
  <c r="P54" i="37"/>
  <c r="AB54" i="37"/>
  <c r="G55" i="37"/>
  <c r="S55" i="37"/>
  <c r="AE55" i="37"/>
  <c r="AH11" i="38"/>
  <c r="AH12" i="38"/>
  <c r="AH14" i="38"/>
  <c r="H51" i="38"/>
  <c r="T51" i="38"/>
  <c r="AF51" i="38"/>
  <c r="H52" i="38"/>
  <c r="T52" i="38"/>
  <c r="AF52" i="38"/>
  <c r="N52" i="38"/>
  <c r="Z52" i="38"/>
  <c r="H53" i="38"/>
  <c r="AF53" i="38"/>
  <c r="H54" i="38"/>
  <c r="AF54" i="38"/>
  <c r="Z54" i="38"/>
  <c r="H55" i="38"/>
  <c r="T55" i="38"/>
  <c r="AF55" i="38"/>
  <c r="Z55" i="38"/>
  <c r="T56" i="38"/>
  <c r="AF56" i="38"/>
  <c r="N56" i="38"/>
  <c r="AK12" i="39"/>
  <c r="AK23" i="39"/>
  <c r="L51" i="39"/>
  <c r="X51" i="39"/>
  <c r="L52" i="39"/>
  <c r="X52" i="39"/>
  <c r="F52" i="39"/>
  <c r="R52" i="39"/>
  <c r="AD52" i="39"/>
  <c r="L53" i="39"/>
  <c r="X53" i="39"/>
  <c r="L54" i="39"/>
  <c r="X54" i="39"/>
  <c r="F54" i="39"/>
  <c r="R54" i="39"/>
  <c r="AD54" i="39"/>
  <c r="L55" i="39"/>
  <c r="X55" i="39"/>
  <c r="L56" i="39"/>
  <c r="X56" i="39"/>
  <c r="F56" i="39"/>
  <c r="R56" i="39"/>
  <c r="AD56" i="39"/>
  <c r="AK24" i="41"/>
  <c r="W52" i="41"/>
  <c r="AC54" i="41"/>
  <c r="AA55" i="41"/>
  <c r="F50" i="42"/>
  <c r="R50" i="42"/>
  <c r="AD50" i="42"/>
  <c r="G53" i="45"/>
  <c r="S53" i="45"/>
  <c r="AE53" i="45"/>
  <c r="E55" i="33"/>
  <c r="Q55" i="33"/>
  <c r="AC55" i="33"/>
  <c r="AK16" i="34"/>
  <c r="E50" i="34"/>
  <c r="AC50" i="34"/>
  <c r="I53" i="34"/>
  <c r="AG53" i="34"/>
  <c r="G54" i="34"/>
  <c r="S54" i="34"/>
  <c r="AE54" i="34"/>
  <c r="E55" i="34"/>
  <c r="Q55" i="34"/>
  <c r="AC55" i="34"/>
  <c r="AK12" i="35"/>
  <c r="AI23" i="35"/>
  <c r="AY23" i="35" s="1"/>
  <c r="K50" i="35"/>
  <c r="W50" i="35"/>
  <c r="O53" i="35"/>
  <c r="AA53" i="35"/>
  <c r="AJ22" i="36"/>
  <c r="K54" i="36"/>
  <c r="W54" i="36"/>
  <c r="AI8" i="37"/>
  <c r="AI9" i="37"/>
  <c r="E50" i="37"/>
  <c r="Q50" i="37"/>
  <c r="AC50" i="37"/>
  <c r="O51" i="37"/>
  <c r="AA51" i="37"/>
  <c r="M52" i="37"/>
  <c r="Y52" i="37"/>
  <c r="K52" i="37"/>
  <c r="W52" i="37"/>
  <c r="I53" i="37"/>
  <c r="U53" i="37"/>
  <c r="AG53" i="37"/>
  <c r="G54" i="37"/>
  <c r="S54" i="37"/>
  <c r="AE54" i="37"/>
  <c r="E55" i="37"/>
  <c r="Q55" i="37"/>
  <c r="AC55" i="37"/>
  <c r="J55" i="37"/>
  <c r="V55" i="37"/>
  <c r="AH55" i="37"/>
  <c r="AJ10" i="38"/>
  <c r="AJ12" i="38"/>
  <c r="AH19" i="38"/>
  <c r="AH21" i="38"/>
  <c r="AX21" i="38" s="1"/>
  <c r="AH24" i="38"/>
  <c r="K51" i="38"/>
  <c r="W51" i="38"/>
  <c r="K52" i="38"/>
  <c r="W52" i="38"/>
  <c r="AC52" i="38"/>
  <c r="W53" i="38"/>
  <c r="K54" i="38"/>
  <c r="W54" i="38"/>
  <c r="Q54" i="38"/>
  <c r="AC54" i="38"/>
  <c r="K55" i="38"/>
  <c r="W55" i="38"/>
  <c r="K56" i="38"/>
  <c r="W56" i="38"/>
  <c r="E56" i="38"/>
  <c r="AK17" i="39"/>
  <c r="O51" i="39"/>
  <c r="AA51" i="39"/>
  <c r="O52" i="39"/>
  <c r="AA52" i="39"/>
  <c r="O53" i="39"/>
  <c r="AA53" i="39"/>
  <c r="O55" i="39"/>
  <c r="AA55" i="39"/>
  <c r="O56" i="39"/>
  <c r="AA56" i="39"/>
  <c r="AK25" i="35"/>
  <c r="L50" i="35"/>
  <c r="X50" i="35"/>
  <c r="E50" i="35"/>
  <c r="Q50" i="35"/>
  <c r="AC50" i="35"/>
  <c r="J51" i="35"/>
  <c r="V51" i="35"/>
  <c r="AH51" i="35"/>
  <c r="D53" i="35"/>
  <c r="P53" i="35"/>
  <c r="AB53" i="35"/>
  <c r="E55" i="35"/>
  <c r="Q55" i="35"/>
  <c r="AC55" i="35"/>
  <c r="L50" i="36"/>
  <c r="X50" i="36"/>
  <c r="L52" i="36"/>
  <c r="X52" i="36"/>
  <c r="L54" i="36"/>
  <c r="X54" i="36"/>
  <c r="AK18" i="37"/>
  <c r="F50" i="37"/>
  <c r="R50" i="37"/>
  <c r="AD50" i="37"/>
  <c r="D51" i="37"/>
  <c r="P51" i="37"/>
  <c r="AB51" i="37"/>
  <c r="N52" i="37"/>
  <c r="Z52" i="37"/>
  <c r="J53" i="37"/>
  <c r="V53" i="37"/>
  <c r="AH53" i="37"/>
  <c r="F55" i="37"/>
  <c r="R55" i="37"/>
  <c r="AD55" i="37"/>
  <c r="AJ17" i="38"/>
  <c r="AJ19" i="38"/>
  <c r="AJ20" i="38"/>
  <c r="AH22" i="38"/>
  <c r="AH23" i="38"/>
  <c r="L51" i="38"/>
  <c r="X51" i="38"/>
  <c r="L52" i="38"/>
  <c r="X52" i="38"/>
  <c r="L53" i="38"/>
  <c r="L54" i="38"/>
  <c r="X54" i="38"/>
  <c r="X55" i="38"/>
  <c r="X56" i="38"/>
  <c r="D51" i="39"/>
  <c r="P51" i="39"/>
  <c r="AB51" i="39"/>
  <c r="D52" i="39"/>
  <c r="P52" i="39"/>
  <c r="AB52" i="39"/>
  <c r="J52" i="39"/>
  <c r="V52" i="39"/>
  <c r="D53" i="39"/>
  <c r="P53" i="39"/>
  <c r="AB53" i="39"/>
  <c r="D54" i="39"/>
  <c r="P54" i="39"/>
  <c r="AB54" i="39"/>
  <c r="J54" i="39"/>
  <c r="V54" i="39"/>
  <c r="D55" i="39"/>
  <c r="P55" i="39"/>
  <c r="AB55" i="39"/>
  <c r="D56" i="39"/>
  <c r="P56" i="39"/>
  <c r="AB56" i="39"/>
  <c r="J56" i="39"/>
  <c r="V56" i="39"/>
  <c r="M53" i="41"/>
  <c r="Y53" i="41"/>
  <c r="O55" i="42"/>
  <c r="AA55" i="42"/>
  <c r="J55" i="42"/>
  <c r="V55" i="42"/>
  <c r="AK23" i="44"/>
  <c r="X52" i="44"/>
  <c r="AK24" i="45"/>
  <c r="AJ22" i="38"/>
  <c r="AJ23" i="38"/>
  <c r="AJ24" i="38"/>
  <c r="AI10" i="39"/>
  <c r="AK11" i="39"/>
  <c r="G51" i="41"/>
  <c r="S51" i="41"/>
  <c r="AE51" i="41"/>
  <c r="E52" i="41"/>
  <c r="Q52" i="41"/>
  <c r="AC52" i="41"/>
  <c r="O53" i="41"/>
  <c r="AA53" i="41"/>
  <c r="H53" i="41"/>
  <c r="T53" i="41"/>
  <c r="AF53" i="41"/>
  <c r="K54" i="41"/>
  <c r="W54" i="41"/>
  <c r="I55" i="41"/>
  <c r="U55" i="41"/>
  <c r="AG55" i="41"/>
  <c r="G56" i="41"/>
  <c r="S56" i="41"/>
  <c r="AE56" i="41"/>
  <c r="L56" i="41"/>
  <c r="X56" i="41"/>
  <c r="AG12" i="42"/>
  <c r="AG13" i="42"/>
  <c r="I52" i="42"/>
  <c r="U52" i="42"/>
  <c r="K52" i="42"/>
  <c r="W52" i="42"/>
  <c r="AK23" i="45"/>
  <c r="AH9" i="36"/>
  <c r="AH10" i="36"/>
  <c r="AK11" i="37"/>
  <c r="AK12" i="37"/>
  <c r="AI16" i="37"/>
  <c r="AY16" i="37" s="1"/>
  <c r="AI17" i="37"/>
  <c r="AY17" i="37" s="1"/>
  <c r="AI18" i="37"/>
  <c r="AY18" i="37" s="1"/>
  <c r="G51" i="37"/>
  <c r="S51" i="37"/>
  <c r="AE51" i="37"/>
  <c r="E52" i="37"/>
  <c r="Q52" i="37"/>
  <c r="AC52" i="37"/>
  <c r="K54" i="37"/>
  <c r="W54" i="37"/>
  <c r="O51" i="38"/>
  <c r="AA51" i="38"/>
  <c r="O52" i="38"/>
  <c r="AA52" i="38"/>
  <c r="I52" i="38"/>
  <c r="U52" i="38"/>
  <c r="AG52" i="38"/>
  <c r="O53" i="38"/>
  <c r="AA53" i="38"/>
  <c r="O54" i="38"/>
  <c r="AA54" i="38"/>
  <c r="U54" i="38"/>
  <c r="AA55" i="38"/>
  <c r="U55" i="38"/>
  <c r="AG55" i="38"/>
  <c r="O56" i="38"/>
  <c r="AK10" i="39"/>
  <c r="G51" i="39"/>
  <c r="S51" i="39"/>
  <c r="AE51" i="39"/>
  <c r="S52" i="39"/>
  <c r="AE52" i="39"/>
  <c r="G53" i="39"/>
  <c r="S53" i="39"/>
  <c r="AE53" i="39"/>
  <c r="G54" i="39"/>
  <c r="S54" i="39"/>
  <c r="AE54" i="39"/>
  <c r="G55" i="39"/>
  <c r="S55" i="39"/>
  <c r="AE55" i="39"/>
  <c r="G56" i="39"/>
  <c r="S56" i="39"/>
  <c r="AK12" i="41"/>
  <c r="AG15" i="42"/>
  <c r="AI9" i="45"/>
  <c r="AI15" i="45"/>
  <c r="D52" i="45"/>
  <c r="AB52" i="45"/>
  <c r="D51" i="38"/>
  <c r="P51" i="38"/>
  <c r="AB51" i="38"/>
  <c r="D52" i="38"/>
  <c r="P52" i="38"/>
  <c r="AB52" i="38"/>
  <c r="D53" i="38"/>
  <c r="P53" i="38"/>
  <c r="AB53" i="38"/>
  <c r="AB54" i="38"/>
  <c r="D55" i="38"/>
  <c r="AB55" i="38"/>
  <c r="D56" i="38"/>
  <c r="P56" i="38"/>
  <c r="AB56" i="38"/>
  <c r="AK8" i="39"/>
  <c r="AK9" i="39"/>
  <c r="AK14" i="39"/>
  <c r="AK15" i="39"/>
  <c r="AK16" i="39"/>
  <c r="H51" i="39"/>
  <c r="T51" i="39"/>
  <c r="AF51" i="39"/>
  <c r="Z51" i="39"/>
  <c r="H52" i="39"/>
  <c r="T52" i="39"/>
  <c r="AF52" i="39"/>
  <c r="H53" i="39"/>
  <c r="T53" i="39"/>
  <c r="AF53" i="39"/>
  <c r="N53" i="39"/>
  <c r="Z53" i="39"/>
  <c r="H54" i="39"/>
  <c r="T54" i="39"/>
  <c r="AF54" i="39"/>
  <c r="N54" i="39"/>
  <c r="Z54" i="39"/>
  <c r="H55" i="39"/>
  <c r="T55" i="39"/>
  <c r="AF55" i="39"/>
  <c r="N55" i="39"/>
  <c r="H56" i="39"/>
  <c r="T56" i="39"/>
  <c r="AF56" i="39"/>
  <c r="N56" i="39"/>
  <c r="Z56" i="39"/>
  <c r="AI11" i="42"/>
  <c r="AI13" i="42"/>
  <c r="AE55" i="42"/>
  <c r="AK21" i="44"/>
  <c r="AK13" i="45"/>
  <c r="AK14" i="45"/>
  <c r="O53" i="45"/>
  <c r="AA53" i="45"/>
  <c r="AI24" i="39"/>
  <c r="AI25" i="39"/>
  <c r="AI26" i="41"/>
  <c r="U53" i="41"/>
  <c r="AI14" i="42"/>
  <c r="AK11" i="44"/>
  <c r="AK12" i="44"/>
  <c r="AK8" i="45"/>
  <c r="AK19" i="39"/>
  <c r="AK20" i="39"/>
  <c r="AK21" i="39"/>
  <c r="AI13" i="41"/>
  <c r="AI14" i="41"/>
  <c r="K51" i="41"/>
  <c r="W51" i="41"/>
  <c r="L53" i="41"/>
  <c r="AG19" i="42"/>
  <c r="M52" i="42"/>
  <c r="Y52" i="42"/>
  <c r="I55" i="42"/>
  <c r="U55" i="42"/>
  <c r="AI16" i="44"/>
  <c r="G52" i="41"/>
  <c r="S52" i="41"/>
  <c r="M54" i="41"/>
  <c r="R54" i="41"/>
  <c r="AD54" i="41"/>
  <c r="K55" i="41"/>
  <c r="W55" i="41"/>
  <c r="AI9" i="42"/>
  <c r="AG18" i="42"/>
  <c r="G50" i="42"/>
  <c r="S50" i="42"/>
  <c r="AE50" i="42"/>
  <c r="I51" i="42"/>
  <c r="U51" i="42"/>
  <c r="D51" i="42"/>
  <c r="P51" i="42"/>
  <c r="F52" i="42"/>
  <c r="R52" i="42"/>
  <c r="AD52" i="42"/>
  <c r="O53" i="42"/>
  <c r="AA53" i="42"/>
  <c r="J53" i="42"/>
  <c r="V53" i="42"/>
  <c r="E54" i="42"/>
  <c r="Q54" i="42"/>
  <c r="AC54" i="42"/>
  <c r="N52" i="44"/>
  <c r="Z52" i="44"/>
  <c r="L53" i="44"/>
  <c r="X53" i="44"/>
  <c r="H54" i="44"/>
  <c r="T54" i="44"/>
  <c r="AF54" i="44"/>
  <c r="M54" i="44"/>
  <c r="Y54" i="44"/>
  <c r="F55" i="44"/>
  <c r="R55" i="44"/>
  <c r="AD55" i="44"/>
  <c r="K55" i="44"/>
  <c r="W55" i="44"/>
  <c r="D56" i="44"/>
  <c r="P56" i="44"/>
  <c r="AB56" i="44"/>
  <c r="AI14" i="45"/>
  <c r="L52" i="45"/>
  <c r="X52" i="45"/>
  <c r="E52" i="45"/>
  <c r="Q52" i="45"/>
  <c r="AC52" i="45"/>
  <c r="J53" i="45"/>
  <c r="V53" i="45"/>
  <c r="AH53" i="45"/>
  <c r="F54" i="45"/>
  <c r="R54" i="45"/>
  <c r="AD54" i="45"/>
  <c r="P55" i="45"/>
  <c r="AB55" i="45"/>
  <c r="N56" i="45"/>
  <c r="Z56" i="45"/>
  <c r="AI18" i="47"/>
  <c r="AK10" i="41"/>
  <c r="AI18" i="41"/>
  <c r="AI20" i="41"/>
  <c r="AI21" i="41"/>
  <c r="AI22" i="41"/>
  <c r="AK25" i="41"/>
  <c r="J50" i="42"/>
  <c r="V50" i="42"/>
  <c r="E52" i="44"/>
  <c r="Q52" i="44"/>
  <c r="AC52" i="44"/>
  <c r="O53" i="44"/>
  <c r="AA53" i="44"/>
  <c r="I55" i="44"/>
  <c r="U55" i="44"/>
  <c r="AG55" i="44"/>
  <c r="AK12" i="45"/>
  <c r="AK22" i="45"/>
  <c r="AK17" i="44"/>
  <c r="AK18" i="44"/>
  <c r="F52" i="44"/>
  <c r="R52" i="44"/>
  <c r="AD52" i="44"/>
  <c r="K52" i="44"/>
  <c r="W52" i="44"/>
  <c r="D53" i="44"/>
  <c r="P53" i="44"/>
  <c r="AB53" i="44"/>
  <c r="I53" i="44"/>
  <c r="U53" i="44"/>
  <c r="AG53" i="44"/>
  <c r="Z53" i="44"/>
  <c r="L54" i="44"/>
  <c r="X54" i="44"/>
  <c r="E54" i="44"/>
  <c r="Q54" i="44"/>
  <c r="AC54" i="44"/>
  <c r="J55" i="44"/>
  <c r="V55" i="44"/>
  <c r="AH55" i="44"/>
  <c r="O55" i="44"/>
  <c r="AA55" i="44"/>
  <c r="H56" i="44"/>
  <c r="T56" i="44"/>
  <c r="AF56" i="44"/>
  <c r="M56" i="44"/>
  <c r="Y56" i="44"/>
  <c r="N53" i="45"/>
  <c r="Z53" i="45"/>
  <c r="J54" i="45"/>
  <c r="AF55" i="45"/>
  <c r="I53" i="46"/>
  <c r="U53" i="46"/>
  <c r="Q54" i="46"/>
  <c r="AC54" i="46"/>
  <c r="F56" i="46"/>
  <c r="R56" i="46"/>
  <c r="AK10" i="47"/>
  <c r="M56" i="47"/>
  <c r="AK20" i="44"/>
  <c r="H52" i="44"/>
  <c r="T52" i="44"/>
  <c r="AF52" i="44"/>
  <c r="M52" i="44"/>
  <c r="Y52" i="44"/>
  <c r="F53" i="44"/>
  <c r="R53" i="44"/>
  <c r="AD53" i="44"/>
  <c r="N54" i="44"/>
  <c r="Z54" i="44"/>
  <c r="J56" i="44"/>
  <c r="V56" i="44"/>
  <c r="AH56" i="44"/>
  <c r="AK9" i="45"/>
  <c r="AI15" i="42"/>
  <c r="N55" i="42"/>
  <c r="Z55" i="42"/>
  <c r="AI24" i="44"/>
  <c r="E53" i="44"/>
  <c r="Q53" i="44"/>
  <c r="AC53" i="44"/>
  <c r="O54" i="44"/>
  <c r="AA54" i="44"/>
  <c r="M55" i="44"/>
  <c r="Y55" i="44"/>
  <c r="K56" i="44"/>
  <c r="W56" i="44"/>
  <c r="I56" i="44"/>
  <c r="U56" i="44"/>
  <c r="AG56" i="44"/>
  <c r="AK19" i="45"/>
  <c r="AK20" i="45"/>
  <c r="AI25" i="45"/>
  <c r="E53" i="45"/>
  <c r="Q53" i="45"/>
  <c r="AC53" i="45"/>
  <c r="U56" i="45"/>
  <c r="AI13" i="46"/>
  <c r="AK8" i="47"/>
  <c r="AK24" i="44"/>
  <c r="O52" i="44"/>
  <c r="AA52" i="44"/>
  <c r="H53" i="44"/>
  <c r="T53" i="44"/>
  <c r="AF53" i="44"/>
  <c r="M53" i="44"/>
  <c r="Y53" i="44"/>
  <c r="I54" i="44"/>
  <c r="U54" i="44"/>
  <c r="AG54" i="44"/>
  <c r="G55" i="44"/>
  <c r="S55" i="44"/>
  <c r="AE55" i="44"/>
  <c r="L56" i="44"/>
  <c r="X56" i="44"/>
  <c r="AK18" i="45"/>
  <c r="J56" i="45"/>
  <c r="V56" i="45"/>
  <c r="AH56" i="45"/>
  <c r="AK14" i="46"/>
  <c r="AK16" i="46"/>
  <c r="AK24" i="46"/>
  <c r="AK15" i="46"/>
  <c r="AK17" i="46"/>
  <c r="AK23" i="46"/>
  <c r="D52" i="46"/>
  <c r="P52" i="46"/>
  <c r="N53" i="46"/>
  <c r="Z53" i="46"/>
  <c r="J54" i="46"/>
  <c r="V54" i="46"/>
  <c r="AH54" i="46"/>
  <c r="T55" i="46"/>
  <c r="AK17" i="47"/>
  <c r="E55" i="42"/>
  <c r="Q55" i="42"/>
  <c r="AC55" i="42"/>
  <c r="AK22" i="44"/>
  <c r="J53" i="44"/>
  <c r="V53" i="44"/>
  <c r="AH53" i="44"/>
  <c r="F54" i="44"/>
  <c r="R54" i="44"/>
  <c r="AD54" i="44"/>
  <c r="N56" i="44"/>
  <c r="Z56" i="44"/>
  <c r="G56" i="44"/>
  <c r="S56" i="44"/>
  <c r="AE56" i="44"/>
  <c r="AK16" i="45"/>
  <c r="AK26" i="45"/>
  <c r="J52" i="45"/>
  <c r="V52" i="45"/>
  <c r="AH52" i="45"/>
  <c r="O52" i="45"/>
  <c r="AA52" i="45"/>
  <c r="H53" i="45"/>
  <c r="T53" i="45"/>
  <c r="AF53" i="45"/>
  <c r="M53" i="45"/>
  <c r="Y53" i="45"/>
  <c r="F53" i="45"/>
  <c r="R53" i="45"/>
  <c r="AD53" i="45"/>
  <c r="D54" i="45"/>
  <c r="P54" i="45"/>
  <c r="AB54" i="45"/>
  <c r="I54" i="45"/>
  <c r="U54" i="45"/>
  <c r="AG54" i="45"/>
  <c r="N55" i="45"/>
  <c r="N53" i="47"/>
  <c r="Z53" i="47"/>
  <c r="J54" i="47"/>
  <c r="V54" i="47"/>
  <c r="AH54" i="47"/>
  <c r="H55" i="47"/>
  <c r="T55" i="47"/>
  <c r="AF55" i="47"/>
  <c r="F56" i="47"/>
  <c r="R56" i="47"/>
  <c r="AD56" i="47"/>
  <c r="AD56" i="48"/>
  <c r="AK18" i="50"/>
  <c r="AK21" i="50"/>
  <c r="G54" i="50"/>
  <c r="S54" i="50"/>
  <c r="AE54" i="50"/>
  <c r="AJ19" i="51"/>
  <c r="AK10" i="53"/>
  <c r="AS18" i="71"/>
  <c r="AO18" i="71"/>
  <c r="F52" i="45"/>
  <c r="R52" i="45"/>
  <c r="AD52" i="45"/>
  <c r="D53" i="45"/>
  <c r="P53" i="45"/>
  <c r="AB53" i="45"/>
  <c r="L54" i="45"/>
  <c r="X54" i="45"/>
  <c r="E54" i="45"/>
  <c r="Q54" i="45"/>
  <c r="AC54" i="45"/>
  <c r="J55" i="45"/>
  <c r="V55" i="45"/>
  <c r="AH55" i="45"/>
  <c r="O55" i="45"/>
  <c r="AA55" i="45"/>
  <c r="H56" i="45"/>
  <c r="T56" i="45"/>
  <c r="AF56" i="45"/>
  <c r="AK25" i="46"/>
  <c r="O53" i="46"/>
  <c r="AA53" i="46"/>
  <c r="E56" i="46"/>
  <c r="AI22" i="47"/>
  <c r="AK26" i="50"/>
  <c r="L57" i="50"/>
  <c r="AK9" i="53"/>
  <c r="AK17" i="53"/>
  <c r="E54" i="47"/>
  <c r="Q54" i="47"/>
  <c r="AC54" i="47"/>
  <c r="O55" i="47"/>
  <c r="AA55" i="47"/>
  <c r="Y56" i="47"/>
  <c r="AK15" i="48"/>
  <c r="D53" i="48"/>
  <c r="P53" i="48"/>
  <c r="AB53" i="48"/>
  <c r="AF56" i="48"/>
  <c r="M56" i="48"/>
  <c r="AK25" i="50"/>
  <c r="AJ25" i="51"/>
  <c r="AK22" i="53"/>
  <c r="AJ25" i="54"/>
  <c r="E53" i="46"/>
  <c r="Q53" i="46"/>
  <c r="AC53" i="46"/>
  <c r="I56" i="46"/>
  <c r="U56" i="46"/>
  <c r="AK21" i="47"/>
  <c r="E53" i="48"/>
  <c r="J54" i="50"/>
  <c r="V54" i="50"/>
  <c r="AH54" i="50"/>
  <c r="N57" i="50"/>
  <c r="Z57" i="50"/>
  <c r="Z55" i="45"/>
  <c r="G55" i="45"/>
  <c r="S55" i="45"/>
  <c r="AE55" i="45"/>
  <c r="L56" i="45"/>
  <c r="X56" i="45"/>
  <c r="E56" i="45"/>
  <c r="Q56" i="45"/>
  <c r="AC56" i="45"/>
  <c r="AK8" i="46"/>
  <c r="AI16" i="46"/>
  <c r="AI18" i="46"/>
  <c r="AI20" i="46"/>
  <c r="AI21" i="46"/>
  <c r="AI26" i="46"/>
  <c r="I52" i="46"/>
  <c r="U52" i="46"/>
  <c r="AG52" i="46"/>
  <c r="G53" i="46"/>
  <c r="S53" i="46"/>
  <c r="AE53" i="46"/>
  <c r="O54" i="46"/>
  <c r="AA54" i="46"/>
  <c r="M55" i="46"/>
  <c r="K56" i="46"/>
  <c r="W56" i="46"/>
  <c r="AK19" i="47"/>
  <c r="AK25" i="47"/>
  <c r="I52" i="47"/>
  <c r="AG52" i="47"/>
  <c r="O54" i="47"/>
  <c r="AA54" i="47"/>
  <c r="I52" i="48"/>
  <c r="U52" i="48"/>
  <c r="AG52" i="48"/>
  <c r="G53" i="48"/>
  <c r="S53" i="48"/>
  <c r="AE53" i="48"/>
  <c r="AA54" i="48"/>
  <c r="M55" i="48"/>
  <c r="K56" i="48"/>
  <c r="W56" i="48"/>
  <c r="AI9" i="50"/>
  <c r="AI14" i="50"/>
  <c r="N53" i="50"/>
  <c r="Z53" i="50"/>
  <c r="L54" i="50"/>
  <c r="X54" i="50"/>
  <c r="H55" i="50"/>
  <c r="T55" i="50"/>
  <c r="AF55" i="50"/>
  <c r="D57" i="50"/>
  <c r="P57" i="50"/>
  <c r="AB57" i="50"/>
  <c r="AJ12" i="51"/>
  <c r="AH16" i="51"/>
  <c r="F53" i="46"/>
  <c r="AD53" i="46"/>
  <c r="K53" i="46"/>
  <c r="J56" i="46"/>
  <c r="V56" i="46"/>
  <c r="O56" i="46"/>
  <c r="AI11" i="47"/>
  <c r="AK18" i="47"/>
  <c r="AK10" i="50"/>
  <c r="AJ8" i="51"/>
  <c r="AJ11" i="51"/>
  <c r="AH19" i="51"/>
  <c r="AK24" i="48"/>
  <c r="K52" i="48"/>
  <c r="W52" i="48"/>
  <c r="I53" i="48"/>
  <c r="U53" i="48"/>
  <c r="AG53" i="48"/>
  <c r="E54" i="48"/>
  <c r="Q54" i="48"/>
  <c r="AC54" i="48"/>
  <c r="O55" i="48"/>
  <c r="I53" i="45"/>
  <c r="U53" i="45"/>
  <c r="AG53" i="45"/>
  <c r="G54" i="45"/>
  <c r="S54" i="45"/>
  <c r="AE54" i="45"/>
  <c r="E55" i="45"/>
  <c r="Q55" i="45"/>
  <c r="AC55" i="45"/>
  <c r="AA56" i="45"/>
  <c r="M56" i="45"/>
  <c r="Y56" i="45"/>
  <c r="AK21" i="46"/>
  <c r="AK22" i="46"/>
  <c r="L52" i="46"/>
  <c r="X52" i="46"/>
  <c r="J53" i="46"/>
  <c r="F54" i="46"/>
  <c r="R54" i="46"/>
  <c r="D55" i="46"/>
  <c r="P55" i="46"/>
  <c r="AB55" i="46"/>
  <c r="N56" i="46"/>
  <c r="Z56" i="46"/>
  <c r="AI14" i="47"/>
  <c r="J53" i="48"/>
  <c r="AH53" i="48"/>
  <c r="K54" i="48"/>
  <c r="E53" i="50"/>
  <c r="Q53" i="50"/>
  <c r="AC53" i="50"/>
  <c r="J53" i="50"/>
  <c r="V53" i="50"/>
  <c r="AH53" i="50"/>
  <c r="O54" i="50"/>
  <c r="AA54" i="50"/>
  <c r="K55" i="50"/>
  <c r="W55" i="50"/>
  <c r="G57" i="50"/>
  <c r="AE57" i="50"/>
  <c r="J53" i="51"/>
  <c r="V53" i="51"/>
  <c r="D53" i="51"/>
  <c r="P53" i="51"/>
  <c r="AB53" i="51"/>
  <c r="J54" i="51"/>
  <c r="V54" i="51"/>
  <c r="J55" i="51"/>
  <c r="V55" i="51"/>
  <c r="D55" i="51"/>
  <c r="AK11" i="46"/>
  <c r="W53" i="46"/>
  <c r="AE54" i="46"/>
  <c r="AA56" i="46"/>
  <c r="M52" i="47"/>
  <c r="Y52" i="47"/>
  <c r="K53" i="47"/>
  <c r="W53" i="47"/>
  <c r="AK8" i="48"/>
  <c r="AK23" i="48"/>
  <c r="M52" i="48"/>
  <c r="Y52" i="48"/>
  <c r="K53" i="48"/>
  <c r="W53" i="48"/>
  <c r="E55" i="48"/>
  <c r="Q55" i="48"/>
  <c r="AC55" i="48"/>
  <c r="O56" i="48"/>
  <c r="AA56" i="48"/>
  <c r="L55" i="50"/>
  <c r="AJ13" i="51"/>
  <c r="AJ17" i="51"/>
  <c r="AJ21" i="51"/>
  <c r="AK10" i="46"/>
  <c r="L53" i="46"/>
  <c r="X53" i="46"/>
  <c r="D56" i="46"/>
  <c r="P56" i="46"/>
  <c r="AB56" i="46"/>
  <c r="AK13" i="47"/>
  <c r="AK26" i="47"/>
  <c r="J53" i="47"/>
  <c r="K55" i="47"/>
  <c r="W55" i="47"/>
  <c r="D56" i="47"/>
  <c r="P56" i="47"/>
  <c r="AB56" i="47"/>
  <c r="I56" i="47"/>
  <c r="U56" i="47"/>
  <c r="AG56" i="47"/>
  <c r="Z56" i="47"/>
  <c r="AK26" i="48"/>
  <c r="E54" i="50"/>
  <c r="Q54" i="50"/>
  <c r="AC54" i="50"/>
  <c r="I57" i="50"/>
  <c r="U57" i="50"/>
  <c r="AG57" i="50"/>
  <c r="AK27" i="53"/>
  <c r="O53" i="53"/>
  <c r="M54" i="53"/>
  <c r="F54" i="53"/>
  <c r="V54" i="45"/>
  <c r="AH54" i="45"/>
  <c r="F56" i="45"/>
  <c r="R56" i="45"/>
  <c r="AD56" i="45"/>
  <c r="K56" i="45"/>
  <c r="W56" i="45"/>
  <c r="AK18" i="46"/>
  <c r="AK26" i="46"/>
  <c r="R53" i="46"/>
  <c r="Z54" i="46"/>
  <c r="AC56" i="46"/>
  <c r="AK12" i="47"/>
  <c r="AK14" i="47"/>
  <c r="O52" i="47"/>
  <c r="AA52" i="47"/>
  <c r="T52" i="47"/>
  <c r="M53" i="47"/>
  <c r="Y53" i="47"/>
  <c r="R53" i="47"/>
  <c r="I54" i="47"/>
  <c r="U54" i="47"/>
  <c r="AG54" i="47"/>
  <c r="G55" i="47"/>
  <c r="S55" i="47"/>
  <c r="AE55" i="47"/>
  <c r="L55" i="47"/>
  <c r="E56" i="47"/>
  <c r="Q56" i="47"/>
  <c r="AC56" i="47"/>
  <c r="M53" i="48"/>
  <c r="Y53" i="48"/>
  <c r="Q56" i="48"/>
  <c r="AK19" i="50"/>
  <c r="AJ22" i="51"/>
  <c r="AJ23" i="51"/>
  <c r="AK18" i="56"/>
  <c r="AK21" i="53"/>
  <c r="AK24" i="53"/>
  <c r="AK25" i="53"/>
  <c r="O57" i="56"/>
  <c r="L53" i="53"/>
  <c r="X53" i="53"/>
  <c r="R55" i="53"/>
  <c r="AD55" i="53"/>
  <c r="D56" i="53"/>
  <c r="P56" i="53"/>
  <c r="AB56" i="53"/>
  <c r="N57" i="53"/>
  <c r="Z57" i="53"/>
  <c r="AK16" i="50"/>
  <c r="AI20" i="50"/>
  <c r="I53" i="50"/>
  <c r="U53" i="50"/>
  <c r="AG53" i="50"/>
  <c r="J55" i="50"/>
  <c r="V55" i="50"/>
  <c r="AH55" i="50"/>
  <c r="O55" i="50"/>
  <c r="AA55" i="50"/>
  <c r="H56" i="50"/>
  <c r="T56" i="50"/>
  <c r="AF56" i="50"/>
  <c r="M56" i="50"/>
  <c r="Y56" i="50"/>
  <c r="AD57" i="50"/>
  <c r="AH9" i="51"/>
  <c r="E53" i="51"/>
  <c r="Q53" i="51"/>
  <c r="AC53" i="51"/>
  <c r="E54" i="51"/>
  <c r="Q54" i="51"/>
  <c r="AC54" i="51"/>
  <c r="E55" i="51"/>
  <c r="Q55" i="51"/>
  <c r="AC55" i="51"/>
  <c r="E56" i="51"/>
  <c r="Q56" i="51"/>
  <c r="AC56" i="51"/>
  <c r="E57" i="51"/>
  <c r="Q57" i="51"/>
  <c r="AC57" i="51"/>
  <c r="AJ26" i="54"/>
  <c r="AK12" i="56"/>
  <c r="AI22" i="57"/>
  <c r="AK25" i="57"/>
  <c r="L54" i="58"/>
  <c r="X54" i="58"/>
  <c r="H54" i="51"/>
  <c r="T54" i="51"/>
  <c r="AF54" i="51"/>
  <c r="H56" i="51"/>
  <c r="T56" i="51"/>
  <c r="AF56" i="51"/>
  <c r="AI9" i="53"/>
  <c r="AJ8" i="54"/>
  <c r="I53" i="54"/>
  <c r="U53" i="54"/>
  <c r="AG53" i="54"/>
  <c r="I54" i="54"/>
  <c r="U54" i="54"/>
  <c r="AG54" i="54"/>
  <c r="AK16" i="57"/>
  <c r="AB55" i="48"/>
  <c r="AK11" i="50"/>
  <c r="AK17" i="50"/>
  <c r="AI27" i="50"/>
  <c r="H53" i="50"/>
  <c r="T53" i="50"/>
  <c r="AF53" i="50"/>
  <c r="F54" i="50"/>
  <c r="R54" i="50"/>
  <c r="AD54" i="50"/>
  <c r="Z55" i="50"/>
  <c r="L56" i="50"/>
  <c r="X56" i="50"/>
  <c r="J57" i="50"/>
  <c r="V57" i="50"/>
  <c r="AH57" i="50"/>
  <c r="AJ9" i="51"/>
  <c r="AJ14" i="51"/>
  <c r="AJ18" i="51"/>
  <c r="AH22" i="51"/>
  <c r="AH25" i="51"/>
  <c r="AH26" i="51"/>
  <c r="I53" i="51"/>
  <c r="U53" i="51"/>
  <c r="AG53" i="51"/>
  <c r="O53" i="51"/>
  <c r="AA53" i="51"/>
  <c r="I54" i="51"/>
  <c r="U54" i="51"/>
  <c r="AG54" i="51"/>
  <c r="I55" i="51"/>
  <c r="U55" i="51"/>
  <c r="AG55" i="51"/>
  <c r="O55" i="51"/>
  <c r="AA55" i="51"/>
  <c r="I56" i="51"/>
  <c r="U56" i="51"/>
  <c r="AG56" i="51"/>
  <c r="I57" i="51"/>
  <c r="U57" i="51"/>
  <c r="AG57" i="51"/>
  <c r="O57" i="51"/>
  <c r="AA57" i="51"/>
  <c r="AI11" i="53"/>
  <c r="AK12" i="53"/>
  <c r="AI20" i="53"/>
  <c r="E53" i="53"/>
  <c r="Q53" i="53"/>
  <c r="AC53" i="53"/>
  <c r="O54" i="53"/>
  <c r="AA54" i="53"/>
  <c r="K55" i="53"/>
  <c r="W55" i="53"/>
  <c r="I56" i="53"/>
  <c r="U56" i="53"/>
  <c r="AG56" i="53"/>
  <c r="G57" i="53"/>
  <c r="S57" i="53"/>
  <c r="AE57" i="53"/>
  <c r="AH11" i="54"/>
  <c r="AH15" i="54"/>
  <c r="AH16" i="54"/>
  <c r="P55" i="51"/>
  <c r="AB55" i="51"/>
  <c r="J56" i="51"/>
  <c r="V56" i="51"/>
  <c r="J57" i="51"/>
  <c r="V57" i="51"/>
  <c r="D57" i="51"/>
  <c r="P57" i="51"/>
  <c r="AB57" i="51"/>
  <c r="AK8" i="53"/>
  <c r="AK11" i="53"/>
  <c r="AK16" i="53"/>
  <c r="AJ19" i="54"/>
  <c r="AI26" i="56"/>
  <c r="AK25" i="59"/>
  <c r="AK19" i="53"/>
  <c r="G53" i="53"/>
  <c r="S53" i="53"/>
  <c r="AE53" i="53"/>
  <c r="E54" i="53"/>
  <c r="Q54" i="53"/>
  <c r="AC54" i="53"/>
  <c r="M55" i="53"/>
  <c r="I57" i="53"/>
  <c r="AG57" i="53"/>
  <c r="AJ10" i="54"/>
  <c r="AJ18" i="54"/>
  <c r="AI25" i="56"/>
  <c r="AK15" i="53"/>
  <c r="AK20" i="58"/>
  <c r="N53" i="53"/>
  <c r="Z53" i="53"/>
  <c r="T55" i="53"/>
  <c r="AF55" i="53"/>
  <c r="F56" i="53"/>
  <c r="R56" i="53"/>
  <c r="D57" i="53"/>
  <c r="P57" i="53"/>
  <c r="U57" i="53"/>
  <c r="AK21" i="57"/>
  <c r="AK22" i="59"/>
  <c r="N52" i="59"/>
  <c r="Z52" i="59"/>
  <c r="AK9" i="61"/>
  <c r="AJ13" i="54"/>
  <c r="AJ16" i="54"/>
  <c r="AJ17" i="54"/>
  <c r="AH19" i="54"/>
  <c r="AH23" i="54"/>
  <c r="H53" i="54"/>
  <c r="T53" i="54"/>
  <c r="AF53" i="54"/>
  <c r="H54" i="54"/>
  <c r="T54" i="54"/>
  <c r="AF54" i="54"/>
  <c r="H55" i="54"/>
  <c r="T55" i="54"/>
  <c r="AF55" i="54"/>
  <c r="H56" i="54"/>
  <c r="T56" i="54"/>
  <c r="AF56" i="54"/>
  <c r="H57" i="54"/>
  <c r="T57" i="54"/>
  <c r="AF57" i="54"/>
  <c r="N53" i="56"/>
  <c r="Z53" i="56"/>
  <c r="L54" i="56"/>
  <c r="X54" i="56"/>
  <c r="E54" i="56"/>
  <c r="Q54" i="56"/>
  <c r="AC54" i="56"/>
  <c r="AH54" i="56"/>
  <c r="H55" i="56"/>
  <c r="T55" i="56"/>
  <c r="AF55" i="56"/>
  <c r="F56" i="56"/>
  <c r="R56" i="56"/>
  <c r="AD56" i="56"/>
  <c r="D57" i="56"/>
  <c r="P57" i="56"/>
  <c r="AB57" i="56"/>
  <c r="N57" i="56"/>
  <c r="Z57" i="56"/>
  <c r="N52" i="57"/>
  <c r="Z52" i="57"/>
  <c r="L53" i="57"/>
  <c r="X53" i="57"/>
  <c r="AI8" i="58"/>
  <c r="M53" i="58"/>
  <c r="Y53" i="58"/>
  <c r="I54" i="58"/>
  <c r="U54" i="58"/>
  <c r="AG54" i="58"/>
  <c r="E52" i="60"/>
  <c r="Q52" i="60"/>
  <c r="AC52" i="60"/>
  <c r="O53" i="60"/>
  <c r="AA53" i="60"/>
  <c r="E51" i="59"/>
  <c r="AK8" i="62"/>
  <c r="AK13" i="62"/>
  <c r="AK15" i="62"/>
  <c r="AI20" i="62"/>
  <c r="I55" i="62"/>
  <c r="U55" i="62"/>
  <c r="I55" i="54"/>
  <c r="U55" i="54"/>
  <c r="AG55" i="54"/>
  <c r="O55" i="54"/>
  <c r="AA55" i="54"/>
  <c r="I56" i="54"/>
  <c r="U56" i="54"/>
  <c r="AG56" i="54"/>
  <c r="I57" i="54"/>
  <c r="U57" i="54"/>
  <c r="AG57" i="54"/>
  <c r="O57" i="54"/>
  <c r="AA57" i="54"/>
  <c r="O53" i="56"/>
  <c r="AA53" i="56"/>
  <c r="H53" i="56"/>
  <c r="T53" i="56"/>
  <c r="AF53" i="56"/>
  <c r="M54" i="56"/>
  <c r="Y54" i="56"/>
  <c r="K54" i="56"/>
  <c r="W54" i="56"/>
  <c r="I55" i="56"/>
  <c r="U55" i="56"/>
  <c r="AG55" i="56"/>
  <c r="G56" i="56"/>
  <c r="S56" i="56"/>
  <c r="AE56" i="56"/>
  <c r="E57" i="56"/>
  <c r="Q57" i="56"/>
  <c r="AC57" i="56"/>
  <c r="J57" i="56"/>
  <c r="V57" i="56"/>
  <c r="AH57" i="56"/>
  <c r="G55" i="57"/>
  <c r="S55" i="57"/>
  <c r="AE55" i="57"/>
  <c r="D52" i="58"/>
  <c r="P52" i="58"/>
  <c r="AB52" i="58"/>
  <c r="N53" i="58"/>
  <c r="Z53" i="58"/>
  <c r="F52" i="60"/>
  <c r="R52" i="60"/>
  <c r="AD52" i="60"/>
  <c r="D53" i="60"/>
  <c r="P53" i="60"/>
  <c r="AB53" i="60"/>
  <c r="I53" i="60"/>
  <c r="U53" i="60"/>
  <c r="AG53" i="60"/>
  <c r="L54" i="60"/>
  <c r="X54" i="60"/>
  <c r="J55" i="60"/>
  <c r="V55" i="60"/>
  <c r="AH55" i="60"/>
  <c r="H56" i="60"/>
  <c r="T56" i="60"/>
  <c r="AF56" i="60"/>
  <c r="M56" i="60"/>
  <c r="Y56" i="60"/>
  <c r="F56" i="60"/>
  <c r="R56" i="60"/>
  <c r="AK19" i="62"/>
  <c r="AK21" i="62"/>
  <c r="AK22" i="62"/>
  <c r="AC55" i="62"/>
  <c r="X55" i="50"/>
  <c r="H57" i="50"/>
  <c r="T57" i="50"/>
  <c r="AF57" i="50"/>
  <c r="M57" i="50"/>
  <c r="Y57" i="50"/>
  <c r="AJ20" i="51"/>
  <c r="AJ24" i="51"/>
  <c r="L54" i="51"/>
  <c r="X54" i="51"/>
  <c r="L56" i="51"/>
  <c r="X56" i="51"/>
  <c r="F53" i="53"/>
  <c r="AD53" i="53"/>
  <c r="D54" i="53"/>
  <c r="P54" i="53"/>
  <c r="AB54" i="53"/>
  <c r="L55" i="53"/>
  <c r="J56" i="53"/>
  <c r="V56" i="53"/>
  <c r="AH56" i="53"/>
  <c r="H57" i="53"/>
  <c r="T57" i="53"/>
  <c r="AF57" i="53"/>
  <c r="AI12" i="56"/>
  <c r="N54" i="56"/>
  <c r="Z54" i="56"/>
  <c r="F57" i="56"/>
  <c r="R57" i="56"/>
  <c r="AD57" i="56"/>
  <c r="AI13" i="58"/>
  <c r="AI13" i="60"/>
  <c r="AI14" i="60"/>
  <c r="AI22" i="60"/>
  <c r="AK8" i="59"/>
  <c r="AK21" i="59"/>
  <c r="J53" i="56"/>
  <c r="V53" i="56"/>
  <c r="AH53" i="56"/>
  <c r="H54" i="56"/>
  <c r="T54" i="56"/>
  <c r="AF54" i="56"/>
  <c r="K55" i="56"/>
  <c r="W55" i="56"/>
  <c r="D55" i="56"/>
  <c r="P55" i="56"/>
  <c r="AB55" i="56"/>
  <c r="I56" i="56"/>
  <c r="U56" i="56"/>
  <c r="AG56" i="56"/>
  <c r="N56" i="56"/>
  <c r="Z56" i="56"/>
  <c r="L57" i="56"/>
  <c r="X57" i="56"/>
  <c r="E52" i="57"/>
  <c r="Q52" i="57"/>
  <c r="AC52" i="57"/>
  <c r="J52" i="57"/>
  <c r="V52" i="57"/>
  <c r="AH52" i="57"/>
  <c r="O53" i="57"/>
  <c r="AA53" i="57"/>
  <c r="H53" i="57"/>
  <c r="T53" i="57"/>
  <c r="AF53" i="57"/>
  <c r="M53" i="57"/>
  <c r="Y53" i="57"/>
  <c r="K54" i="57"/>
  <c r="W54" i="57"/>
  <c r="I55" i="57"/>
  <c r="U55" i="57"/>
  <c r="AG55" i="57"/>
  <c r="N55" i="57"/>
  <c r="Z55" i="57"/>
  <c r="G56" i="57"/>
  <c r="S56" i="57"/>
  <c r="AE56" i="57"/>
  <c r="E56" i="57"/>
  <c r="Q56" i="57"/>
  <c r="AC56" i="57"/>
  <c r="AK9" i="58"/>
  <c r="AK21" i="58"/>
  <c r="F52" i="58"/>
  <c r="R52" i="58"/>
  <c r="AD52" i="58"/>
  <c r="D53" i="58"/>
  <c r="P53" i="58"/>
  <c r="AB53" i="58"/>
  <c r="J55" i="58"/>
  <c r="AF56" i="58"/>
  <c r="AK8" i="60"/>
  <c r="AK9" i="60"/>
  <c r="AK14" i="60"/>
  <c r="AK15" i="60"/>
  <c r="AK16" i="60"/>
  <c r="S54" i="60"/>
  <c r="AV8" i="68"/>
  <c r="AU8" i="68"/>
  <c r="AQ8" i="68"/>
  <c r="AS8" i="68"/>
  <c r="G56" i="53"/>
  <c r="S56" i="53"/>
  <c r="AE56" i="53"/>
  <c r="AJ11" i="54"/>
  <c r="L56" i="54"/>
  <c r="X56" i="54"/>
  <c r="AI10" i="56"/>
  <c r="AI14" i="56"/>
  <c r="AI15" i="56"/>
  <c r="AI16" i="56"/>
  <c r="D54" i="56"/>
  <c r="P54" i="56"/>
  <c r="AB54" i="56"/>
  <c r="F52" i="57"/>
  <c r="R52" i="57"/>
  <c r="AD52" i="57"/>
  <c r="AK12" i="58"/>
  <c r="AK13" i="58"/>
  <c r="K55" i="58"/>
  <c r="W55" i="58"/>
  <c r="AK20" i="60"/>
  <c r="AK22" i="60"/>
  <c r="W56" i="60"/>
  <c r="D53" i="53"/>
  <c r="P53" i="53"/>
  <c r="AB53" i="53"/>
  <c r="J55" i="53"/>
  <c r="V55" i="53"/>
  <c r="AH55" i="53"/>
  <c r="F57" i="53"/>
  <c r="AD57" i="53"/>
  <c r="M53" i="54"/>
  <c r="Y53" i="54"/>
  <c r="M54" i="54"/>
  <c r="Y54" i="54"/>
  <c r="M56" i="54"/>
  <c r="Y56" i="54"/>
  <c r="AK8" i="56"/>
  <c r="AK10" i="56"/>
  <c r="AK11" i="56"/>
  <c r="AK16" i="56"/>
  <c r="AK17" i="56"/>
  <c r="AI23" i="56"/>
  <c r="M55" i="56"/>
  <c r="Y55" i="56"/>
  <c r="I57" i="56"/>
  <c r="U57" i="56"/>
  <c r="AG57" i="56"/>
  <c r="AK10" i="57"/>
  <c r="AK11" i="57"/>
  <c r="AI18" i="57"/>
  <c r="AI19" i="57"/>
  <c r="G52" i="57"/>
  <c r="S52" i="57"/>
  <c r="AE52" i="57"/>
  <c r="E53" i="57"/>
  <c r="Q53" i="57"/>
  <c r="AC53" i="57"/>
  <c r="M54" i="57"/>
  <c r="Y54" i="57"/>
  <c r="I56" i="57"/>
  <c r="U56" i="57"/>
  <c r="AG56" i="57"/>
  <c r="AK11" i="58"/>
  <c r="AI19" i="58"/>
  <c r="H52" i="58"/>
  <c r="T52" i="58"/>
  <c r="AF52" i="58"/>
  <c r="N54" i="58"/>
  <c r="Z54" i="58"/>
  <c r="V56" i="58"/>
  <c r="AK9" i="56"/>
  <c r="AI24" i="56"/>
  <c r="F54" i="56"/>
  <c r="R54" i="56"/>
  <c r="AD54" i="56"/>
  <c r="AK9" i="57"/>
  <c r="AK14" i="57"/>
  <c r="AI21" i="57"/>
  <c r="AI24" i="57"/>
  <c r="AI25" i="57"/>
  <c r="AI26" i="57"/>
  <c r="M52" i="57"/>
  <c r="Y52" i="57"/>
  <c r="K53" i="57"/>
  <c r="W53" i="57"/>
  <c r="G54" i="57"/>
  <c r="S54" i="57"/>
  <c r="AE54" i="57"/>
  <c r="E55" i="57"/>
  <c r="Q55" i="57"/>
  <c r="AC55" i="57"/>
  <c r="O56" i="57"/>
  <c r="AA56" i="57"/>
  <c r="AK10" i="58"/>
  <c r="AI20" i="58"/>
  <c r="AI25" i="58"/>
  <c r="G53" i="58"/>
  <c r="S53" i="58"/>
  <c r="AE53" i="58"/>
  <c r="E53" i="58"/>
  <c r="Q53" i="58"/>
  <c r="AC53" i="58"/>
  <c r="F55" i="58"/>
  <c r="R55" i="58"/>
  <c r="AD55" i="58"/>
  <c r="K56" i="58"/>
  <c r="W56" i="58"/>
  <c r="I56" i="58"/>
  <c r="U56" i="58"/>
  <c r="AG56" i="58"/>
  <c r="AK15" i="58"/>
  <c r="AK18" i="58"/>
  <c r="AK19" i="58"/>
  <c r="AK26" i="58"/>
  <c r="O56" i="58"/>
  <c r="AA56" i="58"/>
  <c r="AK12" i="60"/>
  <c r="AK9" i="59"/>
  <c r="AK25" i="58"/>
  <c r="I53" i="58"/>
  <c r="U53" i="58"/>
  <c r="AG53" i="58"/>
  <c r="M56" i="58"/>
  <c r="Y56" i="58"/>
  <c r="AK14" i="59"/>
  <c r="AK15" i="59"/>
  <c r="P52" i="61"/>
  <c r="O55" i="61"/>
  <c r="G53" i="51"/>
  <c r="S53" i="51"/>
  <c r="AE53" i="51"/>
  <c r="M53" i="51"/>
  <c r="Y53" i="51"/>
  <c r="G54" i="51"/>
  <c r="S54" i="51"/>
  <c r="AE54" i="51"/>
  <c r="G55" i="51"/>
  <c r="S55" i="51"/>
  <c r="AE55" i="51"/>
  <c r="M55" i="51"/>
  <c r="Y55" i="51"/>
  <c r="G56" i="51"/>
  <c r="S56" i="51"/>
  <c r="AE56" i="51"/>
  <c r="G57" i="51"/>
  <c r="S57" i="51"/>
  <c r="AE57" i="51"/>
  <c r="M57" i="51"/>
  <c r="Y57" i="51"/>
  <c r="AK13" i="53"/>
  <c r="AK18" i="53"/>
  <c r="AH9" i="54"/>
  <c r="AH12" i="54"/>
  <c r="K53" i="56"/>
  <c r="W53" i="56"/>
  <c r="I54" i="56"/>
  <c r="U54" i="56"/>
  <c r="AG54" i="56"/>
  <c r="AK15" i="57"/>
  <c r="AK23" i="57"/>
  <c r="I53" i="57"/>
  <c r="U53" i="57"/>
  <c r="AG53" i="57"/>
  <c r="L52" i="58"/>
  <c r="AK11" i="60"/>
  <c r="T54" i="60"/>
  <c r="AK20" i="59"/>
  <c r="AQ19" i="68"/>
  <c r="H52" i="59"/>
  <c r="T52" i="59"/>
  <c r="AF52" i="59"/>
  <c r="F52" i="59"/>
  <c r="R52" i="59"/>
  <c r="AD52" i="59"/>
  <c r="L55" i="59"/>
  <c r="X55" i="59"/>
  <c r="O55" i="59"/>
  <c r="AA55" i="59"/>
  <c r="W52" i="57"/>
  <c r="D53" i="57"/>
  <c r="P53" i="57"/>
  <c r="AB53" i="57"/>
  <c r="N53" i="57"/>
  <c r="Z53" i="57"/>
  <c r="L54" i="57"/>
  <c r="X54" i="57"/>
  <c r="J55" i="57"/>
  <c r="V55" i="57"/>
  <c r="AH55" i="57"/>
  <c r="H56" i="57"/>
  <c r="T56" i="57"/>
  <c r="AF56" i="57"/>
  <c r="M56" i="57"/>
  <c r="Y56" i="57"/>
  <c r="AI23" i="58"/>
  <c r="AK24" i="58"/>
  <c r="E52" i="58"/>
  <c r="Q52" i="58"/>
  <c r="AC52" i="58"/>
  <c r="J53" i="58"/>
  <c r="V53" i="58"/>
  <c r="AH53" i="58"/>
  <c r="O53" i="58"/>
  <c r="AA53" i="58"/>
  <c r="F54" i="58"/>
  <c r="R54" i="58"/>
  <c r="AD54" i="58"/>
  <c r="K54" i="58"/>
  <c r="W54" i="58"/>
  <c r="D55" i="58"/>
  <c r="P55" i="58"/>
  <c r="AB55" i="58"/>
  <c r="I55" i="58"/>
  <c r="U55" i="58"/>
  <c r="AG55" i="58"/>
  <c r="N56" i="58"/>
  <c r="Z56" i="58"/>
  <c r="G56" i="58"/>
  <c r="S56" i="58"/>
  <c r="AE56" i="58"/>
  <c r="AK10" i="60"/>
  <c r="J52" i="60"/>
  <c r="V52" i="60"/>
  <c r="AH52" i="60"/>
  <c r="H53" i="60"/>
  <c r="T53" i="60"/>
  <c r="AF53" i="60"/>
  <c r="R53" i="60"/>
  <c r="N55" i="60"/>
  <c r="Z55" i="60"/>
  <c r="E56" i="60"/>
  <c r="Q56" i="60"/>
  <c r="AI20" i="59"/>
  <c r="AI23" i="59"/>
  <c r="Q53" i="59"/>
  <c r="Y55" i="59"/>
  <c r="AI24" i="61"/>
  <c r="Z51" i="62"/>
  <c r="L52" i="62"/>
  <c r="X52" i="62"/>
  <c r="H53" i="62"/>
  <c r="T53" i="62"/>
  <c r="AF53" i="62"/>
  <c r="F54" i="62"/>
  <c r="AD54" i="62"/>
  <c r="D55" i="62"/>
  <c r="P55" i="62"/>
  <c r="AB55" i="62"/>
  <c r="AG55" i="62"/>
  <c r="AI14" i="61"/>
  <c r="AI15" i="61"/>
  <c r="AI16" i="61"/>
  <c r="AI23" i="61"/>
  <c r="X51" i="61"/>
  <c r="R53" i="61"/>
  <c r="AK22" i="63"/>
  <c r="G53" i="61"/>
  <c r="S53" i="61"/>
  <c r="E54" i="61"/>
  <c r="Q54" i="61"/>
  <c r="AC54" i="61"/>
  <c r="AA55" i="61"/>
  <c r="AV20" i="68"/>
  <c r="AQ20" i="68"/>
  <c r="F55" i="62"/>
  <c r="R55" i="62"/>
  <c r="AD55" i="62"/>
  <c r="AK11" i="61"/>
  <c r="AK13" i="61"/>
  <c r="AK14" i="61"/>
  <c r="AK15" i="61"/>
  <c r="AI18" i="61"/>
  <c r="AK23" i="61"/>
  <c r="AK24" i="61"/>
  <c r="L52" i="61"/>
  <c r="X52" i="61"/>
  <c r="AC52" i="61"/>
  <c r="AT8" i="67"/>
  <c r="AW8" i="67"/>
  <c r="AR13" i="67"/>
  <c r="AS13" i="67"/>
  <c r="AW13" i="67"/>
  <c r="AV13" i="67"/>
  <c r="AU13" i="67"/>
  <c r="AR15" i="71"/>
  <c r="AO15" i="71"/>
  <c r="F55" i="59"/>
  <c r="R55" i="59"/>
  <c r="AD55" i="59"/>
  <c r="AK14" i="62"/>
  <c r="O52" i="62"/>
  <c r="AA52" i="62"/>
  <c r="G55" i="62"/>
  <c r="S55" i="62"/>
  <c r="AE55" i="62"/>
  <c r="AK17" i="61"/>
  <c r="AK19" i="61"/>
  <c r="AK18" i="63"/>
  <c r="AV16" i="68"/>
  <c r="AK24" i="60"/>
  <c r="D52" i="60"/>
  <c r="P52" i="60"/>
  <c r="AB52" i="60"/>
  <c r="U52" i="60"/>
  <c r="AG52" i="60"/>
  <c r="N53" i="60"/>
  <c r="Z53" i="60"/>
  <c r="E53" i="60"/>
  <c r="AC53" i="60"/>
  <c r="J54" i="60"/>
  <c r="V54" i="60"/>
  <c r="O52" i="59"/>
  <c r="AA52" i="59"/>
  <c r="K53" i="59"/>
  <c r="AG54" i="59"/>
  <c r="G55" i="59"/>
  <c r="S55" i="59"/>
  <c r="AE55" i="59"/>
  <c r="AK10" i="61"/>
  <c r="AK22" i="61"/>
  <c r="AK16" i="63"/>
  <c r="AQ9" i="68"/>
  <c r="K54" i="60"/>
  <c r="W54" i="60"/>
  <c r="I55" i="60"/>
  <c r="U55" i="60"/>
  <c r="AG55" i="60"/>
  <c r="G56" i="60"/>
  <c r="S56" i="60"/>
  <c r="AE56" i="60"/>
  <c r="F51" i="59"/>
  <c r="R51" i="59"/>
  <c r="AD51" i="59"/>
  <c r="D52" i="59"/>
  <c r="P52" i="59"/>
  <c r="AB52" i="59"/>
  <c r="I52" i="59"/>
  <c r="U52" i="59"/>
  <c r="AG52" i="59"/>
  <c r="L53" i="59"/>
  <c r="X53" i="59"/>
  <c r="H55" i="59"/>
  <c r="T55" i="59"/>
  <c r="AF55" i="59"/>
  <c r="H51" i="62"/>
  <c r="T51" i="62"/>
  <c r="AF51" i="62"/>
  <c r="N53" i="62"/>
  <c r="L54" i="62"/>
  <c r="F51" i="61"/>
  <c r="R51" i="61"/>
  <c r="AD51" i="61"/>
  <c r="K51" i="61"/>
  <c r="W51" i="61"/>
  <c r="D52" i="61"/>
  <c r="AB52" i="61"/>
  <c r="I52" i="61"/>
  <c r="U52" i="61"/>
  <c r="AG52" i="61"/>
  <c r="G52" i="61"/>
  <c r="L53" i="61"/>
  <c r="X53" i="61"/>
  <c r="E53" i="61"/>
  <c r="Q53" i="61"/>
  <c r="AC53" i="61"/>
  <c r="J54" i="61"/>
  <c r="V54" i="61"/>
  <c r="AH54" i="61"/>
  <c r="O54" i="61"/>
  <c r="AA54" i="61"/>
  <c r="T55" i="61"/>
  <c r="AF55" i="61"/>
  <c r="M55" i="61"/>
  <c r="Y55" i="61"/>
  <c r="F55" i="61"/>
  <c r="R55" i="61"/>
  <c r="AK10" i="63"/>
  <c r="AK24" i="65"/>
  <c r="AV16" i="72"/>
  <c r="G51" i="59"/>
  <c r="S51" i="59"/>
  <c r="AE51" i="59"/>
  <c r="J52" i="59"/>
  <c r="V52" i="59"/>
  <c r="AH52" i="59"/>
  <c r="M53" i="59"/>
  <c r="Y53" i="59"/>
  <c r="K54" i="59"/>
  <c r="W54" i="59"/>
  <c r="D55" i="59"/>
  <c r="P55" i="59"/>
  <c r="AB55" i="59"/>
  <c r="N55" i="59"/>
  <c r="Z55" i="59"/>
  <c r="AI10" i="62"/>
  <c r="AI13" i="62"/>
  <c r="AI16" i="62"/>
  <c r="AI17" i="62"/>
  <c r="AI18" i="62"/>
  <c r="AK25" i="62"/>
  <c r="J52" i="62"/>
  <c r="V52" i="62"/>
  <c r="AH52" i="62"/>
  <c r="K53" i="62"/>
  <c r="W53" i="62"/>
  <c r="N55" i="62"/>
  <c r="Z55" i="62"/>
  <c r="AI8" i="61"/>
  <c r="AI10" i="61"/>
  <c r="S52" i="61"/>
  <c r="AE52" i="61"/>
  <c r="K55" i="61"/>
  <c r="W55" i="61"/>
  <c r="AK16" i="65"/>
  <c r="AJ18" i="68"/>
  <c r="AU18" i="68" s="1"/>
  <c r="AU9" i="69"/>
  <c r="AT9" i="69"/>
  <c r="AR9" i="69"/>
  <c r="AK25" i="69"/>
  <c r="AF52" i="61"/>
  <c r="M52" i="61"/>
  <c r="Y52" i="61"/>
  <c r="L55" i="61"/>
  <c r="X55" i="61"/>
  <c r="E55" i="61"/>
  <c r="Q55" i="61"/>
  <c r="AK11" i="63"/>
  <c r="AT8" i="68"/>
  <c r="AJ14" i="68"/>
  <c r="AU14" i="68" s="1"/>
  <c r="AK24" i="70"/>
  <c r="AS10" i="71"/>
  <c r="F53" i="61"/>
  <c r="D54" i="61"/>
  <c r="P54" i="61"/>
  <c r="AB54" i="61"/>
  <c r="AK15" i="63"/>
  <c r="AK19" i="63"/>
  <c r="AJ22" i="66"/>
  <c r="AU22" i="66" s="1"/>
  <c r="AS9" i="67"/>
  <c r="AU12" i="67"/>
  <c r="AJ12" i="68"/>
  <c r="AK20" i="69"/>
  <c r="AT20" i="69" s="1"/>
  <c r="AT15" i="73"/>
  <c r="D55" i="61"/>
  <c r="P55" i="61"/>
  <c r="AB55" i="61"/>
  <c r="U55" i="61"/>
  <c r="AJ20" i="66"/>
  <c r="AR20" i="66" s="1"/>
  <c r="AW14" i="67"/>
  <c r="AT14" i="67"/>
  <c r="AR14" i="67"/>
  <c r="AW17" i="69"/>
  <c r="G55" i="58"/>
  <c r="S55" i="58"/>
  <c r="AE55" i="58"/>
  <c r="AK17" i="60"/>
  <c r="N52" i="60"/>
  <c r="Z52" i="60"/>
  <c r="F55" i="60"/>
  <c r="AD55" i="60"/>
  <c r="D56" i="60"/>
  <c r="P56" i="60"/>
  <c r="AB56" i="60"/>
  <c r="H51" i="59"/>
  <c r="T51" i="59"/>
  <c r="AF51" i="59"/>
  <c r="N53" i="59"/>
  <c r="Z53" i="59"/>
  <c r="L54" i="59"/>
  <c r="X54" i="59"/>
  <c r="AK20" i="62"/>
  <c r="F51" i="62"/>
  <c r="R51" i="62"/>
  <c r="AD51" i="62"/>
  <c r="D52" i="62"/>
  <c r="P52" i="62"/>
  <c r="AB52" i="62"/>
  <c r="N52" i="62"/>
  <c r="Z52" i="62"/>
  <c r="L53" i="62"/>
  <c r="X53" i="62"/>
  <c r="J54" i="62"/>
  <c r="V54" i="62"/>
  <c r="AH54" i="62"/>
  <c r="H55" i="62"/>
  <c r="T55" i="62"/>
  <c r="AF55" i="62"/>
  <c r="K55" i="62"/>
  <c r="W55" i="62"/>
  <c r="AK12" i="61"/>
  <c r="AV13" i="66"/>
  <c r="AS14" i="66"/>
  <c r="AJ16" i="66"/>
  <c r="AV16" i="66" s="1"/>
  <c r="AJ18" i="66"/>
  <c r="AV18" i="66" s="1"/>
  <c r="AJ10" i="68"/>
  <c r="AR10" i="68" s="1"/>
  <c r="AJ15" i="68"/>
  <c r="AJ19" i="68"/>
  <c r="AV19" i="68" s="1"/>
  <c r="H55" i="58"/>
  <c r="T55" i="58"/>
  <c r="AF55" i="58"/>
  <c r="F56" i="58"/>
  <c r="R56" i="58"/>
  <c r="AD56" i="58"/>
  <c r="AI9" i="60"/>
  <c r="AI10" i="60"/>
  <c r="AI8" i="59"/>
  <c r="AI14" i="59"/>
  <c r="I51" i="59"/>
  <c r="U51" i="59"/>
  <c r="AG51" i="59"/>
  <c r="G52" i="59"/>
  <c r="S52" i="59"/>
  <c r="AE52" i="59"/>
  <c r="M54" i="59"/>
  <c r="Y54" i="59"/>
  <c r="K55" i="59"/>
  <c r="W55" i="59"/>
  <c r="E52" i="62"/>
  <c r="Q52" i="62"/>
  <c r="AC52" i="62"/>
  <c r="AK18" i="61"/>
  <c r="D51" i="61"/>
  <c r="P51" i="61"/>
  <c r="AB51" i="61"/>
  <c r="N52" i="61"/>
  <c r="Z52" i="61"/>
  <c r="J53" i="61"/>
  <c r="V53" i="61"/>
  <c r="AH53" i="61"/>
  <c r="H54" i="61"/>
  <c r="AD55" i="61"/>
  <c r="AK12" i="63"/>
  <c r="AT14" i="66"/>
  <c r="AK20" i="67"/>
  <c r="AV20" i="67" s="1"/>
  <c r="E51" i="61"/>
  <c r="Q51" i="61"/>
  <c r="AC51" i="61"/>
  <c r="W53" i="61"/>
  <c r="AK14" i="63"/>
  <c r="AK13" i="65"/>
  <c r="AR16" i="66"/>
  <c r="AU14" i="67"/>
  <c r="AK18" i="67"/>
  <c r="AS18" i="67" s="1"/>
  <c r="AJ13" i="68"/>
  <c r="AQ8" i="82"/>
  <c r="AS8" i="82"/>
  <c r="AK21" i="70"/>
  <c r="AV21" i="70" s="1"/>
  <c r="AK12" i="72"/>
  <c r="AW12" i="72" s="1"/>
  <c r="AV16" i="73"/>
  <c r="AV14" i="77"/>
  <c r="AK17" i="77"/>
  <c r="AR9" i="79"/>
  <c r="AQ19" i="79"/>
  <c r="AV10" i="84"/>
  <c r="AW19" i="95"/>
  <c r="AR19" i="95"/>
  <c r="AS9" i="69"/>
  <c r="AR18" i="77"/>
  <c r="AJ10" i="82"/>
  <c r="AR10" i="82" s="1"/>
  <c r="AR8" i="88"/>
  <c r="AU8" i="88"/>
  <c r="AS8" i="88"/>
  <c r="AJ9" i="68"/>
  <c r="AU9" i="68" s="1"/>
  <c r="AS13" i="75"/>
  <c r="AQ21" i="76"/>
  <c r="AU15" i="79"/>
  <c r="AS19" i="82"/>
  <c r="AK25" i="63"/>
  <c r="AK22" i="65"/>
  <c r="AW21" i="67"/>
  <c r="AK23" i="69"/>
  <c r="AH20" i="71"/>
  <c r="AR20" i="71" s="1"/>
  <c r="AO23" i="71"/>
  <c r="AK18" i="72"/>
  <c r="AW18" i="72" s="1"/>
  <c r="AJ10" i="73"/>
  <c r="AT13" i="75"/>
  <c r="AK17" i="75"/>
  <c r="AS17" i="75" s="1"/>
  <c r="AK19" i="75"/>
  <c r="AR10" i="78"/>
  <c r="AK15" i="78"/>
  <c r="AW15" i="78" s="1"/>
  <c r="AK8" i="81"/>
  <c r="AW8" i="81" s="1"/>
  <c r="AT16" i="86"/>
  <c r="AS16" i="86"/>
  <c r="AR23" i="93"/>
  <c r="AJ10" i="66"/>
  <c r="AT10" i="66" s="1"/>
  <c r="AK21" i="69"/>
  <c r="AK10" i="77"/>
  <c r="AS10" i="77" s="1"/>
  <c r="AU15" i="77"/>
  <c r="AK16" i="77"/>
  <c r="AS16" i="77" s="1"/>
  <c r="AK13" i="78"/>
  <c r="AW19" i="78"/>
  <c r="AT9" i="79"/>
  <c r="AR8" i="81"/>
  <c r="AK13" i="81"/>
  <c r="AW15" i="67"/>
  <c r="AV17" i="68"/>
  <c r="AK19" i="69"/>
  <c r="AW19" i="69" s="1"/>
  <c r="AK12" i="70"/>
  <c r="AS12" i="70" s="1"/>
  <c r="AU19" i="70"/>
  <c r="AH17" i="71"/>
  <c r="AS17" i="71" s="1"/>
  <c r="AO20" i="71"/>
  <c r="AJ24" i="73"/>
  <c r="AJ20" i="76"/>
  <c r="AR20" i="76" s="1"/>
  <c r="AK8" i="77"/>
  <c r="AV8" i="77" s="1"/>
  <c r="AV18" i="77"/>
  <c r="AQ9" i="79"/>
  <c r="AR17" i="81"/>
  <c r="AR22" i="88"/>
  <c r="AQ18" i="76"/>
  <c r="AU12" i="84"/>
  <c r="AT22" i="86"/>
  <c r="AP22" i="86"/>
  <c r="AT9" i="96"/>
  <c r="AU9" i="96"/>
  <c r="AT20" i="68"/>
  <c r="AK8" i="69"/>
  <c r="AW8" i="69" s="1"/>
  <c r="AR19" i="69"/>
  <c r="AO17" i="71"/>
  <c r="AQ16" i="73"/>
  <c r="AW13" i="75"/>
  <c r="AJ9" i="76"/>
  <c r="AR9" i="76" s="1"/>
  <c r="AV16" i="76"/>
  <c r="AR8" i="77"/>
  <c r="AS9" i="78"/>
  <c r="AT9" i="81"/>
  <c r="AJ25" i="68"/>
  <c r="AK24" i="69"/>
  <c r="AO14" i="71"/>
  <c r="AH24" i="71"/>
  <c r="AR16" i="73"/>
  <c r="AS10" i="76"/>
  <c r="AQ17" i="76"/>
  <c r="AV9" i="78"/>
  <c r="AU8" i="79"/>
  <c r="AJ12" i="79"/>
  <c r="AU14" i="82"/>
  <c r="AK10" i="69"/>
  <c r="AT10" i="69" s="1"/>
  <c r="AK22" i="69"/>
  <c r="AU22" i="69" s="1"/>
  <c r="AK15" i="70"/>
  <c r="AT15" i="70" s="1"/>
  <c r="AH19" i="71"/>
  <c r="AP19" i="71" s="1"/>
  <c r="AU12" i="73"/>
  <c r="AR15" i="73"/>
  <c r="AJ18" i="73"/>
  <c r="AR18" i="73" s="1"/>
  <c r="AK18" i="75"/>
  <c r="AW18" i="75" s="1"/>
  <c r="AR17" i="76"/>
  <c r="AJ18" i="79"/>
  <c r="AV18" i="79" s="1"/>
  <c r="AW14" i="84"/>
  <c r="AR14" i="84"/>
  <c r="AS23" i="89"/>
  <c r="AR17" i="96"/>
  <c r="AK13" i="70"/>
  <c r="AU13" i="70" s="1"/>
  <c r="AH16" i="71"/>
  <c r="AP16" i="71" s="1"/>
  <c r="AH22" i="71"/>
  <c r="AQ22" i="71" s="1"/>
  <c r="AT14" i="75"/>
  <c r="AK16" i="75"/>
  <c r="AS16" i="75" s="1"/>
  <c r="AQ16" i="76"/>
  <c r="AR9" i="81"/>
  <c r="AT16" i="81"/>
  <c r="AW16" i="81"/>
  <c r="AJ18" i="82"/>
  <c r="AS18" i="82" s="1"/>
  <c r="AR8" i="85"/>
  <c r="AH10" i="86"/>
  <c r="AR10" i="86" s="1"/>
  <c r="AV23" i="100"/>
  <c r="AQ23" i="100"/>
  <c r="AS25" i="102"/>
  <c r="AW25" i="102"/>
  <c r="AK17" i="84"/>
  <c r="AK14" i="85"/>
  <c r="AS14" i="85" s="1"/>
  <c r="AK18" i="93"/>
  <c r="AR24" i="93"/>
  <c r="AS16" i="95"/>
  <c r="AV10" i="100"/>
  <c r="AU10" i="85"/>
  <c r="AK9" i="88"/>
  <c r="AT9" i="88" s="1"/>
  <c r="AK16" i="93"/>
  <c r="AS16" i="93" s="1"/>
  <c r="AW8" i="94"/>
  <c r="AR14" i="95"/>
  <c r="AU18" i="95"/>
  <c r="AK19" i="96"/>
  <c r="AU19" i="96" s="1"/>
  <c r="AU10" i="97"/>
  <c r="AV13" i="97"/>
  <c r="AR13" i="97"/>
  <c r="AT10" i="104"/>
  <c r="AW8" i="106"/>
  <c r="AR8" i="106"/>
  <c r="AW18" i="78"/>
  <c r="AJ19" i="79"/>
  <c r="AT19" i="79" s="1"/>
  <c r="AV15" i="81"/>
  <c r="AV19" i="81"/>
  <c r="AU22" i="82"/>
  <c r="AT15" i="86"/>
  <c r="AP19" i="86"/>
  <c r="AS15" i="93"/>
  <c r="AU14" i="95"/>
  <c r="AV19" i="97"/>
  <c r="AQ19" i="97"/>
  <c r="AS9" i="100"/>
  <c r="AV16" i="100"/>
  <c r="AT18" i="100"/>
  <c r="AK13" i="101"/>
  <c r="AV13" i="101" s="1"/>
  <c r="AK20" i="75"/>
  <c r="AV20" i="75" s="1"/>
  <c r="AJ18" i="76"/>
  <c r="AU18" i="76" s="1"/>
  <c r="AJ23" i="76"/>
  <c r="AK21" i="78"/>
  <c r="AJ15" i="82"/>
  <c r="AV15" i="82" s="1"/>
  <c r="AT12" i="84"/>
  <c r="AP9" i="86"/>
  <c r="AO13" i="86"/>
  <c r="AP20" i="86"/>
  <c r="AR9" i="88"/>
  <c r="AR15" i="88"/>
  <c r="AK17" i="88"/>
  <c r="AV17" i="88" s="1"/>
  <c r="AJ22" i="89"/>
  <c r="AV22" i="89" s="1"/>
  <c r="AK23" i="92"/>
  <c r="AK13" i="93"/>
  <c r="AV13" i="93" s="1"/>
  <c r="AW18" i="94"/>
  <c r="AR18" i="94"/>
  <c r="AK8" i="95"/>
  <c r="AU8" i="95" s="1"/>
  <c r="AW25" i="104"/>
  <c r="AS25" i="104"/>
  <c r="AT21" i="106"/>
  <c r="AR20" i="82"/>
  <c r="AK22" i="84"/>
  <c r="AK23" i="85"/>
  <c r="AQ13" i="86"/>
  <c r="AK19" i="93"/>
  <c r="AU19" i="93" s="1"/>
  <c r="AV14" i="105"/>
  <c r="AW19" i="92"/>
  <c r="AR19" i="92"/>
  <c r="AW24" i="93"/>
  <c r="AV14" i="96"/>
  <c r="AR14" i="96"/>
  <c r="AT22" i="103"/>
  <c r="AU22" i="103"/>
  <c r="AP22" i="103"/>
  <c r="AJ18" i="89"/>
  <c r="AV13" i="92"/>
  <c r="AW14" i="93"/>
  <c r="AT19" i="95"/>
  <c r="AR20" i="97"/>
  <c r="AK24" i="99"/>
  <c r="AW24" i="99" s="1"/>
  <c r="AP12" i="103"/>
  <c r="AK20" i="78"/>
  <c r="AU20" i="78" s="1"/>
  <c r="AK23" i="81"/>
  <c r="AK16" i="84"/>
  <c r="AW16" i="84" s="1"/>
  <c r="AK9" i="85"/>
  <c r="AT9" i="85" s="1"/>
  <c r="AK17" i="85"/>
  <c r="AH12" i="86"/>
  <c r="AT12" i="86" s="1"/>
  <c r="AS21" i="86"/>
  <c r="AK24" i="92"/>
  <c r="AK24" i="102"/>
  <c r="AR8" i="105"/>
  <c r="AT10" i="100"/>
  <c r="AQ10" i="100"/>
  <c r="AK18" i="81"/>
  <c r="AR19" i="82"/>
  <c r="AH14" i="86"/>
  <c r="AK10" i="88"/>
  <c r="AS10" i="88" s="1"/>
  <c r="AJ8" i="89"/>
  <c r="AS8" i="89" s="1"/>
  <c r="AR10" i="100"/>
  <c r="AR21" i="103"/>
  <c r="AQ21" i="103"/>
  <c r="AP21" i="103"/>
  <c r="AK21" i="85"/>
  <c r="AK18" i="88"/>
  <c r="AK22" i="88"/>
  <c r="AT22" i="88" s="1"/>
  <c r="AV9" i="89"/>
  <c r="AR13" i="89"/>
  <c r="AJ21" i="89"/>
  <c r="AV12" i="92"/>
  <c r="AK12" i="93"/>
  <c r="AW20" i="93"/>
  <c r="AK13" i="94"/>
  <c r="AK17" i="94"/>
  <c r="AV17" i="94" s="1"/>
  <c r="AK10" i="96"/>
  <c r="AU10" i="96" s="1"/>
  <c r="AJ16" i="97"/>
  <c r="AV16" i="97" s="1"/>
  <c r="AK13" i="85"/>
  <c r="AK23" i="88"/>
  <c r="AK24" i="88"/>
  <c r="AK15" i="92"/>
  <c r="AK19" i="94"/>
  <c r="AT19" i="94" s="1"/>
  <c r="AK13" i="95"/>
  <c r="AK23" i="96"/>
  <c r="AU23" i="96" s="1"/>
  <c r="AJ18" i="97"/>
  <c r="AU18" i="97" s="1"/>
  <c r="AK23" i="101"/>
  <c r="AT21" i="103"/>
  <c r="AK12" i="104"/>
  <c r="AJ16" i="105"/>
  <c r="AT16" i="105" s="1"/>
  <c r="AW15" i="99"/>
  <c r="AW17" i="99"/>
  <c r="AW9" i="101"/>
  <c r="AV12" i="101"/>
  <c r="AS10" i="103"/>
  <c r="AS8" i="106"/>
  <c r="AK17" i="106"/>
  <c r="AK18" i="96"/>
  <c r="AW18" i="96" s="1"/>
  <c r="AR9" i="100"/>
  <c r="AV8" i="102"/>
  <c r="AK16" i="102"/>
  <c r="AW16" i="102" s="1"/>
  <c r="AJ23" i="97"/>
  <c r="AV23" i="97" s="1"/>
  <c r="AK9" i="99"/>
  <c r="AV9" i="99" s="1"/>
  <c r="AJ20" i="100"/>
  <c r="AU20" i="100" s="1"/>
  <c r="AW22" i="102"/>
  <c r="AI18" i="103"/>
  <c r="AR16" i="104"/>
  <c r="AK18" i="104"/>
  <c r="AV18" i="104" s="1"/>
  <c r="AJ22" i="105"/>
  <c r="AT22" i="105" s="1"/>
  <c r="AK25" i="106"/>
  <c r="AU20" i="102"/>
  <c r="AT24" i="103"/>
  <c r="AU19" i="105"/>
  <c r="AS22" i="106"/>
  <c r="AK12" i="94"/>
  <c r="AW12" i="94" s="1"/>
  <c r="AV22" i="96"/>
  <c r="AK25" i="101"/>
  <c r="AR8" i="102"/>
  <c r="AU24" i="103"/>
  <c r="AK13" i="104"/>
  <c r="AV13" i="104" s="1"/>
  <c r="AK26" i="104"/>
  <c r="AJ13" i="105"/>
  <c r="AK13" i="106"/>
  <c r="AW13" i="106" s="1"/>
  <c r="AK20" i="106"/>
  <c r="AU20" i="106" s="1"/>
  <c r="AV13" i="100"/>
  <c r="AU19" i="100"/>
  <c r="AU8" i="102"/>
  <c r="AK20" i="94"/>
  <c r="AS20" i="94" s="1"/>
  <c r="AK23" i="95"/>
  <c r="AW23" i="95" s="1"/>
  <c r="AK17" i="96"/>
  <c r="AW17" i="96" s="1"/>
  <c r="AJ8" i="97"/>
  <c r="AS8" i="97" s="1"/>
  <c r="AK14" i="99"/>
  <c r="AV14" i="99" s="1"/>
  <c r="AK16" i="99"/>
  <c r="AW16" i="99" s="1"/>
  <c r="AK18" i="99"/>
  <c r="AW18" i="99" s="1"/>
  <c r="AK20" i="99"/>
  <c r="AW20" i="99" s="1"/>
  <c r="AK13" i="102"/>
  <c r="AV13" i="102" s="1"/>
  <c r="AT9" i="103"/>
  <c r="AT19" i="103"/>
  <c r="AJ15" i="105"/>
  <c r="AU15" i="105" s="1"/>
  <c r="AK10" i="99"/>
  <c r="AU10" i="99" s="1"/>
  <c r="AR12" i="99"/>
  <c r="AQ9" i="100"/>
  <c r="AJ15" i="100"/>
  <c r="AJ21" i="100"/>
  <c r="AV21" i="100" s="1"/>
  <c r="AK15" i="101"/>
  <c r="AV15" i="101" s="1"/>
  <c r="AT17" i="101"/>
  <c r="AK19" i="101"/>
  <c r="AI13" i="103"/>
  <c r="AI26" i="103"/>
  <c r="AK19" i="104"/>
  <c r="AV18" i="105"/>
  <c r="AK16" i="106"/>
  <c r="AW16" i="106" s="1"/>
  <c r="AU22" i="97"/>
  <c r="AK8" i="99"/>
  <c r="AV8" i="99" s="1"/>
  <c r="AU15" i="99"/>
  <c r="AV17" i="99"/>
  <c r="AR17" i="101"/>
  <c r="AK19" i="102"/>
  <c r="AW19" i="102" s="1"/>
  <c r="AV21" i="102"/>
  <c r="AQ9" i="105"/>
  <c r="AQ19" i="105"/>
  <c r="AJ10" i="107"/>
  <c r="AT10" i="107" s="1"/>
  <c r="AJ21" i="107"/>
  <c r="AV21" i="107" s="1"/>
  <c r="AJ22" i="107"/>
  <c r="AR22" i="107" s="1"/>
  <c r="AJ25" i="107"/>
  <c r="AS25" i="107" s="1"/>
  <c r="AJ20" i="107"/>
  <c r="AT20" i="107" s="1"/>
  <c r="AJ16" i="107"/>
  <c r="AU16" i="107" s="1"/>
  <c r="AJ15" i="107"/>
  <c r="AT15" i="107" s="1"/>
  <c r="AJ13" i="107"/>
  <c r="AT13" i="107" s="1"/>
  <c r="AJ11" i="107"/>
  <c r="AR11" i="107" s="1"/>
  <c r="AJ8" i="107"/>
  <c r="AV8" i="107" s="1"/>
  <c r="AQ22" i="107"/>
  <c r="AQ8" i="107"/>
  <c r="AJ19" i="107"/>
  <c r="AU19" i="107" s="1"/>
  <c r="AQ15" i="107"/>
  <c r="AJ17" i="107"/>
  <c r="AR17" i="107" s="1"/>
  <c r="AJ9" i="107"/>
  <c r="AT9" i="107" s="1"/>
  <c r="AJ14" i="107"/>
  <c r="AV14" i="107" s="1"/>
  <c r="AJ18" i="107"/>
  <c r="AV18" i="107" s="1"/>
  <c r="AQ9" i="107"/>
  <c r="AQ11" i="107"/>
  <c r="AQ14" i="107"/>
  <c r="AQ25" i="107"/>
  <c r="AQ18" i="107"/>
  <c r="AQ16" i="107"/>
  <c r="AQ19" i="107"/>
  <c r="AQ21" i="107"/>
  <c r="AT23" i="107"/>
  <c r="AQ13" i="107"/>
  <c r="AU23" i="107"/>
  <c r="AV23" i="107"/>
  <c r="AQ17" i="107"/>
  <c r="AQ10" i="107"/>
  <c r="AQ20" i="107"/>
  <c r="AQ23" i="107"/>
  <c r="AR23" i="107"/>
  <c r="AK11" i="106"/>
  <c r="AV11" i="106" s="1"/>
  <c r="AK10" i="106"/>
  <c r="AU10" i="106" s="1"/>
  <c r="N53" i="13"/>
  <c r="Z53" i="13"/>
  <c r="K54" i="13"/>
  <c r="W54" i="13"/>
  <c r="AK12" i="1"/>
  <c r="D52" i="1"/>
  <c r="P52" i="1"/>
  <c r="AB52" i="1"/>
  <c r="L54" i="1"/>
  <c r="I56" i="13"/>
  <c r="U56" i="13"/>
  <c r="AG56" i="13"/>
  <c r="F52" i="1"/>
  <c r="R52" i="1"/>
  <c r="AD52" i="1"/>
  <c r="D53" i="1"/>
  <c r="P53" i="1"/>
  <c r="AB53" i="1"/>
  <c r="N54" i="1"/>
  <c r="Z54" i="1"/>
  <c r="AK21" i="1"/>
  <c r="AK22" i="1"/>
  <c r="I52" i="13"/>
  <c r="U52" i="13"/>
  <c r="AG52" i="13"/>
  <c r="AK25" i="1"/>
  <c r="AK27" i="1"/>
  <c r="D54" i="1"/>
  <c r="P54" i="1"/>
  <c r="AB54" i="1"/>
  <c r="L56" i="13"/>
  <c r="X56" i="13"/>
  <c r="J52" i="1"/>
  <c r="V52" i="1"/>
  <c r="AH52" i="1"/>
  <c r="H53" i="1"/>
  <c r="T53" i="1"/>
  <c r="AF53" i="1"/>
  <c r="F54" i="1"/>
  <c r="R54" i="1"/>
  <c r="AD54" i="1"/>
  <c r="AK16" i="1"/>
  <c r="G54" i="1"/>
  <c r="S54" i="1"/>
  <c r="AE54" i="1"/>
  <c r="G54" i="13"/>
  <c r="S54" i="13"/>
  <c r="AK26" i="1"/>
  <c r="E56" i="13"/>
  <c r="Q56" i="13"/>
  <c r="AC56" i="13"/>
  <c r="AK9" i="1"/>
  <c r="F55" i="6"/>
  <c r="R55" i="6"/>
  <c r="AD55" i="6"/>
  <c r="AK21" i="8"/>
  <c r="R52" i="8"/>
  <c r="AD52" i="8"/>
  <c r="J55" i="8"/>
  <c r="V55" i="8"/>
  <c r="K54" i="6"/>
  <c r="W54" i="6"/>
  <c r="I52" i="8"/>
  <c r="U52" i="8"/>
  <c r="AG52" i="8"/>
  <c r="H51" i="6"/>
  <c r="T51" i="6"/>
  <c r="AF51" i="6"/>
  <c r="AK15" i="8"/>
  <c r="N50" i="8"/>
  <c r="Z50" i="8"/>
  <c r="L51" i="8"/>
  <c r="X51" i="8"/>
  <c r="J52" i="8"/>
  <c r="F53" i="8"/>
  <c r="R53" i="8"/>
  <c r="N55" i="8"/>
  <c r="M54" i="6"/>
  <c r="Y54" i="6"/>
  <c r="AI18" i="8"/>
  <c r="O50" i="8"/>
  <c r="AA50" i="8"/>
  <c r="K52" i="8"/>
  <c r="W52" i="8"/>
  <c r="D52" i="8"/>
  <c r="P52" i="8"/>
  <c r="AB52" i="8"/>
  <c r="G53" i="8"/>
  <c r="AK17" i="8"/>
  <c r="O51" i="8"/>
  <c r="AA51" i="8"/>
  <c r="M52" i="8"/>
  <c r="Y52" i="8"/>
  <c r="G54" i="8"/>
  <c r="AK11" i="8"/>
  <c r="O52" i="8"/>
  <c r="AA52" i="8"/>
  <c r="H53" i="6"/>
  <c r="T53" i="6"/>
  <c r="AF53" i="6"/>
  <c r="D55" i="6"/>
  <c r="P55" i="6"/>
  <c r="AB55" i="6"/>
  <c r="G53" i="20"/>
  <c r="S53" i="20"/>
  <c r="AE53" i="20"/>
  <c r="AK20" i="16"/>
  <c r="K53" i="17"/>
  <c r="W53" i="17"/>
  <c r="AK21" i="20"/>
  <c r="AK22" i="20"/>
  <c r="D51" i="16"/>
  <c r="P51" i="16"/>
  <c r="AB51" i="16"/>
  <c r="D51" i="17"/>
  <c r="P51" i="17"/>
  <c r="AB51" i="17"/>
  <c r="H54" i="17"/>
  <c r="T54" i="17"/>
  <c r="AF54" i="17"/>
  <c r="F55" i="17"/>
  <c r="R55" i="17"/>
  <c r="AD55" i="17"/>
  <c r="D56" i="17"/>
  <c r="P56" i="17"/>
  <c r="AB56" i="17"/>
  <c r="AK14" i="16"/>
  <c r="F53" i="16"/>
  <c r="R53" i="16"/>
  <c r="AD53" i="16"/>
  <c r="E56" i="16"/>
  <c r="Q56" i="16"/>
  <c r="AC56" i="16"/>
  <c r="E51" i="17"/>
  <c r="Q51" i="17"/>
  <c r="AC51" i="17"/>
  <c r="M53" i="17"/>
  <c r="Y53" i="17"/>
  <c r="F51" i="17"/>
  <c r="R51" i="17"/>
  <c r="AD51" i="17"/>
  <c r="D52" i="17"/>
  <c r="P52" i="17"/>
  <c r="AB52" i="17"/>
  <c r="N53" i="17"/>
  <c r="Z53" i="17"/>
  <c r="H55" i="17"/>
  <c r="T55" i="17"/>
  <c r="AF55" i="17"/>
  <c r="F56" i="17"/>
  <c r="R56" i="17"/>
  <c r="AD56" i="17"/>
  <c r="AK11" i="20"/>
  <c r="K54" i="16"/>
  <c r="W54" i="16"/>
  <c r="G56" i="16"/>
  <c r="S56" i="16"/>
  <c r="AE56" i="16"/>
  <c r="AK9" i="20"/>
  <c r="H51" i="16"/>
  <c r="T51" i="16"/>
  <c r="AF51" i="16"/>
  <c r="D53" i="16"/>
  <c r="P53" i="16"/>
  <c r="AB53" i="16"/>
  <c r="I56" i="16"/>
  <c r="U56" i="16"/>
  <c r="AG56" i="16"/>
  <c r="AK25" i="17"/>
  <c r="AK17" i="20"/>
  <c r="AK15" i="20"/>
  <c r="AK16" i="20"/>
  <c r="D54" i="25"/>
  <c r="P54" i="25"/>
  <c r="AB54" i="25"/>
  <c r="N55" i="25"/>
  <c r="Z55" i="25"/>
  <c r="AK10" i="28"/>
  <c r="AK19" i="28"/>
  <c r="AK20" i="28"/>
  <c r="AI14" i="28"/>
  <c r="AK18" i="30"/>
  <c r="I56" i="24"/>
  <c r="U56" i="24"/>
  <c r="AG56" i="24"/>
  <c r="E56" i="25"/>
  <c r="Q56" i="25"/>
  <c r="AC56" i="25"/>
  <c r="AK20" i="30"/>
  <c r="AK12" i="31"/>
  <c r="AK14" i="31"/>
  <c r="F51" i="25"/>
  <c r="R51" i="25"/>
  <c r="AD51" i="25"/>
  <c r="N53" i="25"/>
  <c r="Z53" i="25"/>
  <c r="J54" i="25"/>
  <c r="V54" i="25"/>
  <c r="AH54" i="25"/>
  <c r="AK24" i="30"/>
  <c r="AK25" i="30"/>
  <c r="AK13" i="31"/>
  <c r="G51" i="25"/>
  <c r="S51" i="25"/>
  <c r="AE51" i="25"/>
  <c r="K54" i="25"/>
  <c r="W54" i="25"/>
  <c r="I55" i="25"/>
  <c r="U55" i="25"/>
  <c r="AG55" i="25"/>
  <c r="G56" i="25"/>
  <c r="S56" i="25"/>
  <c r="AE56" i="25"/>
  <c r="AI8" i="28"/>
  <c r="K52" i="28"/>
  <c r="W52" i="28"/>
  <c r="O55" i="28"/>
  <c r="AA55" i="28"/>
  <c r="I52" i="30"/>
  <c r="U52" i="30"/>
  <c r="AG52" i="30"/>
  <c r="M55" i="30"/>
  <c r="Y55" i="30"/>
  <c r="AK20" i="31"/>
  <c r="G52" i="31"/>
  <c r="S52" i="31"/>
  <c r="AE52" i="31"/>
  <c r="H51" i="25"/>
  <c r="T51" i="25"/>
  <c r="AF51" i="25"/>
  <c r="F52" i="25"/>
  <c r="R52" i="25"/>
  <c r="AD52" i="25"/>
  <c r="D53" i="25"/>
  <c r="P53" i="25"/>
  <c r="AB53" i="25"/>
  <c r="H56" i="25"/>
  <c r="T56" i="25"/>
  <c r="AF56" i="25"/>
  <c r="AK16" i="28"/>
  <c r="AK9" i="30"/>
  <c r="AK19" i="31"/>
  <c r="E53" i="25"/>
  <c r="Q53" i="25"/>
  <c r="AC53" i="25"/>
  <c r="I56" i="25"/>
  <c r="U56" i="25"/>
  <c r="AG56" i="25"/>
  <c r="E50" i="28"/>
  <c r="Q50" i="28"/>
  <c r="AC50" i="28"/>
  <c r="O51" i="28"/>
  <c r="AA51" i="28"/>
  <c r="I53" i="28"/>
  <c r="U53" i="28"/>
  <c r="AG53" i="28"/>
  <c r="G54" i="28"/>
  <c r="S54" i="28"/>
  <c r="AE54" i="28"/>
  <c r="E55" i="28"/>
  <c r="Q55" i="28"/>
  <c r="AC55" i="28"/>
  <c r="AK8" i="30"/>
  <c r="O50" i="30"/>
  <c r="AA50" i="30"/>
  <c r="M51" i="30"/>
  <c r="Y51" i="30"/>
  <c r="G53" i="30"/>
  <c r="S53" i="30"/>
  <c r="AE53" i="30"/>
  <c r="E54" i="30"/>
  <c r="Q54" i="30"/>
  <c r="AC54" i="30"/>
  <c r="O55" i="30"/>
  <c r="AA55" i="30"/>
  <c r="M50" i="31"/>
  <c r="Y50" i="31"/>
  <c r="K51" i="31"/>
  <c r="W51" i="31"/>
  <c r="N52" i="31"/>
  <c r="Z52" i="31"/>
  <c r="E53" i="31"/>
  <c r="Q53" i="31"/>
  <c r="AC53" i="31"/>
  <c r="AB55" i="24"/>
  <c r="AI20" i="28"/>
  <c r="F50" i="28"/>
  <c r="R50" i="28"/>
  <c r="AD50" i="28"/>
  <c r="D51" i="28"/>
  <c r="P51" i="28"/>
  <c r="AB51" i="28"/>
  <c r="J50" i="34"/>
  <c r="V50" i="34"/>
  <c r="AH50" i="34"/>
  <c r="H51" i="34"/>
  <c r="T51" i="34"/>
  <c r="AF51" i="34"/>
  <c r="I52" i="35"/>
  <c r="U52" i="35"/>
  <c r="AG52" i="35"/>
  <c r="M55" i="35"/>
  <c r="Y55" i="35"/>
  <c r="AJ21" i="36"/>
  <c r="AJ23" i="36"/>
  <c r="AJ24" i="36"/>
  <c r="K50" i="36"/>
  <c r="W50" i="36"/>
  <c r="K52" i="36"/>
  <c r="W52" i="36"/>
  <c r="AK13" i="37"/>
  <c r="AJ9" i="38"/>
  <c r="AJ16" i="38"/>
  <c r="AK9" i="41"/>
  <c r="AK24" i="34"/>
  <c r="K55" i="34"/>
  <c r="W55" i="34"/>
  <c r="AK10" i="35"/>
  <c r="AK17" i="35"/>
  <c r="N50" i="35"/>
  <c r="Z50" i="35"/>
  <c r="L51" i="35"/>
  <c r="X51" i="35"/>
  <c r="J52" i="35"/>
  <c r="V52" i="35"/>
  <c r="AH52" i="35"/>
  <c r="F53" i="35"/>
  <c r="R53" i="35"/>
  <c r="AD53" i="35"/>
  <c r="N55" i="35"/>
  <c r="Z55" i="35"/>
  <c r="AK16" i="37"/>
  <c r="AI22" i="37"/>
  <c r="AY22" i="37" s="1"/>
  <c r="J50" i="37"/>
  <c r="V50" i="37"/>
  <c r="AH50" i="37"/>
  <c r="H51" i="37"/>
  <c r="T51" i="37"/>
  <c r="AF51" i="37"/>
  <c r="F52" i="37"/>
  <c r="R52" i="37"/>
  <c r="AD52" i="37"/>
  <c r="D52" i="37"/>
  <c r="P52" i="37"/>
  <c r="AB52" i="37"/>
  <c r="N53" i="37"/>
  <c r="Z53" i="37"/>
  <c r="L54" i="37"/>
  <c r="X54" i="37"/>
  <c r="O55" i="37"/>
  <c r="AA55" i="37"/>
  <c r="H55" i="37"/>
  <c r="T55" i="37"/>
  <c r="AF55" i="37"/>
  <c r="AJ18" i="38"/>
  <c r="N51" i="39"/>
  <c r="N52" i="39"/>
  <c r="Z52" i="39"/>
  <c r="Z55" i="39"/>
  <c r="AK22" i="41"/>
  <c r="E53" i="34"/>
  <c r="Q53" i="34"/>
  <c r="AC53" i="34"/>
  <c r="AK20" i="37"/>
  <c r="AK25" i="37"/>
  <c r="AK14" i="34"/>
  <c r="AI20" i="34"/>
  <c r="AY20" i="34" s="1"/>
  <c r="N50" i="34"/>
  <c r="Z50" i="34"/>
  <c r="F53" i="34"/>
  <c r="R53" i="34"/>
  <c r="AD53" i="34"/>
  <c r="AK19" i="35"/>
  <c r="O51" i="35"/>
  <c r="AA51" i="35"/>
  <c r="M52" i="35"/>
  <c r="Y52" i="35"/>
  <c r="O50" i="36"/>
  <c r="AA50" i="36"/>
  <c r="O52" i="36"/>
  <c r="AA52" i="36"/>
  <c r="O54" i="36"/>
  <c r="AA54" i="36"/>
  <c r="AK21" i="37"/>
  <c r="O50" i="34"/>
  <c r="AA50" i="34"/>
  <c r="O55" i="34"/>
  <c r="AA55" i="34"/>
  <c r="D51" i="35"/>
  <c r="P51" i="35"/>
  <c r="AB51" i="35"/>
  <c r="N52" i="35"/>
  <c r="Z52" i="35"/>
  <c r="L52" i="35"/>
  <c r="X52" i="35"/>
  <c r="J53" i="35"/>
  <c r="V53" i="35"/>
  <c r="AH53" i="35"/>
  <c r="H54" i="35"/>
  <c r="T54" i="35"/>
  <c r="AF54" i="35"/>
  <c r="K55" i="35"/>
  <c r="W55" i="35"/>
  <c r="D55" i="35"/>
  <c r="P55" i="35"/>
  <c r="AB55" i="35"/>
  <c r="AJ8" i="36"/>
  <c r="AJ9" i="36"/>
  <c r="E51" i="38"/>
  <c r="Q51" i="38"/>
  <c r="AC51" i="38"/>
  <c r="E53" i="38"/>
  <c r="E54" i="38"/>
  <c r="Q56" i="38"/>
  <c r="AC56" i="38"/>
  <c r="AK13" i="35"/>
  <c r="AJ10" i="36"/>
  <c r="O51" i="34"/>
  <c r="AA51" i="34"/>
  <c r="M52" i="34"/>
  <c r="Y52" i="34"/>
  <c r="AI15" i="35"/>
  <c r="AY15" i="35" s="1"/>
  <c r="AK13" i="39"/>
  <c r="K52" i="33"/>
  <c r="W52" i="33"/>
  <c r="AK21" i="35"/>
  <c r="AK15" i="35"/>
  <c r="AK24" i="35"/>
  <c r="AJ18" i="36"/>
  <c r="AJ19" i="36"/>
  <c r="AJ11" i="38"/>
  <c r="AH26" i="38"/>
  <c r="AK22" i="34"/>
  <c r="H52" i="35"/>
  <c r="T52" i="35"/>
  <c r="AF52" i="35"/>
  <c r="L55" i="35"/>
  <c r="X55" i="35"/>
  <c r="F51" i="39"/>
  <c r="R51" i="39"/>
  <c r="AD51" i="39"/>
  <c r="F53" i="39"/>
  <c r="R53" i="39"/>
  <c r="AD53" i="39"/>
  <c r="F55" i="39"/>
  <c r="R55" i="39"/>
  <c r="AD55" i="39"/>
  <c r="AK8" i="41"/>
  <c r="AK21" i="41"/>
  <c r="H51" i="41"/>
  <c r="T51" i="41"/>
  <c r="AF51" i="41"/>
  <c r="AI12" i="42"/>
  <c r="AI23" i="42"/>
  <c r="AK15" i="44"/>
  <c r="AI26" i="44"/>
  <c r="E53" i="41"/>
  <c r="Q53" i="41"/>
  <c r="AC53" i="41"/>
  <c r="I56" i="41"/>
  <c r="U56" i="41"/>
  <c r="AG56" i="41"/>
  <c r="AI10" i="42"/>
  <c r="AI22" i="42"/>
  <c r="N52" i="42"/>
  <c r="Z52" i="42"/>
  <c r="AK25" i="44"/>
  <c r="G53" i="44"/>
  <c r="S53" i="44"/>
  <c r="AE53" i="44"/>
  <c r="AK23" i="41"/>
  <c r="I52" i="41"/>
  <c r="U52" i="41"/>
  <c r="AG52" i="41"/>
  <c r="G53" i="41"/>
  <c r="S53" i="41"/>
  <c r="AE53" i="41"/>
  <c r="O54" i="41"/>
  <c r="AA54" i="41"/>
  <c r="M55" i="41"/>
  <c r="Y55" i="41"/>
  <c r="K56" i="41"/>
  <c r="W56" i="41"/>
  <c r="AK24" i="39"/>
  <c r="J51" i="39"/>
  <c r="V51" i="39"/>
  <c r="J53" i="39"/>
  <c r="V53" i="39"/>
  <c r="J55" i="39"/>
  <c r="V55" i="39"/>
  <c r="AK13" i="41"/>
  <c r="AK26" i="41"/>
  <c r="AI13" i="44"/>
  <c r="K51" i="39"/>
  <c r="W51" i="39"/>
  <c r="K53" i="39"/>
  <c r="W53" i="39"/>
  <c r="K55" i="39"/>
  <c r="W55" i="39"/>
  <c r="AK15" i="41"/>
  <c r="L52" i="41"/>
  <c r="X52" i="41"/>
  <c r="J53" i="41"/>
  <c r="V53" i="41"/>
  <c r="AH53" i="41"/>
  <c r="AI17" i="42"/>
  <c r="J51" i="42"/>
  <c r="V51" i="42"/>
  <c r="L52" i="42"/>
  <c r="X52" i="42"/>
  <c r="D53" i="42"/>
  <c r="P53" i="42"/>
  <c r="AB53" i="42"/>
  <c r="F54" i="42"/>
  <c r="R54" i="42"/>
  <c r="AD54" i="42"/>
  <c r="AK10" i="44"/>
  <c r="M52" i="41"/>
  <c r="Y52" i="41"/>
  <c r="K53" i="41"/>
  <c r="W53" i="41"/>
  <c r="D53" i="41"/>
  <c r="P53" i="41"/>
  <c r="AB53" i="41"/>
  <c r="G54" i="41"/>
  <c r="S54" i="41"/>
  <c r="AE54" i="41"/>
  <c r="AI16" i="42"/>
  <c r="AK9" i="44"/>
  <c r="AK14" i="44"/>
  <c r="AK11" i="45"/>
  <c r="Q53" i="38"/>
  <c r="AC53" i="38"/>
  <c r="E55" i="38"/>
  <c r="Q55" i="38"/>
  <c r="AC55" i="38"/>
  <c r="D51" i="41"/>
  <c r="P51" i="41"/>
  <c r="AB51" i="41"/>
  <c r="N52" i="41"/>
  <c r="Z52" i="41"/>
  <c r="AI20" i="42"/>
  <c r="AK8" i="44"/>
  <c r="F56" i="44"/>
  <c r="R56" i="44"/>
  <c r="AD56" i="44"/>
  <c r="K53" i="45"/>
  <c r="W53" i="45"/>
  <c r="O56" i="45"/>
  <c r="AK17" i="41"/>
  <c r="E56" i="41"/>
  <c r="Q56" i="41"/>
  <c r="AC56" i="41"/>
  <c r="M51" i="42"/>
  <c r="Y51" i="42"/>
  <c r="G53" i="42"/>
  <c r="S53" i="42"/>
  <c r="AE53" i="42"/>
  <c r="AI19" i="44"/>
  <c r="AK19" i="46"/>
  <c r="AI24" i="42"/>
  <c r="E52" i="42"/>
  <c r="Q52" i="42"/>
  <c r="AC52" i="42"/>
  <c r="M55" i="42"/>
  <c r="Y55" i="42"/>
  <c r="AK16" i="44"/>
  <c r="AI8" i="46"/>
  <c r="E55" i="47"/>
  <c r="Q55" i="47"/>
  <c r="AC55" i="47"/>
  <c r="AA53" i="53"/>
  <c r="Y54" i="53"/>
  <c r="AJ12" i="54"/>
  <c r="G56" i="46"/>
  <c r="S56" i="46"/>
  <c r="AE56" i="46"/>
  <c r="L53" i="47"/>
  <c r="X53" i="47"/>
  <c r="AK16" i="48"/>
  <c r="AI19" i="48"/>
  <c r="N52" i="48"/>
  <c r="Z52" i="48"/>
  <c r="L53" i="48"/>
  <c r="X53" i="48"/>
  <c r="F55" i="48"/>
  <c r="R55" i="48"/>
  <c r="AD55" i="48"/>
  <c r="D56" i="48"/>
  <c r="P56" i="48"/>
  <c r="AB56" i="48"/>
  <c r="N54" i="50"/>
  <c r="Z54" i="50"/>
  <c r="F57" i="50"/>
  <c r="R57" i="50"/>
  <c r="AK22" i="47"/>
  <c r="O53" i="47"/>
  <c r="AA53" i="47"/>
  <c r="G56" i="47"/>
  <c r="S56" i="47"/>
  <c r="AE56" i="47"/>
  <c r="D53" i="47"/>
  <c r="P53" i="47"/>
  <c r="AB53" i="47"/>
  <c r="H56" i="47"/>
  <c r="T56" i="47"/>
  <c r="AF56" i="47"/>
  <c r="AK11" i="48"/>
  <c r="AI13" i="48"/>
  <c r="AK20" i="50"/>
  <c r="AJ16" i="51"/>
  <c r="R54" i="53"/>
  <c r="AD54" i="53"/>
  <c r="N55" i="46"/>
  <c r="Z55" i="46"/>
  <c r="AK16" i="47"/>
  <c r="G52" i="47"/>
  <c r="S52" i="47"/>
  <c r="AE52" i="47"/>
  <c r="E53" i="47"/>
  <c r="Q53" i="47"/>
  <c r="AC53" i="47"/>
  <c r="M54" i="47"/>
  <c r="Y54" i="47"/>
  <c r="AK9" i="48"/>
  <c r="AK12" i="48"/>
  <c r="AK20" i="48"/>
  <c r="G52" i="48"/>
  <c r="I56" i="48"/>
  <c r="U56" i="48"/>
  <c r="AG56" i="48"/>
  <c r="AK22" i="50"/>
  <c r="AK26" i="53"/>
  <c r="K52" i="46"/>
  <c r="W52" i="46"/>
  <c r="N54" i="47"/>
  <c r="Z54" i="47"/>
  <c r="J56" i="47"/>
  <c r="V56" i="47"/>
  <c r="AH56" i="47"/>
  <c r="O56" i="47"/>
  <c r="AA56" i="47"/>
  <c r="AI26" i="48"/>
  <c r="AK9" i="50"/>
  <c r="AK9" i="47"/>
  <c r="G53" i="47"/>
  <c r="S53" i="47"/>
  <c r="AE53" i="47"/>
  <c r="M55" i="47"/>
  <c r="Y55" i="47"/>
  <c r="K56" i="47"/>
  <c r="W56" i="47"/>
  <c r="AK14" i="48"/>
  <c r="AK25" i="48"/>
  <c r="M54" i="51"/>
  <c r="Y54" i="51"/>
  <c r="M56" i="51"/>
  <c r="Y56" i="51"/>
  <c r="AK20" i="46"/>
  <c r="J52" i="47"/>
  <c r="V52" i="47"/>
  <c r="AH52" i="47"/>
  <c r="H53" i="47"/>
  <c r="T53" i="47"/>
  <c r="AF53" i="47"/>
  <c r="AK22" i="48"/>
  <c r="H53" i="48"/>
  <c r="T53" i="48"/>
  <c r="AF53" i="48"/>
  <c r="L56" i="48"/>
  <c r="X56" i="48"/>
  <c r="AK13" i="50"/>
  <c r="AK24" i="50"/>
  <c r="AK27" i="50"/>
  <c r="AJ27" i="51"/>
  <c r="AI15" i="46"/>
  <c r="I53" i="47"/>
  <c r="U53" i="47"/>
  <c r="AG53" i="47"/>
  <c r="AK12" i="50"/>
  <c r="K54" i="53"/>
  <c r="I54" i="46"/>
  <c r="U54" i="46"/>
  <c r="AG54" i="46"/>
  <c r="F54" i="48"/>
  <c r="R54" i="48"/>
  <c r="AD54" i="48"/>
  <c r="N56" i="48"/>
  <c r="Z56" i="48"/>
  <c r="G56" i="48"/>
  <c r="S56" i="48"/>
  <c r="AE56" i="48"/>
  <c r="AK14" i="50"/>
  <c r="AH12" i="51"/>
  <c r="AI12" i="53"/>
  <c r="AI21" i="53"/>
  <c r="M57" i="53"/>
  <c r="Y57" i="53"/>
  <c r="AJ14" i="54"/>
  <c r="AJ15" i="54"/>
  <c r="E53" i="54"/>
  <c r="Q53" i="54"/>
  <c r="AC53" i="54"/>
  <c r="E54" i="54"/>
  <c r="Q54" i="54"/>
  <c r="AC54" i="54"/>
  <c r="E56" i="54"/>
  <c r="Q56" i="54"/>
  <c r="AC56" i="54"/>
  <c r="AK13" i="56"/>
  <c r="AK14" i="56"/>
  <c r="AK15" i="56"/>
  <c r="AK8" i="57"/>
  <c r="AK16" i="58"/>
  <c r="AK17" i="58"/>
  <c r="AK13" i="60"/>
  <c r="AI21" i="60"/>
  <c r="AK20" i="53"/>
  <c r="J54" i="53"/>
  <c r="V54" i="53"/>
  <c r="AH54" i="53"/>
  <c r="F53" i="57"/>
  <c r="R53" i="57"/>
  <c r="AD53" i="57"/>
  <c r="J56" i="57"/>
  <c r="V56" i="57"/>
  <c r="AH56" i="57"/>
  <c r="O57" i="53"/>
  <c r="AA57" i="53"/>
  <c r="AK19" i="56"/>
  <c r="AK20" i="56"/>
  <c r="AK21" i="56"/>
  <c r="AK13" i="57"/>
  <c r="AK14" i="53"/>
  <c r="L54" i="53"/>
  <c r="X54" i="53"/>
  <c r="AJ22" i="54"/>
  <c r="AJ23" i="54"/>
  <c r="AK26" i="56"/>
  <c r="AK27" i="56"/>
  <c r="AK20" i="57"/>
  <c r="D54" i="57"/>
  <c r="P54" i="57"/>
  <c r="AB54" i="57"/>
  <c r="L56" i="57"/>
  <c r="X56" i="57"/>
  <c r="AK22" i="58"/>
  <c r="AK23" i="58"/>
  <c r="N52" i="58"/>
  <c r="Z52" i="58"/>
  <c r="L53" i="58"/>
  <c r="X53" i="58"/>
  <c r="H54" i="58"/>
  <c r="T54" i="58"/>
  <c r="AF54" i="58"/>
  <c r="D56" i="58"/>
  <c r="P56" i="58"/>
  <c r="AB56" i="58"/>
  <c r="AK18" i="60"/>
  <c r="AK19" i="60"/>
  <c r="AK26" i="60"/>
  <c r="I55" i="53"/>
  <c r="U55" i="53"/>
  <c r="AG55" i="53"/>
  <c r="E57" i="53"/>
  <c r="Q57" i="53"/>
  <c r="AC57" i="53"/>
  <c r="AJ20" i="54"/>
  <c r="AJ21" i="54"/>
  <c r="AK25" i="56"/>
  <c r="AK19" i="57"/>
  <c r="N54" i="53"/>
  <c r="Z54" i="53"/>
  <c r="H56" i="53"/>
  <c r="T56" i="53"/>
  <c r="AF56" i="53"/>
  <c r="J54" i="54"/>
  <c r="V54" i="54"/>
  <c r="J56" i="54"/>
  <c r="V56" i="54"/>
  <c r="AK26" i="57"/>
  <c r="AK25" i="60"/>
  <c r="L54" i="54"/>
  <c r="X54" i="54"/>
  <c r="AJ27" i="54"/>
  <c r="AK8" i="58"/>
  <c r="L56" i="53"/>
  <c r="X56" i="53"/>
  <c r="AH17" i="54"/>
  <c r="O54" i="56"/>
  <c r="AA54" i="56"/>
  <c r="G57" i="56"/>
  <c r="S57" i="56"/>
  <c r="AE57" i="56"/>
  <c r="AH18" i="54"/>
  <c r="K53" i="60"/>
  <c r="W53" i="60"/>
  <c r="E55" i="60"/>
  <c r="Q55" i="60"/>
  <c r="AC55" i="60"/>
  <c r="O56" i="60"/>
  <c r="AA56" i="60"/>
  <c r="AK12" i="59"/>
  <c r="AK13" i="59"/>
  <c r="AK12" i="62"/>
  <c r="AK16" i="62"/>
  <c r="AK17" i="62"/>
  <c r="L53" i="60"/>
  <c r="X53" i="60"/>
  <c r="AK11" i="59"/>
  <c r="AI18" i="59"/>
  <c r="AI19" i="59"/>
  <c r="J55" i="59"/>
  <c r="V55" i="59"/>
  <c r="AH55" i="59"/>
  <c r="AK18" i="62"/>
  <c r="AV12" i="82"/>
  <c r="AU12" i="82"/>
  <c r="AT12" i="82"/>
  <c r="AS12" i="82"/>
  <c r="AR12" i="82"/>
  <c r="AQ12" i="82"/>
  <c r="AO12" i="86"/>
  <c r="AK21" i="60"/>
  <c r="AK25" i="61"/>
  <c r="J52" i="61"/>
  <c r="AK16" i="61"/>
  <c r="AK20" i="61"/>
  <c r="AK21" i="61"/>
  <c r="G52" i="60"/>
  <c r="S52" i="60"/>
  <c r="AE52" i="60"/>
  <c r="K55" i="60"/>
  <c r="W55" i="60"/>
  <c r="AK16" i="59"/>
  <c r="AK23" i="59"/>
  <c r="AK24" i="59"/>
  <c r="J56" i="60"/>
  <c r="V56" i="60"/>
  <c r="AH56" i="60"/>
  <c r="L52" i="59"/>
  <c r="X52" i="59"/>
  <c r="E52" i="59"/>
  <c r="Q52" i="59"/>
  <c r="AC52" i="59"/>
  <c r="G53" i="60"/>
  <c r="S53" i="60"/>
  <c r="AE53" i="60"/>
  <c r="O51" i="59"/>
  <c r="AA51" i="59"/>
  <c r="M52" i="59"/>
  <c r="Y52" i="59"/>
  <c r="K52" i="59"/>
  <c r="W52" i="59"/>
  <c r="I53" i="59"/>
  <c r="U53" i="59"/>
  <c r="AG53" i="59"/>
  <c r="G54" i="59"/>
  <c r="S54" i="59"/>
  <c r="AE54" i="59"/>
  <c r="E55" i="59"/>
  <c r="Q55" i="59"/>
  <c r="AC55" i="59"/>
  <c r="O52" i="61"/>
  <c r="AA52" i="61"/>
  <c r="AE55" i="61"/>
  <c r="M53" i="60"/>
  <c r="Y53" i="60"/>
  <c r="D54" i="60"/>
  <c r="P54" i="60"/>
  <c r="AB54" i="60"/>
  <c r="L56" i="60"/>
  <c r="X56" i="60"/>
  <c r="K51" i="62"/>
  <c r="W51" i="62"/>
  <c r="I52" i="62"/>
  <c r="U52" i="62"/>
  <c r="AG52" i="62"/>
  <c r="G52" i="62"/>
  <c r="S52" i="62"/>
  <c r="AE52" i="62"/>
  <c r="E53" i="62"/>
  <c r="Q53" i="62"/>
  <c r="AC53" i="62"/>
  <c r="O54" i="62"/>
  <c r="AA54" i="62"/>
  <c r="M55" i="62"/>
  <c r="Y55" i="62"/>
  <c r="AI12" i="59"/>
  <c r="AI13" i="59"/>
  <c r="AK24" i="62"/>
  <c r="G51" i="61"/>
  <c r="S51" i="61"/>
  <c r="AE51" i="61"/>
  <c r="E52" i="61"/>
  <c r="Q52" i="61"/>
  <c r="V52" i="61"/>
  <c r="AH52" i="61"/>
  <c r="M53" i="61"/>
  <c r="Y53" i="61"/>
  <c r="K54" i="61"/>
  <c r="W54" i="61"/>
  <c r="I55" i="61"/>
  <c r="AG55" i="61"/>
  <c r="G55" i="61"/>
  <c r="S55" i="61"/>
  <c r="AR12" i="66"/>
  <c r="AQ12" i="66"/>
  <c r="AK11" i="62"/>
  <c r="AK23" i="62"/>
  <c r="N55" i="61"/>
  <c r="Z55" i="61"/>
  <c r="AU9" i="66"/>
  <c r="AT9" i="66"/>
  <c r="AR9" i="66"/>
  <c r="AV9" i="66"/>
  <c r="AT20" i="66"/>
  <c r="AS20" i="66"/>
  <c r="AQ20" i="66"/>
  <c r="AV20" i="66"/>
  <c r="AU20" i="66"/>
  <c r="AW20" i="67"/>
  <c r="AU20" i="67"/>
  <c r="AR20" i="67"/>
  <c r="K52" i="61"/>
  <c r="W52" i="61"/>
  <c r="AK9" i="65"/>
  <c r="AJ15" i="66"/>
  <c r="AU15" i="66" s="1"/>
  <c r="AQ9" i="66"/>
  <c r="AQ8" i="66"/>
  <c r="AS9" i="66"/>
  <c r="AS21" i="66"/>
  <c r="AR21" i="66"/>
  <c r="AU21" i="66"/>
  <c r="AT21" i="66"/>
  <c r="AR22" i="66"/>
  <c r="AQ22" i="66"/>
  <c r="AV22" i="66"/>
  <c r="AT22" i="66"/>
  <c r="AS22" i="66"/>
  <c r="I54" i="61"/>
  <c r="U54" i="61"/>
  <c r="AG54" i="61"/>
  <c r="AK15" i="65"/>
  <c r="AJ8" i="66"/>
  <c r="AV8" i="66" s="1"/>
  <c r="AU16" i="66"/>
  <c r="AT16" i="66"/>
  <c r="AS16" i="66"/>
  <c r="AJ17" i="66"/>
  <c r="AU17" i="66" s="1"/>
  <c r="AU15" i="68"/>
  <c r="AT15" i="68"/>
  <c r="AS15" i="68"/>
  <c r="AR15" i="68"/>
  <c r="AQ15" i="68"/>
  <c r="AV15" i="68"/>
  <c r="AR10" i="70"/>
  <c r="AW10" i="70"/>
  <c r="AU19" i="66"/>
  <c r="AT19" i="66"/>
  <c r="AR19" i="66"/>
  <c r="AQ19" i="66"/>
  <c r="AV19" i="66"/>
  <c r="AK21" i="65"/>
  <c r="AQ10" i="66"/>
  <c r="AU19" i="72"/>
  <c r="AW19" i="72"/>
  <c r="AV19" i="72"/>
  <c r="AT19" i="72"/>
  <c r="AS19" i="72"/>
  <c r="AR19" i="72"/>
  <c r="AS19" i="66"/>
  <c r="D53" i="61"/>
  <c r="P53" i="61"/>
  <c r="AB53" i="61"/>
  <c r="AR10" i="66"/>
  <c r="AU22" i="67"/>
  <c r="AT22" i="67"/>
  <c r="AS22" i="67"/>
  <c r="AR22" i="67"/>
  <c r="AW22" i="67"/>
  <c r="AV22" i="67"/>
  <c r="AT19" i="71"/>
  <c r="AV14" i="66"/>
  <c r="AU14" i="66"/>
  <c r="AR14" i="66"/>
  <c r="AQ16" i="66"/>
  <c r="AQ18" i="66"/>
  <c r="AQ21" i="66"/>
  <c r="AW12" i="67"/>
  <c r="AV12" i="67"/>
  <c r="AT16" i="71"/>
  <c r="AQ16" i="71"/>
  <c r="AS8" i="67"/>
  <c r="AT18" i="68"/>
  <c r="AU20" i="68"/>
  <c r="AT17" i="69"/>
  <c r="AS17" i="69"/>
  <c r="AR17" i="69"/>
  <c r="AV17" i="69"/>
  <c r="AU17" i="69"/>
  <c r="AV8" i="70"/>
  <c r="AT20" i="70"/>
  <c r="AS20" i="70"/>
  <c r="AR20" i="70"/>
  <c r="AV20" i="70"/>
  <c r="AU20" i="70"/>
  <c r="AR15" i="72"/>
  <c r="AW15" i="72"/>
  <c r="AV15" i="72"/>
  <c r="AU15" i="72"/>
  <c r="AT15" i="72"/>
  <c r="AS15" i="72"/>
  <c r="AK17" i="67"/>
  <c r="AV17" i="67" s="1"/>
  <c r="AT17" i="68"/>
  <c r="AJ22" i="68"/>
  <c r="AT22" i="68" s="1"/>
  <c r="AW13" i="69"/>
  <c r="AV13" i="69"/>
  <c r="AU13" i="69"/>
  <c r="AT13" i="69"/>
  <c r="AS13" i="69"/>
  <c r="AR13" i="69"/>
  <c r="AR20" i="69"/>
  <c r="AW22" i="69"/>
  <c r="AV22" i="69"/>
  <c r="AR16" i="70"/>
  <c r="AV10" i="75"/>
  <c r="AU10" i="75"/>
  <c r="AT10" i="75"/>
  <c r="AS10" i="75"/>
  <c r="AR10" i="75"/>
  <c r="AW10" i="75"/>
  <c r="AQ15" i="66"/>
  <c r="AW10" i="67"/>
  <c r="AV10" i="67"/>
  <c r="AT10" i="67"/>
  <c r="AS10" i="67"/>
  <c r="AK16" i="67"/>
  <c r="AW16" i="67" s="1"/>
  <c r="AV12" i="70"/>
  <c r="AU12" i="70"/>
  <c r="AR12" i="70"/>
  <c r="AR14" i="70"/>
  <c r="AS13" i="71"/>
  <c r="AQ13" i="71"/>
  <c r="AP13" i="71"/>
  <c r="AT21" i="71"/>
  <c r="AS21" i="71"/>
  <c r="AR21" i="71"/>
  <c r="AP21" i="71"/>
  <c r="AO21" i="71"/>
  <c r="AV13" i="68"/>
  <c r="AU13" i="68"/>
  <c r="AT13" i="68"/>
  <c r="AS13" i="68"/>
  <c r="AR13" i="68"/>
  <c r="AQ13" i="68"/>
  <c r="AR18" i="68"/>
  <c r="AQ18" i="68"/>
  <c r="AJ21" i="68"/>
  <c r="AR21" i="68" s="1"/>
  <c r="AK14" i="70"/>
  <c r="AS14" i="70" s="1"/>
  <c r="AV8" i="67"/>
  <c r="AU8" i="67"/>
  <c r="AU16" i="69"/>
  <c r="AT16" i="69"/>
  <c r="AS16" i="69"/>
  <c r="AR16" i="69"/>
  <c r="AW16" i="69"/>
  <c r="AV16" i="69"/>
  <c r="AU8" i="72"/>
  <c r="AT8" i="72"/>
  <c r="AS8" i="72"/>
  <c r="AR8" i="72"/>
  <c r="AW8" i="72"/>
  <c r="AV8" i="72"/>
  <c r="AW9" i="67"/>
  <c r="AU9" i="67"/>
  <c r="AT9" i="67"/>
  <c r="AT13" i="67"/>
  <c r="AS14" i="67"/>
  <c r="AS15" i="67"/>
  <c r="AV19" i="67"/>
  <c r="AV21" i="67"/>
  <c r="AU21" i="67"/>
  <c r="AT21" i="67"/>
  <c r="AS21" i="67"/>
  <c r="AR21" i="67"/>
  <c r="AR8" i="68"/>
  <c r="AS17" i="68"/>
  <c r="AR17" i="68"/>
  <c r="AQ17" i="68"/>
  <c r="AQ21" i="68"/>
  <c r="AV9" i="69"/>
  <c r="AT15" i="71"/>
  <c r="AQ15" i="71"/>
  <c r="AP15" i="71"/>
  <c r="AT18" i="71"/>
  <c r="AR18" i="71"/>
  <c r="AQ18" i="71"/>
  <c r="AS14" i="72"/>
  <c r="AR14" i="72"/>
  <c r="AW14" i="72"/>
  <c r="AV14" i="72"/>
  <c r="AU14" i="72"/>
  <c r="AT14" i="72"/>
  <c r="AS22" i="72"/>
  <c r="AT15" i="67"/>
  <c r="AV8" i="69"/>
  <c r="AW14" i="69"/>
  <c r="AV14" i="69"/>
  <c r="AU14" i="69"/>
  <c r="AT14" i="69"/>
  <c r="AS14" i="69"/>
  <c r="AR14" i="69"/>
  <c r="AW21" i="69"/>
  <c r="AV21" i="69"/>
  <c r="AU21" i="69"/>
  <c r="AT21" i="69"/>
  <c r="AR21" i="69"/>
  <c r="AU9" i="70"/>
  <c r="AW17" i="70"/>
  <c r="AV17" i="70"/>
  <c r="AU17" i="70"/>
  <c r="AT17" i="70"/>
  <c r="AS17" i="70"/>
  <c r="AR17" i="70"/>
  <c r="AW20" i="70"/>
  <c r="AU15" i="67"/>
  <c r="AW12" i="69"/>
  <c r="AV12" i="69"/>
  <c r="AU12" i="69"/>
  <c r="AT12" i="69"/>
  <c r="AS12" i="69"/>
  <c r="AR12" i="69"/>
  <c r="AR18" i="69"/>
  <c r="AW15" i="70"/>
  <c r="AV15" i="70"/>
  <c r="AU15" i="70"/>
  <c r="AS15" i="70"/>
  <c r="AR15" i="70"/>
  <c r="AV14" i="67"/>
  <c r="AV15" i="67"/>
  <c r="AV18" i="67"/>
  <c r="AU18" i="67"/>
  <c r="AR19" i="67"/>
  <c r="AV12" i="68"/>
  <c r="AU12" i="68"/>
  <c r="AT12" i="68"/>
  <c r="AS12" i="68"/>
  <c r="AR12" i="68"/>
  <c r="AT16" i="68"/>
  <c r="AS16" i="68"/>
  <c r="AR16" i="68"/>
  <c r="AQ16" i="68"/>
  <c r="AR20" i="68"/>
  <c r="AW9" i="69"/>
  <c r="AW10" i="69"/>
  <c r="AV10" i="69"/>
  <c r="AR10" i="69"/>
  <c r="AW13" i="70"/>
  <c r="AV13" i="70"/>
  <c r="AS13" i="70"/>
  <c r="AS20" i="71"/>
  <c r="AQ20" i="71"/>
  <c r="AP20" i="71"/>
  <c r="AR14" i="73"/>
  <c r="AQ14" i="73"/>
  <c r="AS14" i="73"/>
  <c r="AU14" i="73"/>
  <c r="AT14" i="73"/>
  <c r="AV14" i="68"/>
  <c r="AT14" i="68"/>
  <c r="AS14" i="68"/>
  <c r="AR14" i="68"/>
  <c r="AQ14" i="68"/>
  <c r="AS20" i="68"/>
  <c r="AV15" i="69"/>
  <c r="AS21" i="69"/>
  <c r="AQ14" i="71"/>
  <c r="AP17" i="71"/>
  <c r="AR8" i="67"/>
  <c r="AV9" i="67"/>
  <c r="AS12" i="67"/>
  <c r="AR12" i="67"/>
  <c r="AS18" i="68"/>
  <c r="AT19" i="68"/>
  <c r="AS8" i="69"/>
  <c r="AR8" i="69"/>
  <c r="AT13" i="71"/>
  <c r="AU9" i="72"/>
  <c r="AT9" i="72"/>
  <c r="AS9" i="72"/>
  <c r="AR9" i="72"/>
  <c r="AW9" i="72"/>
  <c r="AV9" i="72"/>
  <c r="AV10" i="73"/>
  <c r="AS10" i="73"/>
  <c r="AR10" i="73"/>
  <c r="AQ10" i="73"/>
  <c r="AU10" i="73"/>
  <c r="AT10" i="73"/>
  <c r="AQ19" i="73"/>
  <c r="AW15" i="69"/>
  <c r="AW8" i="70"/>
  <c r="AV9" i="70"/>
  <c r="AV19" i="70"/>
  <c r="AT21" i="70"/>
  <c r="AP8" i="71"/>
  <c r="AT10" i="71"/>
  <c r="AK20" i="72"/>
  <c r="AS20" i="72" s="1"/>
  <c r="AJ13" i="73"/>
  <c r="AT13" i="73" s="1"/>
  <c r="AV17" i="73"/>
  <c r="AW9" i="70"/>
  <c r="AW19" i="70"/>
  <c r="AU21" i="70"/>
  <c r="AT13" i="72"/>
  <c r="AS13" i="72"/>
  <c r="AR13" i="72"/>
  <c r="AU17" i="73"/>
  <c r="AT17" i="73"/>
  <c r="AW21" i="70"/>
  <c r="AU12" i="72"/>
  <c r="AT12" i="72"/>
  <c r="AS12" i="72"/>
  <c r="AS15" i="71"/>
  <c r="AR16" i="71"/>
  <c r="AQ17" i="71"/>
  <c r="AP18" i="71"/>
  <c r="AQ18" i="73"/>
  <c r="AQ20" i="73"/>
  <c r="AV22" i="73"/>
  <c r="AU22" i="73"/>
  <c r="AT22" i="73"/>
  <c r="AS22" i="73"/>
  <c r="AR22" i="73"/>
  <c r="AQ22" i="73"/>
  <c r="AR12" i="75"/>
  <c r="AW12" i="75"/>
  <c r="AS9" i="76"/>
  <c r="AQ9" i="76"/>
  <c r="AT9" i="76"/>
  <c r="AS22" i="71"/>
  <c r="AK10" i="72"/>
  <c r="AS10" i="72" s="1"/>
  <c r="AR16" i="72"/>
  <c r="AR18" i="72"/>
  <c r="AQ12" i="73"/>
  <c r="AJ20" i="73"/>
  <c r="AU20" i="73" s="1"/>
  <c r="AW8" i="75"/>
  <c r="AV8" i="75"/>
  <c r="AU8" i="75"/>
  <c r="AT8" i="75"/>
  <c r="AS8" i="75"/>
  <c r="AR8" i="75"/>
  <c r="AS14" i="75"/>
  <c r="AW16" i="75"/>
  <c r="AV16" i="75"/>
  <c r="AU16" i="75"/>
  <c r="AT16" i="75"/>
  <c r="AU18" i="75"/>
  <c r="AT18" i="75"/>
  <c r="AT12" i="76"/>
  <c r="AR12" i="76"/>
  <c r="AU12" i="76"/>
  <c r="AS12" i="76"/>
  <c r="AQ12" i="76"/>
  <c r="AV12" i="76"/>
  <c r="AU14" i="76"/>
  <c r="AT20" i="79"/>
  <c r="AS20" i="79"/>
  <c r="AS18" i="72"/>
  <c r="AW22" i="72"/>
  <c r="AV22" i="72"/>
  <c r="AU22" i="72"/>
  <c r="AR22" i="72"/>
  <c r="AQ15" i="73"/>
  <c r="AS20" i="75"/>
  <c r="AR15" i="69"/>
  <c r="AR8" i="70"/>
  <c r="AR18" i="70"/>
  <c r="AO8" i="71"/>
  <c r="AP9" i="71"/>
  <c r="AO10" i="71"/>
  <c r="AS17" i="72"/>
  <c r="AT18" i="72"/>
  <c r="AJ9" i="73"/>
  <c r="AT9" i="73" s="1"/>
  <c r="AS12" i="75"/>
  <c r="AU9" i="76"/>
  <c r="AR9" i="77"/>
  <c r="AV9" i="77"/>
  <c r="AS9" i="77"/>
  <c r="AT17" i="77"/>
  <c r="AU17" i="77"/>
  <c r="AW17" i="77"/>
  <c r="AV17" i="77"/>
  <c r="AS17" i="77"/>
  <c r="AR17" i="77"/>
  <c r="AT14" i="79"/>
  <c r="AS14" i="79"/>
  <c r="AV14" i="79"/>
  <c r="AQ14" i="79"/>
  <c r="AU14" i="79"/>
  <c r="AR14" i="79"/>
  <c r="AS15" i="69"/>
  <c r="AS8" i="70"/>
  <c r="AR9" i="70"/>
  <c r="AR19" i="70"/>
  <c r="AQ9" i="71"/>
  <c r="AP10" i="71"/>
  <c r="AH12" i="71"/>
  <c r="AT14" i="71"/>
  <c r="AU13" i="72"/>
  <c r="AU18" i="72"/>
  <c r="AQ13" i="73"/>
  <c r="AR17" i="73"/>
  <c r="AT12" i="75"/>
  <c r="AR16" i="75"/>
  <c r="AR18" i="75"/>
  <c r="AV9" i="76"/>
  <c r="AT15" i="69"/>
  <c r="AT8" i="70"/>
  <c r="AS9" i="70"/>
  <c r="AS19" i="70"/>
  <c r="AR8" i="71"/>
  <c r="AR9" i="71"/>
  <c r="AQ10" i="71"/>
  <c r="AV13" i="72"/>
  <c r="AS17" i="73"/>
  <c r="AR12" i="78"/>
  <c r="AU15" i="69"/>
  <c r="AU8" i="70"/>
  <c r="AT9" i="70"/>
  <c r="AT19" i="70"/>
  <c r="AR21" i="70"/>
  <c r="AS9" i="71"/>
  <c r="AR10" i="71"/>
  <c r="AR12" i="72"/>
  <c r="AW13" i="72"/>
  <c r="AT22" i="72"/>
  <c r="AJ8" i="73"/>
  <c r="AU8" i="73" s="1"/>
  <c r="AT12" i="73"/>
  <c r="AS12" i="73"/>
  <c r="AR12" i="73"/>
  <c r="AS16" i="73"/>
  <c r="AV18" i="73"/>
  <c r="AU18" i="73"/>
  <c r="AT18" i="73"/>
  <c r="AS18" i="73"/>
  <c r="AJ19" i="73"/>
  <c r="AT19" i="73" s="1"/>
  <c r="AV21" i="73"/>
  <c r="AU21" i="73"/>
  <c r="AT21" i="73"/>
  <c r="AS21" i="73"/>
  <c r="AR21" i="73"/>
  <c r="AQ21" i="73"/>
  <c r="AV12" i="75"/>
  <c r="AW14" i="75"/>
  <c r="AU12" i="77"/>
  <c r="AT12" i="77"/>
  <c r="AS12" i="77"/>
  <c r="AR12" i="77"/>
  <c r="AW12" i="77"/>
  <c r="AV12" i="77"/>
  <c r="AT9" i="71"/>
  <c r="AV12" i="72"/>
  <c r="AW17" i="72"/>
  <c r="AV18" i="72"/>
  <c r="AW9" i="75"/>
  <c r="AV9" i="75"/>
  <c r="AU9" i="75"/>
  <c r="AT9" i="75"/>
  <c r="AS9" i="75"/>
  <c r="AR9" i="75"/>
  <c r="AV14" i="75"/>
  <c r="AK15" i="75"/>
  <c r="AS15" i="75" s="1"/>
  <c r="AR17" i="75"/>
  <c r="AW19" i="75"/>
  <c r="AV19" i="75"/>
  <c r="AU19" i="75"/>
  <c r="AT19" i="75"/>
  <c r="AS19" i="75"/>
  <c r="AR19" i="75"/>
  <c r="AU21" i="75"/>
  <c r="AW21" i="75"/>
  <c r="AV21" i="75"/>
  <c r="AT21" i="75"/>
  <c r="AS21" i="75"/>
  <c r="AR21" i="75"/>
  <c r="AQ13" i="76"/>
  <c r="AW21" i="77"/>
  <c r="AV21" i="77"/>
  <c r="AU21" i="77"/>
  <c r="AT21" i="77"/>
  <c r="AS21" i="77"/>
  <c r="AR21" i="77"/>
  <c r="AU15" i="76"/>
  <c r="AQ15" i="76"/>
  <c r="AV15" i="76"/>
  <c r="AQ19" i="76"/>
  <c r="AU19" i="76"/>
  <c r="AR19" i="76"/>
  <c r="AR13" i="77"/>
  <c r="AK19" i="77"/>
  <c r="AT19" i="77" s="1"/>
  <c r="AV17" i="78"/>
  <c r="AU17" i="78"/>
  <c r="AT17" i="78"/>
  <c r="AS17" i="78"/>
  <c r="AR17" i="78"/>
  <c r="AW17" i="78"/>
  <c r="AV10" i="89"/>
  <c r="AU10" i="89"/>
  <c r="AT10" i="89"/>
  <c r="AS10" i="89"/>
  <c r="AR10" i="89"/>
  <c r="AQ10" i="89"/>
  <c r="AW10" i="92"/>
  <c r="AV10" i="92"/>
  <c r="AU10" i="92"/>
  <c r="AT10" i="92"/>
  <c r="AS10" i="92"/>
  <c r="AR10" i="92"/>
  <c r="AT16" i="92"/>
  <c r="AR16" i="92"/>
  <c r="AW16" i="92"/>
  <c r="AV16" i="92"/>
  <c r="AU16" i="92"/>
  <c r="AS16" i="92"/>
  <c r="AW23" i="92"/>
  <c r="AV23" i="92"/>
  <c r="AU16" i="73"/>
  <c r="AV13" i="75"/>
  <c r="AU14" i="75"/>
  <c r="AR15" i="76"/>
  <c r="AR18" i="76"/>
  <c r="AS20" i="76"/>
  <c r="AT9" i="78"/>
  <c r="AR9" i="78"/>
  <c r="AU9" i="78"/>
  <c r="AW14" i="78"/>
  <c r="AV14" i="78"/>
  <c r="AU14" i="78"/>
  <c r="AT14" i="78"/>
  <c r="AS14" i="78"/>
  <c r="AR14" i="78"/>
  <c r="AV16" i="78"/>
  <c r="AU16" i="78"/>
  <c r="AT16" i="78"/>
  <c r="AR18" i="78"/>
  <c r="AR16" i="79"/>
  <c r="AQ16" i="79"/>
  <c r="AT16" i="79"/>
  <c r="AS16" i="79"/>
  <c r="AU16" i="79"/>
  <c r="AS18" i="79"/>
  <c r="AR18" i="79"/>
  <c r="AQ18" i="79"/>
  <c r="AT18" i="79"/>
  <c r="AV12" i="81"/>
  <c r="AU12" i="81"/>
  <c r="AT12" i="81"/>
  <c r="AR12" i="81"/>
  <c r="AW12" i="81"/>
  <c r="AS12" i="81"/>
  <c r="AU20" i="85"/>
  <c r="AV20" i="85"/>
  <c r="AT20" i="85"/>
  <c r="AS20" i="85"/>
  <c r="AR20" i="85"/>
  <c r="AW20" i="85"/>
  <c r="AS15" i="76"/>
  <c r="AS17" i="76"/>
  <c r="AT17" i="76"/>
  <c r="AT14" i="77"/>
  <c r="AU16" i="77"/>
  <c r="AQ8" i="79"/>
  <c r="AT14" i="81"/>
  <c r="AS14" i="81"/>
  <c r="AR14" i="81"/>
  <c r="AW14" i="81"/>
  <c r="AV14" i="81"/>
  <c r="AU14" i="81"/>
  <c r="AW18" i="84"/>
  <c r="AV18" i="84"/>
  <c r="AU18" i="84"/>
  <c r="AT18" i="84"/>
  <c r="AS18" i="84"/>
  <c r="AR18" i="84"/>
  <c r="AR22" i="85"/>
  <c r="AV10" i="76"/>
  <c r="AT10" i="76"/>
  <c r="AQ10" i="76"/>
  <c r="AJ13" i="76"/>
  <c r="AU13" i="76" s="1"/>
  <c r="AT15" i="76"/>
  <c r="AR21" i="78"/>
  <c r="AW21" i="78"/>
  <c r="AV21" i="78"/>
  <c r="AS21" i="78"/>
  <c r="AS14" i="76"/>
  <c r="AT16" i="76"/>
  <c r="AU16" i="76"/>
  <c r="AS19" i="76"/>
  <c r="AU13" i="77"/>
  <c r="AR20" i="77"/>
  <c r="AW13" i="78"/>
  <c r="AV15" i="78"/>
  <c r="AU15" i="78"/>
  <c r="AT15" i="78"/>
  <c r="AS15" i="78"/>
  <c r="AR15" i="78"/>
  <c r="AU13" i="79"/>
  <c r="AT13" i="79"/>
  <c r="AV13" i="79"/>
  <c r="AS13" i="79"/>
  <c r="AW21" i="81"/>
  <c r="AV21" i="81"/>
  <c r="AU21" i="81"/>
  <c r="AS21" i="81"/>
  <c r="AR21" i="81"/>
  <c r="AT21" i="81"/>
  <c r="AV9" i="82"/>
  <c r="AT14" i="76"/>
  <c r="AT19" i="76"/>
  <c r="AV13" i="77"/>
  <c r="AU8" i="78"/>
  <c r="AS8" i="78"/>
  <c r="AR8" i="78"/>
  <c r="AV8" i="78"/>
  <c r="AQ17" i="79"/>
  <c r="AT17" i="79"/>
  <c r="AS17" i="79"/>
  <c r="AR17" i="79"/>
  <c r="AU17" i="79"/>
  <c r="AR10" i="81"/>
  <c r="AW13" i="81"/>
  <c r="AV13" i="81"/>
  <c r="AU9" i="82"/>
  <c r="AS9" i="82"/>
  <c r="AR9" i="82"/>
  <c r="AW22" i="75"/>
  <c r="AJ8" i="76"/>
  <c r="AS8" i="76" s="1"/>
  <c r="AR10" i="76"/>
  <c r="AV19" i="76"/>
  <c r="AU21" i="76"/>
  <c r="AS21" i="76"/>
  <c r="AW10" i="77"/>
  <c r="AV10" i="77"/>
  <c r="AU10" i="77"/>
  <c r="AR10" i="77"/>
  <c r="AT21" i="78"/>
  <c r="AS15" i="79"/>
  <c r="AR15" i="79"/>
  <c r="AQ15" i="79"/>
  <c r="AT15" i="79"/>
  <c r="AW14" i="77"/>
  <c r="AU21" i="78"/>
  <c r="AS12" i="79"/>
  <c r="AQ8" i="76"/>
  <c r="AU10" i="76"/>
  <c r="AV15" i="77"/>
  <c r="AR15" i="77"/>
  <c r="AW15" i="77"/>
  <c r="AR16" i="77"/>
  <c r="AT19" i="78"/>
  <c r="AS19" i="78"/>
  <c r="AR19" i="78"/>
  <c r="AU19" i="78"/>
  <c r="AR13" i="79"/>
  <c r="AV18" i="81"/>
  <c r="AU18" i="81"/>
  <c r="AT18" i="81"/>
  <c r="AW18" i="81"/>
  <c r="AS18" i="81"/>
  <c r="AR18" i="81"/>
  <c r="AV14" i="76"/>
  <c r="AR14" i="76"/>
  <c r="AQ14" i="76"/>
  <c r="AV20" i="76"/>
  <c r="AT20" i="76"/>
  <c r="AQ20" i="76"/>
  <c r="AR19" i="77"/>
  <c r="AT12" i="79"/>
  <c r="AS18" i="76"/>
  <c r="AT20" i="78"/>
  <c r="AS9" i="79"/>
  <c r="AR10" i="79"/>
  <c r="AS19" i="79"/>
  <c r="AR20" i="79"/>
  <c r="AU13" i="81"/>
  <c r="AT13" i="81"/>
  <c r="AS13" i="81"/>
  <c r="AT8" i="82"/>
  <c r="AS16" i="82"/>
  <c r="AR16" i="82"/>
  <c r="AQ16" i="82"/>
  <c r="AT16" i="82"/>
  <c r="AR16" i="85"/>
  <c r="AV18" i="76"/>
  <c r="AR13" i="78"/>
  <c r="AR12" i="79"/>
  <c r="AU20" i="79"/>
  <c r="AS8" i="81"/>
  <c r="AV19" i="82"/>
  <c r="AU19" i="82"/>
  <c r="AT19" i="82"/>
  <c r="AQ19" i="82"/>
  <c r="AS16" i="84"/>
  <c r="AR16" i="84"/>
  <c r="AS13" i="78"/>
  <c r="AV20" i="79"/>
  <c r="AU8" i="81"/>
  <c r="AR16" i="81"/>
  <c r="AV16" i="81"/>
  <c r="AU15" i="85"/>
  <c r="AR15" i="85"/>
  <c r="AT13" i="78"/>
  <c r="AQ10" i="82"/>
  <c r="AT15" i="82"/>
  <c r="AS15" i="82"/>
  <c r="AR15" i="82"/>
  <c r="AQ15" i="82"/>
  <c r="AU15" i="82"/>
  <c r="AW9" i="84"/>
  <c r="AV9" i="84"/>
  <c r="AU9" i="84"/>
  <c r="AT9" i="84"/>
  <c r="AS9" i="84"/>
  <c r="AR9" i="84"/>
  <c r="AW13" i="84"/>
  <c r="AV13" i="84"/>
  <c r="AU13" i="84"/>
  <c r="AR13" i="84"/>
  <c r="AU9" i="85"/>
  <c r="AW14" i="85"/>
  <c r="AR14" i="77"/>
  <c r="AU13" i="78"/>
  <c r="AW9" i="81"/>
  <c r="AU21" i="84"/>
  <c r="AT21" i="84"/>
  <c r="AS21" i="84"/>
  <c r="AR21" i="84"/>
  <c r="AV21" i="84"/>
  <c r="AR19" i="85"/>
  <c r="AV19" i="85"/>
  <c r="AS14" i="77"/>
  <c r="AV13" i="78"/>
  <c r="AS16" i="78"/>
  <c r="AV8" i="81"/>
  <c r="AT8" i="81"/>
  <c r="AU9" i="81"/>
  <c r="AS9" i="81"/>
  <c r="AK10" i="81"/>
  <c r="AV10" i="81" s="1"/>
  <c r="AS15" i="81"/>
  <c r="AV13" i="82"/>
  <c r="AU13" i="82"/>
  <c r="AT13" i="82"/>
  <c r="AS13" i="82"/>
  <c r="AR13" i="82"/>
  <c r="AQ13" i="82"/>
  <c r="AQ18" i="82"/>
  <c r="AV18" i="82"/>
  <c r="AU18" i="82"/>
  <c r="AR18" i="82"/>
  <c r="AS15" i="85"/>
  <c r="AS17" i="85"/>
  <c r="AR17" i="85"/>
  <c r="AU17" i="85"/>
  <c r="AT17" i="85"/>
  <c r="AV17" i="85"/>
  <c r="AP18" i="86"/>
  <c r="AO18" i="86"/>
  <c r="AJ21" i="79"/>
  <c r="AR20" i="81"/>
  <c r="AV20" i="82"/>
  <c r="AJ21" i="82"/>
  <c r="AU21" i="82" s="1"/>
  <c r="AW17" i="84"/>
  <c r="AV17" i="84"/>
  <c r="AU17" i="84"/>
  <c r="AT17" i="84"/>
  <c r="AS17" i="84"/>
  <c r="AR17" i="84"/>
  <c r="AW19" i="84"/>
  <c r="AV19" i="84"/>
  <c r="AU19" i="84"/>
  <c r="AT19" i="84"/>
  <c r="AS19" i="84"/>
  <c r="AR19" i="84"/>
  <c r="AR12" i="85"/>
  <c r="AT21" i="85"/>
  <c r="AV21" i="85"/>
  <c r="AU21" i="85"/>
  <c r="AS21" i="85"/>
  <c r="AR21" i="85"/>
  <c r="AW21" i="85"/>
  <c r="AK20" i="81"/>
  <c r="AU20" i="81" s="1"/>
  <c r="AR12" i="84"/>
  <c r="AW12" i="84"/>
  <c r="AV12" i="84"/>
  <c r="AS12" i="84"/>
  <c r="AK12" i="85"/>
  <c r="AW12" i="85" s="1"/>
  <c r="AS8" i="86"/>
  <c r="AP8" i="86"/>
  <c r="AO8" i="86"/>
  <c r="AT8" i="86"/>
  <c r="AR8" i="86"/>
  <c r="AQ8" i="86"/>
  <c r="AW19" i="81"/>
  <c r="AK15" i="84"/>
  <c r="AV15" i="84" s="1"/>
  <c r="AR10" i="85"/>
  <c r="AW10" i="85"/>
  <c r="AV10" i="85"/>
  <c r="AS10" i="85"/>
  <c r="AW17" i="85"/>
  <c r="AV12" i="79"/>
  <c r="AU12" i="79"/>
  <c r="AU19" i="81"/>
  <c r="AV10" i="82"/>
  <c r="AU10" i="82"/>
  <c r="AT10" i="82"/>
  <c r="AS10" i="82"/>
  <c r="AT18" i="82"/>
  <c r="AT22" i="82"/>
  <c r="AW8" i="84"/>
  <c r="AV8" i="84"/>
  <c r="AU8" i="84"/>
  <c r="AT8" i="84"/>
  <c r="AS8" i="84"/>
  <c r="AR8" i="84"/>
  <c r="AV20" i="84"/>
  <c r="AU13" i="85"/>
  <c r="AS18" i="85"/>
  <c r="AR18" i="85"/>
  <c r="AV18" i="85"/>
  <c r="AU18" i="85"/>
  <c r="AT18" i="85"/>
  <c r="AW18" i="85"/>
  <c r="AV14" i="82"/>
  <c r="AW10" i="84"/>
  <c r="AO22" i="86"/>
  <c r="AS22" i="86"/>
  <c r="AQ22" i="86"/>
  <c r="AS17" i="88"/>
  <c r="AU8" i="89"/>
  <c r="AT8" i="89"/>
  <c r="AQ8" i="89"/>
  <c r="AW8" i="92"/>
  <c r="AV8" i="92"/>
  <c r="AU8" i="92"/>
  <c r="AT8" i="92"/>
  <c r="AS8" i="92"/>
  <c r="AR8" i="92"/>
  <c r="AW20" i="92"/>
  <c r="AV20" i="92"/>
  <c r="AU20" i="92"/>
  <c r="AT20" i="92"/>
  <c r="AS20" i="92"/>
  <c r="AR20" i="92"/>
  <c r="AR8" i="93"/>
  <c r="AW15" i="81"/>
  <c r="AU17" i="81"/>
  <c r="AS19" i="81"/>
  <c r="AU8" i="82"/>
  <c r="AT9" i="82"/>
  <c r="AS20" i="82"/>
  <c r="AR22" i="82"/>
  <c r="AT14" i="84"/>
  <c r="AW9" i="85"/>
  <c r="AS13" i="85"/>
  <c r="AT14" i="85"/>
  <c r="AQ19" i="86"/>
  <c r="AW12" i="88"/>
  <c r="AV12" i="88"/>
  <c r="AU12" i="88"/>
  <c r="AT12" i="88"/>
  <c r="AS12" i="88"/>
  <c r="AR12" i="88"/>
  <c r="AV21" i="89"/>
  <c r="AU21" i="89"/>
  <c r="AT21" i="89"/>
  <c r="AS21" i="89"/>
  <c r="AR21" i="89"/>
  <c r="AQ21" i="89"/>
  <c r="AT19" i="81"/>
  <c r="AV8" i="82"/>
  <c r="AT20" i="82"/>
  <c r="AS22" i="82"/>
  <c r="AU14" i="84"/>
  <c r="AT13" i="85"/>
  <c r="AO10" i="86"/>
  <c r="AS19" i="86"/>
  <c r="AT16" i="88"/>
  <c r="AS16" i="88"/>
  <c r="AR16" i="88"/>
  <c r="AW16" i="88"/>
  <c r="AV16" i="88"/>
  <c r="AT17" i="89"/>
  <c r="AQ17" i="89"/>
  <c r="AW24" i="92"/>
  <c r="AV24" i="92"/>
  <c r="AU24" i="92"/>
  <c r="AT24" i="92"/>
  <c r="AS24" i="92"/>
  <c r="AR24" i="92"/>
  <c r="AU20" i="82"/>
  <c r="AV14" i="84"/>
  <c r="AK22" i="85"/>
  <c r="AV22" i="85" s="1"/>
  <c r="AP10" i="86"/>
  <c r="AT17" i="86"/>
  <c r="AQ17" i="86"/>
  <c r="AP17" i="86"/>
  <c r="AO17" i="86"/>
  <c r="AQ20" i="86"/>
  <c r="AO20" i="86"/>
  <c r="AS20" i="86"/>
  <c r="AW10" i="88"/>
  <c r="AV10" i="88"/>
  <c r="AU10" i="88"/>
  <c r="AT10" i="88"/>
  <c r="AR10" i="88"/>
  <c r="AW19" i="88"/>
  <c r="AV19" i="88"/>
  <c r="AU19" i="88"/>
  <c r="AT19" i="88"/>
  <c r="AS19" i="88"/>
  <c r="AW23" i="88"/>
  <c r="AV23" i="88"/>
  <c r="AU23" i="88"/>
  <c r="AT23" i="88"/>
  <c r="AS23" i="88"/>
  <c r="AR23" i="88"/>
  <c r="AV14" i="85"/>
  <c r="AU14" i="85"/>
  <c r="AT14" i="86"/>
  <c r="AS14" i="86"/>
  <c r="AR14" i="86"/>
  <c r="AQ14" i="86"/>
  <c r="AO14" i="86"/>
  <c r="AR16" i="86"/>
  <c r="AQ16" i="86"/>
  <c r="AP16" i="86"/>
  <c r="AO16" i="86"/>
  <c r="AV15" i="89"/>
  <c r="AU15" i="89"/>
  <c r="AT15" i="89"/>
  <c r="AS15" i="89"/>
  <c r="AR15" i="89"/>
  <c r="AQ15" i="89"/>
  <c r="AV17" i="92"/>
  <c r="AR17" i="92"/>
  <c r="AQ14" i="82"/>
  <c r="AR10" i="84"/>
  <c r="AR20" i="84"/>
  <c r="AP13" i="86"/>
  <c r="AR22" i="86"/>
  <c r="AU15" i="88"/>
  <c r="AU13" i="89"/>
  <c r="AS13" i="89"/>
  <c r="AU15" i="92"/>
  <c r="AS15" i="92"/>
  <c r="AW15" i="92"/>
  <c r="AV15" i="92"/>
  <c r="AT15" i="92"/>
  <c r="AR15" i="92"/>
  <c r="AR14" i="82"/>
  <c r="AS10" i="84"/>
  <c r="AR17" i="86"/>
  <c r="AW13" i="88"/>
  <c r="AV13" i="88"/>
  <c r="AU13" i="88"/>
  <c r="AT13" i="88"/>
  <c r="AS13" i="88"/>
  <c r="AR13" i="88"/>
  <c r="AT15" i="88"/>
  <c r="AS15" i="88"/>
  <c r="AS14" i="82"/>
  <c r="AT10" i="84"/>
  <c r="AT20" i="84"/>
  <c r="AQ10" i="86"/>
  <c r="AS10" i="86"/>
  <c r="AP14" i="86"/>
  <c r="AV18" i="89"/>
  <c r="AU18" i="89"/>
  <c r="AT18" i="89"/>
  <c r="AS18" i="89"/>
  <c r="AR18" i="89"/>
  <c r="AQ18" i="89"/>
  <c r="AU23" i="92"/>
  <c r="AR15" i="81"/>
  <c r="AT14" i="82"/>
  <c r="AQ17" i="82"/>
  <c r="AU10" i="84"/>
  <c r="AU20" i="84"/>
  <c r="AS8" i="85"/>
  <c r="AR9" i="85"/>
  <c r="AS15" i="86"/>
  <c r="AR15" i="86"/>
  <c r="AQ15" i="86"/>
  <c r="AP15" i="86"/>
  <c r="AQ21" i="86"/>
  <c r="AW9" i="88"/>
  <c r="AV9" i="88"/>
  <c r="AU9" i="88"/>
  <c r="AS9" i="88"/>
  <c r="AV20" i="89"/>
  <c r="AU20" i="89"/>
  <c r="AT20" i="89"/>
  <c r="AS20" i="89"/>
  <c r="AR20" i="89"/>
  <c r="AQ20" i="89"/>
  <c r="AW13" i="85"/>
  <c r="AV13" i="85"/>
  <c r="AR9" i="86"/>
  <c r="AV14" i="88"/>
  <c r="AU14" i="88"/>
  <c r="AT14" i="88"/>
  <c r="AS14" i="88"/>
  <c r="AR14" i="88"/>
  <c r="AU16" i="88"/>
  <c r="AW20" i="88"/>
  <c r="AV20" i="88"/>
  <c r="AU20" i="88"/>
  <c r="AT20" i="88"/>
  <c r="AS20" i="88"/>
  <c r="AR20" i="88"/>
  <c r="AQ16" i="89"/>
  <c r="AR18" i="92"/>
  <c r="AW18" i="92"/>
  <c r="AV18" i="92"/>
  <c r="AU18" i="92"/>
  <c r="AT18" i="92"/>
  <c r="AS18" i="92"/>
  <c r="AV14" i="92"/>
  <c r="AT14" i="92"/>
  <c r="AS10" i="93"/>
  <c r="AR10" i="93"/>
  <c r="AV10" i="93"/>
  <c r="AU10" i="93"/>
  <c r="AV12" i="93"/>
  <c r="AT12" i="93"/>
  <c r="AR12" i="93"/>
  <c r="AS13" i="95"/>
  <c r="AR13" i="95"/>
  <c r="AW13" i="95"/>
  <c r="AU13" i="95"/>
  <c r="AT13" i="95"/>
  <c r="AW20" i="95"/>
  <c r="AV20" i="95"/>
  <c r="AU20" i="95"/>
  <c r="AT20" i="95"/>
  <c r="AS20" i="95"/>
  <c r="AR20" i="95"/>
  <c r="AV13" i="96"/>
  <c r="AT13" i="96"/>
  <c r="AR13" i="96"/>
  <c r="AW13" i="96"/>
  <c r="AU13" i="96"/>
  <c r="AT9" i="86"/>
  <c r="AT19" i="86"/>
  <c r="AR21" i="86"/>
  <c r="AT8" i="88"/>
  <c r="AW15" i="88"/>
  <c r="AU17" i="88"/>
  <c r="AT18" i="88"/>
  <c r="AW12" i="92"/>
  <c r="AU18" i="93"/>
  <c r="AT18" i="93"/>
  <c r="AS18" i="93"/>
  <c r="AR18" i="93"/>
  <c r="AW18" i="93"/>
  <c r="AW13" i="94"/>
  <c r="AV13" i="94"/>
  <c r="AU13" i="94"/>
  <c r="AT13" i="94"/>
  <c r="AS13" i="94"/>
  <c r="AR13" i="94"/>
  <c r="AR19" i="96"/>
  <c r="AU23" i="94"/>
  <c r="AT12" i="95"/>
  <c r="AS12" i="95"/>
  <c r="AR12" i="95"/>
  <c r="AV12" i="95"/>
  <c r="AU12" i="95"/>
  <c r="AT21" i="86"/>
  <c r="AV8" i="88"/>
  <c r="AW17" i="88"/>
  <c r="AV18" i="88"/>
  <c r="AS22" i="88"/>
  <c r="AV13" i="89"/>
  <c r="AK21" i="92"/>
  <c r="AW21" i="92" s="1"/>
  <c r="AU15" i="94"/>
  <c r="AT15" i="94"/>
  <c r="AS15" i="94"/>
  <c r="AR15" i="94"/>
  <c r="AW15" i="94"/>
  <c r="AV15" i="94"/>
  <c r="AV13" i="95"/>
  <c r="AW15" i="95"/>
  <c r="AV15" i="95"/>
  <c r="AU15" i="95"/>
  <c r="AS15" i="95"/>
  <c r="AR15" i="95"/>
  <c r="AS13" i="96"/>
  <c r="AV12" i="97"/>
  <c r="AU12" i="97"/>
  <c r="AT12" i="97"/>
  <c r="AR12" i="97"/>
  <c r="AS12" i="97"/>
  <c r="AQ12" i="97"/>
  <c r="AW8" i="88"/>
  <c r="AW18" i="88"/>
  <c r="AV18" i="93"/>
  <c r="AS17" i="94"/>
  <c r="AR17" i="94"/>
  <c r="AW17" i="94"/>
  <c r="AU17" i="94"/>
  <c r="AT17" i="94"/>
  <c r="AW17" i="95"/>
  <c r="AV17" i="95"/>
  <c r="AU17" i="95"/>
  <c r="AT17" i="95"/>
  <c r="AS17" i="95"/>
  <c r="AW22" i="95"/>
  <c r="AV22" i="95"/>
  <c r="AU22" i="95"/>
  <c r="AT22" i="95"/>
  <c r="AS22" i="95"/>
  <c r="AR22" i="95"/>
  <c r="AR13" i="86"/>
  <c r="AU21" i="88"/>
  <c r="AU22" i="88"/>
  <c r="AR9" i="89"/>
  <c r="AW13" i="92"/>
  <c r="AU13" i="92"/>
  <c r="AS19" i="92"/>
  <c r="AR21" i="92"/>
  <c r="AR23" i="92"/>
  <c r="AR23" i="94"/>
  <c r="AW8" i="95"/>
  <c r="AS13" i="86"/>
  <c r="AV22" i="88"/>
  <c r="AS9" i="89"/>
  <c r="AS19" i="89"/>
  <c r="AQ22" i="89"/>
  <c r="AT19" i="92"/>
  <c r="AS23" i="92"/>
  <c r="AS12" i="93"/>
  <c r="AT20" i="93"/>
  <c r="AT16" i="94"/>
  <c r="AS16" i="94"/>
  <c r="AR16" i="94"/>
  <c r="AV16" i="94"/>
  <c r="AU16" i="94"/>
  <c r="AW24" i="94"/>
  <c r="AT15" i="95"/>
  <c r="AT9" i="97"/>
  <c r="AS9" i="97"/>
  <c r="AU9" i="97"/>
  <c r="AV9" i="97"/>
  <c r="AR9" i="97"/>
  <c r="AQ9" i="97"/>
  <c r="AT9" i="89"/>
  <c r="AR22" i="89"/>
  <c r="AQ23" i="89"/>
  <c r="AU9" i="92"/>
  <c r="AR14" i="92"/>
  <c r="AU19" i="92"/>
  <c r="AT23" i="92"/>
  <c r="AT10" i="93"/>
  <c r="AU12" i="93"/>
  <c r="AT19" i="93"/>
  <c r="AS19" i="93"/>
  <c r="AR19" i="93"/>
  <c r="AW19" i="93"/>
  <c r="AV19" i="93"/>
  <c r="AK9" i="94"/>
  <c r="AT9" i="94" s="1"/>
  <c r="AW19" i="94"/>
  <c r="AV19" i="94"/>
  <c r="AU19" i="94"/>
  <c r="AS19" i="94"/>
  <c r="AR19" i="94"/>
  <c r="AQ18" i="97"/>
  <c r="AR18" i="97"/>
  <c r="AO9" i="86"/>
  <c r="AO19" i="86"/>
  <c r="AU9" i="89"/>
  <c r="AS22" i="89"/>
  <c r="AR23" i="89"/>
  <c r="AS14" i="92"/>
  <c r="AV19" i="92"/>
  <c r="AT9" i="93"/>
  <c r="AS9" i="93"/>
  <c r="AR9" i="93"/>
  <c r="AW9" i="93"/>
  <c r="AV9" i="93"/>
  <c r="AW10" i="93"/>
  <c r="AW12" i="93"/>
  <c r="AR17" i="93"/>
  <c r="AW10" i="95"/>
  <c r="AV10" i="95"/>
  <c r="AU10" i="95"/>
  <c r="AT10" i="95"/>
  <c r="AS10" i="95"/>
  <c r="AR10" i="95"/>
  <c r="AW18" i="95"/>
  <c r="AQ12" i="89"/>
  <c r="AT22" i="89"/>
  <c r="AT23" i="89"/>
  <c r="AR12" i="92"/>
  <c r="AS13" i="92"/>
  <c r="AU14" i="92"/>
  <c r="AW21" i="94"/>
  <c r="AW12" i="95"/>
  <c r="AU22" i="89"/>
  <c r="AU23" i="89"/>
  <c r="AS12" i="92"/>
  <c r="AT13" i="92"/>
  <c r="AW14" i="92"/>
  <c r="AW16" i="93"/>
  <c r="AV16" i="93"/>
  <c r="AU16" i="93"/>
  <c r="AT16" i="93"/>
  <c r="AR16" i="93"/>
  <c r="AW10" i="94"/>
  <c r="AR12" i="94"/>
  <c r="AV14" i="94"/>
  <c r="AU14" i="94"/>
  <c r="AT14" i="94"/>
  <c r="AS14" i="94"/>
  <c r="AR14" i="94"/>
  <c r="AW14" i="94"/>
  <c r="AV23" i="89"/>
  <c r="AT12" i="92"/>
  <c r="AW13" i="93"/>
  <c r="AW15" i="93"/>
  <c r="AS20" i="93"/>
  <c r="AR20" i="93"/>
  <c r="AV20" i="93"/>
  <c r="AU20" i="93"/>
  <c r="AR21" i="93"/>
  <c r="AW21" i="93"/>
  <c r="AU21" i="93"/>
  <c r="AT21" i="93"/>
  <c r="AW9" i="95"/>
  <c r="AT20" i="96"/>
  <c r="AQ15" i="97"/>
  <c r="AS24" i="93"/>
  <c r="AS8" i="94"/>
  <c r="AR9" i="94"/>
  <c r="AS18" i="94"/>
  <c r="AS14" i="95"/>
  <c r="AR8" i="96"/>
  <c r="AV9" i="96"/>
  <c r="AR12" i="96"/>
  <c r="AV18" i="96"/>
  <c r="AU20" i="97"/>
  <c r="AS25" i="101"/>
  <c r="AR25" i="101"/>
  <c r="AW25" i="101"/>
  <c r="AV25" i="101"/>
  <c r="AU25" i="101"/>
  <c r="AT25" i="101"/>
  <c r="AT24" i="93"/>
  <c r="AT8" i="94"/>
  <c r="AR10" i="94"/>
  <c r="AT18" i="94"/>
  <c r="AR20" i="94"/>
  <c r="AT14" i="95"/>
  <c r="AR16" i="95"/>
  <c r="AR10" i="97"/>
  <c r="AS22" i="97"/>
  <c r="AR22" i="97"/>
  <c r="AV22" i="97"/>
  <c r="AT22" i="97"/>
  <c r="AT10" i="101"/>
  <c r="AS10" i="101"/>
  <c r="AW10" i="101"/>
  <c r="AV10" i="101"/>
  <c r="AU10" i="101"/>
  <c r="AR10" i="101"/>
  <c r="AR14" i="93"/>
  <c r="AW23" i="93"/>
  <c r="AV24" i="93"/>
  <c r="AV8" i="94"/>
  <c r="AT10" i="94"/>
  <c r="AV18" i="94"/>
  <c r="AT20" i="94"/>
  <c r="AR24" i="94"/>
  <c r="AR8" i="95"/>
  <c r="AV14" i="95"/>
  <c r="AR18" i="95"/>
  <c r="AR10" i="96"/>
  <c r="AR20" i="96"/>
  <c r="AJ15" i="97"/>
  <c r="AT15" i="97" s="1"/>
  <c r="AR19" i="97"/>
  <c r="AS8" i="99"/>
  <c r="AW8" i="99"/>
  <c r="AU8" i="99"/>
  <c r="AT8" i="99"/>
  <c r="AR8" i="99"/>
  <c r="AW10" i="99"/>
  <c r="AV10" i="99"/>
  <c r="AT10" i="99"/>
  <c r="AS10" i="99"/>
  <c r="AR10" i="99"/>
  <c r="AS15" i="100"/>
  <c r="AR15" i="100"/>
  <c r="AQ15" i="100"/>
  <c r="AV15" i="100"/>
  <c r="AU15" i="100"/>
  <c r="AT15" i="100"/>
  <c r="AR15" i="101"/>
  <c r="AW15" i="101"/>
  <c r="AU19" i="101"/>
  <c r="AT19" i="101"/>
  <c r="AR19" i="101"/>
  <c r="AW19" i="101"/>
  <c r="AV19" i="101"/>
  <c r="AS19" i="101"/>
  <c r="AU10" i="94"/>
  <c r="AU20" i="94"/>
  <c r="AS24" i="94"/>
  <c r="AS8" i="95"/>
  <c r="AS18" i="95"/>
  <c r="AK12" i="96"/>
  <c r="AT12" i="96" s="1"/>
  <c r="AW15" i="96"/>
  <c r="AU15" i="96"/>
  <c r="AS15" i="96"/>
  <c r="AT14" i="93"/>
  <c r="AV10" i="94"/>
  <c r="AV20" i="94"/>
  <c r="AT24" i="94"/>
  <c r="AT8" i="95"/>
  <c r="AS9" i="95"/>
  <c r="AT18" i="95"/>
  <c r="AS19" i="95"/>
  <c r="AU18" i="96"/>
  <c r="AT18" i="96"/>
  <c r="AR18" i="96"/>
  <c r="AS20" i="97"/>
  <c r="AR23" i="95"/>
  <c r="AR23" i="96"/>
  <c r="AW23" i="96"/>
  <c r="AU8" i="100"/>
  <c r="AV8" i="100"/>
  <c r="AT8" i="100"/>
  <c r="AS8" i="100"/>
  <c r="AR8" i="100"/>
  <c r="AQ8" i="100"/>
  <c r="AT18" i="101"/>
  <c r="AV14" i="93"/>
  <c r="AU15" i="93"/>
  <c r="AV24" i="94"/>
  <c r="AV8" i="95"/>
  <c r="AU9" i="95"/>
  <c r="AV18" i="95"/>
  <c r="AU19" i="95"/>
  <c r="AW9" i="96"/>
  <c r="AS9" i="96"/>
  <c r="AR9" i="96"/>
  <c r="AR15" i="96"/>
  <c r="AV17" i="97"/>
  <c r="AQ17" i="97"/>
  <c r="AT19" i="97"/>
  <c r="AS19" i="97"/>
  <c r="AU19" i="97"/>
  <c r="AW21" i="99"/>
  <c r="AV21" i="99"/>
  <c r="AU21" i="99"/>
  <c r="AT21" i="99"/>
  <c r="AS21" i="99"/>
  <c r="AR21" i="99"/>
  <c r="AV24" i="99"/>
  <c r="AU24" i="99"/>
  <c r="AT23" i="101"/>
  <c r="AS23" i="101"/>
  <c r="AW23" i="101"/>
  <c r="AV23" i="101"/>
  <c r="AU23" i="101"/>
  <c r="AR23" i="101"/>
  <c r="AV15" i="93"/>
  <c r="AV9" i="95"/>
  <c r="AV19" i="95"/>
  <c r="AT23" i="95"/>
  <c r="AW14" i="96"/>
  <c r="AU14" i="96"/>
  <c r="AS14" i="96"/>
  <c r="AT15" i="96"/>
  <c r="AT13" i="97"/>
  <c r="AS13" i="97"/>
  <c r="AR23" i="97"/>
  <c r="AQ23" i="97"/>
  <c r="AU23" i="97"/>
  <c r="AS23" i="97"/>
  <c r="AR12" i="102"/>
  <c r="AV15" i="96"/>
  <c r="AU8" i="97"/>
  <c r="AT8" i="97"/>
  <c r="AQ8" i="97"/>
  <c r="AV8" i="97"/>
  <c r="AR9" i="99"/>
  <c r="AW9" i="99"/>
  <c r="AU9" i="99"/>
  <c r="AT9" i="99"/>
  <c r="AS9" i="99"/>
  <c r="AV16" i="101"/>
  <c r="AU16" i="101"/>
  <c r="AT16" i="101"/>
  <c r="AS16" i="101"/>
  <c r="AK8" i="96"/>
  <c r="AV8" i="96" s="1"/>
  <c r="AS22" i="96"/>
  <c r="AR22" i="96"/>
  <c r="AK13" i="99"/>
  <c r="AV13" i="99" s="1"/>
  <c r="AT14" i="100"/>
  <c r="AS14" i="100"/>
  <c r="AV14" i="100"/>
  <c r="AU14" i="100"/>
  <c r="AR14" i="100"/>
  <c r="AQ14" i="100"/>
  <c r="AR14" i="101"/>
  <c r="AW18" i="101"/>
  <c r="AS18" i="101"/>
  <c r="AW23" i="99"/>
  <c r="AV23" i="99"/>
  <c r="AU23" i="99"/>
  <c r="AT23" i="99"/>
  <c r="AS23" i="99"/>
  <c r="AR23" i="99"/>
  <c r="AT10" i="97"/>
  <c r="AT20" i="97"/>
  <c r="AV12" i="100"/>
  <c r="AU12" i="100"/>
  <c r="AU16" i="100"/>
  <c r="AU18" i="100"/>
  <c r="AT19" i="100"/>
  <c r="AS20" i="100"/>
  <c r="AS21" i="100"/>
  <c r="AJ24" i="100"/>
  <c r="AS24" i="100" s="1"/>
  <c r="AU14" i="103"/>
  <c r="AT14" i="103"/>
  <c r="AS16" i="103"/>
  <c r="AR16" i="103"/>
  <c r="AQ16" i="103"/>
  <c r="AU16" i="103"/>
  <c r="AT25" i="106"/>
  <c r="AS25" i="106"/>
  <c r="AR25" i="106"/>
  <c r="AW25" i="106"/>
  <c r="AV25" i="106"/>
  <c r="AU25" i="106"/>
  <c r="AW14" i="99"/>
  <c r="AT21" i="101"/>
  <c r="AS21" i="101"/>
  <c r="AW21" i="102"/>
  <c r="AV17" i="104"/>
  <c r="AU17" i="104"/>
  <c r="AT17" i="104"/>
  <c r="AS17" i="104"/>
  <c r="AW17" i="104"/>
  <c r="AR17" i="104"/>
  <c r="AV17" i="105"/>
  <c r="AU17" i="105"/>
  <c r="AT17" i="105"/>
  <c r="AS17" i="105"/>
  <c r="AR17" i="105"/>
  <c r="AQ17" i="105"/>
  <c r="AR20" i="106"/>
  <c r="AR16" i="96"/>
  <c r="AV10" i="97"/>
  <c r="AQ13" i="97"/>
  <c r="AV20" i="97"/>
  <c r="AQ24" i="100"/>
  <c r="AK14" i="101"/>
  <c r="AS14" i="101" s="1"/>
  <c r="AQ18" i="103"/>
  <c r="AP18" i="103"/>
  <c r="AU18" i="103"/>
  <c r="AT18" i="103"/>
  <c r="AS18" i="103"/>
  <c r="AR18" i="103"/>
  <c r="AU15" i="104"/>
  <c r="AS15" i="104"/>
  <c r="AR15" i="104"/>
  <c r="AR16" i="100"/>
  <c r="AQ16" i="100"/>
  <c r="AS10" i="102"/>
  <c r="AW10" i="102"/>
  <c r="AV10" i="102"/>
  <c r="AR24" i="102"/>
  <c r="AW24" i="102"/>
  <c r="AV24" i="102"/>
  <c r="AU24" i="102"/>
  <c r="AS12" i="104"/>
  <c r="AR12" i="104"/>
  <c r="AV12" i="104"/>
  <c r="AU12" i="104"/>
  <c r="AW12" i="104"/>
  <c r="AW19" i="104"/>
  <c r="AV19" i="104"/>
  <c r="AT19" i="104"/>
  <c r="AS19" i="104"/>
  <c r="AR19" i="104"/>
  <c r="AU19" i="104"/>
  <c r="AR13" i="99"/>
  <c r="AR14" i="99"/>
  <c r="AR15" i="99"/>
  <c r="AR16" i="99"/>
  <c r="AR17" i="99"/>
  <c r="AR18" i="99"/>
  <c r="AR20" i="99"/>
  <c r="AU9" i="100"/>
  <c r="AU10" i="100"/>
  <c r="AR12" i="100"/>
  <c r="AS13" i="100"/>
  <c r="AR23" i="100"/>
  <c r="AR25" i="102"/>
  <c r="AT25" i="103"/>
  <c r="AR25" i="103"/>
  <c r="AT12" i="99"/>
  <c r="AS14" i="99"/>
  <c r="AS15" i="99"/>
  <c r="AS16" i="99"/>
  <c r="AS17" i="99"/>
  <c r="AT18" i="99"/>
  <c r="AS20" i="99"/>
  <c r="AS12" i="100"/>
  <c r="AV17" i="100"/>
  <c r="AQ17" i="100"/>
  <c r="AQ21" i="100"/>
  <c r="AT23" i="100"/>
  <c r="AR9" i="101"/>
  <c r="AR12" i="101"/>
  <c r="AR13" i="101"/>
  <c r="AV18" i="101"/>
  <c r="AU18" i="101"/>
  <c r="AK15" i="102"/>
  <c r="AT15" i="102" s="1"/>
  <c r="AK18" i="102"/>
  <c r="AU18" i="102" s="1"/>
  <c r="AW20" i="102"/>
  <c r="AT13" i="103"/>
  <c r="AS13" i="103"/>
  <c r="AR13" i="103"/>
  <c r="AU13" i="103"/>
  <c r="AQ13" i="103"/>
  <c r="AP13" i="103"/>
  <c r="AU13" i="97"/>
  <c r="AT14" i="99"/>
  <c r="AT15" i="99"/>
  <c r="AT16" i="99"/>
  <c r="AU17" i="99"/>
  <c r="AU18" i="99"/>
  <c r="AT20" i="99"/>
  <c r="AS24" i="99"/>
  <c r="AT9" i="100"/>
  <c r="AS10" i="100"/>
  <c r="AT12" i="100"/>
  <c r="AR21" i="100"/>
  <c r="AU23" i="100"/>
  <c r="AS12" i="101"/>
  <c r="AR9" i="102"/>
  <c r="AT9" i="102"/>
  <c r="AW9" i="102"/>
  <c r="AR10" i="102"/>
  <c r="AP16" i="103"/>
  <c r="AS25" i="105"/>
  <c r="AR25" i="105"/>
  <c r="AQ25" i="105"/>
  <c r="AV25" i="105"/>
  <c r="AU25" i="105"/>
  <c r="AT25" i="105"/>
  <c r="AW14" i="106"/>
  <c r="AV14" i="106"/>
  <c r="AU14" i="106"/>
  <c r="AT14" i="106"/>
  <c r="AS14" i="106"/>
  <c r="AR14" i="106"/>
  <c r="AS26" i="106"/>
  <c r="AR26" i="106"/>
  <c r="AW26" i="106"/>
  <c r="AV26" i="106"/>
  <c r="AU26" i="106"/>
  <c r="AT26" i="106"/>
  <c r="AU14" i="99"/>
  <c r="AV18" i="99"/>
  <c r="AU20" i="99"/>
  <c r="AT24" i="99"/>
  <c r="AU13" i="100"/>
  <c r="AT13" i="100"/>
  <c r="AQ18" i="100"/>
  <c r="AQ19" i="100"/>
  <c r="AQ20" i="100"/>
  <c r="AT21" i="100"/>
  <c r="AS8" i="101"/>
  <c r="AT12" i="101"/>
  <c r="AK20" i="101"/>
  <c r="AT20" i="101" s="1"/>
  <c r="AR21" i="101"/>
  <c r="AT10" i="102"/>
  <c r="AT16" i="103"/>
  <c r="AV20" i="99"/>
  <c r="AR17" i="100"/>
  <c r="AR18" i="100"/>
  <c r="AR19" i="100"/>
  <c r="AR20" i="100"/>
  <c r="AU21" i="100"/>
  <c r="AU21" i="101"/>
  <c r="AU10" i="102"/>
  <c r="AK14" i="102"/>
  <c r="AS14" i="102" s="1"/>
  <c r="AS24" i="102"/>
  <c r="AR14" i="104"/>
  <c r="AW14" i="104"/>
  <c r="AV14" i="104"/>
  <c r="AT14" i="104"/>
  <c r="AS14" i="104"/>
  <c r="AU14" i="104"/>
  <c r="AV15" i="99"/>
  <c r="AU16" i="99"/>
  <c r="AT17" i="99"/>
  <c r="AS18" i="99"/>
  <c r="AS17" i="100"/>
  <c r="AS18" i="100"/>
  <c r="AS19" i="100"/>
  <c r="AT20" i="100"/>
  <c r="AR20" i="101"/>
  <c r="AV21" i="101"/>
  <c r="AS8" i="102"/>
  <c r="AT8" i="102"/>
  <c r="AW8" i="102"/>
  <c r="AS9" i="102"/>
  <c r="AW13" i="102"/>
  <c r="AT13" i="102"/>
  <c r="AS13" i="102"/>
  <c r="AR13" i="102"/>
  <c r="AK17" i="102"/>
  <c r="AT17" i="102" s="1"/>
  <c r="AT24" i="102"/>
  <c r="AS15" i="103"/>
  <c r="AR15" i="103"/>
  <c r="AQ15" i="103"/>
  <c r="AU15" i="103"/>
  <c r="AT15" i="103"/>
  <c r="AP15" i="103"/>
  <c r="AT12" i="104"/>
  <c r="AV20" i="104"/>
  <c r="AU20" i="104"/>
  <c r="AS20" i="104"/>
  <c r="AR20" i="104"/>
  <c r="AS16" i="100"/>
  <c r="AS23" i="100"/>
  <c r="AT9" i="101"/>
  <c r="AU12" i="101"/>
  <c r="AW21" i="101"/>
  <c r="AU9" i="102"/>
  <c r="AR22" i="102"/>
  <c r="AV22" i="102"/>
  <c r="AU22" i="102"/>
  <c r="AT22" i="102"/>
  <c r="AV25" i="102"/>
  <c r="AU25" i="102"/>
  <c r="AT25" i="102"/>
  <c r="AT16" i="100"/>
  <c r="AU17" i="100"/>
  <c r="AV18" i="100"/>
  <c r="AV19" i="100"/>
  <c r="AV20" i="100"/>
  <c r="AV8" i="101"/>
  <c r="AU8" i="101"/>
  <c r="AW16" i="101"/>
  <c r="AV9" i="102"/>
  <c r="AQ25" i="103"/>
  <c r="AR15" i="102"/>
  <c r="AR16" i="102"/>
  <c r="AR17" i="102"/>
  <c r="AR18" i="102"/>
  <c r="AR20" i="102"/>
  <c r="AR21" i="102"/>
  <c r="AT8" i="103"/>
  <c r="AS9" i="103"/>
  <c r="AR10" i="103"/>
  <c r="AP19" i="103"/>
  <c r="AQ22" i="103"/>
  <c r="AW22" i="104"/>
  <c r="AV22" i="104"/>
  <c r="AU22" i="104"/>
  <c r="AS22" i="104"/>
  <c r="AR22" i="104"/>
  <c r="AS21" i="105"/>
  <c r="AS23" i="105"/>
  <c r="AR23" i="105"/>
  <c r="AQ23" i="105"/>
  <c r="AV23" i="105"/>
  <c r="AU23" i="105"/>
  <c r="AT23" i="105"/>
  <c r="AU13" i="106"/>
  <c r="AS13" i="106"/>
  <c r="AR18" i="106"/>
  <c r="AS16" i="102"/>
  <c r="AT19" i="102"/>
  <c r="AS20" i="102"/>
  <c r="AS21" i="102"/>
  <c r="AP17" i="103"/>
  <c r="AR22" i="103"/>
  <c r="AS24" i="103"/>
  <c r="AU19" i="102"/>
  <c r="AT20" i="102"/>
  <c r="AT21" i="102"/>
  <c r="AS22" i="103"/>
  <c r="AK8" i="104"/>
  <c r="AV8" i="104" s="1"/>
  <c r="AV16" i="105"/>
  <c r="AU16" i="106"/>
  <c r="AT16" i="106"/>
  <c r="AS16" i="106"/>
  <c r="AR16" i="106"/>
  <c r="AS25" i="103"/>
  <c r="AW10" i="104"/>
  <c r="AV10" i="104"/>
  <c r="AU10" i="104"/>
  <c r="AS10" i="104"/>
  <c r="AR10" i="104"/>
  <c r="AW16" i="104"/>
  <c r="AW21" i="104"/>
  <c r="AT22" i="104"/>
  <c r="AS12" i="103"/>
  <c r="AI17" i="103"/>
  <c r="AT23" i="106"/>
  <c r="AS23" i="106"/>
  <c r="AR23" i="106"/>
  <c r="AW23" i="106"/>
  <c r="AV23" i="106"/>
  <c r="AU23" i="106"/>
  <c r="AW24" i="104"/>
  <c r="AR24" i="104"/>
  <c r="AT20" i="105"/>
  <c r="AT11" i="106"/>
  <c r="AV19" i="106"/>
  <c r="AU19" i="106"/>
  <c r="AR19" i="106"/>
  <c r="AP8" i="103"/>
  <c r="AP9" i="103"/>
  <c r="AQ10" i="103"/>
  <c r="AS21" i="103"/>
  <c r="AV13" i="105"/>
  <c r="AW17" i="106"/>
  <c r="AV17" i="106"/>
  <c r="AU17" i="106"/>
  <c r="AT17" i="106"/>
  <c r="AS17" i="106"/>
  <c r="AR17" i="106"/>
  <c r="AW9" i="104"/>
  <c r="AV9" i="104"/>
  <c r="AT9" i="104"/>
  <c r="AS9" i="104"/>
  <c r="AR9" i="104"/>
  <c r="AR13" i="104"/>
  <c r="AW13" i="104"/>
  <c r="AU13" i="104"/>
  <c r="AT13" i="104"/>
  <c r="AR13" i="105"/>
  <c r="AQ22" i="105"/>
  <c r="AU22" i="105"/>
  <c r="AK12" i="102"/>
  <c r="AU12" i="102" s="1"/>
  <c r="AR8" i="103"/>
  <c r="AT10" i="103"/>
  <c r="AQ12" i="103"/>
  <c r="AS14" i="103"/>
  <c r="AR14" i="103"/>
  <c r="AQ14" i="103"/>
  <c r="AW15" i="106"/>
  <c r="AV15" i="106"/>
  <c r="AU15" i="106"/>
  <c r="AT15" i="106"/>
  <c r="AS15" i="106"/>
  <c r="AR15" i="106"/>
  <c r="AU21" i="103"/>
  <c r="AU25" i="103"/>
  <c r="AU10" i="105"/>
  <c r="AT11" i="105"/>
  <c r="AV19" i="105"/>
  <c r="AU20" i="105"/>
  <c r="AT21" i="105"/>
  <c r="AT8" i="106"/>
  <c r="AS9" i="106"/>
  <c r="AR10" i="106"/>
  <c r="AR11" i="106"/>
  <c r="AU21" i="106"/>
  <c r="AT22" i="106"/>
  <c r="AV10" i="105"/>
  <c r="AU11" i="105"/>
  <c r="AQ13" i="105"/>
  <c r="AV20" i="105"/>
  <c r="AU21" i="105"/>
  <c r="AU8" i="106"/>
  <c r="AT9" i="106"/>
  <c r="AS11" i="106"/>
  <c r="AR13" i="106"/>
  <c r="AV21" i="106"/>
  <c r="AU22" i="106"/>
  <c r="AV11" i="105"/>
  <c r="AQ14" i="105"/>
  <c r="AV21" i="105"/>
  <c r="AV8" i="106"/>
  <c r="AU9" i="106"/>
  <c r="AW21" i="106"/>
  <c r="AV22" i="106"/>
  <c r="AR8" i="104"/>
  <c r="AR18" i="104"/>
  <c r="AS13" i="105"/>
  <c r="AR14" i="105"/>
  <c r="AQ15" i="105"/>
  <c r="AV9" i="106"/>
  <c r="AW22" i="106"/>
  <c r="AT13" i="105"/>
  <c r="AS14" i="105"/>
  <c r="AR15" i="105"/>
  <c r="AQ16" i="105"/>
  <c r="AW9" i="106"/>
  <c r="AU13" i="105"/>
  <c r="AT14" i="105"/>
  <c r="AS15" i="105"/>
  <c r="AR16" i="105"/>
  <c r="AR21" i="104"/>
  <c r="AR25" i="104"/>
  <c r="AQ8" i="105"/>
  <c r="AU14" i="105"/>
  <c r="AT15" i="105"/>
  <c r="AS16" i="105"/>
  <c r="AQ18" i="105"/>
  <c r="AT21" i="104"/>
  <c r="AT25" i="104"/>
  <c r="AR9" i="105"/>
  <c r="AQ10" i="105"/>
  <c r="AU16" i="105"/>
  <c r="AS18" i="105"/>
  <c r="AR19" i="105"/>
  <c r="AQ20" i="105"/>
  <c r="AU21" i="104"/>
  <c r="AU25" i="104"/>
  <c r="AS9" i="105"/>
  <c r="AR10" i="105"/>
  <c r="AQ11" i="105"/>
  <c r="AT18" i="105"/>
  <c r="AS19" i="105"/>
  <c r="AR20" i="105"/>
  <c r="AQ21" i="105"/>
  <c r="AR21" i="106"/>
  <c r="AV21" i="104"/>
  <c r="AV25" i="104"/>
  <c r="AS10" i="105"/>
  <c r="AR11" i="105"/>
  <c r="AU18" i="105"/>
  <c r="AT19" i="105"/>
  <c r="AS20" i="105"/>
  <c r="AR21" i="105"/>
  <c r="AS21" i="106"/>
  <c r="AI57" i="39" l="1"/>
  <c r="AT16" i="84"/>
  <c r="AS8" i="105"/>
  <c r="AT18" i="104"/>
  <c r="AS18" i="104"/>
  <c r="AW11" i="106"/>
  <c r="AT12" i="103"/>
  <c r="AV16" i="106"/>
  <c r="AS18" i="106"/>
  <c r="AU9" i="101"/>
  <c r="AW20" i="104"/>
  <c r="AS16" i="97"/>
  <c r="AS13" i="101"/>
  <c r="AU12" i="99"/>
  <c r="AT19" i="99"/>
  <c r="AS19" i="99"/>
  <c r="AV15" i="104"/>
  <c r="AS17" i="101"/>
  <c r="AW20" i="106"/>
  <c r="AW16" i="96"/>
  <c r="AS23" i="96"/>
  <c r="AS17" i="96"/>
  <c r="AS23" i="95"/>
  <c r="AS16" i="96"/>
  <c r="AW20" i="96"/>
  <c r="AV20" i="96"/>
  <c r="AS12" i="94"/>
  <c r="AR12" i="89"/>
  <c r="AV18" i="97"/>
  <c r="AU14" i="89"/>
  <c r="AW23" i="94"/>
  <c r="AV19" i="96"/>
  <c r="AS14" i="89"/>
  <c r="AS17" i="92"/>
  <c r="AV17" i="89"/>
  <c r="AV8" i="93"/>
  <c r="AV8" i="89"/>
  <c r="AS18" i="86"/>
  <c r="AU16" i="84"/>
  <c r="AW17" i="81"/>
  <c r="AT17" i="81"/>
  <c r="AT20" i="77"/>
  <c r="AV21" i="76"/>
  <c r="AV18" i="78"/>
  <c r="AV21" i="72"/>
  <c r="AT18" i="70"/>
  <c r="AW9" i="77"/>
  <c r="AU20" i="75"/>
  <c r="AV18" i="70"/>
  <c r="AT18" i="69"/>
  <c r="AS13" i="66"/>
  <c r="AS16" i="70"/>
  <c r="AS20" i="69"/>
  <c r="AT21" i="72"/>
  <c r="AV10" i="70"/>
  <c r="AT12" i="66"/>
  <c r="AW9" i="92"/>
  <c r="AS21" i="93"/>
  <c r="AV16" i="85"/>
  <c r="AW8" i="78"/>
  <c r="AW17" i="93"/>
  <c r="AU17" i="82"/>
  <c r="AV8" i="105"/>
  <c r="AW10" i="78"/>
  <c r="AW19" i="106"/>
  <c r="AR16" i="97"/>
  <c r="AW15" i="104"/>
  <c r="AU17" i="96"/>
  <c r="AV23" i="96"/>
  <c r="AW10" i="96"/>
  <c r="AT12" i="94"/>
  <c r="AT19" i="89"/>
  <c r="AV21" i="88"/>
  <c r="AV14" i="89"/>
  <c r="AS17" i="93"/>
  <c r="AW19" i="96"/>
  <c r="AU12" i="89"/>
  <c r="AR16" i="89"/>
  <c r="AW8" i="93"/>
  <c r="AV15" i="85"/>
  <c r="AV16" i="84"/>
  <c r="AS16" i="85"/>
  <c r="AT10" i="78"/>
  <c r="AS20" i="77"/>
  <c r="AW13" i="77"/>
  <c r="AU10" i="78"/>
  <c r="AT8" i="79"/>
  <c r="AS8" i="77"/>
  <c r="AT17" i="75"/>
  <c r="AS8" i="71"/>
  <c r="AS12" i="78"/>
  <c r="AW21" i="72"/>
  <c r="AW20" i="75"/>
  <c r="AS16" i="72"/>
  <c r="AU18" i="69"/>
  <c r="AS19" i="69"/>
  <c r="AT16" i="70"/>
  <c r="AU20" i="69"/>
  <c r="AV9" i="101"/>
  <c r="AQ9" i="103"/>
  <c r="AV12" i="99"/>
  <c r="AV17" i="72"/>
  <c r="AV17" i="81"/>
  <c r="AW16" i="85"/>
  <c r="AS10" i="106"/>
  <c r="AU16" i="95"/>
  <c r="AV23" i="94"/>
  <c r="AT16" i="72"/>
  <c r="AW19" i="67"/>
  <c r="AV8" i="79"/>
  <c r="AV16" i="104"/>
  <c r="AT16" i="104"/>
  <c r="AT18" i="106"/>
  <c r="AU18" i="104"/>
  <c r="AV10" i="106"/>
  <c r="AV9" i="105"/>
  <c r="AU18" i="106"/>
  <c r="AT16" i="102"/>
  <c r="AV23" i="95"/>
  <c r="AU23" i="95"/>
  <c r="AU16" i="96"/>
  <c r="AS15" i="101"/>
  <c r="AS21" i="94"/>
  <c r="AU19" i="89"/>
  <c r="AT18" i="97"/>
  <c r="AS9" i="92"/>
  <c r="AT17" i="93"/>
  <c r="AS19" i="96"/>
  <c r="AS16" i="89"/>
  <c r="AS20" i="84"/>
  <c r="AV17" i="82"/>
  <c r="AV19" i="89"/>
  <c r="AW19" i="85"/>
  <c r="AT16" i="85"/>
  <c r="AT18" i="77"/>
  <c r="AS18" i="78"/>
  <c r="AU17" i="75"/>
  <c r="AT8" i="71"/>
  <c r="AT12" i="78"/>
  <c r="AU17" i="72"/>
  <c r="AV15" i="73"/>
  <c r="AW18" i="70"/>
  <c r="AU19" i="69"/>
  <c r="AW18" i="69"/>
  <c r="AT19" i="69"/>
  <c r="AU16" i="70"/>
  <c r="AV20" i="69"/>
  <c r="AS10" i="70"/>
  <c r="AR12" i="103"/>
  <c r="AT17" i="97"/>
  <c r="AU8" i="85"/>
  <c r="AW8" i="85"/>
  <c r="AU18" i="77"/>
  <c r="AS18" i="97"/>
  <c r="AW17" i="92"/>
  <c r="AU17" i="89"/>
  <c r="AS15" i="73"/>
  <c r="AS21" i="72"/>
  <c r="AT20" i="75"/>
  <c r="AW18" i="77"/>
  <c r="AU13" i="101"/>
  <c r="AU19" i="99"/>
  <c r="AS20" i="106"/>
  <c r="AV17" i="96"/>
  <c r="AR14" i="97"/>
  <c r="AU12" i="94"/>
  <c r="AT9" i="105"/>
  <c r="AV13" i="106"/>
  <c r="AT13" i="106"/>
  <c r="AT24" i="104"/>
  <c r="AW18" i="104"/>
  <c r="AS19" i="106"/>
  <c r="AS24" i="104"/>
  <c r="AV18" i="106"/>
  <c r="AS19" i="102"/>
  <c r="AV17" i="101"/>
  <c r="AV16" i="96"/>
  <c r="AT20" i="106"/>
  <c r="AS17" i="97"/>
  <c r="AV16" i="95"/>
  <c r="AT15" i="101"/>
  <c r="AS14" i="97"/>
  <c r="AV10" i="96"/>
  <c r="AT22" i="96"/>
  <c r="AU23" i="93"/>
  <c r="AS13" i="93"/>
  <c r="AV12" i="94"/>
  <c r="AT21" i="94"/>
  <c r="AU17" i="93"/>
  <c r="AT19" i="96"/>
  <c r="AT16" i="89"/>
  <c r="AS8" i="93"/>
  <c r="AQ18" i="86"/>
  <c r="AS19" i="85"/>
  <c r="AV10" i="79"/>
  <c r="AT8" i="77"/>
  <c r="AU8" i="77"/>
  <c r="AU20" i="77"/>
  <c r="AR8" i="79"/>
  <c r="AT18" i="78"/>
  <c r="AV17" i="75"/>
  <c r="AU12" i="78"/>
  <c r="AS19" i="67"/>
  <c r="AV19" i="69"/>
  <c r="AV16" i="70"/>
  <c r="AW20" i="69"/>
  <c r="AT10" i="70"/>
  <c r="AS12" i="66"/>
  <c r="AQ20" i="103"/>
  <c r="AU17" i="101"/>
  <c r="AU20" i="103"/>
  <c r="AS10" i="78"/>
  <c r="AR17" i="82"/>
  <c r="AT12" i="89"/>
  <c r="AT8" i="105"/>
  <c r="AS12" i="99"/>
  <c r="AV20" i="106"/>
  <c r="AW22" i="96"/>
  <c r="AS20" i="96"/>
  <c r="AS14" i="71"/>
  <c r="AU16" i="104"/>
  <c r="AR22" i="105"/>
  <c r="AU16" i="102"/>
  <c r="AS22" i="105"/>
  <c r="AU24" i="104"/>
  <c r="AT23" i="96"/>
  <c r="AR17" i="97"/>
  <c r="AT10" i="96"/>
  <c r="AU15" i="101"/>
  <c r="AT14" i="97"/>
  <c r="AT23" i="93"/>
  <c r="AT13" i="93"/>
  <c r="AU21" i="94"/>
  <c r="AT9" i="92"/>
  <c r="AS23" i="94"/>
  <c r="AU16" i="89"/>
  <c r="AT17" i="92"/>
  <c r="AR17" i="89"/>
  <c r="AS21" i="88"/>
  <c r="AT8" i="93"/>
  <c r="AR8" i="89"/>
  <c r="AR18" i="86"/>
  <c r="AT19" i="85"/>
  <c r="AW15" i="85"/>
  <c r="AU10" i="79"/>
  <c r="AV20" i="77"/>
  <c r="AS13" i="77"/>
  <c r="AS10" i="79"/>
  <c r="AW17" i="75"/>
  <c r="AU18" i="70"/>
  <c r="AV12" i="78"/>
  <c r="AU16" i="72"/>
  <c r="AT9" i="77"/>
  <c r="AR19" i="68"/>
  <c r="AS18" i="69"/>
  <c r="AT19" i="67"/>
  <c r="AU12" i="66"/>
  <c r="AR14" i="89"/>
  <c r="AT21" i="88"/>
  <c r="AS23" i="93"/>
  <c r="AH57" i="38"/>
  <c r="AV22" i="105"/>
  <c r="AT10" i="106"/>
  <c r="AT20" i="103"/>
  <c r="AS19" i="103"/>
  <c r="AU19" i="103"/>
  <c r="AT13" i="101"/>
  <c r="AW19" i="99"/>
  <c r="AU14" i="97"/>
  <c r="AT16" i="95"/>
  <c r="AU13" i="93"/>
  <c r="AV12" i="89"/>
  <c r="AT8" i="85"/>
  <c r="AV16" i="77"/>
  <c r="AP14" i="71"/>
  <c r="AS19" i="68"/>
  <c r="AR20" i="103"/>
  <c r="AU13" i="66"/>
  <c r="AS19" i="71"/>
  <c r="AT17" i="82"/>
  <c r="AS16" i="71"/>
  <c r="AR19" i="71"/>
  <c r="AS10" i="66"/>
  <c r="AT13" i="70"/>
  <c r="AS21" i="70"/>
  <c r="AS22" i="69"/>
  <c r="AU19" i="68"/>
  <c r="AU10" i="66"/>
  <c r="AS20" i="67"/>
  <c r="AT22" i="69"/>
  <c r="AV10" i="66"/>
  <c r="AT20" i="67"/>
  <c r="AQ19" i="71"/>
  <c r="AW8" i="101"/>
  <c r="AT12" i="70"/>
  <c r="AW18" i="67"/>
  <c r="AU8" i="69"/>
  <c r="AR21" i="76"/>
  <c r="AW14" i="102"/>
  <c r="AW13" i="101"/>
  <c r="AV18" i="68"/>
  <c r="AT21" i="68"/>
  <c r="AS21" i="68"/>
  <c r="AR9" i="68"/>
  <c r="AS18" i="102"/>
  <c r="AR19" i="103"/>
  <c r="AS15" i="102"/>
  <c r="AW12" i="70"/>
  <c r="AW17" i="67"/>
  <c r="AR13" i="73"/>
  <c r="AV10" i="68"/>
  <c r="AR24" i="100"/>
  <c r="AU15" i="84"/>
  <c r="AS10" i="68"/>
  <c r="AT10" i="68"/>
  <c r="AR8" i="97"/>
  <c r="AT13" i="99"/>
  <c r="AS13" i="73"/>
  <c r="AT13" i="84"/>
  <c r="AT24" i="100"/>
  <c r="AU9" i="94"/>
  <c r="AW19" i="77"/>
  <c r="AT15" i="75"/>
  <c r="AU18" i="108"/>
  <c r="AT20" i="73"/>
  <c r="AR13" i="66"/>
  <c r="AU13" i="99"/>
  <c r="AU24" i="100"/>
  <c r="AW13" i="99"/>
  <c r="AT16" i="77"/>
  <c r="AS13" i="99"/>
  <c r="AT17" i="66"/>
  <c r="AU8" i="104"/>
  <c r="AT8" i="104"/>
  <c r="AS8" i="104"/>
  <c r="AV15" i="102"/>
  <c r="AS17" i="66"/>
  <c r="AR21" i="82"/>
  <c r="AS20" i="78"/>
  <c r="AT10" i="86"/>
  <c r="AV19" i="79"/>
  <c r="AU14" i="93"/>
  <c r="AT18" i="102"/>
  <c r="AT21" i="82"/>
  <c r="AS15" i="84"/>
  <c r="AV16" i="99"/>
  <c r="AW16" i="77"/>
  <c r="AQ8" i="103"/>
  <c r="AS8" i="103"/>
  <c r="AU17" i="76"/>
  <c r="AS16" i="76"/>
  <c r="AT21" i="92"/>
  <c r="AS21" i="92"/>
  <c r="AT20" i="81"/>
  <c r="AV20" i="73"/>
  <c r="AU9" i="107"/>
  <c r="AU13" i="102"/>
  <c r="AS13" i="104"/>
  <c r="AW20" i="78"/>
  <c r="AT20" i="71"/>
  <c r="AU21" i="68"/>
  <c r="AU22" i="68"/>
  <c r="AT10" i="77"/>
  <c r="AV9" i="68"/>
  <c r="AW10" i="108"/>
  <c r="AW18" i="108"/>
  <c r="AV18" i="108"/>
  <c r="AV10" i="108"/>
  <c r="AS18" i="108"/>
  <c r="AV22" i="108"/>
  <c r="AU15" i="108"/>
  <c r="AV15" i="108"/>
  <c r="AW15" i="108"/>
  <c r="AS15" i="108"/>
  <c r="AU19" i="108"/>
  <c r="AW22" i="108"/>
  <c r="AT22" i="108"/>
  <c r="AT19" i="108"/>
  <c r="AW21" i="108"/>
  <c r="AS8" i="108"/>
  <c r="AV21" i="108"/>
  <c r="AU21" i="108"/>
  <c r="AS21" i="108"/>
  <c r="AW20" i="108"/>
  <c r="AS19" i="108"/>
  <c r="AW19" i="108"/>
  <c r="AW17" i="108"/>
  <c r="AS17" i="108"/>
  <c r="AU16" i="108"/>
  <c r="AT14" i="108"/>
  <c r="AU8" i="108"/>
  <c r="AU22" i="108"/>
  <c r="AV20" i="108"/>
  <c r="AU10" i="108"/>
  <c r="AS20" i="108"/>
  <c r="AS10" i="108"/>
  <c r="AT20" i="108"/>
  <c r="AW16" i="108"/>
  <c r="AT8" i="108"/>
  <c r="AT13" i="108"/>
  <c r="AS16" i="108"/>
  <c r="AW8" i="108"/>
  <c r="AS13" i="108"/>
  <c r="AT16" i="108"/>
  <c r="AS9" i="108"/>
  <c r="AT9" i="108"/>
  <c r="AW9" i="108"/>
  <c r="AS14" i="108"/>
  <c r="AV14" i="108"/>
  <c r="AU9" i="108"/>
  <c r="AW14" i="108"/>
  <c r="AU13" i="108"/>
  <c r="AV13" i="108"/>
  <c r="AT17" i="108"/>
  <c r="AU17" i="108"/>
  <c r="AU19" i="77"/>
  <c r="AS18" i="75"/>
  <c r="AV22" i="68"/>
  <c r="AV15" i="105"/>
  <c r="AW22" i="88"/>
  <c r="AW8" i="77"/>
  <c r="AT18" i="66"/>
  <c r="AS13" i="76"/>
  <c r="AT18" i="76"/>
  <c r="AU20" i="101"/>
  <c r="AT14" i="101"/>
  <c r="AV18" i="75"/>
  <c r="AU20" i="72"/>
  <c r="AT17" i="96"/>
  <c r="AU18" i="79"/>
  <c r="AS18" i="96"/>
  <c r="AS9" i="68"/>
  <c r="AU14" i="101"/>
  <c r="AU8" i="96"/>
  <c r="AT20" i="72"/>
  <c r="AW10" i="72"/>
  <c r="AR18" i="66"/>
  <c r="AV15" i="66"/>
  <c r="AU18" i="88"/>
  <c r="AS18" i="88"/>
  <c r="AT9" i="68"/>
  <c r="AV14" i="101"/>
  <c r="AW20" i="72"/>
  <c r="AS18" i="66"/>
  <c r="AP12" i="86"/>
  <c r="AU16" i="97"/>
  <c r="AT16" i="97"/>
  <c r="AT23" i="97"/>
  <c r="AU20" i="76"/>
  <c r="AS10" i="69"/>
  <c r="AW14" i="101"/>
  <c r="AT14" i="70"/>
  <c r="AU18" i="66"/>
  <c r="AR12" i="86"/>
  <c r="AT8" i="69"/>
  <c r="AP22" i="71"/>
  <c r="AS8" i="73"/>
  <c r="AV14" i="70"/>
  <c r="AV19" i="102"/>
  <c r="AS8" i="96"/>
  <c r="AV15" i="97"/>
  <c r="AR17" i="71"/>
  <c r="AT15" i="66"/>
  <c r="AW14" i="70"/>
  <c r="AQ12" i="86"/>
  <c r="AT18" i="67"/>
  <c r="AU10" i="69"/>
  <c r="AU10" i="68"/>
  <c r="AT8" i="96"/>
  <c r="AT12" i="85"/>
  <c r="AT17" i="71"/>
  <c r="AS12" i="86"/>
  <c r="AT17" i="88"/>
  <c r="AV9" i="85"/>
  <c r="AR19" i="79"/>
  <c r="AW20" i="94"/>
  <c r="AS9" i="94"/>
  <c r="AU12" i="96"/>
  <c r="AV19" i="77"/>
  <c r="AS10" i="96"/>
  <c r="AV16" i="102"/>
  <c r="AU19" i="79"/>
  <c r="AS9" i="85"/>
  <c r="AV20" i="78"/>
  <c r="AU10" i="107"/>
  <c r="AS10" i="107"/>
  <c r="AV10" i="107"/>
  <c r="AR10" i="107"/>
  <c r="AV9" i="107"/>
  <c r="AR9" i="107"/>
  <c r="AT21" i="107"/>
  <c r="AS8" i="107"/>
  <c r="AS11" i="107"/>
  <c r="AU11" i="107"/>
  <c r="AS21" i="107"/>
  <c r="AT8" i="107"/>
  <c r="AT22" i="107"/>
  <c r="AU22" i="107"/>
  <c r="AR21" i="107"/>
  <c r="AU21" i="107"/>
  <c r="AU8" i="107"/>
  <c r="AU17" i="107"/>
  <c r="AR16" i="107"/>
  <c r="AV15" i="107"/>
  <c r="AU15" i="107"/>
  <c r="AR15" i="107"/>
  <c r="AS15" i="107"/>
  <c r="AS22" i="107"/>
  <c r="AV22" i="107"/>
  <c r="AS17" i="107"/>
  <c r="AV11" i="107"/>
  <c r="AR19" i="107"/>
  <c r="AU20" i="107"/>
  <c r="AU13" i="107"/>
  <c r="AR13" i="107"/>
  <c r="AV13" i="107"/>
  <c r="AS13" i="107"/>
  <c r="AV25" i="107"/>
  <c r="AT25" i="107"/>
  <c r="AR25" i="107"/>
  <c r="AU25" i="107"/>
  <c r="AR20" i="107"/>
  <c r="AV20" i="107"/>
  <c r="AS20" i="107"/>
  <c r="AS19" i="107"/>
  <c r="AV19" i="107"/>
  <c r="AT19" i="107"/>
  <c r="AT18" i="107"/>
  <c r="AR18" i="107"/>
  <c r="AS18" i="107"/>
  <c r="AS16" i="107"/>
  <c r="AV16" i="107"/>
  <c r="AT16" i="107"/>
  <c r="AT11" i="107"/>
  <c r="AR8" i="107"/>
  <c r="AR14" i="107"/>
  <c r="AS14" i="107"/>
  <c r="AV17" i="107"/>
  <c r="AU18" i="107"/>
  <c r="AU14" i="107"/>
  <c r="AS9" i="107"/>
  <c r="AT14" i="107"/>
  <c r="AT17" i="107"/>
  <c r="AW10" i="106"/>
  <c r="AU11" i="106"/>
  <c r="AU17" i="103"/>
  <c r="AT17" i="103"/>
  <c r="AS17" i="103"/>
  <c r="AW8" i="104"/>
  <c r="AV12" i="96"/>
  <c r="AU21" i="92"/>
  <c r="AW22" i="85"/>
  <c r="AV13" i="76"/>
  <c r="AU9" i="73"/>
  <c r="AP12" i="71"/>
  <c r="AT12" i="71"/>
  <c r="AR12" i="71"/>
  <c r="AQ12" i="71"/>
  <c r="AS12" i="71"/>
  <c r="AU19" i="73"/>
  <c r="AV13" i="73"/>
  <c r="AV20" i="101"/>
  <c r="AW20" i="101"/>
  <c r="AV21" i="92"/>
  <c r="AS20" i="81"/>
  <c r="AW15" i="84"/>
  <c r="AS10" i="81"/>
  <c r="AS22" i="85"/>
  <c r="AU15" i="75"/>
  <c r="AR8" i="73"/>
  <c r="AV8" i="73"/>
  <c r="AV10" i="72"/>
  <c r="AU10" i="72"/>
  <c r="AT10" i="72"/>
  <c r="AV20" i="72"/>
  <c r="AU14" i="70"/>
  <c r="AU17" i="67"/>
  <c r="AT17" i="67"/>
  <c r="AS17" i="67"/>
  <c r="AR15" i="66"/>
  <c r="AV17" i="102"/>
  <c r="AW17" i="102"/>
  <c r="AV24" i="100"/>
  <c r="AU10" i="81"/>
  <c r="AT8" i="66"/>
  <c r="AR8" i="66"/>
  <c r="AV12" i="102"/>
  <c r="AW8" i="96"/>
  <c r="AV20" i="81"/>
  <c r="AW10" i="81"/>
  <c r="AQ17" i="103"/>
  <c r="AW12" i="102"/>
  <c r="AW20" i="81"/>
  <c r="AV9" i="73"/>
  <c r="AW15" i="75"/>
  <c r="AR20" i="73"/>
  <c r="AU13" i="73"/>
  <c r="AR17" i="66"/>
  <c r="AS15" i="66"/>
  <c r="AR17" i="103"/>
  <c r="AS12" i="102"/>
  <c r="AS12" i="96"/>
  <c r="AU15" i="97"/>
  <c r="AS12" i="85"/>
  <c r="AS21" i="82"/>
  <c r="AV21" i="82"/>
  <c r="AS19" i="77"/>
  <c r="AR8" i="76"/>
  <c r="AT8" i="76"/>
  <c r="AV8" i="76"/>
  <c r="AU8" i="76"/>
  <c r="AT10" i="81"/>
  <c r="AS20" i="73"/>
  <c r="AR9" i="73"/>
  <c r="AT12" i="102"/>
  <c r="AT15" i="84"/>
  <c r="AS9" i="73"/>
  <c r="AW12" i="96"/>
  <c r="AU12" i="85"/>
  <c r="AV15" i="75"/>
  <c r="AV17" i="66"/>
  <c r="AW18" i="102"/>
  <c r="AV18" i="102"/>
  <c r="AS20" i="101"/>
  <c r="AR15" i="97"/>
  <c r="AV12" i="85"/>
  <c r="AV19" i="73"/>
  <c r="AU14" i="102"/>
  <c r="AV14" i="102"/>
  <c r="AT14" i="102"/>
  <c r="AU17" i="102"/>
  <c r="AS15" i="97"/>
  <c r="AV9" i="94"/>
  <c r="AW9" i="94"/>
  <c r="AT22" i="85"/>
  <c r="AR13" i="76"/>
  <c r="AR19" i="73"/>
  <c r="AS17" i="102"/>
  <c r="AW15" i="102"/>
  <c r="AU15" i="102"/>
  <c r="AU22" i="85"/>
  <c r="AT13" i="76"/>
  <c r="AS19" i="73"/>
  <c r="AV21" i="68"/>
  <c r="AS8" i="66"/>
  <c r="AT8" i="73"/>
  <c r="AV16" i="67"/>
  <c r="AU16" i="67"/>
  <c r="AT16" i="67"/>
  <c r="AS16" i="67"/>
  <c r="AS22" i="68"/>
  <c r="AR22" i="68"/>
  <c r="AU8" i="66"/>
</calcChain>
</file>

<file path=xl/sharedStrings.xml><?xml version="1.0" encoding="utf-8"?>
<sst xmlns="http://schemas.openxmlformats.org/spreadsheetml/2006/main" count="47169" uniqueCount="287">
  <si>
    <t>年</t>
  </si>
  <si>
    <t>サ　ー　ビ　ス　種　類</t>
  </si>
  <si>
    <t>住宅型有料老人ホーム</t>
  </si>
  <si>
    <t>ライフステイむなかた</t>
  </si>
  <si>
    <t>月勤務表</t>
  </si>
  <si>
    <t>事  業  所  名</t>
  </si>
  <si>
    <t>職　種</t>
  </si>
  <si>
    <t>勤務　　　　　　　　形態</t>
  </si>
  <si>
    <t>氏　名</t>
  </si>
  <si>
    <t>第１週</t>
  </si>
  <si>
    <t>第２週</t>
  </si>
  <si>
    <t>第３週</t>
  </si>
  <si>
    <t>第４週</t>
  </si>
  <si>
    <t>弟５週</t>
  </si>
  <si>
    <t>勤務時間数</t>
  </si>
  <si>
    <t>資格等</t>
  </si>
  <si>
    <t>休み</t>
  </si>
  <si>
    <t>（有給）</t>
  </si>
  <si>
    <t>夜勤</t>
  </si>
  <si>
    <t>有給残</t>
  </si>
  <si>
    <t>日勤数</t>
  </si>
  <si>
    <t>ヤ</t>
  </si>
  <si>
    <t>ﾔ</t>
  </si>
  <si>
    <t>2-</t>
  </si>
  <si>
    <t>2－</t>
  </si>
  <si>
    <t>２-</t>
  </si>
  <si>
    <t>２－</t>
  </si>
  <si>
    <t>3-</t>
  </si>
  <si>
    <t>3－</t>
  </si>
  <si>
    <t>３-</t>
  </si>
  <si>
    <t>３－</t>
  </si>
  <si>
    <t>看護職</t>
  </si>
  <si>
    <t>常勤</t>
  </si>
  <si>
    <t>岩﨑　裕子</t>
  </si>
  <si>
    <t>－</t>
  </si>
  <si>
    <t>有</t>
  </si>
  <si>
    <t>3オ</t>
  </si>
  <si>
    <t>日</t>
  </si>
  <si>
    <t>看護師</t>
  </si>
  <si>
    <t>松永　美紀</t>
  </si>
  <si>
    <t>2早</t>
  </si>
  <si>
    <t>3早</t>
  </si>
  <si>
    <t>2オ</t>
  </si>
  <si>
    <t>秋吉　智子</t>
  </si>
  <si>
    <t>パート</t>
  </si>
  <si>
    <t>松尾　理恵</t>
  </si>
  <si>
    <t>介護職</t>
  </si>
  <si>
    <t>上松　伸次</t>
  </si>
  <si>
    <t>介護福祉士</t>
  </si>
  <si>
    <t>荻野　琢馬</t>
  </si>
  <si>
    <t>盛永　善行</t>
  </si>
  <si>
    <t>ヘルパー</t>
  </si>
  <si>
    <t>野口　恵子</t>
  </si>
  <si>
    <t>松浦　洋子</t>
  </si>
  <si>
    <t>高橋　志奈</t>
  </si>
  <si>
    <t>木村　文子</t>
  </si>
  <si>
    <t>林田　秀昭</t>
  </si>
  <si>
    <t>宮田  英明</t>
  </si>
  <si>
    <t>準社</t>
  </si>
  <si>
    <t>荻野　実希</t>
  </si>
  <si>
    <t>研</t>
  </si>
  <si>
    <t>中道　省吾</t>
  </si>
  <si>
    <t>計</t>
  </si>
  <si>
    <t>１　日　の　　　　　　勤務形態別　　　　　　人 員 内 訳</t>
  </si>
  <si>
    <t>職員会議</t>
  </si>
  <si>
    <t>健康診断</t>
  </si>
  <si>
    <t>消防訓練</t>
  </si>
  <si>
    <t>誕生会</t>
  </si>
  <si>
    <t>住宅会議</t>
  </si>
  <si>
    <t>2Ｆ早</t>
  </si>
  <si>
    <t>２Ｆ早</t>
  </si>
  <si>
    <t>２オ</t>
  </si>
  <si>
    <t>３早</t>
  </si>
  <si>
    <t>３オ</t>
  </si>
  <si>
    <t>太田　千代</t>
  </si>
  <si>
    <t>眞武　直子</t>
  </si>
  <si>
    <t>石本　朗登</t>
  </si>
  <si>
    <t>助っ人</t>
  </si>
  <si>
    <t>長岡　妙子</t>
  </si>
  <si>
    <t>山本　哲史</t>
  </si>
  <si>
    <t>田島　由美子</t>
  </si>
  <si>
    <t>暑気払い</t>
  </si>
  <si>
    <t>モニカヘア</t>
  </si>
  <si>
    <t>そうめん流し</t>
  </si>
  <si>
    <t>むなかた会議</t>
  </si>
  <si>
    <t>派遣</t>
  </si>
  <si>
    <t>岩下　大槻</t>
  </si>
  <si>
    <t>野見山　明美</t>
  </si>
  <si>
    <t>吉野　治世</t>
  </si>
  <si>
    <t>さんまパーティー</t>
  </si>
  <si>
    <t>もちつき</t>
  </si>
  <si>
    <t>２月３日付　変更黄色</t>
  </si>
  <si>
    <t>―</t>
  </si>
  <si>
    <t>ー</t>
  </si>
  <si>
    <t>１月１０日付　変更は赤</t>
  </si>
  <si>
    <t>欠</t>
  </si>
  <si>
    <t>仲原　一美</t>
  </si>
  <si>
    <t>３月２日付　変更黄色</t>
  </si>
  <si>
    <t>新年会＆誕生会</t>
  </si>
  <si>
    <t>４月１８日付　変更は黄色</t>
  </si>
  <si>
    <t>さくら祭り</t>
  </si>
  <si>
    <t>ユリックス演奏会</t>
  </si>
  <si>
    <t>8月28日付　変更黄</t>
  </si>
  <si>
    <t>ｹｱ</t>
  </si>
  <si>
    <t>介護支援専門員</t>
  </si>
  <si>
    <t>６月５日付　変更赤</t>
  </si>
  <si>
    <t>デ</t>
  </si>
  <si>
    <t>オカリナ演奏会</t>
  </si>
  <si>
    <t>むなかた会議・誕生会</t>
  </si>
  <si>
    <t>特</t>
  </si>
  <si>
    <t>稲築</t>
  </si>
  <si>
    <t>ケア</t>
  </si>
  <si>
    <t>さんま祭り</t>
  </si>
  <si>
    <t>いなつきの祭り</t>
  </si>
  <si>
    <t>デイ</t>
  </si>
  <si>
    <t>月</t>
  </si>
  <si>
    <t>火</t>
  </si>
  <si>
    <t>木</t>
  </si>
  <si>
    <t>新年会</t>
  </si>
  <si>
    <t>CM</t>
  </si>
  <si>
    <t>２月２日変更</t>
  </si>
  <si>
    <t>事</t>
  </si>
  <si>
    <t>誕生日会</t>
  </si>
  <si>
    <t>むなかた会議・花見</t>
  </si>
  <si>
    <t>４月２日付　変更黄</t>
  </si>
  <si>
    <t>He</t>
  </si>
  <si>
    <t>ﾍﾙ</t>
  </si>
  <si>
    <t>宮本（奥）９：４５～</t>
  </si>
  <si>
    <t>青字の方、翌日のCMC往診のFAXして下さい。</t>
  </si>
  <si>
    <t>岩丸　保子</t>
  </si>
  <si>
    <t>舌間　真望</t>
  </si>
  <si>
    <t>水</t>
  </si>
  <si>
    <t>ﾍﾙﾊﾟｰ</t>
  </si>
  <si>
    <t>金</t>
  </si>
  <si>
    <t>土</t>
  </si>
  <si>
    <t>フットサル</t>
  </si>
  <si>
    <t>青木さん自費食介　昼　黄</t>
  </si>
  <si>
    <t>10/20 変更ベージュ</t>
  </si>
  <si>
    <t>夜　緑</t>
  </si>
  <si>
    <t>8:30</t>
  </si>
  <si>
    <t>7:00</t>
  </si>
  <si>
    <t>6:30</t>
  </si>
  <si>
    <t>稲</t>
  </si>
  <si>
    <t>菜の花ふり返り</t>
  </si>
  <si>
    <t>バドミントン</t>
  </si>
  <si>
    <t>稲築祭り</t>
  </si>
  <si>
    <t>フットサル・誕生会</t>
  </si>
  <si>
    <t>誕生会＆新年会</t>
  </si>
  <si>
    <t>外食行事</t>
  </si>
  <si>
    <t>宗像会議</t>
  </si>
  <si>
    <t>むなかた会議＆花見</t>
  </si>
  <si>
    <t>8:00</t>
  </si>
  <si>
    <t>変更５月５日</t>
  </si>
  <si>
    <t>長岡　善行</t>
  </si>
  <si>
    <t>10:30</t>
  </si>
  <si>
    <t>６月7日　変更青</t>
  </si>
  <si>
    <t>開設記念</t>
  </si>
  <si>
    <t>10:00</t>
  </si>
  <si>
    <t>バトミントン</t>
  </si>
  <si>
    <t>日勤</t>
  </si>
  <si>
    <t>長野　由佳</t>
  </si>
  <si>
    <t>誕生会・バドミントン</t>
  </si>
  <si>
    <t>土屋　勇輔</t>
  </si>
  <si>
    <t>MBC</t>
  </si>
  <si>
    <t>モニカ</t>
  </si>
  <si>
    <t>藤棚</t>
  </si>
  <si>
    <t>土谷　勇輔</t>
  </si>
  <si>
    <t>門松</t>
  </si>
  <si>
    <t>登山</t>
  </si>
  <si>
    <t>勤務変更
２月５日</t>
  </si>
  <si>
    <t>2ー</t>
  </si>
  <si>
    <t>誕生会・モニカ</t>
  </si>
  <si>
    <t>花見</t>
  </si>
  <si>
    <t>２Ｆワクチン接種</t>
  </si>
  <si>
    <t>３Ｆワクチン接種</t>
  </si>
  <si>
    <t>6:00</t>
  </si>
  <si>
    <t>SUP1</t>
  </si>
  <si>
    <t>SUP2</t>
  </si>
  <si>
    <t>誕生会・むなかた会議</t>
  </si>
  <si>
    <t>昼の誘導・宮本さん</t>
  </si>
  <si>
    <t>カヤック</t>
  </si>
  <si>
    <t>２早</t>
  </si>
  <si>
    <t>夏を惜しむ会</t>
  </si>
  <si>
    <t>緑の枠の日は夜勤者が
就寝介助お願いします。</t>
  </si>
  <si>
    <t>緑のところ、就寝介助の手伝いをお願いします。</t>
  </si>
  <si>
    <t>山登り</t>
  </si>
  <si>
    <t>ウインドサーフィン</t>
  </si>
  <si>
    <t>ワクチン３回目</t>
  </si>
  <si>
    <t>三浦　達也</t>
  </si>
  <si>
    <t>実務者</t>
  </si>
  <si>
    <t>大社　秀信</t>
  </si>
  <si>
    <t>8月22日付</t>
  </si>
  <si>
    <t>甲斐　久美子</t>
  </si>
  <si>
    <t>准看護師</t>
  </si>
  <si>
    <t>10月7日付　変更黄色</t>
  </si>
  <si>
    <t>三浦　美紀</t>
  </si>
  <si>
    <t>沖　　星奈</t>
  </si>
  <si>
    <t>永尾　昭貴</t>
  </si>
  <si>
    <t>インフル予防接種</t>
  </si>
  <si>
    <t>誕生会
バトミントン</t>
  </si>
  <si>
    <t>１２月２０付　赤変更</t>
  </si>
  <si>
    <t>17時</t>
  </si>
  <si>
    <t>忌</t>
  </si>
  <si>
    <t>コロナワクチン</t>
  </si>
  <si>
    <t>餅つき</t>
  </si>
  <si>
    <t>誕生会
むなかた会議</t>
  </si>
  <si>
    <t>馬越　美穂</t>
  </si>
  <si>
    <t>　</t>
  </si>
  <si>
    <t>産休</t>
  </si>
  <si>
    <t>４月１１日変更青</t>
  </si>
  <si>
    <t>夜専</t>
  </si>
  <si>
    <t>育休</t>
  </si>
  <si>
    <t>消防点検</t>
  </si>
  <si>
    <t>７月４日付け</t>
  </si>
  <si>
    <t>８月３日付　変更黄色</t>
  </si>
  <si>
    <t>諸岡　珠里</t>
  </si>
  <si>
    <t>８月７日付　変更ピンク</t>
  </si>
  <si>
    <t>-</t>
  </si>
  <si>
    <t>食事の誘導の為、</t>
  </si>
  <si>
    <t>１０月８日付　変更黄色</t>
  </si>
  <si>
    <t>青字の日勤は7：30～16：30</t>
  </si>
  <si>
    <t>緑字は10：00～19：00となります。</t>
  </si>
  <si>
    <t>浮島　芙美子</t>
  </si>
  <si>
    <t>初任者研修終了</t>
  </si>
  <si>
    <t>ワクチン接種</t>
  </si>
  <si>
    <t>青字</t>
  </si>
  <si>
    <t>の日勤は7：30～16：30</t>
  </si>
  <si>
    <t>緑字</t>
  </si>
  <si>
    <t>の日勤10：00～19：00となります。</t>
  </si>
  <si>
    <t>夕誘導山本</t>
  </si>
  <si>
    <t>感染予防研修</t>
  </si>
  <si>
    <t>11月６日変更
変更分黄色</t>
  </si>
  <si>
    <t>三好　孝明</t>
  </si>
  <si>
    <r>
      <rPr>
        <sz val="8"/>
        <rFont val="HGｺﾞｼｯｸE"/>
        <family val="2"/>
        <charset val="128"/>
      </rPr>
      <t xml:space="preserve">赤間保育園・
</t>
    </r>
    <r>
      <rPr>
        <sz val="10"/>
        <color rgb="FFFF00FF"/>
        <rFont val="HGｺﾞｼｯｸE"/>
        <family val="2"/>
        <charset val="128"/>
      </rPr>
      <t>ACP</t>
    </r>
  </si>
  <si>
    <t>フラダンス</t>
  </si>
  <si>
    <t>3ー</t>
  </si>
  <si>
    <t>三吉　孝明</t>
  </si>
  <si>
    <t>の早は7：00～16：00</t>
  </si>
  <si>
    <t>2月8日変更ピンク</t>
  </si>
  <si>
    <t>３月３０日付変更黄色</t>
  </si>
  <si>
    <t>虐待防止委員会</t>
  </si>
  <si>
    <t>感染予防委員会</t>
  </si>
  <si>
    <t>電気点検</t>
  </si>
  <si>
    <t>日</t>
    <phoneticPr fontId="111"/>
  </si>
  <si>
    <t xml:space="preserve">月勤務表 </t>
    <phoneticPr fontId="111"/>
  </si>
  <si>
    <t>No.2</t>
    <phoneticPr fontId="111"/>
  </si>
  <si>
    <t>日</t>
    <rPh sb="0" eb="1">
      <t>ニチ</t>
    </rPh>
    <phoneticPr fontId="111"/>
  </si>
  <si>
    <t>有</t>
    <rPh sb="0" eb="1">
      <t>ユウ</t>
    </rPh>
    <phoneticPr fontId="111"/>
  </si>
  <si>
    <t>MBC</t>
    <phoneticPr fontId="111"/>
  </si>
  <si>
    <t>モニカ</t>
    <phoneticPr fontId="111"/>
  </si>
  <si>
    <t>誕生日会</t>
    <rPh sb="0" eb="4">
      <t>タンジョウビカイ</t>
    </rPh>
    <phoneticPr fontId="111"/>
  </si>
  <si>
    <t>訪問調査</t>
    <rPh sb="0" eb="2">
      <t>ホウモン</t>
    </rPh>
    <rPh sb="2" eb="4">
      <t>チョウサ</t>
    </rPh>
    <phoneticPr fontId="111"/>
  </si>
  <si>
    <t>上松　救命講習</t>
    <rPh sb="0" eb="2">
      <t>ウエマツ</t>
    </rPh>
    <rPh sb="3" eb="5">
      <t>キュウメイ</t>
    </rPh>
    <rPh sb="5" eb="7">
      <t>コウシュウ</t>
    </rPh>
    <phoneticPr fontId="111"/>
  </si>
  <si>
    <t>火</t>
    <rPh sb="0" eb="1">
      <t>カ</t>
    </rPh>
    <phoneticPr fontId="125"/>
  </si>
  <si>
    <t>水</t>
    <rPh sb="0" eb="1">
      <t>スイ</t>
    </rPh>
    <phoneticPr fontId="125"/>
  </si>
  <si>
    <t>海の日</t>
    <rPh sb="0" eb="1">
      <t>ウミ</t>
    </rPh>
    <rPh sb="2" eb="3">
      <t>ヒ</t>
    </rPh>
    <phoneticPr fontId="125"/>
  </si>
  <si>
    <t>モニカ</t>
    <phoneticPr fontId="125"/>
  </si>
  <si>
    <t>誕生日会</t>
    <rPh sb="0" eb="4">
      <t>タンジョウビカイ</t>
    </rPh>
    <phoneticPr fontId="125"/>
  </si>
  <si>
    <t>試験/MBC</t>
    <rPh sb="0" eb="2">
      <t>シケン</t>
    </rPh>
    <phoneticPr fontId="125"/>
  </si>
  <si>
    <t>土用丑の日</t>
    <rPh sb="0" eb="2">
      <t>ドヨウ</t>
    </rPh>
    <rPh sb="2" eb="3">
      <t>ウシ</t>
    </rPh>
    <rPh sb="4" eb="5">
      <t>ヒ</t>
    </rPh>
    <phoneticPr fontId="125"/>
  </si>
  <si>
    <t>※沖さん　８～１０日忌引き　</t>
    <rPh sb="1" eb="2">
      <t>オキ</t>
    </rPh>
    <rPh sb="9" eb="10">
      <t>ニチ</t>
    </rPh>
    <rPh sb="10" eb="12">
      <t>キビ</t>
    </rPh>
    <phoneticPr fontId="111"/>
  </si>
  <si>
    <t>木</t>
    <rPh sb="0" eb="1">
      <t>モク</t>
    </rPh>
    <phoneticPr fontId="111"/>
  </si>
  <si>
    <t>金</t>
    <rPh sb="0" eb="1">
      <t>キン</t>
    </rPh>
    <phoneticPr fontId="125"/>
  </si>
  <si>
    <t>土</t>
    <rPh sb="0" eb="1">
      <t>ド</t>
    </rPh>
    <phoneticPr fontId="125"/>
  </si>
  <si>
    <t>誕生会</t>
    <rPh sb="0" eb="3">
      <t>タンジョウカイ</t>
    </rPh>
    <phoneticPr fontId="111"/>
  </si>
  <si>
    <t>そうめん流し</t>
    <rPh sb="4" eb="5">
      <t>ナガ</t>
    </rPh>
    <phoneticPr fontId="111"/>
  </si>
  <si>
    <t>準備・草刈り</t>
    <rPh sb="0" eb="2">
      <t>ジュンビ</t>
    </rPh>
    <rPh sb="3" eb="5">
      <t>クサカ</t>
    </rPh>
    <phoneticPr fontId="111"/>
  </si>
  <si>
    <t>準備・草刈り</t>
    <rPh sb="0" eb="2">
      <t>ジュンビ</t>
    </rPh>
    <rPh sb="3" eb="5">
      <t>クサカ</t>
    </rPh>
    <phoneticPr fontId="111"/>
  </si>
  <si>
    <t>三吉1人遅出</t>
    <rPh sb="0" eb="2">
      <t>ミヨシ</t>
    </rPh>
    <rPh sb="3" eb="4">
      <t>リ</t>
    </rPh>
    <rPh sb="4" eb="6">
      <t>オソデ</t>
    </rPh>
    <phoneticPr fontId="111"/>
  </si>
  <si>
    <t>（訪調）</t>
    <rPh sb="1" eb="2">
      <t>ホウ</t>
    </rPh>
    <rPh sb="2" eb="3">
      <t>チョウ</t>
    </rPh>
    <phoneticPr fontId="111"/>
  </si>
  <si>
    <t>月</t>
    <rPh sb="0" eb="1">
      <t>ゲツ</t>
    </rPh>
    <phoneticPr fontId="125"/>
  </si>
  <si>
    <t>敬老の日</t>
    <rPh sb="0" eb="2">
      <t>ケイロウ</t>
    </rPh>
    <rPh sb="3" eb="4">
      <t>ヒ</t>
    </rPh>
    <phoneticPr fontId="111"/>
  </si>
  <si>
    <t>秋分の日</t>
    <rPh sb="0" eb="2">
      <t>シュウブン</t>
    </rPh>
    <rPh sb="3" eb="4">
      <t>ヒ</t>
    </rPh>
    <phoneticPr fontId="111"/>
  </si>
  <si>
    <t>振替休日</t>
    <rPh sb="0" eb="4">
      <t>フリカエキュウジツ</t>
    </rPh>
    <phoneticPr fontId="111"/>
  </si>
  <si>
    <t>火</t>
    <rPh sb="0" eb="1">
      <t>カ</t>
    </rPh>
    <phoneticPr fontId="111"/>
  </si>
  <si>
    <t>月</t>
    <rPh sb="0" eb="1">
      <t>ゲツ</t>
    </rPh>
    <phoneticPr fontId="111"/>
  </si>
  <si>
    <t>の日勤は7：00～16：00</t>
    <phoneticPr fontId="111"/>
  </si>
  <si>
    <t>水</t>
    <rPh sb="0" eb="1">
      <t>スイ</t>
    </rPh>
    <phoneticPr fontId="111"/>
  </si>
  <si>
    <t>永尾　昭貴</t>
    <phoneticPr fontId="111"/>
  </si>
  <si>
    <t>浮島　芙美子</t>
    <phoneticPr fontId="111"/>
  </si>
  <si>
    <t>初任者研修終了</t>
    <phoneticPr fontId="111"/>
  </si>
  <si>
    <t>明石　京子</t>
    <rPh sb="0" eb="2">
      <t>アカシ</t>
    </rPh>
    <rPh sb="3" eb="5">
      <t>キョウコ</t>
    </rPh>
    <phoneticPr fontId="111"/>
  </si>
  <si>
    <t>介護福祉士</t>
    <phoneticPr fontId="111"/>
  </si>
  <si>
    <t>の日勤10：00～19：00となります。</t>
    <phoneticPr fontId="111"/>
  </si>
  <si>
    <t>土</t>
    <rPh sb="0" eb="1">
      <t>ド</t>
    </rPh>
    <phoneticPr fontId="111"/>
  </si>
  <si>
    <t>実務者研修終了</t>
    <rPh sb="0" eb="3">
      <t>ジツムシャ</t>
    </rPh>
    <rPh sb="3" eb="5">
      <t>ケンシュウ</t>
    </rPh>
    <rPh sb="5" eb="7">
      <t>シュウリョウ</t>
    </rPh>
    <phoneticPr fontId="111"/>
  </si>
  <si>
    <t>花見・誕生会</t>
    <rPh sb="0" eb="2">
      <t>ハナミ</t>
    </rPh>
    <rPh sb="3" eb="6">
      <t>タンジョウカイ</t>
    </rPh>
    <phoneticPr fontId="1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</si>
</sst>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0_ "/>
    <numFmt numFmtId="166" formatCode="#,##0_ "/>
  </numFmts>
  <fonts count="146">
    <font>
      <sz val="11"/>
      <name val="ＭＳ Ｐゴシック"/>
      <charset val="128"/>
    </font>
    <font>
      <sz val="10"/>
      <name val="ＭＳ ゴシック"/>
      <family val="2"/>
      <charset val="128"/>
    </font>
    <font>
      <sz val="9"/>
      <name val="ＭＳ ゴシック"/>
      <family val="2"/>
      <charset val="128"/>
    </font>
    <font>
      <sz val="11"/>
      <name val="ＭＳ ゴシック"/>
      <family val="2"/>
      <charset val="128"/>
    </font>
    <font>
      <sz val="8"/>
      <name val="ＭＳ ゴシック"/>
      <family val="2"/>
      <charset val="128"/>
    </font>
    <font>
      <sz val="9"/>
      <color indexed="8"/>
      <name val="ＭＳ Ｐゴシック"/>
      <family val="2"/>
      <charset val="128"/>
    </font>
    <font>
      <sz val="9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9"/>
      <color rgb="FFFF0000"/>
      <name val="ＭＳ Ｐゴシック"/>
      <family val="2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0"/>
      <color theme="1"/>
      <name val="HGPｺﾞｼｯｸE"/>
      <family val="2"/>
      <charset val="128"/>
    </font>
    <font>
      <sz val="10"/>
      <color rgb="FFFF0000"/>
      <name val="HGPｺﾞｼｯｸE"/>
      <family val="2"/>
      <charset val="128"/>
    </font>
    <font>
      <sz val="10"/>
      <color rgb="FF0ED8E2"/>
      <name val="HGPｺﾞｼｯｸE"/>
      <family val="2"/>
      <charset val="128"/>
    </font>
    <font>
      <sz val="10"/>
      <name val="HGPｺﾞｼｯｸE"/>
      <family val="2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sz val="9"/>
      <name val="HGｺﾞｼｯｸE"/>
      <family val="2"/>
      <charset val="128"/>
    </font>
    <font>
      <sz val="10"/>
      <name val="HGｺﾞｼｯｸE"/>
      <family val="2"/>
      <charset val="128"/>
    </font>
    <font>
      <sz val="12"/>
      <name val="ＭＳ ゴシック"/>
      <family val="3"/>
      <charset val="128"/>
    </font>
    <font>
      <sz val="10"/>
      <name val="HGSｺﾞｼｯｸE"/>
      <family val="2"/>
      <charset val="128"/>
    </font>
    <font>
      <sz val="9"/>
      <name val="HGSｺﾞｼｯｸE"/>
      <family val="2"/>
      <charset val="128"/>
    </font>
    <font>
      <sz val="8"/>
      <name val="HGｺﾞｼｯｸE"/>
      <family val="2"/>
      <charset val="128"/>
    </font>
    <font>
      <sz val="6"/>
      <name val="ＭＳ ゴシック"/>
      <family val="3"/>
      <charset val="128"/>
    </font>
    <font>
      <sz val="6"/>
      <name val="HGｺﾞｼｯｸE"/>
      <family val="2"/>
      <charset val="128"/>
    </font>
    <font>
      <b/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2"/>
      <name val="ＭＳ 明朝"/>
      <family val="1"/>
      <charset val="128"/>
    </font>
    <font>
      <sz val="10"/>
      <color rgb="FF00B0F0"/>
      <name val="HGPｺﾞｼｯｸE"/>
      <family val="2"/>
      <charset val="128"/>
    </font>
    <font>
      <sz val="10"/>
      <color rgb="FFFFFF00"/>
      <name val="HGPｺﾞｼｯｸE"/>
      <family val="2"/>
      <charset val="128"/>
    </font>
    <font>
      <sz val="8"/>
      <name val="HGSｺﾞｼｯｸE"/>
      <family val="2"/>
      <charset val="128"/>
    </font>
    <font>
      <sz val="9"/>
      <name val="HGPｺﾞｼｯｸE"/>
      <family val="2"/>
      <charset val="128"/>
    </font>
    <font>
      <sz val="10"/>
      <color rgb="FF00B050"/>
      <name val="HGPｺﾞｼｯｸE"/>
      <family val="2"/>
      <charset val="128"/>
    </font>
    <font>
      <sz val="11"/>
      <color rgb="FFFF0000"/>
      <name val="ＭＳ Ｐゴシック"/>
      <family val="3"/>
      <charset val="128"/>
    </font>
    <font>
      <sz val="10"/>
      <color rgb="FF00B0F0"/>
      <name val="ＭＳ 明朝"/>
      <family val="1"/>
      <charset val="128"/>
    </font>
    <font>
      <sz val="10"/>
      <color rgb="FF0070C0"/>
      <name val="HGPｺﾞｼｯｸE"/>
      <family val="2"/>
      <charset val="128"/>
    </font>
    <font>
      <b/>
      <sz val="12"/>
      <name val="ＭＳ ゴシック"/>
      <family val="3"/>
      <charset val="128"/>
    </font>
    <font>
      <sz val="9"/>
      <color rgb="FFFF0000"/>
      <name val="HGPｺﾞｼｯｸE"/>
      <family val="2"/>
      <charset val="128"/>
    </font>
    <font>
      <sz val="8"/>
      <color theme="1"/>
      <name val="ＭＳ ゴシック"/>
      <family val="3"/>
      <charset val="128"/>
    </font>
    <font>
      <sz val="10"/>
      <color rgb="FFFFC000"/>
      <name val="HGPｺﾞｼｯｸE"/>
      <family val="2"/>
      <charset val="128"/>
    </font>
    <font>
      <sz val="9"/>
      <color theme="1"/>
      <name val="HGPｺﾞｼｯｸE"/>
      <family val="2"/>
      <charset val="128"/>
    </font>
    <font>
      <sz val="10"/>
      <color rgb="FF000000"/>
      <name val="HGPｺﾞｼｯｸE"/>
      <family val="2"/>
      <charset val="128"/>
    </font>
    <font>
      <sz val="9"/>
      <color rgb="FF000000"/>
      <name val="ＭＳ Ｐゴシック"/>
      <family val="3"/>
      <charset val="128"/>
    </font>
    <font>
      <sz val="9"/>
      <color rgb="FF000000"/>
      <name val="HGPｺﾞｼｯｸE"/>
      <family val="2"/>
      <charset val="128"/>
    </font>
    <font>
      <sz val="8"/>
      <name val="HGPｺﾞｼｯｸE"/>
      <family val="2"/>
      <charset val="128"/>
    </font>
    <font>
      <sz val="7"/>
      <name val="HGｺﾞｼｯｸE"/>
      <family val="2"/>
      <charset val="128"/>
    </font>
    <font>
      <sz val="11"/>
      <name val="HGPｺﾞｼｯｸE"/>
      <family val="2"/>
      <charset val="128"/>
    </font>
    <font>
      <sz val="10"/>
      <color theme="4"/>
      <name val="HGPｺﾞｼｯｸE"/>
      <family val="2"/>
      <charset val="128"/>
    </font>
    <font>
      <sz val="10"/>
      <color rgb="FF72F0F6"/>
      <name val="HGPｺﾞｼｯｸE"/>
      <family val="2"/>
      <charset val="128"/>
    </font>
    <font>
      <sz val="6"/>
      <name val="HGPｺﾞｼｯｸE"/>
      <family val="2"/>
      <charset val="128"/>
    </font>
    <font>
      <sz val="9"/>
      <color rgb="FFFFC000"/>
      <name val="ＭＳ ゴシック"/>
      <family val="3"/>
      <charset val="128"/>
    </font>
    <font>
      <sz val="7"/>
      <name val="HGPｺﾞｼｯｸE"/>
      <family val="2"/>
      <charset val="128"/>
    </font>
    <font>
      <sz val="6"/>
      <color theme="1"/>
      <name val="HGPｺﾞｼｯｸE"/>
      <family val="2"/>
      <charset val="128"/>
    </font>
    <font>
      <sz val="7"/>
      <name val="ＭＳ 明朝"/>
      <family val="1"/>
      <charset val="128"/>
    </font>
    <font>
      <sz val="7"/>
      <color rgb="FF0070C0"/>
      <name val="HGPｺﾞｼｯｸE"/>
      <family val="2"/>
      <charset val="128"/>
    </font>
    <font>
      <sz val="9"/>
      <color rgb="FF0070C0"/>
      <name val="HGPｺﾞｼｯｸE"/>
      <family val="2"/>
      <charset val="128"/>
    </font>
    <font>
      <sz val="14"/>
      <name val="ＭＳ 明朝"/>
      <family val="1"/>
      <charset val="128"/>
    </font>
    <font>
      <sz val="10"/>
      <color theme="4" tint="0.39967040009765925"/>
      <name val="HGPｺﾞｼｯｸE"/>
      <family val="2"/>
      <charset val="128"/>
    </font>
    <font>
      <sz val="10"/>
      <name val="HGPGothicE"/>
      <family val="2"/>
      <charset val="128"/>
    </font>
    <font>
      <sz val="10"/>
      <color theme="4" tint="0.39967040009765925"/>
      <name val="HGPGothicE"/>
      <family val="2"/>
      <charset val="128"/>
    </font>
    <font>
      <sz val="10"/>
      <color rgb="FFFF0000"/>
      <name val="HGPGothicE"/>
      <family val="2"/>
      <charset val="128"/>
    </font>
    <font>
      <b/>
      <sz val="10"/>
      <name val="HGPｺﾞｼｯｸE"/>
      <family val="2"/>
      <charset val="128"/>
    </font>
    <font>
      <sz val="10"/>
      <color rgb="FFFF0000"/>
      <name val="ＭＳ Ｐゴシック"/>
      <family val="3"/>
      <charset val="128"/>
    </font>
    <font>
      <sz val="10"/>
      <color theme="1"/>
      <name val="HGPGothicE"/>
      <family val="2"/>
      <charset val="128"/>
    </font>
    <font>
      <sz val="10"/>
      <color theme="1"/>
      <name val="HGｺﾞｼｯｸE"/>
      <family val="2"/>
      <charset val="128"/>
    </font>
    <font>
      <sz val="6"/>
      <color rgb="FFFFFF00"/>
      <name val="ＭＳ 明朝"/>
      <family val="1"/>
      <charset val="128"/>
    </font>
    <font>
      <sz val="10"/>
      <color rgb="FFFF0000"/>
      <name val="HGｺﾞｼｯｸE"/>
      <family val="2"/>
      <charset val="128"/>
    </font>
    <font>
      <sz val="10"/>
      <color rgb="FF00B0F0"/>
      <name val="HGPGothicE"/>
      <family val="2"/>
      <charset val="128"/>
    </font>
    <font>
      <sz val="10"/>
      <color theme="4" tint="-0.249977111117893"/>
      <name val="HGPｺﾞｼｯｸE"/>
      <family val="2"/>
      <charset val="128"/>
    </font>
    <font>
      <sz val="11"/>
      <name val="HGｺﾞｼｯｸE"/>
      <family val="2"/>
      <charset val="128"/>
    </font>
    <font>
      <sz val="10"/>
      <color rgb="FF0070C0"/>
      <name val="HGPGothicE"/>
      <family val="2"/>
      <charset val="128"/>
    </font>
    <font>
      <sz val="9"/>
      <color rgb="FFFF0000"/>
      <name val="HGｺﾞｼｯｸE"/>
      <family val="2"/>
      <charset val="128"/>
    </font>
    <font>
      <sz val="10"/>
      <color indexed="8"/>
      <name val="HGPｺﾞｼｯｸE"/>
      <family val="2"/>
      <charset val="128"/>
    </font>
    <font>
      <sz val="10"/>
      <color indexed="10"/>
      <name val="HGPｺﾞｼｯｸE"/>
      <family val="2"/>
      <charset val="128"/>
    </font>
    <font>
      <sz val="9"/>
      <color indexed="8"/>
      <name val="HGPｺﾞｼｯｸE"/>
      <family val="2"/>
      <charset val="128"/>
    </font>
    <font>
      <sz val="10"/>
      <color indexed="8"/>
      <name val="HGPGothicE"/>
      <family val="2"/>
      <charset val="128"/>
    </font>
    <font>
      <sz val="10"/>
      <color indexed="10"/>
      <name val="HGｺﾞｼｯｸE"/>
      <family val="2"/>
      <charset val="128"/>
    </font>
    <font>
      <sz val="9"/>
      <color rgb="FF00B050"/>
      <name val="HGPｺﾞｼｯｸE"/>
      <family val="2"/>
      <charset val="128"/>
    </font>
    <font>
      <sz val="9"/>
      <color indexed="10"/>
      <name val="ＭＳ Ｐゴシック"/>
      <family val="3"/>
      <charset val="128"/>
    </font>
    <font>
      <sz val="10"/>
      <color indexed="40"/>
      <name val="HGPｺﾞｼｯｸE"/>
      <family val="2"/>
      <charset val="128"/>
    </font>
    <font>
      <sz val="10"/>
      <color indexed="8"/>
      <name val="ＭＳ 明朝"/>
      <family val="1"/>
      <charset val="128"/>
    </font>
    <font>
      <sz val="10"/>
      <color indexed="8"/>
      <name val="HGｺﾞｼｯｸE"/>
      <family val="2"/>
      <charset val="128"/>
    </font>
    <font>
      <sz val="8"/>
      <name val="ＭＳ Ｐゴシック"/>
      <family val="3"/>
      <charset val="128"/>
    </font>
    <font>
      <b/>
      <sz val="10"/>
      <name val="HGSｺﾞｼｯｸE"/>
      <family val="2"/>
      <charset val="128"/>
    </font>
    <font>
      <sz val="10"/>
      <color indexed="30"/>
      <name val="HGPｺﾞｼｯｸE"/>
      <family val="2"/>
      <charset val="128"/>
    </font>
    <font>
      <sz val="10"/>
      <color indexed="13"/>
      <name val="HGPｺﾞｼｯｸE"/>
      <family val="2"/>
      <charset val="128"/>
    </font>
    <font>
      <sz val="10"/>
      <color indexed="43"/>
      <name val="HGPｺﾞｼｯｸE"/>
      <family val="2"/>
      <charset val="128"/>
    </font>
    <font>
      <sz val="10"/>
      <color indexed="10"/>
      <name val="HGSｺﾞｼｯｸE"/>
      <family val="2"/>
      <charset val="128"/>
    </font>
    <font>
      <b/>
      <sz val="10"/>
      <name val="ＭＳ 明朝"/>
      <family val="1"/>
      <charset val="128"/>
    </font>
    <font>
      <sz val="9"/>
      <color indexed="4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0"/>
      <color indexed="57"/>
      <name val="HGPｺﾞｼｯｸE"/>
      <family val="2"/>
      <charset val="128"/>
    </font>
    <font>
      <sz val="10"/>
      <color indexed="17"/>
      <name val="HGPｺﾞｼｯｸE"/>
      <family val="2"/>
      <charset val="128"/>
    </font>
    <font>
      <sz val="10"/>
      <color indexed="51"/>
      <name val="HGPｺﾞｼｯｸE"/>
      <family val="2"/>
      <charset val="128"/>
    </font>
    <font>
      <b/>
      <sz val="9"/>
      <color indexed="10"/>
      <name val="ＭＳ ゴシック"/>
      <family val="3"/>
      <charset val="128"/>
    </font>
    <font>
      <sz val="12"/>
      <color indexed="52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color indexed="10"/>
      <name val="宋体"/>
      <family val="3"/>
      <charset val="128"/>
    </font>
    <font>
      <sz val="11"/>
      <color indexed="8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rgb="FFFF00FF"/>
      <name val="HGｺﾞｼｯｸE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HGPｺﾞｼｯｸE"/>
      <family val="3"/>
      <charset val="128"/>
    </font>
    <font>
      <sz val="6"/>
      <name val="ＭＳ Ｐゴシック"/>
      <family val="3"/>
      <charset val="128"/>
    </font>
    <font>
      <sz val="7"/>
      <name val="HGｺﾞｼｯｸE"/>
      <family val="3"/>
      <charset val="128"/>
    </font>
    <font>
      <sz val="26"/>
      <color rgb="FFFF0000"/>
      <name val="ＭＳ 明朝"/>
      <family val="1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rgb="FFFF0000"/>
      <name val="HGPｺﾞｼｯｸE"/>
      <family val="3"/>
      <charset val="128"/>
    </font>
    <font>
      <sz val="10"/>
      <name val="HGPｺﾞｼｯｸE"/>
      <family val="3"/>
      <charset val="128"/>
    </font>
    <font>
      <sz val="6"/>
      <name val="HGｺﾞｼｯｸE"/>
      <family val="3"/>
      <charset val="128"/>
    </font>
    <font>
      <sz val="10"/>
      <color theme="9"/>
      <name val="HGPｺﾞｼｯｸE"/>
      <family val="3"/>
      <charset val="128"/>
    </font>
    <font>
      <sz val="10"/>
      <color theme="9"/>
      <name val="HGPｺﾞｼｯｸE"/>
      <family val="2"/>
      <charset val="128"/>
    </font>
    <font>
      <sz val="10"/>
      <color theme="8"/>
      <name val="HGPｺﾞｼｯｸE"/>
      <family val="2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name val="HGｺﾞｼｯｸE"/>
      <family val="3"/>
      <charset val="128"/>
    </font>
    <font>
      <sz val="9"/>
      <name val="HGｺﾞｼｯｸE"/>
      <family val="3"/>
      <charset val="128"/>
    </font>
    <font>
      <sz val="10"/>
      <color rgb="FF72F0F6"/>
      <name val="HGPｺﾞｼｯｸE"/>
      <family val="3"/>
      <charset val="128"/>
    </font>
    <font>
      <sz val="10"/>
      <color rgb="FFFF00FF"/>
      <name val="HGPｺﾞｼｯｸE"/>
      <family val="3"/>
      <charset val="128"/>
    </font>
    <font>
      <sz val="10"/>
      <color theme="1"/>
      <name val="HGPｺﾞｼｯｸE"/>
      <family val="3"/>
      <charset val="128"/>
    </font>
    <font>
      <sz val="10"/>
      <color rgb="FFFFC000"/>
      <name val="HGPｺﾞｼｯｸE"/>
      <family val="3"/>
      <charset val="128"/>
    </font>
    <font>
      <sz val="9"/>
      <name val="ＭＳ 明朝"/>
      <family val="1"/>
      <charset val="128"/>
    </font>
    <font>
      <sz val="9"/>
      <color rgb="FFC00000"/>
      <name val="ＭＳ Ｐゴシック"/>
      <family val="3"/>
      <charset val="128"/>
    </font>
    <font>
      <sz val="10"/>
      <color rgb="FFC00000"/>
      <name val="HGPｺﾞｼｯｸE"/>
      <family val="3"/>
      <charset val="128"/>
    </font>
    <font>
      <sz val="10"/>
      <color theme="9" tint="-0.249977111117893"/>
      <name val="HGPｺﾞｼｯｸE"/>
      <family val="3"/>
      <charset val="128"/>
    </font>
    <font>
      <sz val="10"/>
      <color theme="9" tint="-0.499984740745262"/>
      <name val="HGPｺﾞｼｯｸE"/>
      <family val="3"/>
      <charset val="128"/>
    </font>
    <font>
      <sz val="10"/>
      <color theme="4"/>
      <name val="HGPｺﾞｼｯｸE"/>
      <family val="3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rgb="FF002060"/>
      <name val="HGPｺﾞｼｯｸE"/>
      <family val="2"/>
      <charset val="128"/>
    </font>
    <font>
      <sz val="10"/>
      <color rgb="FF002060"/>
      <name val="HGPｺﾞｼｯｸE"/>
      <family val="3"/>
      <charset val="128"/>
    </font>
    <font>
      <sz val="18"/>
      <name val="ＭＳ 明朝"/>
      <family val="1"/>
      <charset val="128"/>
    </font>
    <font>
      <sz val="10"/>
      <color rgb="FF0070C0"/>
      <name val="HGPｺﾞｼｯｸE"/>
      <family val="3"/>
      <charset val="128"/>
    </font>
    <font>
      <sz val="10"/>
      <color rgb="FFC00000"/>
      <name val="HGPｺﾞｼｯｸE"/>
      <family val="2"/>
      <charset val="128"/>
    </font>
  </fonts>
  <fills count="4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D8E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2F0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</fills>
  <borders count="1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3"/>
      </left>
      <right/>
      <top/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/>
      <top style="hair">
        <color indexed="63"/>
      </top>
      <bottom style="hair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indexed="63"/>
      </bottom>
      <diagonal/>
    </border>
    <border>
      <left style="thin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auto="1"/>
      </right>
      <top style="hair">
        <color indexed="63"/>
      </top>
      <bottom style="hair">
        <color indexed="63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3"/>
      </left>
      <right style="dashed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double">
        <color indexed="63"/>
      </top>
      <bottom style="thin">
        <color indexed="63"/>
      </bottom>
      <diagonal/>
    </border>
    <border>
      <left style="dashed">
        <color indexed="63"/>
      </left>
      <right style="dashed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hair">
        <color indexed="63"/>
      </bottom>
      <diagonal/>
    </border>
    <border>
      <left style="thin">
        <color indexed="63"/>
      </left>
      <right style="dashed">
        <color indexed="63"/>
      </right>
      <top style="thin">
        <color indexed="63"/>
      </top>
      <bottom style="thin">
        <color indexed="63"/>
      </bottom>
      <diagonal/>
    </border>
    <border>
      <left style="dashed">
        <color indexed="63"/>
      </left>
      <right style="dashed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3"/>
      </top>
      <bottom/>
      <diagonal/>
    </border>
    <border>
      <left/>
      <right/>
      <top style="hair">
        <color indexed="63"/>
      </top>
      <bottom style="thin">
        <color indexed="6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indexed="63"/>
      </top>
      <bottom style="thin">
        <color auto="1"/>
      </bottom>
      <diagonal/>
    </border>
    <border>
      <left/>
      <right style="thin">
        <color indexed="63"/>
      </right>
      <top style="thin">
        <color indexed="63"/>
      </top>
      <bottom style="thin">
        <color auto="1"/>
      </bottom>
      <diagonal/>
    </border>
    <border>
      <left/>
      <right style="thin">
        <color indexed="63"/>
      </right>
      <top/>
      <bottom/>
      <diagonal/>
    </border>
    <border>
      <left/>
      <right style="hair">
        <color indexed="63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3"/>
      </right>
      <top style="thin">
        <color auto="1"/>
      </top>
      <bottom/>
      <diagonal/>
    </border>
    <border>
      <left/>
      <right style="hair">
        <color indexed="63"/>
      </right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double">
        <color indexed="63"/>
      </bottom>
      <diagonal/>
    </border>
    <border>
      <left style="double">
        <color indexed="63"/>
      </left>
      <right style="hair">
        <color indexed="63"/>
      </right>
      <top/>
      <bottom style="thin">
        <color indexed="63"/>
      </bottom>
      <diagonal/>
    </border>
    <border>
      <left style="hair">
        <color indexed="63"/>
      </left>
      <right style="thin">
        <color indexed="63"/>
      </right>
      <top/>
      <bottom style="thin">
        <color indexed="63"/>
      </bottom>
      <diagonal/>
    </border>
    <border diagonalUp="1">
      <left style="thin">
        <color indexed="63"/>
      </left>
      <right style="thin">
        <color indexed="63"/>
      </right>
      <top style="double">
        <color indexed="63"/>
      </top>
      <bottom style="thin">
        <color indexed="63"/>
      </bottom>
      <diagonal style="thin">
        <color indexed="63"/>
      </diagonal>
    </border>
    <border>
      <left style="dashed">
        <color indexed="63"/>
      </left>
      <right style="dashed">
        <color indexed="63"/>
      </right>
      <top style="thin">
        <color indexed="63"/>
      </top>
      <bottom/>
      <diagonal/>
    </border>
    <border>
      <left style="dashed">
        <color indexed="63"/>
      </left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ashed">
        <color indexed="63"/>
      </left>
      <right style="dashed">
        <color indexed="63"/>
      </right>
      <top/>
      <bottom/>
      <diagonal/>
    </border>
    <border>
      <left style="dashed">
        <color indexed="63"/>
      </left>
      <right/>
      <top/>
      <bottom/>
      <diagonal/>
    </border>
    <border>
      <left style="dashed">
        <color indexed="63"/>
      </left>
      <right/>
      <top/>
      <bottom style="thin">
        <color indexed="63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indexed="63"/>
      </right>
      <top/>
      <bottom style="thin">
        <color indexed="63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333333"/>
      </left>
      <right style="thin">
        <color rgb="FF333333"/>
      </right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 style="thin">
        <color auto="1"/>
      </diagonal>
    </border>
    <border diagonalDown="1"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indexed="63"/>
      </left>
      <right style="thin">
        <color auto="1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 style="thin">
        <color auto="1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dashed">
        <color rgb="FF333333"/>
      </bottom>
      <diagonal/>
    </border>
    <border>
      <left style="thin">
        <color indexed="63"/>
      </left>
      <right/>
      <top style="dashed">
        <color rgb="FF333333"/>
      </top>
      <bottom style="dashed">
        <color rgb="FF333333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 style="thin">
        <color auto="1"/>
      </diagonal>
    </border>
    <border>
      <left style="dashed">
        <color indexed="63"/>
      </left>
      <right style="dashed">
        <color indexed="63"/>
      </right>
      <top/>
      <bottom style="thin">
        <color rgb="FF000000"/>
      </bottom>
      <diagonal/>
    </border>
    <border>
      <left style="dashed">
        <color indexed="63"/>
      </left>
      <right style="thin">
        <color indexed="63"/>
      </right>
      <top/>
      <bottom style="thin">
        <color rgb="FF000000"/>
      </bottom>
      <diagonal/>
    </border>
    <border>
      <left style="thin">
        <color indexed="63"/>
      </left>
      <right style="dashed">
        <color indexed="63"/>
      </right>
      <top/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hair">
        <color indexed="63"/>
      </bottom>
      <diagonal/>
    </border>
    <border>
      <left/>
      <right style="thin">
        <color indexed="63"/>
      </right>
      <top style="hair">
        <color indexed="63"/>
      </top>
      <bottom style="hair">
        <color indexed="63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auto="1"/>
      </bottom>
      <diagonal/>
    </border>
    <border>
      <left/>
      <right style="thin">
        <color auto="1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3"/>
      </top>
      <bottom style="thin">
        <color auto="1"/>
      </bottom>
      <diagonal/>
    </border>
    <border>
      <left style="thin">
        <color auto="1"/>
      </left>
      <right style="thin">
        <color indexed="63"/>
      </right>
      <top style="hair">
        <color auto="1"/>
      </top>
      <bottom style="hair">
        <color auto="1"/>
      </bottom>
      <diagonal/>
    </border>
    <border diagonalUp="1">
      <left style="thin">
        <color auto="1"/>
      </left>
      <right style="thin">
        <color indexed="63"/>
      </right>
      <top style="thin">
        <color auto="1"/>
      </top>
      <bottom style="thin">
        <color indexed="63"/>
      </bottom>
      <diagonal style="thin">
        <color auto="1"/>
      </diagonal>
    </border>
    <border diagonalUp="1"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 style="thin">
        <color auto="1"/>
      </diagonal>
    </border>
    <border diagonalUp="1">
      <left style="thin">
        <color indexed="63"/>
      </left>
      <right/>
      <top style="thin">
        <color auto="1"/>
      </top>
      <bottom style="thin">
        <color indexed="63"/>
      </bottom>
      <diagonal style="thin">
        <color auto="1"/>
      </diagonal>
    </border>
    <border>
      <left style="thin">
        <color indexed="63"/>
      </left>
      <right style="thin">
        <color indexed="63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auto="1"/>
      </right>
      <top style="thin">
        <color auto="1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indexed="63"/>
      </bottom>
      <diagonal/>
    </border>
    <border diagonalUp="1"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thin">
        <color indexed="63"/>
      </diagonal>
    </border>
    <border diagonalUp="1">
      <left style="thin">
        <color indexed="63"/>
      </left>
      <right/>
      <top style="thin">
        <color indexed="63"/>
      </top>
      <bottom style="thin">
        <color indexed="63"/>
      </bottom>
      <diagonal style="thin">
        <color indexed="63"/>
      </diagonal>
    </border>
    <border>
      <left style="thin">
        <color indexed="63"/>
      </left>
      <right/>
      <top style="thin">
        <color indexed="63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hair">
        <color auto="1"/>
      </top>
      <bottom style="hair">
        <color indexed="63"/>
      </bottom>
      <diagonal/>
    </border>
    <border>
      <left/>
      <right style="thin">
        <color indexed="63"/>
      </right>
      <top style="hair">
        <color auto="1"/>
      </top>
      <bottom style="hair">
        <color indexed="63"/>
      </bottom>
      <diagonal/>
    </border>
    <border>
      <left style="thin">
        <color auto="1"/>
      </left>
      <right style="thin">
        <color auto="1"/>
      </right>
      <top style="thin">
        <color indexed="63"/>
      </top>
      <bottom style="thin">
        <color auto="1"/>
      </bottom>
      <diagonal/>
    </border>
    <border>
      <left style="thin">
        <color auto="1"/>
      </left>
      <right style="thin">
        <color indexed="63"/>
      </right>
      <top style="thin">
        <color indexed="63"/>
      </top>
      <bottom style="thin">
        <color auto="1"/>
      </bottom>
      <diagonal/>
    </border>
    <border>
      <left style="thin">
        <color indexed="63"/>
      </left>
      <right style="thin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8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hair">
        <color indexed="63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3"/>
      </bottom>
      <diagonal/>
    </border>
    <border>
      <left style="thin">
        <color indexed="63"/>
      </left>
      <right style="hair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auto="1"/>
      </bottom>
      <diagonal/>
    </border>
    <border>
      <left style="thin">
        <color indexed="63"/>
      </left>
      <right/>
      <top/>
      <bottom style="thin">
        <color auto="1"/>
      </bottom>
      <diagonal/>
    </border>
    <border>
      <left style="thin">
        <color indexed="63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</borders>
  <cellStyleXfs count="42">
    <xf numFmtId="0" fontId="0" fillId="0" borderId="0">
      <alignment vertical="center"/>
    </xf>
    <xf numFmtId="0" fontId="98" fillId="31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00" fillId="0" borderId="128">
      <alignment vertical="center"/>
    </xf>
    <xf numFmtId="0" fontId="102" fillId="28" borderId="0">
      <alignment vertical="center"/>
    </xf>
    <xf numFmtId="0" fontId="99" fillId="7" borderId="129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101" fillId="0" borderId="130">
      <alignment vertical="center"/>
    </xf>
    <xf numFmtId="0" fontId="101" fillId="0" borderId="130">
      <alignment vertical="center"/>
    </xf>
    <xf numFmtId="0" fontId="95" fillId="0" borderId="128">
      <alignment vertical="center"/>
    </xf>
    <xf numFmtId="0" fontId="98" fillId="31" borderId="0">
      <alignment vertical="center"/>
    </xf>
    <xf numFmtId="0" fontId="103" fillId="0" borderId="0" applyNumberFormat="0" applyFill="0" applyBorder="0" applyAlignment="0">
      <alignment vertical="center"/>
    </xf>
    <xf numFmtId="0" fontId="100" fillId="0" borderId="128">
      <alignment vertical="center"/>
    </xf>
    <xf numFmtId="0" fontId="105" fillId="0" borderId="131">
      <alignment vertical="center"/>
    </xf>
    <xf numFmtId="0" fontId="101" fillId="0" borderId="130">
      <alignment vertical="center"/>
    </xf>
    <xf numFmtId="0" fontId="101" fillId="0" borderId="0">
      <alignment vertical="center"/>
    </xf>
    <xf numFmtId="0" fontId="106" fillId="0" borderId="132">
      <alignment vertical="center"/>
    </xf>
    <xf numFmtId="0" fontId="100" fillId="0" borderId="128">
      <alignment vertical="center"/>
    </xf>
    <xf numFmtId="0" fontId="102" fillId="33" borderId="0">
      <alignment vertical="center"/>
    </xf>
    <xf numFmtId="0" fontId="102" fillId="34" borderId="0">
      <alignment vertical="center"/>
    </xf>
    <xf numFmtId="0" fontId="102" fillId="29" borderId="0">
      <alignment vertical="center"/>
    </xf>
    <xf numFmtId="0" fontId="102" fillId="35" borderId="0">
      <alignment vertical="center"/>
    </xf>
    <xf numFmtId="0" fontId="102" fillId="32" borderId="0">
      <alignment vertical="center"/>
    </xf>
    <xf numFmtId="0" fontId="99" fillId="7" borderId="129">
      <alignment vertical="center"/>
    </xf>
    <xf numFmtId="0" fontId="98" fillId="31" borderId="0">
      <alignment vertical="center"/>
    </xf>
    <xf numFmtId="0" fontId="102" fillId="33" borderId="0">
      <alignment vertical="center"/>
    </xf>
    <xf numFmtId="0" fontId="104" fillId="8" borderId="0">
      <alignment vertical="center"/>
    </xf>
    <xf numFmtId="0" fontId="107" fillId="28" borderId="0">
      <alignment vertical="center"/>
    </xf>
    <xf numFmtId="0" fontId="102" fillId="33" borderId="0">
      <alignment vertical="center"/>
    </xf>
    <xf numFmtId="0" fontId="98" fillId="31" borderId="0">
      <alignment vertical="center"/>
    </xf>
    <xf numFmtId="0" fontId="110" fillId="0" borderId="0"/>
    <xf numFmtId="0" fontId="108" fillId="8" borderId="0">
      <alignment vertical="center"/>
    </xf>
    <xf numFmtId="0" fontId="104" fillId="8" borderId="0">
      <alignment vertical="center"/>
    </xf>
    <xf numFmtId="0" fontId="104" fillId="8" borderId="0">
      <alignment vertical="center"/>
    </xf>
    <xf numFmtId="0" fontId="104" fillId="25" borderId="0">
      <alignment vertical="center"/>
    </xf>
    <xf numFmtId="0" fontId="102" fillId="33" borderId="0">
      <alignment vertical="center"/>
    </xf>
    <xf numFmtId="0" fontId="102" fillId="28" borderId="0">
      <alignment vertical="center"/>
    </xf>
    <xf numFmtId="0" fontId="98" fillId="31" borderId="0">
      <alignment vertical="center"/>
    </xf>
    <xf numFmtId="0" fontId="102" fillId="32" borderId="0">
      <alignment vertical="center"/>
    </xf>
    <xf numFmtId="0" fontId="98" fillId="31" borderId="0">
      <alignment vertical="center"/>
    </xf>
  </cellStyleXfs>
  <cellXfs count="138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32" applyFont="1" applyAlignment="1">
      <alignment vertical="center"/>
    </xf>
    <xf numFmtId="0" fontId="2" fillId="0" borderId="0" xfId="32" applyFont="1" applyAlignment="1">
      <alignment vertical="center"/>
    </xf>
    <xf numFmtId="0" fontId="2" fillId="0" borderId="0" xfId="32" applyFont="1" applyAlignment="1">
      <alignment horizontal="right" vertical="center"/>
    </xf>
    <xf numFmtId="0" fontId="2" fillId="0" borderId="0" xfId="32" applyFont="1" applyAlignment="1">
      <alignment horizontal="left" vertical="center"/>
    </xf>
    <xf numFmtId="49" fontId="2" fillId="0" borderId="0" xfId="32" applyNumberFormat="1" applyFont="1" applyAlignment="1">
      <alignment horizontal="center" vertical="center"/>
    </xf>
    <xf numFmtId="49" fontId="2" fillId="0" borderId="0" xfId="32" applyNumberFormat="1" applyFont="1" applyAlignment="1">
      <alignment vertical="center"/>
    </xf>
    <xf numFmtId="49" fontId="2" fillId="0" borderId="1" xfId="32" applyNumberFormat="1" applyFont="1" applyBorder="1" applyAlignment="1">
      <alignment vertical="center"/>
    </xf>
    <xf numFmtId="49" fontId="1" fillId="0" borderId="1" xfId="32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0" fontId="2" fillId="0" borderId="5" xfId="32" applyFont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0" borderId="11" xfId="32" applyFont="1" applyBorder="1" applyAlignment="1">
      <alignment horizontal="center" vertical="center" shrinkToFit="1"/>
    </xf>
    <xf numFmtId="0" fontId="10" fillId="0" borderId="12" xfId="32" applyFont="1" applyBorder="1" applyAlignment="1">
      <alignment horizontal="center" vertical="center"/>
    </xf>
    <xf numFmtId="0" fontId="10" fillId="0" borderId="13" xfId="32" applyFont="1" applyBorder="1" applyAlignment="1">
      <alignment horizontal="left" vertical="center"/>
    </xf>
    <xf numFmtId="49" fontId="11" fillId="0" borderId="14" xfId="32" applyNumberFormat="1" applyFont="1" applyBorder="1" applyAlignment="1">
      <alignment horizontal="center" vertical="center"/>
    </xf>
    <xf numFmtId="49" fontId="11" fillId="2" borderId="15" xfId="32" applyNumberFormat="1" applyFont="1" applyFill="1" applyBorder="1" applyAlignment="1">
      <alignment horizontal="center" vertical="center"/>
    </xf>
    <xf numFmtId="49" fontId="11" fillId="2" borderId="16" xfId="32" applyNumberFormat="1" applyFont="1" applyFill="1" applyBorder="1" applyAlignment="1">
      <alignment horizontal="center" vertical="center"/>
    </xf>
    <xf numFmtId="49" fontId="11" fillId="2" borderId="9" xfId="32" applyNumberFormat="1" applyFont="1" applyFill="1" applyBorder="1" applyAlignment="1">
      <alignment horizontal="center" vertical="center"/>
    </xf>
    <xf numFmtId="49" fontId="11" fillId="0" borderId="9" xfId="32" applyNumberFormat="1" applyFont="1" applyBorder="1" applyAlignment="1">
      <alignment horizontal="center" vertical="center"/>
    </xf>
    <xf numFmtId="49" fontId="11" fillId="2" borderId="17" xfId="32" applyNumberFormat="1" applyFont="1" applyFill="1" applyBorder="1" applyAlignment="1">
      <alignment horizontal="center" vertical="center"/>
    </xf>
    <xf numFmtId="49" fontId="11" fillId="3" borderId="9" xfId="32" applyNumberFormat="1" applyFont="1" applyFill="1" applyBorder="1" applyAlignment="1">
      <alignment horizontal="center" vertical="center"/>
    </xf>
    <xf numFmtId="49" fontId="12" fillId="0" borderId="9" xfId="32" applyNumberFormat="1" applyFont="1" applyBorder="1" applyAlignment="1">
      <alignment horizontal="center" vertical="center"/>
    </xf>
    <xf numFmtId="49" fontId="13" fillId="0" borderId="9" xfId="32" applyNumberFormat="1" applyFont="1" applyBorder="1" applyAlignment="1">
      <alignment horizontal="center" vertical="center"/>
    </xf>
    <xf numFmtId="49" fontId="12" fillId="2" borderId="9" xfId="32" applyNumberFormat="1" applyFont="1" applyFill="1" applyBorder="1" applyAlignment="1">
      <alignment horizontal="center" vertical="center"/>
    </xf>
    <xf numFmtId="0" fontId="10" fillId="0" borderId="18" xfId="32" applyFont="1" applyBorder="1" applyAlignment="1">
      <alignment horizontal="left" vertical="center"/>
    </xf>
    <xf numFmtId="0" fontId="9" fillId="0" borderId="19" xfId="32" applyFont="1" applyBorder="1" applyAlignment="1">
      <alignment horizontal="center" vertical="center" shrinkToFit="1"/>
    </xf>
    <xf numFmtId="0" fontId="10" fillId="0" borderId="20" xfId="32" applyFont="1" applyBorder="1" applyAlignment="1">
      <alignment horizontal="center" vertical="center"/>
    </xf>
    <xf numFmtId="49" fontId="11" fillId="4" borderId="9" xfId="32" applyNumberFormat="1" applyFont="1" applyFill="1" applyBorder="1" applyAlignment="1">
      <alignment horizontal="center" vertical="center"/>
    </xf>
    <xf numFmtId="0" fontId="9" fillId="0" borderId="21" xfId="32" applyFont="1" applyBorder="1" applyAlignment="1">
      <alignment horizontal="center" vertical="center" shrinkToFit="1"/>
    </xf>
    <xf numFmtId="0" fontId="10" fillId="0" borderId="22" xfId="32" applyFont="1" applyBorder="1" applyAlignment="1">
      <alignment horizontal="center" vertical="center"/>
    </xf>
    <xf numFmtId="0" fontId="10" fillId="0" borderId="23" xfId="32" applyFont="1" applyBorder="1" applyAlignment="1">
      <alignment horizontal="left" vertical="center"/>
    </xf>
    <xf numFmtId="0" fontId="10" fillId="5" borderId="18" xfId="32" applyFont="1" applyFill="1" applyBorder="1" applyAlignment="1">
      <alignment horizontal="left" vertical="center"/>
    </xf>
    <xf numFmtId="0" fontId="9" fillId="0" borderId="22" xfId="32" applyFont="1" applyBorder="1" applyAlignment="1">
      <alignment horizontal="center" vertical="center"/>
    </xf>
    <xf numFmtId="49" fontId="14" fillId="3" borderId="9" xfId="32" applyNumberFormat="1" applyFont="1" applyFill="1" applyBorder="1" applyAlignment="1">
      <alignment horizontal="center" vertical="center"/>
    </xf>
    <xf numFmtId="49" fontId="14" fillId="0" borderId="9" xfId="32" applyNumberFormat="1" applyFont="1" applyBorder="1" applyAlignment="1">
      <alignment horizontal="center" vertical="center"/>
    </xf>
    <xf numFmtId="49" fontId="14" fillId="2" borderId="9" xfId="32" applyNumberFormat="1" applyFont="1" applyFill="1" applyBorder="1" applyAlignment="1">
      <alignment horizontal="center" vertical="center"/>
    </xf>
    <xf numFmtId="0" fontId="15" fillId="0" borderId="24" xfId="32" applyFont="1" applyBorder="1" applyAlignment="1">
      <alignment horizontal="center" vertical="center"/>
    </xf>
    <xf numFmtId="0" fontId="15" fillId="5" borderId="24" xfId="32" applyFont="1" applyFill="1" applyBorder="1" applyAlignment="1">
      <alignment horizontal="center" vertical="center"/>
    </xf>
    <xf numFmtId="0" fontId="10" fillId="5" borderId="26" xfId="32" applyFont="1" applyFill="1" applyBorder="1" applyAlignment="1">
      <alignment horizontal="center" vertical="center"/>
    </xf>
    <xf numFmtId="20" fontId="16" fillId="5" borderId="26" xfId="32" applyNumberFormat="1" applyFont="1" applyFill="1" applyBorder="1" applyAlignment="1">
      <alignment horizontal="center" vertical="center"/>
    </xf>
    <xf numFmtId="0" fontId="17" fillId="5" borderId="26" xfId="32" applyFont="1" applyFill="1" applyBorder="1" applyAlignment="1">
      <alignment horizontal="center" vertical="center"/>
    </xf>
    <xf numFmtId="0" fontId="10" fillId="0" borderId="27" xfId="32" applyFont="1" applyBorder="1" applyAlignment="1">
      <alignment horizontal="left" vertical="center"/>
    </xf>
    <xf numFmtId="0" fontId="10" fillId="0" borderId="13" xfId="32" applyFont="1" applyBorder="1" applyAlignment="1">
      <alignment horizontal="left" vertical="center" shrinkToFit="1"/>
    </xf>
    <xf numFmtId="0" fontId="3" fillId="0" borderId="30" xfId="32" applyFont="1" applyBorder="1" applyAlignment="1">
      <alignment horizontal="left" vertical="center"/>
    </xf>
    <xf numFmtId="0" fontId="3" fillId="0" borderId="31" xfId="32" applyFont="1" applyBorder="1" applyAlignment="1">
      <alignment horizontal="left" vertical="center"/>
    </xf>
    <xf numFmtId="0" fontId="0" fillId="5" borderId="0" xfId="0" applyFill="1">
      <alignment vertical="center"/>
    </xf>
    <xf numFmtId="20" fontId="0" fillId="0" borderId="0" xfId="0" applyNumberFormat="1" applyAlignment="1">
      <alignment horizontal="left" vertical="center"/>
    </xf>
    <xf numFmtId="165" fontId="0" fillId="0" borderId="0" xfId="0" applyNumberFormat="1">
      <alignment vertical="center"/>
    </xf>
    <xf numFmtId="164" fontId="5" fillId="7" borderId="8" xfId="0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11" fillId="0" borderId="32" xfId="32" applyNumberFormat="1" applyFont="1" applyBorder="1" applyAlignment="1">
      <alignment horizontal="center" vertical="center"/>
    </xf>
    <xf numFmtId="49" fontId="11" fillId="0" borderId="16" xfId="32" applyNumberFormat="1" applyFont="1" applyBorder="1" applyAlignment="1">
      <alignment horizontal="center" vertical="center"/>
    </xf>
    <xf numFmtId="49" fontId="11" fillId="6" borderId="9" xfId="32" applyNumberFormat="1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9" fillId="5" borderId="33" xfId="32" applyFont="1" applyFill="1" applyBorder="1" applyAlignment="1">
      <alignment horizontal="center" vertical="center"/>
    </xf>
    <xf numFmtId="0" fontId="10" fillId="5" borderId="24" xfId="32" applyFont="1" applyFill="1" applyBorder="1" applyAlignment="1">
      <alignment horizontal="center" vertical="center"/>
    </xf>
    <xf numFmtId="0" fontId="21" fillId="5" borderId="26" xfId="32" applyFont="1" applyFill="1" applyBorder="1" applyAlignment="1">
      <alignment horizontal="center" vertical="center"/>
    </xf>
    <xf numFmtId="20" fontId="10" fillId="5" borderId="26" xfId="32" applyNumberFormat="1" applyFont="1" applyFill="1" applyBorder="1" applyAlignment="1">
      <alignment horizontal="center" vertical="center"/>
    </xf>
    <xf numFmtId="49" fontId="11" fillId="0" borderId="34" xfId="32" applyNumberFormat="1" applyFont="1" applyBorder="1" applyAlignment="1">
      <alignment horizontal="center" vertical="center"/>
    </xf>
    <xf numFmtId="49" fontId="11" fillId="0" borderId="35" xfId="32" applyNumberFormat="1" applyFont="1" applyBorder="1" applyAlignment="1">
      <alignment horizontal="center" vertical="center"/>
    </xf>
    <xf numFmtId="49" fontId="12" fillId="0" borderId="35" xfId="32" applyNumberFormat="1" applyFont="1" applyBorder="1" applyAlignment="1">
      <alignment horizontal="center" vertical="center"/>
    </xf>
    <xf numFmtId="49" fontId="11" fillId="0" borderId="15" xfId="32" applyNumberFormat="1" applyFont="1" applyBorder="1" applyAlignment="1">
      <alignment horizontal="center" vertical="center"/>
    </xf>
    <xf numFmtId="49" fontId="11" fillId="0" borderId="36" xfId="32" applyNumberFormat="1" applyFont="1" applyBorder="1" applyAlignment="1">
      <alignment horizontal="center" vertical="center"/>
    </xf>
    <xf numFmtId="49" fontId="11" fillId="0" borderId="37" xfId="32" applyNumberFormat="1" applyFont="1" applyBorder="1" applyAlignment="1">
      <alignment horizontal="center" vertical="center"/>
    </xf>
    <xf numFmtId="49" fontId="11" fillId="0" borderId="38" xfId="32" applyNumberFormat="1" applyFont="1" applyBorder="1" applyAlignment="1">
      <alignment horizontal="center" vertical="center"/>
    </xf>
    <xf numFmtId="49" fontId="11" fillId="0" borderId="39" xfId="32" applyNumberFormat="1" applyFont="1" applyBorder="1" applyAlignment="1">
      <alignment horizontal="center" vertical="center"/>
    </xf>
    <xf numFmtId="49" fontId="11" fillId="0" borderId="17" xfId="32" applyNumberFormat="1" applyFont="1" applyBorder="1" applyAlignment="1">
      <alignment horizontal="center" vertical="center"/>
    </xf>
    <xf numFmtId="49" fontId="12" fillId="0" borderId="17" xfId="32" applyNumberFormat="1" applyFont="1" applyBorder="1" applyAlignment="1">
      <alignment horizontal="center" vertical="center"/>
    </xf>
    <xf numFmtId="49" fontId="11" fillId="6" borderId="17" xfId="32" applyNumberFormat="1" applyFont="1" applyFill="1" applyBorder="1" applyAlignment="1">
      <alignment horizontal="center" vertical="center"/>
    </xf>
    <xf numFmtId="20" fontId="9" fillId="5" borderId="33" xfId="32" applyNumberFormat="1" applyFont="1" applyFill="1" applyBorder="1" applyAlignment="1">
      <alignment horizontal="center" vertical="center"/>
    </xf>
    <xf numFmtId="0" fontId="9" fillId="5" borderId="24" xfId="32" applyFont="1" applyFill="1" applyBorder="1" applyAlignment="1">
      <alignment horizontal="center" vertical="center"/>
    </xf>
    <xf numFmtId="0" fontId="10" fillId="5" borderId="33" xfId="32" applyFont="1" applyFill="1" applyBorder="1" applyAlignment="1">
      <alignment horizontal="center" vertical="center"/>
    </xf>
    <xf numFmtId="0" fontId="2" fillId="0" borderId="41" xfId="32" applyFont="1" applyBorder="1" applyAlignment="1">
      <alignment horizontal="center" vertical="center"/>
    </xf>
    <xf numFmtId="49" fontId="2" fillId="0" borderId="43" xfId="32" applyNumberFormat="1" applyFont="1" applyBorder="1" applyAlignment="1">
      <alignment vertical="center"/>
    </xf>
    <xf numFmtId="49" fontId="2" fillId="5" borderId="43" xfId="32" applyNumberFormat="1" applyFont="1" applyFill="1" applyBorder="1" applyAlignment="1">
      <alignment horizontal="center" vertical="center"/>
    </xf>
    <xf numFmtId="49" fontId="23" fillId="0" borderId="43" xfId="32" applyNumberFormat="1" applyFont="1" applyBorder="1" applyAlignment="1">
      <alignment vertical="center"/>
    </xf>
    <xf numFmtId="0" fontId="2" fillId="0" borderId="46" xfId="32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center" vertical="center"/>
    </xf>
    <xf numFmtId="0" fontId="20" fillId="5" borderId="26" xfId="32" applyFont="1" applyFill="1" applyBorder="1" applyAlignment="1">
      <alignment horizontal="center" vertical="center"/>
    </xf>
    <xf numFmtId="0" fontId="2" fillId="0" borderId="0" xfId="32" applyFont="1" applyAlignment="1">
      <alignment horizontal="center" vertical="center"/>
    </xf>
    <xf numFmtId="0" fontId="2" fillId="0" borderId="50" xfId="32" applyFont="1" applyBorder="1" applyAlignment="1">
      <alignment horizontal="center" vertical="center"/>
    </xf>
    <xf numFmtId="0" fontId="4" fillId="0" borderId="51" xfId="32" applyFont="1" applyBorder="1" applyAlignment="1">
      <alignment horizontal="right" vertical="center"/>
    </xf>
    <xf numFmtId="0" fontId="4" fillId="0" borderId="52" xfId="32" applyFont="1" applyBorder="1" applyAlignment="1">
      <alignment horizontal="center" vertical="center"/>
    </xf>
    <xf numFmtId="0" fontId="4" fillId="0" borderId="53" xfId="32" applyFont="1" applyBorder="1" applyAlignment="1">
      <alignment horizontal="center" vertical="center"/>
    </xf>
    <xf numFmtId="0" fontId="26" fillId="0" borderId="54" xfId="32" applyFont="1" applyBorder="1" applyAlignment="1">
      <alignment horizontal="center" vertical="center"/>
    </xf>
    <xf numFmtId="0" fontId="26" fillId="0" borderId="55" xfId="32" applyFont="1" applyBorder="1" applyAlignment="1">
      <alignment horizontal="center" vertical="center"/>
    </xf>
    <xf numFmtId="0" fontId="4" fillId="0" borderId="56" xfId="3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57" xfId="0" applyNumberFormat="1" applyBorder="1" applyAlignment="1">
      <alignment horizontal="right" vertical="center"/>
    </xf>
    <xf numFmtId="165" fontId="0" fillId="0" borderId="3" xfId="0" applyNumberFormat="1" applyBorder="1">
      <alignment vertical="center"/>
    </xf>
    <xf numFmtId="166" fontId="10" fillId="0" borderId="3" xfId="32" applyNumberFormat="1" applyFont="1" applyBorder="1" applyAlignment="1">
      <alignment horizontal="right" vertical="center"/>
    </xf>
    <xf numFmtId="166" fontId="10" fillId="0" borderId="20" xfId="32" applyNumberFormat="1" applyFont="1" applyBorder="1" applyAlignment="1">
      <alignment horizontal="right" vertical="center"/>
    </xf>
    <xf numFmtId="0" fontId="9" fillId="0" borderId="0" xfId="32" applyFont="1" applyAlignment="1">
      <alignment horizontal="center" vertical="center" shrinkToFit="1"/>
    </xf>
    <xf numFmtId="166" fontId="10" fillId="0" borderId="12" xfId="32" applyNumberFormat="1" applyFont="1" applyBorder="1" applyAlignment="1">
      <alignment horizontal="right" vertical="center"/>
    </xf>
    <xf numFmtId="0" fontId="10" fillId="0" borderId="58" xfId="32" applyFont="1" applyBorder="1" applyAlignment="1">
      <alignment horizontal="right" vertical="center" shrinkToFit="1"/>
    </xf>
    <xf numFmtId="0" fontId="10" fillId="5" borderId="0" xfId="32" applyFont="1" applyFill="1" applyAlignment="1">
      <alignment horizontal="center" vertical="center"/>
    </xf>
    <xf numFmtId="49" fontId="14" fillId="5" borderId="9" xfId="32" applyNumberFormat="1" applyFont="1" applyFill="1" applyBorder="1" applyAlignment="1">
      <alignment horizontal="center" vertical="center"/>
    </xf>
    <xf numFmtId="0" fontId="10" fillId="0" borderId="59" xfId="32" applyFont="1" applyBorder="1" applyAlignment="1">
      <alignment horizontal="right" vertical="center"/>
    </xf>
    <xf numFmtId="0" fontId="10" fillId="0" borderId="55" xfId="32" applyFont="1" applyBorder="1" applyAlignment="1">
      <alignment horizontal="right" vertical="center"/>
    </xf>
    <xf numFmtId="0" fontId="10" fillId="0" borderId="60" xfId="32" applyFont="1" applyBorder="1" applyAlignment="1">
      <alignment horizontal="right" vertical="center"/>
    </xf>
    <xf numFmtId="0" fontId="9" fillId="0" borderId="61" xfId="32" applyFont="1" applyBorder="1" applyAlignment="1">
      <alignment horizontal="left" vertical="center"/>
    </xf>
    <xf numFmtId="49" fontId="18" fillId="5" borderId="62" xfId="32" applyNumberFormat="1" applyFont="1" applyFill="1" applyBorder="1" applyAlignment="1">
      <alignment horizontal="center" vertical="top" textRotation="255"/>
    </xf>
    <xf numFmtId="49" fontId="18" fillId="5" borderId="65" xfId="32" applyNumberFormat="1" applyFont="1" applyFill="1" applyBorder="1" applyAlignment="1">
      <alignment horizontal="center" vertical="top" textRotation="255"/>
    </xf>
    <xf numFmtId="49" fontId="18" fillId="5" borderId="26" xfId="32" applyNumberFormat="1" applyFont="1" applyFill="1" applyBorder="1" applyAlignment="1">
      <alignment horizontal="center" vertical="top" textRotation="255"/>
    </xf>
    <xf numFmtId="20" fontId="0" fillId="0" borderId="0" xfId="0" applyNumberFormat="1">
      <alignment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14" fillId="0" borderId="14" xfId="32" applyNumberFormat="1" applyFont="1" applyBorder="1" applyAlignment="1">
      <alignment horizontal="center" vertical="center"/>
    </xf>
    <xf numFmtId="49" fontId="14" fillId="0" borderId="15" xfId="32" applyNumberFormat="1" applyFont="1" applyBorder="1" applyAlignment="1">
      <alignment horizontal="center" vertical="center"/>
    </xf>
    <xf numFmtId="49" fontId="14" fillId="0" borderId="16" xfId="32" applyNumberFormat="1" applyFont="1" applyBorder="1" applyAlignment="1">
      <alignment horizontal="center" vertical="center"/>
    </xf>
    <xf numFmtId="49" fontId="14" fillId="0" borderId="17" xfId="32" applyNumberFormat="1" applyFont="1" applyBorder="1" applyAlignment="1">
      <alignment horizontal="center" vertical="center"/>
    </xf>
    <xf numFmtId="49" fontId="14" fillId="9" borderId="9" xfId="32" applyNumberFormat="1" applyFont="1" applyFill="1" applyBorder="1" applyAlignment="1">
      <alignment horizontal="center" vertical="center"/>
    </xf>
    <xf numFmtId="49" fontId="28" fillId="0" borderId="9" xfId="32" applyNumberFormat="1" applyFont="1" applyBorder="1" applyAlignment="1">
      <alignment horizontal="center" vertical="center"/>
    </xf>
    <xf numFmtId="49" fontId="14" fillId="0" borderId="32" xfId="32" applyNumberFormat="1" applyFont="1" applyBorder="1" applyAlignment="1">
      <alignment horizontal="center" vertical="center"/>
    </xf>
    <xf numFmtId="49" fontId="12" fillId="0" borderId="32" xfId="32" applyNumberFormat="1" applyFont="1" applyBorder="1" applyAlignment="1">
      <alignment horizontal="center" vertical="center"/>
    </xf>
    <xf numFmtId="49" fontId="14" fillId="4" borderId="9" xfId="32" applyNumberFormat="1" applyFont="1" applyFill="1" applyBorder="1" applyAlignment="1">
      <alignment horizontal="center" vertical="center"/>
    </xf>
    <xf numFmtId="49" fontId="12" fillId="0" borderId="14" xfId="32" applyNumberFormat="1" applyFont="1" applyBorder="1" applyAlignment="1">
      <alignment horizontal="center" vertical="center"/>
    </xf>
    <xf numFmtId="0" fontId="10" fillId="9" borderId="33" xfId="32" applyFont="1" applyFill="1" applyBorder="1" applyAlignment="1">
      <alignment horizontal="center" vertical="center"/>
    </xf>
    <xf numFmtId="0" fontId="15" fillId="3" borderId="33" xfId="32" applyFont="1" applyFill="1" applyBorder="1" applyAlignment="1">
      <alignment horizontal="center" vertical="center"/>
    </xf>
    <xf numFmtId="49" fontId="29" fillId="0" borderId="9" xfId="32" applyNumberFormat="1" applyFont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49" fontId="12" fillId="0" borderId="34" xfId="32" applyNumberFormat="1" applyFont="1" applyBorder="1" applyAlignment="1">
      <alignment horizontal="center" vertical="center"/>
    </xf>
    <xf numFmtId="49" fontId="14" fillId="0" borderId="35" xfId="32" applyNumberFormat="1" applyFont="1" applyBorder="1" applyAlignment="1">
      <alignment horizontal="center" vertical="center"/>
    </xf>
    <xf numFmtId="49" fontId="14" fillId="0" borderId="36" xfId="32" applyNumberFormat="1" applyFont="1" applyBorder="1" applyAlignment="1">
      <alignment horizontal="center" vertical="center"/>
    </xf>
    <xf numFmtId="49" fontId="14" fillId="0" borderId="37" xfId="32" applyNumberFormat="1" applyFont="1" applyBorder="1" applyAlignment="1">
      <alignment horizontal="center" vertical="center"/>
    </xf>
    <xf numFmtId="49" fontId="14" fillId="0" borderId="38" xfId="32" applyNumberFormat="1" applyFont="1" applyBorder="1" applyAlignment="1">
      <alignment horizontal="center" vertical="center"/>
    </xf>
    <xf numFmtId="49" fontId="14" fillId="0" borderId="39" xfId="32" applyNumberFormat="1" applyFont="1" applyBorder="1" applyAlignment="1">
      <alignment horizontal="center" vertical="center"/>
    </xf>
    <xf numFmtId="49" fontId="12" fillId="0" borderId="37" xfId="32" applyNumberFormat="1" applyFont="1" applyBorder="1" applyAlignment="1">
      <alignment horizontal="center" vertical="center"/>
    </xf>
    <xf numFmtId="49" fontId="12" fillId="0" borderId="38" xfId="32" applyNumberFormat="1" applyFont="1" applyBorder="1" applyAlignment="1">
      <alignment horizontal="center" vertical="center"/>
    </xf>
    <xf numFmtId="49" fontId="12" fillId="5" borderId="9" xfId="32" applyNumberFormat="1" applyFont="1" applyFill="1" applyBorder="1" applyAlignment="1">
      <alignment horizontal="center" vertical="center"/>
    </xf>
    <xf numFmtId="49" fontId="29" fillId="5" borderId="9" xfId="32" applyNumberFormat="1" applyFont="1" applyFill="1" applyBorder="1" applyAlignment="1">
      <alignment horizontal="center" vertical="center"/>
    </xf>
    <xf numFmtId="164" fontId="7" fillId="10" borderId="8" xfId="0" applyNumberFormat="1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49" fontId="14" fillId="11" borderId="9" xfId="32" applyNumberFormat="1" applyFont="1" applyFill="1" applyBorder="1" applyAlignment="1">
      <alignment horizontal="center" vertical="center"/>
    </xf>
    <xf numFmtId="49" fontId="14" fillId="10" borderId="9" xfId="32" applyNumberFormat="1" applyFont="1" applyFill="1" applyBorder="1" applyAlignment="1">
      <alignment horizontal="center" vertical="center"/>
    </xf>
    <xf numFmtId="49" fontId="12" fillId="10" borderId="9" xfId="32" applyNumberFormat="1" applyFont="1" applyFill="1" applyBorder="1" applyAlignment="1">
      <alignment horizontal="center" vertical="center"/>
    </xf>
    <xf numFmtId="164" fontId="7" fillId="0" borderId="68" xfId="0" applyNumberFormat="1" applyFont="1" applyBorder="1" applyAlignment="1">
      <alignment horizontal="center" vertical="center"/>
    </xf>
    <xf numFmtId="49" fontId="14" fillId="6" borderId="9" xfId="32" applyNumberFormat="1" applyFont="1" applyFill="1" applyBorder="1" applyAlignment="1">
      <alignment horizontal="center" vertical="center"/>
    </xf>
    <xf numFmtId="0" fontId="14" fillId="6" borderId="26" xfId="32" applyFont="1" applyFill="1" applyBorder="1" applyAlignment="1">
      <alignment horizontal="center" vertical="center"/>
    </xf>
    <xf numFmtId="0" fontId="14" fillId="3" borderId="26" xfId="32" applyFont="1" applyFill="1" applyBorder="1" applyAlignment="1">
      <alignment horizontal="center" vertical="center"/>
    </xf>
    <xf numFmtId="49" fontId="14" fillId="0" borderId="34" xfId="32" applyNumberFormat="1" applyFont="1" applyBorder="1" applyAlignment="1">
      <alignment horizontal="center" vertical="center"/>
    </xf>
    <xf numFmtId="49" fontId="12" fillId="0" borderId="15" xfId="32" applyNumberFormat="1" applyFont="1" applyBorder="1" applyAlignment="1">
      <alignment horizontal="center" vertical="center"/>
    </xf>
    <xf numFmtId="49" fontId="29" fillId="10" borderId="9" xfId="32" applyNumberFormat="1" applyFont="1" applyFill="1" applyBorder="1" applyAlignment="1">
      <alignment horizontal="center" vertical="center"/>
    </xf>
    <xf numFmtId="49" fontId="14" fillId="12" borderId="9" xfId="32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49" fontId="14" fillId="14" borderId="14" xfId="32" applyNumberFormat="1" applyFont="1" applyFill="1" applyBorder="1" applyAlignment="1">
      <alignment horizontal="center" vertical="center"/>
    </xf>
    <xf numFmtId="49" fontId="12" fillId="5" borderId="15" xfId="32" applyNumberFormat="1" applyFont="1" applyFill="1" applyBorder="1" applyAlignment="1">
      <alignment horizontal="center" vertical="center"/>
    </xf>
    <xf numFmtId="49" fontId="14" fillId="5" borderId="16" xfId="32" applyNumberFormat="1" applyFont="1" applyFill="1" applyBorder="1" applyAlignment="1">
      <alignment horizontal="center" vertical="center"/>
    </xf>
    <xf numFmtId="49" fontId="14" fillId="12" borderId="17" xfId="32" applyNumberFormat="1" applyFont="1" applyFill="1" applyBorder="1" applyAlignment="1">
      <alignment horizontal="center" vertical="center"/>
    </xf>
    <xf numFmtId="0" fontId="17" fillId="4" borderId="26" xfId="32" applyFont="1" applyFill="1" applyBorder="1" applyAlignment="1">
      <alignment horizontal="center" vertical="center"/>
    </xf>
    <xf numFmtId="49" fontId="14" fillId="15" borderId="9" xfId="32" applyNumberFormat="1" applyFont="1" applyFill="1" applyBorder="1" applyAlignment="1">
      <alignment horizontal="center" vertical="center"/>
    </xf>
    <xf numFmtId="0" fontId="17" fillId="12" borderId="26" xfId="32" applyFont="1" applyFill="1" applyBorder="1" applyAlignment="1">
      <alignment horizontal="center" vertical="center"/>
    </xf>
    <xf numFmtId="0" fontId="22" fillId="12" borderId="26" xfId="32" applyFont="1" applyFill="1" applyBorder="1" applyAlignment="1">
      <alignment horizontal="center" vertical="center"/>
    </xf>
    <xf numFmtId="49" fontId="14" fillId="5" borderId="32" xfId="32" applyNumberFormat="1" applyFont="1" applyFill="1" applyBorder="1" applyAlignment="1">
      <alignment horizontal="center" vertical="center"/>
    </xf>
    <xf numFmtId="49" fontId="12" fillId="5" borderId="16" xfId="32" applyNumberFormat="1" applyFont="1" applyFill="1" applyBorder="1" applyAlignment="1">
      <alignment horizontal="center" vertical="center"/>
    </xf>
    <xf numFmtId="49" fontId="14" fillId="5" borderId="14" xfId="32" applyNumberFormat="1" applyFont="1" applyFill="1" applyBorder="1" applyAlignment="1">
      <alignment horizontal="center" vertical="center"/>
    </xf>
    <xf numFmtId="49" fontId="14" fillId="14" borderId="9" xfId="32" applyNumberFormat="1" applyFont="1" applyFill="1" applyBorder="1" applyAlignment="1">
      <alignment horizontal="center" vertical="center"/>
    </xf>
    <xf numFmtId="0" fontId="10" fillId="14" borderId="26" xfId="32" applyFont="1" applyFill="1" applyBorder="1" applyAlignment="1">
      <alignment horizontal="center" vertical="center"/>
    </xf>
    <xf numFmtId="49" fontId="14" fillId="13" borderId="9" xfId="32" applyNumberFormat="1" applyFont="1" applyFill="1" applyBorder="1" applyAlignment="1">
      <alignment horizontal="center" vertical="center"/>
    </xf>
    <xf numFmtId="0" fontId="14" fillId="13" borderId="26" xfId="32" applyFont="1" applyFill="1" applyBorder="1" applyAlignment="1">
      <alignment horizontal="center" vertical="center"/>
    </xf>
    <xf numFmtId="0" fontId="14" fillId="6" borderId="9" xfId="32" applyFont="1" applyFill="1" applyBorder="1" applyAlignment="1">
      <alignment horizontal="center" vertical="center"/>
    </xf>
    <xf numFmtId="0" fontId="20" fillId="6" borderId="69" xfId="32" applyFont="1" applyFill="1" applyBorder="1" applyAlignment="1">
      <alignment horizontal="center" vertical="center"/>
    </xf>
    <xf numFmtId="0" fontId="9" fillId="5" borderId="26" xfId="32" applyFont="1" applyFill="1" applyBorder="1" applyAlignment="1">
      <alignment horizontal="center" vertical="center"/>
    </xf>
    <xf numFmtId="49" fontId="14" fillId="13" borderId="34" xfId="32" applyNumberFormat="1" applyFont="1" applyFill="1" applyBorder="1" applyAlignment="1">
      <alignment horizontal="center" vertical="center"/>
    </xf>
    <xf numFmtId="49" fontId="14" fillId="5" borderId="35" xfId="32" applyNumberFormat="1" applyFont="1" applyFill="1" applyBorder="1" applyAlignment="1">
      <alignment horizontal="center" vertical="center"/>
    </xf>
    <xf numFmtId="49" fontId="14" fillId="5" borderId="15" xfId="32" applyNumberFormat="1" applyFont="1" applyFill="1" applyBorder="1" applyAlignment="1">
      <alignment horizontal="center" vertical="center"/>
    </xf>
    <xf numFmtId="49" fontId="12" fillId="5" borderId="36" xfId="32" applyNumberFormat="1" applyFont="1" applyFill="1" applyBorder="1" applyAlignment="1">
      <alignment horizontal="center" vertical="center"/>
    </xf>
    <xf numFmtId="49" fontId="14" fillId="5" borderId="37" xfId="32" applyNumberFormat="1" applyFont="1" applyFill="1" applyBorder="1" applyAlignment="1">
      <alignment horizontal="center" vertical="center"/>
    </xf>
    <xf numFmtId="49" fontId="14" fillId="5" borderId="38" xfId="32" applyNumberFormat="1" applyFont="1" applyFill="1" applyBorder="1" applyAlignment="1">
      <alignment horizontal="center" vertical="center"/>
    </xf>
    <xf numFmtId="49" fontId="14" fillId="13" borderId="39" xfId="32" applyNumberFormat="1" applyFont="1" applyFill="1" applyBorder="1" applyAlignment="1">
      <alignment horizontal="center" vertical="center"/>
    </xf>
    <xf numFmtId="49" fontId="14" fillId="13" borderId="17" xfId="32" applyNumberFormat="1" applyFont="1" applyFill="1" applyBorder="1" applyAlignment="1">
      <alignment horizontal="center" vertical="center"/>
    </xf>
    <xf numFmtId="49" fontId="14" fillId="14" borderId="17" xfId="32" applyNumberFormat="1" applyFont="1" applyFill="1" applyBorder="1" applyAlignment="1">
      <alignment horizontal="center" vertical="center"/>
    </xf>
    <xf numFmtId="49" fontId="14" fillId="5" borderId="17" xfId="32" applyNumberFormat="1" applyFont="1" applyFill="1" applyBorder="1" applyAlignment="1">
      <alignment horizontal="center" vertical="center"/>
    </xf>
    <xf numFmtId="0" fontId="20" fillId="6" borderId="26" xfId="32" applyFont="1" applyFill="1" applyBorder="1" applyAlignment="1">
      <alignment horizontal="center" vertical="center"/>
    </xf>
    <xf numFmtId="20" fontId="30" fillId="4" borderId="26" xfId="32" applyNumberFormat="1" applyFont="1" applyFill="1" applyBorder="1" applyAlignment="1">
      <alignment horizontal="center" vertical="center"/>
    </xf>
    <xf numFmtId="0" fontId="21" fillId="6" borderId="26" xfId="32" applyFont="1" applyFill="1" applyBorder="1" applyAlignment="1">
      <alignment horizontal="center" vertical="center"/>
    </xf>
    <xf numFmtId="20" fontId="15" fillId="5" borderId="26" xfId="32" applyNumberFormat="1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49" fontId="14" fillId="3" borderId="17" xfId="32" applyNumberFormat="1" applyFont="1" applyFill="1" applyBorder="1" applyAlignment="1">
      <alignment horizontal="center" vertical="center"/>
    </xf>
    <xf numFmtId="49" fontId="14" fillId="3" borderId="38" xfId="32" applyNumberFormat="1" applyFont="1" applyFill="1" applyBorder="1" applyAlignment="1">
      <alignment horizontal="center" vertical="center"/>
    </xf>
    <xf numFmtId="49" fontId="31" fillId="0" borderId="1" xfId="32" applyNumberFormat="1" applyFont="1" applyBorder="1" applyAlignment="1">
      <alignment horizontal="center" vertical="center"/>
    </xf>
    <xf numFmtId="49" fontId="14" fillId="0" borderId="1" xfId="32" applyNumberFormat="1" applyFont="1" applyBorder="1" applyAlignment="1">
      <alignment horizontal="center" vertical="center"/>
    </xf>
    <xf numFmtId="49" fontId="12" fillId="0" borderId="16" xfId="32" applyNumberFormat="1" applyFont="1" applyBorder="1" applyAlignment="1">
      <alignment horizontal="center" vertical="center"/>
    </xf>
    <xf numFmtId="49" fontId="14" fillId="0" borderId="70" xfId="32" applyNumberFormat="1" applyFont="1" applyBorder="1" applyAlignment="1">
      <alignment horizontal="center" vertical="center"/>
    </xf>
    <xf numFmtId="49" fontId="11" fillId="5" borderId="9" xfId="32" applyNumberFormat="1" applyFont="1" applyFill="1" applyBorder="1" applyAlignment="1">
      <alignment horizontal="center" vertical="center"/>
    </xf>
    <xf numFmtId="49" fontId="14" fillId="16" borderId="9" xfId="32" applyNumberFormat="1" applyFont="1" applyFill="1" applyBorder="1" applyAlignment="1">
      <alignment horizontal="center" vertical="center"/>
    </xf>
    <xf numFmtId="49" fontId="14" fillId="3" borderId="34" xfId="32" applyNumberFormat="1" applyFont="1" applyFill="1" applyBorder="1" applyAlignment="1">
      <alignment horizontal="center" vertical="center"/>
    </xf>
    <xf numFmtId="49" fontId="12" fillId="0" borderId="36" xfId="32" applyNumberFormat="1" applyFont="1" applyBorder="1" applyAlignment="1">
      <alignment horizontal="center" vertical="center"/>
    </xf>
    <xf numFmtId="49" fontId="14" fillId="6" borderId="1" xfId="32" applyNumberFormat="1" applyFont="1" applyFill="1" applyBorder="1" applyAlignment="1">
      <alignment horizontal="center" vertical="center"/>
    </xf>
    <xf numFmtId="49" fontId="28" fillId="5" borderId="9" xfId="32" applyNumberFormat="1" applyFont="1" applyFill="1" applyBorder="1" applyAlignment="1">
      <alignment horizontal="center" vertical="center"/>
    </xf>
    <xf numFmtId="49" fontId="31" fillId="6" borderId="1" xfId="32" applyNumberFormat="1" applyFont="1" applyFill="1" applyBorder="1" applyAlignment="1">
      <alignment horizontal="center" vertical="center"/>
    </xf>
    <xf numFmtId="20" fontId="15" fillId="5" borderId="71" xfId="32" applyNumberFormat="1" applyFont="1" applyFill="1" applyBorder="1" applyAlignment="1">
      <alignment horizontal="center" vertical="center"/>
    </xf>
    <xf numFmtId="20" fontId="15" fillId="0" borderId="71" xfId="32" applyNumberFormat="1" applyFont="1" applyBorder="1" applyAlignment="1">
      <alignment horizontal="center" vertical="center"/>
    </xf>
    <xf numFmtId="49" fontId="14" fillId="3" borderId="1" xfId="32" applyNumberFormat="1" applyFont="1" applyFill="1" applyBorder="1" applyAlignment="1">
      <alignment horizontal="center" vertical="center"/>
    </xf>
    <xf numFmtId="49" fontId="11" fillId="10" borderId="9" xfId="32" applyNumberFormat="1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49" fontId="12" fillId="10" borderId="15" xfId="32" applyNumberFormat="1" applyFont="1" applyFill="1" applyBorder="1" applyAlignment="1">
      <alignment horizontal="center" vertical="center"/>
    </xf>
    <xf numFmtId="49" fontId="14" fillId="10" borderId="17" xfId="32" applyNumberFormat="1" applyFont="1" applyFill="1" applyBorder="1" applyAlignment="1">
      <alignment horizontal="center" vertical="center"/>
    </xf>
    <xf numFmtId="49" fontId="1" fillId="4" borderId="1" xfId="32" applyNumberFormat="1" applyFont="1" applyFill="1" applyBorder="1" applyAlignment="1">
      <alignment horizontal="center" vertical="center"/>
    </xf>
    <xf numFmtId="49" fontId="13" fillId="5" borderId="9" xfId="32" applyNumberFormat="1" applyFont="1" applyFill="1" applyBorder="1" applyAlignment="1">
      <alignment horizontal="center" vertical="center"/>
    </xf>
    <xf numFmtId="49" fontId="12" fillId="5" borderId="14" xfId="32" applyNumberFormat="1" applyFont="1" applyFill="1" applyBorder="1" applyAlignment="1">
      <alignment horizontal="center" vertical="center"/>
    </xf>
    <xf numFmtId="49" fontId="14" fillId="5" borderId="72" xfId="32" applyNumberFormat="1" applyFont="1" applyFill="1" applyBorder="1" applyAlignment="1">
      <alignment horizontal="center" vertical="center"/>
    </xf>
    <xf numFmtId="49" fontId="14" fillId="5" borderId="36" xfId="32" applyNumberFormat="1" applyFont="1" applyFill="1" applyBorder="1" applyAlignment="1">
      <alignment horizontal="center" vertical="center"/>
    </xf>
    <xf numFmtId="49" fontId="14" fillId="4" borderId="37" xfId="32" applyNumberFormat="1" applyFont="1" applyFill="1" applyBorder="1" applyAlignment="1">
      <alignment horizontal="center" vertical="center"/>
    </xf>
    <xf numFmtId="49" fontId="14" fillId="4" borderId="38" xfId="32" applyNumberFormat="1" applyFont="1" applyFill="1" applyBorder="1" applyAlignment="1">
      <alignment horizontal="center" vertical="center"/>
    </xf>
    <xf numFmtId="49" fontId="14" fillId="5" borderId="39" xfId="32" applyNumberFormat="1" applyFont="1" applyFill="1" applyBorder="1" applyAlignment="1">
      <alignment horizontal="center" vertical="center"/>
    </xf>
    <xf numFmtId="49" fontId="14" fillId="5" borderId="70" xfId="32" applyNumberFormat="1" applyFont="1" applyFill="1" applyBorder="1" applyAlignment="1">
      <alignment horizontal="center" vertical="center"/>
    </xf>
    <xf numFmtId="49" fontId="2" fillId="0" borderId="43" xfId="32" applyNumberFormat="1" applyFont="1" applyBorder="1" applyAlignment="1">
      <alignment horizontal="center" vertical="center"/>
    </xf>
    <xf numFmtId="49" fontId="4" fillId="5" borderId="43" xfId="32" applyNumberFormat="1" applyFont="1" applyFill="1" applyBorder="1" applyAlignment="1">
      <alignment horizontal="center" vertical="center"/>
    </xf>
    <xf numFmtId="49" fontId="14" fillId="10" borderId="70" xfId="32" applyNumberFormat="1" applyFont="1" applyFill="1" applyBorder="1" applyAlignment="1">
      <alignment horizontal="center" vertical="center"/>
    </xf>
    <xf numFmtId="0" fontId="9" fillId="0" borderId="58" xfId="32" applyFont="1" applyBorder="1" applyAlignment="1">
      <alignment horizontal="left" vertical="center" shrinkToFit="1"/>
    </xf>
    <xf numFmtId="49" fontId="32" fillId="5" borderId="17" xfId="32" applyNumberFormat="1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49" fontId="32" fillId="5" borderId="9" xfId="32" applyNumberFormat="1" applyFont="1" applyFill="1" applyBorder="1" applyAlignment="1">
      <alignment horizontal="center" vertical="center"/>
    </xf>
    <xf numFmtId="0" fontId="19" fillId="0" borderId="1" xfId="32" applyFont="1" applyBorder="1" applyAlignment="1">
      <alignment vertical="center" wrapText="1"/>
    </xf>
    <xf numFmtId="49" fontId="2" fillId="5" borderId="1" xfId="32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49" fontId="14" fillId="5" borderId="34" xfId="32" applyNumberFormat="1" applyFont="1" applyFill="1" applyBorder="1" applyAlignment="1">
      <alignment horizontal="center" vertical="center"/>
    </xf>
    <xf numFmtId="0" fontId="9" fillId="4" borderId="24" xfId="32" applyFont="1" applyFill="1" applyBorder="1" applyAlignment="1">
      <alignment horizontal="center" vertical="center"/>
    </xf>
    <xf numFmtId="49" fontId="12" fillId="5" borderId="37" xfId="32" applyNumberFormat="1" applyFont="1" applyFill="1" applyBorder="1" applyAlignment="1">
      <alignment horizontal="center" vertical="center"/>
    </xf>
    <xf numFmtId="49" fontId="12" fillId="5" borderId="38" xfId="32" applyNumberFormat="1" applyFont="1" applyFill="1" applyBorder="1" applyAlignment="1">
      <alignment horizontal="center" vertical="center"/>
    </xf>
    <xf numFmtId="49" fontId="32" fillId="5" borderId="39" xfId="32" applyNumberFormat="1" applyFont="1" applyFill="1" applyBorder="1" applyAlignment="1">
      <alignment horizontal="center" vertical="center"/>
    </xf>
    <xf numFmtId="49" fontId="28" fillId="5" borderId="17" xfId="32" applyNumberFormat="1" applyFont="1" applyFill="1" applyBorder="1" applyAlignment="1">
      <alignment horizontal="center" vertical="center"/>
    </xf>
    <xf numFmtId="0" fontId="34" fillId="4" borderId="24" xfId="32" applyFont="1" applyFill="1" applyBorder="1" applyAlignment="1">
      <alignment horizontal="center" vertical="center"/>
    </xf>
    <xf numFmtId="0" fontId="9" fillId="4" borderId="33" xfId="32" applyFont="1" applyFill="1" applyBorder="1" applyAlignment="1">
      <alignment horizontal="center" vertical="center"/>
    </xf>
    <xf numFmtId="49" fontId="35" fillId="5" borderId="9" xfId="32" applyNumberFormat="1" applyFont="1" applyFill="1" applyBorder="1" applyAlignment="1">
      <alignment horizontal="center" vertical="center"/>
    </xf>
    <xf numFmtId="0" fontId="19" fillId="0" borderId="0" xfId="32" applyFont="1" applyAlignment="1">
      <alignment horizontal="center" vertical="center" wrapText="1"/>
    </xf>
    <xf numFmtId="0" fontId="4" fillId="0" borderId="1" xfId="32" applyFont="1" applyBorder="1" applyAlignment="1">
      <alignment horizontal="center" vertical="center" wrapText="1"/>
    </xf>
    <xf numFmtId="0" fontId="19" fillId="5" borderId="0" xfId="32" applyFont="1" applyFill="1" applyAlignment="1">
      <alignment horizontal="center" vertical="center" wrapText="1"/>
    </xf>
    <xf numFmtId="0" fontId="4" fillId="0" borderId="0" xfId="32" applyFont="1" applyAlignment="1">
      <alignment vertical="center"/>
    </xf>
    <xf numFmtId="49" fontId="14" fillId="10" borderId="16" xfId="32" applyNumberFormat="1" applyFont="1" applyFill="1" applyBorder="1" applyAlignment="1">
      <alignment horizontal="center" vertical="center"/>
    </xf>
    <xf numFmtId="49" fontId="12" fillId="5" borderId="17" xfId="32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49" fontId="14" fillId="4" borderId="16" xfId="32" applyNumberFormat="1" applyFont="1" applyFill="1" applyBorder="1" applyAlignment="1">
      <alignment horizontal="center" vertical="center"/>
    </xf>
    <xf numFmtId="20" fontId="10" fillId="16" borderId="26" xfId="32" applyNumberFormat="1" applyFont="1" applyFill="1" applyBorder="1" applyAlignment="1">
      <alignment horizontal="center" vertical="center"/>
    </xf>
    <xf numFmtId="49" fontId="28" fillId="5" borderId="15" xfId="32" applyNumberFormat="1" applyFont="1" applyFill="1" applyBorder="1" applyAlignment="1">
      <alignment horizontal="center" vertical="center"/>
    </xf>
    <xf numFmtId="49" fontId="32" fillId="10" borderId="9" xfId="32" applyNumberFormat="1" applyFont="1" applyFill="1" applyBorder="1" applyAlignment="1">
      <alignment horizontal="center" vertical="center"/>
    </xf>
    <xf numFmtId="49" fontId="12" fillId="3" borderId="9" xfId="32" applyNumberFormat="1" applyFont="1" applyFill="1" applyBorder="1" applyAlignment="1">
      <alignment horizontal="center" vertical="center"/>
    </xf>
    <xf numFmtId="49" fontId="28" fillId="5" borderId="14" xfId="32" applyNumberFormat="1" applyFont="1" applyFill="1" applyBorder="1" applyAlignment="1">
      <alignment horizontal="center" vertical="center"/>
    </xf>
    <xf numFmtId="49" fontId="14" fillId="4" borderId="17" xfId="32" applyNumberFormat="1" applyFont="1" applyFill="1" applyBorder="1" applyAlignment="1">
      <alignment horizontal="center" vertical="center"/>
    </xf>
    <xf numFmtId="49" fontId="14" fillId="10" borderId="15" xfId="32" applyNumberFormat="1" applyFont="1" applyFill="1" applyBorder="1" applyAlignment="1">
      <alignment horizontal="center" vertical="center"/>
    </xf>
    <xf numFmtId="49" fontId="14" fillId="10" borderId="39" xfId="32" applyNumberFormat="1" applyFont="1" applyFill="1" applyBorder="1" applyAlignment="1">
      <alignment horizontal="center" vertical="center"/>
    </xf>
    <xf numFmtId="49" fontId="12" fillId="10" borderId="16" xfId="32" applyNumberFormat="1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49" fontId="31" fillId="5" borderId="9" xfId="32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64" fontId="8" fillId="10" borderId="8" xfId="0" applyNumberFormat="1" applyFont="1" applyFill="1" applyBorder="1" applyAlignment="1">
      <alignment horizontal="center" vertical="center"/>
    </xf>
    <xf numFmtId="49" fontId="4" fillId="10" borderId="43" xfId="32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49" fontId="11" fillId="5" borderId="15" xfId="32" applyNumberFormat="1" applyFont="1" applyFill="1" applyBorder="1" applyAlignment="1">
      <alignment horizontal="center" vertical="center"/>
    </xf>
    <xf numFmtId="49" fontId="11" fillId="5" borderId="16" xfId="32" applyNumberFormat="1" applyFont="1" applyFill="1" applyBorder="1" applyAlignment="1">
      <alignment horizontal="center" vertical="center"/>
    </xf>
    <xf numFmtId="49" fontId="11" fillId="5" borderId="17" xfId="32" applyNumberFormat="1" applyFont="1" applyFill="1" applyBorder="1" applyAlignment="1">
      <alignment horizontal="center" vertical="center"/>
    </xf>
    <xf numFmtId="49" fontId="11" fillId="5" borderId="14" xfId="32" applyNumberFormat="1" applyFont="1" applyFill="1" applyBorder="1" applyAlignment="1">
      <alignment horizontal="center" vertical="center"/>
    </xf>
    <xf numFmtId="49" fontId="37" fillId="5" borderId="9" xfId="32" applyNumberFormat="1" applyFont="1" applyFill="1" applyBorder="1" applyAlignment="1">
      <alignment horizontal="center" vertical="center"/>
    </xf>
    <xf numFmtId="49" fontId="11" fillId="11" borderId="9" xfId="32" applyNumberFormat="1" applyFont="1" applyFill="1" applyBorder="1" applyAlignment="1">
      <alignment horizontal="center" vertical="center"/>
    </xf>
    <xf numFmtId="49" fontId="11" fillId="11" borderId="34" xfId="32" applyNumberFormat="1" applyFont="1" applyFill="1" applyBorder="1" applyAlignment="1">
      <alignment horizontal="center" vertical="center"/>
    </xf>
    <xf numFmtId="49" fontId="11" fillId="11" borderId="36" xfId="32" applyNumberFormat="1" applyFont="1" applyFill="1" applyBorder="1" applyAlignment="1">
      <alignment horizontal="center" vertical="center"/>
    </xf>
    <xf numFmtId="49" fontId="12" fillId="4" borderId="9" xfId="32" applyNumberFormat="1" applyFont="1" applyFill="1" applyBorder="1" applyAlignment="1">
      <alignment horizontal="center" vertical="center"/>
    </xf>
    <xf numFmtId="49" fontId="38" fillId="5" borderId="43" xfId="32" applyNumberFormat="1" applyFont="1" applyFill="1" applyBorder="1" applyAlignment="1">
      <alignment horizontal="center" vertical="center"/>
    </xf>
    <xf numFmtId="49" fontId="39" fillId="5" borderId="9" xfId="32" applyNumberFormat="1" applyFont="1" applyFill="1" applyBorder="1" applyAlignment="1">
      <alignment horizontal="center" vertical="center"/>
    </xf>
    <xf numFmtId="49" fontId="40" fillId="5" borderId="9" xfId="32" applyNumberFormat="1" applyFont="1" applyFill="1" applyBorder="1" applyAlignment="1">
      <alignment horizontal="center" vertical="center"/>
    </xf>
    <xf numFmtId="49" fontId="11" fillId="5" borderId="34" xfId="32" applyNumberFormat="1" applyFont="1" applyFill="1" applyBorder="1" applyAlignment="1">
      <alignment horizontal="center" vertical="center"/>
    </xf>
    <xf numFmtId="49" fontId="11" fillId="5" borderId="72" xfId="32" applyNumberFormat="1" applyFont="1" applyFill="1" applyBorder="1" applyAlignment="1">
      <alignment horizontal="center" vertical="center"/>
    </xf>
    <xf numFmtId="49" fontId="11" fillId="5" borderId="35" xfId="32" applyNumberFormat="1" applyFont="1" applyFill="1" applyBorder="1" applyAlignment="1">
      <alignment horizontal="center" vertical="center"/>
    </xf>
    <xf numFmtId="49" fontId="11" fillId="4" borderId="36" xfId="32" applyNumberFormat="1" applyFont="1" applyFill="1" applyBorder="1" applyAlignment="1">
      <alignment horizontal="center" vertical="center"/>
    </xf>
    <xf numFmtId="49" fontId="12" fillId="5" borderId="39" xfId="32" applyNumberFormat="1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8" fillId="17" borderId="9" xfId="0" applyFont="1" applyFill="1" applyBorder="1" applyAlignment="1">
      <alignment horizontal="center" vertical="center"/>
    </xf>
    <xf numFmtId="49" fontId="41" fillId="5" borderId="9" xfId="32" applyNumberFormat="1" applyFont="1" applyFill="1" applyBorder="1" applyAlignment="1">
      <alignment horizontal="center" vertical="center"/>
    </xf>
    <xf numFmtId="49" fontId="14" fillId="17" borderId="15" xfId="32" applyNumberFormat="1" applyFont="1" applyFill="1" applyBorder="1" applyAlignment="1">
      <alignment horizontal="center" vertical="center"/>
    </xf>
    <xf numFmtId="49" fontId="41" fillId="17" borderId="16" xfId="32" applyNumberFormat="1" applyFont="1" applyFill="1" applyBorder="1" applyAlignment="1">
      <alignment horizontal="center" vertical="center"/>
    </xf>
    <xf numFmtId="49" fontId="41" fillId="17" borderId="9" xfId="32" applyNumberFormat="1" applyFont="1" applyFill="1" applyBorder="1" applyAlignment="1">
      <alignment horizontal="center" vertical="center"/>
    </xf>
    <xf numFmtId="49" fontId="12" fillId="17" borderId="9" xfId="32" applyNumberFormat="1" applyFont="1" applyFill="1" applyBorder="1" applyAlignment="1">
      <alignment horizontal="center" vertical="center"/>
    </xf>
    <xf numFmtId="49" fontId="14" fillId="17" borderId="9" xfId="32" applyNumberFormat="1" applyFont="1" applyFill="1" applyBorder="1" applyAlignment="1">
      <alignment horizontal="center" vertical="center"/>
    </xf>
    <xf numFmtId="0" fontId="9" fillId="0" borderId="73" xfId="32" applyFont="1" applyBorder="1" applyAlignment="1">
      <alignment horizontal="center" vertical="center" shrinkToFit="1"/>
    </xf>
    <xf numFmtId="0" fontId="9" fillId="5" borderId="20" xfId="0" applyFont="1" applyFill="1" applyBorder="1" applyAlignment="1">
      <alignment horizontal="center" vertical="center"/>
    </xf>
    <xf numFmtId="0" fontId="19" fillId="0" borderId="1" xfId="32" applyFont="1" applyBorder="1" applyAlignment="1">
      <alignment horizontal="center" vertical="center" wrapText="1"/>
    </xf>
    <xf numFmtId="0" fontId="42" fillId="17" borderId="9" xfId="0" applyFont="1" applyFill="1" applyBorder="1" applyAlignment="1">
      <alignment horizontal="center" vertical="center"/>
    </xf>
    <xf numFmtId="49" fontId="41" fillId="17" borderId="14" xfId="32" applyNumberFormat="1" applyFont="1" applyFill="1" applyBorder="1" applyAlignment="1">
      <alignment horizontal="center" vertical="center"/>
    </xf>
    <xf numFmtId="49" fontId="14" fillId="17" borderId="14" xfId="32" applyNumberFormat="1" applyFont="1" applyFill="1" applyBorder="1" applyAlignment="1">
      <alignment horizontal="center" vertical="center"/>
    </xf>
    <xf numFmtId="20" fontId="10" fillId="5" borderId="67" xfId="32" applyNumberFormat="1" applyFont="1" applyFill="1" applyBorder="1" applyAlignment="1">
      <alignment horizontal="center" vertical="center"/>
    </xf>
    <xf numFmtId="20" fontId="10" fillId="5" borderId="74" xfId="32" applyNumberFormat="1" applyFont="1" applyFill="1" applyBorder="1" applyAlignment="1">
      <alignment horizontal="center" vertical="center"/>
    </xf>
    <xf numFmtId="49" fontId="43" fillId="17" borderId="9" xfId="32" applyNumberFormat="1" applyFont="1" applyFill="1" applyBorder="1" applyAlignment="1">
      <alignment horizontal="center" vertical="center"/>
    </xf>
    <xf numFmtId="49" fontId="14" fillId="10" borderId="75" xfId="32" applyNumberFormat="1" applyFont="1" applyFill="1" applyBorder="1" applyAlignment="1">
      <alignment horizontal="center" vertical="center"/>
    </xf>
    <xf numFmtId="49" fontId="14" fillId="17" borderId="75" xfId="32" applyNumberFormat="1" applyFont="1" applyFill="1" applyBorder="1" applyAlignment="1">
      <alignment horizontal="center" vertical="center"/>
    </xf>
    <xf numFmtId="49" fontId="14" fillId="17" borderId="76" xfId="32" applyNumberFormat="1" applyFont="1" applyFill="1" applyBorder="1" applyAlignment="1">
      <alignment horizontal="center" vertical="center"/>
    </xf>
    <xf numFmtId="49" fontId="14" fillId="17" borderId="34" xfId="32" applyNumberFormat="1" applyFont="1" applyFill="1" applyBorder="1" applyAlignment="1">
      <alignment horizontal="center" vertical="center"/>
    </xf>
    <xf numFmtId="49" fontId="14" fillId="17" borderId="35" xfId="32" applyNumberFormat="1" applyFont="1" applyFill="1" applyBorder="1" applyAlignment="1">
      <alignment horizontal="center" vertical="center"/>
    </xf>
    <xf numFmtId="49" fontId="14" fillId="5" borderId="77" xfId="32" applyNumberFormat="1" applyFont="1" applyFill="1" applyBorder="1" applyAlignment="1">
      <alignment horizontal="center" vertical="center"/>
    </xf>
    <xf numFmtId="49" fontId="14" fillId="17" borderId="78" xfId="32" applyNumberFormat="1" applyFont="1" applyFill="1" applyBorder="1" applyAlignment="1">
      <alignment horizontal="center" vertical="center"/>
    </xf>
    <xf numFmtId="49" fontId="14" fillId="5" borderId="79" xfId="32" applyNumberFormat="1" applyFont="1" applyFill="1" applyBorder="1" applyAlignment="1">
      <alignment horizontal="center" vertical="center"/>
    </xf>
    <xf numFmtId="49" fontId="14" fillId="5" borderId="80" xfId="32" applyNumberFormat="1" applyFont="1" applyFill="1" applyBorder="1" applyAlignment="1">
      <alignment horizontal="center" vertical="center"/>
    </xf>
    <xf numFmtId="49" fontId="14" fillId="5" borderId="75" xfId="32" applyNumberFormat="1" applyFont="1" applyFill="1" applyBorder="1" applyAlignment="1">
      <alignment horizontal="center" vertical="center"/>
    </xf>
    <xf numFmtId="49" fontId="14" fillId="17" borderId="17" xfId="32" applyNumberFormat="1" applyFont="1" applyFill="1" applyBorder="1" applyAlignment="1">
      <alignment horizontal="center" vertical="center"/>
    </xf>
    <xf numFmtId="49" fontId="12" fillId="5" borderId="75" xfId="32" applyNumberFormat="1" applyFont="1" applyFill="1" applyBorder="1" applyAlignment="1">
      <alignment horizontal="center" vertical="center"/>
    </xf>
    <xf numFmtId="164" fontId="6" fillId="17" borderId="8" xfId="0" applyNumberFormat="1" applyFont="1" applyFill="1" applyBorder="1" applyAlignment="1">
      <alignment horizontal="center" vertical="center"/>
    </xf>
    <xf numFmtId="49" fontId="14" fillId="10" borderId="14" xfId="32" applyNumberFormat="1" applyFont="1" applyFill="1" applyBorder="1" applyAlignment="1">
      <alignment horizontal="center" vertical="center"/>
    </xf>
    <xf numFmtId="49" fontId="41" fillId="10" borderId="9" xfId="32" applyNumberFormat="1" applyFont="1" applyFill="1" applyBorder="1" applyAlignment="1">
      <alignment horizontal="center" vertical="center"/>
    </xf>
    <xf numFmtId="49" fontId="29" fillId="17" borderId="9" xfId="32" applyNumberFormat="1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49" fontId="14" fillId="17" borderId="37" xfId="32" applyNumberFormat="1" applyFont="1" applyFill="1" applyBorder="1" applyAlignment="1">
      <alignment horizontal="center" vertical="center"/>
    </xf>
    <xf numFmtId="0" fontId="9" fillId="0" borderId="3" xfId="32" applyFont="1" applyBorder="1" applyAlignment="1">
      <alignment horizontal="center" vertical="center" shrinkToFit="1"/>
    </xf>
    <xf numFmtId="0" fontId="9" fillId="0" borderId="5" xfId="32" applyFont="1" applyBorder="1" applyAlignment="1">
      <alignment horizontal="center" vertical="center" shrinkToFit="1"/>
    </xf>
    <xf numFmtId="49" fontId="41" fillId="12" borderId="9" xfId="32" applyNumberFormat="1" applyFont="1" applyFill="1" applyBorder="1" applyAlignment="1">
      <alignment horizontal="center" vertical="center"/>
    </xf>
    <xf numFmtId="0" fontId="9" fillId="0" borderId="81" xfId="32" applyFont="1" applyBorder="1" applyAlignment="1">
      <alignment horizontal="center" vertical="center" shrinkToFit="1"/>
    </xf>
    <xf numFmtId="0" fontId="9" fillId="0" borderId="82" xfId="32" applyFont="1" applyBorder="1" applyAlignment="1">
      <alignment horizontal="center" vertical="center" shrinkToFit="1"/>
    </xf>
    <xf numFmtId="0" fontId="9" fillId="5" borderId="5" xfId="0" applyFont="1" applyFill="1" applyBorder="1" applyAlignment="1">
      <alignment horizontal="center" vertical="center"/>
    </xf>
    <xf numFmtId="0" fontId="10" fillId="5" borderId="55" xfId="32" applyFont="1" applyFill="1" applyBorder="1" applyAlignment="1">
      <alignment horizontal="left" vertical="center"/>
    </xf>
    <xf numFmtId="49" fontId="14" fillId="5" borderId="83" xfId="32" applyNumberFormat="1" applyFont="1" applyFill="1" applyBorder="1" applyAlignment="1">
      <alignment horizontal="center" vertical="center"/>
    </xf>
    <xf numFmtId="49" fontId="14" fillId="17" borderId="83" xfId="32" applyNumberFormat="1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10" fillId="5" borderId="81" xfId="32" applyFont="1" applyFill="1" applyBorder="1" applyAlignment="1">
      <alignment horizontal="left" vertical="center"/>
    </xf>
    <xf numFmtId="49" fontId="41" fillId="4" borderId="14" xfId="32" applyNumberFormat="1" applyFont="1" applyFill="1" applyBorder="1" applyAlignment="1">
      <alignment horizontal="center" vertical="center"/>
    </xf>
    <xf numFmtId="49" fontId="14" fillId="4" borderId="15" xfId="32" applyNumberFormat="1" applyFont="1" applyFill="1" applyBorder="1" applyAlignment="1">
      <alignment horizontal="center" vertical="center"/>
    </xf>
    <xf numFmtId="49" fontId="41" fillId="4" borderId="9" xfId="32" applyNumberFormat="1" applyFont="1" applyFill="1" applyBorder="1" applyAlignment="1">
      <alignment horizontal="center" vertical="center"/>
    </xf>
    <xf numFmtId="49" fontId="14" fillId="4" borderId="14" xfId="32" applyNumberFormat="1" applyFont="1" applyFill="1" applyBorder="1" applyAlignment="1">
      <alignment horizontal="center" vertical="center"/>
    </xf>
    <xf numFmtId="0" fontId="15" fillId="4" borderId="24" xfId="32" applyFont="1" applyFill="1" applyBorder="1" applyAlignment="1">
      <alignment horizontal="center" vertical="center"/>
    </xf>
    <xf numFmtId="49" fontId="41" fillId="17" borderId="17" xfId="32" applyNumberFormat="1" applyFont="1" applyFill="1" applyBorder="1" applyAlignment="1">
      <alignment horizontal="center" vertical="center"/>
    </xf>
    <xf numFmtId="49" fontId="2" fillId="10" borderId="1" xfId="32" applyNumberFormat="1" applyFont="1" applyFill="1" applyBorder="1" applyAlignment="1">
      <alignment horizontal="center" vertical="center"/>
    </xf>
    <xf numFmtId="49" fontId="29" fillId="5" borderId="83" xfId="32" applyNumberFormat="1" applyFont="1" applyFill="1" applyBorder="1" applyAlignment="1">
      <alignment horizontal="center" vertical="center"/>
    </xf>
    <xf numFmtId="49" fontId="2" fillId="5" borderId="83" xfId="32" applyNumberFormat="1" applyFont="1" applyFill="1" applyBorder="1" applyAlignment="1">
      <alignment horizontal="center" vertical="center"/>
    </xf>
    <xf numFmtId="49" fontId="14" fillId="4" borderId="83" xfId="32" applyNumberFormat="1" applyFont="1" applyFill="1" applyBorder="1" applyAlignment="1">
      <alignment horizontal="center" vertical="center"/>
    </xf>
    <xf numFmtId="49" fontId="4" fillId="0" borderId="1" xfId="32" applyNumberFormat="1" applyFont="1" applyBorder="1" applyAlignment="1">
      <alignment vertical="center"/>
    </xf>
    <xf numFmtId="0" fontId="42" fillId="17" borderId="10" xfId="0" applyFont="1" applyFill="1" applyBorder="1" applyAlignment="1">
      <alignment horizontal="center" vertical="center"/>
    </xf>
    <xf numFmtId="49" fontId="14" fillId="4" borderId="34" xfId="32" applyNumberFormat="1" applyFont="1" applyFill="1" applyBorder="1" applyAlignment="1">
      <alignment horizontal="center" vertical="center"/>
    </xf>
    <xf numFmtId="49" fontId="14" fillId="4" borderId="72" xfId="32" applyNumberFormat="1" applyFont="1" applyFill="1" applyBorder="1" applyAlignment="1">
      <alignment horizontal="center" vertical="center"/>
    </xf>
    <xf numFmtId="49" fontId="14" fillId="4" borderId="35" xfId="32" applyNumberFormat="1" applyFont="1" applyFill="1" applyBorder="1" applyAlignment="1">
      <alignment horizontal="center" vertical="center"/>
    </xf>
    <xf numFmtId="49" fontId="41" fillId="17" borderId="37" xfId="32" applyNumberFormat="1" applyFont="1" applyFill="1" applyBorder="1" applyAlignment="1">
      <alignment horizontal="center" vertical="center"/>
    </xf>
    <xf numFmtId="49" fontId="41" fillId="4" borderId="39" xfId="32" applyNumberFormat="1" applyFont="1" applyFill="1" applyBorder="1" applyAlignment="1">
      <alignment horizontal="center" vertical="center"/>
    </xf>
    <xf numFmtId="49" fontId="41" fillId="4" borderId="17" xfId="32" applyNumberFormat="1" applyFont="1" applyFill="1" applyBorder="1" applyAlignment="1">
      <alignment horizontal="center" vertical="center"/>
    </xf>
    <xf numFmtId="49" fontId="29" fillId="4" borderId="9" xfId="32" applyNumberFormat="1" applyFont="1" applyFill="1" applyBorder="1" applyAlignment="1">
      <alignment horizontal="center" vertical="center"/>
    </xf>
    <xf numFmtId="49" fontId="41" fillId="9" borderId="9" xfId="32" applyNumberFormat="1" applyFont="1" applyFill="1" applyBorder="1" applyAlignment="1">
      <alignment horizontal="center" vertical="center"/>
    </xf>
    <xf numFmtId="49" fontId="14" fillId="12" borderId="83" xfId="32" applyNumberFormat="1" applyFont="1" applyFill="1" applyBorder="1" applyAlignment="1">
      <alignment horizontal="center" vertical="center"/>
    </xf>
    <xf numFmtId="165" fontId="0" fillId="0" borderId="85" xfId="0" applyNumberFormat="1" applyBorder="1" applyAlignment="1">
      <alignment horizontal="right" vertical="center"/>
    </xf>
    <xf numFmtId="165" fontId="0" fillId="0" borderId="85" xfId="0" applyNumberFormat="1" applyBorder="1">
      <alignment vertical="center"/>
    </xf>
    <xf numFmtId="166" fontId="10" fillId="0" borderId="86" xfId="32" applyNumberFormat="1" applyFont="1" applyBorder="1" applyAlignment="1">
      <alignment horizontal="right" vertical="center"/>
    </xf>
    <xf numFmtId="0" fontId="9" fillId="0" borderId="84" xfId="32" applyFont="1" applyBorder="1" applyAlignment="1">
      <alignment horizontal="left" vertical="center" shrinkToFit="1"/>
    </xf>
    <xf numFmtId="49" fontId="12" fillId="10" borderId="17" xfId="32" applyNumberFormat="1" applyFont="1" applyFill="1" applyBorder="1" applyAlignment="1">
      <alignment horizontal="center" vertical="center"/>
    </xf>
    <xf numFmtId="49" fontId="44" fillId="5" borderId="9" xfId="32" applyNumberFormat="1" applyFont="1" applyFill="1" applyBorder="1" applyAlignment="1">
      <alignment horizontal="center" vertical="center"/>
    </xf>
    <xf numFmtId="49" fontId="39" fillId="17" borderId="9" xfId="32" applyNumberFormat="1" applyFont="1" applyFill="1" applyBorder="1" applyAlignment="1">
      <alignment horizontal="center" vertical="center"/>
    </xf>
    <xf numFmtId="0" fontId="9" fillId="0" borderId="87" xfId="32" applyFont="1" applyBorder="1" applyAlignment="1">
      <alignment horizontal="center" vertical="center" shrinkToFit="1"/>
    </xf>
    <xf numFmtId="0" fontId="9" fillId="0" borderId="88" xfId="32" applyFont="1" applyBorder="1" applyAlignment="1">
      <alignment horizontal="center" vertical="center" shrinkToFit="1"/>
    </xf>
    <xf numFmtId="49" fontId="44" fillId="5" borderId="14" xfId="32" applyNumberFormat="1" applyFont="1" applyFill="1" applyBorder="1" applyAlignment="1">
      <alignment horizontal="center" vertical="center"/>
    </xf>
    <xf numFmtId="49" fontId="12" fillId="5" borderId="72" xfId="32" applyNumberFormat="1" applyFont="1" applyFill="1" applyBorder="1" applyAlignment="1">
      <alignment horizontal="center" vertical="center"/>
    </xf>
    <xf numFmtId="49" fontId="41" fillId="5" borderId="16" xfId="32" applyNumberFormat="1" applyFont="1" applyFill="1" applyBorder="1" applyAlignment="1">
      <alignment horizontal="center" vertical="center"/>
    </xf>
    <xf numFmtId="49" fontId="46" fillId="5" borderId="9" xfId="32" applyNumberFormat="1" applyFont="1" applyFill="1" applyBorder="1" applyAlignment="1">
      <alignment horizontal="center" vertical="center"/>
    </xf>
    <xf numFmtId="49" fontId="12" fillId="17" borderId="17" xfId="32" applyNumberFormat="1" applyFont="1" applyFill="1" applyBorder="1" applyAlignment="1">
      <alignment horizontal="center" vertical="center"/>
    </xf>
    <xf numFmtId="0" fontId="9" fillId="5" borderId="12" xfId="32" applyFont="1" applyFill="1" applyBorder="1" applyAlignment="1">
      <alignment horizontal="center" vertical="center"/>
    </xf>
    <xf numFmtId="49" fontId="12" fillId="17" borderId="34" xfId="32" applyNumberFormat="1" applyFont="1" applyFill="1" applyBorder="1" applyAlignment="1">
      <alignment horizontal="center" vertical="center"/>
    </xf>
    <xf numFmtId="49" fontId="41" fillId="5" borderId="72" xfId="32" applyNumberFormat="1" applyFont="1" applyFill="1" applyBorder="1" applyAlignment="1">
      <alignment horizontal="center" vertical="center"/>
    </xf>
    <xf numFmtId="0" fontId="10" fillId="9" borderId="26" xfId="32" applyFont="1" applyFill="1" applyBorder="1" applyAlignment="1">
      <alignment horizontal="center" vertical="center"/>
    </xf>
    <xf numFmtId="0" fontId="10" fillId="4" borderId="26" xfId="32" applyFont="1" applyFill="1" applyBorder="1" applyAlignment="1">
      <alignment horizontal="center" vertical="center"/>
    </xf>
    <xf numFmtId="0" fontId="10" fillId="4" borderId="0" xfId="32" applyFont="1" applyFill="1" applyAlignment="1">
      <alignment horizontal="center" vertical="center"/>
    </xf>
    <xf numFmtId="166" fontId="10" fillId="0" borderId="84" xfId="32" applyNumberFormat="1" applyFont="1" applyBorder="1" applyAlignment="1">
      <alignment horizontal="right" vertical="center"/>
    </xf>
    <xf numFmtId="0" fontId="7" fillId="17" borderId="9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center" vertical="center"/>
    </xf>
    <xf numFmtId="14" fontId="19" fillId="5" borderId="0" xfId="32" applyNumberFormat="1" applyFont="1" applyFill="1" applyAlignment="1">
      <alignment horizontal="center" vertical="center" wrapText="1"/>
    </xf>
    <xf numFmtId="49" fontId="2" fillId="0" borderId="1" xfId="32" applyNumberFormat="1" applyFont="1" applyBorder="1" applyAlignment="1">
      <alignment horizontal="center" vertical="center"/>
    </xf>
    <xf numFmtId="0" fontId="42" fillId="5" borderId="10" xfId="0" applyFont="1" applyFill="1" applyBorder="1" applyAlignment="1">
      <alignment horizontal="center" vertical="center"/>
    </xf>
    <xf numFmtId="49" fontId="14" fillId="17" borderId="16" xfId="32" applyNumberFormat="1" applyFont="1" applyFill="1" applyBorder="1" applyAlignment="1">
      <alignment horizontal="center" vertical="center"/>
    </xf>
    <xf numFmtId="49" fontId="12" fillId="17" borderId="14" xfId="32" applyNumberFormat="1" applyFont="1" applyFill="1" applyBorder="1" applyAlignment="1">
      <alignment horizontal="center" vertical="center"/>
    </xf>
    <xf numFmtId="49" fontId="41" fillId="18" borderId="9" xfId="32" applyNumberFormat="1" applyFont="1" applyFill="1" applyBorder="1" applyAlignment="1">
      <alignment horizontal="center" vertical="center"/>
    </xf>
    <xf numFmtId="49" fontId="41" fillId="11" borderId="9" xfId="32" applyNumberFormat="1" applyFont="1" applyFill="1" applyBorder="1" applyAlignment="1">
      <alignment horizontal="center" vertical="center"/>
    </xf>
    <xf numFmtId="49" fontId="12" fillId="19" borderId="9" xfId="32" applyNumberFormat="1" applyFont="1" applyFill="1" applyBorder="1" applyAlignment="1">
      <alignment horizontal="center" vertical="center"/>
    </xf>
    <xf numFmtId="49" fontId="12" fillId="11" borderId="36" xfId="32" applyNumberFormat="1" applyFont="1" applyFill="1" applyBorder="1" applyAlignment="1">
      <alignment horizontal="center" vertical="center"/>
    </xf>
    <xf numFmtId="49" fontId="14" fillId="18" borderId="38" xfId="32" applyNumberFormat="1" applyFont="1" applyFill="1" applyBorder="1" applyAlignment="1">
      <alignment horizontal="center" vertical="center"/>
    </xf>
    <xf numFmtId="49" fontId="41" fillId="18" borderId="39" xfId="32" applyNumberFormat="1" applyFont="1" applyFill="1" applyBorder="1" applyAlignment="1">
      <alignment horizontal="center" vertical="center"/>
    </xf>
    <xf numFmtId="49" fontId="2" fillId="20" borderId="1" xfId="32" applyNumberFormat="1" applyFont="1" applyFill="1" applyBorder="1" applyAlignment="1">
      <alignment horizontal="center" vertical="center"/>
    </xf>
    <xf numFmtId="49" fontId="41" fillId="5" borderId="17" xfId="32" applyNumberFormat="1" applyFont="1" applyFill="1" applyBorder="1" applyAlignment="1">
      <alignment horizontal="center" vertical="center"/>
    </xf>
    <xf numFmtId="49" fontId="14" fillId="18" borderId="9" xfId="32" applyNumberFormat="1" applyFont="1" applyFill="1" applyBorder="1" applyAlignment="1">
      <alignment horizontal="center" vertical="center"/>
    </xf>
    <xf numFmtId="49" fontId="12" fillId="11" borderId="9" xfId="32" applyNumberFormat="1" applyFont="1" applyFill="1" applyBorder="1" applyAlignment="1">
      <alignment horizontal="center" vertical="center"/>
    </xf>
    <xf numFmtId="49" fontId="41" fillId="19" borderId="9" xfId="32" applyNumberFormat="1" applyFont="1" applyFill="1" applyBorder="1" applyAlignment="1">
      <alignment horizontal="center" vertical="center"/>
    </xf>
    <xf numFmtId="49" fontId="41" fillId="20" borderId="9" xfId="32" applyNumberFormat="1" applyFont="1" applyFill="1" applyBorder="1" applyAlignment="1">
      <alignment horizontal="center" vertical="center"/>
    </xf>
    <xf numFmtId="49" fontId="2" fillId="20" borderId="43" xfId="32" applyNumberFormat="1" applyFont="1" applyFill="1" applyBorder="1" applyAlignment="1">
      <alignment horizontal="center" vertical="center"/>
    </xf>
    <xf numFmtId="49" fontId="4" fillId="19" borderId="43" xfId="32" applyNumberFormat="1" applyFont="1" applyFill="1" applyBorder="1" applyAlignment="1">
      <alignment horizontal="center" vertical="center"/>
    </xf>
    <xf numFmtId="49" fontId="14" fillId="19" borderId="9" xfId="32" applyNumberFormat="1" applyFont="1" applyFill="1" applyBorder="1" applyAlignment="1">
      <alignment horizontal="center" vertical="center"/>
    </xf>
    <xf numFmtId="49" fontId="14" fillId="20" borderId="9" xfId="32" applyNumberFormat="1" applyFont="1" applyFill="1" applyBorder="1" applyAlignment="1">
      <alignment horizontal="center" vertical="center"/>
    </xf>
    <xf numFmtId="49" fontId="2" fillId="19" borderId="43" xfId="32" applyNumberFormat="1" applyFont="1" applyFill="1" applyBorder="1" applyAlignment="1">
      <alignment horizontal="center" vertical="center"/>
    </xf>
    <xf numFmtId="49" fontId="47" fillId="5" borderId="9" xfId="32" applyNumberFormat="1" applyFont="1" applyFill="1" applyBorder="1" applyAlignment="1">
      <alignment horizontal="center" vertical="center"/>
    </xf>
    <xf numFmtId="49" fontId="47" fillId="17" borderId="9" xfId="32" applyNumberFormat="1" applyFont="1" applyFill="1" applyBorder="1" applyAlignment="1">
      <alignment horizontal="center" vertical="center"/>
    </xf>
    <xf numFmtId="49" fontId="48" fillId="17" borderId="9" xfId="32" applyNumberFormat="1" applyFont="1" applyFill="1" applyBorder="1" applyAlignment="1">
      <alignment horizontal="center" vertical="center"/>
    </xf>
    <xf numFmtId="49" fontId="48" fillId="11" borderId="9" xfId="32" applyNumberFormat="1" applyFont="1" applyFill="1" applyBorder="1" applyAlignment="1">
      <alignment horizontal="center" vertical="center"/>
    </xf>
    <xf numFmtId="164" fontId="6" fillId="21" borderId="8" xfId="0" applyNumberFormat="1" applyFont="1" applyFill="1" applyBorder="1" applyAlignment="1">
      <alignment horizontal="center" vertical="center"/>
    </xf>
    <xf numFmtId="0" fontId="8" fillId="21" borderId="9" xfId="0" applyFont="1" applyFill="1" applyBorder="1" applyAlignment="1">
      <alignment horizontal="center" vertical="center"/>
    </xf>
    <xf numFmtId="49" fontId="41" fillId="4" borderId="72" xfId="32" applyNumberFormat="1" applyFont="1" applyFill="1" applyBorder="1" applyAlignment="1">
      <alignment horizontal="center" vertical="center"/>
    </xf>
    <xf numFmtId="49" fontId="41" fillId="17" borderId="35" xfId="32" applyNumberFormat="1" applyFont="1" applyFill="1" applyBorder="1" applyAlignment="1">
      <alignment horizontal="center" vertical="center"/>
    </xf>
    <xf numFmtId="49" fontId="14" fillId="21" borderId="16" xfId="32" applyNumberFormat="1" applyFont="1" applyFill="1" applyBorder="1" applyAlignment="1">
      <alignment horizontal="center" vertical="center"/>
    </xf>
    <xf numFmtId="49" fontId="41" fillId="11" borderId="36" xfId="32" applyNumberFormat="1" applyFont="1" applyFill="1" applyBorder="1" applyAlignment="1">
      <alignment horizontal="center" vertical="center"/>
    </xf>
    <xf numFmtId="49" fontId="12" fillId="17" borderId="38" xfId="32" applyNumberFormat="1" applyFont="1" applyFill="1" applyBorder="1" applyAlignment="1">
      <alignment horizontal="center" vertical="center"/>
    </xf>
    <xf numFmtId="49" fontId="41" fillId="17" borderId="39" xfId="32" applyNumberFormat="1" applyFont="1" applyFill="1" applyBorder="1" applyAlignment="1">
      <alignment horizontal="center" vertical="center"/>
    </xf>
    <xf numFmtId="49" fontId="41" fillId="21" borderId="9" xfId="32" applyNumberFormat="1" applyFont="1" applyFill="1" applyBorder="1" applyAlignment="1">
      <alignment horizontal="center" vertical="center"/>
    </xf>
    <xf numFmtId="49" fontId="48" fillId="21" borderId="9" xfId="32" applyNumberFormat="1" applyFont="1" applyFill="1" applyBorder="1" applyAlignment="1">
      <alignment horizontal="center" vertical="center"/>
    </xf>
    <xf numFmtId="49" fontId="12" fillId="21" borderId="9" xfId="32" applyNumberFormat="1" applyFont="1" applyFill="1" applyBorder="1" applyAlignment="1">
      <alignment horizontal="center" vertical="center"/>
    </xf>
    <xf numFmtId="49" fontId="14" fillId="21" borderId="9" xfId="32" applyNumberFormat="1" applyFont="1" applyFill="1" applyBorder="1" applyAlignment="1">
      <alignment horizontal="center" vertical="center"/>
    </xf>
    <xf numFmtId="49" fontId="1" fillId="0" borderId="9" xfId="32" applyNumberFormat="1" applyFont="1" applyBorder="1" applyAlignment="1">
      <alignment horizontal="center" vertical="center"/>
    </xf>
    <xf numFmtId="49" fontId="1" fillId="10" borderId="1" xfId="32" applyNumberFormat="1" applyFont="1" applyFill="1" applyBorder="1" applyAlignment="1">
      <alignment horizontal="center" vertical="center"/>
    </xf>
    <xf numFmtId="49" fontId="14" fillId="5" borderId="1" xfId="32" applyNumberFormat="1" applyFont="1" applyFill="1" applyBorder="1" applyAlignment="1">
      <alignment horizontal="center" vertical="center"/>
    </xf>
    <xf numFmtId="0" fontId="19" fillId="5" borderId="1" xfId="32" applyFont="1" applyFill="1" applyBorder="1" applyAlignment="1">
      <alignment horizontal="center" vertical="center" wrapText="1"/>
    </xf>
    <xf numFmtId="49" fontId="12" fillId="17" borderId="16" xfId="32" applyNumberFormat="1" applyFont="1" applyFill="1" applyBorder="1" applyAlignment="1">
      <alignment horizontal="center" vertical="center"/>
    </xf>
    <xf numFmtId="49" fontId="49" fillId="5" borderId="9" xfId="32" applyNumberFormat="1" applyFont="1" applyFill="1" applyBorder="1" applyAlignment="1">
      <alignment horizontal="center" vertical="center"/>
    </xf>
    <xf numFmtId="0" fontId="42" fillId="5" borderId="9" xfId="0" applyFont="1" applyFill="1" applyBorder="1" applyAlignment="1">
      <alignment horizontal="center" vertical="center"/>
    </xf>
    <xf numFmtId="49" fontId="50" fillId="0" borderId="1" xfId="32" applyNumberFormat="1" applyFont="1" applyBorder="1" applyAlignment="1">
      <alignment vertical="center"/>
    </xf>
    <xf numFmtId="49" fontId="14" fillId="5" borderId="89" xfId="32" applyNumberFormat="1" applyFont="1" applyFill="1" applyBorder="1" applyAlignment="1">
      <alignment horizontal="center" vertical="center"/>
    </xf>
    <xf numFmtId="49" fontId="14" fillId="10" borderId="90" xfId="32" applyNumberFormat="1" applyFont="1" applyFill="1" applyBorder="1" applyAlignment="1">
      <alignment horizontal="center" vertical="center"/>
    </xf>
    <xf numFmtId="49" fontId="14" fillId="10" borderId="91" xfId="32" applyNumberFormat="1" applyFont="1" applyFill="1" applyBorder="1" applyAlignment="1">
      <alignment horizontal="center" vertical="center"/>
    </xf>
    <xf numFmtId="49" fontId="14" fillId="5" borderId="45" xfId="32" applyNumberFormat="1" applyFont="1" applyFill="1" applyBorder="1" applyAlignment="1">
      <alignment horizontal="center" vertical="center"/>
    </xf>
    <xf numFmtId="49" fontId="14" fillId="17" borderId="70" xfId="32" applyNumberFormat="1" applyFont="1" applyFill="1" applyBorder="1" applyAlignment="1">
      <alignment horizontal="center" vertical="center"/>
    </xf>
    <xf numFmtId="49" fontId="14" fillId="17" borderId="90" xfId="32" applyNumberFormat="1" applyFont="1" applyFill="1" applyBorder="1" applyAlignment="1">
      <alignment horizontal="center" vertical="center"/>
    </xf>
    <xf numFmtId="49" fontId="14" fillId="17" borderId="91" xfId="32" applyNumberFormat="1" applyFont="1" applyFill="1" applyBorder="1" applyAlignment="1">
      <alignment horizontal="center" vertical="center"/>
    </xf>
    <xf numFmtId="49" fontId="14" fillId="5" borderId="92" xfId="32" applyNumberFormat="1" applyFont="1" applyFill="1" applyBorder="1" applyAlignment="1">
      <alignment horizontal="center" vertical="center"/>
    </xf>
    <xf numFmtId="49" fontId="14" fillId="5" borderId="93" xfId="32" applyNumberFormat="1" applyFont="1" applyFill="1" applyBorder="1" applyAlignment="1">
      <alignment horizontal="center" vertical="center"/>
    </xf>
    <xf numFmtId="164" fontId="5" fillId="5" borderId="68" xfId="0" applyNumberFormat="1" applyFont="1" applyFill="1" applyBorder="1" applyAlignment="1">
      <alignment horizontal="center" vertical="center"/>
    </xf>
    <xf numFmtId="49" fontId="51" fillId="5" borderId="9" xfId="32" applyNumberFormat="1" applyFont="1" applyFill="1" applyBorder="1" applyAlignment="1">
      <alignment horizontal="center" vertical="center"/>
    </xf>
    <xf numFmtId="0" fontId="9" fillId="0" borderId="22" xfId="32" applyFont="1" applyBorder="1" applyAlignment="1">
      <alignment horizontal="center" vertical="center" shrinkToFit="1"/>
    </xf>
    <xf numFmtId="0" fontId="15" fillId="5" borderId="12" xfId="32" applyFont="1" applyFill="1" applyBorder="1" applyAlignment="1">
      <alignment horizontal="center" vertical="center"/>
    </xf>
    <xf numFmtId="49" fontId="2" fillId="0" borderId="1" xfId="32" applyNumberFormat="1" applyFont="1" applyBorder="1" applyAlignment="1">
      <alignment horizontal="center" vertical="center" wrapText="1"/>
    </xf>
    <xf numFmtId="0" fontId="2" fillId="0" borderId="1" xfId="32" applyFont="1" applyBorder="1" applyAlignment="1">
      <alignment vertical="center"/>
    </xf>
    <xf numFmtId="0" fontId="20" fillId="10" borderId="0" xfId="0" applyFont="1" applyFill="1" applyAlignment="1">
      <alignment horizontal="center" vertical="center"/>
    </xf>
    <xf numFmtId="20" fontId="15" fillId="10" borderId="26" xfId="32" applyNumberFormat="1" applyFont="1" applyFill="1" applyBorder="1" applyAlignment="1">
      <alignment horizontal="center" vertical="center"/>
    </xf>
    <xf numFmtId="0" fontId="10" fillId="10" borderId="26" xfId="32" applyFont="1" applyFill="1" applyBorder="1" applyAlignment="1">
      <alignment horizontal="center" vertical="center"/>
    </xf>
    <xf numFmtId="0" fontId="10" fillId="10" borderId="33" xfId="32" applyFont="1" applyFill="1" applyBorder="1" applyAlignment="1">
      <alignment horizontal="center" vertical="center"/>
    </xf>
    <xf numFmtId="20" fontId="16" fillId="0" borderId="26" xfId="32" applyNumberFormat="1" applyFont="1" applyBorder="1" applyAlignment="1">
      <alignment horizontal="center" vertical="center"/>
    </xf>
    <xf numFmtId="0" fontId="17" fillId="0" borderId="94" xfId="32" applyFont="1" applyBorder="1" applyAlignment="1">
      <alignment horizontal="center" vertical="center"/>
    </xf>
    <xf numFmtId="0" fontId="10" fillId="5" borderId="94" xfId="32" applyFont="1" applyFill="1" applyBorder="1" applyAlignment="1">
      <alignment horizontal="center" vertical="center"/>
    </xf>
    <xf numFmtId="0" fontId="20" fillId="10" borderId="45" xfId="0" applyFont="1" applyFill="1" applyBorder="1" applyAlignment="1">
      <alignment horizontal="center" vertical="center"/>
    </xf>
    <xf numFmtId="0" fontId="9" fillId="5" borderId="95" xfId="32" applyFont="1" applyFill="1" applyBorder="1" applyAlignment="1">
      <alignment horizontal="center" vertical="center"/>
    </xf>
    <xf numFmtId="0" fontId="10" fillId="0" borderId="96" xfId="32" applyFont="1" applyBorder="1" applyAlignment="1">
      <alignment horizontal="center" vertical="center"/>
    </xf>
    <xf numFmtId="0" fontId="21" fillId="0" borderId="26" xfId="32" applyFont="1" applyBorder="1" applyAlignment="1">
      <alignment horizontal="center" vertical="center"/>
    </xf>
    <xf numFmtId="0" fontId="10" fillId="0" borderId="94" xfId="32" applyFont="1" applyBorder="1" applyAlignment="1">
      <alignment horizontal="center" vertical="center"/>
    </xf>
    <xf numFmtId="0" fontId="10" fillId="0" borderId="97" xfId="32" applyFont="1" applyBorder="1" applyAlignment="1">
      <alignment horizontal="left" vertical="center"/>
    </xf>
    <xf numFmtId="0" fontId="10" fillId="3" borderId="26" xfId="32" applyFont="1" applyFill="1" applyBorder="1" applyAlignment="1">
      <alignment horizontal="center" vertical="center"/>
    </xf>
    <xf numFmtId="0" fontId="17" fillId="3" borderId="26" xfId="32" applyFont="1" applyFill="1" applyBorder="1" applyAlignment="1">
      <alignment horizontal="center" vertical="center"/>
    </xf>
    <xf numFmtId="49" fontId="52" fillId="4" borderId="9" xfId="32" applyNumberFormat="1" applyFont="1" applyFill="1" applyBorder="1" applyAlignment="1">
      <alignment horizontal="center" vertical="center"/>
    </xf>
    <xf numFmtId="0" fontId="9" fillId="3" borderId="33" xfId="32" applyFont="1" applyFill="1" applyBorder="1" applyAlignment="1">
      <alignment horizontal="center" vertical="center"/>
    </xf>
    <xf numFmtId="0" fontId="10" fillId="3" borderId="24" xfId="32" applyFont="1" applyFill="1" applyBorder="1" applyAlignment="1">
      <alignment horizontal="center" vertical="center"/>
    </xf>
    <xf numFmtId="0" fontId="21" fillId="3" borderId="26" xfId="32" applyFont="1" applyFill="1" applyBorder="1" applyAlignment="1">
      <alignment horizontal="center" vertical="center"/>
    </xf>
    <xf numFmtId="20" fontId="15" fillId="4" borderId="26" xfId="32" applyNumberFormat="1" applyFont="1" applyFill="1" applyBorder="1" applyAlignment="1">
      <alignment horizontal="center" vertical="center"/>
    </xf>
    <xf numFmtId="49" fontId="52" fillId="5" borderId="9" xfId="32" applyNumberFormat="1" applyFont="1" applyFill="1" applyBorder="1" applyAlignment="1">
      <alignment horizontal="center" vertical="center"/>
    </xf>
    <xf numFmtId="20" fontId="9" fillId="3" borderId="33" xfId="32" applyNumberFormat="1" applyFont="1" applyFill="1" applyBorder="1" applyAlignment="1">
      <alignment horizontal="center" vertical="center"/>
    </xf>
    <xf numFmtId="0" fontId="10" fillId="3" borderId="33" xfId="32" applyFont="1" applyFill="1" applyBorder="1" applyAlignment="1">
      <alignment horizontal="center" vertical="center"/>
    </xf>
    <xf numFmtId="0" fontId="53" fillId="3" borderId="26" xfId="32" applyFont="1" applyFill="1" applyBorder="1" applyAlignment="1">
      <alignment horizontal="center" vertical="center"/>
    </xf>
    <xf numFmtId="20" fontId="10" fillId="3" borderId="26" xfId="32" applyNumberFormat="1" applyFont="1" applyFill="1" applyBorder="1" applyAlignment="1">
      <alignment horizontal="center" vertical="center"/>
    </xf>
    <xf numFmtId="0" fontId="10" fillId="4" borderId="24" xfId="32" applyFont="1" applyFill="1" applyBorder="1" applyAlignment="1">
      <alignment horizontal="center" vertical="center"/>
    </xf>
    <xf numFmtId="20" fontId="15" fillId="3" borderId="26" xfId="32" applyNumberFormat="1" applyFont="1" applyFill="1" applyBorder="1" applyAlignment="1">
      <alignment horizontal="center" vertical="center"/>
    </xf>
    <xf numFmtId="49" fontId="14" fillId="22" borderId="9" xfId="32" applyNumberFormat="1" applyFont="1" applyFill="1" applyBorder="1" applyAlignment="1">
      <alignment horizontal="center" vertical="center"/>
    </xf>
    <xf numFmtId="0" fontId="20" fillId="4" borderId="26" xfId="32" applyFont="1" applyFill="1" applyBorder="1" applyAlignment="1">
      <alignment horizontal="center" vertical="center"/>
    </xf>
    <xf numFmtId="164" fontId="5" fillId="10" borderId="68" xfId="0" applyNumberFormat="1" applyFont="1" applyFill="1" applyBorder="1" applyAlignment="1">
      <alignment horizontal="center" vertical="center"/>
    </xf>
    <xf numFmtId="49" fontId="54" fillId="5" borderId="9" xfId="32" applyNumberFormat="1" applyFont="1" applyFill="1" applyBorder="1" applyAlignment="1">
      <alignment horizontal="center" vertical="center"/>
    </xf>
    <xf numFmtId="20" fontId="16" fillId="4" borderId="26" xfId="32" applyNumberFormat="1" applyFont="1" applyFill="1" applyBorder="1" applyAlignment="1">
      <alignment horizontal="center" vertical="center"/>
    </xf>
    <xf numFmtId="49" fontId="55" fillId="5" borderId="9" xfId="32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49" fontId="54" fillId="10" borderId="9" xfId="32" applyNumberFormat="1" applyFont="1" applyFill="1" applyBorder="1" applyAlignment="1">
      <alignment horizontal="center" vertical="center"/>
    </xf>
    <xf numFmtId="0" fontId="20" fillId="3" borderId="26" xfId="32" applyFont="1" applyFill="1" applyBorder="1" applyAlignment="1">
      <alignment horizontal="center" vertical="center"/>
    </xf>
    <xf numFmtId="49" fontId="14" fillId="8" borderId="0" xfId="32" applyNumberFormat="1" applyFont="1" applyFill="1" applyAlignment="1">
      <alignment horizontal="left" vertical="center"/>
    </xf>
    <xf numFmtId="0" fontId="10" fillId="4" borderId="33" xfId="32" applyFont="1" applyFill="1" applyBorder="1" applyAlignment="1">
      <alignment horizontal="center" vertical="center"/>
    </xf>
    <xf numFmtId="49" fontId="44" fillId="3" borderId="9" xfId="32" applyNumberFormat="1" applyFont="1" applyFill="1" applyBorder="1" applyAlignment="1">
      <alignment horizontal="center" vertical="center"/>
    </xf>
    <xf numFmtId="20" fontId="10" fillId="4" borderId="26" xfId="32" applyNumberFormat="1" applyFont="1" applyFill="1" applyBorder="1" applyAlignment="1">
      <alignment horizontal="center" vertical="center"/>
    </xf>
    <xf numFmtId="49" fontId="4" fillId="0" borderId="0" xfId="32" applyNumberFormat="1" applyFont="1" applyAlignment="1">
      <alignment vertical="center"/>
    </xf>
    <xf numFmtId="164" fontId="5" fillId="0" borderId="68" xfId="0" applyNumberFormat="1" applyFont="1" applyBorder="1" applyAlignment="1">
      <alignment horizontal="center" vertical="center"/>
    </xf>
    <xf numFmtId="0" fontId="9" fillId="0" borderId="0" xfId="32" applyFont="1" applyAlignment="1">
      <alignment horizontal="right" vertical="center"/>
    </xf>
    <xf numFmtId="0" fontId="9" fillId="0" borderId="0" xfId="32" applyFont="1" applyAlignment="1">
      <alignment vertical="center"/>
    </xf>
    <xf numFmtId="0" fontId="2" fillId="0" borderId="42" xfId="32" applyFont="1" applyBorder="1" applyAlignment="1">
      <alignment vertical="center" wrapText="1"/>
    </xf>
    <xf numFmtId="0" fontId="2" fillId="0" borderId="64" xfId="32" applyFont="1" applyBorder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2" fillId="0" borderId="0" xfId="32" applyFont="1" applyAlignment="1">
      <alignment vertical="center" wrapText="1"/>
    </xf>
    <xf numFmtId="0" fontId="2" fillId="0" borderId="50" xfId="32" applyFont="1" applyBorder="1" applyAlignment="1">
      <alignment vertical="center" wrapText="1"/>
    </xf>
    <xf numFmtId="0" fontId="2" fillId="0" borderId="50" xfId="32" applyFont="1" applyBorder="1" applyAlignment="1">
      <alignment vertical="center"/>
    </xf>
    <xf numFmtId="0" fontId="23" fillId="0" borderId="0" xfId="32" applyFont="1" applyAlignment="1">
      <alignment horizontal="right" vertical="center"/>
    </xf>
    <xf numFmtId="0" fontId="23" fillId="0" borderId="0" xfId="32" applyFont="1" applyAlignment="1">
      <alignment vertical="center"/>
    </xf>
    <xf numFmtId="0" fontId="0" fillId="0" borderId="55" xfId="0" applyBorder="1" applyAlignment="1">
      <alignment horizontal="right" vertical="center"/>
    </xf>
    <xf numFmtId="0" fontId="0" fillId="0" borderId="55" xfId="0" applyBorder="1">
      <alignment vertical="center"/>
    </xf>
    <xf numFmtId="0" fontId="2" fillId="0" borderId="55" xfId="32" applyFont="1" applyBorder="1" applyAlignment="1">
      <alignment vertical="center"/>
    </xf>
    <xf numFmtId="0" fontId="2" fillId="0" borderId="56" xfId="32" applyFont="1" applyBorder="1" applyAlignment="1">
      <alignment vertical="center"/>
    </xf>
    <xf numFmtId="49" fontId="57" fillId="5" borderId="9" xfId="32" applyNumberFormat="1" applyFont="1" applyFill="1" applyBorder="1" applyAlignment="1">
      <alignment horizontal="center" vertical="center"/>
    </xf>
    <xf numFmtId="49" fontId="58" fillId="5" borderId="9" xfId="32" applyNumberFormat="1" applyFont="1" applyFill="1" applyBorder="1" applyAlignment="1">
      <alignment horizontal="center" vertical="center"/>
    </xf>
    <xf numFmtId="49" fontId="18" fillId="5" borderId="9" xfId="32" applyNumberFormat="1" applyFont="1" applyFill="1" applyBorder="1" applyAlignment="1">
      <alignment horizontal="center" vertical="center"/>
    </xf>
    <xf numFmtId="49" fontId="59" fillId="5" borderId="9" xfId="32" applyNumberFormat="1" applyFont="1" applyFill="1" applyBorder="1" applyAlignment="1">
      <alignment horizontal="center" vertical="center"/>
    </xf>
    <xf numFmtId="49" fontId="60" fillId="5" borderId="9" xfId="32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49" fontId="61" fillId="5" borderId="9" xfId="32" applyNumberFormat="1" applyFont="1" applyFill="1" applyBorder="1" applyAlignment="1">
      <alignment horizontal="center" vertical="center"/>
    </xf>
    <xf numFmtId="49" fontId="44" fillId="10" borderId="9" xfId="32" applyNumberFormat="1" applyFont="1" applyFill="1" applyBorder="1" applyAlignment="1">
      <alignment horizontal="center" vertical="center"/>
    </xf>
    <xf numFmtId="0" fontId="50" fillId="0" borderId="1" xfId="32" applyFont="1" applyBorder="1" applyAlignment="1">
      <alignment vertical="center"/>
    </xf>
    <xf numFmtId="49" fontId="58" fillId="0" borderId="9" xfId="32" applyNumberFormat="1" applyFont="1" applyBorder="1" applyAlignment="1">
      <alignment horizontal="center" vertical="center"/>
    </xf>
    <xf numFmtId="0" fontId="10" fillId="0" borderId="24" xfId="32" applyFont="1" applyBorder="1" applyAlignment="1">
      <alignment horizontal="center" vertical="center"/>
    </xf>
    <xf numFmtId="0" fontId="17" fillId="0" borderId="26" xfId="32" applyFont="1" applyBorder="1" applyAlignment="1">
      <alignment horizontal="center" vertical="center"/>
    </xf>
    <xf numFmtId="0" fontId="10" fillId="0" borderId="26" xfId="32" applyFont="1" applyBorder="1" applyAlignment="1">
      <alignment horizontal="center" vertical="center"/>
    </xf>
    <xf numFmtId="0" fontId="2" fillId="0" borderId="1" xfId="32" applyFont="1" applyBorder="1" applyAlignment="1">
      <alignment horizontal="center" vertical="center" wrapText="1"/>
    </xf>
    <xf numFmtId="49" fontId="61" fillId="6" borderId="9" xfId="32" applyNumberFormat="1" applyFont="1" applyFill="1" applyBorder="1" applyAlignment="1">
      <alignment horizontal="center" vertical="center"/>
    </xf>
    <xf numFmtId="0" fontId="21" fillId="4" borderId="26" xfId="32" applyFont="1" applyFill="1" applyBorder="1" applyAlignment="1">
      <alignment horizontal="center" vertical="center"/>
    </xf>
    <xf numFmtId="20" fontId="10" fillId="0" borderId="26" xfId="32" applyNumberFormat="1" applyFont="1" applyBorder="1" applyAlignment="1">
      <alignment horizontal="center" vertical="center"/>
    </xf>
    <xf numFmtId="20" fontId="15" fillId="0" borderId="26" xfId="32" applyNumberFormat="1" applyFont="1" applyBorder="1" applyAlignment="1">
      <alignment horizontal="center" vertical="center"/>
    </xf>
    <xf numFmtId="20" fontId="9" fillId="0" borderId="33" xfId="32" applyNumberFormat="1" applyFont="1" applyBorder="1" applyAlignment="1">
      <alignment horizontal="center" vertical="center"/>
    </xf>
    <xf numFmtId="0" fontId="2" fillId="0" borderId="43" xfId="32" applyFont="1" applyBorder="1" applyAlignment="1">
      <alignment vertical="center"/>
    </xf>
    <xf numFmtId="20" fontId="2" fillId="0" borderId="43" xfId="32" applyNumberFormat="1" applyFont="1" applyBorder="1" applyAlignment="1">
      <alignment vertical="center"/>
    </xf>
    <xf numFmtId="49" fontId="23" fillId="5" borderId="43" xfId="32" applyNumberFormat="1" applyFont="1" applyFill="1" applyBorder="1" applyAlignment="1">
      <alignment vertical="center"/>
    </xf>
    <xf numFmtId="49" fontId="44" fillId="4" borderId="9" xfId="32" applyNumberFormat="1" applyFont="1" applyFill="1" applyBorder="1" applyAlignment="1">
      <alignment horizontal="center" vertical="center"/>
    </xf>
    <xf numFmtId="49" fontId="4" fillId="5" borderId="0" xfId="32" applyNumberFormat="1" applyFont="1" applyFill="1" applyAlignment="1">
      <alignment vertical="center"/>
    </xf>
    <xf numFmtId="49" fontId="31" fillId="0" borderId="9" xfId="32" applyNumberFormat="1" applyFont="1" applyBorder="1" applyAlignment="1">
      <alignment horizontal="center" vertical="center"/>
    </xf>
    <xf numFmtId="49" fontId="58" fillId="10" borderId="9" xfId="32" applyNumberFormat="1" applyFont="1" applyFill="1" applyBorder="1" applyAlignment="1">
      <alignment horizontal="center" vertical="center"/>
    </xf>
    <xf numFmtId="49" fontId="35" fillId="0" borderId="9" xfId="32" applyNumberFormat="1" applyFont="1" applyBorder="1" applyAlignment="1">
      <alignment horizontal="center" vertical="center"/>
    </xf>
    <xf numFmtId="49" fontId="18" fillId="10" borderId="9" xfId="32" applyNumberFormat="1" applyFont="1" applyFill="1" applyBorder="1" applyAlignment="1">
      <alignment horizontal="center" vertical="center"/>
    </xf>
    <xf numFmtId="49" fontId="62" fillId="10" borderId="9" xfId="32" applyNumberFormat="1" applyFont="1" applyFill="1" applyBorder="1" applyAlignment="1">
      <alignment horizontal="center" vertical="center"/>
    </xf>
    <xf numFmtId="49" fontId="35" fillId="10" borderId="9" xfId="32" applyNumberFormat="1" applyFont="1" applyFill="1" applyBorder="1" applyAlignment="1">
      <alignment horizontal="center" vertical="center"/>
    </xf>
    <xf numFmtId="0" fontId="16" fillId="4" borderId="26" xfId="32" applyFont="1" applyFill="1" applyBorder="1" applyAlignment="1">
      <alignment horizontal="center" vertical="center"/>
    </xf>
    <xf numFmtId="49" fontId="44" fillId="0" borderId="9" xfId="32" applyNumberFormat="1" applyFont="1" applyBorder="1" applyAlignment="1">
      <alignment horizontal="center" vertical="center"/>
    </xf>
    <xf numFmtId="20" fontId="9" fillId="4" borderId="33" xfId="32" applyNumberFormat="1" applyFont="1" applyFill="1" applyBorder="1" applyAlignment="1">
      <alignment horizontal="center" vertical="center"/>
    </xf>
    <xf numFmtId="49" fontId="37" fillId="0" borderId="9" xfId="32" applyNumberFormat="1" applyFont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49" fontId="63" fillId="5" borderId="9" xfId="32" applyNumberFormat="1" applyFont="1" applyFill="1" applyBorder="1" applyAlignment="1">
      <alignment horizontal="center" vertical="center"/>
    </xf>
    <xf numFmtId="49" fontId="64" fillId="5" borderId="9" xfId="32" applyNumberFormat="1" applyFont="1" applyFill="1" applyBorder="1" applyAlignment="1">
      <alignment horizontal="center" vertical="center"/>
    </xf>
    <xf numFmtId="0" fontId="65" fillId="5" borderId="26" xfId="32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9" fillId="0" borderId="33" xfId="32" applyFont="1" applyBorder="1" applyAlignment="1">
      <alignment horizontal="center" vertical="center"/>
    </xf>
    <xf numFmtId="164" fontId="5" fillId="17" borderId="8" xfId="0" applyNumberFormat="1" applyFont="1" applyFill="1" applyBorder="1" applyAlignment="1">
      <alignment horizontal="center" vertical="center"/>
    </xf>
    <xf numFmtId="49" fontId="11" fillId="17" borderId="9" xfId="32" applyNumberFormat="1" applyFont="1" applyFill="1" applyBorder="1" applyAlignment="1">
      <alignment horizontal="center" vertical="center"/>
    </xf>
    <xf numFmtId="0" fontId="10" fillId="17" borderId="26" xfId="32" applyFont="1" applyFill="1" applyBorder="1" applyAlignment="1">
      <alignment horizontal="center" vertical="center"/>
    </xf>
    <xf numFmtId="0" fontId="10" fillId="0" borderId="33" xfId="32" applyFont="1" applyBorder="1" applyAlignment="1">
      <alignment horizontal="center" vertical="center"/>
    </xf>
    <xf numFmtId="164" fontId="5" fillId="21" borderId="8" xfId="0" applyNumberFormat="1" applyFont="1" applyFill="1" applyBorder="1" applyAlignment="1">
      <alignment horizontal="center" vertical="center"/>
    </xf>
    <xf numFmtId="49" fontId="11" fillId="21" borderId="9" xfId="32" applyNumberFormat="1" applyFont="1" applyFill="1" applyBorder="1" applyAlignment="1">
      <alignment horizontal="center" vertical="center"/>
    </xf>
    <xf numFmtId="49" fontId="66" fillId="5" borderId="9" xfId="32" applyNumberFormat="1" applyFont="1" applyFill="1" applyBorder="1" applyAlignment="1">
      <alignment horizontal="center" vertical="center"/>
    </xf>
    <xf numFmtId="49" fontId="67" fillId="5" borderId="9" xfId="32" applyNumberFormat="1" applyFont="1" applyFill="1" applyBorder="1" applyAlignment="1">
      <alignment horizontal="center" vertical="center"/>
    </xf>
    <xf numFmtId="164" fontId="5" fillId="10" borderId="8" xfId="0" applyNumberFormat="1" applyFont="1" applyFill="1" applyBorder="1" applyAlignment="1">
      <alignment horizontal="center" vertical="center"/>
    </xf>
    <xf numFmtId="166" fontId="10" fillId="0" borderId="98" xfId="32" applyNumberFormat="1" applyFont="1" applyBorder="1" applyAlignment="1">
      <alignment horizontal="right" vertical="center"/>
    </xf>
    <xf numFmtId="0" fontId="9" fillId="0" borderId="0" xfId="32" applyFont="1" applyAlignment="1">
      <alignment horizontal="left" vertical="center" shrinkToFit="1"/>
    </xf>
    <xf numFmtId="0" fontId="10" fillId="0" borderId="99" xfId="32" applyFont="1" applyBorder="1" applyAlignment="1">
      <alignment horizontal="left" vertical="center"/>
    </xf>
    <xf numFmtId="49" fontId="14" fillId="5" borderId="3" xfId="32" applyNumberFormat="1" applyFont="1" applyFill="1" applyBorder="1" applyAlignment="1">
      <alignment horizontal="center" vertical="center"/>
    </xf>
    <xf numFmtId="49" fontId="14" fillId="8" borderId="3" xfId="32" applyNumberFormat="1" applyFont="1" applyFill="1" applyBorder="1" applyAlignment="1">
      <alignment horizontal="center" vertical="center"/>
    </xf>
    <xf numFmtId="49" fontId="14" fillId="5" borderId="10" xfId="32" applyNumberFormat="1" applyFont="1" applyFill="1" applyBorder="1" applyAlignment="1">
      <alignment horizontal="center" vertical="center"/>
    </xf>
    <xf numFmtId="49" fontId="14" fillId="8" borderId="9" xfId="32" applyNumberFormat="1" applyFont="1" applyFill="1" applyBorder="1" applyAlignment="1">
      <alignment horizontal="center" vertical="center"/>
    </xf>
    <xf numFmtId="49" fontId="12" fillId="8" borderId="3" xfId="32" applyNumberFormat="1" applyFont="1" applyFill="1" applyBorder="1" applyAlignment="1">
      <alignment horizontal="center" vertical="center"/>
    </xf>
    <xf numFmtId="49" fontId="60" fillId="5" borderId="10" xfId="32" applyNumberFormat="1" applyFont="1" applyFill="1" applyBorder="1" applyAlignment="1">
      <alignment horizontal="center" vertical="center"/>
    </xf>
    <xf numFmtId="49" fontId="12" fillId="8" borderId="10" xfId="32" applyNumberFormat="1" applyFont="1" applyFill="1" applyBorder="1" applyAlignment="1">
      <alignment horizontal="center" vertical="center"/>
    </xf>
    <xf numFmtId="49" fontId="58" fillId="5" borderId="10" xfId="32" applyNumberFormat="1" applyFont="1" applyFill="1" applyBorder="1" applyAlignment="1">
      <alignment horizontal="center" vertical="center"/>
    </xf>
    <xf numFmtId="49" fontId="12" fillId="5" borderId="10" xfId="32" applyNumberFormat="1" applyFont="1" applyFill="1" applyBorder="1" applyAlignment="1">
      <alignment horizontal="center" vertical="center"/>
    </xf>
    <xf numFmtId="49" fontId="14" fillId="8" borderId="10" xfId="32" applyNumberFormat="1" applyFont="1" applyFill="1" applyBorder="1" applyAlignment="1">
      <alignment horizontal="center" vertical="center"/>
    </xf>
    <xf numFmtId="0" fontId="10" fillId="0" borderId="22" xfId="32" applyFont="1" applyBorder="1" applyAlignment="1">
      <alignment horizontal="left" vertical="center"/>
    </xf>
    <xf numFmtId="0" fontId="10" fillId="0" borderId="100" xfId="32" applyFont="1" applyBorder="1" applyAlignment="1">
      <alignment horizontal="left" vertical="center"/>
    </xf>
    <xf numFmtId="0" fontId="10" fillId="5" borderId="27" xfId="32" applyFont="1" applyFill="1" applyBorder="1" applyAlignment="1">
      <alignment horizontal="left" vertical="center"/>
    </xf>
    <xf numFmtId="49" fontId="14" fillId="5" borderId="40" xfId="32" applyNumberFormat="1" applyFont="1" applyFill="1" applyBorder="1" applyAlignment="1">
      <alignment horizontal="center" vertical="center"/>
    </xf>
    <xf numFmtId="0" fontId="1" fillId="4" borderId="9" xfId="32" applyFont="1" applyFill="1" applyBorder="1" applyAlignment="1">
      <alignment vertical="center"/>
    </xf>
    <xf numFmtId="0" fontId="1" fillId="4" borderId="9" xfId="32" applyFont="1" applyFill="1" applyBorder="1" applyAlignment="1">
      <alignment horizontal="center" vertical="center"/>
    </xf>
    <xf numFmtId="49" fontId="12" fillId="5" borderId="40" xfId="32" applyNumberFormat="1" applyFont="1" applyFill="1" applyBorder="1" applyAlignment="1">
      <alignment horizontal="center" vertical="center"/>
    </xf>
    <xf numFmtId="0" fontId="2" fillId="4" borderId="9" xfId="32" applyFont="1" applyFill="1" applyBorder="1" applyAlignment="1">
      <alignment horizontal="center" vertical="center"/>
    </xf>
    <xf numFmtId="49" fontId="14" fillId="10" borderId="10" xfId="32" applyNumberFormat="1" applyFont="1" applyFill="1" applyBorder="1" applyAlignment="1">
      <alignment horizontal="center" vertical="center"/>
    </xf>
    <xf numFmtId="49" fontId="14" fillId="10" borderId="3" xfId="32" applyNumberFormat="1" applyFont="1" applyFill="1" applyBorder="1" applyAlignment="1">
      <alignment horizontal="center" vertical="center"/>
    </xf>
    <xf numFmtId="49" fontId="12" fillId="10" borderId="3" xfId="32" applyNumberFormat="1" applyFont="1" applyFill="1" applyBorder="1" applyAlignment="1">
      <alignment horizontal="center" vertical="center"/>
    </xf>
    <xf numFmtId="49" fontId="14" fillId="8" borderId="40" xfId="32" applyNumberFormat="1" applyFont="1" applyFill="1" applyBorder="1" applyAlignment="1">
      <alignment horizontal="center" vertical="center"/>
    </xf>
    <xf numFmtId="49" fontId="14" fillId="10" borderId="40" xfId="32" applyNumberFormat="1" applyFont="1" applyFill="1" applyBorder="1" applyAlignment="1">
      <alignment horizontal="center" vertical="center"/>
    </xf>
    <xf numFmtId="0" fontId="2" fillId="5" borderId="1" xfId="32" applyFont="1" applyFill="1" applyBorder="1" applyAlignment="1">
      <alignment vertical="center"/>
    </xf>
    <xf numFmtId="49" fontId="14" fillId="5" borderId="41" xfId="32" applyNumberFormat="1" applyFont="1" applyFill="1" applyBorder="1" applyAlignment="1">
      <alignment horizontal="center" vertical="center"/>
    </xf>
    <xf numFmtId="49" fontId="31" fillId="5" borderId="3" xfId="32" applyNumberFormat="1" applyFont="1" applyFill="1" applyBorder="1" applyAlignment="1">
      <alignment horizontal="center" vertical="center"/>
    </xf>
    <xf numFmtId="49" fontId="14" fillId="5" borderId="0" xfId="32" applyNumberFormat="1" applyFont="1" applyFill="1" applyAlignment="1">
      <alignment horizontal="center" vertical="center"/>
    </xf>
    <xf numFmtId="49" fontId="12" fillId="5" borderId="3" xfId="32" applyNumberFormat="1" applyFont="1" applyFill="1" applyBorder="1" applyAlignment="1">
      <alignment horizontal="center" vertical="center"/>
    </xf>
    <xf numFmtId="0" fontId="2" fillId="5" borderId="43" xfId="32" applyFont="1" applyFill="1" applyBorder="1" applyAlignment="1">
      <alignment vertical="center"/>
    </xf>
    <xf numFmtId="49" fontId="14" fillId="5" borderId="101" xfId="32" applyNumberFormat="1" applyFont="1" applyFill="1" applyBorder="1" applyAlignment="1">
      <alignment horizontal="center" vertical="center"/>
    </xf>
    <xf numFmtId="49" fontId="11" fillId="10" borderId="0" xfId="32" applyNumberFormat="1" applyFont="1" applyFill="1" applyAlignment="1">
      <alignment horizontal="center" vertical="center"/>
    </xf>
    <xf numFmtId="49" fontId="31" fillId="10" borderId="9" xfId="32" applyNumberFormat="1" applyFont="1" applyFill="1" applyBorder="1" applyAlignment="1">
      <alignment horizontal="center" vertical="center"/>
    </xf>
    <xf numFmtId="49" fontId="31" fillId="5" borderId="10" xfId="32" applyNumberFormat="1" applyFont="1" applyFill="1" applyBorder="1" applyAlignment="1">
      <alignment horizontal="center" vertical="center"/>
    </xf>
    <xf numFmtId="49" fontId="14" fillId="5" borderId="4" xfId="32" applyNumberFormat="1" applyFont="1" applyFill="1" applyBorder="1" applyAlignment="1">
      <alignment horizontal="center" vertical="center"/>
    </xf>
    <xf numFmtId="49" fontId="12" fillId="5" borderId="4" xfId="32" applyNumberFormat="1" applyFont="1" applyFill="1" applyBorder="1" applyAlignment="1">
      <alignment horizontal="center" vertical="center"/>
    </xf>
    <xf numFmtId="49" fontId="14" fillId="5" borderId="6" xfId="32" applyNumberFormat="1" applyFont="1" applyFill="1" applyBorder="1" applyAlignment="1">
      <alignment horizontal="center" vertical="center"/>
    </xf>
    <xf numFmtId="49" fontId="35" fillId="5" borderId="40" xfId="32" applyNumberFormat="1" applyFont="1" applyFill="1" applyBorder="1" applyAlignment="1">
      <alignment horizontal="center" vertical="center"/>
    </xf>
    <xf numFmtId="49" fontId="14" fillId="8" borderId="4" xfId="32" applyNumberFormat="1" applyFont="1" applyFill="1" applyBorder="1" applyAlignment="1">
      <alignment horizontal="center" vertical="center"/>
    </xf>
    <xf numFmtId="49" fontId="12" fillId="8" borderId="4" xfId="32" applyNumberFormat="1" applyFont="1" applyFill="1" applyBorder="1" applyAlignment="1">
      <alignment horizontal="center" vertical="center"/>
    </xf>
    <xf numFmtId="49" fontId="12" fillId="8" borderId="102" xfId="32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49" fontId="14" fillId="8" borderId="102" xfId="32" applyNumberFormat="1" applyFont="1" applyFill="1" applyBorder="1" applyAlignment="1">
      <alignment horizontal="center" vertical="center"/>
    </xf>
    <xf numFmtId="49" fontId="31" fillId="8" borderId="9" xfId="32" applyNumberFormat="1" applyFont="1" applyFill="1" applyBorder="1" applyAlignment="1">
      <alignment horizontal="center" vertical="center"/>
    </xf>
    <xf numFmtId="49" fontId="14" fillId="8" borderId="103" xfId="32" applyNumberFormat="1" applyFont="1" applyFill="1" applyBorder="1" applyAlignment="1">
      <alignment horizontal="center" vertical="center"/>
    </xf>
    <xf numFmtId="49" fontId="14" fillId="8" borderId="16" xfId="32" applyNumberFormat="1" applyFont="1" applyFill="1" applyBorder="1" applyAlignment="1">
      <alignment horizontal="center" vertical="center"/>
    </xf>
    <xf numFmtId="49" fontId="31" fillId="8" borderId="102" xfId="32" applyNumberFormat="1" applyFont="1" applyFill="1" applyBorder="1" applyAlignment="1">
      <alignment horizontal="center" vertical="center"/>
    </xf>
    <xf numFmtId="164" fontId="5" fillId="10" borderId="7" xfId="0" applyNumberFormat="1" applyFont="1" applyFill="1" applyBorder="1" applyAlignment="1">
      <alignment horizontal="center" vertical="center"/>
    </xf>
    <xf numFmtId="49" fontId="31" fillId="5" borderId="40" xfId="32" applyNumberFormat="1" applyFont="1" applyFill="1" applyBorder="1" applyAlignment="1">
      <alignment horizontal="center" vertical="center"/>
    </xf>
    <xf numFmtId="49" fontId="31" fillId="8" borderId="4" xfId="32" applyNumberFormat="1" applyFont="1" applyFill="1" applyBorder="1" applyAlignment="1">
      <alignment horizontal="center" vertical="center"/>
    </xf>
    <xf numFmtId="49" fontId="12" fillId="8" borderId="103" xfId="32" applyNumberFormat="1" applyFont="1" applyFill="1" applyBorder="1" applyAlignment="1">
      <alignment horizontal="center" vertical="center"/>
    </xf>
    <xf numFmtId="49" fontId="12" fillId="8" borderId="16" xfId="32" applyNumberFormat="1" applyFont="1" applyFill="1" applyBorder="1" applyAlignment="1">
      <alignment horizontal="center" vertical="center"/>
    </xf>
    <xf numFmtId="49" fontId="68" fillId="5" borderId="3" xfId="32" applyNumberFormat="1" applyFont="1" applyFill="1" applyBorder="1" applyAlignment="1">
      <alignment horizontal="center" vertical="center"/>
    </xf>
    <xf numFmtId="0" fontId="15" fillId="0" borderId="104" xfId="32" applyFont="1" applyBorder="1" applyAlignment="1">
      <alignment horizontal="center" vertical="center"/>
    </xf>
    <xf numFmtId="49" fontId="14" fillId="5" borderId="105" xfId="32" applyNumberFormat="1" applyFont="1" applyFill="1" applyBorder="1" applyAlignment="1">
      <alignment horizontal="center" vertical="center"/>
    </xf>
    <xf numFmtId="49" fontId="14" fillId="5" borderId="106" xfId="32" applyNumberFormat="1" applyFont="1" applyFill="1" applyBorder="1" applyAlignment="1">
      <alignment horizontal="center" vertical="center"/>
    </xf>
    <xf numFmtId="49" fontId="14" fillId="8" borderId="106" xfId="32" applyNumberFormat="1" applyFont="1" applyFill="1" applyBorder="1" applyAlignment="1">
      <alignment horizontal="center" vertical="center"/>
    </xf>
    <xf numFmtId="49" fontId="14" fillId="8" borderId="107" xfId="32" applyNumberFormat="1" applyFont="1" applyFill="1" applyBorder="1" applyAlignment="1">
      <alignment horizontal="center" vertical="center"/>
    </xf>
    <xf numFmtId="49" fontId="12" fillId="5" borderId="107" xfId="32" applyNumberFormat="1" applyFont="1" applyFill="1" applyBorder="1" applyAlignment="1">
      <alignment horizontal="center" vertical="center"/>
    </xf>
    <xf numFmtId="49" fontId="14" fillId="5" borderId="107" xfId="32" applyNumberFormat="1" applyFont="1" applyFill="1" applyBorder="1" applyAlignment="1">
      <alignment horizontal="center" vertical="center"/>
    </xf>
    <xf numFmtId="0" fontId="2" fillId="0" borderId="14" xfId="32" applyFont="1" applyBorder="1" applyAlignment="1">
      <alignment horizontal="center" vertical="center"/>
    </xf>
    <xf numFmtId="49" fontId="11" fillId="5" borderId="0" xfId="32" applyNumberFormat="1" applyFont="1" applyFill="1" applyAlignment="1">
      <alignment horizontal="center" vertical="center"/>
    </xf>
    <xf numFmtId="49" fontId="31" fillId="8" borderId="10" xfId="32" applyNumberFormat="1" applyFont="1" applyFill="1" applyBorder="1" applyAlignment="1">
      <alignment horizontal="center" vertical="center"/>
    </xf>
    <xf numFmtId="0" fontId="2" fillId="0" borderId="43" xfId="32" applyFont="1" applyBorder="1" applyAlignment="1">
      <alignment horizontal="center" vertical="center"/>
    </xf>
    <xf numFmtId="49" fontId="12" fillId="8" borderId="9" xfId="32" applyNumberFormat="1" applyFont="1" applyFill="1" applyBorder="1" applyAlignment="1">
      <alignment horizontal="center" vertical="center"/>
    </xf>
    <xf numFmtId="0" fontId="15" fillId="5" borderId="26" xfId="32" applyFont="1" applyFill="1" applyBorder="1" applyAlignment="1">
      <alignment horizontal="center" vertical="center"/>
    </xf>
    <xf numFmtId="49" fontId="11" fillId="5" borderId="3" xfId="32" applyNumberFormat="1" applyFont="1" applyFill="1" applyBorder="1" applyAlignment="1">
      <alignment horizontal="center" vertical="center"/>
    </xf>
    <xf numFmtId="49" fontId="11" fillId="8" borderId="3" xfId="32" applyNumberFormat="1" applyFont="1" applyFill="1" applyBorder="1" applyAlignment="1">
      <alignment horizontal="center" vertical="center"/>
    </xf>
    <xf numFmtId="49" fontId="11" fillId="10" borderId="3" xfId="32" applyNumberFormat="1" applyFont="1" applyFill="1" applyBorder="1" applyAlignment="1">
      <alignment horizontal="center" vertical="center"/>
    </xf>
    <xf numFmtId="49" fontId="11" fillId="5" borderId="10" xfId="32" applyNumberFormat="1" applyFont="1" applyFill="1" applyBorder="1" applyAlignment="1">
      <alignment horizontal="center" vertical="center"/>
    </xf>
    <xf numFmtId="49" fontId="11" fillId="8" borderId="9" xfId="32" applyNumberFormat="1" applyFont="1" applyFill="1" applyBorder="1" applyAlignment="1">
      <alignment horizontal="center" vertical="center"/>
    </xf>
    <xf numFmtId="49" fontId="63" fillId="10" borderId="9" xfId="32" applyNumberFormat="1" applyFont="1" applyFill="1" applyBorder="1" applyAlignment="1">
      <alignment horizontal="center" vertical="center"/>
    </xf>
    <xf numFmtId="49" fontId="64" fillId="10" borderId="9" xfId="32" applyNumberFormat="1" applyFont="1" applyFill="1" applyBorder="1" applyAlignment="1">
      <alignment horizontal="center" vertical="center"/>
    </xf>
    <xf numFmtId="0" fontId="4" fillId="23" borderId="9" xfId="32" applyFont="1" applyFill="1" applyBorder="1" applyAlignment="1">
      <alignment vertical="center"/>
    </xf>
    <xf numFmtId="49" fontId="47" fillId="5" borderId="3" xfId="32" applyNumberFormat="1" applyFont="1" applyFill="1" applyBorder="1" applyAlignment="1">
      <alignment horizontal="center" vertical="center"/>
    </xf>
    <xf numFmtId="49" fontId="11" fillId="5" borderId="5" xfId="32" applyNumberFormat="1" applyFont="1" applyFill="1" applyBorder="1" applyAlignment="1">
      <alignment horizontal="center" vertical="center"/>
    </xf>
    <xf numFmtId="49" fontId="47" fillId="8" borderId="3" xfId="32" applyNumberFormat="1" applyFont="1" applyFill="1" applyBorder="1" applyAlignment="1">
      <alignment horizontal="center" vertical="center"/>
    </xf>
    <xf numFmtId="49" fontId="11" fillId="8" borderId="10" xfId="32" applyNumberFormat="1" applyFont="1" applyFill="1" applyBorder="1" applyAlignment="1">
      <alignment horizontal="center" vertical="center"/>
    </xf>
    <xf numFmtId="49" fontId="63" fillId="10" borderId="10" xfId="32" applyNumberFormat="1" applyFont="1" applyFill="1" applyBorder="1" applyAlignment="1">
      <alignment horizontal="center" vertical="center"/>
    </xf>
    <xf numFmtId="49" fontId="47" fillId="5" borderId="10" xfId="32" applyNumberFormat="1" applyFont="1" applyFill="1" applyBorder="1" applyAlignment="1">
      <alignment horizontal="center" vertical="center"/>
    </xf>
    <xf numFmtId="49" fontId="11" fillId="10" borderId="40" xfId="32" applyNumberFormat="1" applyFont="1" applyFill="1" applyBorder="1" applyAlignment="1">
      <alignment horizontal="center" vertical="center"/>
    </xf>
    <xf numFmtId="49" fontId="11" fillId="23" borderId="3" xfId="32" applyNumberFormat="1" applyFont="1" applyFill="1" applyBorder="1" applyAlignment="1">
      <alignment horizontal="center" vertical="center"/>
    </xf>
    <xf numFmtId="49" fontId="14" fillId="10" borderId="106" xfId="32" applyNumberFormat="1" applyFont="1" applyFill="1" applyBorder="1" applyAlignment="1">
      <alignment horizontal="center" vertical="center"/>
    </xf>
    <xf numFmtId="49" fontId="11" fillId="8" borderId="40" xfId="32" applyNumberFormat="1" applyFont="1" applyFill="1" applyBorder="1" applyAlignment="1">
      <alignment horizontal="center" vertical="center"/>
    </xf>
    <xf numFmtId="49" fontId="11" fillId="5" borderId="40" xfId="32" applyNumberFormat="1" applyFont="1" applyFill="1" applyBorder="1" applyAlignment="1">
      <alignment horizontal="center" vertical="center"/>
    </xf>
    <xf numFmtId="49" fontId="11" fillId="5" borderId="57" xfId="32" applyNumberFormat="1" applyFont="1" applyFill="1" applyBorder="1" applyAlignment="1">
      <alignment horizontal="center" vertical="center"/>
    </xf>
    <xf numFmtId="49" fontId="11" fillId="5" borderId="82" xfId="32" applyNumberFormat="1" applyFont="1" applyFill="1" applyBorder="1" applyAlignment="1">
      <alignment horizontal="center" vertical="center"/>
    </xf>
    <xf numFmtId="49" fontId="35" fillId="5" borderId="3" xfId="32" applyNumberFormat="1" applyFont="1" applyFill="1" applyBorder="1" applyAlignment="1">
      <alignment horizontal="center" vertical="center"/>
    </xf>
    <xf numFmtId="49" fontId="40" fillId="5" borderId="3" xfId="32" applyNumberFormat="1" applyFont="1" applyFill="1" applyBorder="1" applyAlignment="1">
      <alignment horizontal="center" vertical="center"/>
    </xf>
    <xf numFmtId="49" fontId="40" fillId="5" borderId="40" xfId="32" applyNumberFormat="1" applyFont="1" applyFill="1" applyBorder="1" applyAlignment="1">
      <alignment horizontal="center" vertical="center"/>
    </xf>
    <xf numFmtId="49" fontId="40" fillId="5" borderId="10" xfId="32" applyNumberFormat="1" applyFont="1" applyFill="1" applyBorder="1" applyAlignment="1">
      <alignment horizontal="center" vertical="center"/>
    </xf>
    <xf numFmtId="49" fontId="11" fillId="5" borderId="101" xfId="32" applyNumberFormat="1" applyFont="1" applyFill="1" applyBorder="1" applyAlignment="1">
      <alignment horizontal="center" vertical="center"/>
    </xf>
    <xf numFmtId="49" fontId="40" fillId="10" borderId="9" xfId="32" applyNumberFormat="1" applyFont="1" applyFill="1" applyBorder="1" applyAlignment="1">
      <alignment horizontal="center" vertical="center"/>
    </xf>
    <xf numFmtId="49" fontId="11" fillId="5" borderId="4" xfId="32" applyNumberFormat="1" applyFont="1" applyFill="1" applyBorder="1" applyAlignment="1">
      <alignment horizontal="center" vertical="center"/>
    </xf>
    <xf numFmtId="49" fontId="35" fillId="5" borderId="4" xfId="32" applyNumberFormat="1" applyFont="1" applyFill="1" applyBorder="1" applyAlignment="1">
      <alignment horizontal="center" vertical="center"/>
    </xf>
    <xf numFmtId="49" fontId="12" fillId="5" borderId="6" xfId="32" applyNumberFormat="1" applyFont="1" applyFill="1" applyBorder="1" applyAlignment="1">
      <alignment horizontal="center" vertical="center"/>
    </xf>
    <xf numFmtId="49" fontId="37" fillId="5" borderId="40" xfId="32" applyNumberFormat="1" applyFont="1" applyFill="1" applyBorder="1" applyAlignment="1">
      <alignment horizontal="center" vertical="center"/>
    </xf>
    <xf numFmtId="49" fontId="12" fillId="10" borderId="40" xfId="32" applyNumberFormat="1" applyFont="1" applyFill="1" applyBorder="1" applyAlignment="1">
      <alignment horizontal="center" vertical="center"/>
    </xf>
    <xf numFmtId="49" fontId="11" fillId="10" borderId="10" xfId="32" applyNumberFormat="1" applyFont="1" applyFill="1" applyBorder="1" applyAlignment="1">
      <alignment horizontal="center" vertical="center"/>
    </xf>
    <xf numFmtId="49" fontId="11" fillId="5" borderId="6" xfId="32" applyNumberFormat="1" applyFont="1" applyFill="1" applyBorder="1" applyAlignment="1">
      <alignment horizontal="center" vertical="center"/>
    </xf>
    <xf numFmtId="49" fontId="11" fillId="8" borderId="4" xfId="32" applyNumberFormat="1" applyFont="1" applyFill="1" applyBorder="1" applyAlignment="1">
      <alignment horizontal="center" vertical="center"/>
    </xf>
    <xf numFmtId="49" fontId="12" fillId="10" borderId="10" xfId="32" applyNumberFormat="1" applyFont="1" applyFill="1" applyBorder="1" applyAlignment="1">
      <alignment horizontal="center" vertical="center"/>
    </xf>
    <xf numFmtId="49" fontId="40" fillId="8" borderId="10" xfId="32" applyNumberFormat="1" applyFont="1" applyFill="1" applyBorder="1" applyAlignment="1">
      <alignment horizontal="center" vertical="center"/>
    </xf>
    <xf numFmtId="49" fontId="40" fillId="8" borderId="4" xfId="32" applyNumberFormat="1" applyFont="1" applyFill="1" applyBorder="1" applyAlignment="1">
      <alignment horizontal="center" vertical="center"/>
    </xf>
    <xf numFmtId="49" fontId="12" fillId="10" borderId="106" xfId="32" applyNumberFormat="1" applyFont="1" applyFill="1" applyBorder="1" applyAlignment="1">
      <alignment horizontal="center" vertical="center"/>
    </xf>
    <xf numFmtId="49" fontId="40" fillId="8" borderId="9" xfId="32" applyNumberFormat="1" applyFont="1" applyFill="1" applyBorder="1" applyAlignment="1">
      <alignment horizontal="center" vertical="center"/>
    </xf>
    <xf numFmtId="49" fontId="35" fillId="8" borderId="9" xfId="32" applyNumberFormat="1" applyFont="1" applyFill="1" applyBorder="1" applyAlignment="1">
      <alignment horizontal="center" vertical="center"/>
    </xf>
    <xf numFmtId="49" fontId="70" fillId="5" borderId="9" xfId="32" applyNumberFormat="1" applyFont="1" applyFill="1" applyBorder="1" applyAlignment="1">
      <alignment horizontal="center" vertical="center"/>
    </xf>
    <xf numFmtId="49" fontId="44" fillId="5" borderId="3" xfId="32" applyNumberFormat="1" applyFont="1" applyFill="1" applyBorder="1" applyAlignment="1">
      <alignment horizontal="center" vertical="center"/>
    </xf>
    <xf numFmtId="49" fontId="35" fillId="5" borderId="10" xfId="32" applyNumberFormat="1" applyFont="1" applyFill="1" applyBorder="1" applyAlignment="1">
      <alignment horizontal="center" vertical="center"/>
    </xf>
    <xf numFmtId="49" fontId="37" fillId="5" borderId="10" xfId="32" applyNumberFormat="1" applyFont="1" applyFill="1" applyBorder="1" applyAlignment="1">
      <alignment horizontal="center" vertical="center"/>
    </xf>
    <xf numFmtId="49" fontId="12" fillId="8" borderId="40" xfId="32" applyNumberFormat="1" applyFont="1" applyFill="1" applyBorder="1" applyAlignment="1">
      <alignment horizontal="center" vertical="center"/>
    </xf>
    <xf numFmtId="49" fontId="35" fillId="8" borderId="10" xfId="32" applyNumberFormat="1" applyFont="1" applyFill="1" applyBorder="1" applyAlignment="1">
      <alignment horizontal="center" vertical="center"/>
    </xf>
    <xf numFmtId="49" fontId="71" fillId="5" borderId="9" xfId="32" applyNumberFormat="1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center" vertical="center"/>
    </xf>
    <xf numFmtId="49" fontId="17" fillId="5" borderId="9" xfId="32" applyNumberFormat="1" applyFont="1" applyFill="1" applyBorder="1" applyAlignment="1">
      <alignment horizontal="center" vertical="center"/>
    </xf>
    <xf numFmtId="49" fontId="14" fillId="10" borderId="0" xfId="32" applyNumberFormat="1" applyFont="1" applyFill="1" applyAlignment="1">
      <alignment horizontal="center" vertical="center"/>
    </xf>
    <xf numFmtId="49" fontId="37" fillId="5" borderId="3" xfId="32" applyNumberFormat="1" applyFont="1" applyFill="1" applyBorder="1" applyAlignment="1">
      <alignment horizontal="center" vertical="center"/>
    </xf>
    <xf numFmtId="49" fontId="14" fillId="10" borderId="101" xfId="32" applyNumberFormat="1" applyFont="1" applyFill="1" applyBorder="1" applyAlignment="1">
      <alignment horizontal="center" vertical="center"/>
    </xf>
    <xf numFmtId="49" fontId="31" fillId="10" borderId="40" xfId="32" applyNumberFormat="1" applyFont="1" applyFill="1" applyBorder="1" applyAlignment="1">
      <alignment horizontal="center" vertical="center"/>
    </xf>
    <xf numFmtId="49" fontId="37" fillId="5" borderId="4" xfId="32" applyNumberFormat="1" applyFont="1" applyFill="1" applyBorder="1" applyAlignment="1">
      <alignment horizontal="center" vertical="center"/>
    </xf>
    <xf numFmtId="49" fontId="14" fillId="12" borderId="3" xfId="32" applyNumberFormat="1" applyFont="1" applyFill="1" applyBorder="1" applyAlignment="1">
      <alignment horizontal="center" vertical="center"/>
    </xf>
    <xf numFmtId="49" fontId="14" fillId="9" borderId="3" xfId="32" applyNumberFormat="1" applyFont="1" applyFill="1" applyBorder="1" applyAlignment="1">
      <alignment horizontal="center" vertical="center"/>
    </xf>
    <xf numFmtId="49" fontId="14" fillId="12" borderId="40" xfId="32" applyNumberFormat="1" applyFont="1" applyFill="1" applyBorder="1" applyAlignment="1">
      <alignment horizontal="center" vertical="center"/>
    </xf>
    <xf numFmtId="49" fontId="12" fillId="12" borderId="40" xfId="32" applyNumberFormat="1" applyFont="1" applyFill="1" applyBorder="1" applyAlignment="1">
      <alignment horizontal="center" vertical="center"/>
    </xf>
    <xf numFmtId="49" fontId="12" fillId="12" borderId="0" xfId="32" applyNumberFormat="1" applyFont="1" applyFill="1" applyAlignment="1">
      <alignment horizontal="center" vertical="center"/>
    </xf>
    <xf numFmtId="49" fontId="31" fillId="12" borderId="9" xfId="32" applyNumberFormat="1" applyFont="1" applyFill="1" applyBorder="1" applyAlignment="1">
      <alignment horizontal="center" vertical="center"/>
    </xf>
    <xf numFmtId="0" fontId="2" fillId="5" borderId="0" xfId="32" applyFont="1" applyFill="1" applyAlignment="1">
      <alignment vertical="center"/>
    </xf>
    <xf numFmtId="0" fontId="2" fillId="5" borderId="1" xfId="32" applyFont="1" applyFill="1" applyBorder="1" applyAlignment="1">
      <alignment horizontal="center" vertical="center" wrapText="1"/>
    </xf>
    <xf numFmtId="49" fontId="14" fillId="5" borderId="110" xfId="32" applyNumberFormat="1" applyFont="1" applyFill="1" applyBorder="1" applyAlignment="1">
      <alignment horizontal="center" vertical="center"/>
    </xf>
    <xf numFmtId="49" fontId="14" fillId="5" borderId="81" xfId="32" applyNumberFormat="1" applyFont="1" applyFill="1" applyBorder="1" applyAlignment="1">
      <alignment horizontal="center" vertical="center"/>
    </xf>
    <xf numFmtId="49" fontId="44" fillId="5" borderId="40" xfId="32" applyNumberFormat="1" applyFont="1" applyFill="1" applyBorder="1" applyAlignment="1">
      <alignment horizontal="center" vertical="center"/>
    </xf>
    <xf numFmtId="49" fontId="14" fillId="4" borderId="3" xfId="32" applyNumberFormat="1" applyFont="1" applyFill="1" applyBorder="1" applyAlignment="1">
      <alignment horizontal="center" vertical="center"/>
    </xf>
    <xf numFmtId="49" fontId="44" fillId="5" borderId="10" xfId="32" applyNumberFormat="1" applyFont="1" applyFill="1" applyBorder="1" applyAlignment="1">
      <alignment horizontal="center" vertical="center"/>
    </xf>
    <xf numFmtId="49" fontId="31" fillId="5" borderId="4" xfId="32" applyNumberFormat="1" applyFont="1" applyFill="1" applyBorder="1" applyAlignment="1">
      <alignment horizontal="center" vertical="center"/>
    </xf>
    <xf numFmtId="49" fontId="14" fillId="5" borderId="102" xfId="32" applyNumberFormat="1" applyFont="1" applyFill="1" applyBorder="1" applyAlignment="1">
      <alignment horizontal="center" vertical="center"/>
    </xf>
    <xf numFmtId="49" fontId="12" fillId="5" borderId="103" xfId="32" applyNumberFormat="1" applyFont="1" applyFill="1" applyBorder="1" applyAlignment="1">
      <alignment horizontal="center" vertical="center"/>
    </xf>
    <xf numFmtId="49" fontId="14" fillId="5" borderId="103" xfId="32" applyNumberFormat="1" applyFont="1" applyFill="1" applyBorder="1" applyAlignment="1">
      <alignment horizontal="center" vertical="center"/>
    </xf>
    <xf numFmtId="49" fontId="14" fillId="8" borderId="70" xfId="32" applyNumberFormat="1" applyFont="1" applyFill="1" applyBorder="1" applyAlignment="1">
      <alignment horizontal="center" vertical="center"/>
    </xf>
    <xf numFmtId="49" fontId="51" fillId="5" borderId="3" xfId="32" applyNumberFormat="1" applyFont="1" applyFill="1" applyBorder="1" applyAlignment="1">
      <alignment horizontal="center" vertical="center"/>
    </xf>
    <xf numFmtId="49" fontId="31" fillId="8" borderId="3" xfId="32" applyNumberFormat="1" applyFont="1" applyFill="1" applyBorder="1" applyAlignment="1">
      <alignment horizontal="center" vertical="center"/>
    </xf>
    <xf numFmtId="0" fontId="65" fillId="4" borderId="26" xfId="32" applyFont="1" applyFill="1" applyBorder="1" applyAlignment="1">
      <alignment horizontal="center" vertical="center"/>
    </xf>
    <xf numFmtId="0" fontId="9" fillId="12" borderId="33" xfId="32" applyFont="1" applyFill="1" applyBorder="1" applyAlignment="1">
      <alignment horizontal="center" vertical="center"/>
    </xf>
    <xf numFmtId="49" fontId="14" fillId="12" borderId="10" xfId="32" applyNumberFormat="1" applyFont="1" applyFill="1" applyBorder="1" applyAlignment="1">
      <alignment horizontal="center" vertical="center"/>
    </xf>
    <xf numFmtId="49" fontId="14" fillId="9" borderId="40" xfId="32" applyNumberFormat="1" applyFont="1" applyFill="1" applyBorder="1" applyAlignment="1">
      <alignment horizontal="center" vertical="center"/>
    </xf>
    <xf numFmtId="49" fontId="14" fillId="9" borderId="10" xfId="32" applyNumberFormat="1" applyFont="1" applyFill="1" applyBorder="1" applyAlignment="1">
      <alignment horizontal="center" vertical="center"/>
    </xf>
    <xf numFmtId="49" fontId="14" fillId="4" borderId="40" xfId="32" applyNumberFormat="1" applyFont="1" applyFill="1" applyBorder="1" applyAlignment="1">
      <alignment horizontal="center" vertical="center"/>
    </xf>
    <xf numFmtId="49" fontId="14" fillId="4" borderId="10" xfId="32" applyNumberFormat="1" applyFont="1" applyFill="1" applyBorder="1" applyAlignment="1">
      <alignment horizontal="center" vertical="center"/>
    </xf>
    <xf numFmtId="49" fontId="51" fillId="8" borderId="3" xfId="32" applyNumberFormat="1" applyFont="1" applyFill="1" applyBorder="1" applyAlignment="1">
      <alignment horizontal="center" vertical="center"/>
    </xf>
    <xf numFmtId="49" fontId="14" fillId="9" borderId="14" xfId="32" applyNumberFormat="1" applyFont="1" applyFill="1" applyBorder="1" applyAlignment="1">
      <alignment horizontal="center" vertical="center"/>
    </xf>
    <xf numFmtId="49" fontId="31" fillId="8" borderId="40" xfId="32" applyNumberFormat="1" applyFont="1" applyFill="1" applyBorder="1" applyAlignment="1">
      <alignment horizontal="center" vertical="center"/>
    </xf>
    <xf numFmtId="49" fontId="14" fillId="12" borderId="4" xfId="32" applyNumberFormat="1" applyFont="1" applyFill="1" applyBorder="1" applyAlignment="1">
      <alignment horizontal="center" vertical="center"/>
    </xf>
    <xf numFmtId="49" fontId="37" fillId="8" borderId="10" xfId="32" applyNumberFormat="1" applyFont="1" applyFill="1" applyBorder="1" applyAlignment="1">
      <alignment horizontal="center" vertical="center"/>
    </xf>
    <xf numFmtId="49" fontId="37" fillId="8" borderId="4" xfId="32" applyNumberFormat="1" applyFont="1" applyFill="1" applyBorder="1" applyAlignment="1">
      <alignment horizontal="center" vertical="center"/>
    </xf>
    <xf numFmtId="49" fontId="44" fillId="8" borderId="102" xfId="32" applyNumberFormat="1" applyFont="1" applyFill="1" applyBorder="1" applyAlignment="1">
      <alignment horizontal="center" vertical="center"/>
    </xf>
    <xf numFmtId="49" fontId="37" fillId="8" borderId="9" xfId="32" applyNumberFormat="1" applyFont="1" applyFill="1" applyBorder="1" applyAlignment="1">
      <alignment horizontal="center" vertical="center"/>
    </xf>
    <xf numFmtId="49" fontId="35" fillId="8" borderId="3" xfId="32" applyNumberFormat="1" applyFont="1" applyFill="1" applyBorder="1" applyAlignment="1">
      <alignment horizontal="center" vertical="center"/>
    </xf>
    <xf numFmtId="49" fontId="17" fillId="10" borderId="9" xfId="32" applyNumberFormat="1" applyFont="1" applyFill="1" applyBorder="1" applyAlignment="1">
      <alignment horizontal="center" vertical="center"/>
    </xf>
    <xf numFmtId="49" fontId="58" fillId="10" borderId="10" xfId="32" applyNumberFormat="1" applyFont="1" applyFill="1" applyBorder="1" applyAlignment="1">
      <alignment horizontal="center" vertical="center"/>
    </xf>
    <xf numFmtId="49" fontId="31" fillId="10" borderId="10" xfId="32" applyNumberFormat="1" applyFont="1" applyFill="1" applyBorder="1" applyAlignment="1">
      <alignment horizontal="center" vertical="center"/>
    </xf>
    <xf numFmtId="49" fontId="31" fillId="4" borderId="40" xfId="32" applyNumberFormat="1" applyFont="1" applyFill="1" applyBorder="1" applyAlignment="1">
      <alignment horizontal="center" vertical="center"/>
    </xf>
    <xf numFmtId="49" fontId="12" fillId="4" borderId="10" xfId="32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49" fontId="58" fillId="8" borderId="10" xfId="32" applyNumberFormat="1" applyFont="1" applyFill="1" applyBorder="1" applyAlignment="1">
      <alignment horizontal="center" vertical="center"/>
    </xf>
    <xf numFmtId="49" fontId="18" fillId="8" borderId="9" xfId="32" applyNumberFormat="1" applyFont="1" applyFill="1" applyBorder="1" applyAlignment="1">
      <alignment horizontal="center" vertical="center"/>
    </xf>
    <xf numFmtId="49" fontId="60" fillId="8" borderId="10" xfId="32" applyNumberFormat="1" applyFont="1" applyFill="1" applyBorder="1" applyAlignment="1">
      <alignment horizontal="center" vertical="center"/>
    </xf>
    <xf numFmtId="49" fontId="18" fillId="5" borderId="3" xfId="32" applyNumberFormat="1" applyFont="1" applyFill="1" applyBorder="1" applyAlignment="1">
      <alignment horizontal="center" vertical="center"/>
    </xf>
    <xf numFmtId="49" fontId="14" fillId="10" borderId="6" xfId="32" applyNumberFormat="1" applyFont="1" applyFill="1" applyBorder="1" applyAlignment="1">
      <alignment horizontal="center" vertical="center"/>
    </xf>
    <xf numFmtId="0" fontId="10" fillId="8" borderId="26" xfId="32" applyFont="1" applyFill="1" applyBorder="1" applyAlignment="1">
      <alignment horizontal="center" vertical="center"/>
    </xf>
    <xf numFmtId="49" fontId="28" fillId="10" borderId="3" xfId="32" applyNumberFormat="1" applyFont="1" applyFill="1" applyBorder="1" applyAlignment="1">
      <alignment horizontal="center" vertical="center"/>
    </xf>
    <xf numFmtId="49" fontId="28" fillId="8" borderId="3" xfId="32" applyNumberFormat="1" applyFont="1" applyFill="1" applyBorder="1" applyAlignment="1">
      <alignment horizontal="center" vertical="center"/>
    </xf>
    <xf numFmtId="49" fontId="28" fillId="10" borderId="10" xfId="32" applyNumberFormat="1" applyFont="1" applyFill="1" applyBorder="1" applyAlignment="1">
      <alignment horizontal="center" vertical="center"/>
    </xf>
    <xf numFmtId="49" fontId="28" fillId="5" borderId="3" xfId="32" applyNumberFormat="1" applyFont="1" applyFill="1" applyBorder="1" applyAlignment="1">
      <alignment horizontal="center" vertical="center"/>
    </xf>
    <xf numFmtId="49" fontId="31" fillId="10" borderId="3" xfId="32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49" fontId="12" fillId="8" borderId="6" xfId="32" applyNumberFormat="1" applyFont="1" applyFill="1" applyBorder="1" applyAlignment="1">
      <alignment horizontal="center" vertical="center"/>
    </xf>
    <xf numFmtId="49" fontId="14" fillId="8" borderId="14" xfId="32" applyNumberFormat="1" applyFont="1" applyFill="1" applyBorder="1" applyAlignment="1">
      <alignment horizontal="center" vertical="center"/>
    </xf>
    <xf numFmtId="49" fontId="14" fillId="3" borderId="40" xfId="32" applyNumberFormat="1" applyFont="1" applyFill="1" applyBorder="1" applyAlignment="1">
      <alignment horizontal="center" vertical="center"/>
    </xf>
    <xf numFmtId="49" fontId="14" fillId="8" borderId="6" xfId="32" applyNumberFormat="1" applyFont="1" applyFill="1" applyBorder="1" applyAlignment="1">
      <alignment horizontal="center" vertical="center"/>
    </xf>
    <xf numFmtId="49" fontId="12" fillId="8" borderId="14" xfId="32" applyNumberFormat="1" applyFont="1" applyFill="1" applyBorder="1" applyAlignment="1">
      <alignment horizontal="center" vertical="center"/>
    </xf>
    <xf numFmtId="49" fontId="72" fillId="8" borderId="3" xfId="32" applyNumberFormat="1" applyFont="1" applyFill="1" applyBorder="1" applyAlignment="1">
      <alignment horizontal="center" vertical="center"/>
    </xf>
    <xf numFmtId="49" fontId="72" fillId="5" borderId="3" xfId="32" applyNumberFormat="1" applyFont="1" applyFill="1" applyBorder="1" applyAlignment="1">
      <alignment horizontal="center" vertical="center"/>
    </xf>
    <xf numFmtId="49" fontId="73" fillId="8" borderId="3" xfId="32" applyNumberFormat="1" applyFont="1" applyFill="1" applyBorder="1" applyAlignment="1">
      <alignment horizontal="center" vertical="center"/>
    </xf>
    <xf numFmtId="49" fontId="74" fillId="5" borderId="3" xfId="32" applyNumberFormat="1" applyFont="1" applyFill="1" applyBorder="1" applyAlignment="1">
      <alignment horizontal="center" vertical="center"/>
    </xf>
    <xf numFmtId="49" fontId="74" fillId="8" borderId="3" xfId="32" applyNumberFormat="1" applyFont="1" applyFill="1" applyBorder="1" applyAlignment="1">
      <alignment horizontal="center" vertical="center"/>
    </xf>
    <xf numFmtId="49" fontId="72" fillId="5" borderId="10" xfId="32" applyNumberFormat="1" applyFont="1" applyFill="1" applyBorder="1" applyAlignment="1">
      <alignment horizontal="center" vertical="center"/>
    </xf>
    <xf numFmtId="49" fontId="72" fillId="8" borderId="10" xfId="32" applyNumberFormat="1" applyFont="1" applyFill="1" applyBorder="1" applyAlignment="1">
      <alignment horizontal="center" vertical="center"/>
    </xf>
    <xf numFmtId="49" fontId="75" fillId="8" borderId="10" xfId="32" applyNumberFormat="1" applyFont="1" applyFill="1" applyBorder="1" applyAlignment="1">
      <alignment horizontal="center" vertical="center"/>
    </xf>
    <xf numFmtId="49" fontId="72" fillId="5" borderId="9" xfId="32" applyNumberFormat="1" applyFont="1" applyFill="1" applyBorder="1" applyAlignment="1">
      <alignment horizontal="center" vertical="center"/>
    </xf>
    <xf numFmtId="49" fontId="72" fillId="8" borderId="9" xfId="32" applyNumberFormat="1" applyFont="1" applyFill="1" applyBorder="1" applyAlignment="1">
      <alignment horizontal="center" vertical="center"/>
    </xf>
    <xf numFmtId="0" fontId="16" fillId="8" borderId="26" xfId="32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32" fillId="5" borderId="40" xfId="32" applyNumberFormat="1" applyFont="1" applyFill="1" applyBorder="1" applyAlignment="1">
      <alignment horizontal="center" vertical="center"/>
    </xf>
    <xf numFmtId="49" fontId="32" fillId="5" borderId="3" xfId="32" applyNumberFormat="1" applyFont="1" applyFill="1" applyBorder="1" applyAlignment="1">
      <alignment horizontal="center" vertical="center"/>
    </xf>
    <xf numFmtId="49" fontId="37" fillId="8" borderId="3" xfId="3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37" fillId="8" borderId="40" xfId="3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49" fontId="72" fillId="10" borderId="3" xfId="32" applyNumberFormat="1" applyFont="1" applyFill="1" applyBorder="1" applyAlignment="1">
      <alignment horizontal="center" vertical="center"/>
    </xf>
    <xf numFmtId="49" fontId="73" fillId="10" borderId="3" xfId="32" applyNumberFormat="1" applyFont="1" applyFill="1" applyBorder="1" applyAlignment="1">
      <alignment horizontal="center" vertical="center"/>
    </xf>
    <xf numFmtId="49" fontId="72" fillId="10" borderId="10" xfId="32" applyNumberFormat="1" applyFont="1" applyFill="1" applyBorder="1" applyAlignment="1">
      <alignment horizontal="center" vertical="center"/>
    </xf>
    <xf numFmtId="49" fontId="72" fillId="10" borderId="9" xfId="32" applyNumberFormat="1" applyFont="1" applyFill="1" applyBorder="1" applyAlignment="1">
      <alignment horizontal="center" vertical="center"/>
    </xf>
    <xf numFmtId="49" fontId="73" fillId="8" borderId="9" xfId="32" applyNumberFormat="1" applyFont="1" applyFill="1" applyBorder="1" applyAlignment="1">
      <alignment horizontal="center" vertical="center"/>
    </xf>
    <xf numFmtId="49" fontId="76" fillId="8" borderId="9" xfId="32" applyNumberFormat="1" applyFont="1" applyFill="1" applyBorder="1" applyAlignment="1">
      <alignment horizontal="center" vertical="center"/>
    </xf>
    <xf numFmtId="0" fontId="10" fillId="24" borderId="24" xfId="32" applyFont="1" applyFill="1" applyBorder="1" applyAlignment="1">
      <alignment horizontal="center" vertical="center"/>
    </xf>
    <xf numFmtId="20" fontId="16" fillId="24" borderId="26" xfId="32" applyNumberFormat="1" applyFont="1" applyFill="1" applyBorder="1" applyAlignment="1">
      <alignment horizontal="center" vertical="center"/>
    </xf>
    <xf numFmtId="0" fontId="17" fillId="24" borderId="26" xfId="32" applyFont="1" applyFill="1" applyBorder="1" applyAlignment="1">
      <alignment horizontal="center" vertical="center"/>
    </xf>
    <xf numFmtId="0" fontId="2" fillId="0" borderId="9" xfId="32" applyFont="1" applyBorder="1" applyAlignment="1">
      <alignment horizontal="center" vertical="center"/>
    </xf>
    <xf numFmtId="49" fontId="12" fillId="7" borderId="3" xfId="32" applyNumberFormat="1" applyFont="1" applyFill="1" applyBorder="1" applyAlignment="1">
      <alignment horizontal="center" vertical="center"/>
    </xf>
    <xf numFmtId="49" fontId="14" fillId="7" borderId="3" xfId="32" applyNumberFormat="1" applyFont="1" applyFill="1" applyBorder="1" applyAlignment="1">
      <alignment horizontal="center" vertical="center"/>
    </xf>
    <xf numFmtId="49" fontId="77" fillId="5" borderId="3" xfId="32" applyNumberFormat="1" applyFont="1" applyFill="1" applyBorder="1" applyAlignment="1">
      <alignment horizontal="center" vertical="center"/>
    </xf>
    <xf numFmtId="49" fontId="14" fillId="25" borderId="3" xfId="32" applyNumberFormat="1" applyFont="1" applyFill="1" applyBorder="1" applyAlignment="1">
      <alignment horizontal="center" vertical="center"/>
    </xf>
    <xf numFmtId="49" fontId="31" fillId="25" borderId="3" xfId="32" applyNumberFormat="1" applyFont="1" applyFill="1" applyBorder="1" applyAlignment="1">
      <alignment horizontal="center" vertical="center"/>
    </xf>
    <xf numFmtId="49" fontId="14" fillId="25" borderId="40" xfId="32" applyNumberFormat="1" applyFont="1" applyFill="1" applyBorder="1" applyAlignment="1">
      <alignment horizontal="center" vertical="center"/>
    </xf>
    <xf numFmtId="49" fontId="14" fillId="25" borderId="10" xfId="32" applyNumberFormat="1" applyFont="1" applyFill="1" applyBorder="1" applyAlignment="1">
      <alignment horizontal="center" vertical="center"/>
    </xf>
    <xf numFmtId="49" fontId="14" fillId="7" borderId="9" xfId="32" applyNumberFormat="1" applyFont="1" applyFill="1" applyBorder="1" applyAlignment="1">
      <alignment horizontal="center" vertical="center"/>
    </xf>
    <xf numFmtId="0" fontId="10" fillId="8" borderId="24" xfId="32" applyFont="1" applyFill="1" applyBorder="1" applyAlignment="1">
      <alignment horizontal="center" vertical="center"/>
    </xf>
    <xf numFmtId="49" fontId="14" fillId="3" borderId="3" xfId="32" applyNumberFormat="1" applyFont="1" applyFill="1" applyBorder="1" applyAlignment="1">
      <alignment horizontal="center" vertical="center"/>
    </xf>
    <xf numFmtId="0" fontId="10" fillId="8" borderId="33" xfId="32" applyFont="1" applyFill="1" applyBorder="1" applyAlignment="1">
      <alignment horizontal="center" vertical="center"/>
    </xf>
    <xf numFmtId="49" fontId="14" fillId="8" borderId="41" xfId="32" applyNumberFormat="1" applyFont="1" applyFill="1" applyBorder="1" applyAlignment="1">
      <alignment horizontal="center" vertical="center"/>
    </xf>
    <xf numFmtId="49" fontId="14" fillId="8" borderId="64" xfId="32" applyNumberFormat="1" applyFont="1" applyFill="1" applyBorder="1" applyAlignment="1">
      <alignment horizontal="center" vertical="center"/>
    </xf>
    <xf numFmtId="49" fontId="14" fillId="8" borderId="111" xfId="32" applyNumberFormat="1" applyFont="1" applyFill="1" applyBorder="1" applyAlignment="1">
      <alignment horizontal="center" vertical="center"/>
    </xf>
    <xf numFmtId="166" fontId="15" fillId="0" borderId="12" xfId="32" applyNumberFormat="1" applyFont="1" applyBorder="1" applyAlignment="1">
      <alignment horizontal="right" vertical="center"/>
    </xf>
    <xf numFmtId="0" fontId="78" fillId="0" borderId="9" xfId="0" applyFont="1" applyBorder="1" applyAlignment="1">
      <alignment horizontal="center" vertical="center"/>
    </xf>
    <xf numFmtId="49" fontId="72" fillId="7" borderId="3" xfId="32" applyNumberFormat="1" applyFont="1" applyFill="1" applyBorder="1" applyAlignment="1">
      <alignment horizontal="center" vertical="center"/>
    </xf>
    <xf numFmtId="49" fontId="72" fillId="7" borderId="112" xfId="32" applyNumberFormat="1" applyFont="1" applyFill="1" applyBorder="1" applyAlignment="1">
      <alignment horizontal="center" vertical="center"/>
    </xf>
    <xf numFmtId="49" fontId="72" fillId="8" borderId="112" xfId="32" applyNumberFormat="1" applyFont="1" applyFill="1" applyBorder="1" applyAlignment="1">
      <alignment horizontal="center" vertical="center"/>
    </xf>
    <xf numFmtId="49" fontId="14" fillId="8" borderId="112" xfId="32" applyNumberFormat="1" applyFont="1" applyFill="1" applyBorder="1" applyAlignment="1">
      <alignment horizontal="center" vertical="center"/>
    </xf>
    <xf numFmtId="49" fontId="72" fillId="7" borderId="10" xfId="32" applyNumberFormat="1" applyFont="1" applyFill="1" applyBorder="1" applyAlignment="1">
      <alignment horizontal="center" vertical="center"/>
    </xf>
    <xf numFmtId="49" fontId="72" fillId="7" borderId="9" xfId="32" applyNumberFormat="1" applyFont="1" applyFill="1" applyBorder="1" applyAlignment="1">
      <alignment horizontal="center" vertical="center"/>
    </xf>
    <xf numFmtId="0" fontId="15" fillId="0" borderId="12" xfId="32" applyFont="1" applyBorder="1" applyAlignment="1">
      <alignment horizontal="center" vertical="center"/>
    </xf>
    <xf numFmtId="49" fontId="14" fillId="0" borderId="3" xfId="32" applyNumberFormat="1" applyFont="1" applyBorder="1" applyAlignment="1">
      <alignment horizontal="center" vertical="center"/>
    </xf>
    <xf numFmtId="0" fontId="9" fillId="0" borderId="12" xfId="32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7" fillId="8" borderId="26" xfId="32" applyFont="1" applyFill="1" applyBorder="1" applyAlignment="1">
      <alignment horizontal="center" vertical="center"/>
    </xf>
    <xf numFmtId="0" fontId="10" fillId="24" borderId="26" xfId="32" applyFont="1" applyFill="1" applyBorder="1" applyAlignment="1">
      <alignment horizontal="center" vertical="center"/>
    </xf>
    <xf numFmtId="165" fontId="0" fillId="8" borderId="0" xfId="0" applyNumberFormat="1" applyFill="1">
      <alignment vertical="center"/>
    </xf>
    <xf numFmtId="49" fontId="72" fillId="8" borderId="40" xfId="32" applyNumberFormat="1" applyFont="1" applyFill="1" applyBorder="1" applyAlignment="1">
      <alignment horizontal="center" vertical="center"/>
    </xf>
    <xf numFmtId="49" fontId="14" fillId="8" borderId="113" xfId="32" applyNumberFormat="1" applyFont="1" applyFill="1" applyBorder="1" applyAlignment="1">
      <alignment horizontal="center" vertical="center"/>
    </xf>
    <xf numFmtId="49" fontId="72" fillId="8" borderId="113" xfId="32" applyNumberFormat="1" applyFont="1" applyFill="1" applyBorder="1" applyAlignment="1">
      <alignment horizontal="center" vertical="center"/>
    </xf>
    <xf numFmtId="49" fontId="73" fillId="8" borderId="40" xfId="32" applyNumberFormat="1" applyFont="1" applyFill="1" applyBorder="1" applyAlignment="1">
      <alignment horizontal="center" vertical="center"/>
    </xf>
    <xf numFmtId="49" fontId="73" fillId="8" borderId="10" xfId="32" applyNumberFormat="1" applyFont="1" applyFill="1" applyBorder="1" applyAlignment="1">
      <alignment horizontal="center" vertical="center"/>
    </xf>
    <xf numFmtId="49" fontId="14" fillId="0" borderId="40" xfId="32" applyNumberFormat="1" applyFont="1" applyBorder="1" applyAlignment="1">
      <alignment horizontal="center" vertical="center"/>
    </xf>
    <xf numFmtId="49" fontId="18" fillId="0" borderId="3" xfId="32" applyNumberFormat="1" applyFont="1" applyBorder="1" applyAlignment="1">
      <alignment horizontal="center" vertical="center"/>
    </xf>
    <xf numFmtId="49" fontId="18" fillId="8" borderId="3" xfId="32" applyNumberFormat="1" applyFont="1" applyFill="1" applyBorder="1" applyAlignment="1">
      <alignment horizontal="center" vertical="center"/>
    </xf>
    <xf numFmtId="0" fontId="0" fillId="24" borderId="0" xfId="0" applyFill="1">
      <alignment vertical="center"/>
    </xf>
    <xf numFmtId="20" fontId="10" fillId="24" borderId="26" xfId="32" applyNumberFormat="1" applyFont="1" applyFill="1" applyBorder="1" applyAlignment="1">
      <alignment horizontal="center" vertical="center"/>
    </xf>
    <xf numFmtId="20" fontId="15" fillId="8" borderId="26" xfId="32" applyNumberFormat="1" applyFont="1" applyFill="1" applyBorder="1" applyAlignment="1">
      <alignment horizontal="center" vertical="center"/>
    </xf>
    <xf numFmtId="20" fontId="9" fillId="8" borderId="33" xfId="32" applyNumberFormat="1" applyFont="1" applyFill="1" applyBorder="1" applyAlignment="1">
      <alignment horizontal="center" vertical="center"/>
    </xf>
    <xf numFmtId="0" fontId="10" fillId="24" borderId="33" xfId="32" applyFont="1" applyFill="1" applyBorder="1" applyAlignment="1">
      <alignment horizontal="center" vertical="center"/>
    </xf>
    <xf numFmtId="0" fontId="78" fillId="8" borderId="9" xfId="0" applyFont="1" applyFill="1" applyBorder="1" applyAlignment="1">
      <alignment horizontal="center" vertical="center"/>
    </xf>
    <xf numFmtId="49" fontId="72" fillId="8" borderId="4" xfId="32" applyNumberFormat="1" applyFont="1" applyFill="1" applyBorder="1" applyAlignment="1">
      <alignment horizontal="center" vertical="center"/>
    </xf>
    <xf numFmtId="49" fontId="73" fillId="8" borderId="14" xfId="32" applyNumberFormat="1" applyFont="1" applyFill="1" applyBorder="1" applyAlignment="1">
      <alignment horizontal="center" vertical="center"/>
    </xf>
    <xf numFmtId="49" fontId="72" fillId="8" borderId="41" xfId="32" applyNumberFormat="1" applyFont="1" applyFill="1" applyBorder="1" applyAlignment="1">
      <alignment horizontal="center" vertical="center"/>
    </xf>
    <xf numFmtId="49" fontId="72" fillId="8" borderId="64" xfId="32" applyNumberFormat="1" applyFont="1" applyFill="1" applyBorder="1" applyAlignment="1">
      <alignment horizontal="center" vertical="center"/>
    </xf>
    <xf numFmtId="49" fontId="72" fillId="8" borderId="111" xfId="32" applyNumberFormat="1" applyFont="1" applyFill="1" applyBorder="1" applyAlignment="1">
      <alignment horizontal="center" vertical="center"/>
    </xf>
    <xf numFmtId="49" fontId="72" fillId="8" borderId="102" xfId="32" applyNumberFormat="1" applyFont="1" applyFill="1" applyBorder="1" applyAlignment="1">
      <alignment horizontal="center" vertical="center"/>
    </xf>
    <xf numFmtId="49" fontId="73" fillId="8" borderId="102" xfId="32" applyNumberFormat="1" applyFont="1" applyFill="1" applyBorder="1" applyAlignment="1">
      <alignment horizontal="center" vertical="center"/>
    </xf>
    <xf numFmtId="49" fontId="73" fillId="8" borderId="16" xfId="32" applyNumberFormat="1" applyFont="1" applyFill="1" applyBorder="1" applyAlignment="1">
      <alignment horizontal="center" vertical="center"/>
    </xf>
    <xf numFmtId="0" fontId="10" fillId="26" borderId="26" xfId="32" applyFont="1" applyFill="1" applyBorder="1" applyAlignment="1">
      <alignment horizontal="center" vertical="center"/>
    </xf>
    <xf numFmtId="0" fontId="78" fillId="7" borderId="9" xfId="0" applyFont="1" applyFill="1" applyBorder="1" applyAlignment="1">
      <alignment horizontal="center" vertical="center"/>
    </xf>
    <xf numFmtId="49" fontId="73" fillId="7" borderId="3" xfId="32" applyNumberFormat="1" applyFont="1" applyFill="1" applyBorder="1" applyAlignment="1">
      <alignment horizontal="center" vertical="center"/>
    </xf>
    <xf numFmtId="49" fontId="73" fillId="0" borderId="3" xfId="32" applyNumberFormat="1" applyFont="1" applyBorder="1" applyAlignment="1">
      <alignment horizontal="center" vertical="center"/>
    </xf>
    <xf numFmtId="49" fontId="79" fillId="0" borderId="3" xfId="32" applyNumberFormat="1" applyFont="1" applyBorder="1" applyAlignment="1">
      <alignment horizontal="center" vertical="center"/>
    </xf>
    <xf numFmtId="49" fontId="14" fillId="0" borderId="112" xfId="32" applyNumberFormat="1" applyFont="1" applyBorder="1" applyAlignment="1">
      <alignment horizontal="center" vertical="center"/>
    </xf>
    <xf numFmtId="49" fontId="14" fillId="25" borderId="112" xfId="32" applyNumberFormat="1" applyFont="1" applyFill="1" applyBorder="1" applyAlignment="1">
      <alignment horizontal="center" vertical="center"/>
    </xf>
    <xf numFmtId="49" fontId="14" fillId="7" borderId="112" xfId="32" applyNumberFormat="1" applyFont="1" applyFill="1" applyBorder="1" applyAlignment="1">
      <alignment horizontal="center" vertical="center"/>
    </xf>
    <xf numFmtId="0" fontId="80" fillId="24" borderId="26" xfId="32" applyFont="1" applyFill="1" applyBorder="1" applyAlignment="1">
      <alignment horizontal="center" vertical="center"/>
    </xf>
    <xf numFmtId="49" fontId="73" fillId="0" borderId="40" xfId="32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113" xfId="32" applyNumberFormat="1" applyFont="1" applyBorder="1" applyAlignment="1">
      <alignment horizontal="center" vertical="center"/>
    </xf>
    <xf numFmtId="0" fontId="10" fillId="26" borderId="33" xfId="32" applyFont="1" applyFill="1" applyBorder="1" applyAlignment="1">
      <alignment horizontal="center" vertical="center"/>
    </xf>
    <xf numFmtId="49" fontId="14" fillId="7" borderId="40" xfId="32" applyNumberFormat="1" applyFont="1" applyFill="1" applyBorder="1" applyAlignment="1">
      <alignment horizontal="center" vertical="center"/>
    </xf>
    <xf numFmtId="49" fontId="73" fillId="7" borderId="40" xfId="32" applyNumberFormat="1" applyFont="1" applyFill="1" applyBorder="1" applyAlignment="1">
      <alignment horizontal="center" vertical="center"/>
    </xf>
    <xf numFmtId="49" fontId="14" fillId="7" borderId="4" xfId="32" applyNumberFormat="1" applyFont="1" applyFill="1" applyBorder="1" applyAlignment="1">
      <alignment horizontal="center" vertical="center"/>
    </xf>
    <xf numFmtId="49" fontId="14" fillId="7" borderId="108" xfId="32" applyNumberFormat="1" applyFont="1" applyFill="1" applyBorder="1" applyAlignment="1">
      <alignment horizontal="center" vertical="center"/>
    </xf>
    <xf numFmtId="49" fontId="14" fillId="8" borderId="108" xfId="32" applyNumberFormat="1" applyFont="1" applyFill="1" applyBorder="1" applyAlignment="1">
      <alignment horizontal="center" vertical="center"/>
    </xf>
    <xf numFmtId="49" fontId="14" fillId="8" borderId="109" xfId="32" applyNumberFormat="1" applyFont="1" applyFill="1" applyBorder="1" applyAlignment="1">
      <alignment horizontal="center" vertical="center"/>
    </xf>
    <xf numFmtId="49" fontId="14" fillId="8" borderId="74" xfId="32" applyNumberFormat="1" applyFont="1" applyFill="1" applyBorder="1" applyAlignment="1">
      <alignment horizontal="center" vertical="center"/>
    </xf>
    <xf numFmtId="49" fontId="14" fillId="8" borderId="5" xfId="32" applyNumberFormat="1" applyFont="1" applyFill="1" applyBorder="1" applyAlignment="1">
      <alignment horizontal="center" vertical="center"/>
    </xf>
    <xf numFmtId="49" fontId="14" fillId="7" borderId="5" xfId="32" applyNumberFormat="1" applyFont="1" applyFill="1" applyBorder="1" applyAlignment="1">
      <alignment horizontal="center" vertical="center"/>
    </xf>
    <xf numFmtId="49" fontId="14" fillId="8" borderId="82" xfId="32" applyNumberFormat="1" applyFont="1" applyFill="1" applyBorder="1" applyAlignment="1">
      <alignment horizontal="center" vertical="center"/>
    </xf>
    <xf numFmtId="0" fontId="2" fillId="8" borderId="0" xfId="32" applyFont="1" applyFill="1" applyAlignment="1">
      <alignment vertical="center"/>
    </xf>
    <xf numFmtId="164" fontId="5" fillId="8" borderId="7" xfId="0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49" fontId="14" fillId="24" borderId="3" xfId="32" applyNumberFormat="1" applyFont="1" applyFill="1" applyBorder="1" applyAlignment="1">
      <alignment horizontal="center" vertical="center"/>
    </xf>
    <xf numFmtId="49" fontId="14" fillId="27" borderId="3" xfId="32" applyNumberFormat="1" applyFont="1" applyFill="1" applyBorder="1" applyAlignment="1">
      <alignment horizontal="center" vertical="center"/>
    </xf>
    <xf numFmtId="49" fontId="72" fillId="27" borderId="3" xfId="32" applyNumberFormat="1" applyFont="1" applyFill="1" applyBorder="1" applyAlignment="1">
      <alignment horizontal="center" vertical="center"/>
    </xf>
    <xf numFmtId="49" fontId="81" fillId="8" borderId="9" xfId="32" applyNumberFormat="1" applyFont="1" applyFill="1" applyBorder="1" applyAlignment="1">
      <alignment horizontal="center" vertical="center"/>
    </xf>
    <xf numFmtId="0" fontId="15" fillId="0" borderId="115" xfId="32" applyFont="1" applyBorder="1" applyAlignment="1">
      <alignment horizontal="center" vertical="center"/>
    </xf>
    <xf numFmtId="0" fontId="10" fillId="0" borderId="116" xfId="32" applyFont="1" applyBorder="1" applyAlignment="1">
      <alignment horizontal="left" vertical="center"/>
    </xf>
    <xf numFmtId="49" fontId="72" fillId="8" borderId="5" xfId="32" applyNumberFormat="1" applyFont="1" applyFill="1" applyBorder="1" applyAlignment="1">
      <alignment horizontal="center" vertical="center"/>
    </xf>
    <xf numFmtId="20" fontId="16" fillId="8" borderId="26" xfId="32" applyNumberFormat="1" applyFont="1" applyFill="1" applyBorder="1" applyAlignment="1">
      <alignment horizontal="center" vertical="center"/>
    </xf>
    <xf numFmtId="0" fontId="19" fillId="0" borderId="0" xfId="32" applyFont="1" applyAlignment="1">
      <alignment vertical="center" wrapText="1"/>
    </xf>
    <xf numFmtId="49" fontId="72" fillId="24" borderId="40" xfId="32" applyNumberFormat="1" applyFont="1" applyFill="1" applyBorder="1" applyAlignment="1">
      <alignment horizontal="center" vertical="center"/>
    </xf>
    <xf numFmtId="49" fontId="72" fillId="28" borderId="40" xfId="32" applyNumberFormat="1" applyFont="1" applyFill="1" applyBorder="1" applyAlignment="1">
      <alignment horizontal="center" vertical="center"/>
    </xf>
    <xf numFmtId="49" fontId="72" fillId="24" borderId="3" xfId="32" applyNumberFormat="1" applyFont="1" applyFill="1" applyBorder="1" applyAlignment="1">
      <alignment horizontal="center" vertical="center"/>
    </xf>
    <xf numFmtId="20" fontId="82" fillId="26" borderId="0" xfId="0" applyNumberFormat="1" applyFont="1" applyFill="1">
      <alignment vertical="center"/>
    </xf>
    <xf numFmtId="49" fontId="72" fillId="29" borderId="40" xfId="32" applyNumberFormat="1" applyFont="1" applyFill="1" applyBorder="1" applyAlignment="1">
      <alignment horizontal="center" vertical="center"/>
    </xf>
    <xf numFmtId="49" fontId="72" fillId="29" borderId="9" xfId="32" applyNumberFormat="1" applyFont="1" applyFill="1" applyBorder="1" applyAlignment="1">
      <alignment horizontal="center" vertical="center"/>
    </xf>
    <xf numFmtId="49" fontId="72" fillId="8" borderId="82" xfId="32" applyNumberFormat="1" applyFont="1" applyFill="1" applyBorder="1" applyAlignment="1">
      <alignment horizontal="center" vertical="center"/>
    </xf>
    <xf numFmtId="49" fontId="72" fillId="27" borderId="40" xfId="32" applyNumberFormat="1" applyFont="1" applyFill="1" applyBorder="1" applyAlignment="1">
      <alignment horizontal="center" vertical="center"/>
    </xf>
    <xf numFmtId="49" fontId="81" fillId="8" borderId="3" xfId="32" applyNumberFormat="1" applyFont="1" applyFill="1" applyBorder="1" applyAlignment="1">
      <alignment horizontal="center" vertical="center"/>
    </xf>
    <xf numFmtId="20" fontId="10" fillId="8" borderId="26" xfId="32" applyNumberFormat="1" applyFont="1" applyFill="1" applyBorder="1" applyAlignment="1">
      <alignment horizontal="center" vertical="center"/>
    </xf>
    <xf numFmtId="20" fontId="82" fillId="8" borderId="0" xfId="0" applyNumberFormat="1" applyFont="1" applyFill="1">
      <alignment vertical="center"/>
    </xf>
    <xf numFmtId="49" fontId="14" fillId="28" borderId="3" xfId="32" applyNumberFormat="1" applyFont="1" applyFill="1" applyBorder="1" applyAlignment="1">
      <alignment horizontal="center" vertical="center"/>
    </xf>
    <xf numFmtId="0" fontId="10" fillId="30" borderId="26" xfId="32" applyFont="1" applyFill="1" applyBorder="1" applyAlignment="1">
      <alignment horizontal="center" vertical="center"/>
    </xf>
    <xf numFmtId="49" fontId="72" fillId="7" borderId="40" xfId="32" applyNumberFormat="1" applyFont="1" applyFill="1" applyBorder="1" applyAlignment="1">
      <alignment horizontal="center" vertical="center"/>
    </xf>
    <xf numFmtId="49" fontId="72" fillId="28" borderId="3" xfId="32" applyNumberFormat="1" applyFont="1" applyFill="1" applyBorder="1" applyAlignment="1">
      <alignment horizontal="center" vertical="center"/>
    </xf>
    <xf numFmtId="49" fontId="72" fillId="26" borderId="40" xfId="32" applyNumberFormat="1" applyFont="1" applyFill="1" applyBorder="1" applyAlignment="1">
      <alignment horizontal="center" vertical="center"/>
    </xf>
    <xf numFmtId="49" fontId="72" fillId="30" borderId="40" xfId="32" applyNumberFormat="1" applyFont="1" applyFill="1" applyBorder="1" applyAlignment="1">
      <alignment horizontal="center" vertical="center"/>
    </xf>
    <xf numFmtId="49" fontId="14" fillId="7" borderId="10" xfId="32" applyNumberFormat="1" applyFont="1" applyFill="1" applyBorder="1" applyAlignment="1">
      <alignment horizontal="center" vertical="center"/>
    </xf>
    <xf numFmtId="49" fontId="14" fillId="24" borderId="9" xfId="32" applyNumberFormat="1" applyFont="1" applyFill="1" applyBorder="1" applyAlignment="1">
      <alignment horizontal="center" vertical="center"/>
    </xf>
    <xf numFmtId="0" fontId="10" fillId="28" borderId="26" xfId="32" applyFont="1" applyFill="1" applyBorder="1" applyAlignment="1">
      <alignment horizontal="center" vertical="center"/>
    </xf>
    <xf numFmtId="49" fontId="14" fillId="27" borderId="40" xfId="32" applyNumberFormat="1" applyFont="1" applyFill="1" applyBorder="1" applyAlignment="1">
      <alignment horizontal="center" vertical="center"/>
    </xf>
    <xf numFmtId="49" fontId="14" fillId="28" borderId="40" xfId="32" applyNumberFormat="1" applyFont="1" applyFill="1" applyBorder="1" applyAlignment="1">
      <alignment horizontal="center" vertical="center"/>
    </xf>
    <xf numFmtId="49" fontId="72" fillId="26" borderId="3" xfId="32" applyNumberFormat="1" applyFont="1" applyFill="1" applyBorder="1" applyAlignment="1">
      <alignment horizontal="center" vertical="center"/>
    </xf>
    <xf numFmtId="20" fontId="82" fillId="28" borderId="0" xfId="0" applyNumberFormat="1" applyFont="1" applyFill="1">
      <alignment vertical="center"/>
    </xf>
    <xf numFmtId="20" fontId="83" fillId="28" borderId="0" xfId="0" applyNumberFormat="1" applyFont="1" applyFill="1" applyAlignment="1">
      <alignment horizontal="center" vertical="center"/>
    </xf>
    <xf numFmtId="49" fontId="72" fillId="30" borderId="3" xfId="32" applyNumberFormat="1" applyFont="1" applyFill="1" applyBorder="1" applyAlignment="1">
      <alignment horizontal="center" vertical="center"/>
    </xf>
    <xf numFmtId="49" fontId="14" fillId="29" borderId="3" xfId="32" applyNumberFormat="1" applyFont="1" applyFill="1" applyBorder="1" applyAlignment="1">
      <alignment horizontal="center" vertical="center"/>
    </xf>
    <xf numFmtId="49" fontId="14" fillId="28" borderId="9" xfId="32" applyNumberFormat="1" applyFont="1" applyFill="1" applyBorder="1" applyAlignment="1">
      <alignment horizontal="center" vertical="center"/>
    </xf>
    <xf numFmtId="49" fontId="72" fillId="8" borderId="14" xfId="32" applyNumberFormat="1" applyFont="1" applyFill="1" applyBorder="1" applyAlignment="1">
      <alignment horizontal="center" vertical="center"/>
    </xf>
    <xf numFmtId="49" fontId="72" fillId="30" borderId="102" xfId="32" applyNumberFormat="1" applyFont="1" applyFill="1" applyBorder="1" applyAlignment="1">
      <alignment horizontal="center" vertical="center"/>
    </xf>
    <xf numFmtId="49" fontId="72" fillId="28" borderId="9" xfId="32" applyNumberFormat="1" applyFont="1" applyFill="1" applyBorder="1" applyAlignment="1">
      <alignment horizontal="center" vertical="center"/>
    </xf>
    <xf numFmtId="49" fontId="14" fillId="26" borderId="103" xfId="32" applyNumberFormat="1" applyFont="1" applyFill="1" applyBorder="1" applyAlignment="1">
      <alignment horizontal="center" vertical="center"/>
    </xf>
    <xf numFmtId="165" fontId="0" fillId="0" borderId="64" xfId="0" applyNumberFormat="1" applyBorder="1" applyAlignment="1">
      <alignment horizontal="right" vertical="center"/>
    </xf>
    <xf numFmtId="165" fontId="0" fillId="0" borderId="4" xfId="0" applyNumberFormat="1" applyBorder="1">
      <alignment vertical="center"/>
    </xf>
    <xf numFmtId="166" fontId="10" fillId="0" borderId="4" xfId="32" applyNumberFormat="1" applyFont="1" applyBorder="1" applyAlignment="1">
      <alignment horizontal="right" vertical="center"/>
    </xf>
    <xf numFmtId="49" fontId="72" fillId="8" borderId="16" xfId="32" applyNumberFormat="1" applyFont="1" applyFill="1" applyBorder="1" applyAlignment="1">
      <alignment horizontal="center" vertical="center"/>
    </xf>
    <xf numFmtId="165" fontId="0" fillId="0" borderId="117" xfId="0" applyNumberFormat="1" applyBorder="1" applyAlignment="1">
      <alignment horizontal="right" vertical="center"/>
    </xf>
    <xf numFmtId="165" fontId="0" fillId="0" borderId="9" xfId="0" applyNumberFormat="1" applyBorder="1">
      <alignment vertical="center"/>
    </xf>
    <xf numFmtId="166" fontId="10" fillId="0" borderId="9" xfId="32" applyNumberFormat="1" applyFon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165" fontId="0" fillId="0" borderId="5" xfId="0" applyNumberFormat="1" applyBorder="1">
      <alignment vertical="center"/>
    </xf>
    <xf numFmtId="166" fontId="10" fillId="0" borderId="5" xfId="32" applyNumberFormat="1" applyFont="1" applyBorder="1" applyAlignment="1">
      <alignment horizontal="right" vertical="center"/>
    </xf>
    <xf numFmtId="49" fontId="79" fillId="8" borderId="3" xfId="32" applyNumberFormat="1" applyFont="1" applyFill="1" applyBorder="1" applyAlignment="1">
      <alignment horizontal="center" vertical="center"/>
    </xf>
    <xf numFmtId="0" fontId="15" fillId="0" borderId="84" xfId="32" applyFont="1" applyBorder="1" applyAlignment="1">
      <alignment horizontal="center" vertical="center"/>
    </xf>
    <xf numFmtId="0" fontId="10" fillId="0" borderId="0" xfId="32" applyFont="1" applyAlignment="1">
      <alignment horizontal="left" vertical="center"/>
    </xf>
    <xf numFmtId="0" fontId="0" fillId="8" borderId="0" xfId="0" applyFill="1">
      <alignment vertical="center"/>
    </xf>
    <xf numFmtId="166" fontId="10" fillId="0" borderId="118" xfId="32" applyNumberFormat="1" applyFont="1" applyBorder="1" applyAlignment="1">
      <alignment horizontal="right" vertical="center"/>
    </xf>
    <xf numFmtId="49" fontId="73" fillId="26" borderId="9" xfId="32" applyNumberFormat="1" applyFont="1" applyFill="1" applyBorder="1" applyAlignment="1">
      <alignment horizontal="center" vertical="center"/>
    </xf>
    <xf numFmtId="49" fontId="84" fillId="8" borderId="3" xfId="32" applyNumberFormat="1" applyFont="1" applyFill="1" applyBorder="1" applyAlignment="1">
      <alignment horizontal="center" vertical="center"/>
    </xf>
    <xf numFmtId="49" fontId="85" fillId="8" borderId="3" xfId="32" applyNumberFormat="1" applyFont="1" applyFill="1" applyBorder="1" applyAlignment="1">
      <alignment horizontal="center" vertical="center"/>
    </xf>
    <xf numFmtId="49" fontId="86" fillId="8" borderId="3" xfId="32" applyNumberFormat="1" applyFont="1" applyFill="1" applyBorder="1" applyAlignment="1">
      <alignment horizontal="center" vertical="center"/>
    </xf>
    <xf numFmtId="49" fontId="86" fillId="8" borderId="40" xfId="32" applyNumberFormat="1" applyFont="1" applyFill="1" applyBorder="1" applyAlignment="1">
      <alignment horizontal="center" vertical="center"/>
    </xf>
    <xf numFmtId="49" fontId="86" fillId="8" borderId="9" xfId="32" applyNumberFormat="1" applyFont="1" applyFill="1" applyBorder="1" applyAlignment="1">
      <alignment horizontal="center" vertical="center"/>
    </xf>
    <xf numFmtId="49" fontId="73" fillId="8" borderId="4" xfId="32" applyNumberFormat="1" applyFont="1" applyFill="1" applyBorder="1" applyAlignment="1">
      <alignment horizontal="center" vertical="center"/>
    </xf>
    <xf numFmtId="49" fontId="73" fillId="8" borderId="6" xfId="32" applyNumberFormat="1" applyFont="1" applyFill="1" applyBorder="1" applyAlignment="1">
      <alignment horizontal="center" vertical="center"/>
    </xf>
    <xf numFmtId="49" fontId="72" fillId="26" borderId="9" xfId="32" applyNumberFormat="1" applyFont="1" applyFill="1" applyBorder="1" applyAlignment="1">
      <alignment horizontal="center" vertical="center"/>
    </xf>
    <xf numFmtId="49" fontId="79" fillId="7" borderId="3" xfId="32" applyNumberFormat="1" applyFont="1" applyFill="1" applyBorder="1" applyAlignment="1">
      <alignment horizontal="center" vertical="center"/>
    </xf>
    <xf numFmtId="49" fontId="73" fillId="7" borderId="10" xfId="32" applyNumberFormat="1" applyFont="1" applyFill="1" applyBorder="1" applyAlignment="1">
      <alignment horizontal="center" vertical="center"/>
    </xf>
    <xf numFmtId="49" fontId="18" fillId="8" borderId="10" xfId="32" applyNumberFormat="1" applyFont="1" applyFill="1" applyBorder="1" applyAlignment="1">
      <alignment horizontal="center" vertical="center"/>
    </xf>
    <xf numFmtId="0" fontId="9" fillId="0" borderId="9" xfId="32" applyFont="1" applyBorder="1" applyAlignment="1">
      <alignment horizontal="center" vertical="center" shrinkToFit="1"/>
    </xf>
    <xf numFmtId="0" fontId="15" fillId="0" borderId="9" xfId="32" applyFont="1" applyBorder="1" applyAlignment="1">
      <alignment horizontal="center" vertical="center"/>
    </xf>
    <xf numFmtId="0" fontId="10" fillId="0" borderId="9" xfId="32" applyFont="1" applyBorder="1" applyAlignment="1">
      <alignment horizontal="left" vertical="center"/>
    </xf>
    <xf numFmtId="49" fontId="73" fillId="8" borderId="70" xfId="32" applyNumberFormat="1" applyFont="1" applyFill="1" applyBorder="1" applyAlignment="1">
      <alignment horizontal="center" vertical="center"/>
    </xf>
    <xf numFmtId="49" fontId="73" fillId="7" borderId="70" xfId="32" applyNumberFormat="1" applyFont="1" applyFill="1" applyBorder="1" applyAlignment="1">
      <alignment horizontal="center" vertical="center"/>
    </xf>
    <xf numFmtId="49" fontId="18" fillId="8" borderId="70" xfId="32" applyNumberFormat="1" applyFont="1" applyFill="1" applyBorder="1" applyAlignment="1">
      <alignment horizontal="center" vertical="center"/>
    </xf>
    <xf numFmtId="49" fontId="79" fillId="8" borderId="40" xfId="32" applyNumberFormat="1" applyFont="1" applyFill="1" applyBorder="1" applyAlignment="1">
      <alignment horizontal="center" vertical="center"/>
    </xf>
    <xf numFmtId="49" fontId="79" fillId="0" borderId="40" xfId="32" applyNumberFormat="1" applyFont="1" applyBorder="1" applyAlignment="1">
      <alignment horizontal="center" vertical="center"/>
    </xf>
    <xf numFmtId="49" fontId="14" fillId="0" borderId="10" xfId="32" applyNumberFormat="1" applyFont="1" applyBorder="1" applyAlignment="1">
      <alignment horizontal="center" vertical="center"/>
    </xf>
    <xf numFmtId="49" fontId="14" fillId="0" borderId="5" xfId="32" applyNumberFormat="1" applyFont="1" applyBorder="1" applyAlignment="1">
      <alignment horizontal="center" vertical="center"/>
    </xf>
    <xf numFmtId="49" fontId="14" fillId="0" borderId="82" xfId="32" applyNumberFormat="1" applyFont="1" applyBorder="1" applyAlignment="1">
      <alignment horizontal="center" vertical="center"/>
    </xf>
    <xf numFmtId="49" fontId="79" fillId="24" borderId="3" xfId="32" applyNumberFormat="1" applyFont="1" applyFill="1" applyBorder="1" applyAlignment="1">
      <alignment horizontal="center" vertical="center"/>
    </xf>
    <xf numFmtId="49" fontId="79" fillId="24" borderId="40" xfId="32" applyNumberFormat="1" applyFont="1" applyFill="1" applyBorder="1" applyAlignment="1">
      <alignment horizontal="center" vertical="center"/>
    </xf>
    <xf numFmtId="49" fontId="14" fillId="24" borderId="40" xfId="32" applyNumberFormat="1" applyFont="1" applyFill="1" applyBorder="1" applyAlignment="1">
      <alignment horizontal="center" vertical="center"/>
    </xf>
    <xf numFmtId="49" fontId="14" fillId="24" borderId="4" xfId="32" applyNumberFormat="1" applyFont="1" applyFill="1" applyBorder="1" applyAlignment="1">
      <alignment horizontal="center" vertical="center"/>
    </xf>
    <xf numFmtId="49" fontId="73" fillId="0" borderId="9" xfId="32" applyNumberFormat="1" applyFont="1" applyBorder="1" applyAlignment="1">
      <alignment horizontal="center" vertical="center"/>
    </xf>
    <xf numFmtId="49" fontId="14" fillId="0" borderId="4" xfId="32" applyNumberFormat="1" applyFont="1" applyBorder="1" applyAlignment="1">
      <alignment horizontal="center" vertical="center"/>
    </xf>
    <xf numFmtId="49" fontId="14" fillId="8" borderId="83" xfId="32" applyNumberFormat="1" applyFont="1" applyFill="1" applyBorder="1" applyAlignment="1">
      <alignment horizontal="center" vertical="center"/>
    </xf>
    <xf numFmtId="49" fontId="14" fillId="8" borderId="85" xfId="32" applyNumberFormat="1" applyFont="1" applyFill="1" applyBorder="1" applyAlignment="1">
      <alignment horizontal="center" vertical="center"/>
    </xf>
    <xf numFmtId="49" fontId="14" fillId="0" borderId="85" xfId="32" applyNumberFormat="1" applyFont="1" applyBorder="1" applyAlignment="1">
      <alignment horizontal="center" vertical="center"/>
    </xf>
    <xf numFmtId="49" fontId="14" fillId="8" borderId="117" xfId="32" applyNumberFormat="1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right" vertical="center"/>
    </xf>
    <xf numFmtId="164" fontId="5" fillId="7" borderId="7" xfId="0" applyNumberFormat="1" applyFont="1" applyFill="1" applyBorder="1" applyAlignment="1">
      <alignment horizontal="center" vertical="center"/>
    </xf>
    <xf numFmtId="49" fontId="73" fillId="7" borderId="9" xfId="32" applyNumberFormat="1" applyFont="1" applyFill="1" applyBorder="1" applyAlignment="1">
      <alignment horizontal="center" vertical="center"/>
    </xf>
    <xf numFmtId="49" fontId="18" fillId="7" borderId="9" xfId="32" applyNumberFormat="1" applyFont="1" applyFill="1" applyBorder="1" applyAlignment="1">
      <alignment horizontal="center" vertical="center"/>
    </xf>
    <xf numFmtId="49" fontId="79" fillId="7" borderId="40" xfId="32" applyNumberFormat="1" applyFont="1" applyFill="1" applyBorder="1" applyAlignment="1">
      <alignment horizontal="center" vertical="center"/>
    </xf>
    <xf numFmtId="49" fontId="79" fillId="0" borderId="9" xfId="32" applyNumberFormat="1" applyFont="1" applyBorder="1" applyAlignment="1">
      <alignment horizontal="center" vertical="center"/>
    </xf>
    <xf numFmtId="49" fontId="18" fillId="7" borderId="3" xfId="32" applyNumberFormat="1" applyFont="1" applyFill="1" applyBorder="1" applyAlignment="1">
      <alignment horizontal="center" vertical="center"/>
    </xf>
    <xf numFmtId="49" fontId="72" fillId="0" borderId="3" xfId="32" applyNumberFormat="1" applyFont="1" applyBorder="1" applyAlignment="1">
      <alignment horizontal="center" vertical="center"/>
    </xf>
    <xf numFmtId="49" fontId="73" fillId="24" borderId="3" xfId="32" applyNumberFormat="1" applyFont="1" applyFill="1" applyBorder="1" applyAlignment="1">
      <alignment horizontal="center" vertical="center"/>
    </xf>
    <xf numFmtId="49" fontId="79" fillId="8" borderId="9" xfId="32" applyNumberFormat="1" applyFont="1" applyFill="1" applyBorder="1" applyAlignment="1">
      <alignment horizontal="center" vertical="center"/>
    </xf>
    <xf numFmtId="49" fontId="14" fillId="8" borderId="81" xfId="32" applyNumberFormat="1" applyFont="1" applyFill="1" applyBorder="1" applyAlignment="1">
      <alignment horizontal="center" vertical="center"/>
    </xf>
    <xf numFmtId="49" fontId="79" fillId="24" borderId="81" xfId="32" applyNumberFormat="1" applyFont="1" applyFill="1" applyBorder="1" applyAlignment="1">
      <alignment horizontal="center" vertical="center"/>
    </xf>
    <xf numFmtId="49" fontId="14" fillId="8" borderId="101" xfId="32" applyNumberFormat="1" applyFont="1" applyFill="1" applyBorder="1" applyAlignment="1">
      <alignment horizontal="center" vertical="center"/>
    </xf>
    <xf numFmtId="0" fontId="87" fillId="8" borderId="9" xfId="32" applyFont="1" applyFill="1" applyBorder="1" applyAlignment="1">
      <alignment horizontal="center" vertical="center"/>
    </xf>
    <xf numFmtId="0" fontId="88" fillId="8" borderId="26" xfId="32" applyFont="1" applyFill="1" applyBorder="1" applyAlignment="1">
      <alignment horizontal="center" vertical="center"/>
    </xf>
    <xf numFmtId="49" fontId="14" fillId="8" borderId="3" xfId="0" applyNumberFormat="1" applyFont="1" applyFill="1" applyBorder="1" applyAlignment="1">
      <alignment horizontal="center" vertical="center"/>
    </xf>
    <xf numFmtId="49" fontId="14" fillId="24" borderId="10" xfId="32" applyNumberFormat="1" applyFont="1" applyFill="1" applyBorder="1" applyAlignment="1">
      <alignment horizontal="center" vertical="center"/>
    </xf>
    <xf numFmtId="49" fontId="14" fillId="8" borderId="114" xfId="32" applyNumberFormat="1" applyFont="1" applyFill="1" applyBorder="1" applyAlignment="1">
      <alignment horizontal="center" vertical="center"/>
    </xf>
    <xf numFmtId="49" fontId="14" fillId="8" borderId="17" xfId="32" applyNumberFormat="1" applyFont="1" applyFill="1" applyBorder="1" applyAlignment="1">
      <alignment horizontal="center" vertical="center"/>
    </xf>
    <xf numFmtId="0" fontId="87" fillId="8" borderId="17" xfId="32" applyFont="1" applyFill="1" applyBorder="1" applyAlignment="1">
      <alignment horizontal="center" vertical="center"/>
    </xf>
    <xf numFmtId="49" fontId="73" fillId="8" borderId="101" xfId="32" applyNumberFormat="1" applyFont="1" applyFill="1" applyBorder="1" applyAlignment="1">
      <alignment horizontal="center" vertical="center"/>
    </xf>
    <xf numFmtId="49" fontId="73" fillId="24" borderId="114" xfId="32" applyNumberFormat="1" applyFont="1" applyFill="1" applyBorder="1" applyAlignment="1">
      <alignment horizontal="center" vertical="center"/>
    </xf>
    <xf numFmtId="49" fontId="14" fillId="7" borderId="114" xfId="32" applyNumberFormat="1" applyFont="1" applyFill="1" applyBorder="1" applyAlignment="1">
      <alignment horizontal="center" vertical="center"/>
    </xf>
    <xf numFmtId="49" fontId="14" fillId="7" borderId="17" xfId="32" applyNumberFormat="1" applyFont="1" applyFill="1" applyBorder="1" applyAlignment="1">
      <alignment horizontal="center" vertical="center"/>
    </xf>
    <xf numFmtId="49" fontId="14" fillId="24" borderId="6" xfId="32" applyNumberFormat="1" applyFont="1" applyFill="1" applyBorder="1" applyAlignment="1">
      <alignment horizontal="center" vertical="center"/>
    </xf>
    <xf numFmtId="49" fontId="14" fillId="7" borderId="6" xfId="32" applyNumberFormat="1" applyFont="1" applyFill="1" applyBorder="1" applyAlignment="1">
      <alignment horizontal="center" vertical="center"/>
    </xf>
    <xf numFmtId="0" fontId="89" fillId="0" borderId="9" xfId="0" applyFont="1" applyBorder="1" applyAlignment="1">
      <alignment horizontal="center" vertical="center"/>
    </xf>
    <xf numFmtId="0" fontId="15" fillId="8" borderId="9" xfId="32" applyFont="1" applyFill="1" applyBorder="1" applyAlignment="1">
      <alignment horizontal="center" vertical="center"/>
    </xf>
    <xf numFmtId="0" fontId="53" fillId="8" borderId="9" xfId="32" applyFont="1" applyFill="1" applyBorder="1" applyAlignment="1">
      <alignment horizontal="center" vertical="center"/>
    </xf>
    <xf numFmtId="0" fontId="89" fillId="8" borderId="9" xfId="0" applyFont="1" applyFill="1" applyBorder="1" applyAlignment="1">
      <alignment horizontal="center" vertical="center"/>
    </xf>
    <xf numFmtId="0" fontId="10" fillId="8" borderId="9" xfId="32" applyFont="1" applyFill="1" applyBorder="1" applyAlignment="1">
      <alignment horizontal="center" vertical="center"/>
    </xf>
    <xf numFmtId="49" fontId="14" fillId="30" borderId="3" xfId="32" applyNumberFormat="1" applyFont="1" applyFill="1" applyBorder="1" applyAlignment="1">
      <alignment horizontal="center" vertical="center"/>
    </xf>
    <xf numFmtId="0" fontId="15" fillId="8" borderId="26" xfId="32" applyFont="1" applyFill="1" applyBorder="1" applyAlignment="1">
      <alignment horizontal="center" vertical="center"/>
    </xf>
    <xf numFmtId="0" fontId="15" fillId="8" borderId="24" xfId="32" applyFont="1" applyFill="1" applyBorder="1" applyAlignment="1">
      <alignment horizontal="center" vertical="center"/>
    </xf>
    <xf numFmtId="49" fontId="14" fillId="30" borderId="40" xfId="32" applyNumberFormat="1" applyFont="1" applyFill="1" applyBorder="1" applyAlignment="1">
      <alignment horizontal="center" vertical="center"/>
    </xf>
    <xf numFmtId="49" fontId="73" fillId="8" borderId="3" xfId="0" applyNumberFormat="1" applyFont="1" applyFill="1" applyBorder="1" applyAlignment="1">
      <alignment horizontal="center" vertical="center"/>
    </xf>
    <xf numFmtId="49" fontId="14" fillId="7" borderId="64" xfId="32" applyNumberFormat="1" applyFont="1" applyFill="1" applyBorder="1" applyAlignment="1">
      <alignment horizontal="center" vertical="center"/>
    </xf>
    <xf numFmtId="49" fontId="14" fillId="7" borderId="82" xfId="32" applyNumberFormat="1" applyFont="1" applyFill="1" applyBorder="1" applyAlignment="1">
      <alignment horizontal="center" vertical="center"/>
    </xf>
    <xf numFmtId="0" fontId="2" fillId="8" borderId="0" xfId="32" applyFont="1" applyFill="1" applyAlignment="1">
      <alignment horizontal="center" vertical="center"/>
    </xf>
    <xf numFmtId="49" fontId="14" fillId="8" borderId="57" xfId="32" applyNumberFormat="1" applyFont="1" applyFill="1" applyBorder="1" applyAlignment="1">
      <alignment horizontal="center" vertical="center"/>
    </xf>
    <xf numFmtId="49" fontId="14" fillId="0" borderId="57" xfId="32" applyNumberFormat="1" applyFont="1" applyBorder="1" applyAlignment="1">
      <alignment horizontal="center" vertical="center"/>
    </xf>
    <xf numFmtId="165" fontId="0" fillId="8" borderId="3" xfId="0" applyNumberFormat="1" applyFill="1" applyBorder="1" applyAlignment="1">
      <alignment horizontal="right" vertical="center"/>
    </xf>
    <xf numFmtId="0" fontId="16" fillId="8" borderId="9" xfId="3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9" borderId="26" xfId="32" applyFont="1" applyFill="1" applyBorder="1" applyAlignment="1">
      <alignment horizontal="center" vertical="center"/>
    </xf>
    <xf numFmtId="49" fontId="14" fillId="0" borderId="6" xfId="32" applyNumberFormat="1" applyFont="1" applyBorder="1" applyAlignment="1">
      <alignment horizontal="center" vertical="center"/>
    </xf>
    <xf numFmtId="0" fontId="88" fillId="7" borderId="26" xfId="32" applyFont="1" applyFill="1" applyBorder="1" applyAlignment="1">
      <alignment horizontal="center" vertical="center"/>
    </xf>
    <xf numFmtId="0" fontId="88" fillId="7" borderId="24" xfId="32" applyFont="1" applyFill="1" applyBorder="1" applyAlignment="1">
      <alignment horizontal="center" vertical="center"/>
    </xf>
    <xf numFmtId="0" fontId="90" fillId="8" borderId="26" xfId="32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9" fontId="14" fillId="0" borderId="119" xfId="32" applyNumberFormat="1" applyFont="1" applyBorder="1" applyAlignment="1">
      <alignment horizontal="center" vertical="center"/>
    </xf>
    <xf numFmtId="49" fontId="14" fillId="0" borderId="120" xfId="32" applyNumberFormat="1" applyFont="1" applyBorder="1" applyAlignment="1">
      <alignment horizontal="center" vertical="center"/>
    </xf>
    <xf numFmtId="0" fontId="15" fillId="8" borderId="33" xfId="32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73" xfId="32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0" fontId="4" fillId="0" borderId="121" xfId="32" applyFont="1" applyBorder="1" applyAlignment="1">
      <alignment horizontal="right" vertical="center"/>
    </xf>
    <xf numFmtId="0" fontId="6" fillId="0" borderId="122" xfId="0" applyFont="1" applyBorder="1" applyAlignment="1">
      <alignment horizontal="center" vertical="center"/>
    </xf>
    <xf numFmtId="0" fontId="26" fillId="0" borderId="123" xfId="32" applyFont="1" applyBorder="1" applyAlignment="1">
      <alignment horizontal="center" vertical="center"/>
    </xf>
    <xf numFmtId="0" fontId="10" fillId="8" borderId="55" xfId="32" applyFont="1" applyFill="1" applyBorder="1" applyAlignment="1">
      <alignment horizontal="center" vertical="center"/>
    </xf>
    <xf numFmtId="49" fontId="18" fillId="0" borderId="0" xfId="32" applyNumberFormat="1" applyFont="1" applyAlignment="1">
      <alignment horizontal="center" vertical="top" textRotation="255"/>
    </xf>
    <xf numFmtId="49" fontId="18" fillId="0" borderId="55" xfId="32" applyNumberFormat="1" applyFont="1" applyBorder="1" applyAlignment="1">
      <alignment horizontal="center" vertical="top" textRotation="255"/>
    </xf>
    <xf numFmtId="0" fontId="16" fillId="7" borderId="26" xfId="32" applyFont="1" applyFill="1" applyBorder="1" applyAlignment="1">
      <alignment horizontal="center" vertical="center"/>
    </xf>
    <xf numFmtId="49" fontId="91" fillId="0" borderId="3" xfId="32" applyNumberFormat="1" applyFont="1" applyBorder="1" applyAlignment="1">
      <alignment horizontal="center" vertical="center"/>
    </xf>
    <xf numFmtId="49" fontId="91" fillId="8" borderId="40" xfId="32" applyNumberFormat="1" applyFont="1" applyFill="1" applyBorder="1" applyAlignment="1">
      <alignment horizontal="center" vertical="center"/>
    </xf>
    <xf numFmtId="49" fontId="91" fillId="8" borderId="3" xfId="32" applyNumberFormat="1" applyFont="1" applyFill="1" applyBorder="1" applyAlignment="1">
      <alignment horizontal="center" vertical="center"/>
    </xf>
    <xf numFmtId="0" fontId="16" fillId="8" borderId="55" xfId="32" applyFont="1" applyFill="1" applyBorder="1" applyAlignment="1">
      <alignment horizontal="center" vertical="center"/>
    </xf>
    <xf numFmtId="49" fontId="72" fillId="0" borderId="40" xfId="32" applyNumberFormat="1" applyFont="1" applyBorder="1" applyAlignment="1">
      <alignment horizontal="center" vertical="center"/>
    </xf>
    <xf numFmtId="49" fontId="14" fillId="7" borderId="3" xfId="0" applyNumberFormat="1" applyFont="1" applyFill="1" applyBorder="1" applyAlignment="1">
      <alignment horizontal="center" vertical="center"/>
    </xf>
    <xf numFmtId="0" fontId="16" fillId="7" borderId="33" xfId="32" applyFont="1" applyFill="1" applyBorder="1" applyAlignment="1">
      <alignment horizontal="center" vertical="center"/>
    </xf>
    <xf numFmtId="49" fontId="92" fillId="8" borderId="3" xfId="32" applyNumberFormat="1" applyFont="1" applyFill="1" applyBorder="1" applyAlignment="1">
      <alignment horizontal="center" vertical="center"/>
    </xf>
    <xf numFmtId="49" fontId="72" fillId="8" borderId="6" xfId="32" applyNumberFormat="1" applyFont="1" applyFill="1" applyBorder="1" applyAlignment="1">
      <alignment horizontal="center" vertical="center"/>
    </xf>
    <xf numFmtId="49" fontId="72" fillId="8" borderId="108" xfId="32" applyNumberFormat="1" applyFont="1" applyFill="1" applyBorder="1" applyAlignment="1">
      <alignment horizontal="center" vertical="center"/>
    </xf>
    <xf numFmtId="49" fontId="72" fillId="8" borderId="109" xfId="32" applyNumberFormat="1" applyFont="1" applyFill="1" applyBorder="1" applyAlignment="1">
      <alignment horizontal="center" vertical="center"/>
    </xf>
    <xf numFmtId="49" fontId="72" fillId="8" borderId="74" xfId="32" applyNumberFormat="1" applyFont="1" applyFill="1" applyBorder="1" applyAlignment="1">
      <alignment horizontal="center" vertical="center"/>
    </xf>
    <xf numFmtId="49" fontId="73" fillId="8" borderId="82" xfId="32" applyNumberFormat="1" applyFont="1" applyFill="1" applyBorder="1" applyAlignment="1">
      <alignment horizontal="center" vertical="center"/>
    </xf>
    <xf numFmtId="49" fontId="92" fillId="8" borderId="40" xfId="32" applyNumberFormat="1" applyFont="1" applyFill="1" applyBorder="1" applyAlignment="1">
      <alignment horizontal="center" vertical="center"/>
    </xf>
    <xf numFmtId="49" fontId="92" fillId="0" borderId="3" xfId="32" applyNumberFormat="1" applyFont="1" applyBorder="1" applyAlignment="1">
      <alignment horizontal="center" vertical="center"/>
    </xf>
    <xf numFmtId="49" fontId="72" fillId="8" borderId="3" xfId="0" applyNumberFormat="1" applyFont="1" applyFill="1" applyBorder="1" applyAlignment="1">
      <alignment horizontal="center" vertical="center"/>
    </xf>
    <xf numFmtId="49" fontId="93" fillId="8" borderId="3" xfId="0" applyNumberFormat="1" applyFont="1" applyFill="1" applyBorder="1" applyAlignment="1">
      <alignment horizontal="center" vertical="center"/>
    </xf>
    <xf numFmtId="49" fontId="93" fillId="8" borderId="40" xfId="32" applyNumberFormat="1" applyFont="1" applyFill="1" applyBorder="1" applyAlignment="1">
      <alignment horizontal="center" vertical="center"/>
    </xf>
    <xf numFmtId="49" fontId="93" fillId="8" borderId="3" xfId="32" applyNumberFormat="1" applyFont="1" applyFill="1" applyBorder="1" applyAlignment="1">
      <alignment horizontal="center" vertical="center"/>
    </xf>
    <xf numFmtId="49" fontId="73" fillId="8" borderId="5" xfId="32" applyNumberFormat="1" applyFont="1" applyFill="1" applyBorder="1" applyAlignment="1">
      <alignment horizontal="center" vertical="center"/>
    </xf>
    <xf numFmtId="49" fontId="93" fillId="0" borderId="3" xfId="32" applyNumberFormat="1" applyFont="1" applyBorder="1" applyAlignment="1">
      <alignment horizontal="center" vertical="center"/>
    </xf>
    <xf numFmtId="49" fontId="72" fillId="0" borderId="3" xfId="0" applyNumberFormat="1" applyFont="1" applyBorder="1" applyAlignment="1">
      <alignment horizontal="center" vertical="center"/>
    </xf>
    <xf numFmtId="49" fontId="93" fillId="0" borderId="40" xfId="32" applyNumberFormat="1" applyFont="1" applyBorder="1" applyAlignment="1">
      <alignment horizontal="center" vertical="center"/>
    </xf>
    <xf numFmtId="49" fontId="14" fillId="29" borderId="40" xfId="32" applyNumberFormat="1" applyFont="1" applyFill="1" applyBorder="1" applyAlignment="1">
      <alignment horizontal="center" vertical="center"/>
    </xf>
    <xf numFmtId="0" fontId="94" fillId="8" borderId="9" xfId="32" applyFont="1" applyFill="1" applyBorder="1" applyAlignment="1">
      <alignment horizontal="center" vertical="center"/>
    </xf>
    <xf numFmtId="49" fontId="14" fillId="29" borderId="82" xfId="32" applyNumberFormat="1" applyFont="1" applyFill="1" applyBorder="1" applyAlignment="1">
      <alignment horizontal="center" vertical="center"/>
    </xf>
    <xf numFmtId="49" fontId="92" fillId="7" borderId="3" xfId="32" applyNumberFormat="1" applyFont="1" applyFill="1" applyBorder="1" applyAlignment="1">
      <alignment horizontal="center" vertical="center"/>
    </xf>
    <xf numFmtId="49" fontId="92" fillId="0" borderId="40" xfId="32" applyNumberFormat="1" applyFont="1" applyBorder="1" applyAlignment="1">
      <alignment horizontal="center" vertical="center"/>
    </xf>
    <xf numFmtId="0" fontId="2" fillId="7" borderId="9" xfId="32" applyFont="1" applyFill="1" applyBorder="1" applyAlignment="1">
      <alignment horizontal="center" vertical="center"/>
    </xf>
    <xf numFmtId="49" fontId="92" fillId="8" borderId="5" xfId="32" applyNumberFormat="1" applyFont="1" applyFill="1" applyBorder="1" applyAlignment="1">
      <alignment horizontal="center" vertical="center"/>
    </xf>
    <xf numFmtId="0" fontId="2" fillId="8" borderId="9" xfId="32" applyFont="1" applyFill="1" applyBorder="1" applyAlignment="1">
      <alignment horizontal="center" vertical="center"/>
    </xf>
    <xf numFmtId="49" fontId="84" fillId="0" borderId="3" xfId="32" applyNumberFormat="1" applyFont="1" applyBorder="1" applyAlignment="1">
      <alignment horizontal="center" vertical="center"/>
    </xf>
    <xf numFmtId="0" fontId="10" fillId="8" borderId="124" xfId="32" applyFont="1" applyFill="1" applyBorder="1" applyAlignment="1">
      <alignment horizontal="center" vertical="center"/>
    </xf>
    <xf numFmtId="0" fontId="10" fillId="8" borderId="69" xfId="32" applyFont="1" applyFill="1" applyBorder="1" applyAlignment="1">
      <alignment horizontal="center" vertical="center"/>
    </xf>
    <xf numFmtId="164" fontId="6" fillId="8" borderId="8" xfId="0" applyNumberFormat="1" applyFont="1" applyFill="1" applyBorder="1" applyAlignment="1">
      <alignment horizontal="center" vertical="center"/>
    </xf>
    <xf numFmtId="0" fontId="10" fillId="8" borderId="3" xfId="32" applyFont="1" applyFill="1" applyBorder="1" applyAlignment="1">
      <alignment horizontal="center" vertical="center"/>
    </xf>
    <xf numFmtId="49" fontId="72" fillId="7" borderId="4" xfId="32" applyNumberFormat="1" applyFont="1" applyFill="1" applyBorder="1" applyAlignment="1">
      <alignment horizontal="center" vertical="center"/>
    </xf>
    <xf numFmtId="49" fontId="72" fillId="7" borderId="108" xfId="32" applyNumberFormat="1" applyFont="1" applyFill="1" applyBorder="1" applyAlignment="1">
      <alignment horizontal="center" vertical="center"/>
    </xf>
    <xf numFmtId="49" fontId="72" fillId="7" borderId="82" xfId="32" applyNumberFormat="1" applyFont="1" applyFill="1" applyBorder="1" applyAlignment="1">
      <alignment horizontal="center" vertical="center"/>
    </xf>
    <xf numFmtId="49" fontId="72" fillId="8" borderId="124" xfId="32" applyNumberFormat="1" applyFont="1" applyFill="1" applyBorder="1" applyAlignment="1">
      <alignment horizontal="center" vertical="center"/>
    </xf>
    <xf numFmtId="166" fontId="53" fillId="0" borderId="12" xfId="32" applyNumberFormat="1" applyFont="1" applyBorder="1" applyAlignment="1">
      <alignment horizontal="right" vertical="center"/>
    </xf>
    <xf numFmtId="49" fontId="14" fillId="8" borderId="0" xfId="32" applyNumberFormat="1" applyFont="1" applyFill="1" applyAlignment="1">
      <alignment horizontal="center" vertical="center"/>
    </xf>
    <xf numFmtId="49" fontId="72" fillId="29" borderId="3" xfId="32" applyNumberFormat="1" applyFont="1" applyFill="1" applyBorder="1" applyAlignment="1">
      <alignment horizontal="center" vertical="center"/>
    </xf>
    <xf numFmtId="49" fontId="72" fillId="8" borderId="101" xfId="32" applyNumberFormat="1" applyFont="1" applyFill="1" applyBorder="1" applyAlignment="1">
      <alignment horizontal="center" vertical="center"/>
    </xf>
    <xf numFmtId="0" fontId="10" fillId="7" borderId="24" xfId="32" applyFont="1" applyFill="1" applyBorder="1" applyAlignment="1">
      <alignment horizontal="center" vertical="center"/>
    </xf>
    <xf numFmtId="49" fontId="73" fillId="8" borderId="125" xfId="32" applyNumberFormat="1" applyFont="1" applyFill="1" applyBorder="1" applyAlignment="1">
      <alignment horizontal="center" vertical="center"/>
    </xf>
    <xf numFmtId="49" fontId="14" fillId="8" borderId="125" xfId="32" applyNumberFormat="1" applyFont="1" applyFill="1" applyBorder="1" applyAlignment="1">
      <alignment horizontal="center" vertical="center"/>
    </xf>
    <xf numFmtId="49" fontId="14" fillId="8" borderId="126" xfId="32" applyNumberFormat="1" applyFont="1" applyFill="1" applyBorder="1" applyAlignment="1">
      <alignment horizontal="center" vertical="center"/>
    </xf>
    <xf numFmtId="49" fontId="14" fillId="8" borderId="127" xfId="32" applyNumberFormat="1" applyFont="1" applyFill="1" applyBorder="1" applyAlignment="1">
      <alignment horizontal="center" vertical="center"/>
    </xf>
    <xf numFmtId="49" fontId="14" fillId="8" borderId="124" xfId="32" applyNumberFormat="1" applyFont="1" applyFill="1" applyBorder="1" applyAlignment="1">
      <alignment horizontal="center" vertical="center"/>
    </xf>
    <xf numFmtId="0" fontId="2" fillId="0" borderId="17" xfId="32" applyFont="1" applyBorder="1" applyAlignment="1">
      <alignment horizontal="center" vertical="center"/>
    </xf>
    <xf numFmtId="49" fontId="14" fillId="24" borderId="3" xfId="0" applyNumberFormat="1" applyFont="1" applyFill="1" applyBorder="1" applyAlignment="1">
      <alignment horizontal="center" vertical="center"/>
    </xf>
    <xf numFmtId="0" fontId="10" fillId="27" borderId="26" xfId="32" applyFont="1" applyFill="1" applyBorder="1" applyAlignment="1">
      <alignment horizontal="center" vertical="center"/>
    </xf>
    <xf numFmtId="0" fontId="10" fillId="29" borderId="33" xfId="32" applyFont="1" applyFill="1" applyBorder="1" applyAlignment="1">
      <alignment horizontal="center" vertical="center"/>
    </xf>
    <xf numFmtId="0" fontId="10" fillId="29" borderId="24" xfId="32" applyFont="1" applyFill="1" applyBorder="1" applyAlignment="1">
      <alignment horizontal="center" vertical="center"/>
    </xf>
    <xf numFmtId="0" fontId="10" fillId="7" borderId="26" xfId="32" applyFont="1" applyFill="1" applyBorder="1" applyAlignment="1">
      <alignment horizontal="center" vertical="center"/>
    </xf>
    <xf numFmtId="49" fontId="73" fillId="8" borderId="108" xfId="32" applyNumberFormat="1" applyFont="1" applyFill="1" applyBorder="1" applyAlignment="1">
      <alignment horizontal="center" vertical="center"/>
    </xf>
    <xf numFmtId="0" fontId="14" fillId="7" borderId="26" xfId="32" applyFont="1" applyFill="1" applyBorder="1" applyAlignment="1">
      <alignment horizontal="center" vertical="center"/>
    </xf>
    <xf numFmtId="0" fontId="14" fillId="8" borderId="26" xfId="32" applyFont="1" applyFill="1" applyBorder="1" applyAlignment="1">
      <alignment horizontal="center" vertical="center"/>
    </xf>
    <xf numFmtId="0" fontId="14" fillId="8" borderId="33" xfId="32" applyFont="1" applyFill="1" applyBorder="1" applyAlignment="1">
      <alignment horizontal="center" vertical="center"/>
    </xf>
    <xf numFmtId="0" fontId="14" fillId="8" borderId="24" xfId="32" applyFont="1" applyFill="1" applyBorder="1" applyAlignment="1">
      <alignment horizontal="center" vertical="center"/>
    </xf>
    <xf numFmtId="0" fontId="14" fillId="24" borderId="26" xfId="32" applyFont="1" applyFill="1" applyBorder="1" applyAlignment="1">
      <alignment horizontal="center" vertical="center"/>
    </xf>
    <xf numFmtId="49" fontId="73" fillId="8" borderId="109" xfId="32" applyNumberFormat="1" applyFont="1" applyFill="1" applyBorder="1" applyAlignment="1">
      <alignment horizontal="center" vertical="center"/>
    </xf>
    <xf numFmtId="49" fontId="73" fillId="25" borderId="3" xfId="32" applyNumberFormat="1" applyFont="1" applyFill="1" applyBorder="1" applyAlignment="1">
      <alignment horizontal="center" vertical="center"/>
    </xf>
    <xf numFmtId="49" fontId="14" fillId="25" borderId="4" xfId="32" applyNumberFormat="1" applyFont="1" applyFill="1" applyBorder="1" applyAlignment="1">
      <alignment horizontal="center" vertical="center"/>
    </xf>
    <xf numFmtId="49" fontId="73" fillId="25" borderId="108" xfId="32" applyNumberFormat="1" applyFont="1" applyFill="1" applyBorder="1" applyAlignment="1">
      <alignment horizontal="center" vertical="center"/>
    </xf>
    <xf numFmtId="49" fontId="14" fillId="25" borderId="108" xfId="32" applyNumberFormat="1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 vertical="center"/>
    </xf>
    <xf numFmtId="49" fontId="73" fillId="25" borderId="40" xfId="32" applyNumberFormat="1" applyFont="1" applyFill="1" applyBorder="1" applyAlignment="1">
      <alignment horizontal="center" vertical="center"/>
    </xf>
    <xf numFmtId="49" fontId="73" fillId="0" borderId="3" xfId="0" applyNumberFormat="1" applyFont="1" applyBorder="1" applyAlignment="1">
      <alignment horizontal="center" vertical="center"/>
    </xf>
    <xf numFmtId="49" fontId="73" fillId="27" borderId="3" xfId="32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8" fillId="0" borderId="40" xfId="32" applyNumberFormat="1" applyFont="1" applyBorder="1" applyAlignment="1">
      <alignment horizontal="center" vertical="center"/>
    </xf>
    <xf numFmtId="49" fontId="113" fillId="3" borderId="1" xfId="32" applyNumberFormat="1" applyFont="1" applyFill="1" applyBorder="1" applyAlignment="1">
      <alignment horizontal="center" vertical="center"/>
    </xf>
    <xf numFmtId="49" fontId="113" fillId="0" borderId="1" xfId="32" applyNumberFormat="1" applyFont="1" applyBorder="1" applyAlignment="1">
      <alignment horizontal="center" vertical="center"/>
    </xf>
    <xf numFmtId="0" fontId="117" fillId="0" borderId="9" xfId="0" applyFont="1" applyBorder="1" applyAlignment="1">
      <alignment horizontal="center" vertical="center"/>
    </xf>
    <xf numFmtId="0" fontId="117" fillId="0" borderId="10" xfId="0" applyFont="1" applyBorder="1" applyAlignment="1">
      <alignment horizontal="center" vertical="center"/>
    </xf>
    <xf numFmtId="0" fontId="118" fillId="0" borderId="9" xfId="0" applyFont="1" applyBorder="1" applyAlignment="1">
      <alignment horizontal="center" vertical="center"/>
    </xf>
    <xf numFmtId="0" fontId="118" fillId="0" borderId="10" xfId="0" applyFont="1" applyBorder="1" applyAlignment="1">
      <alignment horizontal="center" vertical="center"/>
    </xf>
    <xf numFmtId="0" fontId="118" fillId="5" borderId="9" xfId="0" applyFont="1" applyFill="1" applyBorder="1" applyAlignment="1">
      <alignment horizontal="center" vertical="center"/>
    </xf>
    <xf numFmtId="164" fontId="7" fillId="10" borderId="68" xfId="0" applyNumberFormat="1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9" fontId="12" fillId="5" borderId="34" xfId="32" applyNumberFormat="1" applyFont="1" applyFill="1" applyBorder="1" applyAlignment="1">
      <alignment horizontal="center" vertical="center"/>
    </xf>
    <xf numFmtId="49" fontId="119" fillId="5" borderId="9" xfId="32" applyNumberFormat="1" applyFont="1" applyFill="1" applyBorder="1" applyAlignment="1">
      <alignment horizontal="center" vertical="center"/>
    </xf>
    <xf numFmtId="49" fontId="120" fillId="5" borderId="9" xfId="32" applyNumberFormat="1" applyFont="1" applyFill="1" applyBorder="1" applyAlignment="1">
      <alignment horizontal="center" vertical="center"/>
    </xf>
    <xf numFmtId="49" fontId="120" fillId="5" borderId="17" xfId="32" applyNumberFormat="1" applyFont="1" applyFill="1" applyBorder="1" applyAlignment="1">
      <alignment horizontal="center" vertical="center"/>
    </xf>
    <xf numFmtId="49" fontId="14" fillId="36" borderId="9" xfId="32" applyNumberFormat="1" applyFont="1" applyFill="1" applyBorder="1" applyAlignment="1">
      <alignment horizontal="center" vertical="center"/>
    </xf>
    <xf numFmtId="0" fontId="9" fillId="5" borderId="11" xfId="32" applyFont="1" applyFill="1" applyBorder="1" applyAlignment="1">
      <alignment horizontal="center" vertical="center" shrinkToFit="1"/>
    </xf>
    <xf numFmtId="0" fontId="10" fillId="5" borderId="12" xfId="32" applyFont="1" applyFill="1" applyBorder="1" applyAlignment="1">
      <alignment horizontal="center" vertical="center"/>
    </xf>
    <xf numFmtId="0" fontId="10" fillId="5" borderId="13" xfId="32" applyFont="1" applyFill="1" applyBorder="1" applyAlignment="1">
      <alignment horizontal="left" vertical="center"/>
    </xf>
    <xf numFmtId="165" fontId="0" fillId="5" borderId="57" xfId="0" applyNumberFormat="1" applyFill="1" applyBorder="1" applyAlignment="1">
      <alignment horizontal="right" vertical="center"/>
    </xf>
    <xf numFmtId="165" fontId="0" fillId="5" borderId="3" xfId="0" applyNumberFormat="1" applyFill="1" applyBorder="1">
      <alignment vertical="center"/>
    </xf>
    <xf numFmtId="166" fontId="10" fillId="5" borderId="3" xfId="32" applyNumberFormat="1" applyFont="1" applyFill="1" applyBorder="1" applyAlignment="1">
      <alignment horizontal="right" vertical="center"/>
    </xf>
    <xf numFmtId="166" fontId="10" fillId="5" borderId="12" xfId="32" applyNumberFormat="1" applyFont="1" applyFill="1" applyBorder="1" applyAlignment="1">
      <alignment horizontal="right" vertical="center"/>
    </xf>
    <xf numFmtId="0" fontId="9" fillId="5" borderId="0" xfId="32" applyFont="1" applyFill="1" applyAlignment="1">
      <alignment horizontal="center" vertical="center" shrinkToFit="1"/>
    </xf>
    <xf numFmtId="165" fontId="0" fillId="5" borderId="0" xfId="0" applyNumberFormat="1" applyFill="1">
      <alignment vertical="center"/>
    </xf>
    <xf numFmtId="0" fontId="9" fillId="37" borderId="11" xfId="32" applyFont="1" applyFill="1" applyBorder="1" applyAlignment="1">
      <alignment horizontal="center" vertical="center" shrinkToFit="1"/>
    </xf>
    <xf numFmtId="0" fontId="10" fillId="37" borderId="12" xfId="32" applyFont="1" applyFill="1" applyBorder="1" applyAlignment="1">
      <alignment horizontal="center" vertical="center"/>
    </xf>
    <xf numFmtId="0" fontId="10" fillId="37" borderId="18" xfId="32" applyFont="1" applyFill="1" applyBorder="1" applyAlignment="1">
      <alignment horizontal="left" vertical="center"/>
    </xf>
    <xf numFmtId="49" fontId="14" fillId="37" borderId="9" xfId="32" applyNumberFormat="1" applyFont="1" applyFill="1" applyBorder="1" applyAlignment="1">
      <alignment horizontal="center" vertical="center"/>
    </xf>
    <xf numFmtId="49" fontId="12" fillId="37" borderId="9" xfId="32" applyNumberFormat="1" applyFont="1" applyFill="1" applyBorder="1" applyAlignment="1">
      <alignment horizontal="center" vertical="center"/>
    </xf>
    <xf numFmtId="165" fontId="0" fillId="37" borderId="57" xfId="0" applyNumberFormat="1" applyFill="1" applyBorder="1" applyAlignment="1">
      <alignment horizontal="right" vertical="center"/>
    </xf>
    <xf numFmtId="165" fontId="0" fillId="37" borderId="3" xfId="0" applyNumberFormat="1" applyFill="1" applyBorder="1">
      <alignment vertical="center"/>
    </xf>
    <xf numFmtId="166" fontId="10" fillId="37" borderId="3" xfId="32" applyNumberFormat="1" applyFont="1" applyFill="1" applyBorder="1" applyAlignment="1">
      <alignment horizontal="right" vertical="center"/>
    </xf>
    <xf numFmtId="166" fontId="10" fillId="37" borderId="12" xfId="32" applyNumberFormat="1" applyFont="1" applyFill="1" applyBorder="1" applyAlignment="1">
      <alignment horizontal="right" vertical="center"/>
    </xf>
    <xf numFmtId="0" fontId="9" fillId="37" borderId="0" xfId="32" applyFont="1" applyFill="1" applyAlignment="1">
      <alignment horizontal="center" vertical="center" shrinkToFit="1"/>
    </xf>
    <xf numFmtId="165" fontId="0" fillId="37" borderId="0" xfId="0" applyNumberFormat="1" applyFill="1">
      <alignment vertical="center"/>
    </xf>
    <xf numFmtId="0" fontId="0" fillId="37" borderId="0" xfId="0" applyFill="1">
      <alignment vertical="center"/>
    </xf>
    <xf numFmtId="49" fontId="11" fillId="37" borderId="9" xfId="32" applyNumberFormat="1" applyFont="1" applyFill="1" applyBorder="1" applyAlignment="1">
      <alignment horizontal="center" vertical="center"/>
    </xf>
    <xf numFmtId="0" fontId="9" fillId="37" borderId="19" xfId="32" applyFont="1" applyFill="1" applyBorder="1" applyAlignment="1">
      <alignment horizontal="center" vertical="center" shrinkToFit="1"/>
    </xf>
    <xf numFmtId="0" fontId="10" fillId="37" borderId="20" xfId="32" applyFont="1" applyFill="1" applyBorder="1" applyAlignment="1">
      <alignment horizontal="center" vertical="center"/>
    </xf>
    <xf numFmtId="49" fontId="119" fillId="37" borderId="9" xfId="32" applyNumberFormat="1" applyFont="1" applyFill="1" applyBorder="1" applyAlignment="1">
      <alignment horizontal="center" vertical="center"/>
    </xf>
    <xf numFmtId="49" fontId="120" fillId="37" borderId="9" xfId="32" applyNumberFormat="1" applyFont="1" applyFill="1" applyBorder="1" applyAlignment="1">
      <alignment horizontal="center" vertical="center"/>
    </xf>
    <xf numFmtId="0" fontId="9" fillId="37" borderId="21" xfId="32" applyFont="1" applyFill="1" applyBorder="1" applyAlignment="1">
      <alignment horizontal="center" vertical="center" shrinkToFit="1"/>
    </xf>
    <xf numFmtId="0" fontId="10" fillId="37" borderId="22" xfId="32" applyFont="1" applyFill="1" applyBorder="1" applyAlignment="1">
      <alignment horizontal="center" vertical="center"/>
    </xf>
    <xf numFmtId="0" fontId="10" fillId="37" borderId="23" xfId="32" applyFont="1" applyFill="1" applyBorder="1" applyAlignment="1">
      <alignment horizontal="left" vertical="center"/>
    </xf>
    <xf numFmtId="0" fontId="0" fillId="37" borderId="0" xfId="0" applyFill="1" applyAlignment="1">
      <alignment horizontal="center" vertical="center"/>
    </xf>
    <xf numFmtId="0" fontId="9" fillId="5" borderId="19" xfId="32" applyFont="1" applyFill="1" applyBorder="1" applyAlignment="1">
      <alignment horizontal="center" vertical="center" shrinkToFit="1"/>
    </xf>
    <xf numFmtId="0" fontId="10" fillId="5" borderId="20" xfId="32" applyFont="1" applyFill="1" applyBorder="1" applyAlignment="1">
      <alignment horizontal="center" vertical="center"/>
    </xf>
    <xf numFmtId="0" fontId="9" fillId="5" borderId="21" xfId="32" applyFont="1" applyFill="1" applyBorder="1" applyAlignment="1">
      <alignment horizontal="center" vertical="center" shrinkToFit="1"/>
    </xf>
    <xf numFmtId="0" fontId="10" fillId="5" borderId="22" xfId="32" applyFont="1" applyFill="1" applyBorder="1" applyAlignment="1">
      <alignment horizontal="center" vertical="center"/>
    </xf>
    <xf numFmtId="49" fontId="122" fillId="14" borderId="32" xfId="32" applyNumberFormat="1" applyFont="1" applyFill="1" applyBorder="1" applyAlignment="1">
      <alignment horizontal="center" vertical="center"/>
    </xf>
    <xf numFmtId="49" fontId="47" fillId="10" borderId="9" xfId="32" applyNumberFormat="1" applyFont="1" applyFill="1" applyBorder="1" applyAlignment="1">
      <alignment horizontal="center" vertical="center"/>
    </xf>
    <xf numFmtId="49" fontId="123" fillId="10" borderId="9" xfId="32" applyNumberFormat="1" applyFont="1" applyFill="1" applyBorder="1" applyAlignment="1">
      <alignment horizontal="center" vertical="center"/>
    </xf>
    <xf numFmtId="49" fontId="124" fillId="5" borderId="9" xfId="32" applyNumberFormat="1" applyFont="1" applyFill="1" applyBorder="1" applyAlignment="1">
      <alignment horizontal="center" vertical="center"/>
    </xf>
    <xf numFmtId="49" fontId="123" fillId="3" borderId="9" xfId="32" applyNumberFormat="1" applyFont="1" applyFill="1" applyBorder="1" applyAlignment="1">
      <alignment horizontal="center" vertical="center"/>
    </xf>
    <xf numFmtId="49" fontId="123" fillId="9" borderId="9" xfId="32" applyNumberFormat="1" applyFont="1" applyFill="1" applyBorder="1" applyAlignment="1">
      <alignment horizontal="center" vertical="center"/>
    </xf>
    <xf numFmtId="49" fontId="123" fillId="36" borderId="9" xfId="32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49" fontId="119" fillId="0" borderId="9" xfId="32" applyNumberFormat="1" applyFont="1" applyBorder="1" applyAlignment="1">
      <alignment horizontal="center" vertical="center"/>
    </xf>
    <xf numFmtId="0" fontId="9" fillId="38" borderId="11" xfId="32" applyFont="1" applyFill="1" applyBorder="1" applyAlignment="1">
      <alignment horizontal="center" vertical="center" shrinkToFit="1"/>
    </xf>
    <xf numFmtId="0" fontId="10" fillId="38" borderId="12" xfId="32" applyFont="1" applyFill="1" applyBorder="1" applyAlignment="1">
      <alignment horizontal="center" vertical="center"/>
    </xf>
    <xf numFmtId="0" fontId="10" fillId="38" borderId="18" xfId="32" applyFont="1" applyFill="1" applyBorder="1" applyAlignment="1">
      <alignment horizontal="left" vertical="center"/>
    </xf>
    <xf numFmtId="49" fontId="11" fillId="38" borderId="9" xfId="32" applyNumberFormat="1" applyFont="1" applyFill="1" applyBorder="1" applyAlignment="1">
      <alignment horizontal="center" vertical="center"/>
    </xf>
    <xf numFmtId="49" fontId="119" fillId="38" borderId="9" xfId="32" applyNumberFormat="1" applyFont="1" applyFill="1" applyBorder="1" applyAlignment="1">
      <alignment horizontal="center" vertical="center"/>
    </xf>
    <xf numFmtId="49" fontId="12" fillId="38" borderId="9" xfId="32" applyNumberFormat="1" applyFont="1" applyFill="1" applyBorder="1" applyAlignment="1">
      <alignment horizontal="center" vertical="center"/>
    </xf>
    <xf numFmtId="49" fontId="14" fillId="38" borderId="9" xfId="32" applyNumberFormat="1" applyFont="1" applyFill="1" applyBorder="1" applyAlignment="1">
      <alignment horizontal="center" vertical="center"/>
    </xf>
    <xf numFmtId="165" fontId="0" fillId="38" borderId="57" xfId="0" applyNumberFormat="1" applyFill="1" applyBorder="1" applyAlignment="1">
      <alignment horizontal="right" vertical="center"/>
    </xf>
    <xf numFmtId="165" fontId="0" fillId="38" borderId="3" xfId="0" applyNumberFormat="1" applyFill="1" applyBorder="1">
      <alignment vertical="center"/>
    </xf>
    <xf numFmtId="166" fontId="10" fillId="38" borderId="3" xfId="32" applyNumberFormat="1" applyFont="1" applyFill="1" applyBorder="1" applyAlignment="1">
      <alignment horizontal="right" vertical="center"/>
    </xf>
    <xf numFmtId="166" fontId="10" fillId="38" borderId="12" xfId="32" applyNumberFormat="1" applyFont="1" applyFill="1" applyBorder="1" applyAlignment="1">
      <alignment horizontal="right" vertical="center"/>
    </xf>
    <xf numFmtId="0" fontId="9" fillId="38" borderId="0" xfId="32" applyFont="1" applyFill="1" applyAlignment="1">
      <alignment horizontal="center" vertical="center" shrinkToFit="1"/>
    </xf>
    <xf numFmtId="165" fontId="0" fillId="38" borderId="0" xfId="0" applyNumberFormat="1" applyFill="1">
      <alignment vertical="center"/>
    </xf>
    <xf numFmtId="0" fontId="0" fillId="38" borderId="0" xfId="0" applyFill="1">
      <alignment vertical="center"/>
    </xf>
    <xf numFmtId="0" fontId="9" fillId="38" borderId="19" xfId="32" applyFont="1" applyFill="1" applyBorder="1" applyAlignment="1">
      <alignment horizontal="center" vertical="center" shrinkToFit="1"/>
    </xf>
    <xf numFmtId="0" fontId="10" fillId="38" borderId="20" xfId="32" applyFont="1" applyFill="1" applyBorder="1" applyAlignment="1">
      <alignment horizontal="center" vertical="center"/>
    </xf>
    <xf numFmtId="0" fontId="9" fillId="38" borderId="21" xfId="32" applyFont="1" applyFill="1" applyBorder="1" applyAlignment="1">
      <alignment horizontal="center" vertical="center" shrinkToFit="1"/>
    </xf>
    <xf numFmtId="0" fontId="10" fillId="38" borderId="22" xfId="32" applyFont="1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49" fontId="129" fillId="0" borderId="9" xfId="32" applyNumberFormat="1" applyFont="1" applyBorder="1" applyAlignment="1">
      <alignment horizontal="center" vertical="center"/>
    </xf>
    <xf numFmtId="49" fontId="129" fillId="0" borderId="14" xfId="32" applyNumberFormat="1" applyFont="1" applyBorder="1" applyAlignment="1">
      <alignment horizontal="center" vertical="center"/>
    </xf>
    <xf numFmtId="49" fontId="120" fillId="0" borderId="9" xfId="32" applyNumberFormat="1" applyFont="1" applyBorder="1" applyAlignment="1">
      <alignment horizontal="center" vertical="center"/>
    </xf>
    <xf numFmtId="49" fontId="120" fillId="38" borderId="9" xfId="32" applyNumberFormat="1" applyFont="1" applyFill="1" applyBorder="1" applyAlignment="1">
      <alignment horizontal="center" vertical="center"/>
    </xf>
    <xf numFmtId="49" fontId="130" fillId="38" borderId="9" xfId="32" applyNumberFormat="1" applyFont="1" applyFill="1" applyBorder="1" applyAlignment="1">
      <alignment horizontal="center" vertical="center"/>
    </xf>
    <xf numFmtId="49" fontId="131" fillId="38" borderId="9" xfId="32" applyNumberFormat="1" applyFont="1" applyFill="1" applyBorder="1" applyAlignment="1">
      <alignment horizontal="center" vertical="center"/>
    </xf>
    <xf numFmtId="49" fontId="120" fillId="0" borderId="15" xfId="32" applyNumberFormat="1" applyFont="1" applyBorder="1" applyAlignment="1">
      <alignment horizontal="center" vertical="center"/>
    </xf>
    <xf numFmtId="49" fontId="120" fillId="0" borderId="16" xfId="32" applyNumberFormat="1" applyFont="1" applyBorder="1" applyAlignment="1">
      <alignment horizontal="center" vertical="center"/>
    </xf>
    <xf numFmtId="49" fontId="120" fillId="0" borderId="17" xfId="32" applyNumberFormat="1" applyFont="1" applyBorder="1" applyAlignment="1">
      <alignment horizontal="center" vertical="center"/>
    </xf>
    <xf numFmtId="49" fontId="120" fillId="3" borderId="9" xfId="32" applyNumberFormat="1" applyFont="1" applyFill="1" applyBorder="1" applyAlignment="1">
      <alignment horizontal="center" vertical="center"/>
    </xf>
    <xf numFmtId="49" fontId="130" fillId="0" borderId="9" xfId="32" applyNumberFormat="1" applyFont="1" applyBorder="1" applyAlignment="1">
      <alignment horizontal="center" vertical="center"/>
    </xf>
    <xf numFmtId="49" fontId="39" fillId="38" borderId="9" xfId="32" applyNumberFormat="1" applyFont="1" applyFill="1" applyBorder="1" applyAlignment="1">
      <alignment horizontal="center" vertical="center"/>
    </xf>
    <xf numFmtId="49" fontId="132" fillId="38" borderId="9" xfId="32" applyNumberFormat="1" applyFont="1" applyFill="1" applyBorder="1" applyAlignment="1">
      <alignment horizontal="center" vertical="center"/>
    </xf>
    <xf numFmtId="49" fontId="39" fillId="0" borderId="32" xfId="32" applyNumberFormat="1" applyFont="1" applyBorder="1" applyAlignment="1">
      <alignment horizontal="center" vertical="center"/>
    </xf>
    <xf numFmtId="49" fontId="39" fillId="0" borderId="9" xfId="32" applyNumberFormat="1" applyFont="1" applyBorder="1" applyAlignment="1">
      <alignment horizontal="center" vertical="center"/>
    </xf>
    <xf numFmtId="49" fontId="39" fillId="0" borderId="16" xfId="32" applyNumberFormat="1" applyFont="1" applyBorder="1" applyAlignment="1">
      <alignment horizontal="center" vertical="center"/>
    </xf>
    <xf numFmtId="0" fontId="134" fillId="0" borderId="9" xfId="0" applyFont="1" applyBorder="1" applyAlignment="1">
      <alignment horizontal="center" vertical="center"/>
    </xf>
    <xf numFmtId="49" fontId="135" fillId="0" borderId="14" xfId="32" applyNumberFormat="1" applyFont="1" applyBorder="1" applyAlignment="1">
      <alignment horizontal="center" vertical="center"/>
    </xf>
    <xf numFmtId="49" fontId="135" fillId="0" borderId="9" xfId="32" applyNumberFormat="1" applyFont="1" applyBorder="1" applyAlignment="1">
      <alignment horizontal="center" vertical="center"/>
    </xf>
    <xf numFmtId="49" fontId="120" fillId="0" borderId="14" xfId="32" applyNumberFormat="1" applyFont="1" applyBorder="1" applyAlignment="1">
      <alignment horizontal="center" vertical="center"/>
    </xf>
    <xf numFmtId="49" fontId="120" fillId="0" borderId="35" xfId="32" applyNumberFormat="1" applyFont="1" applyBorder="1" applyAlignment="1">
      <alignment horizontal="center" vertical="center"/>
    </xf>
    <xf numFmtId="49" fontId="120" fillId="14" borderId="9" xfId="32" applyNumberFormat="1" applyFont="1" applyFill="1" applyBorder="1" applyAlignment="1">
      <alignment horizontal="center" vertical="center"/>
    </xf>
    <xf numFmtId="49" fontId="122" fillId="14" borderId="9" xfId="32" applyNumberFormat="1" applyFont="1" applyFill="1" applyBorder="1" applyAlignment="1">
      <alignment horizontal="center" vertical="center"/>
    </xf>
    <xf numFmtId="49" fontId="11" fillId="14" borderId="9" xfId="32" applyNumberFormat="1" applyFont="1" applyFill="1" applyBorder="1" applyAlignment="1">
      <alignment horizontal="center" vertical="center"/>
    </xf>
    <xf numFmtId="49" fontId="47" fillId="0" borderId="9" xfId="32" applyNumberFormat="1" applyFont="1" applyBorder="1" applyAlignment="1">
      <alignment horizontal="center" vertical="center"/>
    </xf>
    <xf numFmtId="49" fontId="123" fillId="14" borderId="9" xfId="32" applyNumberFormat="1" applyFont="1" applyFill="1" applyBorder="1" applyAlignment="1">
      <alignment horizontal="center" vertical="center"/>
    </xf>
    <xf numFmtId="0" fontId="9" fillId="39" borderId="11" xfId="32" applyFont="1" applyFill="1" applyBorder="1" applyAlignment="1">
      <alignment horizontal="center" vertical="center" shrinkToFit="1"/>
    </xf>
    <xf numFmtId="0" fontId="10" fillId="39" borderId="12" xfId="32" applyFont="1" applyFill="1" applyBorder="1" applyAlignment="1">
      <alignment horizontal="center" vertical="center"/>
    </xf>
    <xf numFmtId="0" fontId="10" fillId="39" borderId="18" xfId="32" applyFont="1" applyFill="1" applyBorder="1" applyAlignment="1">
      <alignment horizontal="left" vertical="center"/>
    </xf>
    <xf numFmtId="49" fontId="135" fillId="39" borderId="9" xfId="32" applyNumberFormat="1" applyFont="1" applyFill="1" applyBorder="1" applyAlignment="1">
      <alignment horizontal="center" vertical="center"/>
    </xf>
    <xf numFmtId="49" fontId="120" fillId="39" borderId="9" xfId="32" applyNumberFormat="1" applyFont="1" applyFill="1" applyBorder="1" applyAlignment="1">
      <alignment horizontal="center" vertical="center"/>
    </xf>
    <xf numFmtId="49" fontId="11" fillId="39" borderId="9" xfId="32" applyNumberFormat="1" applyFont="1" applyFill="1" applyBorder="1" applyAlignment="1">
      <alignment horizontal="center" vertical="center"/>
    </xf>
    <xf numFmtId="49" fontId="14" fillId="39" borderId="9" xfId="32" applyNumberFormat="1" applyFont="1" applyFill="1" applyBorder="1" applyAlignment="1">
      <alignment horizontal="center" vertical="center"/>
    </xf>
    <xf numFmtId="165" fontId="0" fillId="39" borderId="57" xfId="0" applyNumberFormat="1" applyFill="1" applyBorder="1" applyAlignment="1">
      <alignment horizontal="right" vertical="center"/>
    </xf>
    <xf numFmtId="165" fontId="0" fillId="39" borderId="3" xfId="0" applyNumberFormat="1" applyFill="1" applyBorder="1">
      <alignment vertical="center"/>
    </xf>
    <xf numFmtId="166" fontId="10" fillId="39" borderId="3" xfId="32" applyNumberFormat="1" applyFont="1" applyFill="1" applyBorder="1" applyAlignment="1">
      <alignment horizontal="right" vertical="center"/>
    </xf>
    <xf numFmtId="166" fontId="10" fillId="39" borderId="12" xfId="32" applyNumberFormat="1" applyFont="1" applyFill="1" applyBorder="1" applyAlignment="1">
      <alignment horizontal="right" vertical="center"/>
    </xf>
    <xf numFmtId="0" fontId="9" fillId="39" borderId="0" xfId="32" applyFont="1" applyFill="1" applyAlignment="1">
      <alignment horizontal="center" vertical="center" shrinkToFit="1"/>
    </xf>
    <xf numFmtId="165" fontId="0" fillId="39" borderId="0" xfId="0" applyNumberFormat="1" applyFill="1">
      <alignment vertical="center"/>
    </xf>
    <xf numFmtId="0" fontId="0" fillId="39" borderId="0" xfId="0" applyFill="1">
      <alignment vertical="center"/>
    </xf>
    <xf numFmtId="0" fontId="9" fillId="39" borderId="19" xfId="32" applyFont="1" applyFill="1" applyBorder="1" applyAlignment="1">
      <alignment horizontal="center" vertical="center" shrinkToFit="1"/>
    </xf>
    <xf numFmtId="0" fontId="10" fillId="39" borderId="20" xfId="32" applyFont="1" applyFill="1" applyBorder="1" applyAlignment="1">
      <alignment horizontal="center" vertical="center"/>
    </xf>
    <xf numFmtId="0" fontId="9" fillId="39" borderId="21" xfId="32" applyFont="1" applyFill="1" applyBorder="1" applyAlignment="1">
      <alignment horizontal="center" vertical="center" shrinkToFit="1"/>
    </xf>
    <xf numFmtId="0" fontId="10" fillId="39" borderId="22" xfId="32" applyFont="1" applyFill="1" applyBorder="1" applyAlignment="1">
      <alignment horizontal="center" vertical="center"/>
    </xf>
    <xf numFmtId="49" fontId="119" fillId="39" borderId="9" xfId="32" applyNumberFormat="1" applyFont="1" applyFill="1" applyBorder="1" applyAlignment="1">
      <alignment horizontal="center" vertical="center"/>
    </xf>
    <xf numFmtId="49" fontId="131" fillId="39" borderId="9" xfId="32" applyNumberFormat="1" applyFont="1" applyFill="1" applyBorder="1" applyAlignment="1">
      <alignment horizontal="center" vertical="center"/>
    </xf>
    <xf numFmtId="49" fontId="12" fillId="39" borderId="9" xfId="32" applyNumberFormat="1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17" fillId="10" borderId="10" xfId="0" applyFont="1" applyFill="1" applyBorder="1" applyAlignment="1">
      <alignment horizontal="center" vertical="center"/>
    </xf>
    <xf numFmtId="49" fontId="14" fillId="10" borderId="35" xfId="32" applyNumberFormat="1" applyFont="1" applyFill="1" applyBorder="1" applyAlignment="1">
      <alignment horizontal="center" vertical="center"/>
    </xf>
    <xf numFmtId="49" fontId="11" fillId="14" borderId="17" xfId="32" applyNumberFormat="1" applyFont="1" applyFill="1" applyBorder="1" applyAlignment="1">
      <alignment horizontal="center" vertical="center"/>
    </xf>
    <xf numFmtId="49" fontId="120" fillId="14" borderId="32" xfId="32" applyNumberFormat="1" applyFont="1" applyFill="1" applyBorder="1" applyAlignment="1">
      <alignment horizontal="center" vertical="center"/>
    </xf>
    <xf numFmtId="49" fontId="35" fillId="38" borderId="9" xfId="32" applyNumberFormat="1" applyFont="1" applyFill="1" applyBorder="1" applyAlignment="1">
      <alignment horizontal="center" vertical="center"/>
    </xf>
    <xf numFmtId="49" fontId="136" fillId="0" borderId="9" xfId="32" applyNumberFormat="1" applyFont="1" applyBorder="1" applyAlignment="1">
      <alignment horizontal="center" vertical="center"/>
    </xf>
    <xf numFmtId="49" fontId="137" fillId="0" borderId="9" xfId="32" applyNumberFormat="1" applyFont="1" applyBorder="1" applyAlignment="1">
      <alignment horizontal="center" vertical="center"/>
    </xf>
    <xf numFmtId="49" fontId="135" fillId="10" borderId="9" xfId="32" applyNumberFormat="1" applyFont="1" applyFill="1" applyBorder="1" applyAlignment="1">
      <alignment horizontal="center" vertical="center"/>
    </xf>
    <xf numFmtId="49" fontId="120" fillId="10" borderId="9" xfId="32" applyNumberFormat="1" applyFont="1" applyFill="1" applyBorder="1" applyAlignment="1">
      <alignment horizontal="center" vertical="center"/>
    </xf>
    <xf numFmtId="49" fontId="14" fillId="40" borderId="9" xfId="32" applyNumberFormat="1" applyFont="1" applyFill="1" applyBorder="1" applyAlignment="1">
      <alignment horizontal="center" vertical="center"/>
    </xf>
    <xf numFmtId="49" fontId="14" fillId="41" borderId="9" xfId="32" applyNumberFormat="1" applyFont="1" applyFill="1" applyBorder="1" applyAlignment="1">
      <alignment horizontal="center" vertical="center"/>
    </xf>
    <xf numFmtId="49" fontId="14" fillId="42" borderId="9" xfId="32" applyNumberFormat="1" applyFont="1" applyFill="1" applyBorder="1" applyAlignment="1">
      <alignment horizontal="center" vertical="center"/>
    </xf>
    <xf numFmtId="49" fontId="136" fillId="14" borderId="9" xfId="32" applyNumberFormat="1" applyFont="1" applyFill="1" applyBorder="1" applyAlignment="1">
      <alignment horizontal="center" vertical="center"/>
    </xf>
    <xf numFmtId="49" fontId="14" fillId="43" borderId="9" xfId="32" applyNumberFormat="1" applyFont="1" applyFill="1" applyBorder="1" applyAlignment="1">
      <alignment horizontal="center" vertical="center"/>
    </xf>
    <xf numFmtId="49" fontId="14" fillId="14" borderId="32" xfId="32" applyNumberFormat="1" applyFont="1" applyFill="1" applyBorder="1" applyAlignment="1">
      <alignment horizontal="center" vertical="center"/>
    </xf>
    <xf numFmtId="49" fontId="136" fillId="14" borderId="32" xfId="32" applyNumberFormat="1" applyFont="1" applyFill="1" applyBorder="1" applyAlignment="1">
      <alignment horizontal="center" vertical="center"/>
    </xf>
    <xf numFmtId="49" fontId="138" fillId="0" borderId="17" xfId="32" applyNumberFormat="1" applyFont="1" applyBorder="1" applyAlignment="1">
      <alignment horizontal="center" vertical="center"/>
    </xf>
    <xf numFmtId="49" fontId="120" fillId="14" borderId="15" xfId="32" applyNumberFormat="1" applyFont="1" applyFill="1" applyBorder="1" applyAlignment="1">
      <alignment horizontal="center" vertical="center"/>
    </xf>
    <xf numFmtId="49" fontId="120" fillId="41" borderId="9" xfId="32" applyNumberFormat="1" applyFont="1" applyFill="1" applyBorder="1" applyAlignment="1">
      <alignment horizontal="center" vertical="center"/>
    </xf>
    <xf numFmtId="49" fontId="14" fillId="14" borderId="16" xfId="32" applyNumberFormat="1" applyFont="1" applyFill="1" applyBorder="1" applyAlignment="1">
      <alignment horizontal="center" vertical="center"/>
    </xf>
    <xf numFmtId="49" fontId="122" fillId="10" borderId="9" xfId="32" applyNumberFormat="1" applyFont="1" applyFill="1" applyBorder="1" applyAlignment="1">
      <alignment horizontal="center" vertical="center"/>
    </xf>
    <xf numFmtId="49" fontId="122" fillId="0" borderId="9" xfId="32" applyNumberFormat="1" applyFont="1" applyBorder="1" applyAlignment="1">
      <alignment horizontal="center" vertical="center"/>
    </xf>
    <xf numFmtId="49" fontId="138" fillId="39" borderId="9" xfId="32" applyNumberFormat="1" applyFont="1" applyFill="1" applyBorder="1" applyAlignment="1">
      <alignment horizontal="center" vertical="center"/>
    </xf>
    <xf numFmtId="49" fontId="119" fillId="0" borderId="14" xfId="32" applyNumberFormat="1" applyFont="1" applyBorder="1" applyAlignment="1">
      <alignment horizontal="center" vertical="center"/>
    </xf>
    <xf numFmtId="0" fontId="0" fillId="0" borderId="22" xfId="0" applyBorder="1">
      <alignment vertical="center"/>
    </xf>
    <xf numFmtId="0" fontId="10" fillId="5" borderId="0" xfId="32" applyFont="1" applyFill="1" applyAlignment="1">
      <alignment horizontal="left" vertical="center"/>
    </xf>
    <xf numFmtId="164" fontId="118" fillId="0" borderId="8" xfId="0" applyNumberFormat="1" applyFont="1" applyBorder="1" applyAlignment="1">
      <alignment horizontal="center" vertical="center"/>
    </xf>
    <xf numFmtId="164" fontId="118" fillId="0" borderId="7" xfId="0" applyNumberFormat="1" applyFont="1" applyBorder="1" applyAlignment="1">
      <alignment horizontal="center" vertical="center"/>
    </xf>
    <xf numFmtId="166" fontId="140" fillId="0" borderId="12" xfId="32" applyNumberFormat="1" applyFont="1" applyBorder="1" applyAlignment="1">
      <alignment horizontal="right" vertical="center"/>
    </xf>
    <xf numFmtId="49" fontId="14" fillId="37" borderId="10" xfId="32" applyNumberFormat="1" applyFont="1" applyFill="1" applyBorder="1" applyAlignment="1">
      <alignment horizontal="center" vertical="center"/>
    </xf>
    <xf numFmtId="49" fontId="14" fillId="37" borderId="16" xfId="32" applyNumberFormat="1" applyFont="1" applyFill="1" applyBorder="1" applyAlignment="1">
      <alignment horizontal="center" vertical="center"/>
    </xf>
    <xf numFmtId="49" fontId="120" fillId="4" borderId="9" xfId="32" applyNumberFormat="1" applyFont="1" applyFill="1" applyBorder="1" applyAlignment="1">
      <alignment horizontal="center" vertical="center"/>
    </xf>
    <xf numFmtId="49" fontId="144" fillId="0" borderId="9" xfId="32" applyNumberFormat="1" applyFont="1" applyBorder="1" applyAlignment="1">
      <alignment horizontal="center" vertical="center"/>
    </xf>
    <xf numFmtId="0" fontId="140" fillId="0" borderId="18" xfId="32" applyFont="1" applyBorder="1" applyAlignment="1">
      <alignment horizontal="left" vertical="center"/>
    </xf>
    <xf numFmtId="164" fontId="7" fillId="44" borderId="8" xfId="0" applyNumberFormat="1" applyFont="1" applyFill="1" applyBorder="1" applyAlignment="1">
      <alignment horizontal="center" vertical="center"/>
    </xf>
    <xf numFmtId="0" fontId="117" fillId="44" borderId="9" xfId="0" applyFont="1" applyFill="1" applyBorder="1" applyAlignment="1">
      <alignment horizontal="center" vertical="center"/>
    </xf>
    <xf numFmtId="49" fontId="14" fillId="44" borderId="9" xfId="32" applyNumberFormat="1" applyFont="1" applyFill="1" applyBorder="1" applyAlignment="1">
      <alignment horizontal="center" vertical="center"/>
    </xf>
    <xf numFmtId="49" fontId="11" fillId="44" borderId="9" xfId="32" applyNumberFormat="1" applyFont="1" applyFill="1" applyBorder="1" applyAlignment="1">
      <alignment horizontal="center" vertical="center"/>
    </xf>
    <xf numFmtId="164" fontId="117" fillId="44" borderId="8" xfId="0" applyNumberFormat="1" applyFont="1" applyFill="1" applyBorder="1" applyAlignment="1">
      <alignment horizontal="center" vertical="center"/>
    </xf>
    <xf numFmtId="49" fontId="141" fillId="37" borderId="9" xfId="32" applyNumberFormat="1" applyFont="1" applyFill="1" applyBorder="1" applyAlignment="1">
      <alignment horizontal="center" vertical="center"/>
    </xf>
    <xf numFmtId="49" fontId="142" fillId="37" borderId="9" xfId="32" applyNumberFormat="1" applyFont="1" applyFill="1" applyBorder="1" applyAlignment="1">
      <alignment horizontal="center" vertical="center"/>
    </xf>
    <xf numFmtId="0" fontId="140" fillId="37" borderId="18" xfId="32" applyFont="1" applyFill="1" applyBorder="1" applyAlignment="1">
      <alignment horizontal="left" vertical="center"/>
    </xf>
    <xf numFmtId="166" fontId="140" fillId="37" borderId="12" xfId="32" applyNumberFormat="1" applyFont="1" applyFill="1" applyBorder="1" applyAlignment="1">
      <alignment horizontal="right" vertical="center"/>
    </xf>
    <xf numFmtId="49" fontId="119" fillId="0" borderId="16" xfId="32" applyNumberFormat="1" applyFont="1" applyBorder="1" applyAlignment="1">
      <alignment horizontal="center" vertical="center"/>
    </xf>
    <xf numFmtId="49" fontId="119" fillId="44" borderId="9" xfId="32" applyNumberFormat="1" applyFont="1" applyFill="1" applyBorder="1" applyAlignment="1">
      <alignment horizontal="center" vertical="center"/>
    </xf>
    <xf numFmtId="49" fontId="138" fillId="42" borderId="32" xfId="32" applyNumberFormat="1" applyFont="1" applyFill="1" applyBorder="1" applyAlignment="1">
      <alignment horizontal="center" vertical="center"/>
    </xf>
    <xf numFmtId="49" fontId="138" fillId="44" borderId="9" xfId="32" applyNumberFormat="1" applyFont="1" applyFill="1" applyBorder="1" applyAlignment="1">
      <alignment horizontal="center" vertical="center"/>
    </xf>
    <xf numFmtId="49" fontId="14" fillId="41" borderId="34" xfId="32" applyNumberFormat="1" applyFont="1" applyFill="1" applyBorder="1" applyAlignment="1">
      <alignment horizontal="center" vertical="center"/>
    </xf>
    <xf numFmtId="49" fontId="120" fillId="42" borderId="9" xfId="32" applyNumberFormat="1" applyFont="1" applyFill="1" applyBorder="1" applyAlignment="1">
      <alignment horizontal="center" vertical="center"/>
    </xf>
    <xf numFmtId="49" fontId="145" fillId="37" borderId="9" xfId="32" applyNumberFormat="1" applyFont="1" applyFill="1" applyBorder="1" applyAlignment="1">
      <alignment horizontal="center" vertical="center"/>
    </xf>
    <xf numFmtId="49" fontId="145" fillId="0" borderId="35" xfId="32" applyNumberFormat="1" applyFont="1" applyBorder="1" applyAlignment="1">
      <alignment horizontal="center" vertical="center"/>
    </xf>
    <xf numFmtId="49" fontId="145" fillId="0" borderId="15" xfId="32" applyNumberFormat="1" applyFont="1" applyBorder="1" applyAlignment="1">
      <alignment horizontal="center" vertical="center"/>
    </xf>
    <xf numFmtId="49" fontId="145" fillId="0" borderId="9" xfId="32" applyNumberFormat="1" applyFont="1" applyBorder="1" applyAlignment="1">
      <alignment horizontal="center" vertical="center"/>
    </xf>
    <xf numFmtId="49" fontId="145" fillId="0" borderId="16" xfId="32" applyNumberFormat="1" applyFont="1" applyBorder="1" applyAlignment="1">
      <alignment horizontal="center" vertical="center"/>
    </xf>
    <xf numFmtId="49" fontId="141" fillId="0" borderId="9" xfId="32" applyNumberFormat="1" applyFont="1" applyBorder="1" applyAlignment="1">
      <alignment horizontal="center" vertical="center"/>
    </xf>
    <xf numFmtId="49" fontId="142" fillId="0" borderId="9" xfId="32" applyNumberFormat="1" applyFont="1" applyBorder="1" applyAlignment="1">
      <alignment horizontal="center" vertical="center"/>
    </xf>
    <xf numFmtId="0" fontId="19" fillId="0" borderId="0" xfId="32" applyFont="1" applyAlignment="1">
      <alignment horizontal="left" vertical="center" wrapText="1"/>
    </xf>
    <xf numFmtId="0" fontId="2" fillId="0" borderId="40" xfId="32" applyFont="1" applyBorder="1" applyAlignment="1">
      <alignment horizontal="center" vertical="center"/>
    </xf>
    <xf numFmtId="0" fontId="2" fillId="0" borderId="41" xfId="32" applyFont="1" applyBorder="1" applyAlignment="1">
      <alignment horizontal="center" vertical="center"/>
    </xf>
    <xf numFmtId="0" fontId="2" fillId="0" borderId="3" xfId="32" applyFont="1" applyBorder="1" applyAlignment="1">
      <alignment horizontal="center" vertical="center"/>
    </xf>
    <xf numFmtId="0" fontId="3" fillId="0" borderId="0" xfId="32" applyFont="1" applyAlignment="1">
      <alignment horizontal="center" vertical="center"/>
    </xf>
    <xf numFmtId="0" fontId="112" fillId="0" borderId="0" xfId="32" applyFont="1" applyAlignment="1">
      <alignment horizontal="left" vertical="center"/>
    </xf>
    <xf numFmtId="0" fontId="2" fillId="0" borderId="0" xfId="32" applyFont="1" applyAlignment="1">
      <alignment horizontal="left" vertical="center"/>
    </xf>
    <xf numFmtId="0" fontId="3" fillId="6" borderId="0" xfId="32" applyFont="1" applyFill="1" applyAlignment="1">
      <alignment horizontal="center" vertical="center" wrapText="1"/>
    </xf>
    <xf numFmtId="0" fontId="3" fillId="0" borderId="0" xfId="32" applyFont="1" applyAlignment="1">
      <alignment horizontal="left" vertical="center" wrapText="1"/>
    </xf>
    <xf numFmtId="0" fontId="2" fillId="0" borderId="6" xfId="32" applyFont="1" applyBorder="1" applyAlignment="1">
      <alignment horizontal="center" vertical="center"/>
    </xf>
    <xf numFmtId="0" fontId="2" fillId="0" borderId="42" xfId="32" applyFont="1" applyBorder="1" applyAlignment="1">
      <alignment horizontal="center" vertical="center"/>
    </xf>
    <xf numFmtId="0" fontId="25" fillId="0" borderId="3" xfId="32" applyFont="1" applyBorder="1" applyAlignment="1">
      <alignment horizontal="center" vertical="center"/>
    </xf>
    <xf numFmtId="49" fontId="127" fillId="0" borderId="29" xfId="32" applyNumberFormat="1" applyFont="1" applyBorder="1" applyAlignment="1">
      <alignment horizontal="center" vertical="top" textRotation="255"/>
    </xf>
    <xf numFmtId="49" fontId="3" fillId="3" borderId="1" xfId="32" applyNumberFormat="1" applyFont="1" applyFill="1" applyBorder="1" applyAlignment="1">
      <alignment horizontal="center" vertical="center"/>
    </xf>
    <xf numFmtId="49" fontId="139" fillId="0" borderId="1" xfId="32" applyNumberFormat="1" applyFont="1" applyBorder="1" applyAlignment="1">
      <alignment horizontal="left" vertical="center"/>
    </xf>
    <xf numFmtId="0" fontId="2" fillId="0" borderId="2" xfId="32" applyFont="1" applyBorder="1" applyAlignment="1">
      <alignment horizontal="center" vertical="center"/>
    </xf>
    <xf numFmtId="0" fontId="4" fillId="0" borderId="3" xfId="32" applyFont="1" applyBorder="1" applyAlignment="1">
      <alignment horizontal="center" vertical="center" wrapText="1"/>
    </xf>
    <xf numFmtId="0" fontId="2" fillId="0" borderId="4" xfId="32" applyFont="1" applyBorder="1" applyAlignment="1">
      <alignment horizontal="center" vertical="center"/>
    </xf>
    <xf numFmtId="0" fontId="2" fillId="0" borderId="5" xfId="32" applyFont="1" applyBorder="1" applyAlignment="1">
      <alignment horizontal="center" vertical="center"/>
    </xf>
    <xf numFmtId="0" fontId="1" fillId="0" borderId="25" xfId="32" applyFont="1" applyBorder="1" applyAlignment="1">
      <alignment horizontal="center" vertical="center"/>
    </xf>
    <xf numFmtId="0" fontId="2" fillId="0" borderId="3" xfId="32" applyFont="1" applyBorder="1" applyAlignment="1">
      <alignment horizontal="center" vertical="center" wrapText="1"/>
    </xf>
    <xf numFmtId="49" fontId="127" fillId="0" borderId="28" xfId="32" applyNumberFormat="1" applyFont="1" applyBorder="1" applyAlignment="1">
      <alignment horizontal="center" vertical="top" textRotation="255"/>
    </xf>
    <xf numFmtId="0" fontId="2" fillId="0" borderId="44" xfId="32" applyFont="1" applyBorder="1" applyAlignment="1">
      <alignment horizontal="center" vertical="center"/>
    </xf>
    <xf numFmtId="0" fontId="2" fillId="0" borderId="45" xfId="32" applyFont="1" applyBorder="1" applyAlignment="1">
      <alignment horizontal="center" vertical="center"/>
    </xf>
    <xf numFmtId="0" fontId="2" fillId="0" borderId="46" xfId="32" applyFont="1" applyBorder="1" applyAlignment="1">
      <alignment horizontal="center" vertical="center"/>
    </xf>
    <xf numFmtId="0" fontId="2" fillId="0" borderId="1" xfId="32" applyFont="1" applyBorder="1" applyAlignment="1">
      <alignment horizontal="center" vertical="center"/>
    </xf>
    <xf numFmtId="0" fontId="2" fillId="0" borderId="48" xfId="32" applyFont="1" applyBorder="1" applyAlignment="1">
      <alignment horizontal="center" vertical="center"/>
    </xf>
    <xf numFmtId="0" fontId="2" fillId="0" borderId="49" xfId="32" applyFont="1" applyBorder="1" applyAlignment="1">
      <alignment horizontal="center" vertical="center"/>
    </xf>
    <xf numFmtId="0" fontId="4" fillId="0" borderId="3" xfId="32" applyFont="1" applyBorder="1" applyAlignment="1">
      <alignment horizontal="center" vertical="center"/>
    </xf>
    <xf numFmtId="49" fontId="127" fillId="0" borderId="29" xfId="32" applyNumberFormat="1" applyFont="1" applyBorder="1" applyAlignment="1">
      <alignment horizontal="center" vertical="top" textRotation="255" wrapText="1"/>
    </xf>
    <xf numFmtId="49" fontId="128" fillId="0" borderId="29" xfId="32" applyNumberFormat="1" applyFont="1" applyBorder="1" applyAlignment="1">
      <alignment horizontal="center" vertical="top" textRotation="255"/>
    </xf>
    <xf numFmtId="49" fontId="127" fillId="5" borderId="29" xfId="32" applyNumberFormat="1" applyFont="1" applyFill="1" applyBorder="1" applyAlignment="1">
      <alignment horizontal="center" vertical="top" textRotation="255"/>
    </xf>
    <xf numFmtId="49" fontId="127" fillId="5" borderId="62" xfId="32" applyNumberFormat="1" applyFont="1" applyFill="1" applyBorder="1" applyAlignment="1">
      <alignment horizontal="center" vertical="top" textRotation="255"/>
    </xf>
    <xf numFmtId="49" fontId="127" fillId="5" borderId="65" xfId="32" applyNumberFormat="1" applyFont="1" applyFill="1" applyBorder="1" applyAlignment="1">
      <alignment horizontal="center" vertical="top" textRotation="255"/>
    </xf>
    <xf numFmtId="49" fontId="127" fillId="5" borderId="26" xfId="32" applyNumberFormat="1" applyFont="1" applyFill="1" applyBorder="1" applyAlignment="1">
      <alignment horizontal="center" vertical="top" textRotation="255"/>
    </xf>
    <xf numFmtId="49" fontId="127" fillId="0" borderId="62" xfId="32" applyNumberFormat="1" applyFont="1" applyBorder="1" applyAlignment="1">
      <alignment horizontal="center" vertical="top" textRotation="255"/>
    </xf>
    <xf numFmtId="49" fontId="127" fillId="0" borderId="65" xfId="32" applyNumberFormat="1" applyFont="1" applyBorder="1" applyAlignment="1">
      <alignment horizontal="center" vertical="top" textRotation="255"/>
    </xf>
    <xf numFmtId="49" fontId="127" fillId="0" borderId="26" xfId="32" applyNumberFormat="1" applyFont="1" applyBorder="1" applyAlignment="1">
      <alignment horizontal="center" vertical="top" textRotation="255"/>
    </xf>
    <xf numFmtId="0" fontId="143" fillId="0" borderId="63" xfId="32" applyFont="1" applyBorder="1" applyAlignment="1">
      <alignment horizontal="center" vertical="center" wrapText="1"/>
    </xf>
    <xf numFmtId="0" fontId="143" fillId="0" borderId="42" xfId="32" applyFont="1" applyBorder="1" applyAlignment="1">
      <alignment horizontal="center" vertical="center"/>
    </xf>
    <xf numFmtId="0" fontId="143" fillId="0" borderId="64" xfId="32" applyFont="1" applyBorder="1" applyAlignment="1">
      <alignment horizontal="center" vertical="center"/>
    </xf>
    <xf numFmtId="0" fontId="143" fillId="0" borderId="66" xfId="32" applyFont="1" applyBorder="1" applyAlignment="1">
      <alignment horizontal="center" vertical="center"/>
    </xf>
    <xf numFmtId="0" fontId="143" fillId="0" borderId="0" xfId="32" applyFont="1" applyAlignment="1">
      <alignment horizontal="center" vertical="center"/>
    </xf>
    <xf numFmtId="0" fontId="143" fillId="0" borderId="50" xfId="32" applyFont="1" applyBorder="1" applyAlignment="1">
      <alignment horizontal="center" vertical="center"/>
    </xf>
    <xf numFmtId="0" fontId="143" fillId="0" borderId="67" xfId="32" applyFont="1" applyBorder="1" applyAlignment="1">
      <alignment horizontal="center" vertical="center"/>
    </xf>
    <xf numFmtId="0" fontId="143" fillId="0" borderId="55" xfId="32" applyFont="1" applyBorder="1" applyAlignment="1">
      <alignment horizontal="center" vertical="center"/>
    </xf>
    <xf numFmtId="0" fontId="143" fillId="0" borderId="56" xfId="32" applyFont="1" applyBorder="1" applyAlignment="1">
      <alignment horizontal="center" vertical="center"/>
    </xf>
    <xf numFmtId="49" fontId="18" fillId="0" borderId="62" xfId="32" applyNumberFormat="1" applyFont="1" applyBorder="1" applyAlignment="1">
      <alignment horizontal="center" vertical="top" textRotation="255"/>
    </xf>
    <xf numFmtId="49" fontId="18" fillId="0" borderId="65" xfId="32" applyNumberFormat="1" applyFont="1" applyBorder="1" applyAlignment="1">
      <alignment horizontal="center" vertical="top" textRotation="255"/>
    </xf>
    <xf numFmtId="49" fontId="18" fillId="0" borderId="26" xfId="32" applyNumberFormat="1" applyFont="1" applyBorder="1" applyAlignment="1">
      <alignment horizontal="center" vertical="top" textRotation="255"/>
    </xf>
    <xf numFmtId="0" fontId="19" fillId="0" borderId="0" xfId="32" applyFont="1" applyAlignment="1">
      <alignment horizontal="center" vertical="center" wrapText="1"/>
    </xf>
    <xf numFmtId="49" fontId="18" fillId="0" borderId="29" xfId="32" applyNumberFormat="1" applyFont="1" applyBorder="1" applyAlignment="1">
      <alignment horizontal="center" vertical="top" textRotation="255"/>
    </xf>
    <xf numFmtId="49" fontId="22" fillId="0" borderId="29" xfId="32" applyNumberFormat="1" applyFont="1" applyBorder="1" applyAlignment="1">
      <alignment horizontal="center" vertical="top" textRotation="255"/>
    </xf>
    <xf numFmtId="49" fontId="18" fillId="0" borderId="28" xfId="32" applyNumberFormat="1" applyFont="1" applyBorder="1" applyAlignment="1">
      <alignment horizontal="center" vertical="top" textRotation="255"/>
    </xf>
    <xf numFmtId="0" fontId="2" fillId="0" borderId="14" xfId="32" applyFont="1" applyBorder="1" applyAlignment="1">
      <alignment horizontal="center" vertical="center"/>
    </xf>
    <xf numFmtId="0" fontId="2" fillId="0" borderId="43" xfId="32" applyFont="1" applyBorder="1" applyAlignment="1">
      <alignment horizontal="center" vertical="center"/>
    </xf>
    <xf numFmtId="0" fontId="2" fillId="0" borderId="16" xfId="32" applyFont="1" applyBorder="1" applyAlignment="1">
      <alignment horizontal="center" vertical="center"/>
    </xf>
    <xf numFmtId="0" fontId="2" fillId="0" borderId="57" xfId="32" applyFont="1" applyBorder="1" applyAlignment="1">
      <alignment horizontal="center" vertical="center"/>
    </xf>
    <xf numFmtId="49" fontId="24" fillId="0" borderId="29" xfId="32" applyNumberFormat="1" applyFont="1" applyBorder="1" applyAlignment="1">
      <alignment horizontal="center" vertical="top" textRotation="255"/>
    </xf>
    <xf numFmtId="0" fontId="4" fillId="0" borderId="4" xfId="32" applyFont="1" applyBorder="1" applyAlignment="1">
      <alignment horizontal="center" vertical="center"/>
    </xf>
    <xf numFmtId="0" fontId="4" fillId="0" borderId="84" xfId="32" applyFont="1" applyBorder="1" applyAlignment="1">
      <alignment horizontal="center" vertical="center"/>
    </xf>
    <xf numFmtId="0" fontId="4" fillId="0" borderId="5" xfId="32" applyFont="1" applyBorder="1" applyAlignment="1">
      <alignment horizontal="center" vertical="center"/>
    </xf>
    <xf numFmtId="0" fontId="2" fillId="0" borderId="114" xfId="32" applyFont="1" applyBorder="1" applyAlignment="1">
      <alignment horizontal="center" vertical="center"/>
    </xf>
    <xf numFmtId="0" fontId="19" fillId="30" borderId="0" xfId="32" applyFont="1" applyFill="1" applyAlignment="1">
      <alignment horizontal="center" vertical="center" wrapText="1"/>
    </xf>
    <xf numFmtId="0" fontId="2" fillId="0" borderId="0" xfId="32" applyFont="1" applyAlignment="1">
      <alignment horizontal="center" vertical="center"/>
    </xf>
    <xf numFmtId="0" fontId="2" fillId="0" borderId="50" xfId="32" applyFont="1" applyBorder="1" applyAlignment="1">
      <alignment horizontal="center" vertical="center"/>
    </xf>
    <xf numFmtId="0" fontId="2" fillId="8" borderId="55" xfId="3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32" applyFont="1" applyAlignment="1">
      <alignment horizontal="center" vertical="center" wrapText="1"/>
    </xf>
    <xf numFmtId="0" fontId="2" fillId="0" borderId="82" xfId="32" applyFont="1" applyBorder="1" applyAlignment="1">
      <alignment horizontal="center" vertical="center"/>
    </xf>
    <xf numFmtId="0" fontId="2" fillId="0" borderId="55" xfId="32" applyFont="1" applyBorder="1" applyAlignment="1">
      <alignment horizontal="center" vertical="center"/>
    </xf>
    <xf numFmtId="49" fontId="22" fillId="5" borderId="29" xfId="32" applyNumberFormat="1" applyFont="1" applyFill="1" applyBorder="1" applyAlignment="1">
      <alignment horizontal="center" vertical="top" textRotation="255"/>
    </xf>
    <xf numFmtId="49" fontId="18" fillId="5" borderId="29" xfId="32" applyNumberFormat="1" applyFont="1" applyFill="1" applyBorder="1" applyAlignment="1">
      <alignment horizontal="center" vertical="top" textRotation="255"/>
    </xf>
    <xf numFmtId="49" fontId="18" fillId="5" borderId="62" xfId="32" applyNumberFormat="1" applyFont="1" applyFill="1" applyBorder="1" applyAlignment="1">
      <alignment horizontal="center" vertical="top" textRotation="255"/>
    </xf>
    <xf numFmtId="49" fontId="18" fillId="5" borderId="65" xfId="32" applyNumberFormat="1" applyFont="1" applyFill="1" applyBorder="1" applyAlignment="1">
      <alignment horizontal="center" vertical="top" textRotation="255"/>
    </xf>
    <xf numFmtId="49" fontId="18" fillId="5" borderId="26" xfId="32" applyNumberFormat="1" applyFont="1" applyFill="1" applyBorder="1" applyAlignment="1">
      <alignment horizontal="center" vertical="top" textRotation="255"/>
    </xf>
    <xf numFmtId="49" fontId="18" fillId="5" borderId="28" xfId="32" applyNumberFormat="1" applyFont="1" applyFill="1" applyBorder="1" applyAlignment="1">
      <alignment horizontal="center" vertical="top" textRotation="255"/>
    </xf>
    <xf numFmtId="0" fontId="19" fillId="4" borderId="0" xfId="32" applyFont="1" applyFill="1" applyAlignment="1">
      <alignment horizontal="center" vertical="center" wrapText="1"/>
    </xf>
    <xf numFmtId="14" fontId="19" fillId="5" borderId="0" xfId="32" applyNumberFormat="1" applyFont="1" applyFill="1" applyAlignment="1">
      <alignment horizontal="center" vertical="center" wrapText="1"/>
    </xf>
    <xf numFmtId="0" fontId="19" fillId="5" borderId="0" xfId="32" applyFont="1" applyFill="1" applyAlignment="1">
      <alignment horizontal="center" vertical="center" wrapText="1"/>
    </xf>
    <xf numFmtId="49" fontId="24" fillId="5" borderId="29" xfId="32" applyNumberFormat="1" applyFont="1" applyFill="1" applyBorder="1" applyAlignment="1">
      <alignment horizontal="center" vertical="top" textRotation="255"/>
    </xf>
    <xf numFmtId="49" fontId="69" fillId="5" borderId="29" xfId="32" applyNumberFormat="1" applyFont="1" applyFill="1" applyBorder="1" applyAlignment="1">
      <alignment horizontal="center" vertical="top" textRotation="255"/>
    </xf>
    <xf numFmtId="0" fontId="2" fillId="0" borderId="108" xfId="32" applyFont="1" applyBorder="1" applyAlignment="1">
      <alignment horizontal="center" vertical="center"/>
    </xf>
    <xf numFmtId="0" fontId="2" fillId="0" borderId="109" xfId="32" applyFont="1" applyBorder="1" applyAlignment="1">
      <alignment horizontal="center" vertical="center"/>
    </xf>
    <xf numFmtId="14" fontId="19" fillId="4" borderId="0" xfId="32" applyNumberFormat="1" applyFont="1" applyFill="1" applyAlignment="1">
      <alignment horizontal="center" vertical="center" wrapText="1"/>
    </xf>
    <xf numFmtId="0" fontId="56" fillId="0" borderId="63" xfId="32" applyFont="1" applyBorder="1" applyAlignment="1">
      <alignment horizontal="center" vertical="center" wrapText="1"/>
    </xf>
    <xf numFmtId="0" fontId="9" fillId="0" borderId="42" xfId="32" applyFont="1" applyBorder="1" applyAlignment="1">
      <alignment horizontal="center" vertical="center"/>
    </xf>
    <xf numFmtId="0" fontId="9" fillId="0" borderId="64" xfId="32" applyFont="1" applyBorder="1" applyAlignment="1">
      <alignment horizontal="center" vertical="center"/>
    </xf>
    <xf numFmtId="0" fontId="9" fillId="0" borderId="66" xfId="32" applyFont="1" applyBorder="1" applyAlignment="1">
      <alignment horizontal="center" vertical="center"/>
    </xf>
    <xf numFmtId="0" fontId="9" fillId="0" borderId="0" xfId="32" applyFont="1" applyAlignment="1">
      <alignment horizontal="center" vertical="center"/>
    </xf>
    <xf numFmtId="0" fontId="9" fillId="0" borderId="50" xfId="32" applyFont="1" applyBorder="1" applyAlignment="1">
      <alignment horizontal="center" vertical="center"/>
    </xf>
    <xf numFmtId="0" fontId="9" fillId="0" borderId="67" xfId="32" applyFont="1" applyBorder="1" applyAlignment="1">
      <alignment horizontal="center" vertical="center"/>
    </xf>
    <xf numFmtId="0" fontId="9" fillId="0" borderId="55" xfId="32" applyFont="1" applyBorder="1" applyAlignment="1">
      <alignment horizontal="center" vertical="center"/>
    </xf>
    <xf numFmtId="0" fontId="9" fillId="0" borderId="56" xfId="32" applyFont="1" applyBorder="1" applyAlignment="1">
      <alignment horizontal="center" vertical="center"/>
    </xf>
    <xf numFmtId="0" fontId="27" fillId="0" borderId="63" xfId="32" applyFont="1" applyBorder="1" applyAlignment="1">
      <alignment horizontal="center" vertical="center" wrapText="1"/>
    </xf>
    <xf numFmtId="0" fontId="27" fillId="0" borderId="42" xfId="32" applyFont="1" applyBorder="1" applyAlignment="1">
      <alignment horizontal="center" vertical="center"/>
    </xf>
    <xf numFmtId="0" fontId="27" fillId="0" borderId="64" xfId="32" applyFont="1" applyBorder="1" applyAlignment="1">
      <alignment horizontal="center" vertical="center"/>
    </xf>
    <xf numFmtId="0" fontId="27" fillId="0" borderId="66" xfId="32" applyFont="1" applyBorder="1" applyAlignment="1">
      <alignment horizontal="center" vertical="center"/>
    </xf>
    <xf numFmtId="0" fontId="27" fillId="0" borderId="0" xfId="32" applyFont="1" applyAlignment="1">
      <alignment horizontal="center" vertical="center"/>
    </xf>
    <xf numFmtId="0" fontId="27" fillId="0" borderId="50" xfId="32" applyFont="1" applyBorder="1" applyAlignment="1">
      <alignment horizontal="center" vertical="center"/>
    </xf>
    <xf numFmtId="0" fontId="27" fillId="0" borderId="67" xfId="32" applyFont="1" applyBorder="1" applyAlignment="1">
      <alignment horizontal="center" vertical="center"/>
    </xf>
    <xf numFmtId="0" fontId="27" fillId="0" borderId="55" xfId="32" applyFont="1" applyBorder="1" applyAlignment="1">
      <alignment horizontal="center" vertical="center"/>
    </xf>
    <xf numFmtId="0" fontId="27" fillId="0" borderId="56" xfId="32" applyFont="1" applyBorder="1" applyAlignment="1">
      <alignment horizontal="center" vertical="center"/>
    </xf>
    <xf numFmtId="49" fontId="22" fillId="5" borderId="26" xfId="32" applyNumberFormat="1" applyFont="1" applyFill="1" applyBorder="1" applyAlignment="1">
      <alignment horizontal="center" vertical="top" textRotation="255"/>
    </xf>
    <xf numFmtId="49" fontId="22" fillId="0" borderId="26" xfId="32" applyNumberFormat="1" applyFont="1" applyBorder="1" applyAlignment="1">
      <alignment horizontal="center" vertical="top" textRotation="255"/>
    </xf>
    <xf numFmtId="49" fontId="18" fillId="0" borderId="29" xfId="32" applyNumberFormat="1" applyFont="1" applyBorder="1" applyAlignment="1">
      <alignment horizontal="center" vertical="top" textRotation="255" wrapText="1"/>
    </xf>
    <xf numFmtId="14" fontId="2" fillId="5" borderId="0" xfId="32" applyNumberFormat="1" applyFont="1" applyFill="1" applyAlignment="1">
      <alignment horizontal="center" vertical="center" wrapText="1"/>
    </xf>
    <xf numFmtId="49" fontId="45" fillId="0" borderId="29" xfId="32" applyNumberFormat="1" applyFont="1" applyBorder="1" applyAlignment="1">
      <alignment horizontal="center" vertical="top" textRotation="255" wrapText="1"/>
    </xf>
    <xf numFmtId="49" fontId="45" fillId="0" borderId="29" xfId="32" applyNumberFormat="1" applyFont="1" applyBorder="1" applyAlignment="1">
      <alignment horizontal="center" vertical="top" textRotation="255"/>
    </xf>
    <xf numFmtId="49" fontId="45" fillId="5" borderId="29" xfId="32" applyNumberFormat="1" applyFont="1" applyFill="1" applyBorder="1" applyAlignment="1">
      <alignment horizontal="center" vertical="top" textRotation="255"/>
    </xf>
    <xf numFmtId="49" fontId="24" fillId="0" borderId="29" xfId="32" applyNumberFormat="1" applyFont="1" applyBorder="1" applyAlignment="1">
      <alignment horizontal="center" vertical="top" textRotation="255" wrapText="1"/>
    </xf>
    <xf numFmtId="14" fontId="36" fillId="4" borderId="0" xfId="32" applyNumberFormat="1" applyFont="1" applyFill="1" applyAlignment="1">
      <alignment horizontal="center" vertical="center" wrapText="1"/>
    </xf>
    <xf numFmtId="14" fontId="36" fillId="5" borderId="0" xfId="32" applyNumberFormat="1" applyFont="1" applyFill="1" applyAlignment="1">
      <alignment horizontal="center" vertical="center" wrapText="1"/>
    </xf>
    <xf numFmtId="0" fontId="19" fillId="0" borderId="1" xfId="32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27" fillId="4" borderId="63" xfId="32" applyFont="1" applyFill="1" applyBorder="1" applyAlignment="1">
      <alignment horizontal="center" vertical="center" wrapText="1"/>
    </xf>
    <xf numFmtId="0" fontId="27" fillId="4" borderId="42" xfId="32" applyFont="1" applyFill="1" applyBorder="1" applyAlignment="1">
      <alignment horizontal="center" vertical="center"/>
    </xf>
    <xf numFmtId="0" fontId="27" fillId="4" borderId="64" xfId="32" applyFont="1" applyFill="1" applyBorder="1" applyAlignment="1">
      <alignment horizontal="center" vertical="center"/>
    </xf>
    <xf numFmtId="0" fontId="27" fillId="4" borderId="66" xfId="32" applyFont="1" applyFill="1" applyBorder="1" applyAlignment="1">
      <alignment horizontal="center" vertical="center"/>
    </xf>
    <xf numFmtId="0" fontId="27" fillId="4" borderId="0" xfId="32" applyFont="1" applyFill="1" applyAlignment="1">
      <alignment horizontal="center" vertical="center"/>
    </xf>
    <xf numFmtId="0" fontId="27" fillId="4" borderId="50" xfId="32" applyFont="1" applyFill="1" applyBorder="1" applyAlignment="1">
      <alignment horizontal="center" vertical="center"/>
    </xf>
    <xf numFmtId="0" fontId="27" fillId="4" borderId="67" xfId="32" applyFont="1" applyFill="1" applyBorder="1" applyAlignment="1">
      <alignment horizontal="center" vertical="center"/>
    </xf>
    <xf numFmtId="0" fontId="27" fillId="4" borderId="55" xfId="32" applyFont="1" applyFill="1" applyBorder="1" applyAlignment="1">
      <alignment horizontal="center" vertical="center"/>
    </xf>
    <xf numFmtId="0" fontId="27" fillId="4" borderId="56" xfId="32" applyFont="1" applyFill="1" applyBorder="1" applyAlignment="1">
      <alignment horizontal="center" vertical="center"/>
    </xf>
    <xf numFmtId="49" fontId="18" fillId="16" borderId="29" xfId="32" applyNumberFormat="1" applyFont="1" applyFill="1" applyBorder="1" applyAlignment="1">
      <alignment horizontal="center" vertical="top" textRotation="255"/>
    </xf>
    <xf numFmtId="49" fontId="18" fillId="4" borderId="29" xfId="32" applyNumberFormat="1" applyFont="1" applyFill="1" applyBorder="1" applyAlignment="1">
      <alignment horizontal="center" vertical="top" textRotation="255"/>
    </xf>
    <xf numFmtId="49" fontId="3" fillId="0" borderId="1" xfId="32" applyNumberFormat="1" applyFont="1" applyBorder="1" applyAlignment="1">
      <alignment horizontal="left" vertical="center"/>
    </xf>
    <xf numFmtId="49" fontId="22" fillId="0" borderId="29" xfId="32" applyNumberFormat="1" applyFont="1" applyBorder="1" applyAlignment="1">
      <alignment horizontal="center" vertical="top" textRotation="255" wrapText="1"/>
    </xf>
    <xf numFmtId="49" fontId="2" fillId="13" borderId="0" xfId="32" applyNumberFormat="1" applyFont="1" applyFill="1" applyAlignment="1">
      <alignment horizontal="center" vertical="center"/>
    </xf>
    <xf numFmtId="0" fontId="116" fillId="0" borderId="63" xfId="32" applyFont="1" applyBorder="1" applyAlignment="1">
      <alignment horizontal="center" vertical="center" wrapText="1"/>
    </xf>
    <xf numFmtId="49" fontId="115" fillId="0" borderId="29" xfId="32" applyNumberFormat="1" applyFont="1" applyBorder="1" applyAlignment="1">
      <alignment horizontal="center" vertical="top" textRotation="255"/>
    </xf>
    <xf numFmtId="49" fontId="121" fillId="0" borderId="29" xfId="32" applyNumberFormat="1" applyFont="1" applyBorder="1" applyAlignment="1">
      <alignment horizontal="center" vertical="top" textRotation="255"/>
    </xf>
    <xf numFmtId="0" fontId="133" fillId="0" borderId="63" xfId="32" applyFont="1" applyBorder="1" applyAlignment="1">
      <alignment horizontal="center" vertical="center" wrapText="1"/>
    </xf>
    <xf numFmtId="0" fontId="133" fillId="0" borderId="42" xfId="32" applyFont="1" applyBorder="1" applyAlignment="1">
      <alignment horizontal="center" vertical="center"/>
    </xf>
    <xf numFmtId="0" fontId="133" fillId="0" borderId="64" xfId="32" applyFont="1" applyBorder="1" applyAlignment="1">
      <alignment horizontal="center" vertical="center"/>
    </xf>
    <xf numFmtId="0" fontId="133" fillId="0" borderId="66" xfId="32" applyFont="1" applyBorder="1" applyAlignment="1">
      <alignment horizontal="center" vertical="center"/>
    </xf>
    <xf numFmtId="0" fontId="133" fillId="0" borderId="0" xfId="32" applyFont="1" applyAlignment="1">
      <alignment horizontal="center" vertical="center"/>
    </xf>
    <xf numFmtId="0" fontId="133" fillId="0" borderId="50" xfId="32" applyFont="1" applyBorder="1" applyAlignment="1">
      <alignment horizontal="center" vertical="center"/>
    </xf>
    <xf numFmtId="0" fontId="133" fillId="0" borderId="67" xfId="32" applyFont="1" applyBorder="1" applyAlignment="1">
      <alignment horizontal="center" vertical="center"/>
    </xf>
    <xf numFmtId="0" fontId="133" fillId="0" borderId="55" xfId="32" applyFont="1" applyBorder="1" applyAlignment="1">
      <alignment horizontal="center" vertical="center"/>
    </xf>
    <xf numFmtId="0" fontId="133" fillId="0" borderId="56" xfId="32" applyFont="1" applyBorder="1" applyAlignment="1">
      <alignment horizontal="center" vertical="center"/>
    </xf>
    <xf numFmtId="0" fontId="139" fillId="0" borderId="0" xfId="32" applyFont="1" applyAlignment="1">
      <alignment horizontal="left" vertical="center" wrapText="1"/>
    </xf>
  </cellXfs>
  <cellStyles count="42">
    <cellStyle name="?" xfId="2" xr:uid="{00000000-0005-0000-0000-000000000000}"/>
    <cellStyle name="@ET_Style?{0015F310-E5C8-4E75-A56A-9067D6EB994E}" xfId="13" xr:uid="{00000000-0005-0000-0000-000001000000}"/>
    <cellStyle name="Normal" xfId="0" builtinId="0"/>
    <cellStyle name="㼿" xfId="3" xr:uid="{00000000-0005-0000-0000-000003000000}"/>
    <cellStyle name="㼿?" xfId="7" xr:uid="{00000000-0005-0000-0000-000004000000}"/>
    <cellStyle name="㼿Ŀ?Āᨁ" xfId="9" xr:uid="{00000000-0005-0000-0000-000005000000}"/>
    <cellStyle name="㼿Ŀ㼿Āᨁ" xfId="10" xr:uid="{00000000-0005-0000-0000-000006000000}"/>
    <cellStyle name="㼿Ŀ㼿Āᨁ˿" xfId="11" xr:uid="{00000000-0005-0000-0000-000007000000}"/>
    <cellStyle name="㼿Ŀ㼿㼿̿ఁ" xfId="14" xr:uid="{00000000-0005-0000-0000-000008000000}"/>
    <cellStyle name="㼿㼿" xfId="8" xr:uid="{00000000-0005-0000-0000-000009000000}"/>
    <cellStyle name="㼿㼿?Ā̅" xfId="15" xr:uid="{00000000-0005-0000-0000-00000A000000}"/>
    <cellStyle name="㼿㼿?Āሃ" xfId="17" xr:uid="{00000000-0005-0000-0000-00000C000000}"/>
    <cellStyle name="㼿㼿?Āဃ" xfId="18" xr:uid="{00000000-0005-0000-0000-00000B000000}"/>
    <cellStyle name="㼿㼿?Āᄃ" xfId="16" xr:uid="{00000000-0005-0000-0000-00000D000000}"/>
    <cellStyle name="㼿㼿㼿〿‥‭澢" xfId="1" xr:uid="{00000000-0005-0000-0000-00000E000000}"/>
    <cellStyle name="㼿㼿㼿〿‥‭澢䒂0̀ĀఀԀ" xfId="5" xr:uid="{00000000-0005-0000-0000-00000F000000}"/>
    <cellStyle name="㼿㼿㼿Āਂ˿" xfId="4" xr:uid="{00000000-0005-0000-0000-000010000000}"/>
    <cellStyle name="㼿㼿㼿Āᨁ˿" xfId="19" xr:uid="{00000000-0005-0000-0000-000011000000}"/>
    <cellStyle name="㼿㼿㼿Ŀ༃ӿ뼀" xfId="25" xr:uid="{00000000-0005-0000-0000-000014000000}"/>
    <cellStyle name="㼿㼿㼿Ŀ℄߿ꈀ" xfId="23" xr:uid="{00000000-0005-0000-0000-000016000000}"/>
    <cellStyle name="㼿㼿㼿Ŀ┄߿ꈀ" xfId="21" xr:uid="{00000000-0005-0000-0000-000013000000}"/>
    <cellStyle name="㼿㼿㼿Ŀ⤄߿ꈀ" xfId="20" xr:uid="{00000000-0005-0000-0000-000012000000}"/>
    <cellStyle name="㼿㼿㼿Ŀᴄ߿ꈀ" xfId="22" xr:uid="{00000000-0005-0000-0000-000015000000}"/>
    <cellStyle name="㼿㼿㼿Ŀⴄ߿ꈀ" xfId="24" xr:uid="{00000000-0005-0000-0000-000017000000}"/>
    <cellStyle name="㼿㼿㼿Ŀᜂ߿섀" xfId="26" xr:uid="{00000000-0005-0000-0000-000018000000}"/>
    <cellStyle name="㼿㼿㼿Ŀᨁ˿漀" xfId="12" xr:uid="{00000000-0005-0000-0000-000019000000}"/>
    <cellStyle name="㼿㼿㼿Ŀ㐄෿㘀" xfId="27" xr:uid="{00000000-0005-0000-0000-00001A000000}"/>
    <cellStyle name="㼿㼿㼿пȔఁ漅䒂0̀" xfId="28" xr:uid="{00000000-0005-0000-0000-00001B000000}"/>
    <cellStyle name="㼿㼿㼿㼶̿ఁ漅" xfId="30" xr:uid="{00000000-0005-0000-0000-00001C000000}"/>
    <cellStyle name="㼿㼿㼿㼿̿ఁ漅" xfId="31" xr:uid="{00000000-0005-0000-0000-00001D000000}"/>
    <cellStyle name="㼿㼿㼿㼿̿ఁ漅䒂0" xfId="32" xr:uid="{00000000-0005-0000-0000-00001E000000}"/>
    <cellStyle name="㼿㼿㼿㼿̿ఁ漅䒂0̀" xfId="33" xr:uid="{00000000-0005-0000-0000-00001F000000}"/>
    <cellStyle name="㼿㼿㼿㼿̿ఁ漅䒂0̀Āఀ" xfId="34" xr:uid="{00000000-0005-0000-0000-000020000000}"/>
    <cellStyle name="㼿㼿㼿㼿̿ఁ漅䒂0̀ĀఀԀ" xfId="29" xr:uid="{00000000-0005-0000-0000-000021000000}"/>
    <cellStyle name="㼿㼿㼿㼿㼿㼿㈿　─ ⴀ ꈀ" xfId="36" xr:uid="{00000000-0005-0000-0000-000023000000}"/>
    <cellStyle name="㼿㼿㼿㼿㼿㼿Ŀഀ᐀̀" xfId="35" xr:uid="{00000000-0005-0000-0000-000022000000}"/>
    <cellStyle name="㼿㼿㼿㼿㼿㼿㐿　─ ⴀ ꈀ" xfId="37" xr:uid="{00000000-0005-0000-0000-000024000000}"/>
    <cellStyle name="㼿㼿㼿㼿㼿㼿㘿　─ ⴀ ꈀ" xfId="38" xr:uid="{00000000-0005-0000-0000-000025000000}"/>
    <cellStyle name="㼿㼿㼿㽯̿ఁ漅" xfId="39" xr:uid="{00000000-0005-0000-0000-000026000000}"/>
    <cellStyle name="㼿㼿㼿㾢̿ఁ漅" xfId="40" xr:uid="{00000000-0005-0000-0000-000027000000}"/>
    <cellStyle name="㼿㼿㼿㾿̿ఁ漅" xfId="6" xr:uid="{00000000-0005-0000-0000-000028000000}"/>
    <cellStyle name="㼿㼿㼿㿁̿ఁ漅" xfId="41" xr:uid="{00000000-0005-0000-0000-000029000000}"/>
  </cellStyles>
  <dxfs count="17423"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 val="0"/>
        <color indexed="9"/>
      </font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ont>
        <b/>
        <i val="0"/>
        <color rgb="FFFF0000"/>
      </font>
      <fill>
        <patternFill patternType="none"/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</dxfs>
  <tableStyles count="0" defaultTableStyle="TableStyleMedium2" defaultPivotStyle="PivotStyleLight16"/>
  <colors>
    <mruColors>
      <color rgb="FF72F0F6"/>
      <color rgb="FFFF00FF"/>
      <color rgb="FFFF66FF"/>
      <color rgb="FFCC99FF"/>
      <color rgb="FFCC66FF"/>
      <color rgb="FF0ED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23</xdr:row>
      <xdr:rowOff>44450</xdr:rowOff>
    </xdr:from>
    <xdr:to>
      <xdr:col>33</xdr:col>
      <xdr:colOff>203200</xdr:colOff>
      <xdr:row>23</xdr:row>
      <xdr:rowOff>50800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CxnSpPr/>
      </xdr:nvCxnSpPr>
      <xdr:spPr>
        <a:xfrm>
          <a:off x="2251075" y="4265930"/>
          <a:ext cx="713422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23</xdr:row>
      <xdr:rowOff>44450</xdr:rowOff>
    </xdr:from>
    <xdr:to>
      <xdr:col>33</xdr:col>
      <xdr:colOff>0</xdr:colOff>
      <xdr:row>23</xdr:row>
      <xdr:rowOff>50800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CxnSpPr/>
      </xdr:nvCxnSpPr>
      <xdr:spPr>
        <a:xfrm>
          <a:off x="2251075" y="4265930"/>
          <a:ext cx="693102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24</xdr:row>
      <xdr:rowOff>92075</xdr:rowOff>
    </xdr:from>
    <xdr:to>
      <xdr:col>34</xdr:col>
      <xdr:colOff>12700</xdr:colOff>
      <xdr:row>24</xdr:row>
      <xdr:rowOff>98425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CxnSpPr/>
      </xdr:nvCxnSpPr>
      <xdr:spPr>
        <a:xfrm>
          <a:off x="2298700" y="4516120"/>
          <a:ext cx="713422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24</xdr:row>
      <xdr:rowOff>92075</xdr:rowOff>
    </xdr:from>
    <xdr:to>
      <xdr:col>34</xdr:col>
      <xdr:colOff>22225</xdr:colOff>
      <xdr:row>24</xdr:row>
      <xdr:rowOff>98425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CxnSpPr/>
      </xdr:nvCxnSpPr>
      <xdr:spPr>
        <a:xfrm>
          <a:off x="2308225" y="4516120"/>
          <a:ext cx="713422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24</xdr:row>
      <xdr:rowOff>92075</xdr:rowOff>
    </xdr:from>
    <xdr:to>
      <xdr:col>34</xdr:col>
      <xdr:colOff>22225</xdr:colOff>
      <xdr:row>24</xdr:row>
      <xdr:rowOff>98425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CxnSpPr/>
      </xdr:nvCxnSpPr>
      <xdr:spPr>
        <a:xfrm>
          <a:off x="2308225" y="4516120"/>
          <a:ext cx="713422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163195</xdr:colOff>
      <xdr:row>23</xdr:row>
      <xdr:rowOff>95885</xdr:rowOff>
    </xdr:from>
    <xdr:to>
      <xdr:col>33</xdr:col>
      <xdr:colOff>146050</xdr:colOff>
      <xdr:row>23</xdr:row>
      <xdr:rowOff>102235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CxnSpPr/>
      </xdr:nvCxnSpPr>
      <xdr:spPr>
        <a:xfrm>
          <a:off x="2192020" y="4317365"/>
          <a:ext cx="713613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172720</xdr:colOff>
      <xdr:row>23</xdr:row>
      <xdr:rowOff>67310</xdr:rowOff>
    </xdr:from>
    <xdr:to>
      <xdr:col>33</xdr:col>
      <xdr:colOff>155575</xdr:colOff>
      <xdr:row>23</xdr:row>
      <xdr:rowOff>73660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CxnSpPr/>
      </xdr:nvCxnSpPr>
      <xdr:spPr>
        <a:xfrm>
          <a:off x="2201545" y="4288790"/>
          <a:ext cx="713613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23</xdr:row>
      <xdr:rowOff>111125</xdr:rowOff>
    </xdr:from>
    <xdr:to>
      <xdr:col>33</xdr:col>
      <xdr:colOff>12700</xdr:colOff>
      <xdr:row>23</xdr:row>
      <xdr:rowOff>117475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CxnSpPr/>
      </xdr:nvCxnSpPr>
      <xdr:spPr>
        <a:xfrm>
          <a:off x="2298700" y="4266565"/>
          <a:ext cx="689610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201295</xdr:colOff>
      <xdr:row>24</xdr:row>
      <xdr:rowOff>114935</xdr:rowOff>
    </xdr:from>
    <xdr:to>
      <xdr:col>33</xdr:col>
      <xdr:colOff>184150</xdr:colOff>
      <xdr:row>24</xdr:row>
      <xdr:rowOff>121285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CxnSpPr/>
      </xdr:nvCxnSpPr>
      <xdr:spPr>
        <a:xfrm>
          <a:off x="2230120" y="4538980"/>
          <a:ext cx="713613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24</xdr:row>
      <xdr:rowOff>111125</xdr:rowOff>
    </xdr:from>
    <xdr:to>
      <xdr:col>33</xdr:col>
      <xdr:colOff>12700</xdr:colOff>
      <xdr:row>24</xdr:row>
      <xdr:rowOff>117475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CxnSpPr/>
      </xdr:nvCxnSpPr>
      <xdr:spPr>
        <a:xfrm>
          <a:off x="2298700" y="4447540"/>
          <a:ext cx="689610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25</xdr:row>
      <xdr:rowOff>71755</xdr:rowOff>
    </xdr:from>
    <xdr:to>
      <xdr:col>34</xdr:col>
      <xdr:colOff>2540</xdr:colOff>
      <xdr:row>25</xdr:row>
      <xdr:rowOff>78105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CxnSpPr/>
      </xdr:nvCxnSpPr>
      <xdr:spPr>
        <a:xfrm>
          <a:off x="2286635" y="4713605"/>
          <a:ext cx="713613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201295</xdr:colOff>
      <xdr:row>25</xdr:row>
      <xdr:rowOff>114935</xdr:rowOff>
    </xdr:from>
    <xdr:to>
      <xdr:col>33</xdr:col>
      <xdr:colOff>184150</xdr:colOff>
      <xdr:row>25</xdr:row>
      <xdr:rowOff>121285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CxnSpPr/>
      </xdr:nvCxnSpPr>
      <xdr:spPr>
        <a:xfrm>
          <a:off x="2230120" y="4875530"/>
          <a:ext cx="713613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222461</xdr:colOff>
      <xdr:row>23</xdr:row>
      <xdr:rowOff>199601</xdr:rowOff>
    </xdr:from>
    <xdr:to>
      <xdr:col>32</xdr:col>
      <xdr:colOff>21166</xdr:colOff>
      <xdr:row>24</xdr:row>
      <xdr:rowOff>4867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CxnSpPr/>
      </xdr:nvCxnSpPr>
      <xdr:spPr>
        <a:xfrm>
          <a:off x="2251075" y="4554855"/>
          <a:ext cx="6713855" cy="76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</xdr:colOff>
      <xdr:row>25</xdr:row>
      <xdr:rowOff>104351</xdr:rowOff>
    </xdr:from>
    <xdr:to>
      <xdr:col>33</xdr:col>
      <xdr:colOff>226484</xdr:colOff>
      <xdr:row>25</xdr:row>
      <xdr:rowOff>110701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CxnSpPr/>
      </xdr:nvCxnSpPr>
      <xdr:spPr>
        <a:xfrm>
          <a:off x="2276475" y="4864735"/>
          <a:ext cx="7131685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ABD5-030E-49F9-BF49-F9086F8CC3C5}">
  <dimension ref="A1:AW50"/>
  <sheetViews>
    <sheetView zoomScaleNormal="100" workbookViewId="0">
      <selection activeCell="A19" sqref="A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0.832031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2025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5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253" t="s">
        <v>283</v>
      </c>
      <c r="N3" s="1253"/>
      <c r="O3" s="1253"/>
      <c r="P3" s="1253"/>
      <c r="Q3" s="1253"/>
      <c r="R3" s="1253"/>
      <c r="S3" s="1253"/>
      <c r="T3" s="1253"/>
      <c r="U3" s="1253"/>
      <c r="V3" s="1253"/>
      <c r="W3" s="1253"/>
      <c r="X3" s="125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45778</v>
      </c>
      <c r="E5" s="11">
        <f>DATE($A$1,$D$2,2)</f>
        <v>45779</v>
      </c>
      <c r="F5" s="11">
        <f>DATE($A$1,$D$2,3)</f>
        <v>45780</v>
      </c>
      <c r="G5" s="11">
        <f>DATE($A$1,$D$2,4)</f>
        <v>45781</v>
      </c>
      <c r="H5" s="11">
        <f>DATE($A$1,$D$2,5)</f>
        <v>45782</v>
      </c>
      <c r="I5" s="11">
        <f>DATE($A$1,$D$2,6)</f>
        <v>45783</v>
      </c>
      <c r="J5" s="11">
        <f>DATE($A$1,$D$2,7)</f>
        <v>45784</v>
      </c>
      <c r="K5" s="11">
        <f>DATE($A$1,$D$2,8)</f>
        <v>45785</v>
      </c>
      <c r="L5" s="11">
        <f>DATE($A$1,$D$2,9)</f>
        <v>45786</v>
      </c>
      <c r="M5" s="11">
        <f>DATE($A$1,$D$2,10)</f>
        <v>45787</v>
      </c>
      <c r="N5" s="56">
        <f>DATE($A$1,$D$2,11)</f>
        <v>45788</v>
      </c>
      <c r="O5" s="11">
        <f>DATE($A$1,$D$2,12)</f>
        <v>45789</v>
      </c>
      <c r="P5" s="11">
        <f>DATE($A$1,$D$2,13)</f>
        <v>45790</v>
      </c>
      <c r="Q5" s="11">
        <f>DATE($A$1,$D$2,14)</f>
        <v>45791</v>
      </c>
      <c r="R5" s="11">
        <f>DATE($A$1,$D$2,15)</f>
        <v>45792</v>
      </c>
      <c r="S5" s="11">
        <f>DATE($A$1,$D$2,16)</f>
        <v>45793</v>
      </c>
      <c r="T5" s="11">
        <f>DATE($A$1,$D$2,17)</f>
        <v>45794</v>
      </c>
      <c r="U5" s="11">
        <f>DATE($A$1,$D$2,18)</f>
        <v>45795</v>
      </c>
      <c r="V5" s="11">
        <f>DATE($A$1,$D$2,19)</f>
        <v>45796</v>
      </c>
      <c r="W5" s="11">
        <f>DATE($A$1,$D$2,20)</f>
        <v>45797</v>
      </c>
      <c r="X5" s="11">
        <f>DATE($A$1,$D$2,21)</f>
        <v>45798</v>
      </c>
      <c r="Y5" s="87">
        <f>DATE($A$1,$D$2,22)</f>
        <v>45799</v>
      </c>
      <c r="Z5" s="87">
        <f>DATE($A$1,$D$2,23)</f>
        <v>45800</v>
      </c>
      <c r="AA5" s="87">
        <f>DATE($A$1,$D$2,24)</f>
        <v>45801</v>
      </c>
      <c r="AB5" s="87">
        <f>DATE($A$1,$D$2,25)</f>
        <v>45802</v>
      </c>
      <c r="AC5" s="87">
        <f>DATE($A$1,$D$2,26)</f>
        <v>45803</v>
      </c>
      <c r="AD5" s="87">
        <f>DATE($A$1,$D$2,27)</f>
        <v>45804</v>
      </c>
      <c r="AE5" s="87">
        <f>DATE($A$1,$D$2,28)</f>
        <v>45805</v>
      </c>
      <c r="AF5" s="88">
        <f>DATE($A$1,$D$2,29)</f>
        <v>45806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10">
        <f t="shared" ref="D6:AE6" si="0">IF(MONTH(D5)&gt;$D$2,"",D5)</f>
        <v>45778</v>
      </c>
      <c r="E6" s="13">
        <f t="shared" si="0"/>
        <v>45779</v>
      </c>
      <c r="F6" s="116">
        <f t="shared" si="0"/>
        <v>45780</v>
      </c>
      <c r="G6" s="116">
        <f t="shared" si="0"/>
        <v>45781</v>
      </c>
      <c r="H6" s="212">
        <f t="shared" si="0"/>
        <v>45782</v>
      </c>
      <c r="I6" s="145">
        <f t="shared" si="0"/>
        <v>45783</v>
      </c>
      <c r="J6" s="13">
        <f t="shared" si="0"/>
        <v>45784</v>
      </c>
      <c r="K6" s="1209">
        <f t="shared" si="0"/>
        <v>45785</v>
      </c>
      <c r="L6" s="13">
        <f t="shared" si="0"/>
        <v>45786</v>
      </c>
      <c r="M6" s="13">
        <f t="shared" si="0"/>
        <v>45787</v>
      </c>
      <c r="N6" s="13">
        <f t="shared" si="0"/>
        <v>45788</v>
      </c>
      <c r="O6" s="13">
        <f t="shared" si="0"/>
        <v>45789</v>
      </c>
      <c r="P6" s="13">
        <f t="shared" si="0"/>
        <v>45790</v>
      </c>
      <c r="Q6" s="13">
        <f t="shared" si="0"/>
        <v>45791</v>
      </c>
      <c r="R6" s="1209">
        <f t="shared" si="0"/>
        <v>45792</v>
      </c>
      <c r="S6" s="13">
        <f t="shared" si="0"/>
        <v>45793</v>
      </c>
      <c r="T6" s="13">
        <f t="shared" si="0"/>
        <v>45794</v>
      </c>
      <c r="U6" s="13">
        <f t="shared" si="0"/>
        <v>45795</v>
      </c>
      <c r="V6" s="13">
        <f t="shared" si="0"/>
        <v>45796</v>
      </c>
      <c r="W6" s="1209">
        <f t="shared" si="0"/>
        <v>45797</v>
      </c>
      <c r="X6" s="13">
        <f t="shared" si="0"/>
        <v>45798</v>
      </c>
      <c r="Y6" s="1209">
        <f t="shared" si="0"/>
        <v>45799</v>
      </c>
      <c r="Z6" s="13">
        <f t="shared" si="0"/>
        <v>45800</v>
      </c>
      <c r="AA6" s="13">
        <f t="shared" si="0"/>
        <v>45801</v>
      </c>
      <c r="AB6" s="13">
        <f t="shared" si="0"/>
        <v>45802</v>
      </c>
      <c r="AC6" s="13">
        <f t="shared" si="0"/>
        <v>45803</v>
      </c>
      <c r="AD6" s="13">
        <f t="shared" si="0"/>
        <v>45804</v>
      </c>
      <c r="AE6" s="13">
        <f t="shared" si="0"/>
        <v>45805</v>
      </c>
      <c r="AF6" s="1209">
        <v>29</v>
      </c>
      <c r="AG6" s="13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063" t="str">
        <f t="shared" ref="D7:AE7" si="1">IF(D6="","",CHOOSE(WEEKDAY(D6,1),"日","月","火","水","木","金","土"))</f>
        <v>木</v>
      </c>
      <c r="E7" s="1063" t="str">
        <f t="shared" si="1"/>
        <v>金</v>
      </c>
      <c r="F7" s="1062" t="str">
        <f>IF(F6="","",CHOOSE(WEEKDAY(F6,1),"日","月","火","水","木","金","土"))</f>
        <v>土</v>
      </c>
      <c r="G7" s="1061" t="str">
        <f t="shared" si="1"/>
        <v>日</v>
      </c>
      <c r="H7" s="1067" t="str">
        <f t="shared" si="1"/>
        <v>月</v>
      </c>
      <c r="I7" s="1067" t="str">
        <f t="shared" si="1"/>
        <v>火</v>
      </c>
      <c r="J7" s="1063" t="str">
        <f t="shared" si="1"/>
        <v>水</v>
      </c>
      <c r="K7" s="1063" t="str">
        <f t="shared" si="1"/>
        <v>木</v>
      </c>
      <c r="L7" s="1064" t="str">
        <f t="shared" si="1"/>
        <v>金</v>
      </c>
      <c r="M7" s="1063" t="str">
        <f t="shared" si="1"/>
        <v>土</v>
      </c>
      <c r="N7" s="1061" t="str">
        <f t="shared" si="1"/>
        <v>日</v>
      </c>
      <c r="O7" s="1063" t="str">
        <f t="shared" si="1"/>
        <v>月</v>
      </c>
      <c r="P7" s="1063" t="str">
        <f t="shared" si="1"/>
        <v>火</v>
      </c>
      <c r="Q7" s="1064" t="str">
        <f t="shared" si="1"/>
        <v>水</v>
      </c>
      <c r="R7" s="1063" t="str">
        <f t="shared" si="1"/>
        <v>木</v>
      </c>
      <c r="S7" s="1064" t="str">
        <f t="shared" si="1"/>
        <v>金</v>
      </c>
      <c r="T7" s="1064" t="str">
        <f t="shared" si="1"/>
        <v>土</v>
      </c>
      <c r="U7" s="1061" t="str">
        <f t="shared" si="1"/>
        <v>日</v>
      </c>
      <c r="V7" s="1063" t="str">
        <f t="shared" si="1"/>
        <v>月</v>
      </c>
      <c r="W7" s="1063" t="str">
        <f t="shared" si="1"/>
        <v>火</v>
      </c>
      <c r="X7" s="1063" t="str">
        <f t="shared" si="1"/>
        <v>水</v>
      </c>
      <c r="Y7" s="1063" t="str">
        <f t="shared" si="1"/>
        <v>木</v>
      </c>
      <c r="Z7" s="1063" t="str">
        <f t="shared" si="1"/>
        <v>金</v>
      </c>
      <c r="AA7" s="1063" t="str">
        <f t="shared" si="1"/>
        <v>土</v>
      </c>
      <c r="AB7" s="1061" t="str">
        <f t="shared" si="1"/>
        <v>日</v>
      </c>
      <c r="AC7" s="1063" t="str">
        <f t="shared" si="1"/>
        <v>月</v>
      </c>
      <c r="AD7" s="1063" t="str">
        <f t="shared" si="1"/>
        <v>火</v>
      </c>
      <c r="AE7" s="1063" t="str">
        <f t="shared" si="1"/>
        <v>水</v>
      </c>
      <c r="AF7" s="1063" t="s">
        <v>274</v>
      </c>
      <c r="AG7" s="1063" t="s">
        <v>277</v>
      </c>
      <c r="AH7" s="1063"/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46</v>
      </c>
      <c r="B8" s="20" t="s">
        <v>32</v>
      </c>
      <c r="C8" s="32" t="s">
        <v>47</v>
      </c>
      <c r="D8" s="29"/>
      <c r="E8" s="42"/>
      <c r="F8" s="29"/>
      <c r="G8" s="42"/>
      <c r="H8" s="148"/>
      <c r="I8" s="148"/>
      <c r="J8" s="42"/>
      <c r="K8" s="42"/>
      <c r="L8" s="42"/>
      <c r="M8" s="42"/>
      <c r="N8" s="42"/>
      <c r="O8" s="42"/>
      <c r="P8" s="42"/>
      <c r="Q8" s="42"/>
      <c r="R8" s="29"/>
      <c r="S8" s="42"/>
      <c r="T8" s="42"/>
      <c r="U8" s="42"/>
      <c r="V8" s="42"/>
      <c r="W8" s="42"/>
      <c r="X8" s="42"/>
      <c r="Y8" s="29"/>
      <c r="Z8" s="42"/>
      <c r="AA8" s="29"/>
      <c r="AB8" s="42"/>
      <c r="AC8" s="29"/>
      <c r="AD8" s="42"/>
      <c r="AE8" s="42"/>
      <c r="AF8" s="42"/>
      <c r="AG8" s="42"/>
      <c r="AH8" s="42"/>
      <c r="AI8" s="99">
        <f>SUM(AO8)</f>
        <v>0</v>
      </c>
      <c r="AJ8" s="100">
        <f t="shared" ref="AJ8:AJ14" si="2">COUNTIF(D8:AH8,"有")</f>
        <v>0</v>
      </c>
      <c r="AK8" s="101">
        <f t="shared" ref="AK8:AK14" si="3">SUM(AP8:AQ8)</f>
        <v>0</v>
      </c>
      <c r="AL8" s="104" t="s">
        <v>48</v>
      </c>
      <c r="AM8" s="103"/>
      <c r="AN8" s="55">
        <f t="shared" ref="AN8:AN14" si="4">COUNTIF(D8:AH8,"日")</f>
        <v>0</v>
      </c>
      <c r="AO8" s="55">
        <f t="shared" ref="AO8:AO14" si="5">COUNTIF(D8:AH8,"ヤ")</f>
        <v>0</v>
      </c>
      <c r="AP8" s="55">
        <f t="shared" ref="AP8:AP14" si="6">COUNTIF(D8:AH8,"2－")</f>
        <v>0</v>
      </c>
      <c r="AQ8" s="55">
        <f t="shared" ref="AQ8:AQ14" si="7">COUNTIF(D8:AH8,"3－")</f>
        <v>0</v>
      </c>
      <c r="AR8">
        <f t="shared" ref="AR8:AR14" si="8">COUNTIF(E8:AI8,"有")</f>
        <v>0</v>
      </c>
      <c r="AS8" s="55">
        <f>COUNTIF(H8:AL8,"2早")</f>
        <v>0</v>
      </c>
      <c r="AT8" s="55">
        <f t="shared" ref="AT8:AT14" si="9">COUNTIF(B8:AL8,"2オ")</f>
        <v>0</v>
      </c>
      <c r="AU8" s="55">
        <f t="shared" ref="AU8:AU14" si="10">COUNTIF(D8:AM8,"3早")</f>
        <v>0</v>
      </c>
      <c r="AV8" s="55">
        <f t="shared" ref="AV8:AV14" si="11">COUNTIF(D8:AN8,"3オ")</f>
        <v>0</v>
      </c>
      <c r="AW8" s="55">
        <f t="shared" ref="AW8:AW14" si="12">COUNTIF(F8:AP8,"10:00")</f>
        <v>0</v>
      </c>
    </row>
    <row r="9" spans="1:49" s="1093" customFormat="1" ht="16" customHeight="1">
      <c r="A9" s="1082" t="s">
        <v>46</v>
      </c>
      <c r="B9" s="1083" t="s">
        <v>32</v>
      </c>
      <c r="C9" s="1084" t="s">
        <v>49</v>
      </c>
      <c r="D9" s="1232"/>
      <c r="E9" s="1232"/>
      <c r="F9" s="1086"/>
      <c r="G9" s="1086"/>
      <c r="H9" s="1085"/>
      <c r="I9" s="1085"/>
      <c r="J9" s="1085"/>
      <c r="K9" s="1085"/>
      <c r="L9" s="1232"/>
      <c r="M9" s="1085"/>
      <c r="N9" s="1085"/>
      <c r="O9" s="1085"/>
      <c r="P9" s="1086"/>
      <c r="Q9" s="1085"/>
      <c r="R9" s="1085"/>
      <c r="S9" s="1085"/>
      <c r="T9" s="1085"/>
      <c r="U9" s="1085"/>
      <c r="V9" s="1085"/>
      <c r="W9" s="1085"/>
      <c r="X9" s="1232"/>
      <c r="Y9" s="1085"/>
      <c r="Z9" s="1232"/>
      <c r="AA9" s="1085"/>
      <c r="AB9" s="1085"/>
      <c r="AC9" s="1085"/>
      <c r="AD9" s="1085"/>
      <c r="AE9" s="1085"/>
      <c r="AF9" s="1085"/>
      <c r="AG9" s="1085"/>
      <c r="AH9" s="1085"/>
      <c r="AI9" s="1087">
        <f t="shared" ref="AI9:AI14" si="13">SUM(AO9)</f>
        <v>0</v>
      </c>
      <c r="AJ9" s="1088">
        <f t="shared" si="2"/>
        <v>0</v>
      </c>
      <c r="AK9" s="1089">
        <f t="shared" si="3"/>
        <v>0</v>
      </c>
      <c r="AL9" s="1090" t="s">
        <v>48</v>
      </c>
      <c r="AM9" s="1091"/>
      <c r="AN9" s="1092">
        <f t="shared" si="4"/>
        <v>0</v>
      </c>
      <c r="AO9" s="1092">
        <f t="shared" si="5"/>
        <v>0</v>
      </c>
      <c r="AP9" s="1092">
        <f t="shared" si="6"/>
        <v>0</v>
      </c>
      <c r="AQ9" s="1092">
        <f t="shared" si="7"/>
        <v>0</v>
      </c>
      <c r="AR9" s="1093">
        <f t="shared" si="8"/>
        <v>0</v>
      </c>
      <c r="AS9" s="1092">
        <f t="shared" ref="AS9:AS14" si="14">COUNTIF(D9:AL9,"2早")</f>
        <v>0</v>
      </c>
      <c r="AT9" s="1092">
        <f t="shared" si="9"/>
        <v>0</v>
      </c>
      <c r="AU9" s="1092">
        <f t="shared" si="10"/>
        <v>0</v>
      </c>
      <c r="AV9" s="1092">
        <f t="shared" si="11"/>
        <v>0</v>
      </c>
      <c r="AW9" s="1092">
        <f t="shared" si="12"/>
        <v>0</v>
      </c>
    </row>
    <row r="10" spans="1:49" ht="16" customHeight="1">
      <c r="A10" s="19" t="s">
        <v>46</v>
      </c>
      <c r="B10" s="20" t="s">
        <v>32</v>
      </c>
      <c r="C10" s="32" t="s">
        <v>153</v>
      </c>
      <c r="D10" s="29"/>
      <c r="E10" s="29"/>
      <c r="F10" s="1235"/>
      <c r="G10" s="29"/>
      <c r="H10" s="148"/>
      <c r="I10" s="148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1115"/>
      <c r="Z10" s="1115"/>
      <c r="AA10" s="1115"/>
      <c r="AB10" s="42"/>
      <c r="AC10" s="42"/>
      <c r="AD10" s="1115"/>
      <c r="AE10" s="42"/>
      <c r="AF10" s="42"/>
      <c r="AG10" s="42"/>
      <c r="AH10" s="42"/>
      <c r="AI10" s="99">
        <f t="shared" si="13"/>
        <v>0</v>
      </c>
      <c r="AJ10" s="100">
        <f t="shared" si="2"/>
        <v>0</v>
      </c>
      <c r="AK10" s="101">
        <f t="shared" si="3"/>
        <v>0</v>
      </c>
      <c r="AL10" s="104" t="s">
        <v>48</v>
      </c>
      <c r="AM10" s="103"/>
      <c r="AN10" s="55">
        <f t="shared" si="4"/>
        <v>0</v>
      </c>
      <c r="AO10" s="55">
        <f t="shared" si="5"/>
        <v>0</v>
      </c>
      <c r="AP10" s="55">
        <f t="shared" si="6"/>
        <v>0</v>
      </c>
      <c r="AQ10" s="55">
        <f t="shared" si="7"/>
        <v>0</v>
      </c>
      <c r="AR10">
        <f t="shared" si="8"/>
        <v>0</v>
      </c>
      <c r="AS10" s="55">
        <f t="shared" si="14"/>
        <v>0</v>
      </c>
      <c r="AT10" s="55">
        <f t="shared" si="9"/>
        <v>0</v>
      </c>
      <c r="AU10" s="55">
        <f t="shared" si="10"/>
        <v>0</v>
      </c>
      <c r="AV10" s="55">
        <f t="shared" si="11"/>
        <v>0</v>
      </c>
      <c r="AW10" s="55">
        <f t="shared" si="12"/>
        <v>0</v>
      </c>
    </row>
    <row r="11" spans="1:49" s="1093" customFormat="1" ht="16" customHeight="1">
      <c r="A11" s="1082" t="s">
        <v>46</v>
      </c>
      <c r="B11" s="1096" t="s">
        <v>32</v>
      </c>
      <c r="C11" s="1084" t="s">
        <v>54</v>
      </c>
      <c r="D11" s="1085"/>
      <c r="E11" s="1085"/>
      <c r="F11" s="1085"/>
      <c r="G11" s="1085"/>
      <c r="H11" s="1085"/>
      <c r="I11" s="1232"/>
      <c r="J11" s="1085"/>
      <c r="K11" s="1085"/>
      <c r="L11" s="1086"/>
      <c r="M11" s="1085"/>
      <c r="N11" s="1085"/>
      <c r="O11" s="1085"/>
      <c r="P11" s="1086"/>
      <c r="Q11" s="1085"/>
      <c r="R11" s="1085"/>
      <c r="S11" s="1086"/>
      <c r="T11" s="1085"/>
      <c r="U11" s="1085"/>
      <c r="V11" s="1085"/>
      <c r="W11" s="1097"/>
      <c r="X11" s="1085"/>
      <c r="Y11" s="1085"/>
      <c r="Z11" s="1086"/>
      <c r="AA11" s="1085"/>
      <c r="AB11" s="1085"/>
      <c r="AC11" s="1085"/>
      <c r="AD11" s="1086"/>
      <c r="AE11" s="1085"/>
      <c r="AF11" s="1085"/>
      <c r="AG11" s="1085"/>
      <c r="AH11" s="1085"/>
      <c r="AI11" s="1087">
        <f t="shared" si="13"/>
        <v>0</v>
      </c>
      <c r="AJ11" s="1088">
        <f t="shared" si="2"/>
        <v>0</v>
      </c>
      <c r="AK11" s="1089">
        <f t="shared" si="3"/>
        <v>0</v>
      </c>
      <c r="AL11" s="1090" t="s">
        <v>48</v>
      </c>
      <c r="AM11" s="1091"/>
      <c r="AN11" s="1092">
        <f t="shared" si="4"/>
        <v>0</v>
      </c>
      <c r="AO11" s="1092">
        <f t="shared" si="5"/>
        <v>0</v>
      </c>
      <c r="AP11" s="1092">
        <f t="shared" si="6"/>
        <v>0</v>
      </c>
      <c r="AQ11" s="1092">
        <f t="shared" si="7"/>
        <v>0</v>
      </c>
      <c r="AR11" s="1093">
        <f t="shared" si="8"/>
        <v>0</v>
      </c>
      <c r="AS11" s="1092">
        <f t="shared" si="14"/>
        <v>0</v>
      </c>
      <c r="AT11" s="1092">
        <f t="shared" si="9"/>
        <v>0</v>
      </c>
      <c r="AU11" s="1092">
        <f t="shared" si="10"/>
        <v>0</v>
      </c>
      <c r="AV11" s="1092">
        <f t="shared" si="11"/>
        <v>0</v>
      </c>
      <c r="AW11" s="1092">
        <f t="shared" si="12"/>
        <v>0</v>
      </c>
    </row>
    <row r="12" spans="1:49" ht="16" customHeight="1">
      <c r="A12" s="36" t="s">
        <v>46</v>
      </c>
      <c r="B12" s="37" t="s">
        <v>32</v>
      </c>
      <c r="C12" s="38" t="s">
        <v>129</v>
      </c>
      <c r="D12" s="42"/>
      <c r="E12" s="42"/>
      <c r="F12" s="42"/>
      <c r="G12" s="42"/>
      <c r="H12" s="148"/>
      <c r="I12" s="149"/>
      <c r="J12" s="42"/>
      <c r="K12" s="42"/>
      <c r="L12" s="29"/>
      <c r="M12" s="42"/>
      <c r="N12" s="42"/>
      <c r="O12" s="42"/>
      <c r="P12" s="29"/>
      <c r="Q12" s="42"/>
      <c r="R12" s="42"/>
      <c r="S12" s="29"/>
      <c r="T12" s="42"/>
      <c r="U12" s="42"/>
      <c r="V12" s="42"/>
      <c r="W12" s="29"/>
      <c r="X12" s="42"/>
      <c r="Y12" s="42"/>
      <c r="Z12" s="29"/>
      <c r="AA12" s="42"/>
      <c r="AB12" s="42"/>
      <c r="AC12" s="42"/>
      <c r="AD12" s="29"/>
      <c r="AE12" s="42"/>
      <c r="AF12" s="42"/>
      <c r="AG12" s="42"/>
      <c r="AH12" s="42"/>
      <c r="AI12" s="99">
        <f t="shared" si="13"/>
        <v>0</v>
      </c>
      <c r="AJ12" s="100">
        <f t="shared" si="2"/>
        <v>0</v>
      </c>
      <c r="AK12" s="101">
        <f t="shared" si="3"/>
        <v>0</v>
      </c>
      <c r="AL12" s="104" t="s">
        <v>48</v>
      </c>
      <c r="AM12" s="98"/>
      <c r="AN12" s="55">
        <f t="shared" si="4"/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>
        <f t="shared" si="8"/>
        <v>0</v>
      </c>
      <c r="AS12" s="55">
        <f t="shared" si="14"/>
        <v>0</v>
      </c>
      <c r="AT12" s="55">
        <f t="shared" si="9"/>
        <v>0</v>
      </c>
      <c r="AU12" s="55">
        <f t="shared" si="10"/>
        <v>0</v>
      </c>
      <c r="AV12" s="55">
        <f t="shared" si="11"/>
        <v>0</v>
      </c>
      <c r="AW12" s="55">
        <f t="shared" si="12"/>
        <v>0</v>
      </c>
    </row>
    <row r="13" spans="1:49" s="1093" customFormat="1" ht="16" customHeight="1">
      <c r="A13" s="1099" t="s">
        <v>46</v>
      </c>
      <c r="B13" s="1100" t="s">
        <v>32</v>
      </c>
      <c r="C13" s="1224" t="s">
        <v>278</v>
      </c>
      <c r="D13" s="1086"/>
      <c r="E13" s="1085"/>
      <c r="F13" s="1085"/>
      <c r="G13" s="1085"/>
      <c r="H13" s="1085"/>
      <c r="I13" s="1085"/>
      <c r="J13" s="1085"/>
      <c r="K13" s="1085"/>
      <c r="L13" s="1085"/>
      <c r="M13" s="1085"/>
      <c r="N13" s="1085"/>
      <c r="O13" s="1085"/>
      <c r="P13" s="1085"/>
      <c r="Q13" s="1085"/>
      <c r="R13" s="1085"/>
      <c r="S13" s="1085"/>
      <c r="T13" s="1085"/>
      <c r="U13" s="1085"/>
      <c r="V13" s="1085"/>
      <c r="W13" s="1085"/>
      <c r="X13" s="1085"/>
      <c r="Y13" s="1085"/>
      <c r="Z13" s="1085"/>
      <c r="AA13" s="1085"/>
      <c r="AB13" s="1085"/>
      <c r="AC13" s="1098"/>
      <c r="AD13" s="1085"/>
      <c r="AE13" s="1085"/>
      <c r="AF13" s="1086"/>
      <c r="AG13" s="1086"/>
      <c r="AH13" s="1085"/>
      <c r="AI13" s="1087">
        <f t="shared" si="13"/>
        <v>0</v>
      </c>
      <c r="AJ13" s="1088">
        <f t="shared" si="2"/>
        <v>0</v>
      </c>
      <c r="AK13" s="1089">
        <f t="shared" si="3"/>
        <v>0</v>
      </c>
      <c r="AL13" s="1090" t="s">
        <v>48</v>
      </c>
      <c r="AN13" s="1092">
        <f t="shared" si="4"/>
        <v>0</v>
      </c>
      <c r="AO13" s="1092">
        <f t="shared" si="5"/>
        <v>0</v>
      </c>
      <c r="AP13" s="1092">
        <f t="shared" si="6"/>
        <v>0</v>
      </c>
      <c r="AQ13" s="1092">
        <f t="shared" si="7"/>
        <v>0</v>
      </c>
      <c r="AR13" s="1093">
        <f t="shared" si="8"/>
        <v>0</v>
      </c>
      <c r="AS13" s="1092">
        <f t="shared" si="14"/>
        <v>0</v>
      </c>
      <c r="AT13" s="1092">
        <f t="shared" si="9"/>
        <v>0</v>
      </c>
      <c r="AU13" s="1092">
        <f t="shared" si="10"/>
        <v>0</v>
      </c>
      <c r="AV13" s="1092">
        <f t="shared" si="11"/>
        <v>0</v>
      </c>
      <c r="AW13" s="1092">
        <f t="shared" si="12"/>
        <v>0</v>
      </c>
    </row>
    <row r="14" spans="1:49" ht="16" customHeight="1">
      <c r="A14" s="36" t="s">
        <v>46</v>
      </c>
      <c r="B14" s="37" t="s">
        <v>32</v>
      </c>
      <c r="C14" s="1216" t="s">
        <v>281</v>
      </c>
      <c r="D14" s="29"/>
      <c r="E14" s="1115"/>
      <c r="F14" s="1237"/>
      <c r="G14" s="1238"/>
      <c r="H14" s="565"/>
      <c r="I14" s="148"/>
      <c r="J14" s="42"/>
      <c r="K14" s="42"/>
      <c r="L14" s="42"/>
      <c r="M14" s="42"/>
      <c r="N14" s="121"/>
      <c r="O14" s="42"/>
      <c r="P14" s="29"/>
      <c r="Q14" s="42"/>
      <c r="R14" s="42"/>
      <c r="S14" s="42"/>
      <c r="T14" s="1237"/>
      <c r="U14" s="1237"/>
      <c r="V14" s="42"/>
      <c r="W14" s="42"/>
      <c r="X14" s="42"/>
      <c r="Y14" s="42"/>
      <c r="Z14" s="29"/>
      <c r="AA14" s="29"/>
      <c r="AB14" s="1115"/>
      <c r="AC14" s="1115"/>
      <c r="AD14" s="29"/>
      <c r="AE14" s="42"/>
      <c r="AF14" s="42"/>
      <c r="AG14" s="42"/>
      <c r="AH14" s="42"/>
      <c r="AI14" s="99">
        <f t="shared" si="13"/>
        <v>0</v>
      </c>
      <c r="AJ14" s="100">
        <f t="shared" si="2"/>
        <v>0</v>
      </c>
      <c r="AK14" s="101">
        <f t="shared" si="3"/>
        <v>0</v>
      </c>
      <c r="AL14" s="1211" t="s">
        <v>282</v>
      </c>
      <c r="AM14" s="98"/>
      <c r="AN14" s="55">
        <f t="shared" si="4"/>
        <v>0</v>
      </c>
      <c r="AO14" s="55">
        <f t="shared" si="5"/>
        <v>0</v>
      </c>
      <c r="AP14" s="55">
        <f t="shared" si="6"/>
        <v>0</v>
      </c>
      <c r="AQ14" s="55">
        <f t="shared" si="7"/>
        <v>0</v>
      </c>
      <c r="AR14">
        <f t="shared" si="8"/>
        <v>0</v>
      </c>
      <c r="AS14" s="55">
        <f t="shared" si="14"/>
        <v>0</v>
      </c>
      <c r="AT14" s="55">
        <f t="shared" si="9"/>
        <v>0</v>
      </c>
      <c r="AU14" s="55">
        <f t="shared" si="10"/>
        <v>0</v>
      </c>
      <c r="AV14" s="55">
        <f t="shared" si="11"/>
        <v>0</v>
      </c>
      <c r="AW14" s="55">
        <f t="shared" si="12"/>
        <v>0</v>
      </c>
    </row>
    <row r="15" spans="1:49" s="1093" customFormat="1" ht="16" customHeight="1">
      <c r="A15" s="1095" t="s">
        <v>46</v>
      </c>
      <c r="B15" s="1096" t="s">
        <v>32</v>
      </c>
      <c r="C15" s="1084" t="s">
        <v>52</v>
      </c>
      <c r="D15" s="1222"/>
      <c r="E15" s="1085"/>
      <c r="F15" s="1222"/>
      <c r="G15" s="1223"/>
      <c r="H15" s="1085"/>
      <c r="I15" s="1085"/>
      <c r="J15" s="1085"/>
      <c r="K15" s="1085"/>
      <c r="L15" s="1085"/>
      <c r="M15" s="1085"/>
      <c r="N15" s="1085"/>
      <c r="O15" s="1085"/>
      <c r="P15" s="1085"/>
      <c r="Q15" s="1086"/>
      <c r="R15" s="1086"/>
      <c r="S15" s="1085"/>
      <c r="T15" s="1222"/>
      <c r="U15" s="1086"/>
      <c r="V15" s="1097"/>
      <c r="W15" s="1085"/>
      <c r="X15" s="1097"/>
      <c r="Y15" s="1085"/>
      <c r="Z15" s="1085"/>
      <c r="AA15" s="1085"/>
      <c r="AB15" s="1085"/>
      <c r="AC15" s="1085"/>
      <c r="AD15" s="1085"/>
      <c r="AE15" s="1085"/>
      <c r="AF15" s="1085"/>
      <c r="AG15" s="1085"/>
      <c r="AH15" s="1085"/>
      <c r="AI15" s="1087">
        <f>SUM(AO15)</f>
        <v>0</v>
      </c>
      <c r="AJ15" s="1088">
        <f>COUNTIF(D15:AH15,"有")</f>
        <v>0</v>
      </c>
      <c r="AK15" s="1089">
        <f>SUM(AP15:AQ15)</f>
        <v>0</v>
      </c>
      <c r="AL15" s="1090" t="s">
        <v>51</v>
      </c>
      <c r="AM15" s="1091"/>
      <c r="AN15" s="1092">
        <f>COUNTIF(D15:AH15,"日")</f>
        <v>0</v>
      </c>
      <c r="AO15" s="1092">
        <f>COUNTIF(D15:AH15,"ヤ")</f>
        <v>0</v>
      </c>
      <c r="AP15" s="1092">
        <f>COUNTIF(D15:AH15,"2－")</f>
        <v>0</v>
      </c>
      <c r="AQ15" s="1092">
        <f>COUNTIF(D15:AH15,"3－")</f>
        <v>0</v>
      </c>
      <c r="AR15" s="1093">
        <f>COUNTIF(E15:AI15,"有")</f>
        <v>0</v>
      </c>
      <c r="AS15" s="1092">
        <f>COUNTIF(D15:AL15,"2早")</f>
        <v>0</v>
      </c>
      <c r="AT15" s="1092">
        <f>COUNTIF(B15:AL15,"2オ")</f>
        <v>0</v>
      </c>
      <c r="AU15" s="1092">
        <f>COUNTIF(D15:AM15,"3早")</f>
        <v>0</v>
      </c>
      <c r="AV15" s="1092">
        <f>COUNTIF(D15:AN15,"3オ")</f>
        <v>0</v>
      </c>
      <c r="AW15" s="1092">
        <f>COUNTIF(F15:AP15,"10:00")</f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9"/>
      <c r="E16" s="29"/>
      <c r="F16" s="42"/>
      <c r="G16" s="42"/>
      <c r="H16" s="148"/>
      <c r="I16" s="148"/>
      <c r="J16" s="29"/>
      <c r="K16" s="1115"/>
      <c r="L16" s="29"/>
      <c r="M16" s="42"/>
      <c r="N16" s="42"/>
      <c r="O16" s="42"/>
      <c r="P16" s="42"/>
      <c r="Q16" s="42"/>
      <c r="R16" s="42"/>
      <c r="S16" s="29"/>
      <c r="T16" s="42"/>
      <c r="U16" s="42"/>
      <c r="V16" s="42"/>
      <c r="W16" s="29"/>
      <c r="X16" s="42"/>
      <c r="Y16" s="42"/>
      <c r="Z16" s="42"/>
      <c r="AA16" s="42"/>
      <c r="AB16" s="42"/>
      <c r="AC16" s="42"/>
      <c r="AD16" s="42"/>
      <c r="AE16" s="42"/>
      <c r="AF16" s="29"/>
      <c r="AG16" s="42"/>
      <c r="AH16" s="42"/>
      <c r="AI16" s="99">
        <f>SUM(AO16)</f>
        <v>0</v>
      </c>
      <c r="AJ16" s="100">
        <f>COUNTIF(D16:AH16,"有")</f>
        <v>0</v>
      </c>
      <c r="AK16" s="101">
        <f>SUM(AP16:AQ16)</f>
        <v>0</v>
      </c>
      <c r="AL16" s="104" t="s">
        <v>51</v>
      </c>
      <c r="AM16" s="103"/>
      <c r="AN16" s="55">
        <f>COUNTIF(D16:AH16,"日")</f>
        <v>0</v>
      </c>
      <c r="AO16" s="55">
        <f>COUNTIF(D16:AH16,"ヤ")</f>
        <v>0</v>
      </c>
      <c r="AP16" s="55">
        <f>COUNTIF(D16:AH16,"2－")</f>
        <v>0</v>
      </c>
      <c r="AQ16" s="55">
        <f>COUNTIF(D16:AH16,"3－")</f>
        <v>0</v>
      </c>
      <c r="AR16">
        <f>COUNTIF(E16:AI16,"有")</f>
        <v>0</v>
      </c>
      <c r="AS16" s="55">
        <f>COUNTIF(D16:AL16,"2早")</f>
        <v>0</v>
      </c>
      <c r="AT16" s="55">
        <f>COUNTIF(B16:AL16,"2オ")</f>
        <v>0</v>
      </c>
      <c r="AU16" s="55">
        <f>COUNTIF(D16:AM16,"3早")</f>
        <v>0</v>
      </c>
      <c r="AV16" s="55">
        <f>COUNTIF(D16:AN16,"3オ")</f>
        <v>0</v>
      </c>
      <c r="AW16" s="55">
        <f>COUNTIF(F16:AP16,"10:00")</f>
        <v>0</v>
      </c>
    </row>
    <row r="17" spans="1:49" s="1093" customFormat="1" ht="16" customHeight="1">
      <c r="A17" s="1099" t="s">
        <v>46</v>
      </c>
      <c r="B17" s="1100" t="s">
        <v>32</v>
      </c>
      <c r="C17" s="1224" t="s">
        <v>279</v>
      </c>
      <c r="D17" s="1086"/>
      <c r="E17" s="1085"/>
      <c r="F17" s="1085"/>
      <c r="G17" s="1085"/>
      <c r="H17" s="1212"/>
      <c r="I17" s="1085"/>
      <c r="J17" s="1085"/>
      <c r="K17" s="1085"/>
      <c r="L17" s="1085"/>
      <c r="M17" s="1085"/>
      <c r="N17" s="1213"/>
      <c r="O17" s="1085"/>
      <c r="P17" s="1085"/>
      <c r="Q17" s="1085"/>
      <c r="R17" s="1085"/>
      <c r="S17" s="1085"/>
      <c r="T17" s="1085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5"/>
      <c r="AE17" s="1085"/>
      <c r="AF17" s="1085"/>
      <c r="AG17" s="1085"/>
      <c r="AH17" s="1085"/>
      <c r="AI17" s="1087">
        <f>SUM(AO17)</f>
        <v>0</v>
      </c>
      <c r="AJ17" s="1088">
        <f>COUNTIF(D17:AH17,"有")</f>
        <v>0</v>
      </c>
      <c r="AK17" s="1089">
        <f>SUM(AP17:AQ17)</f>
        <v>0</v>
      </c>
      <c r="AL17" s="1225" t="s">
        <v>280</v>
      </c>
      <c r="AM17" s="1102"/>
      <c r="AN17" s="1092">
        <f>COUNTIF(D17:AH17,"日")</f>
        <v>0</v>
      </c>
      <c r="AO17" s="1092">
        <f>COUNTIF(D17:AH17,"ヤ")</f>
        <v>0</v>
      </c>
      <c r="AP17" s="1092">
        <f>COUNTIF(D17:AH17,"2－")</f>
        <v>0</v>
      </c>
      <c r="AQ17" s="1092">
        <f>COUNTIF(D17:AH17,"3－")</f>
        <v>0</v>
      </c>
      <c r="AR17" s="1093">
        <f>COUNTIF(E17:AI17,"有")</f>
        <v>0</v>
      </c>
      <c r="AS17" s="1092">
        <f>COUNTIF(D17:AL17,"2早")</f>
        <v>0</v>
      </c>
      <c r="AT17" s="1092">
        <f>COUNTIF(B17:AL17,"2オ")</f>
        <v>0</v>
      </c>
      <c r="AU17" s="1092">
        <f>COUNTIF(D17:AM17,"3早")</f>
        <v>0</v>
      </c>
      <c r="AV17" s="1092">
        <f>COUNTIF(D17:AN17,"3オ")</f>
        <v>0</v>
      </c>
      <c r="AW17" s="1092">
        <f>COUNTIF(F17:AP17,"10:00")</f>
        <v>0</v>
      </c>
    </row>
    <row r="18" spans="1:49" ht="16" customHeight="1">
      <c r="A18" s="36" t="s">
        <v>46</v>
      </c>
      <c r="B18" s="40" t="s">
        <v>44</v>
      </c>
      <c r="C18" s="32" t="s">
        <v>236</v>
      </c>
      <c r="D18" s="42"/>
      <c r="E18" s="42"/>
      <c r="F18" s="42"/>
      <c r="G18" s="42"/>
      <c r="H18" s="148"/>
      <c r="I18" s="148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29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99">
        <f>SUM(AO18)</f>
        <v>0</v>
      </c>
      <c r="AJ18" s="100">
        <f>COUNTIF(D18:AH18,"有")</f>
        <v>0</v>
      </c>
      <c r="AK18" s="101">
        <f>SUM(AP18:AQ18)</f>
        <v>0</v>
      </c>
      <c r="AL18" s="1211" t="s">
        <v>285</v>
      </c>
      <c r="AM18" s="98"/>
      <c r="AN18" s="55">
        <f>COUNTIF(D18:AH18,"日")</f>
        <v>0</v>
      </c>
      <c r="AO18" s="55">
        <f>COUNTIF(D18:AH18,"ヤ")</f>
        <v>0</v>
      </c>
      <c r="AP18" s="55">
        <f>COUNTIF(D18:AH18,"2－")</f>
        <v>0</v>
      </c>
      <c r="AQ18" s="55">
        <f>COUNTIF(D18:AH18,"3－")</f>
        <v>0</v>
      </c>
      <c r="AR18">
        <f>COUNTIF(E18:AI18,"有")</f>
        <v>0</v>
      </c>
      <c r="AS18" s="55">
        <f>COUNTIF(D18:AL18,"2早")</f>
        <v>0</v>
      </c>
      <c r="AT18" s="55">
        <f>COUNTIF(D18:AL18,"2オ")</f>
        <v>0</v>
      </c>
      <c r="AU18" s="55">
        <f>COUNTIF(D18:AM18,"3早")</f>
        <v>0</v>
      </c>
      <c r="AV18" s="55">
        <f>COUNTIF(D18:AN18,"3オ")</f>
        <v>0</v>
      </c>
      <c r="AW18" s="55">
        <f>COUNTIF(F18:AP18,"10:00")</f>
        <v>0</v>
      </c>
    </row>
    <row r="19" spans="1:49" ht="16" customHeight="1">
      <c r="A19" s="36"/>
      <c r="B19" s="37"/>
      <c r="C19" s="32"/>
      <c r="D19" s="42"/>
      <c r="E19" s="42"/>
      <c r="F19" s="42"/>
      <c r="G19" s="42"/>
      <c r="H19" s="148"/>
      <c r="I19" s="148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99"/>
      <c r="AJ19" s="100"/>
      <c r="AK19" s="101"/>
      <c r="AL19" s="104"/>
      <c r="AM19" s="98"/>
      <c r="AN19" s="55"/>
      <c r="AO19" s="55"/>
      <c r="AP19" s="55"/>
      <c r="AQ19" s="55"/>
      <c r="AS19" s="55"/>
      <c r="AT19" s="55"/>
      <c r="AU19" s="55"/>
      <c r="AV19" s="55"/>
      <c r="AW19" s="55"/>
    </row>
    <row r="20" spans="1:49" ht="16" customHeight="1">
      <c r="A20" s="36"/>
      <c r="B20" s="37"/>
      <c r="C20" s="39"/>
      <c r="D20" s="42"/>
      <c r="E20" s="42"/>
      <c r="F20" s="42"/>
      <c r="G20" s="42"/>
      <c r="H20" s="148"/>
      <c r="I20" s="148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99"/>
      <c r="AJ20" s="100"/>
      <c r="AK20" s="101"/>
      <c r="AL20" s="104"/>
      <c r="AM20" s="98"/>
      <c r="AN20" s="55"/>
      <c r="AO20" s="55"/>
      <c r="AP20" s="55"/>
      <c r="AQ20" s="55"/>
      <c r="AS20" s="55"/>
      <c r="AT20" s="55"/>
      <c r="AU20" s="55"/>
      <c r="AV20" s="55"/>
      <c r="AW20" s="55"/>
    </row>
    <row r="21" spans="1:49" ht="16" customHeight="1">
      <c r="A21" s="36"/>
      <c r="B21" s="37"/>
      <c r="C21" s="39"/>
      <c r="D21" s="42"/>
      <c r="E21" s="42"/>
      <c r="F21" s="42"/>
      <c r="G21" s="42"/>
      <c r="H21" s="148"/>
      <c r="I21" s="148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99"/>
      <c r="AJ21" s="100"/>
      <c r="AK21" s="101"/>
      <c r="AL21" s="104"/>
      <c r="AM21" s="98"/>
      <c r="AN21" s="55"/>
      <c r="AO21" s="55"/>
      <c r="AP21" s="55"/>
      <c r="AQ21" s="55"/>
      <c r="AS21" s="55"/>
      <c r="AT21" s="55"/>
      <c r="AU21" s="55"/>
      <c r="AV21" s="55"/>
      <c r="AW21" s="55"/>
    </row>
    <row r="22" spans="1:49" ht="16" customHeight="1">
      <c r="A22" s="19" t="s">
        <v>31</v>
      </c>
      <c r="B22" s="20" t="s">
        <v>32</v>
      </c>
      <c r="C22" s="21" t="s">
        <v>33</v>
      </c>
      <c r="D22" s="119"/>
      <c r="E22" s="119"/>
      <c r="F22" s="120"/>
      <c r="G22" s="121"/>
      <c r="H22" s="148"/>
      <c r="I22" s="148"/>
      <c r="J22" s="29"/>
      <c r="K22" s="125"/>
      <c r="L22" s="125"/>
      <c r="M22" s="1142"/>
      <c r="N22" s="42"/>
      <c r="O22" s="42"/>
      <c r="P22" s="119"/>
      <c r="Q22" s="154"/>
      <c r="R22" s="1233"/>
      <c r="S22" s="1233"/>
      <c r="T22" s="1234"/>
      <c r="U22" s="1236"/>
      <c r="V22" s="1235"/>
      <c r="W22" s="42"/>
      <c r="X22" s="42"/>
      <c r="Y22" s="42"/>
      <c r="Z22" s="1215"/>
      <c r="AA22" s="42"/>
      <c r="AB22" s="42"/>
      <c r="AC22" s="42"/>
      <c r="AD22" s="42"/>
      <c r="AE22" s="42"/>
      <c r="AF22" s="42"/>
      <c r="AG22" s="42"/>
      <c r="AH22" s="42"/>
      <c r="AI22" s="99">
        <f>SUM(AO22)</f>
        <v>0</v>
      </c>
      <c r="AJ22" s="100">
        <f>COUNTIF(D22:AH22,"有")</f>
        <v>0</v>
      </c>
      <c r="AK22" s="101">
        <f>SUM(AP22:AQ22)</f>
        <v>0</v>
      </c>
      <c r="AL22" s="102" t="s">
        <v>38</v>
      </c>
      <c r="AM22" s="103"/>
      <c r="AN22" s="55">
        <f t="shared" ref="AN22:AN24" si="15">COUNTIF(D22:AH22,"日")</f>
        <v>0</v>
      </c>
      <c r="AO22" s="55">
        <f t="shared" ref="AO22:AO23" si="16">COUNTIF(D22:AH22,"ヤ")</f>
        <v>0</v>
      </c>
      <c r="AP22" s="55">
        <f t="shared" ref="AP22:AP23" si="17">COUNTIF(D22:AH22,"2－")</f>
        <v>0</v>
      </c>
      <c r="AQ22" s="55">
        <f t="shared" ref="AQ22:AQ23" si="18">COUNTIF(D22:AH22,"3－")</f>
        <v>0</v>
      </c>
      <c r="AR22">
        <f t="shared" ref="AR22:AR23" si="19">COUNTIF(E22:AI22,"有")</f>
        <v>0</v>
      </c>
      <c r="AS22" s="55">
        <f t="shared" ref="AS22:AS23" si="20">COUNTIF(D22:AL22,"2早")</f>
        <v>0</v>
      </c>
      <c r="AT22" s="55">
        <f t="shared" ref="AT22:AT23" si="21">COUNTIF(B22:AL22,"2オ")</f>
        <v>0</v>
      </c>
      <c r="AU22" s="55">
        <f t="shared" ref="AU22:AU23" si="22">COUNTIF(D22:AM22,"3早")</f>
        <v>0</v>
      </c>
      <c r="AV22" s="55">
        <f t="shared" ref="AV22:AV23" si="23">COUNTIF(D22:AN22,"3オ")</f>
        <v>0</v>
      </c>
      <c r="AW22" s="55">
        <f t="shared" ref="AW22:AW23" si="24">COUNTIF(F22:AP22,"10:00")</f>
        <v>0</v>
      </c>
    </row>
    <row r="23" spans="1:49" ht="16" customHeight="1">
      <c r="A23" s="19" t="s">
        <v>31</v>
      </c>
      <c r="B23" s="20" t="s">
        <v>32</v>
      </c>
      <c r="C23" s="21" t="s">
        <v>45</v>
      </c>
      <c r="D23" s="42"/>
      <c r="E23" s="42"/>
      <c r="F23" s="42"/>
      <c r="G23" s="42"/>
      <c r="H23" s="148"/>
      <c r="I23" s="148"/>
      <c r="J23" s="1159"/>
      <c r="K23" s="1159"/>
      <c r="L23" s="1115"/>
      <c r="M23" s="1115"/>
      <c r="N23" s="1115"/>
      <c r="O23" s="29"/>
      <c r="P23" s="42"/>
      <c r="Q23" s="122"/>
      <c r="R23" s="122"/>
      <c r="S23" s="12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29"/>
      <c r="AE23" s="42"/>
      <c r="AF23" s="42"/>
      <c r="AG23" s="42"/>
      <c r="AH23" s="42"/>
      <c r="AI23" s="99">
        <f>SUM(AO23)</f>
        <v>0</v>
      </c>
      <c r="AJ23" s="100">
        <f>COUNTIF(D23:AH23,"有")</f>
        <v>0</v>
      </c>
      <c r="AK23" s="101">
        <f>SUM(AP23:AQ23)</f>
        <v>0</v>
      </c>
      <c r="AL23" s="102" t="s">
        <v>38</v>
      </c>
      <c r="AM23" s="103"/>
      <c r="AN23" s="55">
        <f>COUNTIF(D23:AH23,"日")</f>
        <v>0</v>
      </c>
      <c r="AO23" s="55">
        <f t="shared" si="16"/>
        <v>0</v>
      </c>
      <c r="AP23" s="55">
        <f t="shared" si="17"/>
        <v>0</v>
      </c>
      <c r="AQ23" s="55">
        <f t="shared" si="18"/>
        <v>0</v>
      </c>
      <c r="AR23">
        <f t="shared" si="19"/>
        <v>0</v>
      </c>
      <c r="AS23" s="55">
        <f t="shared" si="20"/>
        <v>0</v>
      </c>
      <c r="AT23" s="55">
        <f t="shared" si="21"/>
        <v>0</v>
      </c>
      <c r="AU23" s="55">
        <f t="shared" si="22"/>
        <v>0</v>
      </c>
      <c r="AV23" s="55">
        <f t="shared" si="23"/>
        <v>0</v>
      </c>
      <c r="AW23" s="55">
        <f t="shared" si="24"/>
        <v>0</v>
      </c>
    </row>
    <row r="24" spans="1:49" ht="16" customHeight="1">
      <c r="A24" s="36" t="s">
        <v>31</v>
      </c>
      <c r="B24" s="37" t="s">
        <v>210</v>
      </c>
      <c r="C24" s="32" t="s">
        <v>78</v>
      </c>
      <c r="D24" s="42"/>
      <c r="E24" s="42"/>
      <c r="F24" s="42"/>
      <c r="G24" s="42"/>
      <c r="H24" s="148"/>
      <c r="I24" s="148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99">
        <f>SUM(AO24)</f>
        <v>0</v>
      </c>
      <c r="AJ24" s="100">
        <f>COUNTIF(D24:AH24,"有")</f>
        <v>0</v>
      </c>
      <c r="AK24" s="101">
        <f>SUM(AP24:AQ24)</f>
        <v>0</v>
      </c>
      <c r="AL24" s="104" t="s">
        <v>38</v>
      </c>
      <c r="AM24" s="98"/>
      <c r="AN24" s="55">
        <f t="shared" si="15"/>
        <v>0</v>
      </c>
      <c r="AO24" s="55">
        <f>COUNTIF(D24:AH24,"ヤ")</f>
        <v>0</v>
      </c>
      <c r="AP24" s="55">
        <f>COUNTIF(D24:AH24,"2－")</f>
        <v>0</v>
      </c>
      <c r="AQ24" s="55">
        <f>COUNTIF(D24:AH24,"3－")</f>
        <v>0</v>
      </c>
      <c r="AR24">
        <f>COUNTIF(E24:AI24,"有")</f>
        <v>0</v>
      </c>
      <c r="AS24" s="55">
        <f>COUNTIF(D24:AL24,"2早")</f>
        <v>0</v>
      </c>
      <c r="AT24" s="55">
        <f>COUNTIF(B24:AL24,"2オ")</f>
        <v>0</v>
      </c>
      <c r="AU24" s="55">
        <f>COUNTIF(D24:AM24,"3早")</f>
        <v>0</v>
      </c>
      <c r="AV24" s="55">
        <f>COUNTIF(D24:AN24,"3オ")</f>
        <v>0</v>
      </c>
      <c r="AW24" s="55">
        <f>COUNTIF(F24:AP24,"10:00")</f>
        <v>0</v>
      </c>
    </row>
    <row r="25" spans="1:49" ht="16" customHeight="1">
      <c r="A25" s="36"/>
      <c r="B25" s="37"/>
      <c r="C25" s="39"/>
      <c r="D25" s="42"/>
      <c r="E25" s="42"/>
      <c r="F25" s="42"/>
      <c r="G25" s="42"/>
      <c r="H25" s="148"/>
      <c r="I25" s="148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1208"/>
      <c r="D26" s="42"/>
      <c r="E26" s="42"/>
      <c r="F26" s="42"/>
      <c r="G26" s="42"/>
      <c r="H26" s="148"/>
      <c r="I26" s="14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B27" s="1207"/>
      <c r="C27" s="1207"/>
      <c r="D27" s="42"/>
      <c r="E27" s="42"/>
      <c r="F27" s="42"/>
      <c r="G27" s="42"/>
      <c r="H27" s="148"/>
      <c r="I27" s="148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99">
        <f>SUM(AO27)</f>
        <v>0</v>
      </c>
      <c r="AJ27" s="100"/>
      <c r="AK27" s="101"/>
      <c r="AL27" s="104"/>
      <c r="AM27" s="98"/>
      <c r="AN27" s="55">
        <f>COUNTIF(D27:AH27,"日")</f>
        <v>0</v>
      </c>
      <c r="AO27" s="55">
        <f>COUNTIF(D27:AH27,"ヤ")</f>
        <v>0</v>
      </c>
      <c r="AP27" s="55">
        <f>COUNTIF(D27:AH27,"2－")</f>
        <v>0</v>
      </c>
      <c r="AQ27" s="55">
        <f>COUNTIF(D27:AH27,"3－")</f>
        <v>0</v>
      </c>
      <c r="AR27">
        <f>COUNTIF(E27:AI27,"有")</f>
        <v>0</v>
      </c>
      <c r="AS27" s="55">
        <f>COUNTIF(D27:AL27,"2早")</f>
        <v>0</v>
      </c>
      <c r="AT27" s="55">
        <f>COUNTIF(B27:AL27,"2オ")</f>
        <v>0</v>
      </c>
      <c r="AU27" s="55">
        <f>COUNTIF(D27:AM27,"3早")</f>
        <v>0</v>
      </c>
      <c r="AV27" s="55">
        <f>COUNTIF(D27:AN27,"3オ")</f>
        <v>0</v>
      </c>
      <c r="AW27" s="55">
        <f>COUNTIF(F27:AP27,"10:00")</f>
        <v>0</v>
      </c>
    </row>
    <row r="28" spans="1:49" ht="16" customHeight="1">
      <c r="A28" s="36"/>
      <c r="B28" s="37"/>
      <c r="C28" s="39"/>
      <c r="D28" s="42"/>
      <c r="E28" s="42"/>
      <c r="F28" s="42"/>
      <c r="G28" s="42"/>
      <c r="H28" s="148"/>
      <c r="I28" s="148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99"/>
      <c r="AJ28" s="100"/>
      <c r="AK28" s="101"/>
      <c r="AL28" s="104"/>
      <c r="AM28" s="98"/>
      <c r="AN28" s="55"/>
      <c r="AO28" s="55"/>
      <c r="AP28" s="55"/>
      <c r="AQ28" s="55"/>
      <c r="AS28" s="55"/>
      <c r="AT28" s="55"/>
      <c r="AU28" s="55"/>
      <c r="AV28" s="55"/>
      <c r="AW28" s="55"/>
    </row>
    <row r="29" spans="1:49" ht="16" customHeight="1" thickBot="1">
      <c r="A29" s="36"/>
      <c r="B29" s="37"/>
      <c r="C29" s="39"/>
      <c r="D29" s="26"/>
      <c r="E29" s="26"/>
      <c r="F29" s="26"/>
      <c r="G29" s="26"/>
      <c r="H29" s="211"/>
      <c r="I29" s="211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Top="1">
      <c r="A30" s="1258" t="s">
        <v>62</v>
      </c>
      <c r="B30" s="1258"/>
      <c r="C30" s="1258"/>
      <c r="D30" s="45"/>
      <c r="E30" s="46"/>
      <c r="F30" s="47"/>
      <c r="G30" s="48"/>
      <c r="H30" s="46"/>
      <c r="I30" s="63"/>
      <c r="J30" s="64"/>
      <c r="K30" s="65"/>
      <c r="L30" s="66"/>
      <c r="M30" s="46"/>
      <c r="N30" s="46"/>
      <c r="O30" s="67"/>
      <c r="P30" s="67"/>
      <c r="Q30" s="79"/>
      <c r="R30" s="80"/>
      <c r="S30" s="506"/>
      <c r="T30" s="46"/>
      <c r="U30" s="46"/>
      <c r="V30" s="46"/>
      <c r="W30" s="46"/>
      <c r="X30" s="81"/>
      <c r="Y30" s="46"/>
      <c r="Z30" s="46"/>
      <c r="AA30" s="46"/>
      <c r="AB30" s="67"/>
      <c r="AC30" s="46"/>
      <c r="AD30" s="67"/>
      <c r="AE30" s="89"/>
      <c r="AF30" s="46"/>
      <c r="AG30" s="106"/>
      <c r="AH30" s="107"/>
      <c r="AI30" s="108"/>
      <c r="AJ30" s="109"/>
      <c r="AK30" s="110"/>
      <c r="AL30" s="111"/>
      <c r="AM30" s="98"/>
      <c r="AN30" s="55"/>
      <c r="AO30" s="55">
        <f t="shared" ref="AO30:AO33" si="25">COUNTIF(D30:AH30,"ヤ")</f>
        <v>0</v>
      </c>
      <c r="AP30" s="55">
        <f t="shared" ref="AP30:AP33" si="26">COUNTIF(D30:AH30,"2－")</f>
        <v>0</v>
      </c>
      <c r="AQ30" s="55">
        <f t="shared" ref="AQ30:AQ33" si="27">COUNTIF(D30:AH30,"3－")</f>
        <v>0</v>
      </c>
      <c r="AR30">
        <f t="shared" ref="AR30:AR33" si="28">COUNTIF(E30:AI30,"有")</f>
        <v>0</v>
      </c>
    </row>
    <row r="31" spans="1:49" ht="14">
      <c r="A31" s="1259" t="s">
        <v>63</v>
      </c>
      <c r="B31" s="1259"/>
      <c r="C31" s="49"/>
      <c r="D31" s="1260"/>
      <c r="E31" s="1251"/>
      <c r="F31" s="1251"/>
      <c r="G31" s="1251"/>
      <c r="H31" s="1268"/>
      <c r="I31" s="1251"/>
      <c r="J31" s="1269"/>
      <c r="K31" s="1251"/>
      <c r="L31" s="1251"/>
      <c r="M31" s="1251"/>
      <c r="N31" s="1270"/>
      <c r="O31" s="1251"/>
      <c r="P31" s="1251"/>
      <c r="Q31" s="1270"/>
      <c r="R31" s="1251"/>
      <c r="S31" s="1251"/>
      <c r="T31" s="1251"/>
      <c r="U31" s="1251"/>
      <c r="V31" s="1251"/>
      <c r="W31" s="1251"/>
      <c r="X31" s="1251"/>
      <c r="Y31" s="1251"/>
      <c r="Z31" s="1251"/>
      <c r="AA31" s="1251"/>
      <c r="AB31" s="1251"/>
      <c r="AC31" s="1268"/>
      <c r="AD31" s="1251"/>
      <c r="AE31" s="1251"/>
      <c r="AF31" s="1270"/>
      <c r="AG31" s="1271"/>
      <c r="AH31" s="1274"/>
      <c r="AI31" s="1277"/>
      <c r="AJ31" s="1278"/>
      <c r="AK31" s="1278"/>
      <c r="AL31" s="1279"/>
      <c r="AO31" s="55">
        <f t="shared" si="25"/>
        <v>0</v>
      </c>
      <c r="AP31" s="55">
        <f t="shared" si="26"/>
        <v>0</v>
      </c>
      <c r="AQ31" s="55">
        <f t="shared" si="27"/>
        <v>0</v>
      </c>
      <c r="AR31">
        <f t="shared" si="28"/>
        <v>0</v>
      </c>
    </row>
    <row r="32" spans="1:49" ht="14">
      <c r="A32" s="1259"/>
      <c r="B32" s="1259"/>
      <c r="C32" s="49"/>
      <c r="D32" s="1260"/>
      <c r="E32" s="1251"/>
      <c r="F32" s="1251"/>
      <c r="G32" s="1251"/>
      <c r="H32" s="1251"/>
      <c r="I32" s="1251"/>
      <c r="J32" s="1269"/>
      <c r="K32" s="1251"/>
      <c r="L32" s="1251"/>
      <c r="M32" s="1251"/>
      <c r="N32" s="1270"/>
      <c r="O32" s="1251"/>
      <c r="P32" s="1251"/>
      <c r="Q32" s="1270"/>
      <c r="R32" s="1251"/>
      <c r="S32" s="1251"/>
      <c r="T32" s="1251"/>
      <c r="U32" s="1251"/>
      <c r="V32" s="1251"/>
      <c r="W32" s="1251"/>
      <c r="X32" s="1251"/>
      <c r="Y32" s="1251"/>
      <c r="Z32" s="1251"/>
      <c r="AA32" s="1251"/>
      <c r="AB32" s="1251"/>
      <c r="AC32" s="1251"/>
      <c r="AD32" s="1251"/>
      <c r="AE32" s="1251"/>
      <c r="AF32" s="1270"/>
      <c r="AG32" s="1272"/>
      <c r="AH32" s="1275"/>
      <c r="AI32" s="1280"/>
      <c r="AJ32" s="1281"/>
      <c r="AK32" s="1281"/>
      <c r="AL32" s="1282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21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280"/>
      <c r="AJ33" s="1281"/>
      <c r="AK33" s="1281"/>
      <c r="AL33" s="1282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50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280"/>
      <c r="AJ34" s="1281"/>
      <c r="AK34" s="1281"/>
      <c r="AL34" s="1282"/>
    </row>
    <row r="35" spans="1:49" ht="14">
      <c r="A35" s="1259"/>
      <c r="B35" s="1259"/>
      <c r="C35" s="51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280"/>
      <c r="AJ35" s="1281"/>
      <c r="AK35" s="1281"/>
      <c r="AL35" s="1282"/>
    </row>
    <row r="36" spans="1:49" ht="14">
      <c r="A36" s="1259"/>
      <c r="B36" s="1259"/>
      <c r="C36" s="52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3"/>
      <c r="AH36" s="1276"/>
      <c r="AI36" s="1283"/>
      <c r="AJ36" s="1284"/>
      <c r="AK36" s="1284"/>
      <c r="AL36" s="1285"/>
    </row>
    <row r="37" spans="1:49" ht="14"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49" ht="14">
      <c r="C38" s="54">
        <v>0.27083333333333298</v>
      </c>
      <c r="D38" s="55">
        <f t="shared" ref="D38:AG38" si="29">COUNTIF(D7:D26,"6：30")</f>
        <v>0</v>
      </c>
      <c r="E38" s="55">
        <f t="shared" si="29"/>
        <v>0</v>
      </c>
      <c r="F38" s="55">
        <f t="shared" si="29"/>
        <v>0</v>
      </c>
      <c r="G38" s="55">
        <f t="shared" si="29"/>
        <v>0</v>
      </c>
      <c r="H38" s="55">
        <f t="shared" si="29"/>
        <v>0</v>
      </c>
      <c r="I38" s="55">
        <f t="shared" si="29"/>
        <v>0</v>
      </c>
      <c r="J38" s="55">
        <f t="shared" si="29"/>
        <v>0</v>
      </c>
      <c r="K38" s="55">
        <f t="shared" si="29"/>
        <v>0</v>
      </c>
      <c r="L38" s="55">
        <f t="shared" si="29"/>
        <v>0</v>
      </c>
      <c r="M38" s="55">
        <f t="shared" si="29"/>
        <v>0</v>
      </c>
      <c r="N38" s="55">
        <f t="shared" si="29"/>
        <v>0</v>
      </c>
      <c r="O38" s="55">
        <f t="shared" si="29"/>
        <v>0</v>
      </c>
      <c r="P38" s="55">
        <f t="shared" si="29"/>
        <v>0</v>
      </c>
      <c r="Q38" s="55">
        <f t="shared" si="29"/>
        <v>0</v>
      </c>
      <c r="R38" s="55">
        <f t="shared" si="29"/>
        <v>0</v>
      </c>
      <c r="S38" s="55">
        <f t="shared" si="29"/>
        <v>0</v>
      </c>
      <c r="T38" s="55">
        <f t="shared" si="29"/>
        <v>0</v>
      </c>
      <c r="U38" s="55">
        <f t="shared" si="29"/>
        <v>0</v>
      </c>
      <c r="V38" s="55">
        <f t="shared" si="29"/>
        <v>0</v>
      </c>
      <c r="W38" s="55">
        <f t="shared" si="29"/>
        <v>0</v>
      </c>
      <c r="X38" s="55">
        <f t="shared" si="29"/>
        <v>0</v>
      </c>
      <c r="Y38" s="55">
        <f t="shared" si="29"/>
        <v>0</v>
      </c>
      <c r="Z38" s="55">
        <f t="shared" si="29"/>
        <v>0</v>
      </c>
      <c r="AA38" s="55">
        <f t="shared" si="29"/>
        <v>0</v>
      </c>
      <c r="AB38" s="55">
        <f t="shared" si="29"/>
        <v>0</v>
      </c>
      <c r="AC38" s="55">
        <f t="shared" si="29"/>
        <v>0</v>
      </c>
      <c r="AD38" s="55">
        <f t="shared" si="29"/>
        <v>0</v>
      </c>
      <c r="AE38" s="55">
        <f t="shared" si="29"/>
        <v>0</v>
      </c>
      <c r="AF38" s="55">
        <f t="shared" si="29"/>
        <v>0</v>
      </c>
      <c r="AG38" s="55">
        <f t="shared" si="29"/>
        <v>0</v>
      </c>
      <c r="AH38" s="55">
        <f>COUNTIFS(AH7:AH14,"6:30")</f>
        <v>0</v>
      </c>
    </row>
    <row r="39" spans="1:49" ht="14">
      <c r="C39" s="54">
        <v>0.41666666666666702</v>
      </c>
      <c r="D39" s="55">
        <f t="shared" ref="D39:AH39" si="30">COUNTIF(D15:D26,"10:00")</f>
        <v>0</v>
      </c>
      <c r="E39" s="55">
        <f t="shared" si="30"/>
        <v>0</v>
      </c>
      <c r="F39" s="55">
        <f t="shared" si="30"/>
        <v>0</v>
      </c>
      <c r="G39" s="55">
        <f t="shared" si="30"/>
        <v>0</v>
      </c>
      <c r="H39" s="55">
        <f t="shared" si="30"/>
        <v>0</v>
      </c>
      <c r="I39" s="55">
        <f t="shared" si="30"/>
        <v>0</v>
      </c>
      <c r="J39" s="55">
        <f t="shared" si="30"/>
        <v>0</v>
      </c>
      <c r="K39" s="55">
        <f t="shared" si="30"/>
        <v>0</v>
      </c>
      <c r="L39" s="55">
        <f t="shared" si="30"/>
        <v>0</v>
      </c>
      <c r="M39" s="55">
        <f t="shared" si="30"/>
        <v>0</v>
      </c>
      <c r="N39" s="55">
        <f t="shared" si="30"/>
        <v>0</v>
      </c>
      <c r="O39" s="55">
        <f t="shared" si="30"/>
        <v>0</v>
      </c>
      <c r="P39" s="55">
        <f t="shared" si="30"/>
        <v>0</v>
      </c>
      <c r="Q39" s="55">
        <f t="shared" si="30"/>
        <v>0</v>
      </c>
      <c r="R39" s="55">
        <f t="shared" si="30"/>
        <v>0</v>
      </c>
      <c r="S39" s="55">
        <f t="shared" si="30"/>
        <v>0</v>
      </c>
      <c r="T39" s="55">
        <f t="shared" si="30"/>
        <v>0</v>
      </c>
      <c r="U39" s="55">
        <f t="shared" si="30"/>
        <v>0</v>
      </c>
      <c r="V39" s="55">
        <f t="shared" si="30"/>
        <v>0</v>
      </c>
      <c r="W39" s="55">
        <f t="shared" si="30"/>
        <v>0</v>
      </c>
      <c r="X39" s="55">
        <f t="shared" si="30"/>
        <v>0</v>
      </c>
      <c r="Y39" s="55">
        <f t="shared" si="30"/>
        <v>0</v>
      </c>
      <c r="Z39" s="55">
        <f t="shared" si="30"/>
        <v>0</v>
      </c>
      <c r="AA39" s="55">
        <f t="shared" si="30"/>
        <v>0</v>
      </c>
      <c r="AB39" s="55">
        <f t="shared" si="30"/>
        <v>0</v>
      </c>
      <c r="AC39" s="55">
        <f t="shared" si="30"/>
        <v>0</v>
      </c>
      <c r="AD39" s="55">
        <f t="shared" si="30"/>
        <v>0</v>
      </c>
      <c r="AE39" s="55">
        <f t="shared" si="30"/>
        <v>0</v>
      </c>
      <c r="AF39" s="55">
        <f t="shared" si="30"/>
        <v>0</v>
      </c>
      <c r="AG39" s="55">
        <f t="shared" si="30"/>
        <v>0</v>
      </c>
      <c r="AH39" s="55">
        <f t="shared" si="30"/>
        <v>0</v>
      </c>
    </row>
    <row r="40" spans="1:49" ht="14">
      <c r="C40" s="1" t="s">
        <v>69</v>
      </c>
      <c r="D40" s="55">
        <f t="shared" ref="D40:AH40" si="31">COUNTIF(D15:D26,"2早")</f>
        <v>0</v>
      </c>
      <c r="E40" s="55">
        <f t="shared" si="31"/>
        <v>0</v>
      </c>
      <c r="F40" s="55">
        <f t="shared" si="31"/>
        <v>0</v>
      </c>
      <c r="G40" s="55">
        <f t="shared" si="31"/>
        <v>0</v>
      </c>
      <c r="H40" s="55">
        <f t="shared" si="31"/>
        <v>0</v>
      </c>
      <c r="I40" s="55">
        <f t="shared" si="31"/>
        <v>0</v>
      </c>
      <c r="J40" s="55">
        <f t="shared" si="31"/>
        <v>0</v>
      </c>
      <c r="K40" s="55">
        <f t="shared" si="31"/>
        <v>0</v>
      </c>
      <c r="L40" s="55">
        <f t="shared" si="31"/>
        <v>0</v>
      </c>
      <c r="M40" s="55">
        <f t="shared" si="31"/>
        <v>0</v>
      </c>
      <c r="N40" s="55">
        <f t="shared" si="31"/>
        <v>0</v>
      </c>
      <c r="O40" s="55">
        <f t="shared" si="31"/>
        <v>0</v>
      </c>
      <c r="P40" s="55">
        <f t="shared" si="31"/>
        <v>0</v>
      </c>
      <c r="Q40" s="55">
        <f t="shared" si="31"/>
        <v>0</v>
      </c>
      <c r="R40" s="55">
        <f t="shared" si="31"/>
        <v>0</v>
      </c>
      <c r="S40" s="55">
        <f t="shared" si="31"/>
        <v>0</v>
      </c>
      <c r="T40" s="55">
        <f t="shared" si="31"/>
        <v>0</v>
      </c>
      <c r="U40" s="55">
        <f t="shared" si="31"/>
        <v>0</v>
      </c>
      <c r="V40" s="55">
        <f t="shared" si="31"/>
        <v>0</v>
      </c>
      <c r="W40" s="55">
        <f t="shared" si="31"/>
        <v>0</v>
      </c>
      <c r="X40" s="55">
        <f t="shared" si="31"/>
        <v>0</v>
      </c>
      <c r="Y40" s="55">
        <f t="shared" si="31"/>
        <v>0</v>
      </c>
      <c r="Z40" s="55">
        <f t="shared" si="31"/>
        <v>0</v>
      </c>
      <c r="AA40" s="55">
        <f t="shared" si="31"/>
        <v>0</v>
      </c>
      <c r="AB40" s="55">
        <f t="shared" si="31"/>
        <v>0</v>
      </c>
      <c r="AC40" s="55">
        <f t="shared" si="31"/>
        <v>0</v>
      </c>
      <c r="AD40" s="55">
        <f t="shared" si="31"/>
        <v>0</v>
      </c>
      <c r="AE40" s="55">
        <f t="shared" si="31"/>
        <v>0</v>
      </c>
      <c r="AF40" s="55">
        <f t="shared" si="31"/>
        <v>0</v>
      </c>
      <c r="AG40" s="55">
        <f t="shared" si="31"/>
        <v>0</v>
      </c>
      <c r="AH40" s="55">
        <f t="shared" si="31"/>
        <v>0</v>
      </c>
    </row>
    <row r="41" spans="1:49" ht="14">
      <c r="C41" s="1" t="s">
        <v>42</v>
      </c>
      <c r="D41" s="55">
        <f t="shared" ref="D41:AH41" si="32">COUNTIF(D15:D26,"2オ")</f>
        <v>0</v>
      </c>
      <c r="E41" s="55">
        <f t="shared" si="32"/>
        <v>0</v>
      </c>
      <c r="F41" s="55">
        <f t="shared" si="32"/>
        <v>0</v>
      </c>
      <c r="G41" s="55">
        <f t="shared" si="32"/>
        <v>0</v>
      </c>
      <c r="H41" s="55">
        <f t="shared" si="32"/>
        <v>0</v>
      </c>
      <c r="I41" s="55">
        <f t="shared" si="32"/>
        <v>0</v>
      </c>
      <c r="J41" s="55">
        <f t="shared" si="32"/>
        <v>0</v>
      </c>
      <c r="K41" s="55">
        <f t="shared" si="32"/>
        <v>0</v>
      </c>
      <c r="L41" s="55">
        <f t="shared" si="32"/>
        <v>0</v>
      </c>
      <c r="M41" s="55">
        <f t="shared" si="32"/>
        <v>0</v>
      </c>
      <c r="N41" s="55">
        <f t="shared" si="32"/>
        <v>0</v>
      </c>
      <c r="O41" s="55">
        <f t="shared" si="32"/>
        <v>0</v>
      </c>
      <c r="P41" s="55">
        <f t="shared" si="32"/>
        <v>0</v>
      </c>
      <c r="Q41" s="55">
        <f t="shared" si="32"/>
        <v>0</v>
      </c>
      <c r="R41" s="55">
        <f t="shared" si="32"/>
        <v>0</v>
      </c>
      <c r="S41" s="55">
        <f t="shared" si="32"/>
        <v>0</v>
      </c>
      <c r="T41" s="55">
        <f t="shared" si="32"/>
        <v>0</v>
      </c>
      <c r="U41" s="55">
        <f t="shared" si="32"/>
        <v>0</v>
      </c>
      <c r="V41" s="55">
        <f t="shared" si="32"/>
        <v>0</v>
      </c>
      <c r="W41" s="55">
        <f t="shared" si="32"/>
        <v>0</v>
      </c>
      <c r="X41" s="55">
        <f t="shared" si="32"/>
        <v>0</v>
      </c>
      <c r="Y41" s="55">
        <f t="shared" si="32"/>
        <v>0</v>
      </c>
      <c r="Z41" s="55">
        <f t="shared" si="32"/>
        <v>0</v>
      </c>
      <c r="AA41" s="55">
        <f t="shared" si="32"/>
        <v>0</v>
      </c>
      <c r="AB41" s="55">
        <f t="shared" si="32"/>
        <v>0</v>
      </c>
      <c r="AC41" s="55">
        <f t="shared" si="32"/>
        <v>0</v>
      </c>
      <c r="AD41" s="55">
        <f t="shared" si="32"/>
        <v>0</v>
      </c>
      <c r="AE41" s="55">
        <f t="shared" si="32"/>
        <v>0</v>
      </c>
      <c r="AF41" s="55">
        <f t="shared" si="32"/>
        <v>0</v>
      </c>
      <c r="AG41" s="55">
        <f t="shared" si="32"/>
        <v>0</v>
      </c>
      <c r="AH41" s="55">
        <f t="shared" si="32"/>
        <v>0</v>
      </c>
    </row>
    <row r="42" spans="1:49" ht="14">
      <c r="A42" s="1"/>
      <c r="B42" s="1"/>
      <c r="C42" s="1" t="s">
        <v>24</v>
      </c>
      <c r="D42" s="55">
        <f t="shared" ref="D42:AH42" si="33">COUNTIF(D15:D26,"2－")</f>
        <v>0</v>
      </c>
      <c r="E42" s="55">
        <f t="shared" si="33"/>
        <v>0</v>
      </c>
      <c r="F42" s="55">
        <f t="shared" si="33"/>
        <v>0</v>
      </c>
      <c r="G42" s="55">
        <f t="shared" si="33"/>
        <v>0</v>
      </c>
      <c r="H42" s="55">
        <f t="shared" si="33"/>
        <v>0</v>
      </c>
      <c r="I42" s="55">
        <f t="shared" si="33"/>
        <v>0</v>
      </c>
      <c r="J42" s="55">
        <f t="shared" si="33"/>
        <v>0</v>
      </c>
      <c r="K42" s="55">
        <f t="shared" si="33"/>
        <v>0</v>
      </c>
      <c r="L42" s="55">
        <f t="shared" si="33"/>
        <v>0</v>
      </c>
      <c r="M42" s="55">
        <f t="shared" si="33"/>
        <v>0</v>
      </c>
      <c r="N42" s="55">
        <f t="shared" si="33"/>
        <v>0</v>
      </c>
      <c r="O42" s="55">
        <f t="shared" si="33"/>
        <v>0</v>
      </c>
      <c r="P42" s="55">
        <f t="shared" si="33"/>
        <v>0</v>
      </c>
      <c r="Q42" s="55">
        <f t="shared" si="33"/>
        <v>0</v>
      </c>
      <c r="R42" s="55">
        <f t="shared" si="33"/>
        <v>0</v>
      </c>
      <c r="S42" s="55">
        <f t="shared" si="33"/>
        <v>0</v>
      </c>
      <c r="T42" s="55">
        <f t="shared" si="33"/>
        <v>0</v>
      </c>
      <c r="U42" s="55">
        <f t="shared" si="33"/>
        <v>0</v>
      </c>
      <c r="V42" s="55">
        <f t="shared" si="33"/>
        <v>0</v>
      </c>
      <c r="W42" s="55">
        <f t="shared" si="33"/>
        <v>0</v>
      </c>
      <c r="X42" s="55">
        <f t="shared" si="33"/>
        <v>0</v>
      </c>
      <c r="Y42" s="55">
        <f t="shared" si="33"/>
        <v>0</v>
      </c>
      <c r="Z42" s="55">
        <f t="shared" si="33"/>
        <v>0</v>
      </c>
      <c r="AA42" s="55">
        <f t="shared" si="33"/>
        <v>0</v>
      </c>
      <c r="AB42" s="55">
        <f t="shared" si="33"/>
        <v>0</v>
      </c>
      <c r="AC42" s="55">
        <f t="shared" si="33"/>
        <v>0</v>
      </c>
      <c r="AD42" s="55">
        <f t="shared" si="33"/>
        <v>0</v>
      </c>
      <c r="AE42" s="55">
        <f t="shared" si="33"/>
        <v>0</v>
      </c>
      <c r="AF42" s="55">
        <f t="shared" si="33"/>
        <v>0</v>
      </c>
      <c r="AG42" s="55">
        <f t="shared" si="33"/>
        <v>0</v>
      </c>
      <c r="AH42" s="55">
        <f t="shared" si="33"/>
        <v>0</v>
      </c>
      <c r="AJ42" s="1"/>
      <c r="AK42" s="1"/>
      <c r="AL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4" outlineLevel="1">
      <c r="A43" s="1"/>
      <c r="B43" s="1"/>
      <c r="C43" s="1" t="s">
        <v>41</v>
      </c>
      <c r="D43" s="55">
        <f t="shared" ref="D43:AH43" si="34">COUNTIF(D15:D26,"3早")</f>
        <v>0</v>
      </c>
      <c r="E43" s="55">
        <f t="shared" si="34"/>
        <v>0</v>
      </c>
      <c r="F43" s="55">
        <f t="shared" si="34"/>
        <v>0</v>
      </c>
      <c r="G43" s="55">
        <f t="shared" si="34"/>
        <v>0</v>
      </c>
      <c r="H43" s="55">
        <f t="shared" si="34"/>
        <v>0</v>
      </c>
      <c r="I43" s="55">
        <f t="shared" si="34"/>
        <v>0</v>
      </c>
      <c r="J43" s="55">
        <f t="shared" si="34"/>
        <v>0</v>
      </c>
      <c r="K43" s="55">
        <f t="shared" si="34"/>
        <v>0</v>
      </c>
      <c r="L43" s="55">
        <f t="shared" si="34"/>
        <v>0</v>
      </c>
      <c r="M43" s="55">
        <f t="shared" si="34"/>
        <v>0</v>
      </c>
      <c r="N43" s="55">
        <f t="shared" si="34"/>
        <v>0</v>
      </c>
      <c r="O43" s="55">
        <f t="shared" si="34"/>
        <v>0</v>
      </c>
      <c r="P43" s="55">
        <f t="shared" si="34"/>
        <v>0</v>
      </c>
      <c r="Q43" s="55">
        <f t="shared" si="34"/>
        <v>0</v>
      </c>
      <c r="R43" s="55">
        <f t="shared" si="34"/>
        <v>0</v>
      </c>
      <c r="S43" s="55">
        <f t="shared" si="34"/>
        <v>0</v>
      </c>
      <c r="T43" s="55">
        <f t="shared" si="34"/>
        <v>0</v>
      </c>
      <c r="U43" s="55">
        <f t="shared" si="34"/>
        <v>0</v>
      </c>
      <c r="V43" s="55">
        <f t="shared" si="34"/>
        <v>0</v>
      </c>
      <c r="W43" s="55">
        <f t="shared" si="34"/>
        <v>0</v>
      </c>
      <c r="X43" s="55">
        <f t="shared" si="34"/>
        <v>0</v>
      </c>
      <c r="Y43" s="55">
        <f t="shared" si="34"/>
        <v>0</v>
      </c>
      <c r="Z43" s="55">
        <f t="shared" si="34"/>
        <v>0</v>
      </c>
      <c r="AA43" s="55">
        <f t="shared" si="34"/>
        <v>0</v>
      </c>
      <c r="AB43" s="55">
        <f t="shared" si="34"/>
        <v>0</v>
      </c>
      <c r="AC43" s="55">
        <f t="shared" si="34"/>
        <v>0</v>
      </c>
      <c r="AD43" s="55">
        <f t="shared" si="34"/>
        <v>0</v>
      </c>
      <c r="AE43" s="55">
        <f t="shared" si="34"/>
        <v>0</v>
      </c>
      <c r="AF43" s="55">
        <f t="shared" si="34"/>
        <v>0</v>
      </c>
      <c r="AG43" s="55">
        <f t="shared" si="34"/>
        <v>0</v>
      </c>
      <c r="AH43" s="55">
        <f t="shared" si="34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s="1" customFormat="1" ht="14" outlineLevel="1">
      <c r="C44" s="1" t="s">
        <v>36</v>
      </c>
      <c r="D44" s="55">
        <f t="shared" ref="D44:AH44" si="35">COUNTIF(D15:D26,"3オ")</f>
        <v>0</v>
      </c>
      <c r="E44" s="55">
        <f t="shared" si="35"/>
        <v>0</v>
      </c>
      <c r="F44" s="55">
        <f t="shared" si="35"/>
        <v>0</v>
      </c>
      <c r="G44" s="55">
        <f t="shared" si="35"/>
        <v>0</v>
      </c>
      <c r="H44" s="55">
        <f t="shared" si="35"/>
        <v>0</v>
      </c>
      <c r="I44" s="55">
        <f t="shared" si="35"/>
        <v>0</v>
      </c>
      <c r="J44" s="55">
        <f t="shared" si="35"/>
        <v>0</v>
      </c>
      <c r="K44" s="55">
        <f t="shared" si="35"/>
        <v>0</v>
      </c>
      <c r="L44" s="55">
        <f t="shared" si="35"/>
        <v>0</v>
      </c>
      <c r="M44" s="55">
        <f t="shared" si="35"/>
        <v>0</v>
      </c>
      <c r="N44" s="55">
        <f t="shared" si="35"/>
        <v>0</v>
      </c>
      <c r="O44" s="55">
        <f t="shared" si="35"/>
        <v>0</v>
      </c>
      <c r="P44" s="55">
        <f t="shared" si="35"/>
        <v>0</v>
      </c>
      <c r="Q44" s="55">
        <f t="shared" si="35"/>
        <v>0</v>
      </c>
      <c r="R44" s="55">
        <f t="shared" si="35"/>
        <v>0</v>
      </c>
      <c r="S44" s="55">
        <f t="shared" si="35"/>
        <v>0</v>
      </c>
      <c r="T44" s="55">
        <f t="shared" si="35"/>
        <v>0</v>
      </c>
      <c r="U44" s="55">
        <f t="shared" si="35"/>
        <v>0</v>
      </c>
      <c r="V44" s="55">
        <f t="shared" si="35"/>
        <v>0</v>
      </c>
      <c r="W44" s="55">
        <f t="shared" si="35"/>
        <v>0</v>
      </c>
      <c r="X44" s="55">
        <f t="shared" si="35"/>
        <v>0</v>
      </c>
      <c r="Y44" s="55">
        <f t="shared" si="35"/>
        <v>0</v>
      </c>
      <c r="Z44" s="55">
        <f t="shared" si="35"/>
        <v>0</v>
      </c>
      <c r="AA44" s="55">
        <f t="shared" si="35"/>
        <v>0</v>
      </c>
      <c r="AB44" s="55">
        <f t="shared" si="35"/>
        <v>0</v>
      </c>
      <c r="AC44" s="55">
        <f t="shared" si="35"/>
        <v>0</v>
      </c>
      <c r="AD44" s="55">
        <f t="shared" si="35"/>
        <v>0</v>
      </c>
      <c r="AE44" s="55">
        <f t="shared" si="35"/>
        <v>0</v>
      </c>
      <c r="AF44" s="55">
        <f t="shared" si="35"/>
        <v>0</v>
      </c>
      <c r="AG44" s="55">
        <f t="shared" si="35"/>
        <v>0</v>
      </c>
      <c r="AH44" s="55">
        <f t="shared" si="35"/>
        <v>0</v>
      </c>
    </row>
    <row r="45" spans="1:49" s="1" customFormat="1" ht="14" outlineLevel="1">
      <c r="C45" s="1" t="s">
        <v>28</v>
      </c>
      <c r="D45" s="55">
        <f t="shared" ref="D45:AH45" si="36">COUNTIF(D15:D26,"3－")</f>
        <v>0</v>
      </c>
      <c r="E45" s="55">
        <f t="shared" si="36"/>
        <v>0</v>
      </c>
      <c r="F45" s="55">
        <f t="shared" si="36"/>
        <v>0</v>
      </c>
      <c r="G45" s="55">
        <f t="shared" si="36"/>
        <v>0</v>
      </c>
      <c r="H45" s="55">
        <f t="shared" si="36"/>
        <v>0</v>
      </c>
      <c r="I45" s="55">
        <f t="shared" si="36"/>
        <v>0</v>
      </c>
      <c r="J45" s="55">
        <f t="shared" si="36"/>
        <v>0</v>
      </c>
      <c r="K45" s="55">
        <f t="shared" si="36"/>
        <v>0</v>
      </c>
      <c r="L45" s="55">
        <f t="shared" si="36"/>
        <v>0</v>
      </c>
      <c r="M45" s="55">
        <f t="shared" si="36"/>
        <v>0</v>
      </c>
      <c r="N45" s="55">
        <f t="shared" si="36"/>
        <v>0</v>
      </c>
      <c r="O45" s="55">
        <f t="shared" si="36"/>
        <v>0</v>
      </c>
      <c r="P45" s="55">
        <f t="shared" si="36"/>
        <v>0</v>
      </c>
      <c r="Q45" s="55">
        <f t="shared" si="36"/>
        <v>0</v>
      </c>
      <c r="R45" s="55">
        <f t="shared" si="36"/>
        <v>0</v>
      </c>
      <c r="S45" s="55">
        <f t="shared" si="36"/>
        <v>0</v>
      </c>
      <c r="T45" s="55">
        <f t="shared" si="36"/>
        <v>0</v>
      </c>
      <c r="U45" s="55">
        <f t="shared" si="36"/>
        <v>0</v>
      </c>
      <c r="V45" s="55">
        <f t="shared" si="36"/>
        <v>0</v>
      </c>
      <c r="W45" s="55">
        <f t="shared" si="36"/>
        <v>0</v>
      </c>
      <c r="X45" s="55">
        <f t="shared" si="36"/>
        <v>0</v>
      </c>
      <c r="Y45" s="55">
        <f t="shared" si="36"/>
        <v>0</v>
      </c>
      <c r="Z45" s="55">
        <f t="shared" si="36"/>
        <v>0</v>
      </c>
      <c r="AA45" s="55">
        <f t="shared" si="36"/>
        <v>0</v>
      </c>
      <c r="AB45" s="55">
        <f t="shared" si="36"/>
        <v>0</v>
      </c>
      <c r="AC45" s="55">
        <f t="shared" si="36"/>
        <v>0</v>
      </c>
      <c r="AD45" s="55">
        <f t="shared" si="36"/>
        <v>0</v>
      </c>
      <c r="AE45" s="55">
        <f t="shared" si="36"/>
        <v>0</v>
      </c>
      <c r="AF45" s="55">
        <f t="shared" si="36"/>
        <v>0</v>
      </c>
      <c r="AG45" s="55">
        <f t="shared" si="36"/>
        <v>0</v>
      </c>
      <c r="AH45" s="55">
        <f t="shared" si="36"/>
        <v>0</v>
      </c>
    </row>
    <row r="46" spans="1:49" s="1" customFormat="1" ht="14" outlineLevel="1"/>
    <row r="47" spans="1:49" s="1" customFormat="1" ht="14" outlineLevel="1"/>
    <row r="48" spans="1:49" s="1" customFormat="1" ht="14"/>
    <row r="49" spans="1:49" s="1" customFormat="1" ht="14">
      <c r="AN49"/>
      <c r="AO49"/>
      <c r="AP49"/>
      <c r="AQ49"/>
      <c r="AR49"/>
      <c r="AS49"/>
      <c r="AT49"/>
      <c r="AU49"/>
      <c r="AV49"/>
      <c r="AW49"/>
    </row>
    <row r="50" spans="1:49" s="1" customFormat="1" ht="1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G31:G36"/>
    <mergeCell ref="K3:L3"/>
    <mergeCell ref="M3:X3"/>
    <mergeCell ref="A4:A7"/>
    <mergeCell ref="B4:B7"/>
    <mergeCell ref="C4:C6"/>
    <mergeCell ref="D4:J4"/>
    <mergeCell ref="K4:Q4"/>
    <mergeCell ref="R4:X4"/>
    <mergeCell ref="A30:C30"/>
    <mergeCell ref="A31:B36"/>
    <mergeCell ref="D31:D36"/>
    <mergeCell ref="E31:E36"/>
    <mergeCell ref="F31:F36"/>
    <mergeCell ref="M31:M36"/>
    <mergeCell ref="T31:T36"/>
    <mergeCell ref="Y4:AE4"/>
    <mergeCell ref="AF4:AH4"/>
    <mergeCell ref="AI4:AK4"/>
    <mergeCell ref="AL4:AL7"/>
    <mergeCell ref="H31:H36"/>
    <mergeCell ref="I31:I36"/>
    <mergeCell ref="J31:J36"/>
    <mergeCell ref="K31:K36"/>
    <mergeCell ref="L31:L36"/>
    <mergeCell ref="Y31:Y36"/>
    <mergeCell ref="N31:N36"/>
    <mergeCell ref="O31:O36"/>
    <mergeCell ref="P31:P36"/>
    <mergeCell ref="Q31:Q36"/>
    <mergeCell ref="R31:R36"/>
    <mergeCell ref="S31:S36"/>
    <mergeCell ref="U31:U36"/>
    <mergeCell ref="V31:V36"/>
    <mergeCell ref="W31:W36"/>
    <mergeCell ref="X31:X36"/>
    <mergeCell ref="AF31:AF36"/>
    <mergeCell ref="AG31:AG36"/>
    <mergeCell ref="AH31:AH36"/>
    <mergeCell ref="AI31:AL36"/>
    <mergeCell ref="Z31:Z36"/>
    <mergeCell ref="AA31:AA36"/>
    <mergeCell ref="AB31:AB36"/>
    <mergeCell ref="AC31:AC36"/>
    <mergeCell ref="AD31:AD36"/>
    <mergeCell ref="AE31:AE36"/>
  </mergeCells>
  <phoneticPr fontId="111"/>
  <conditionalFormatting sqref="D13:D14 D17:D29 V13:W14 V17:W27">
    <cfRule type="expression" dxfId="11417" priority="4663">
      <formula>AND(WEEKDAY(D$5)=1)</formula>
    </cfRule>
  </conditionalFormatting>
  <conditionalFormatting sqref="D13:D14 D17:D29">
    <cfRule type="expression" dxfId="11416" priority="4662">
      <formula>COUNTIF(D13,"*有*")</formula>
    </cfRule>
    <cfRule type="expression" dxfId="11415" priority="4664">
      <formula>COUNTIF(D13,"*有*")</formula>
    </cfRule>
    <cfRule type="expression" dxfId="11414" priority="4665">
      <formula>AND(WEEKDAY(D$5)=1)</formula>
    </cfRule>
  </conditionalFormatting>
  <conditionalFormatting sqref="D27">
    <cfRule type="expression" dxfId="11413" priority="1050" stopIfTrue="1">
      <formula>AND(WEEKDAY(D$5)=1)</formula>
    </cfRule>
    <cfRule type="expression" dxfId="11412" priority="1055">
      <formula>AND(WEEKDAY(D$5)=1)</formula>
    </cfRule>
  </conditionalFormatting>
  <conditionalFormatting sqref="D8:E8">
    <cfRule type="expression" dxfId="11411" priority="4679" stopIfTrue="1">
      <formula>AND(WEEKDAY(D$5)=1)</formula>
    </cfRule>
  </conditionalFormatting>
  <conditionalFormatting sqref="D12:F13">
    <cfRule type="expression" dxfId="11410" priority="4691" stopIfTrue="1">
      <formula>AND(WEEKDAY(D$5)=1)</formula>
    </cfRule>
  </conditionalFormatting>
  <conditionalFormatting sqref="D11:G11">
    <cfRule type="expression" dxfId="11409" priority="4690">
      <formula>AND(WEEKDAY(D$5)=1)</formula>
    </cfRule>
  </conditionalFormatting>
  <conditionalFormatting sqref="D13:G13">
    <cfRule type="expression" dxfId="11408" priority="4693" stopIfTrue="1">
      <formula>AND(WEEKDAY(D$5)=1)</formula>
    </cfRule>
  </conditionalFormatting>
  <conditionalFormatting sqref="D27:G27">
    <cfRule type="expression" dxfId="11407" priority="1056" stopIfTrue="1">
      <formula>AND(WEEKDAY(D$5)=1)</formula>
    </cfRule>
  </conditionalFormatting>
  <conditionalFormatting sqref="D9:H10">
    <cfRule type="expression" dxfId="11406" priority="4660" stopIfTrue="1">
      <formula>AND(WEEKDAY(D$5)=1)</formula>
    </cfRule>
  </conditionalFormatting>
  <conditionalFormatting sqref="D11:H11">
    <cfRule type="expression" dxfId="11405" priority="4619">
      <formula>AND(WEEKDAY(D$5)=1)</formula>
    </cfRule>
  </conditionalFormatting>
  <conditionalFormatting sqref="D12:H12 D13:G13 E22:H22 E27:H27">
    <cfRule type="expression" dxfId="11404" priority="4677">
      <formula>AND(WEEKDAY(D$5)=1)</formula>
    </cfRule>
  </conditionalFormatting>
  <conditionalFormatting sqref="D17:H29 H14">
    <cfRule type="expression" dxfId="11403" priority="3865" stopIfTrue="1">
      <formula>AND(WEEKDAY(D$5)=1)</formula>
    </cfRule>
  </conditionalFormatting>
  <conditionalFormatting sqref="D23:AF24 J8:K8 D8:I10 AH12:AH14 L14:N14 T14:AB14 AD14:AG14 D14:I22 AA15:AB15 J15:N16 P15:Y16 AC15:AH16 O16 Z16:AB16 J17:AH18 AH19:AH21 M19:AF22 AG22:AH24 D25:I29 AH25:AH29 L27">
    <cfRule type="expression" dxfId="11402" priority="247">
      <formula>AND(WEEKDAY(D$5)=1)</formula>
    </cfRule>
  </conditionalFormatting>
  <conditionalFormatting sqref="D5:AH18 F12:G12">
    <cfRule type="expression" dxfId="11401" priority="4698" stopIfTrue="1">
      <formula>AND(WEEKDAY(D$5)=1)</formula>
    </cfRule>
  </conditionalFormatting>
  <conditionalFormatting sqref="E27:G27">
    <cfRule type="expression" dxfId="11400" priority="4697" stopIfTrue="1">
      <formula>AND(WEEKDAY(E$5)=1)</formula>
    </cfRule>
  </conditionalFormatting>
  <conditionalFormatting sqref="F15:F18 Z15:Z18 D22 F23:F24 Z23:Z24">
    <cfRule type="expression" dxfId="11399" priority="1710">
      <formula>AND(WEEKDAY(D$5)=1)</formula>
    </cfRule>
    <cfRule type="expression" dxfId="11398" priority="1708" stopIfTrue="1">
      <formula>AND(WEEKDAY(D$5)=1)</formula>
    </cfRule>
  </conditionalFormatting>
  <conditionalFormatting sqref="F10:H10">
    <cfRule type="expression" dxfId="11397" priority="4636" stopIfTrue="1">
      <formula>AND(WEEKDAY(F$5)=1)</formula>
    </cfRule>
  </conditionalFormatting>
  <conditionalFormatting sqref="G11:G13">
    <cfRule type="expression" dxfId="11396" priority="4671" stopIfTrue="1">
      <formula>AND(WEEKDAY(G$5)=1)</formula>
    </cfRule>
  </conditionalFormatting>
  <conditionalFormatting sqref="G12">
    <cfRule type="expression" dxfId="11395" priority="4666">
      <formula>AND(WEEKDAY(G$5)=1)</formula>
    </cfRule>
  </conditionalFormatting>
  <conditionalFormatting sqref="G19:G22 G25:G29 J23:Y24 G23:H24 X19:Y22 Z19:AB27 AD23:AG24 AD25:AF27 L19:T22 AH19:AH30 AD19:AF22 AB28:AB29">
    <cfRule type="expression" dxfId="11394" priority="4699" stopIfTrue="1">
      <formula>AND(WEEKDAY(G$5)=1)</formula>
    </cfRule>
  </conditionalFormatting>
  <conditionalFormatting sqref="H10">
    <cfRule type="expression" dxfId="11393" priority="4635">
      <formula>AND(WEEKDAY(H$5)=1)</formula>
    </cfRule>
    <cfRule type="expression" dxfId="11392" priority="4633" stopIfTrue="1">
      <formula>AND(WEEKDAY(H$5)=1)</formula>
    </cfRule>
  </conditionalFormatting>
  <conditionalFormatting sqref="H10:H11">
    <cfRule type="expression" dxfId="11391" priority="4620" stopIfTrue="1">
      <formula>AND(WEEKDAY(H$5)=1)</formula>
    </cfRule>
    <cfRule type="expression" dxfId="11390" priority="4623">
      <formula>AND(WEEKDAY(H$5)=1)</formula>
    </cfRule>
  </conditionalFormatting>
  <conditionalFormatting sqref="H11">
    <cfRule type="expression" dxfId="11389" priority="4617" stopIfTrue="1">
      <formula>AND(WEEKDAY(H$5)=1)</formula>
    </cfRule>
  </conditionalFormatting>
  <conditionalFormatting sqref="H13:H14 H17:H29">
    <cfRule type="expression" dxfId="11388" priority="4629">
      <formula>AND(WEEKDAY(H$5)=1)</formula>
    </cfRule>
    <cfRule type="expression" dxfId="11387" priority="4627" stopIfTrue="1">
      <formula>AND(WEEKDAY(H$5)=1)</formula>
    </cfRule>
    <cfRule type="expression" dxfId="11386" priority="4626">
      <formula>AND(WEEKDAY(H$5)=1)</formula>
    </cfRule>
  </conditionalFormatting>
  <conditionalFormatting sqref="H16:H18">
    <cfRule type="expression" dxfId="11385" priority="1002" stopIfTrue="1">
      <formula>AND(WEEKDAY(H$5)=1)</formula>
    </cfRule>
    <cfRule type="expression" dxfId="11384" priority="1007">
      <formula>AND(WEEKDAY(H$5)=1)</formula>
    </cfRule>
    <cfRule type="expression" dxfId="11383" priority="1008" stopIfTrue="1">
      <formula>AND(WEEKDAY(H$5)=1)</formula>
    </cfRule>
    <cfRule type="expression" dxfId="11382" priority="1010">
      <formula>AND(WEEKDAY(H$5)=1)</formula>
    </cfRule>
  </conditionalFormatting>
  <conditionalFormatting sqref="H17:H18">
    <cfRule type="expression" dxfId="11381" priority="1021">
      <formula>AND(WEEKDAY(H$5)=1)</formula>
    </cfRule>
    <cfRule type="expression" dxfId="11380" priority="1019" stopIfTrue="1">
      <formula>AND(WEEKDAY(H$5)=1)</formula>
    </cfRule>
    <cfRule type="expression" dxfId="11379" priority="1022" stopIfTrue="1">
      <formula>AND(WEEKDAY(H$5)=1)</formula>
    </cfRule>
    <cfRule type="expression" dxfId="11378" priority="1018">
      <formula>AND(WEEKDAY(H$5)=1)</formula>
    </cfRule>
  </conditionalFormatting>
  <conditionalFormatting sqref="H16:I18">
    <cfRule type="expression" dxfId="11377" priority="1011" stopIfTrue="1">
      <formula>AND(WEEKDAY(H$5)=1)</formula>
    </cfRule>
  </conditionalFormatting>
  <conditionalFormatting sqref="H11:L11">
    <cfRule type="expression" dxfId="11376" priority="2420" stopIfTrue="1">
      <formula>AND(WEEKDAY(H$5)=1)</formula>
    </cfRule>
    <cfRule type="expression" dxfId="11375" priority="2734">
      <formula>AND(WEEKDAY(H$5)=1)</formula>
    </cfRule>
  </conditionalFormatting>
  <conditionalFormatting sqref="I9:I10">
    <cfRule type="expression" dxfId="11374" priority="4233" stopIfTrue="1">
      <formula>AND(WEEKDAY(I$5)=1)</formula>
    </cfRule>
  </conditionalFormatting>
  <conditionalFormatting sqref="I10">
    <cfRule type="expression" dxfId="11373" priority="4231">
      <formula>AND(WEEKDAY(I$5)=1)</formula>
    </cfRule>
  </conditionalFormatting>
  <conditionalFormatting sqref="I10:I11">
    <cfRule type="expression" dxfId="11372" priority="2407" stopIfTrue="1">
      <formula>AND(WEEKDAY(I$5)=1)</formula>
    </cfRule>
  </conditionalFormatting>
  <conditionalFormatting sqref="I13">
    <cfRule type="expression" dxfId="11371" priority="2744">
      <formula>AND(WEEKDAY(I$5)=1)</formula>
    </cfRule>
  </conditionalFormatting>
  <conditionalFormatting sqref="I13:I29">
    <cfRule type="expression" dxfId="11370" priority="2740" stopIfTrue="1">
      <formula>AND(WEEKDAY(I$5)=1)</formula>
    </cfRule>
  </conditionalFormatting>
  <conditionalFormatting sqref="I22">
    <cfRule type="expression" dxfId="11369" priority="1826">
      <formula>AND(WEEKDAY(I$5)=1)</formula>
    </cfRule>
    <cfRule type="expression" dxfId="11368" priority="1827" stopIfTrue="1">
      <formula>AND(WEEKDAY(I$5)=1)</formula>
    </cfRule>
    <cfRule type="expression" dxfId="11367" priority="1833">
      <formula>AND(WEEKDAY(I$5)=1)</formula>
    </cfRule>
    <cfRule type="expression" dxfId="11366" priority="1834" stopIfTrue="1">
      <formula>AND(WEEKDAY(I$5)=1)</formula>
    </cfRule>
  </conditionalFormatting>
  <conditionalFormatting sqref="I13:J13">
    <cfRule type="expression" dxfId="11365" priority="2741" stopIfTrue="1">
      <formula>AND(WEEKDAY(I$5)=1)</formula>
    </cfRule>
  </conditionalFormatting>
  <conditionalFormatting sqref="I22:J22">
    <cfRule type="expression" dxfId="11364" priority="1047" stopIfTrue="1">
      <formula>AND(WEEKDAY(I$5)=1)</formula>
    </cfRule>
  </conditionalFormatting>
  <conditionalFormatting sqref="I13:K13">
    <cfRule type="expression" dxfId="11363" priority="2739">
      <formula>AND(WEEKDAY(I$5)=1)</formula>
    </cfRule>
  </conditionalFormatting>
  <conditionalFormatting sqref="I12:S12">
    <cfRule type="expression" dxfId="11362" priority="550" stopIfTrue="1">
      <formula>AND(WEEKDAY(I$5)=1)</formula>
    </cfRule>
  </conditionalFormatting>
  <conditionalFormatting sqref="I13:T13">
    <cfRule type="expression" dxfId="11361" priority="279" stopIfTrue="1">
      <formula>AND(WEEKDAY(I$5)=1)</formula>
    </cfRule>
  </conditionalFormatting>
  <conditionalFormatting sqref="J14:J15">
    <cfRule type="expression" dxfId="11360" priority="1489" stopIfTrue="1">
      <formula>AND(WEEKDAY(J$5)=1)</formula>
    </cfRule>
  </conditionalFormatting>
  <conditionalFormatting sqref="J16:J18">
    <cfRule type="expression" dxfId="11359" priority="978" stopIfTrue="1">
      <formula>AND(WEEKDAY(K$5)=1)</formula>
    </cfRule>
    <cfRule type="expression" dxfId="11358" priority="979">
      <formula>AND(WEEKDAY(K$5)=1)</formula>
    </cfRule>
    <cfRule type="expression" dxfId="11357" priority="980" stopIfTrue="1">
      <formula>AND(WEEKDAY(K$5)=1)</formula>
    </cfRule>
  </conditionalFormatting>
  <conditionalFormatting sqref="J17:J18">
    <cfRule type="expression" dxfId="11356" priority="1851">
      <formula>AND(WEEKDAY(J$5)=1)</formula>
    </cfRule>
  </conditionalFormatting>
  <conditionalFormatting sqref="J19:J29">
    <cfRule type="expression" dxfId="11355" priority="1982">
      <formula>AND(WEEKDAY(J$5)=1)</formula>
    </cfRule>
  </conditionalFormatting>
  <conditionalFormatting sqref="J22">
    <cfRule type="expression" dxfId="11354" priority="1046">
      <formula>AND(WEEKDAY(J$5)=1)</formula>
    </cfRule>
    <cfRule type="expression" dxfId="11353" priority="1040" stopIfTrue="1">
      <formula>AND(WEEKDAY(J$5)=1)</formula>
    </cfRule>
    <cfRule type="expression" dxfId="11352" priority="1039">
      <formula>AND(WEEKDAY(J$5)=1)</formula>
    </cfRule>
    <cfRule type="expression" dxfId="11351" priority="1027" stopIfTrue="1">
      <formula>AND(WEEKDAY(J$5)=1)</formula>
    </cfRule>
  </conditionalFormatting>
  <conditionalFormatting sqref="J9:K10 K17:K29">
    <cfRule type="expression" dxfId="11350" priority="1271" stopIfTrue="1">
      <formula>AND(WEEKDAY(J$5)=1)</formula>
    </cfRule>
  </conditionalFormatting>
  <conditionalFormatting sqref="J10:K10">
    <cfRule type="expression" dxfId="11349" priority="1486">
      <formula>AND(WEEKDAY(J$5)=1)</formula>
    </cfRule>
  </conditionalFormatting>
  <conditionalFormatting sqref="J11:K13">
    <cfRule type="expression" dxfId="11348" priority="4598" stopIfTrue="1">
      <formula>AND(WEEKDAY(J$5)=1)</formula>
    </cfRule>
  </conditionalFormatting>
  <conditionalFormatting sqref="J14:K14 K17:K29 R17:R18">
    <cfRule type="expression" dxfId="11347" priority="1706">
      <formula>AND(WEEKDAY(J$5)=1)</formula>
    </cfRule>
  </conditionalFormatting>
  <conditionalFormatting sqref="J15:K15">
    <cfRule type="expression" dxfId="11346" priority="1704" stopIfTrue="1">
      <formula>AND(WEEKDAY(J$5)=1)</formula>
    </cfRule>
    <cfRule type="expression" dxfId="11345" priority="1491" stopIfTrue="1">
      <formula>AND(WEEKDAY(J$5)=1)</formula>
    </cfRule>
    <cfRule type="expression" dxfId="11344" priority="1702">
      <formula>AND(WEEKDAY(J$5)=1)</formula>
    </cfRule>
  </conditionalFormatting>
  <conditionalFormatting sqref="J17:K18 J9:J10">
    <cfRule type="expression" dxfId="11343" priority="1057" stopIfTrue="1">
      <formula>AND(WEEKDAY(J$5)=1)</formula>
    </cfRule>
  </conditionalFormatting>
  <conditionalFormatting sqref="J17:K18">
    <cfRule type="expression" dxfId="11342" priority="1272" stopIfTrue="1">
      <formula>AND(WEEKDAY(J$5)=1)</formula>
    </cfRule>
  </conditionalFormatting>
  <conditionalFormatting sqref="J17:K29 J14">
    <cfRule type="expression" dxfId="11341" priority="1852" stopIfTrue="1">
      <formula>AND(WEEKDAY(J$5)=1)</formula>
    </cfRule>
  </conditionalFormatting>
  <conditionalFormatting sqref="J9:L9 J17:K18">
    <cfRule type="expression" dxfId="11340" priority="1270">
      <formula>AND(WEEKDAY(J$5)=1)</formula>
    </cfRule>
  </conditionalFormatting>
  <conditionalFormatting sqref="J10:M10">
    <cfRule type="expression" dxfId="11339" priority="1487" stopIfTrue="1">
      <formula>AND(WEEKDAY(J$5)=1)</formula>
    </cfRule>
  </conditionalFormatting>
  <conditionalFormatting sqref="J8:R8">
    <cfRule type="expression" dxfId="11338" priority="2114" stopIfTrue="1">
      <formula>AND(WEEKDAY(J$5)=1)</formula>
    </cfRule>
  </conditionalFormatting>
  <conditionalFormatting sqref="J24:V24">
    <cfRule type="expression" dxfId="11337" priority="4582" stopIfTrue="1">
      <formula>AND(WEEKDAY(J$5)=1)</formula>
    </cfRule>
  </conditionalFormatting>
  <conditionalFormatting sqref="J24:Z24">
    <cfRule type="expression" dxfId="11336" priority="4474" stopIfTrue="1">
      <formula>AND(WEEKDAY(J$5)=1)</formula>
    </cfRule>
    <cfRule type="expression" dxfId="11335" priority="4311" stopIfTrue="1">
      <formula>AND(WEEKDAY(J$5)=1)</formula>
    </cfRule>
  </conditionalFormatting>
  <conditionalFormatting sqref="J24:AF24">
    <cfRule type="expression" dxfId="11334" priority="4374" stopIfTrue="1">
      <formula>AND(WEEKDAY(J$5)=1)</formula>
    </cfRule>
  </conditionalFormatting>
  <conditionalFormatting sqref="K13:K14 O17:R18 K17:K29">
    <cfRule type="expression" dxfId="11333" priority="1707" stopIfTrue="1">
      <formula>AND(WEEKDAY(K$5)=1)</formula>
    </cfRule>
  </conditionalFormatting>
  <conditionalFormatting sqref="K16:K18">
    <cfRule type="expression" dxfId="11332" priority="976" stopIfTrue="1">
      <formula>AND(WEEKDAY(K$5)=1)</formula>
    </cfRule>
    <cfRule type="expression" dxfId="11331" priority="975">
      <formula>AND(WEEKDAY(K$5)=1)</formula>
    </cfRule>
    <cfRule type="expression" dxfId="11330" priority="867" stopIfTrue="1">
      <formula>AND(WEEKDAY(K$5)=1)</formula>
    </cfRule>
  </conditionalFormatting>
  <conditionalFormatting sqref="K11:L11">
    <cfRule type="expression" dxfId="11329" priority="2735" stopIfTrue="1">
      <formula>AND(WEEKDAY(K$5)=1)</formula>
    </cfRule>
  </conditionalFormatting>
  <conditionalFormatting sqref="K14:L15">
    <cfRule type="expression" dxfId="11328" priority="1703" stopIfTrue="1">
      <formula>AND(WEEKDAY(K$5)=1)</formula>
    </cfRule>
  </conditionalFormatting>
  <conditionalFormatting sqref="L17:L28">
    <cfRule type="expression" dxfId="11327" priority="1854" stopIfTrue="1">
      <formula>AND(WEEKDAY(L$5)=1)</formula>
    </cfRule>
  </conditionalFormatting>
  <conditionalFormatting sqref="L19:L28 L15">
    <cfRule type="expression" dxfId="11326" priority="2219">
      <formula>AND(WEEKDAY(L$5)=1)</formula>
    </cfRule>
  </conditionalFormatting>
  <conditionalFormatting sqref="L22">
    <cfRule type="expression" dxfId="11325" priority="4565" stopIfTrue="1">
      <formula>AND(WEEKDAY(L$5)=1)</formula>
    </cfRule>
  </conditionalFormatting>
  <conditionalFormatting sqref="L29">
    <cfRule type="expression" dxfId="11324" priority="51">
      <formula>AND(WEEKDAY(L$5)=1)</formula>
    </cfRule>
    <cfRule type="expression" dxfId="11323" priority="22" stopIfTrue="1">
      <formula>AND(WEEKDAY(L$5)=1)</formula>
    </cfRule>
  </conditionalFormatting>
  <conditionalFormatting sqref="L9:M11">
    <cfRule type="expression" dxfId="11322" priority="266" stopIfTrue="1">
      <formula>AND(WEEKDAY(L$5)=1)</formula>
    </cfRule>
  </conditionalFormatting>
  <conditionalFormatting sqref="L10:N10">
    <cfRule type="expression" dxfId="11321" priority="4571" stopIfTrue="1">
      <formula>AND(WEEKDAY(L$5)=1)</formula>
    </cfRule>
  </conditionalFormatting>
  <conditionalFormatting sqref="L16:P18">
    <cfRule type="expression" dxfId="11320" priority="2906" stopIfTrue="1">
      <formula>AND(WEEKDAY(L$5)=1)</formula>
    </cfRule>
  </conditionalFormatting>
  <conditionalFormatting sqref="L22:Q22">
    <cfRule type="expression" dxfId="11319" priority="4462" stopIfTrue="1">
      <formula>AND(WEEKDAY(L$5)=1)</formula>
    </cfRule>
  </conditionalFormatting>
  <conditionalFormatting sqref="L29:Q29">
    <cfRule type="expression" dxfId="11318" priority="235" stopIfTrue="1">
      <formula>AND(WEEKDAY(L$5)=1)</formula>
    </cfRule>
  </conditionalFormatting>
  <conditionalFormatting sqref="L10:T10">
    <cfRule type="expression" dxfId="11317" priority="3186" stopIfTrue="1">
      <formula>AND(WEEKDAY(L$5)=1)</formula>
    </cfRule>
  </conditionalFormatting>
  <conditionalFormatting sqref="L15:T15 L19:M28">
    <cfRule type="expression" dxfId="11316" priority="2220" stopIfTrue="1">
      <formula>AND(WEEKDAY(L$5)=1)</formula>
    </cfRule>
  </conditionalFormatting>
  <conditionalFormatting sqref="L28:T28">
    <cfRule type="expression" dxfId="11315" priority="20" stopIfTrue="1">
      <formula>AND(WEEKDAY(L$5)=1)</formula>
    </cfRule>
  </conditionalFormatting>
  <conditionalFormatting sqref="L8:Y8 T12:Y12 L13:W13 I12:O12 AG8:AH9 Y13 J24:K24 L22 P9:Q9 U9:Y9 M15:AC15">
    <cfRule type="expression" dxfId="11314" priority="4564">
      <formula>AND(WEEKDAY(I$5)=1)</formula>
    </cfRule>
  </conditionalFormatting>
  <conditionalFormatting sqref="L15:AA15">
    <cfRule type="expression" dxfId="11313" priority="4579" stopIfTrue="1">
      <formula>AND(WEEKDAY(L$5)=1)</formula>
    </cfRule>
  </conditionalFormatting>
  <conditionalFormatting sqref="L29:AF29">
    <cfRule type="expression" dxfId="11312" priority="52" stopIfTrue="1">
      <formula>AND(WEEKDAY(L$5)=1)</formula>
    </cfRule>
  </conditionalFormatting>
  <conditionalFormatting sqref="M27">
    <cfRule type="expression" dxfId="11311" priority="865">
      <formula>AND(WEEKDAY(M$5)=1)</formula>
    </cfRule>
    <cfRule type="expression" dxfId="11310" priority="762" stopIfTrue="1">
      <formula>AND(WEEKDAY(M$5)=1)</formula>
    </cfRule>
  </conditionalFormatting>
  <conditionalFormatting sqref="M10:N12">
    <cfRule type="expression" dxfId="11309" priority="3084" stopIfTrue="1">
      <formula>AND(WEEKDAY(M$5)=1)</formula>
    </cfRule>
  </conditionalFormatting>
  <conditionalFormatting sqref="M9:O9">
    <cfRule type="expression" dxfId="11308" priority="268" stopIfTrue="1">
      <formula>AND(WEEKDAY(M$5)=1)</formula>
    </cfRule>
    <cfRule type="expression" dxfId="11307" priority="277">
      <formula>AND(WEEKDAY(M$5)=1)</formula>
    </cfRule>
  </conditionalFormatting>
  <conditionalFormatting sqref="M16:O16">
    <cfRule type="expression" dxfId="11306" priority="2908" stopIfTrue="1">
      <formula>AND(WEEKDAY(M$5)=1)</formula>
    </cfRule>
  </conditionalFormatting>
  <conditionalFormatting sqref="M11:Q11">
    <cfRule type="expression" dxfId="11305" priority="4527" stopIfTrue="1">
      <formula>AND(WEEKDAY(M$5)=1)</formula>
    </cfRule>
  </conditionalFormatting>
  <conditionalFormatting sqref="M14:Q15">
    <cfRule type="expression" dxfId="11304" priority="2331" stopIfTrue="1">
      <formula>AND(WEEKDAY(M$5)=1)</formula>
    </cfRule>
  </conditionalFormatting>
  <conditionalFormatting sqref="M27:R27">
    <cfRule type="expression" dxfId="11303" priority="866" stopIfTrue="1">
      <formula>AND(WEEKDAY(M$5)=1)</formula>
    </cfRule>
  </conditionalFormatting>
  <conditionalFormatting sqref="M8:S8 Q9:Q10 L9">
    <cfRule type="expression" dxfId="11302" priority="4566" stopIfTrue="1">
      <formula>AND(WEEKDAY(L$5)=1)</formula>
    </cfRule>
  </conditionalFormatting>
  <conditionalFormatting sqref="M25:AF28">
    <cfRule type="expression" dxfId="11301" priority="18">
      <formula>AND(WEEKDAY(M$5)=1)</formula>
    </cfRule>
  </conditionalFormatting>
  <conditionalFormatting sqref="M28:AF28">
    <cfRule type="expression" dxfId="11300" priority="1" stopIfTrue="1">
      <formula>AND(WEEKDAY(M$5)=1)</formula>
    </cfRule>
  </conditionalFormatting>
  <conditionalFormatting sqref="M29:AF29">
    <cfRule type="expression" dxfId="11299" priority="232">
      <formula>AND(WEEKDAY(M$5)=1)</formula>
    </cfRule>
  </conditionalFormatting>
  <conditionalFormatting sqref="N9">
    <cfRule type="expression" dxfId="11298" priority="278" stopIfTrue="1">
      <formula>AND(WEEKDAY(N$5)=1)</formula>
    </cfRule>
  </conditionalFormatting>
  <conditionalFormatting sqref="N16:N18 J9:K9 N11">
    <cfRule type="expression" dxfId="11297" priority="1059" stopIfTrue="1">
      <formula>AND(WEEKDAY(J$5)=1)</formula>
    </cfRule>
  </conditionalFormatting>
  <conditionalFormatting sqref="O10:O12 D12:O12">
    <cfRule type="expression" dxfId="11296" priority="4572" stopIfTrue="1">
      <formula>AND(WEEKDAY(D$5)=1)</formula>
    </cfRule>
  </conditionalFormatting>
  <conditionalFormatting sqref="O11:O12">
    <cfRule type="expression" dxfId="11295" priority="4520" stopIfTrue="1">
      <formula>AND(WEEKDAY(O$5)=1)</formula>
    </cfRule>
  </conditionalFormatting>
  <conditionalFormatting sqref="O15:O29">
    <cfRule type="expression" dxfId="11294" priority="2338" stopIfTrue="1">
      <formula>AND(WEEKDAY(O$5)=1)</formula>
    </cfRule>
  </conditionalFormatting>
  <conditionalFormatting sqref="O17:O18">
    <cfRule type="expression" dxfId="11293" priority="757" stopIfTrue="1">
      <formula>AND(WEEKDAY(O$5)=1)</formula>
    </cfRule>
    <cfRule type="expression" dxfId="11292" priority="756">
      <formula>AND(WEEKDAY(O$5)=1)</formula>
    </cfRule>
  </conditionalFormatting>
  <conditionalFormatting sqref="O23">
    <cfRule type="expression" dxfId="11291" priority="237" stopIfTrue="1">
      <formula>AND(WEEKDAY(O$5)=1)</formula>
    </cfRule>
    <cfRule type="expression" dxfId="11290" priority="239" stopIfTrue="1">
      <formula>AND(WEEKDAY(O$5)=1)</formula>
    </cfRule>
    <cfRule type="expression" dxfId="11289" priority="238">
      <formula>AND(WEEKDAY(O$5)=1)</formula>
    </cfRule>
  </conditionalFormatting>
  <conditionalFormatting sqref="O16:P18 P10">
    <cfRule type="expression" dxfId="11288" priority="4573" stopIfTrue="1">
      <formula>AND(WEEKDAY(O$5)=1)</formula>
    </cfRule>
  </conditionalFormatting>
  <conditionalFormatting sqref="O14:R14 Q17:R18">
    <cfRule type="expression" dxfId="11287" priority="616" stopIfTrue="1">
      <formula>AND(WEEKDAY(O$5)=1)</formula>
    </cfRule>
  </conditionalFormatting>
  <conditionalFormatting sqref="O17:R18">
    <cfRule type="expression" dxfId="11286" priority="284" stopIfTrue="1">
      <formula>AND(WEEKDAY(O$5)=1)</formula>
    </cfRule>
  </conditionalFormatting>
  <conditionalFormatting sqref="P19:P29">
    <cfRule type="expression" dxfId="11285" priority="4465" stopIfTrue="1">
      <formula>AND(WEEKDAY(P$5)=1)</formula>
    </cfRule>
  </conditionalFormatting>
  <conditionalFormatting sqref="P8:Q10">
    <cfRule type="expression" dxfId="11284" priority="3878" stopIfTrue="1">
      <formula>AND(WEEKDAY(P$5)=1)</formula>
    </cfRule>
  </conditionalFormatting>
  <conditionalFormatting sqref="P13:Q28">
    <cfRule type="expression" dxfId="11283" priority="2329" stopIfTrue="1">
      <formula>AND(WEEKDAY(P$5)=1)</formula>
    </cfRule>
  </conditionalFormatting>
  <conditionalFormatting sqref="P12:S12">
    <cfRule type="expression" dxfId="11282" priority="324" stopIfTrue="1">
      <formula>AND(WEEKDAY(P$5)=1)</formula>
    </cfRule>
    <cfRule type="expression" dxfId="11281" priority="549">
      <formula>AND(WEEKDAY(P$5)=1)</formula>
    </cfRule>
  </conditionalFormatting>
  <conditionalFormatting sqref="P13:T13">
    <cfRule type="expression" dxfId="11280" priority="4567" stopIfTrue="1">
      <formula>AND(WEEKDAY(P$5)=1)</formula>
    </cfRule>
  </conditionalFormatting>
  <conditionalFormatting sqref="Q10:Q12">
    <cfRule type="expression" dxfId="11279" priority="392" stopIfTrue="1">
      <formula>AND(WEEKDAY(Q$5)=1)</formula>
    </cfRule>
  </conditionalFormatting>
  <conditionalFormatting sqref="Q10:T10">
    <cfRule type="expression" dxfId="11278" priority="3092" stopIfTrue="1">
      <formula>AND(WEEKDAY(Q$5)=1)</formula>
    </cfRule>
  </conditionalFormatting>
  <conditionalFormatting sqref="R11">
    <cfRule type="expression" dxfId="11277" priority="2189" stopIfTrue="1">
      <formula>AND(WEEKDAY(R$5)=1)</formula>
    </cfRule>
  </conditionalFormatting>
  <conditionalFormatting sqref="R14 R17:R18">
    <cfRule type="expression" dxfId="11276" priority="615">
      <formula>AND(WEEKDAY(R$5)=1)</formula>
    </cfRule>
  </conditionalFormatting>
  <conditionalFormatting sqref="R14">
    <cfRule type="expression" dxfId="11275" priority="552" stopIfTrue="1">
      <formula>AND(WEEKDAY(R$5)=1)</formula>
    </cfRule>
  </conditionalFormatting>
  <conditionalFormatting sqref="R19:R28">
    <cfRule type="expression" dxfId="11274" priority="1802" stopIfTrue="1">
      <formula>AND(WEEKDAY(R$5)=1)</formula>
    </cfRule>
  </conditionalFormatting>
  <conditionalFormatting sqref="R22">
    <cfRule type="expression" dxfId="11273" priority="1736" stopIfTrue="1">
      <formula>AND(WEEKDAY(R$5)=1)</formula>
    </cfRule>
    <cfRule type="expression" dxfId="11272" priority="1735">
      <formula>AND(WEEKDAY(R$5)=1)</formula>
    </cfRule>
  </conditionalFormatting>
  <conditionalFormatting sqref="R27">
    <cfRule type="expression" dxfId="11271" priority="1801">
      <formula>AND(WEEKDAY(R$5)=1)</formula>
    </cfRule>
  </conditionalFormatting>
  <conditionalFormatting sqref="R11:S11">
    <cfRule type="expression" dxfId="11270" priority="2184">
      <formula>AND(WEEKDAY(R$5)=1)</formula>
    </cfRule>
  </conditionalFormatting>
  <conditionalFormatting sqref="R9:T9 S13:S15 O14:Q14 L17:Q18 S17:T18">
    <cfRule type="expression" dxfId="11269" priority="2179" stopIfTrue="1">
      <formula>AND(WEEKDAY(L$5)=1)</formula>
    </cfRule>
  </conditionalFormatting>
  <conditionalFormatting sqref="R9:T9 S14 S17:S18 O17:Q18 O14:Q14">
    <cfRule type="expression" dxfId="11268" priority="2175">
      <formula>AND(WEEKDAY(O$5)=1)</formula>
    </cfRule>
  </conditionalFormatting>
  <conditionalFormatting sqref="R9:T9">
    <cfRule type="expression" dxfId="11267" priority="2168" stopIfTrue="1">
      <formula>AND(WEEKDAY(R$5)=1)</formula>
    </cfRule>
    <cfRule type="expression" dxfId="11266" priority="2176" stopIfTrue="1">
      <formula>AND(WEEKDAY(R$5)=1)</formula>
    </cfRule>
  </conditionalFormatting>
  <conditionalFormatting sqref="R9:T11">
    <cfRule type="expression" dxfId="11265" priority="2025" stopIfTrue="1">
      <formula>AND(WEEKDAY(R$5)=1)</formula>
    </cfRule>
  </conditionalFormatting>
  <conditionalFormatting sqref="R28:T29">
    <cfRule type="expression" dxfId="11264" priority="236" stopIfTrue="1">
      <formula>AND(WEEKDAY(R$5)=1)</formula>
    </cfRule>
  </conditionalFormatting>
  <conditionalFormatting sqref="R10:U10">
    <cfRule type="expression" dxfId="11263" priority="1983" stopIfTrue="1">
      <formula>AND(WEEKDAY(R$5)=1)</formula>
    </cfRule>
  </conditionalFormatting>
  <conditionalFormatting sqref="R13:W13">
    <cfRule type="expression" dxfId="11262" priority="4166" stopIfTrue="1">
      <formula>AND(WEEKDAY(R$5)=1)</formula>
    </cfRule>
  </conditionalFormatting>
  <conditionalFormatting sqref="R28:W28">
    <cfRule type="expression" dxfId="11261" priority="16" stopIfTrue="1">
      <formula>AND(WEEKDAY(R$5)=1)</formula>
    </cfRule>
  </conditionalFormatting>
  <conditionalFormatting sqref="R29:W29">
    <cfRule type="expression" dxfId="11260" priority="231" stopIfTrue="1">
      <formula>AND(WEEKDAY(R$5)=1)</formula>
    </cfRule>
  </conditionalFormatting>
  <conditionalFormatting sqref="R10:Y10">
    <cfRule type="expression" dxfId="11259" priority="4568" stopIfTrue="1">
      <formula>AND(WEEKDAY(R$5)=1)</formula>
    </cfRule>
  </conditionalFormatting>
  <conditionalFormatting sqref="S17:S18 M22:P22 P17:Q18 AG13 AG19:AG26">
    <cfRule type="expression" dxfId="11258" priority="4461">
      <formula>AND(WEEKDAY(M$5)=1)</formula>
    </cfRule>
  </conditionalFormatting>
  <conditionalFormatting sqref="S14:T14 S17:T18 T25:T27">
    <cfRule type="expression" dxfId="11257" priority="2100" stopIfTrue="1">
      <formula>AND(WEEKDAY(S$5)=1)</formula>
    </cfRule>
  </conditionalFormatting>
  <conditionalFormatting sqref="S27:T27">
    <cfRule type="expression" dxfId="11256" priority="2044" stopIfTrue="1">
      <formula>AND(WEEKDAY(S$5)=1)</formula>
    </cfRule>
  </conditionalFormatting>
  <conditionalFormatting sqref="S27:V27">
    <cfRule type="expression" dxfId="11255" priority="2098" stopIfTrue="1">
      <formula>AND(WEEKDAY(S$5)=1)</formula>
    </cfRule>
  </conditionalFormatting>
  <conditionalFormatting sqref="S14:W14">
    <cfRule type="expression" dxfId="11254" priority="3943" stopIfTrue="1">
      <formula>AND(WEEKDAY(S$5)=1)</formula>
    </cfRule>
  </conditionalFormatting>
  <conditionalFormatting sqref="S17:W29 X16:AB18 D13:H14 M19:U19 N20:N29">
    <cfRule type="expression" dxfId="11253" priority="4281" stopIfTrue="1">
      <formula>AND(WEEKDAY(D$5)=1)</formula>
    </cfRule>
  </conditionalFormatting>
  <conditionalFormatting sqref="T9">
    <cfRule type="expression" dxfId="11252" priority="2167">
      <formula>AND(WEEKDAY(T$5)=1)</formula>
    </cfRule>
  </conditionalFormatting>
  <conditionalFormatting sqref="T9:T11">
    <cfRule type="expression" dxfId="11251" priority="2178">
      <formula>AND(WEEKDAY(T$5)=1)</formula>
    </cfRule>
  </conditionalFormatting>
  <conditionalFormatting sqref="T10">
    <cfRule type="expression" dxfId="11250" priority="3185">
      <formula>AND(WEEKDAY(T$5)=1)</formula>
    </cfRule>
  </conditionalFormatting>
  <conditionalFormatting sqref="T12:T13">
    <cfRule type="expression" dxfId="11249" priority="4355" stopIfTrue="1">
      <formula>AND(WEEKDAY(T$5)=1)</formula>
    </cfRule>
  </conditionalFormatting>
  <conditionalFormatting sqref="T13:T15 T17:T18 T27">
    <cfRule type="expression" dxfId="11248" priority="2097">
      <formula>AND(WEEKDAY(T$5)=1)</formula>
    </cfRule>
  </conditionalFormatting>
  <conditionalFormatting sqref="T14 T17:T18">
    <cfRule type="expression" dxfId="11247" priority="2058" stopIfTrue="1">
      <formula>AND(WEEKDAY(T$5)=1)</formula>
    </cfRule>
  </conditionalFormatting>
  <conditionalFormatting sqref="T27">
    <cfRule type="expression" dxfId="11246" priority="2043">
      <formula>AND(WEEKDAY(T$5)=1)</formula>
    </cfRule>
  </conditionalFormatting>
  <conditionalFormatting sqref="T12:W13">
    <cfRule type="expression" dxfId="11245" priority="4590" stopIfTrue="1">
      <formula>AND(WEEKDAY(T$5)=1)</formula>
    </cfRule>
  </conditionalFormatting>
  <conditionalFormatting sqref="U8:U10">
    <cfRule type="expression" dxfId="11244" priority="2023" stopIfTrue="1">
      <formula>AND(WEEKDAY(U$5)=1)</formula>
    </cfRule>
  </conditionalFormatting>
  <conditionalFormatting sqref="U11:W13">
    <cfRule type="expression" dxfId="11243" priority="4524" stopIfTrue="1">
      <formula>AND(WEEKDAY(U$5)=1)</formula>
    </cfRule>
  </conditionalFormatting>
  <conditionalFormatting sqref="U9:Y9">
    <cfRule type="expression" dxfId="11242" priority="3663" stopIfTrue="1">
      <formula>AND(WEEKDAY(U$5)=1)</formula>
    </cfRule>
  </conditionalFormatting>
  <conditionalFormatting sqref="U12:Z12">
    <cfRule type="expression" dxfId="11241" priority="4447">
      <formula>AND(WEEKDAY(U$5)=1)</formula>
    </cfRule>
  </conditionalFormatting>
  <conditionalFormatting sqref="U11:AA11">
    <cfRule type="expression" dxfId="11240" priority="244">
      <formula>AND(WEEKDAY(U$5)=1)</formula>
    </cfRule>
  </conditionalFormatting>
  <conditionalFormatting sqref="V15">
    <cfRule type="expression" dxfId="11239" priority="3374" stopIfTrue="1">
      <formula>AND(WEEKDAY(V$5)=1)</formula>
    </cfRule>
  </conditionalFormatting>
  <conditionalFormatting sqref="V28:W28">
    <cfRule type="expression" dxfId="11238" priority="17">
      <formula>AND(WEEKDAY(V$5)=1)</formula>
    </cfRule>
  </conditionalFormatting>
  <conditionalFormatting sqref="V10:Y10 V22:AA22 AE11:AF11 AD24:AE24 AD27:AE27 AF12">
    <cfRule type="expression" dxfId="11237" priority="4586">
      <formula>AND(WEEKDAY(V$5)=1)</formula>
    </cfRule>
  </conditionalFormatting>
  <conditionalFormatting sqref="V24:Z24">
    <cfRule type="expression" dxfId="11236" priority="4481">
      <formula>AND(WEEKDAY(V$5)=1)</formula>
    </cfRule>
    <cfRule type="expression" dxfId="11235" priority="4473">
      <formula>AND(WEEKDAY(V$5)=1)</formula>
    </cfRule>
  </conditionalFormatting>
  <conditionalFormatting sqref="V28:AA28">
    <cfRule type="expression" dxfId="11234" priority="10">
      <formula>AND(WEEKDAY(V$5)=1)</formula>
    </cfRule>
  </conditionalFormatting>
  <conditionalFormatting sqref="V29:AA29">
    <cfRule type="expression" dxfId="11233" priority="187">
      <formula>AND(WEEKDAY(V$5)=1)</formula>
    </cfRule>
  </conditionalFormatting>
  <conditionalFormatting sqref="W27">
    <cfRule type="expression" dxfId="11232" priority="761">
      <formula>AND(WEEKDAY(W$5)=1)</formula>
    </cfRule>
    <cfRule type="expression" dxfId="11231" priority="760" stopIfTrue="1">
      <formula>AND(WEEKDAY(W$5)=1)</formula>
    </cfRule>
    <cfRule type="expression" dxfId="11230" priority="759">
      <formula>AND(WEEKDAY(W$5)=1)</formula>
    </cfRule>
    <cfRule type="expression" dxfId="11229" priority="758" stopIfTrue="1">
      <formula>AND(WEEKDAY(W$5)=1)</formula>
    </cfRule>
  </conditionalFormatting>
  <conditionalFormatting sqref="X13">
    <cfRule type="expression" dxfId="11228" priority="1724" stopIfTrue="1">
      <formula>AND(WEEKDAY(X$5)=1)</formula>
    </cfRule>
    <cfRule type="expression" dxfId="11227" priority="1729">
      <formula>AND(WEEKDAY(X$5)=1)</formula>
    </cfRule>
    <cfRule type="expression" dxfId="11226" priority="1730" stopIfTrue="1">
      <formula>AND(WEEKDAY(X$5)=1)</formula>
    </cfRule>
    <cfRule type="expression" dxfId="11225" priority="1731">
      <formula>AND(WEEKDAY(X$5)=1)</formula>
    </cfRule>
    <cfRule type="expression" dxfId="11224" priority="1734">
      <formula>AND(WEEKDAY(X$5)=1)</formula>
    </cfRule>
    <cfRule type="expression" dxfId="11223" priority="1732" stopIfTrue="1">
      <formula>AND(WEEKDAY(X$5)=1)</formula>
    </cfRule>
  </conditionalFormatting>
  <conditionalFormatting sqref="X24:X29">
    <cfRule type="expression" dxfId="11222" priority="4506" stopIfTrue="1">
      <formula>AND(WEEKDAY(X$5)=1)</formula>
    </cfRule>
  </conditionalFormatting>
  <conditionalFormatting sqref="X11:Y11">
    <cfRule type="expression" dxfId="11221" priority="3643">
      <formula>AND(WEEKDAY(X$5)=1)</formula>
    </cfRule>
    <cfRule type="expression" dxfId="11220" priority="3642" stopIfTrue="1">
      <formula>AND(WEEKDAY(X$5)=1)</formula>
    </cfRule>
    <cfRule type="expression" dxfId="11219" priority="3641">
      <formula>AND(WEEKDAY(X$5)=1)</formula>
    </cfRule>
    <cfRule type="expression" dxfId="11218" priority="3646" stopIfTrue="1">
      <formula>AND(WEEKDAY(X$5)=1)</formula>
    </cfRule>
    <cfRule type="expression" dxfId="11217" priority="3640" stopIfTrue="1">
      <formula>AND(WEEKDAY(X$5)=1)</formula>
    </cfRule>
    <cfRule type="expression" dxfId="11216" priority="3632" stopIfTrue="1">
      <formula>AND(WEEKDAY(X$5)=1)</formula>
    </cfRule>
  </conditionalFormatting>
  <conditionalFormatting sqref="X12:Y12">
    <cfRule type="expression" dxfId="11215" priority="4543" stopIfTrue="1">
      <formula>AND(WEEKDAY(X$5)=1)</formula>
    </cfRule>
  </conditionalFormatting>
  <conditionalFormatting sqref="X9:Z9">
    <cfRule type="expression" dxfId="11214" priority="3656">
      <formula>AND(WEEKDAY(X$5)=1)</formula>
    </cfRule>
    <cfRule type="expression" dxfId="11213" priority="3654" stopIfTrue="1">
      <formula>AND(WEEKDAY(X$5)=1)</formula>
    </cfRule>
  </conditionalFormatting>
  <conditionalFormatting sqref="X8:AB8">
    <cfRule type="expression" dxfId="11212" priority="4551" stopIfTrue="1">
      <formula>AND(WEEKDAY(X$5)=1)</formula>
    </cfRule>
  </conditionalFormatting>
  <conditionalFormatting sqref="Y11">
    <cfRule type="expression" dxfId="11211" priority="3635">
      <formula>AND(WEEKDAY(Y$5)=1)</formula>
    </cfRule>
    <cfRule type="expression" dxfId="11210" priority="3644" stopIfTrue="1">
      <formula>AND(WEEKDAY(Y$5)=1)</formula>
    </cfRule>
    <cfRule type="expression" dxfId="11209" priority="3645">
      <formula>AND(WEEKDAY(Y$5)=1)</formula>
    </cfRule>
  </conditionalFormatting>
  <conditionalFormatting sqref="Y17:Y18 AC17:AC18 AC14">
    <cfRule type="expression" dxfId="11208" priority="1714" stopIfTrue="1">
      <formula>AND(WEEKDAY(Y$5)=1)</formula>
    </cfRule>
  </conditionalFormatting>
  <conditionalFormatting sqref="Y24:Y28 Y12:Y13">
    <cfRule type="expression" dxfId="11207" priority="4502" stopIfTrue="1">
      <formula>AND(WEEKDAY(Y$5)=1)</formula>
    </cfRule>
  </conditionalFormatting>
  <conditionalFormatting sqref="Y27">
    <cfRule type="expression" dxfId="11206" priority="1723">
      <formula>AND(WEEKDAY(Y$5)=1)</formula>
    </cfRule>
    <cfRule type="expression" dxfId="11205" priority="1719" stopIfTrue="1">
      <formula>AND(WEEKDAY(Y$5)=1)</formula>
    </cfRule>
  </conditionalFormatting>
  <conditionalFormatting sqref="Y13:Z13">
    <cfRule type="expression" dxfId="11204" priority="1845" stopIfTrue="1">
      <formula>AND(WEEKDAY(Y$5)=1)</formula>
    </cfRule>
    <cfRule type="expression" dxfId="11203" priority="1846">
      <formula>AND(WEEKDAY(Y$5)=1)</formula>
    </cfRule>
  </conditionalFormatting>
  <conditionalFormatting sqref="Y24:Z24">
    <cfRule type="expression" dxfId="11202" priority="4494" stopIfTrue="1">
      <formula>AND(WEEKDAY(Y$5)=1)</formula>
    </cfRule>
    <cfRule type="expression" dxfId="11201" priority="4495">
      <formula>AND(WEEKDAY(Y$5)=1)</formula>
    </cfRule>
  </conditionalFormatting>
  <conditionalFormatting sqref="Y10:AA10">
    <cfRule type="expression" dxfId="11200" priority="2759" stopIfTrue="1">
      <formula>AND(WEEKDAY(Y$5)=1)</formula>
    </cfRule>
  </conditionalFormatting>
  <conditionalFormatting sqref="Y24:AB24">
    <cfRule type="expression" dxfId="11199" priority="4347">
      <formula>AND(WEEKDAY(Y$5)=1)</formula>
    </cfRule>
  </conditionalFormatting>
  <conditionalFormatting sqref="Z9">
    <cfRule type="expression" dxfId="11198" priority="3652" stopIfTrue="1">
      <formula>AND(WEEKDAY(Z$5)=1)</formula>
    </cfRule>
    <cfRule type="expression" dxfId="11197" priority="3653">
      <formula>AND(WEEKDAY(Z$5)=1)</formula>
    </cfRule>
  </conditionalFormatting>
  <conditionalFormatting sqref="Z11">
    <cfRule type="expression" dxfId="11196" priority="241">
      <formula>AND(WEEKDAY(Z$5)=1)</formula>
    </cfRule>
    <cfRule type="expression" dxfId="11195" priority="242" stopIfTrue="1">
      <formula>AND(WEEKDAY(Z$5)=1)</formula>
    </cfRule>
    <cfRule type="expression" dxfId="11194" priority="240" stopIfTrue="1">
      <formula>AND(WEEKDAY(Z$5)=1)</formula>
    </cfRule>
  </conditionalFormatting>
  <conditionalFormatting sqref="Z12">
    <cfRule type="expression" dxfId="11193" priority="4445" stopIfTrue="1">
      <formula>AND(WEEKDAY(Z$5)=1)</formula>
    </cfRule>
  </conditionalFormatting>
  <conditionalFormatting sqref="Z12:Z13">
    <cfRule type="expression" dxfId="11192" priority="1849">
      <formula>AND(WEEKDAY(Z$5)=1)</formula>
    </cfRule>
    <cfRule type="expression" dxfId="11191" priority="1847" stopIfTrue="1">
      <formula>AND(WEEKDAY(Z$5)=1)</formula>
    </cfRule>
  </conditionalFormatting>
  <conditionalFormatting sqref="Z13">
    <cfRule type="expression" dxfId="11190" priority="1844">
      <formula>AND(WEEKDAY(Z$5)=1)</formula>
    </cfRule>
    <cfRule type="expression" dxfId="11189" priority="1837" stopIfTrue="1">
      <formula>AND(WEEKDAY(Z$5)=1)</formula>
    </cfRule>
    <cfRule type="expression" dxfId="11188" priority="1840">
      <formula>AND(WEEKDAY(Z$5)=1)</formula>
    </cfRule>
    <cfRule type="expression" dxfId="11187" priority="1841" stopIfTrue="1">
      <formula>AND(WEEKDAY(Z$5)=1)</formula>
    </cfRule>
    <cfRule type="expression" dxfId="11186" priority="1842">
      <formula>AND(WEEKDAY(Z$5)=1)</formula>
    </cfRule>
    <cfRule type="expression" dxfId="11185" priority="1843" stopIfTrue="1">
      <formula>AND(WEEKDAY(Z$5)=1)</formula>
    </cfRule>
  </conditionalFormatting>
  <conditionalFormatting sqref="Z24">
    <cfRule type="expression" dxfId="11184" priority="4504" stopIfTrue="1">
      <formula>AND(WEEKDAY(Z$5)=1)</formula>
    </cfRule>
  </conditionalFormatting>
  <conditionalFormatting sqref="Z8:AB8">
    <cfRule type="expression" dxfId="11183" priority="1711" stopIfTrue="1">
      <formula>AND(WEEKDAY(Z$5)=1)</formula>
    </cfRule>
  </conditionalFormatting>
  <conditionalFormatting sqref="Z17:AB29 P24:V24 P20:U23 M20:O24 S22:AG22 L25:S27 P25:U29 AC16:AD16">
    <cfRule type="expression" dxfId="11182" priority="4556" stopIfTrue="1">
      <formula>AND(WEEKDAY(L$5)=1)</formula>
    </cfRule>
  </conditionalFormatting>
  <conditionalFormatting sqref="Z8:AC8">
    <cfRule type="expression" dxfId="11181" priority="1712">
      <formula>AND(WEEKDAY(Z$5)=1)</formula>
    </cfRule>
  </conditionalFormatting>
  <conditionalFormatting sqref="AA9">
    <cfRule type="expression" dxfId="11180" priority="2771">
      <formula>AND(WEEKDAY(AA$5)=1)</formula>
    </cfRule>
  </conditionalFormatting>
  <conditionalFormatting sqref="AA10">
    <cfRule type="expression" dxfId="11179" priority="2764">
      <formula>AND(WEEKDAY(AA$5)=1)</formula>
    </cfRule>
  </conditionalFormatting>
  <conditionalFormatting sqref="AA11">
    <cfRule type="expression" dxfId="11178" priority="246" stopIfTrue="1">
      <formula>AND(WEEKDAY(AA$5)=1)</formula>
    </cfRule>
  </conditionalFormatting>
  <conditionalFormatting sqref="AA13:AA16">
    <cfRule type="expression" dxfId="11177" priority="2745" stopIfTrue="1">
      <formula>AND(WEEKDAY(AA$5)=1)</formula>
    </cfRule>
  </conditionalFormatting>
  <conditionalFormatting sqref="AA9:AB10">
    <cfRule type="expression" dxfId="11176" priority="2766" stopIfTrue="1">
      <formula>AND(WEEKDAY(AA$5)=1)</formula>
    </cfRule>
  </conditionalFormatting>
  <conditionalFormatting sqref="AA12:AB13">
    <cfRule type="expression" dxfId="11175" priority="4542" stopIfTrue="1">
      <formula>AND(WEEKDAY(AA$5)=1)</formula>
    </cfRule>
  </conditionalFormatting>
  <conditionalFormatting sqref="AA13:AB13">
    <cfRule type="expression" dxfId="11174" priority="4376" stopIfTrue="1">
      <formula>AND(WEEKDAY(AA$5)=1)</formula>
    </cfRule>
    <cfRule type="expression" dxfId="11173" priority="4375">
      <formula>AND(WEEKDAY(AA$5)=1)</formula>
    </cfRule>
  </conditionalFormatting>
  <conditionalFormatting sqref="AA12:AG13 AD8:AF8 M11:Q11 AC9:AF9">
    <cfRule type="expression" dxfId="11172" priority="4491">
      <formula>AND(WEEKDAY(M$5)=1)</formula>
    </cfRule>
  </conditionalFormatting>
  <conditionalFormatting sqref="AB9:AB10">
    <cfRule type="expression" dxfId="11171" priority="4336">
      <formula>AND(WEEKDAY(AB$5)=1)</formula>
    </cfRule>
  </conditionalFormatting>
  <conditionalFormatting sqref="AB11">
    <cfRule type="expression" dxfId="11170" priority="4712">
      <formula>AND(WEEKDAY(Z$5)=1)</formula>
    </cfRule>
    <cfRule type="expression" dxfId="11169" priority="4711" stopIfTrue="1">
      <formula>AND(WEEKDAY(Z$5)=1)</formula>
    </cfRule>
    <cfRule type="expression" dxfId="11168" priority="4703" stopIfTrue="1">
      <formula>AND(WEEKDAY(Z$5)=1)</formula>
    </cfRule>
    <cfRule type="expression" dxfId="11167" priority="4706">
      <formula>AND(WEEKDAY(Z$5)=1)</formula>
    </cfRule>
    <cfRule type="expression" dxfId="11166" priority="4707" stopIfTrue="1">
      <formula>AND(WEEKDAY(Z$5)=1)</formula>
    </cfRule>
    <cfRule type="expression" dxfId="11165" priority="4708">
      <formula>AND(WEEKDAY(Z$5)=1)</formula>
    </cfRule>
    <cfRule type="expression" dxfId="11164" priority="4709" stopIfTrue="1">
      <formula>AND(WEEKDAY(Z$5)=1)</formula>
    </cfRule>
    <cfRule type="expression" dxfId="11163" priority="4710">
      <formula>AND(WEEKDAY(Z$5)=1)</formula>
    </cfRule>
  </conditionalFormatting>
  <conditionalFormatting sqref="AB11:AD11">
    <cfRule type="expression" dxfId="11162" priority="3637" stopIfTrue="1">
      <formula>AND(WEEKDAY(Z$5)=1)</formula>
    </cfRule>
  </conditionalFormatting>
  <conditionalFormatting sqref="AB12:AD12">
    <cfRule type="expression" dxfId="11161" priority="4442" stopIfTrue="1">
      <formula>AND(WEEKDAY(AB$5)=1)</formula>
    </cfRule>
  </conditionalFormatting>
  <conditionalFormatting sqref="AB12:AE12">
    <cfRule type="expression" dxfId="11160" priority="4518" stopIfTrue="1">
      <formula>AND(WEEKDAY(AB$5)=1)</formula>
    </cfRule>
  </conditionalFormatting>
  <conditionalFormatting sqref="AB12:AF12">
    <cfRule type="expression" dxfId="11159" priority="2748" stopIfTrue="1">
      <formula>AND(WEEKDAY(AB$5)=1)</formula>
    </cfRule>
  </conditionalFormatting>
  <conditionalFormatting sqref="AC12">
    <cfRule type="expression" dxfId="11158" priority="4441">
      <formula>AND(WEEKDAY(AC$5)=1)</formula>
    </cfRule>
  </conditionalFormatting>
  <conditionalFormatting sqref="AC14 Y17:Y18 AC17:AD18">
    <cfRule type="expression" dxfId="11157" priority="1717">
      <formula>AND(WEEKDAY(Y$5)=1)</formula>
    </cfRule>
  </conditionalFormatting>
  <conditionalFormatting sqref="AC16:AC28 D15:I15 G10">
    <cfRule type="expression" dxfId="11156" priority="3866" stopIfTrue="1">
      <formula>AND(WEEKDAY(D$5)=1)</formula>
    </cfRule>
  </conditionalFormatting>
  <conditionalFormatting sqref="AC10:AD10">
    <cfRule type="expression" dxfId="11155" priority="4575" stopIfTrue="1">
      <formula>AND(WEEKDAY(AC$5)=1)</formula>
    </cfRule>
    <cfRule type="expression" dxfId="11154" priority="4484" stopIfTrue="1">
      <formula>AND(WEEKDAY(AC$5)=1)</formula>
    </cfRule>
    <cfRule type="expression" dxfId="11153" priority="4489">
      <formula>AND(WEEKDAY(AC$5)=1)</formula>
    </cfRule>
  </conditionalFormatting>
  <conditionalFormatting sqref="AC11:AD11">
    <cfRule type="expression" dxfId="11152" priority="3636">
      <formula>AND(WEEKDAY(AA$5)=1)</formula>
    </cfRule>
  </conditionalFormatting>
  <conditionalFormatting sqref="AC9:AG9">
    <cfRule type="expression" dxfId="11151" priority="4516" stopIfTrue="1">
      <formula>AND(WEEKDAY(AC$5)=1)</formula>
    </cfRule>
  </conditionalFormatting>
  <conditionalFormatting sqref="AC13:AG13">
    <cfRule type="expression" dxfId="11150" priority="2110" stopIfTrue="1">
      <formula>AND(WEEKDAY(AC$5)=1)</formula>
    </cfRule>
  </conditionalFormatting>
  <conditionalFormatting sqref="AC17:AG18 AD13:AD15 AD8:AE8">
    <cfRule type="expression" dxfId="11149" priority="2032" stopIfTrue="1">
      <formula>AND(WEEKDAY(AC$5)=1)</formula>
    </cfRule>
  </conditionalFormatting>
  <conditionalFormatting sqref="AD8">
    <cfRule type="expression" dxfId="11148" priority="4569" stopIfTrue="1">
      <formula>AND(WEEKDAY(AD$5)=1)</formula>
    </cfRule>
  </conditionalFormatting>
  <conditionalFormatting sqref="AD17:AD18">
    <cfRule type="expression" dxfId="11147" priority="1805" stopIfTrue="1">
      <formula>AND(WEEKDAY(AD$5)=1)</formula>
    </cfRule>
  </conditionalFormatting>
  <conditionalFormatting sqref="AD8:AF8">
    <cfRule type="expression" dxfId="11146" priority="2108">
      <formula>AND(WEEKDAY(AD$5)=1)</formula>
    </cfRule>
    <cfRule type="expression" dxfId="11145" priority="3155" stopIfTrue="1">
      <formula>AND(WEEKDAY(AD$5)=1)</formula>
    </cfRule>
  </conditionalFormatting>
  <conditionalFormatting sqref="AD24:AF24 AD27:AG27">
    <cfRule type="expression" dxfId="11144" priority="4352">
      <formula>AND(WEEKDAY(AD$5)=1)</formula>
    </cfRule>
  </conditionalFormatting>
  <conditionalFormatting sqref="AD17:AG18">
    <cfRule type="expression" dxfId="11143" priority="1813">
      <formula>AND(WEEKDAY(AD$5)=1)</formula>
    </cfRule>
  </conditionalFormatting>
  <conditionalFormatting sqref="AE10">
    <cfRule type="expression" dxfId="11142" priority="256">
      <formula>AND(WEEKDAY(AE$5)=1)</formula>
    </cfRule>
  </conditionalFormatting>
  <conditionalFormatting sqref="AE10:AE12">
    <cfRule type="expression" dxfId="11141" priority="250" stopIfTrue="1">
      <formula>AND(WEEKDAY(AE$5)=1)</formula>
    </cfRule>
  </conditionalFormatting>
  <conditionalFormatting sqref="AE11 T12:Y12">
    <cfRule type="expression" dxfId="11140" priority="4603" stopIfTrue="1">
      <formula>AND(WEEKDAY(T$5)=1)</formula>
    </cfRule>
  </conditionalFormatting>
  <conditionalFormatting sqref="AE11:AF11">
    <cfRule type="expression" dxfId="11139" priority="4529" stopIfTrue="1">
      <formula>AND(WEEKDAY(AE$5)=1)</formula>
    </cfRule>
  </conditionalFormatting>
  <conditionalFormatting sqref="AE28:AF28">
    <cfRule type="expression" dxfId="11138" priority="19">
      <formula>AND(WEEKDAY(AE$5)=1)</formula>
    </cfRule>
  </conditionalFormatting>
  <conditionalFormatting sqref="AE10:AH10">
    <cfRule type="expression" dxfId="11137" priority="265">
      <formula>AND(WEEKDAY(AE$5)=1)</formula>
    </cfRule>
  </conditionalFormatting>
  <conditionalFormatting sqref="AE11:AH11">
    <cfRule type="expression" dxfId="11136" priority="4330">
      <formula>AND(WEEKDAY(AE$5)=1)</formula>
    </cfRule>
  </conditionalFormatting>
  <conditionalFormatting sqref="AF10:AF11">
    <cfRule type="expression" dxfId="11135" priority="248">
      <formula>AND(WEEKDAY(AF$5)=1)</formula>
    </cfRule>
  </conditionalFormatting>
  <conditionalFormatting sqref="AF11">
    <cfRule type="expression" dxfId="11134" priority="2755" stopIfTrue="1">
      <formula>AND(WEEKDAY(AF$5)=1)</formula>
    </cfRule>
    <cfRule type="expression" dxfId="11133" priority="2754">
      <formula>AND(WEEKDAY(AF$5)=1)</formula>
    </cfRule>
    <cfRule type="expression" dxfId="11132" priority="2753" stopIfTrue="1">
      <formula>AND(WEEKDAY(AF$5)=1)</formula>
    </cfRule>
  </conditionalFormatting>
  <conditionalFormatting sqref="AF12:AG12">
    <cfRule type="expression" dxfId="11131" priority="4424">
      <formula>AND(WEEKDAY(AF$5)=1)</formula>
    </cfRule>
    <cfRule type="expression" dxfId="11130" priority="4425" stopIfTrue="1">
      <formula>AND(WEEKDAY(AF$5)=1)</formula>
    </cfRule>
    <cfRule type="expression" dxfId="11129" priority="4426">
      <formula>AND(WEEKDAY(AF$5)=1)</formula>
    </cfRule>
    <cfRule type="expression" dxfId="11128" priority="4427" stopIfTrue="1">
      <formula>AND(WEEKDAY(AF$5)=1)</formula>
    </cfRule>
  </conditionalFormatting>
  <conditionalFormatting sqref="AF10:AH10">
    <cfRule type="expression" dxfId="11127" priority="249" stopIfTrue="1">
      <formula>AND(WEEKDAY(AF$5)=1)</formula>
    </cfRule>
  </conditionalFormatting>
  <conditionalFormatting sqref="AG10">
    <cfRule type="expression" dxfId="11126" priority="260">
      <formula>AND(WEEKDAY(AG$5)=1)</formula>
    </cfRule>
    <cfRule type="expression" dxfId="11125" priority="263">
      <formula>AND(WEEKDAY(AG$5)=1)</formula>
    </cfRule>
    <cfRule type="expression" dxfId="11124" priority="264" stopIfTrue="1">
      <formula>AND(WEEKDAY(AG$5)=1)</formula>
    </cfRule>
    <cfRule type="expression" dxfId="11123" priority="262" stopIfTrue="1">
      <formula>AND(WEEKDAY(AG$5)=1)</formula>
    </cfRule>
  </conditionalFormatting>
  <conditionalFormatting sqref="AG13 M17:Q18 S17:U18 AG19:AG26 AE23:AE24 AD27:AG27 AF14:AG14 AE14:AE16">
    <cfRule type="expression" dxfId="11122" priority="4464" stopIfTrue="1">
      <formula>AND(WEEKDAY(M$5)=1)</formula>
    </cfRule>
  </conditionalFormatting>
  <conditionalFormatting sqref="AG28:AG29">
    <cfRule type="expression" dxfId="11121" priority="228" stopIfTrue="1">
      <formula>AND(WEEKDAY(AG$5)=1)</formula>
    </cfRule>
    <cfRule type="expression" dxfId="11120" priority="227">
      <formula>AND(WEEKDAY(AG$5)=1)</formula>
    </cfRule>
  </conditionalFormatting>
  <conditionalFormatting sqref="AH13:AH14 AH17:AH29 L10:Z10">
    <cfRule type="expression" dxfId="11119" priority="4338">
      <formula>AND(WEEKDAY(L$5)=1)</formula>
    </cfRule>
  </conditionalFormatting>
  <conditionalFormatting sqref="AH13:AH14 AH17:AH29">
    <cfRule type="expression" dxfId="11118" priority="4337" stopIfTrue="1">
      <formula>AND(WEEKDAY(AH$5)=1)</formula>
    </cfRule>
  </conditionalFormatting>
  <conditionalFormatting sqref="AI8:AK29 AN8:AN30">
    <cfRule type="cellIs" dxfId="11117" priority="4702" stopIfTrue="1" operator="equal">
      <formula>0</formula>
    </cfRule>
  </conditionalFormatting>
  <dataValidations count="2">
    <dataValidation type="list" allowBlank="1" showInputMessage="1" showErrorMessage="1" sqref="D8:AH29" xr:uid="{25175C26-102A-4BAF-8A20-4551F1B3C4E6}">
      <formula1>"ヤ,2早,3早,2オ,3オ,2－,3－,－,日,有,2,3,事,ﾍﾙ,ｹｱ,6:00,6:30,7:00,8:30,8:00,10:00,研"</formula1>
    </dataValidation>
    <dataValidation type="list" allowBlank="1" showInputMessage="1" showErrorMessage="1" sqref="AH30" xr:uid="{08AFDDA2-F7D5-4338-9870-CB3B66806BA9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9"/>
  <sheetViews>
    <sheetView workbookViewId="0">
      <selection activeCell="U22" sqref="U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43221</v>
      </c>
      <c r="E5" s="11">
        <f>DATE($A$1,$D$2,2)</f>
        <v>43222</v>
      </c>
      <c r="F5" s="11">
        <f>DATE($A$1,$D$2,3)</f>
        <v>43223</v>
      </c>
      <c r="G5" s="11">
        <f>DATE($A$1,$D$2,4)</f>
        <v>43224</v>
      </c>
      <c r="H5" s="11">
        <f>DATE($A$1,$D$2,5)</f>
        <v>43225</v>
      </c>
      <c r="I5" s="11">
        <f>DATE($A$1,$D$2,6)</f>
        <v>43226</v>
      </c>
      <c r="J5" s="11">
        <f>DATE($A$1,$D$2,7)</f>
        <v>43227</v>
      </c>
      <c r="K5" s="11">
        <f>DATE($A$1,$D$2,8)</f>
        <v>43228</v>
      </c>
      <c r="L5" s="11">
        <f>DATE($A$1,$D$2,9)</f>
        <v>43229</v>
      </c>
      <c r="M5" s="11">
        <f>DATE($A$1,$D$2,10)</f>
        <v>43230</v>
      </c>
      <c r="N5" s="56">
        <f>DATE($A$1,$D$2,11)</f>
        <v>43231</v>
      </c>
      <c r="O5" s="11">
        <f>DATE($A$1,$D$2,12)</f>
        <v>43232</v>
      </c>
      <c r="P5" s="11">
        <f>DATE($A$1,$D$2,13)</f>
        <v>43233</v>
      </c>
      <c r="Q5" s="11">
        <f>DATE($A$1,$D$2,14)</f>
        <v>43234</v>
      </c>
      <c r="R5" s="11">
        <f>DATE($A$1,$D$2,15)</f>
        <v>43235</v>
      </c>
      <c r="S5" s="11">
        <f>DATE($A$1,$D$2,16)</f>
        <v>43236</v>
      </c>
      <c r="T5" s="11">
        <f>DATE($A$1,$D$2,17)</f>
        <v>43237</v>
      </c>
      <c r="U5" s="11">
        <f>DATE($A$1,$D$2,18)</f>
        <v>43238</v>
      </c>
      <c r="V5" s="11">
        <f>DATE($A$1,$D$2,19)</f>
        <v>43239</v>
      </c>
      <c r="W5" s="11">
        <f>DATE($A$1,$D$2,20)</f>
        <v>43240</v>
      </c>
      <c r="X5" s="11">
        <f>DATE($A$1,$D$2,21)</f>
        <v>43241</v>
      </c>
      <c r="Y5" s="11">
        <f>DATE($A$1,$D$2,22)</f>
        <v>43242</v>
      </c>
      <c r="Z5" s="11">
        <f>DATE($A$1,$D$2,23)</f>
        <v>43243</v>
      </c>
      <c r="AA5" s="11">
        <f>DATE($A$1,$D$2,24)</f>
        <v>43244</v>
      </c>
      <c r="AB5" s="11">
        <f>DATE($A$1,$D$2,25)</f>
        <v>43245</v>
      </c>
      <c r="AC5" s="11">
        <f>DATE($A$1,$D$2,26)</f>
        <v>43246</v>
      </c>
      <c r="AD5" s="11">
        <f>DATE($A$1,$D$2,27)</f>
        <v>43247</v>
      </c>
      <c r="AE5" s="11">
        <f>DATE($A$1,$D$2,28)</f>
        <v>43248</v>
      </c>
      <c r="AF5" s="88">
        <f>DATE($A$1,$D$2,29)</f>
        <v>43249</v>
      </c>
      <c r="AG5" s="11">
        <f>DATE($A$1,$D$2,30)</f>
        <v>43250</v>
      </c>
      <c r="AH5" s="478">
        <f>DATE($A$1,$D$2,31)</f>
        <v>43251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43221</v>
      </c>
      <c r="E6" s="11">
        <f t="shared" si="0"/>
        <v>43222</v>
      </c>
      <c r="F6" s="56">
        <f t="shared" si="0"/>
        <v>43223</v>
      </c>
      <c r="G6" s="56">
        <f t="shared" si="0"/>
        <v>43224</v>
      </c>
      <c r="H6" s="56">
        <f t="shared" si="0"/>
        <v>43225</v>
      </c>
      <c r="I6" s="56">
        <f t="shared" si="0"/>
        <v>43226</v>
      </c>
      <c r="J6" s="11">
        <f t="shared" si="0"/>
        <v>43227</v>
      </c>
      <c r="K6" s="11">
        <f t="shared" si="0"/>
        <v>43228</v>
      </c>
      <c r="L6" s="88">
        <f t="shared" si="0"/>
        <v>43229</v>
      </c>
      <c r="M6" s="11">
        <f t="shared" si="0"/>
        <v>43230</v>
      </c>
      <c r="N6" s="88">
        <f t="shared" si="0"/>
        <v>43231</v>
      </c>
      <c r="O6" s="11">
        <f t="shared" si="0"/>
        <v>43232</v>
      </c>
      <c r="P6" s="11">
        <f t="shared" si="0"/>
        <v>43233</v>
      </c>
      <c r="Q6" s="11">
        <f t="shared" si="0"/>
        <v>43234</v>
      </c>
      <c r="R6" s="11">
        <f t="shared" si="0"/>
        <v>43235</v>
      </c>
      <c r="S6" s="11">
        <f t="shared" si="0"/>
        <v>43236</v>
      </c>
      <c r="T6" s="11">
        <f t="shared" si="0"/>
        <v>43237</v>
      </c>
      <c r="U6" s="88">
        <f t="shared" si="0"/>
        <v>43238</v>
      </c>
      <c r="V6" s="11">
        <f t="shared" si="0"/>
        <v>43239</v>
      </c>
      <c r="W6" s="11">
        <f t="shared" si="0"/>
        <v>43240</v>
      </c>
      <c r="X6" s="11">
        <f t="shared" si="0"/>
        <v>43241</v>
      </c>
      <c r="Y6" s="11">
        <f t="shared" si="0"/>
        <v>43242</v>
      </c>
      <c r="Z6" s="88">
        <f t="shared" si="0"/>
        <v>43243</v>
      </c>
      <c r="AA6" s="88">
        <f t="shared" si="0"/>
        <v>43244</v>
      </c>
      <c r="AB6" s="11">
        <f t="shared" si="0"/>
        <v>43245</v>
      </c>
      <c r="AC6" s="11">
        <f t="shared" si="0"/>
        <v>43246</v>
      </c>
      <c r="AD6" s="11">
        <f t="shared" si="0"/>
        <v>43247</v>
      </c>
      <c r="AE6" s="11">
        <f t="shared" si="0"/>
        <v>43248</v>
      </c>
      <c r="AF6" s="88">
        <f t="shared" si="0"/>
        <v>43249</v>
      </c>
      <c r="AG6" s="11">
        <f t="shared" si="0"/>
        <v>43250</v>
      </c>
      <c r="AH6" s="478">
        <f t="shared" si="0"/>
        <v>43251</v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火</v>
      </c>
      <c r="E7" s="117" t="str">
        <f t="shared" si="1"/>
        <v>水</v>
      </c>
      <c r="F7" s="807" t="str">
        <f t="shared" si="1"/>
        <v>木</v>
      </c>
      <c r="G7" s="807" t="str">
        <f t="shared" si="1"/>
        <v>金</v>
      </c>
      <c r="H7" s="807" t="str">
        <f t="shared" si="1"/>
        <v>土</v>
      </c>
      <c r="I7" s="807" t="str">
        <f t="shared" si="1"/>
        <v>日</v>
      </c>
      <c r="J7" s="117" t="str">
        <f t="shared" si="1"/>
        <v>月</v>
      </c>
      <c r="K7" s="117" t="str">
        <f t="shared" si="1"/>
        <v>火</v>
      </c>
      <c r="L7" s="831" t="str">
        <f t="shared" si="1"/>
        <v>水</v>
      </c>
      <c r="M7" s="117" t="str">
        <f t="shared" si="1"/>
        <v>木</v>
      </c>
      <c r="N7" s="831" t="str">
        <f t="shared" si="1"/>
        <v>金</v>
      </c>
      <c r="O7" s="117" t="str">
        <f t="shared" si="1"/>
        <v>土</v>
      </c>
      <c r="P7" s="770" t="str">
        <f t="shared" si="1"/>
        <v>日</v>
      </c>
      <c r="Q7" s="117" t="str">
        <f t="shared" si="1"/>
        <v>月</v>
      </c>
      <c r="R7" s="117" t="str">
        <f t="shared" si="1"/>
        <v>火</v>
      </c>
      <c r="S7" s="117" t="str">
        <f t="shared" si="1"/>
        <v>水</v>
      </c>
      <c r="T7" s="117" t="str">
        <f t="shared" si="1"/>
        <v>木</v>
      </c>
      <c r="U7" s="831" t="str">
        <f t="shared" si="1"/>
        <v>金</v>
      </c>
      <c r="V7" s="117" t="str">
        <f t="shared" si="1"/>
        <v>土</v>
      </c>
      <c r="W7" s="770" t="str">
        <f t="shared" si="1"/>
        <v>日</v>
      </c>
      <c r="X7" s="117" t="str">
        <f t="shared" si="1"/>
        <v>月</v>
      </c>
      <c r="Y7" s="117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117" t="str">
        <f t="shared" si="1"/>
        <v>金</v>
      </c>
      <c r="AC7" s="117" t="str">
        <f t="shared" si="1"/>
        <v>土</v>
      </c>
      <c r="AD7" s="770" t="str">
        <f t="shared" si="1"/>
        <v>日</v>
      </c>
      <c r="AE7" s="117" t="str">
        <f t="shared" si="1"/>
        <v>月</v>
      </c>
      <c r="AF7" s="831" t="str">
        <f t="shared" si="1"/>
        <v>火</v>
      </c>
      <c r="AG7" s="117" t="str">
        <f t="shared" si="1"/>
        <v>水</v>
      </c>
      <c r="AH7" s="117" t="str">
        <f t="shared" si="1"/>
        <v>木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 t="s">
        <v>28</v>
      </c>
      <c r="E8" s="778" t="s">
        <v>34</v>
      </c>
      <c r="F8" s="756" t="s">
        <v>21</v>
      </c>
      <c r="G8" s="756" t="s">
        <v>35</v>
      </c>
      <c r="H8" s="756" t="s">
        <v>28</v>
      </c>
      <c r="I8" s="756" t="s">
        <v>34</v>
      </c>
      <c r="J8" s="778" t="s">
        <v>21</v>
      </c>
      <c r="K8" s="789" t="s">
        <v>24</v>
      </c>
      <c r="L8" s="548" t="s">
        <v>34</v>
      </c>
      <c r="M8" s="778" t="s">
        <v>21</v>
      </c>
      <c r="N8" s="548" t="s">
        <v>28</v>
      </c>
      <c r="O8" s="778" t="s">
        <v>34</v>
      </c>
      <c r="P8" s="789" t="s">
        <v>24</v>
      </c>
      <c r="Q8" s="778" t="s">
        <v>34</v>
      </c>
      <c r="R8" s="729" t="s">
        <v>21</v>
      </c>
      <c r="S8" s="568" t="s">
        <v>24</v>
      </c>
      <c r="T8" s="548" t="s">
        <v>34</v>
      </c>
      <c r="U8" s="548" t="s">
        <v>21</v>
      </c>
      <c r="V8" s="548" t="s">
        <v>35</v>
      </c>
      <c r="W8" s="548" t="s">
        <v>24</v>
      </c>
      <c r="X8" s="548" t="s">
        <v>34</v>
      </c>
      <c r="Y8" s="548" t="s">
        <v>21</v>
      </c>
      <c r="Z8" s="548" t="s">
        <v>36</v>
      </c>
      <c r="AA8" s="548" t="s">
        <v>28</v>
      </c>
      <c r="AB8" s="548" t="s">
        <v>34</v>
      </c>
      <c r="AC8" s="729" t="s">
        <v>21</v>
      </c>
      <c r="AD8" s="787" t="s">
        <v>21</v>
      </c>
      <c r="AE8" s="568" t="s">
        <v>37</v>
      </c>
      <c r="AF8" s="787" t="s">
        <v>21</v>
      </c>
      <c r="AG8" s="568" t="s">
        <v>37</v>
      </c>
      <c r="AH8" s="568" t="s">
        <v>36</v>
      </c>
      <c r="AI8" s="962">
        <f t="shared" ref="AI8:AI26" si="2">SUM(AO8:AP8)</f>
        <v>18</v>
      </c>
      <c r="AJ8" s="100">
        <f t="shared" ref="AJ8:AJ26" si="3">COUNTIF(D8:AH8,"有")</f>
        <v>2</v>
      </c>
      <c r="AK8" s="101">
        <f t="shared" ref="AK8:AK26" si="4">SUM(AQ8:AX8)</f>
        <v>32</v>
      </c>
      <c r="AL8" s="544" t="s">
        <v>38</v>
      </c>
      <c r="AM8" s="545"/>
      <c r="AN8" s="55">
        <f t="shared" ref="AN8:AN23" si="5">COUNTIF(D8:AH8,"日")</f>
        <v>2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4</v>
      </c>
      <c r="AR8" s="55">
        <f t="shared" ref="AR8:AR28" si="9">COUNTIF(D8:AH8,"2－")</f>
        <v>4</v>
      </c>
      <c r="AS8" s="55">
        <f t="shared" ref="AS8:AS28" si="10">COUNTIF(D8:AH8,"２-")</f>
        <v>4</v>
      </c>
      <c r="AT8" s="55">
        <f t="shared" ref="AT8:AT28" si="11">COUNTIF(D8:AH8,"２－")</f>
        <v>4</v>
      </c>
      <c r="AU8" s="55">
        <f t="shared" ref="AU8:AU28" si="12">COUNTIF(D8:AH8,"3-")</f>
        <v>4</v>
      </c>
      <c r="AV8" s="55">
        <f t="shared" ref="AV8:AV28" si="13">COUNTIF(D8:AH8,"3－")</f>
        <v>4</v>
      </c>
      <c r="AW8" s="55">
        <f t="shared" ref="AW8:AW28" si="14">COUNTIF(D8:AH8,"３-")</f>
        <v>4</v>
      </c>
      <c r="AX8" s="55">
        <f t="shared" ref="AX8:AX28" si="15">COUNTIF(D8:AH8,"３－")</f>
        <v>4</v>
      </c>
    </row>
    <row r="9" spans="1:50" ht="14">
      <c r="A9" s="19" t="s">
        <v>31</v>
      </c>
      <c r="B9" s="20" t="s">
        <v>32</v>
      </c>
      <c r="C9" s="546" t="s">
        <v>39</v>
      </c>
      <c r="D9" s="810" t="s">
        <v>21</v>
      </c>
      <c r="E9" s="778" t="s">
        <v>28</v>
      </c>
      <c r="F9" s="756" t="s">
        <v>34</v>
      </c>
      <c r="G9" s="756" t="s">
        <v>21</v>
      </c>
      <c r="H9" s="756" t="s">
        <v>37</v>
      </c>
      <c r="I9" s="756" t="s">
        <v>37</v>
      </c>
      <c r="J9" s="809" t="s">
        <v>21</v>
      </c>
      <c r="K9" s="789" t="s">
        <v>40</v>
      </c>
      <c r="L9" s="548" t="s">
        <v>40</v>
      </c>
      <c r="M9" s="548" t="s">
        <v>28</v>
      </c>
      <c r="N9" s="548" t="s">
        <v>34</v>
      </c>
      <c r="O9" s="548" t="s">
        <v>28</v>
      </c>
      <c r="P9" s="778" t="s">
        <v>34</v>
      </c>
      <c r="Q9" s="815" t="s">
        <v>21</v>
      </c>
      <c r="R9" s="789" t="s">
        <v>21</v>
      </c>
      <c r="S9" s="568" t="s">
        <v>40</v>
      </c>
      <c r="T9" s="548" t="s">
        <v>21</v>
      </c>
      <c r="U9" s="548" t="s">
        <v>40</v>
      </c>
      <c r="V9" s="548" t="s">
        <v>28</v>
      </c>
      <c r="W9" s="548" t="s">
        <v>34</v>
      </c>
      <c r="X9" s="729" t="s">
        <v>21</v>
      </c>
      <c r="Y9" s="568" t="s">
        <v>36</v>
      </c>
      <c r="Z9" s="548" t="s">
        <v>21</v>
      </c>
      <c r="AA9" s="548" t="s">
        <v>37</v>
      </c>
      <c r="AB9" s="548" t="s">
        <v>41</v>
      </c>
      <c r="AC9" s="548" t="s">
        <v>28</v>
      </c>
      <c r="AD9" s="548" t="s">
        <v>34</v>
      </c>
      <c r="AE9" s="729" t="s">
        <v>21</v>
      </c>
      <c r="AF9" s="568" t="s">
        <v>40</v>
      </c>
      <c r="AG9" s="568" t="s">
        <v>42</v>
      </c>
      <c r="AH9" s="568" t="s">
        <v>28</v>
      </c>
      <c r="AI9" s="962">
        <f t="shared" si="2"/>
        <v>18</v>
      </c>
      <c r="AJ9" s="100">
        <f t="shared" si="3"/>
        <v>0</v>
      </c>
      <c r="AK9" s="101">
        <f t="shared" si="4"/>
        <v>24</v>
      </c>
      <c r="AL9" s="102" t="s">
        <v>38</v>
      </c>
      <c r="AM9" s="103"/>
      <c r="AN9" s="55">
        <f t="shared" si="5"/>
        <v>3</v>
      </c>
      <c r="AO9" s="55">
        <f t="shared" si="6"/>
        <v>9</v>
      </c>
      <c r="AP9" s="55">
        <f t="shared" si="7"/>
        <v>9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6</v>
      </c>
      <c r="AV9" s="55">
        <f t="shared" si="13"/>
        <v>6</v>
      </c>
      <c r="AW9" s="55">
        <f t="shared" si="14"/>
        <v>6</v>
      </c>
      <c r="AX9" s="55">
        <f t="shared" si="15"/>
        <v>6</v>
      </c>
    </row>
    <row r="10" spans="1:50" ht="14">
      <c r="A10" s="19" t="s">
        <v>31</v>
      </c>
      <c r="B10" s="20" t="s">
        <v>32</v>
      </c>
      <c r="C10" s="546" t="s">
        <v>43</v>
      </c>
      <c r="D10" s="778" t="s">
        <v>37</v>
      </c>
      <c r="E10" s="778" t="s">
        <v>21</v>
      </c>
      <c r="F10" s="756" t="s">
        <v>37</v>
      </c>
      <c r="G10" s="808" t="s">
        <v>21</v>
      </c>
      <c r="H10" s="756" t="s">
        <v>42</v>
      </c>
      <c r="I10" s="819" t="s">
        <v>40</v>
      </c>
      <c r="J10" s="809" t="s">
        <v>21</v>
      </c>
      <c r="K10" s="789" t="s">
        <v>37</v>
      </c>
      <c r="L10" s="568" t="s">
        <v>37</v>
      </c>
      <c r="M10" s="778" t="s">
        <v>37</v>
      </c>
      <c r="N10" s="548" t="s">
        <v>21</v>
      </c>
      <c r="O10" s="778" t="s">
        <v>37</v>
      </c>
      <c r="P10" s="789" t="s">
        <v>37</v>
      </c>
      <c r="Q10" s="789" t="s">
        <v>42</v>
      </c>
      <c r="R10" s="789" t="s">
        <v>40</v>
      </c>
      <c r="S10" s="568" t="s">
        <v>21</v>
      </c>
      <c r="T10" s="568" t="s">
        <v>42</v>
      </c>
      <c r="U10" s="729" t="s">
        <v>21</v>
      </c>
      <c r="V10" s="548" t="s">
        <v>40</v>
      </c>
      <c r="W10" s="729" t="s">
        <v>21</v>
      </c>
      <c r="X10" s="568" t="s">
        <v>42</v>
      </c>
      <c r="Y10" s="568" t="s">
        <v>40</v>
      </c>
      <c r="Z10" s="568" t="s">
        <v>42</v>
      </c>
      <c r="AA10" s="568" t="s">
        <v>40</v>
      </c>
      <c r="AB10" s="548" t="s">
        <v>40</v>
      </c>
      <c r="AC10" s="729" t="s">
        <v>21</v>
      </c>
      <c r="AD10" s="548" t="s">
        <v>37</v>
      </c>
      <c r="AE10" s="548" t="s">
        <v>42</v>
      </c>
      <c r="AF10" s="568" t="s">
        <v>21</v>
      </c>
      <c r="AG10" s="568" t="s">
        <v>40</v>
      </c>
      <c r="AH10" s="548" t="s">
        <v>40</v>
      </c>
      <c r="AI10" s="962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 t="shared" si="5"/>
        <v>8</v>
      </c>
      <c r="AO10" s="55">
        <f t="shared" si="6"/>
        <v>9</v>
      </c>
      <c r="AP10" s="55">
        <f t="shared" si="7"/>
        <v>9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809" t="s">
        <v>21</v>
      </c>
      <c r="E11" s="778" t="s">
        <v>37</v>
      </c>
      <c r="F11" s="756" t="s">
        <v>21</v>
      </c>
      <c r="G11" s="756" t="s">
        <v>21</v>
      </c>
      <c r="H11" s="756" t="s">
        <v>21</v>
      </c>
      <c r="I11" s="819" t="s">
        <v>21</v>
      </c>
      <c r="J11" s="778" t="s">
        <v>37</v>
      </c>
      <c r="K11" s="789" t="s">
        <v>21</v>
      </c>
      <c r="L11" s="568" t="s">
        <v>21</v>
      </c>
      <c r="M11" s="778" t="s">
        <v>37</v>
      </c>
      <c r="N11" s="548" t="s">
        <v>37</v>
      </c>
      <c r="O11" s="778" t="s">
        <v>21</v>
      </c>
      <c r="P11" s="789" t="s">
        <v>21</v>
      </c>
      <c r="Q11" s="789" t="s">
        <v>37</v>
      </c>
      <c r="R11" s="815" t="s">
        <v>21</v>
      </c>
      <c r="S11" s="568" t="s">
        <v>37</v>
      </c>
      <c r="T11" s="568" t="s">
        <v>21</v>
      </c>
      <c r="U11" s="548" t="s">
        <v>21</v>
      </c>
      <c r="V11" s="548" t="s">
        <v>21</v>
      </c>
      <c r="W11" s="548" t="s">
        <v>21</v>
      </c>
      <c r="X11" s="787" t="s">
        <v>21</v>
      </c>
      <c r="Y11" s="568" t="s">
        <v>21</v>
      </c>
      <c r="Z11" s="568" t="s">
        <v>37</v>
      </c>
      <c r="AA11" s="568" t="s">
        <v>21</v>
      </c>
      <c r="AB11" s="548" t="s">
        <v>37</v>
      </c>
      <c r="AC11" s="548" t="s">
        <v>21</v>
      </c>
      <c r="AD11" s="548" t="s">
        <v>21</v>
      </c>
      <c r="AE11" s="729" t="s">
        <v>21</v>
      </c>
      <c r="AF11" s="568" t="s">
        <v>37</v>
      </c>
      <c r="AG11" s="568" t="s">
        <v>21</v>
      </c>
      <c r="AH11" s="568" t="s">
        <v>37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78"/>
      <c r="E12" s="778"/>
      <c r="F12" s="756"/>
      <c r="G12" s="756"/>
      <c r="H12" s="756"/>
      <c r="I12" s="819"/>
      <c r="J12" s="778"/>
      <c r="K12" s="78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6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10" t="s">
        <v>21</v>
      </c>
      <c r="E13" s="999" t="s">
        <v>42</v>
      </c>
      <c r="F13" s="808" t="s">
        <v>21</v>
      </c>
      <c r="G13" s="756" t="s">
        <v>42</v>
      </c>
      <c r="H13" s="756" t="s">
        <v>24</v>
      </c>
      <c r="I13" s="819" t="s">
        <v>34</v>
      </c>
      <c r="J13" s="778" t="s">
        <v>21</v>
      </c>
      <c r="K13" s="1012" t="s">
        <v>40</v>
      </c>
      <c r="L13" s="787" t="s">
        <v>35</v>
      </c>
      <c r="M13" s="999" t="s">
        <v>40</v>
      </c>
      <c r="N13" s="992" t="s">
        <v>40</v>
      </c>
      <c r="O13" s="809" t="s">
        <v>21</v>
      </c>
      <c r="P13" s="568" t="s">
        <v>21</v>
      </c>
      <c r="Q13" s="778" t="s">
        <v>24</v>
      </c>
      <c r="R13" s="778" t="s">
        <v>34</v>
      </c>
      <c r="S13" s="568" t="s">
        <v>21</v>
      </c>
      <c r="T13" s="568" t="s">
        <v>37</v>
      </c>
      <c r="U13" s="548" t="s">
        <v>37</v>
      </c>
      <c r="V13" s="548" t="s">
        <v>21</v>
      </c>
      <c r="W13" s="548" t="s">
        <v>37</v>
      </c>
      <c r="X13" s="568" t="s">
        <v>37</v>
      </c>
      <c r="Y13" s="548" t="s">
        <v>37</v>
      </c>
      <c r="Z13" s="568" t="s">
        <v>24</v>
      </c>
      <c r="AA13" s="568" t="s">
        <v>34</v>
      </c>
      <c r="AB13" s="548" t="s">
        <v>21</v>
      </c>
      <c r="AC13" s="548" t="s">
        <v>24</v>
      </c>
      <c r="AD13" s="568" t="s">
        <v>34</v>
      </c>
      <c r="AE13" s="568" t="s">
        <v>21</v>
      </c>
      <c r="AF13" s="568" t="s">
        <v>24</v>
      </c>
      <c r="AG13" s="568" t="s">
        <v>34</v>
      </c>
      <c r="AH13" s="568" t="s">
        <v>24</v>
      </c>
      <c r="AI13" s="962">
        <f t="shared" si="2"/>
        <v>18</v>
      </c>
      <c r="AJ13" s="100">
        <f t="shared" si="3"/>
        <v>1</v>
      </c>
      <c r="AK13" s="101">
        <f t="shared" si="4"/>
        <v>24</v>
      </c>
      <c r="AL13" s="104" t="s">
        <v>48</v>
      </c>
      <c r="AM13" s="103"/>
      <c r="AN13" s="55">
        <f t="shared" si="5"/>
        <v>5</v>
      </c>
      <c r="AO13" s="55">
        <f t="shared" si="6"/>
        <v>9</v>
      </c>
      <c r="AP13" s="55">
        <f t="shared" si="7"/>
        <v>9</v>
      </c>
      <c r="AQ13" s="55">
        <f t="shared" si="8"/>
        <v>6</v>
      </c>
      <c r="AR13" s="55">
        <f t="shared" si="9"/>
        <v>6</v>
      </c>
      <c r="AS13" s="55">
        <f t="shared" si="10"/>
        <v>6</v>
      </c>
      <c r="AT13" s="55">
        <f t="shared" si="11"/>
        <v>6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810" t="s">
        <v>34</v>
      </c>
      <c r="E14" s="810" t="s">
        <v>21</v>
      </c>
      <c r="F14" s="808" t="s">
        <v>21</v>
      </c>
      <c r="G14" s="756" t="s">
        <v>28</v>
      </c>
      <c r="H14" s="756" t="s">
        <v>34</v>
      </c>
      <c r="I14" s="990" t="s">
        <v>21</v>
      </c>
      <c r="J14" s="816" t="s">
        <v>28</v>
      </c>
      <c r="K14" s="816" t="s">
        <v>34</v>
      </c>
      <c r="L14" s="568" t="s">
        <v>21</v>
      </c>
      <c r="M14" s="789" t="s">
        <v>41</v>
      </c>
      <c r="N14" s="548" t="s">
        <v>41</v>
      </c>
      <c r="O14" s="809" t="s">
        <v>21</v>
      </c>
      <c r="P14" s="778" t="s">
        <v>21</v>
      </c>
      <c r="Q14" s="778" t="s">
        <v>37</v>
      </c>
      <c r="R14" s="789" t="s">
        <v>37</v>
      </c>
      <c r="S14" s="992" t="s">
        <v>28</v>
      </c>
      <c r="T14" s="992" t="s">
        <v>34</v>
      </c>
      <c r="U14" s="548" t="s">
        <v>21</v>
      </c>
      <c r="V14" s="548" t="s">
        <v>37</v>
      </c>
      <c r="W14" s="548" t="s">
        <v>35</v>
      </c>
      <c r="X14" s="992" t="s">
        <v>28</v>
      </c>
      <c r="Y14" s="992" t="s">
        <v>34</v>
      </c>
      <c r="Z14" s="568" t="s">
        <v>21</v>
      </c>
      <c r="AA14" s="548" t="s">
        <v>37</v>
      </c>
      <c r="AB14" s="548" t="s">
        <v>37</v>
      </c>
      <c r="AC14" s="832" t="s">
        <v>35</v>
      </c>
      <c r="AD14" s="548" t="s">
        <v>21</v>
      </c>
      <c r="AE14" s="568" t="s">
        <v>28</v>
      </c>
      <c r="AF14" s="568" t="s">
        <v>34</v>
      </c>
      <c r="AG14" s="998" t="s">
        <v>28</v>
      </c>
      <c r="AH14" s="998" t="s">
        <v>34</v>
      </c>
      <c r="AI14" s="962">
        <f t="shared" si="2"/>
        <v>18</v>
      </c>
      <c r="AJ14" s="100">
        <f t="shared" si="3"/>
        <v>2</v>
      </c>
      <c r="AK14" s="101">
        <f t="shared" si="4"/>
        <v>24</v>
      </c>
      <c r="AL14" s="104" t="s">
        <v>48</v>
      </c>
      <c r="AM14" s="103"/>
      <c r="AN14" s="55">
        <f t="shared" si="5"/>
        <v>5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810" t="s">
        <v>34</v>
      </c>
      <c r="E15" s="810" t="s">
        <v>21</v>
      </c>
      <c r="F15" s="756" t="s">
        <v>28</v>
      </c>
      <c r="G15" s="808" t="s">
        <v>34</v>
      </c>
      <c r="H15" s="808" t="s">
        <v>21</v>
      </c>
      <c r="I15" s="756" t="s">
        <v>35</v>
      </c>
      <c r="J15" s="778" t="s">
        <v>24</v>
      </c>
      <c r="K15" s="778" t="s">
        <v>34</v>
      </c>
      <c r="L15" s="548" t="s">
        <v>28</v>
      </c>
      <c r="M15" s="789" t="s">
        <v>34</v>
      </c>
      <c r="N15" s="548" t="s">
        <v>24</v>
      </c>
      <c r="O15" s="778" t="s">
        <v>34</v>
      </c>
      <c r="P15" s="548" t="s">
        <v>21</v>
      </c>
      <c r="Q15" s="778" t="s">
        <v>21</v>
      </c>
      <c r="R15" s="778" t="s">
        <v>28</v>
      </c>
      <c r="S15" s="548" t="s">
        <v>34</v>
      </c>
      <c r="T15" s="548" t="s">
        <v>21</v>
      </c>
      <c r="U15" s="548" t="s">
        <v>28</v>
      </c>
      <c r="V15" s="548" t="s">
        <v>34</v>
      </c>
      <c r="W15" s="548" t="s">
        <v>28</v>
      </c>
      <c r="X15" s="568" t="s">
        <v>34</v>
      </c>
      <c r="Y15" s="548" t="s">
        <v>21</v>
      </c>
      <c r="Z15" s="548" t="s">
        <v>28</v>
      </c>
      <c r="AA15" s="568" t="s">
        <v>34</v>
      </c>
      <c r="AB15" s="548" t="s">
        <v>21</v>
      </c>
      <c r="AC15" s="787" t="s">
        <v>21</v>
      </c>
      <c r="AD15" s="568" t="s">
        <v>24</v>
      </c>
      <c r="AE15" s="568" t="s">
        <v>34</v>
      </c>
      <c r="AF15" s="568" t="s">
        <v>28</v>
      </c>
      <c r="AG15" s="568" t="s">
        <v>34</v>
      </c>
      <c r="AH15" s="568" t="s">
        <v>21</v>
      </c>
      <c r="AI15" s="962">
        <f t="shared" si="2"/>
        <v>18</v>
      </c>
      <c r="AJ15" s="100">
        <f t="shared" si="3"/>
        <v>1</v>
      </c>
      <c r="AK15" s="101">
        <f t="shared" si="4"/>
        <v>40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7</v>
      </c>
      <c r="AV15" s="55">
        <f t="shared" si="13"/>
        <v>7</v>
      </c>
      <c r="AW15" s="55">
        <f t="shared" si="14"/>
        <v>7</v>
      </c>
      <c r="AX15" s="55">
        <f t="shared" si="15"/>
        <v>7</v>
      </c>
    </row>
    <row r="16" spans="1:50" ht="14">
      <c r="A16" s="33" t="s">
        <v>46</v>
      </c>
      <c r="B16" s="34" t="s">
        <v>32</v>
      </c>
      <c r="C16" s="49" t="s">
        <v>52</v>
      </c>
      <c r="D16" s="778" t="s">
        <v>21</v>
      </c>
      <c r="E16" s="928" t="s">
        <v>36</v>
      </c>
      <c r="F16" s="756" t="s">
        <v>41</v>
      </c>
      <c r="G16" s="756" t="s">
        <v>24</v>
      </c>
      <c r="H16" s="756" t="s">
        <v>34</v>
      </c>
      <c r="I16" s="756" t="s">
        <v>21</v>
      </c>
      <c r="J16" s="778" t="s">
        <v>41</v>
      </c>
      <c r="K16" s="789" t="s">
        <v>28</v>
      </c>
      <c r="L16" s="568" t="s">
        <v>34</v>
      </c>
      <c r="M16" s="815" t="s">
        <v>21</v>
      </c>
      <c r="N16" s="548" t="s">
        <v>21</v>
      </c>
      <c r="O16" s="778" t="s">
        <v>41</v>
      </c>
      <c r="P16" s="778" t="s">
        <v>41</v>
      </c>
      <c r="Q16" s="789" t="s">
        <v>28</v>
      </c>
      <c r="R16" s="789" t="s">
        <v>34</v>
      </c>
      <c r="S16" s="568" t="s">
        <v>21</v>
      </c>
      <c r="T16" s="568" t="s">
        <v>35</v>
      </c>
      <c r="U16" s="548" t="s">
        <v>36</v>
      </c>
      <c r="V16" s="548" t="s">
        <v>24</v>
      </c>
      <c r="W16" s="548" t="s">
        <v>34</v>
      </c>
      <c r="X16" s="787" t="s">
        <v>21</v>
      </c>
      <c r="Y16" s="787" t="s">
        <v>21</v>
      </c>
      <c r="Z16" s="548" t="s">
        <v>40</v>
      </c>
      <c r="AA16" s="548" t="s">
        <v>36</v>
      </c>
      <c r="AB16" s="548" t="s">
        <v>28</v>
      </c>
      <c r="AC16" s="548" t="s">
        <v>34</v>
      </c>
      <c r="AD16" s="782" t="s">
        <v>41</v>
      </c>
      <c r="AE16" s="913" t="s">
        <v>21</v>
      </c>
      <c r="AF16" s="568" t="s">
        <v>41</v>
      </c>
      <c r="AG16" s="998" t="s">
        <v>36</v>
      </c>
      <c r="AH16" s="568" t="s">
        <v>21</v>
      </c>
      <c r="AI16" s="962">
        <f t="shared" si="2"/>
        <v>18</v>
      </c>
      <c r="AJ16" s="100">
        <f t="shared" si="3"/>
        <v>1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778" t="s">
        <v>40</v>
      </c>
      <c r="E17" s="778" t="s">
        <v>24</v>
      </c>
      <c r="F17" s="756" t="s">
        <v>34</v>
      </c>
      <c r="G17" s="756" t="s">
        <v>21</v>
      </c>
      <c r="H17" s="1011" t="s">
        <v>41</v>
      </c>
      <c r="I17" s="756" t="s">
        <v>28</v>
      </c>
      <c r="J17" s="778" t="s">
        <v>34</v>
      </c>
      <c r="K17" s="778" t="s">
        <v>21</v>
      </c>
      <c r="L17" s="548" t="s">
        <v>24</v>
      </c>
      <c r="M17" s="778" t="s">
        <v>34</v>
      </c>
      <c r="N17" s="548" t="s">
        <v>21</v>
      </c>
      <c r="O17" s="778" t="s">
        <v>24</v>
      </c>
      <c r="P17" s="778" t="s">
        <v>34</v>
      </c>
      <c r="Q17" s="809" t="s">
        <v>21</v>
      </c>
      <c r="R17" s="778" t="s">
        <v>36</v>
      </c>
      <c r="S17" s="548" t="s">
        <v>41</v>
      </c>
      <c r="T17" s="548" t="s">
        <v>28</v>
      </c>
      <c r="U17" s="548" t="s">
        <v>34</v>
      </c>
      <c r="V17" s="548" t="s">
        <v>21</v>
      </c>
      <c r="W17" s="548" t="s">
        <v>36</v>
      </c>
      <c r="X17" s="548" t="s">
        <v>24</v>
      </c>
      <c r="Y17" s="548" t="s">
        <v>34</v>
      </c>
      <c r="Z17" s="568" t="s">
        <v>21</v>
      </c>
      <c r="AA17" s="548" t="s">
        <v>24</v>
      </c>
      <c r="AB17" s="548" t="s">
        <v>34</v>
      </c>
      <c r="AC17" s="568" t="s">
        <v>21</v>
      </c>
      <c r="AD17" s="548" t="s">
        <v>28</v>
      </c>
      <c r="AE17" s="548" t="s">
        <v>34</v>
      </c>
      <c r="AF17" s="568" t="s">
        <v>21</v>
      </c>
      <c r="AG17" s="548" t="s">
        <v>35</v>
      </c>
      <c r="AH17" s="568" t="s">
        <v>21</v>
      </c>
      <c r="AI17" s="962">
        <f t="shared" si="2"/>
        <v>18</v>
      </c>
      <c r="AJ17" s="100">
        <f t="shared" si="3"/>
        <v>1</v>
      </c>
      <c r="AK17" s="101">
        <f t="shared" si="4"/>
        <v>32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5</v>
      </c>
      <c r="AR17" s="55">
        <f t="shared" si="9"/>
        <v>5</v>
      </c>
      <c r="AS17" s="55">
        <f t="shared" si="10"/>
        <v>5</v>
      </c>
      <c r="AT17" s="55">
        <f t="shared" si="11"/>
        <v>5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778" t="s">
        <v>36</v>
      </c>
      <c r="E18" s="809" t="s">
        <v>21</v>
      </c>
      <c r="F18" s="756" t="s">
        <v>24</v>
      </c>
      <c r="G18" s="756" t="s">
        <v>34</v>
      </c>
      <c r="H18" s="756" t="s">
        <v>21</v>
      </c>
      <c r="I18" s="756" t="s">
        <v>36</v>
      </c>
      <c r="J18" s="778" t="s">
        <v>21</v>
      </c>
      <c r="K18" s="789" t="s">
        <v>42</v>
      </c>
      <c r="L18" s="992" t="s">
        <v>40</v>
      </c>
      <c r="M18" s="778" t="s">
        <v>24</v>
      </c>
      <c r="N18" s="568" t="s">
        <v>34</v>
      </c>
      <c r="O18" s="778" t="s">
        <v>21</v>
      </c>
      <c r="P18" s="778" t="s">
        <v>28</v>
      </c>
      <c r="Q18" s="778" t="s">
        <v>34</v>
      </c>
      <c r="R18" s="778" t="s">
        <v>21</v>
      </c>
      <c r="S18" s="568" t="s">
        <v>42</v>
      </c>
      <c r="T18" s="787" t="s">
        <v>24</v>
      </c>
      <c r="U18" s="729" t="s">
        <v>34</v>
      </c>
      <c r="V18" s="729" t="s">
        <v>21</v>
      </c>
      <c r="W18" s="729" t="s">
        <v>21</v>
      </c>
      <c r="X18" s="787" t="s">
        <v>35</v>
      </c>
      <c r="Y18" s="568" t="s">
        <v>28</v>
      </c>
      <c r="Z18" s="548" t="s">
        <v>34</v>
      </c>
      <c r="AA18" s="568" t="s">
        <v>21</v>
      </c>
      <c r="AB18" s="787" t="s">
        <v>24</v>
      </c>
      <c r="AC18" s="787" t="s">
        <v>34</v>
      </c>
      <c r="AD18" s="787" t="s">
        <v>21</v>
      </c>
      <c r="AE18" s="787" t="s">
        <v>35</v>
      </c>
      <c r="AF18" s="568" t="s">
        <v>36</v>
      </c>
      <c r="AG18" s="568" t="s">
        <v>24</v>
      </c>
      <c r="AH18" s="568" t="s">
        <v>34</v>
      </c>
      <c r="AI18" s="962">
        <f t="shared" si="2"/>
        <v>18</v>
      </c>
      <c r="AJ18" s="100">
        <f t="shared" si="3"/>
        <v>2</v>
      </c>
      <c r="AK18" s="101">
        <f t="shared" si="4"/>
        <v>28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5</v>
      </c>
      <c r="AR18" s="55">
        <f t="shared" si="9"/>
        <v>5</v>
      </c>
      <c r="AS18" s="55">
        <f t="shared" si="10"/>
        <v>5</v>
      </c>
      <c r="AT18" s="55">
        <f t="shared" si="11"/>
        <v>5</v>
      </c>
      <c r="AU18" s="55">
        <f t="shared" si="12"/>
        <v>2</v>
      </c>
      <c r="AV18" s="55">
        <f t="shared" si="13"/>
        <v>2</v>
      </c>
      <c r="AW18" s="55">
        <f t="shared" si="14"/>
        <v>2</v>
      </c>
      <c r="AX18" s="55">
        <f t="shared" si="15"/>
        <v>2</v>
      </c>
    </row>
    <row r="19" spans="1:50" ht="14">
      <c r="A19" s="19" t="s">
        <v>46</v>
      </c>
      <c r="B19" s="34" t="s">
        <v>32</v>
      </c>
      <c r="C19" s="49" t="s">
        <v>55</v>
      </c>
      <c r="D19" s="778" t="s">
        <v>24</v>
      </c>
      <c r="E19" s="778" t="s">
        <v>34</v>
      </c>
      <c r="F19" s="756" t="s">
        <v>21</v>
      </c>
      <c r="G19" s="756" t="s">
        <v>41</v>
      </c>
      <c r="H19" s="756" t="s">
        <v>41</v>
      </c>
      <c r="I19" s="756" t="s">
        <v>24</v>
      </c>
      <c r="J19" s="778" t="s">
        <v>34</v>
      </c>
      <c r="K19" s="789" t="s">
        <v>21</v>
      </c>
      <c r="L19" s="568" t="s">
        <v>41</v>
      </c>
      <c r="M19" s="789" t="s">
        <v>36</v>
      </c>
      <c r="N19" s="548" t="s">
        <v>36</v>
      </c>
      <c r="O19" s="778" t="s">
        <v>36</v>
      </c>
      <c r="P19" s="809" t="s">
        <v>21</v>
      </c>
      <c r="Q19" s="815" t="s">
        <v>21</v>
      </c>
      <c r="R19" s="789" t="s">
        <v>24</v>
      </c>
      <c r="S19" s="568" t="s">
        <v>34</v>
      </c>
      <c r="T19" s="568" t="s">
        <v>21</v>
      </c>
      <c r="U19" s="548" t="s">
        <v>24</v>
      </c>
      <c r="V19" s="548" t="s">
        <v>34</v>
      </c>
      <c r="W19" s="548" t="s">
        <v>21</v>
      </c>
      <c r="X19" s="548" t="s">
        <v>36</v>
      </c>
      <c r="Y19" s="568" t="s">
        <v>24</v>
      </c>
      <c r="Z19" s="548" t="s">
        <v>34</v>
      </c>
      <c r="AA19" s="548" t="s">
        <v>21</v>
      </c>
      <c r="AB19" s="568" t="s">
        <v>21</v>
      </c>
      <c r="AC19" s="568" t="s">
        <v>36</v>
      </c>
      <c r="AD19" s="548" t="s">
        <v>36</v>
      </c>
      <c r="AE19" s="568" t="s">
        <v>24</v>
      </c>
      <c r="AF19" s="568" t="s">
        <v>34</v>
      </c>
      <c r="AG19" s="568" t="s">
        <v>21</v>
      </c>
      <c r="AH19" s="568" t="s">
        <v>41</v>
      </c>
      <c r="AI19" s="962">
        <f t="shared" si="2"/>
        <v>18</v>
      </c>
      <c r="AJ19" s="100">
        <f t="shared" si="3"/>
        <v>0</v>
      </c>
      <c r="AK19" s="101">
        <f t="shared" si="4"/>
        <v>24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6</v>
      </c>
      <c r="AR19" s="55">
        <f t="shared" si="9"/>
        <v>6</v>
      </c>
      <c r="AS19" s="55">
        <f t="shared" si="10"/>
        <v>6</v>
      </c>
      <c r="AT19" s="55">
        <f t="shared" si="11"/>
        <v>6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778" t="s">
        <v>42</v>
      </c>
      <c r="E20" s="778" t="s">
        <v>42</v>
      </c>
      <c r="F20" s="756" t="s">
        <v>42</v>
      </c>
      <c r="G20" s="756" t="s">
        <v>21</v>
      </c>
      <c r="H20" s="756" t="s">
        <v>21</v>
      </c>
      <c r="I20" s="756" t="s">
        <v>42</v>
      </c>
      <c r="J20" s="778" t="s">
        <v>36</v>
      </c>
      <c r="K20" s="789" t="s">
        <v>41</v>
      </c>
      <c r="L20" s="568" t="s">
        <v>21</v>
      </c>
      <c r="M20" s="789" t="s">
        <v>40</v>
      </c>
      <c r="N20" s="548" t="s">
        <v>40</v>
      </c>
      <c r="O20" s="778" t="s">
        <v>40</v>
      </c>
      <c r="P20" s="778" t="s">
        <v>36</v>
      </c>
      <c r="Q20" s="789" t="s">
        <v>21</v>
      </c>
      <c r="R20" s="789" t="s">
        <v>41</v>
      </c>
      <c r="S20" s="568" t="s">
        <v>28</v>
      </c>
      <c r="T20" s="568" t="s">
        <v>34</v>
      </c>
      <c r="U20" s="548" t="s">
        <v>21</v>
      </c>
      <c r="V20" s="548" t="s">
        <v>36</v>
      </c>
      <c r="W20" s="548" t="s">
        <v>40</v>
      </c>
      <c r="X20" s="568" t="s">
        <v>28</v>
      </c>
      <c r="Y20" s="725" t="s">
        <v>34</v>
      </c>
      <c r="Z20" s="584" t="s">
        <v>21</v>
      </c>
      <c r="AA20" s="584" t="s">
        <v>21</v>
      </c>
      <c r="AB20" s="725" t="s">
        <v>42</v>
      </c>
      <c r="AC20" s="725" t="s">
        <v>42</v>
      </c>
      <c r="AD20" s="782" t="s">
        <v>21</v>
      </c>
      <c r="AE20" s="945" t="s">
        <v>36</v>
      </c>
      <c r="AF20" s="568" t="s">
        <v>21</v>
      </c>
      <c r="AG20" s="568" t="s">
        <v>28</v>
      </c>
      <c r="AH20" s="568" t="s">
        <v>34</v>
      </c>
      <c r="AI20" s="962">
        <f t="shared" si="2"/>
        <v>18</v>
      </c>
      <c r="AJ20" s="100">
        <f t="shared" si="3"/>
        <v>0</v>
      </c>
      <c r="AK20" s="101">
        <f t="shared" si="4"/>
        <v>12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778" t="s">
        <v>21</v>
      </c>
      <c r="E21" s="778" t="s">
        <v>40</v>
      </c>
      <c r="F21" s="756" t="s">
        <v>40</v>
      </c>
      <c r="G21" s="756" t="s">
        <v>40</v>
      </c>
      <c r="H21" s="756" t="s">
        <v>40</v>
      </c>
      <c r="I21" s="756" t="s">
        <v>21</v>
      </c>
      <c r="J21" s="778" t="s">
        <v>42</v>
      </c>
      <c r="K21" s="789" t="s">
        <v>21</v>
      </c>
      <c r="L21" s="568" t="s">
        <v>42</v>
      </c>
      <c r="M21" s="789" t="s">
        <v>42</v>
      </c>
      <c r="N21" s="548" t="s">
        <v>42</v>
      </c>
      <c r="O21" s="809" t="s">
        <v>21</v>
      </c>
      <c r="P21" s="778" t="s">
        <v>40</v>
      </c>
      <c r="Q21" s="789" t="s">
        <v>40</v>
      </c>
      <c r="R21" s="778" t="s">
        <v>42</v>
      </c>
      <c r="S21" s="568" t="s">
        <v>21</v>
      </c>
      <c r="T21" s="568" t="s">
        <v>40</v>
      </c>
      <c r="U21" s="548" t="s">
        <v>42</v>
      </c>
      <c r="V21" s="548" t="s">
        <v>42</v>
      </c>
      <c r="W21" s="548" t="s">
        <v>42</v>
      </c>
      <c r="X21" s="568" t="s">
        <v>41</v>
      </c>
      <c r="Y21" s="568" t="s">
        <v>21</v>
      </c>
      <c r="Z21" s="823" t="s">
        <v>41</v>
      </c>
      <c r="AA21" s="823" t="s">
        <v>41</v>
      </c>
      <c r="AB21" s="824" t="s">
        <v>21</v>
      </c>
      <c r="AC21" s="824" t="s">
        <v>40</v>
      </c>
      <c r="AD21" s="823" t="s">
        <v>40</v>
      </c>
      <c r="AE21" s="825" t="s">
        <v>41</v>
      </c>
      <c r="AF21" s="568" t="s">
        <v>21</v>
      </c>
      <c r="AG21" s="568" t="s">
        <v>36</v>
      </c>
      <c r="AH21" s="568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0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</row>
    <row r="22" spans="1:50" ht="14">
      <c r="A22" s="19" t="s">
        <v>46</v>
      </c>
      <c r="B22" s="20" t="s">
        <v>58</v>
      </c>
      <c r="C22" s="49" t="s">
        <v>59</v>
      </c>
      <c r="D22" s="992" t="s">
        <v>42</v>
      </c>
      <c r="E22" s="778" t="s">
        <v>41</v>
      </c>
      <c r="F22" s="808" t="s">
        <v>21</v>
      </c>
      <c r="G22" s="1011" t="s">
        <v>41</v>
      </c>
      <c r="H22" s="756" t="s">
        <v>21</v>
      </c>
      <c r="I22" s="1013" t="s">
        <v>60</v>
      </c>
      <c r="J22" s="778" t="s">
        <v>40</v>
      </c>
      <c r="K22" s="778" t="s">
        <v>36</v>
      </c>
      <c r="L22" s="729" t="s">
        <v>21</v>
      </c>
      <c r="M22" s="1012" t="s">
        <v>36</v>
      </c>
      <c r="N22" s="992" t="s">
        <v>36</v>
      </c>
      <c r="O22" s="809" t="s">
        <v>21</v>
      </c>
      <c r="P22" s="1013" t="s">
        <v>60</v>
      </c>
      <c r="Q22" s="778" t="s">
        <v>41</v>
      </c>
      <c r="R22" s="778" t="s">
        <v>35</v>
      </c>
      <c r="S22" s="548" t="s">
        <v>21</v>
      </c>
      <c r="T22" s="548" t="s">
        <v>36</v>
      </c>
      <c r="U22" s="548" t="s">
        <v>41</v>
      </c>
      <c r="V22" s="548" t="s">
        <v>21</v>
      </c>
      <c r="W22" s="1013" t="s">
        <v>60</v>
      </c>
      <c r="X22" s="998" t="s">
        <v>41</v>
      </c>
      <c r="Y22" s="826" t="s">
        <v>42</v>
      </c>
      <c r="Z22" s="1014" t="s">
        <v>41</v>
      </c>
      <c r="AA22" s="828" t="s">
        <v>21</v>
      </c>
      <c r="AB22" s="826" t="s">
        <v>35</v>
      </c>
      <c r="AC22" s="1015" t="s">
        <v>60</v>
      </c>
      <c r="AD22" s="828" t="s">
        <v>21</v>
      </c>
      <c r="AE22" s="828" t="s">
        <v>40</v>
      </c>
      <c r="AF22" s="568" t="s">
        <v>42</v>
      </c>
      <c r="AG22" s="568" t="s">
        <v>41</v>
      </c>
      <c r="AH22" s="568" t="s">
        <v>21</v>
      </c>
      <c r="AI22" s="587">
        <f t="shared" si="2"/>
        <v>18</v>
      </c>
      <c r="AJ22" s="100">
        <f t="shared" si="3"/>
        <v>2</v>
      </c>
      <c r="AK22" s="101">
        <f t="shared" si="4"/>
        <v>0</v>
      </c>
      <c r="AL22" s="104" t="s">
        <v>51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8" t="s">
        <v>41</v>
      </c>
      <c r="E23" s="778" t="s">
        <v>21</v>
      </c>
      <c r="F23" s="756" t="s">
        <v>36</v>
      </c>
      <c r="G23" s="756" t="s">
        <v>36</v>
      </c>
      <c r="H23" s="756" t="s">
        <v>36</v>
      </c>
      <c r="I23" s="756" t="s">
        <v>41</v>
      </c>
      <c r="J23" s="778" t="s">
        <v>35</v>
      </c>
      <c r="K23" s="548" t="s">
        <v>35</v>
      </c>
      <c r="L23" s="548" t="s">
        <v>36</v>
      </c>
      <c r="M23" s="815" t="s">
        <v>21</v>
      </c>
      <c r="N23" s="787" t="s">
        <v>21</v>
      </c>
      <c r="O23" s="778" t="s">
        <v>42</v>
      </c>
      <c r="P23" s="778" t="s">
        <v>42</v>
      </c>
      <c r="Q23" s="778" t="s">
        <v>36</v>
      </c>
      <c r="R23" s="548" t="s">
        <v>21</v>
      </c>
      <c r="S23" s="548" t="s">
        <v>36</v>
      </c>
      <c r="T23" s="548" t="s">
        <v>41</v>
      </c>
      <c r="U23" s="548" t="s">
        <v>21</v>
      </c>
      <c r="V23" s="548" t="s">
        <v>41</v>
      </c>
      <c r="W23" s="548" t="s">
        <v>41</v>
      </c>
      <c r="X23" s="568" t="s">
        <v>40</v>
      </c>
      <c r="Y23" s="548" t="s">
        <v>41</v>
      </c>
      <c r="Z23" s="548" t="s">
        <v>21</v>
      </c>
      <c r="AA23" s="568" t="s">
        <v>42</v>
      </c>
      <c r="AB23" s="548" t="s">
        <v>36</v>
      </c>
      <c r="AC23" s="913" t="s">
        <v>41</v>
      </c>
      <c r="AD23" s="568" t="s">
        <v>42</v>
      </c>
      <c r="AE23" s="568" t="s">
        <v>21</v>
      </c>
      <c r="AF23" s="568" t="s">
        <v>21</v>
      </c>
      <c r="AG23" s="568" t="s">
        <v>21</v>
      </c>
      <c r="AH23" s="568" t="s">
        <v>42</v>
      </c>
      <c r="AI23" s="587">
        <f t="shared" si="2"/>
        <v>18</v>
      </c>
      <c r="AJ23" s="100">
        <f t="shared" si="3"/>
        <v>2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756"/>
      <c r="G24" s="756"/>
      <c r="H24" s="756"/>
      <c r="I24" s="756"/>
      <c r="J24" s="778"/>
      <c r="K24" s="778"/>
      <c r="L24" s="548"/>
      <c r="M24" s="789"/>
      <c r="N24" s="568"/>
      <c r="O24" s="778"/>
      <c r="P24" s="778"/>
      <c r="Q24" s="778"/>
      <c r="R24" s="77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756"/>
      <c r="G25" s="756"/>
      <c r="H25" s="756"/>
      <c r="I25" s="756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756"/>
      <c r="G26" s="756"/>
      <c r="H26" s="756"/>
      <c r="I26" s="927"/>
      <c r="J26" s="790"/>
      <c r="K26" s="790"/>
      <c r="L26" s="548"/>
      <c r="M26" s="778"/>
      <c r="N26" s="778"/>
      <c r="O26" s="778"/>
      <c r="P26" s="778"/>
      <c r="Q26" s="778"/>
      <c r="R26" s="778"/>
      <c r="S26" s="77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 t="s">
        <v>64</v>
      </c>
      <c r="E28" s="1290"/>
      <c r="F28" s="1290"/>
      <c r="G28" s="1290"/>
      <c r="H28" s="1290"/>
      <c r="I28" s="1290"/>
      <c r="J28" s="1290"/>
      <c r="K28" s="1290"/>
      <c r="L28" s="1290"/>
      <c r="M28" s="1291" t="s">
        <v>65</v>
      </c>
      <c r="N28" s="1290"/>
      <c r="O28" s="1290"/>
      <c r="P28" s="1290"/>
      <c r="Q28" s="1290" t="s">
        <v>66</v>
      </c>
      <c r="R28" s="1290"/>
      <c r="S28" s="1290"/>
      <c r="T28" s="1290"/>
      <c r="U28" s="1290" t="s">
        <v>67</v>
      </c>
      <c r="V28" s="1290"/>
      <c r="W28" s="1290"/>
      <c r="X28" s="1290" t="s">
        <v>68</v>
      </c>
      <c r="Y28" s="1291"/>
      <c r="Z28" s="1290"/>
      <c r="AA28" s="1290"/>
      <c r="AB28" s="1290"/>
      <c r="AC28" s="1290"/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2</v>
      </c>
      <c r="L35" s="55">
        <f t="shared" si="16"/>
        <v>2</v>
      </c>
      <c r="M35" s="55">
        <f t="shared" si="16"/>
        <v>2</v>
      </c>
      <c r="N35" s="55">
        <f t="shared" si="16"/>
        <v>2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2</v>
      </c>
      <c r="L36" s="55">
        <f t="shared" si="17"/>
        <v>2</v>
      </c>
      <c r="M36" s="55">
        <f t="shared" si="17"/>
        <v>2</v>
      </c>
      <c r="N36" s="55">
        <f t="shared" si="17"/>
        <v>2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2</v>
      </c>
      <c r="E37" s="55">
        <f t="shared" si="18"/>
        <v>2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2</v>
      </c>
      <c r="E38" s="55">
        <f t="shared" si="19"/>
        <v>2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2</v>
      </c>
      <c r="H43" s="55">
        <f t="shared" si="24"/>
        <v>2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2</v>
      </c>
      <c r="Y43" s="55">
        <f t="shared" si="24"/>
        <v>1</v>
      </c>
      <c r="Z43" s="55">
        <f t="shared" si="24"/>
        <v>2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2</v>
      </c>
      <c r="H44" s="55">
        <f t="shared" si="25"/>
        <v>2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2</v>
      </c>
      <c r="Y44" s="55">
        <f t="shared" si="25"/>
        <v>1</v>
      </c>
      <c r="Z44" s="55">
        <f t="shared" si="25"/>
        <v>2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2</v>
      </c>
      <c r="N45" s="55">
        <f t="shared" si="26"/>
        <v>2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2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2</v>
      </c>
      <c r="N46" s="55">
        <f t="shared" si="27"/>
        <v>2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2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2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2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2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2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2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2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2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2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2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2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2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2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4</v>
      </c>
      <c r="L51" s="55">
        <f t="shared" si="32"/>
        <v>4</v>
      </c>
      <c r="M51" s="55">
        <f t="shared" si="32"/>
        <v>4</v>
      </c>
      <c r="N51" s="55">
        <f t="shared" si="32"/>
        <v>4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4</v>
      </c>
      <c r="E52" s="55">
        <f t="shared" si="33"/>
        <v>4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4</v>
      </c>
      <c r="H54" s="55">
        <f t="shared" si="35"/>
        <v>4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4</v>
      </c>
      <c r="Y54" s="55">
        <f t="shared" si="35"/>
        <v>2</v>
      </c>
      <c r="Z54" s="55">
        <f t="shared" si="35"/>
        <v>4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4</v>
      </c>
      <c r="N55" s="55">
        <f t="shared" si="36"/>
        <v>4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4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8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8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8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T5:Z21">
    <cfRule type="expression" dxfId="11116" priority="1" stopIfTrue="1">
      <formula>AND(WEEKDAY(T$5)=1)</formula>
    </cfRule>
  </conditionalFormatting>
  <conditionalFormatting sqref="AC23">
    <cfRule type="expression" dxfId="11115" priority="4" stopIfTrue="1">
      <formula>AND(WEEKDAY(AC$5)=1)</formula>
    </cfRule>
  </conditionalFormatting>
  <conditionalFormatting sqref="AC5:AF15 F5:I21 N5:R21 D5:E26 J5:M26 S5:S26 AA5:AB26 AG5:AH26 AC16 AE16:AF16 AC17:AF19 AC20 AE20:AF20 F22:H22 N22:O22 Q22:R22 T22:V22 X22:Z22 AD22:AF23 F23:I26 N23:R26 T23:Z26 AC24:AF26">
    <cfRule type="expression" dxfId="11114" priority="5" stopIfTrue="1">
      <formula>AND(WEEKDAY(D$5)=1)</formula>
    </cfRule>
  </conditionalFormatting>
  <conditionalFormatting sqref="AC21:AF21">
    <cfRule type="expression" dxfId="11113" priority="3" stopIfTrue="1">
      <formula>AND(WEEKDAY(AC$5)=1)</formula>
    </cfRule>
  </conditionalFormatting>
  <conditionalFormatting sqref="AI8:AK26 AN8:AN26">
    <cfRule type="cellIs" dxfId="11112" priority="6" stopIfTrue="1" operator="equal">
      <formula>0</formula>
    </cfRule>
  </conditionalFormatting>
  <dataValidations count="1">
    <dataValidation type="list" allowBlank="1" showInputMessage="1" showErrorMessage="1" sqref="I8:I21 I23:I26 P8:P21 P23:P26 W8:W21 W23:W26 AC8:AC21 AC23:AC26 AD8:AD15 AD17:AD19 AD21:AD26 D8:H26 X8:AB26 Q8:V26 J8:O26 AE8:AH26" xr:uid="{00000000-0002-0000-00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8"/>
  <sheetViews>
    <sheetView topLeftCell="O1" workbookViewId="0">
      <selection activeCell="BC10" sqref="BC10"/>
    </sheetView>
  </sheetViews>
  <sheetFormatPr baseColWidth="10" defaultColWidth="9" defaultRowHeight="16.5" customHeight="1" outlineLevelRow="2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ustomWidth="1" collapsed="1"/>
  </cols>
  <sheetData>
    <row r="1" spans="1:50" ht="14">
      <c r="A1" s="2">
        <v>2017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42948</v>
      </c>
      <c r="E5" s="11">
        <f>DATE($A$1,$D$2,2)</f>
        <v>42949</v>
      </c>
      <c r="F5" s="11">
        <f>DATE($A$1,$D$2,3)</f>
        <v>42950</v>
      </c>
      <c r="G5" s="11">
        <f>DATE($A$1,$D$2,4)</f>
        <v>42951</v>
      </c>
      <c r="H5" s="11">
        <f>DATE($A$1,$D$2,5)</f>
        <v>42952</v>
      </c>
      <c r="I5" s="11">
        <f>DATE($A$1,$D$2,6)</f>
        <v>42953</v>
      </c>
      <c r="J5" s="11">
        <f>DATE($A$1,$D$2,7)</f>
        <v>42954</v>
      </c>
      <c r="K5" s="11">
        <f>DATE($A$1,$D$2,8)</f>
        <v>42955</v>
      </c>
      <c r="L5" s="11">
        <f>DATE($A$1,$D$2,9)</f>
        <v>42956</v>
      </c>
      <c r="M5" s="11">
        <f>DATE($A$1,$D$2,10)</f>
        <v>42957</v>
      </c>
      <c r="N5" s="56">
        <f>DATE($A$1,$D$2,11)</f>
        <v>42958</v>
      </c>
      <c r="O5" s="11">
        <f>DATE($A$1,$D$2,12)</f>
        <v>42959</v>
      </c>
      <c r="P5" s="11">
        <f>DATE($A$1,$D$2,13)</f>
        <v>42960</v>
      </c>
      <c r="Q5" s="11">
        <f>DATE($A$1,$D$2,14)</f>
        <v>42961</v>
      </c>
      <c r="R5" s="11">
        <f>DATE($A$1,$D$2,15)</f>
        <v>42962</v>
      </c>
      <c r="S5" s="11">
        <f>DATE($A$1,$D$2,16)</f>
        <v>42963</v>
      </c>
      <c r="T5" s="11">
        <f>DATE($A$1,$D$2,17)</f>
        <v>42964</v>
      </c>
      <c r="U5" s="11">
        <f>DATE($A$1,$D$2,18)</f>
        <v>42965</v>
      </c>
      <c r="V5" s="11">
        <f>DATE($A$1,$D$2,19)</f>
        <v>42966</v>
      </c>
      <c r="W5" s="11">
        <f>DATE($A$1,$D$2,20)</f>
        <v>42967</v>
      </c>
      <c r="X5" s="11">
        <f>DATE($A$1,$D$2,21)</f>
        <v>42968</v>
      </c>
      <c r="Y5" s="11">
        <f>DATE($A$1,$D$2,22)</f>
        <v>42969</v>
      </c>
      <c r="Z5" s="11">
        <f>DATE($A$1,$D$2,23)</f>
        <v>42970</v>
      </c>
      <c r="AA5" s="11">
        <f>DATE($A$1,$D$2,24)</f>
        <v>42971</v>
      </c>
      <c r="AB5" s="11">
        <f>DATE($A$1,$D$2,25)</f>
        <v>42972</v>
      </c>
      <c r="AC5" s="11">
        <f>DATE($A$1,$D$2,26)</f>
        <v>42973</v>
      </c>
      <c r="AD5" s="11">
        <f>DATE($A$1,$D$2,27)</f>
        <v>42974</v>
      </c>
      <c r="AE5" s="11">
        <f>DATE($A$1,$D$2,28)</f>
        <v>42975</v>
      </c>
      <c r="AF5" s="88">
        <f>DATE($A$1,$D$2,29)</f>
        <v>42976</v>
      </c>
      <c r="AG5" s="11">
        <f>DATE($A$1,$D$2,30)</f>
        <v>42977</v>
      </c>
      <c r="AH5" s="478">
        <f>DATE($A$1,$D$2,31)</f>
        <v>42978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42948</v>
      </c>
      <c r="E6" s="11">
        <f t="shared" si="0"/>
        <v>42949</v>
      </c>
      <c r="F6" s="11">
        <f t="shared" si="0"/>
        <v>42950</v>
      </c>
      <c r="G6" s="11">
        <f t="shared" si="0"/>
        <v>42951</v>
      </c>
      <c r="H6" s="11">
        <f t="shared" si="0"/>
        <v>42952</v>
      </c>
      <c r="I6" s="11">
        <f t="shared" si="0"/>
        <v>42953</v>
      </c>
      <c r="J6" s="11">
        <f t="shared" si="0"/>
        <v>42954</v>
      </c>
      <c r="K6" s="11">
        <f t="shared" si="0"/>
        <v>42955</v>
      </c>
      <c r="L6" s="11">
        <f t="shared" si="0"/>
        <v>42956</v>
      </c>
      <c r="M6" s="11">
        <f t="shared" si="0"/>
        <v>42957</v>
      </c>
      <c r="N6" s="56">
        <f t="shared" si="0"/>
        <v>42958</v>
      </c>
      <c r="O6" s="11">
        <f t="shared" si="0"/>
        <v>42959</v>
      </c>
      <c r="P6" s="11">
        <f t="shared" si="0"/>
        <v>42960</v>
      </c>
      <c r="Q6" s="11">
        <f t="shared" si="0"/>
        <v>42961</v>
      </c>
      <c r="R6" s="11">
        <f t="shared" si="0"/>
        <v>42962</v>
      </c>
      <c r="S6" s="11">
        <f t="shared" si="0"/>
        <v>42963</v>
      </c>
      <c r="T6" s="11">
        <f t="shared" si="0"/>
        <v>42964</v>
      </c>
      <c r="U6" s="11">
        <f t="shared" si="0"/>
        <v>42965</v>
      </c>
      <c r="V6" s="11">
        <f t="shared" si="0"/>
        <v>42966</v>
      </c>
      <c r="W6" s="11">
        <f t="shared" si="0"/>
        <v>42967</v>
      </c>
      <c r="X6" s="11">
        <f t="shared" si="0"/>
        <v>42968</v>
      </c>
      <c r="Y6" s="11">
        <f t="shared" si="0"/>
        <v>42969</v>
      </c>
      <c r="Z6" s="11">
        <f t="shared" si="0"/>
        <v>42970</v>
      </c>
      <c r="AA6" s="11">
        <f t="shared" si="0"/>
        <v>42971</v>
      </c>
      <c r="AB6" s="11">
        <f t="shared" si="0"/>
        <v>42972</v>
      </c>
      <c r="AC6" s="11">
        <f t="shared" si="0"/>
        <v>42973</v>
      </c>
      <c r="AD6" s="11">
        <f t="shared" si="0"/>
        <v>42974</v>
      </c>
      <c r="AE6" s="11">
        <f t="shared" si="0"/>
        <v>42975</v>
      </c>
      <c r="AF6" s="88">
        <f t="shared" si="0"/>
        <v>42976</v>
      </c>
      <c r="AG6" s="11">
        <f t="shared" si="0"/>
        <v>42977</v>
      </c>
      <c r="AH6" s="478">
        <f t="shared" si="0"/>
        <v>42978</v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火</v>
      </c>
      <c r="E7" s="708" t="str">
        <f t="shared" si="1"/>
        <v>水</v>
      </c>
      <c r="F7" s="708" t="str">
        <f t="shared" si="1"/>
        <v>木</v>
      </c>
      <c r="G7" s="708" t="str">
        <f t="shared" si="1"/>
        <v>金</v>
      </c>
      <c r="H7" s="708" t="str">
        <f t="shared" si="1"/>
        <v>土</v>
      </c>
      <c r="I7" s="708" t="str">
        <f t="shared" si="1"/>
        <v>日</v>
      </c>
      <c r="J7" s="708" t="str">
        <f t="shared" si="1"/>
        <v>月</v>
      </c>
      <c r="K7" s="708" t="str">
        <f t="shared" si="1"/>
        <v>火</v>
      </c>
      <c r="L7" s="708" t="str">
        <f t="shared" si="1"/>
        <v>水</v>
      </c>
      <c r="M7" s="708" t="str">
        <f t="shared" si="1"/>
        <v>木</v>
      </c>
      <c r="N7" s="1052" t="str">
        <f t="shared" si="1"/>
        <v>金</v>
      </c>
      <c r="O7" s="708" t="str">
        <f t="shared" si="1"/>
        <v>土</v>
      </c>
      <c r="P7" s="708" t="str">
        <f t="shared" si="1"/>
        <v>日</v>
      </c>
      <c r="Q7" s="708" t="str">
        <f t="shared" si="1"/>
        <v>月</v>
      </c>
      <c r="R7" s="708" t="str">
        <f t="shared" si="1"/>
        <v>火</v>
      </c>
      <c r="S7" s="708" t="str">
        <f t="shared" si="1"/>
        <v>水</v>
      </c>
      <c r="T7" s="708" t="str">
        <f t="shared" si="1"/>
        <v>木</v>
      </c>
      <c r="U7" s="708" t="str">
        <f t="shared" si="1"/>
        <v>金</v>
      </c>
      <c r="V7" s="708" t="str">
        <f t="shared" si="1"/>
        <v>土</v>
      </c>
      <c r="W7" s="708" t="str">
        <f t="shared" si="1"/>
        <v>日</v>
      </c>
      <c r="X7" s="708" t="str">
        <f t="shared" si="1"/>
        <v>月</v>
      </c>
      <c r="Y7" s="708" t="str">
        <f t="shared" si="1"/>
        <v>火</v>
      </c>
      <c r="Z7" s="708" t="str">
        <f t="shared" si="1"/>
        <v>水</v>
      </c>
      <c r="AA7" s="708" t="str">
        <f t="shared" si="1"/>
        <v>木</v>
      </c>
      <c r="AB7" s="708" t="str">
        <f t="shared" si="1"/>
        <v>金</v>
      </c>
      <c r="AC7" s="708" t="str">
        <f t="shared" si="1"/>
        <v>土</v>
      </c>
      <c r="AD7" s="708" t="str">
        <f t="shared" si="1"/>
        <v>日</v>
      </c>
      <c r="AE7" s="708" t="str">
        <f t="shared" si="1"/>
        <v>月</v>
      </c>
      <c r="AF7" s="744" t="str">
        <f t="shared" si="1"/>
        <v>火</v>
      </c>
      <c r="AG7" s="708" t="str">
        <f t="shared" si="1"/>
        <v>水</v>
      </c>
      <c r="AH7" s="708" t="str">
        <f t="shared" si="1"/>
        <v>木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 t="s">
        <v>34</v>
      </c>
      <c r="E8" s="778" t="s">
        <v>21</v>
      </c>
      <c r="F8" s="778" t="s">
        <v>21</v>
      </c>
      <c r="G8" s="778" t="s">
        <v>24</v>
      </c>
      <c r="H8" s="778" t="s">
        <v>34</v>
      </c>
      <c r="I8" s="778" t="s">
        <v>42</v>
      </c>
      <c r="J8" s="778" t="s">
        <v>24</v>
      </c>
      <c r="K8" s="789" t="s">
        <v>34</v>
      </c>
      <c r="L8" s="778" t="s">
        <v>21</v>
      </c>
      <c r="M8" s="778" t="s">
        <v>28</v>
      </c>
      <c r="N8" s="756" t="s">
        <v>34</v>
      </c>
      <c r="O8" s="778" t="s">
        <v>24</v>
      </c>
      <c r="P8" s="789" t="s">
        <v>34</v>
      </c>
      <c r="Q8" s="778" t="s">
        <v>21</v>
      </c>
      <c r="R8" s="548" t="s">
        <v>37</v>
      </c>
      <c r="S8" s="789" t="s">
        <v>28</v>
      </c>
      <c r="T8" s="778" t="s">
        <v>34</v>
      </c>
      <c r="U8" s="778" t="s">
        <v>21</v>
      </c>
      <c r="V8" s="778" t="s">
        <v>21</v>
      </c>
      <c r="W8" s="778" t="s">
        <v>36</v>
      </c>
      <c r="X8" s="778" t="s">
        <v>21</v>
      </c>
      <c r="Y8" s="789" t="s">
        <v>21</v>
      </c>
      <c r="Z8" s="778" t="s">
        <v>24</v>
      </c>
      <c r="AA8" s="778" t="s">
        <v>34</v>
      </c>
      <c r="AB8" s="778" t="s">
        <v>24</v>
      </c>
      <c r="AC8" s="778" t="s">
        <v>34</v>
      </c>
      <c r="AD8" s="789" t="s">
        <v>21</v>
      </c>
      <c r="AE8" s="789" t="s">
        <v>28</v>
      </c>
      <c r="AF8" s="568" t="s">
        <v>34</v>
      </c>
      <c r="AG8" s="789" t="s">
        <v>28</v>
      </c>
      <c r="AH8" s="789" t="s">
        <v>34</v>
      </c>
      <c r="AI8" s="587">
        <f t="shared" ref="AI8:AI27" si="2">SUM(AO8:AP8)</f>
        <v>18</v>
      </c>
      <c r="AJ8" s="100">
        <f t="shared" ref="AJ8:AJ27" si="3">COUNTIF(D8:AH8,"有")</f>
        <v>0</v>
      </c>
      <c r="AK8" s="101">
        <f t="shared" ref="AK8:AK27" si="4">SUM(AQ8:AX8)</f>
        <v>36</v>
      </c>
      <c r="AL8" s="544" t="s">
        <v>38</v>
      </c>
      <c r="AM8" s="545"/>
      <c r="AN8" s="55">
        <f>COUNTIF(D8:AH8,"日")</f>
        <v>1</v>
      </c>
      <c r="AO8" s="55">
        <f t="shared" ref="AO8:AO27" si="5">COUNTIF(D8:AH8,"ヤ")</f>
        <v>9</v>
      </c>
      <c r="AP8" s="55">
        <f t="shared" ref="AP8:AP27" si="6">COUNTIF(D8:AH8,"ﾔ")</f>
        <v>9</v>
      </c>
      <c r="AQ8" s="55">
        <f t="shared" ref="AQ8:AQ27" si="7">COUNTIF(D8:AH8,"2-")</f>
        <v>5</v>
      </c>
      <c r="AR8" s="55">
        <f t="shared" ref="AR8:AR27" si="8">COUNTIF(D8:AH8,"2－")</f>
        <v>5</v>
      </c>
      <c r="AS8" s="55">
        <f t="shared" ref="AS8:AS27" si="9">COUNTIF(D8:AH8,"２-")</f>
        <v>5</v>
      </c>
      <c r="AT8" s="55">
        <f t="shared" ref="AT8:AT27" si="10">COUNTIF(D8:AH8,"２－")</f>
        <v>5</v>
      </c>
      <c r="AU8" s="55">
        <f t="shared" ref="AU8:AU27" si="11">COUNTIF(D8:AH8,"3-")</f>
        <v>4</v>
      </c>
      <c r="AV8" s="55">
        <f t="shared" ref="AV8:AV27" si="12">COUNTIF(D8:AH8,"3－")</f>
        <v>4</v>
      </c>
      <c r="AW8" s="55">
        <f t="shared" ref="AW8:AW27" si="13">COUNTIF(D8:AH8,"３-")</f>
        <v>4</v>
      </c>
      <c r="AX8" s="55">
        <f t="shared" ref="AX8:AX27" si="14">COUNTIF(D8:AH8,"３－")</f>
        <v>4</v>
      </c>
    </row>
    <row r="9" spans="1:50" ht="14">
      <c r="A9" s="19" t="s">
        <v>31</v>
      </c>
      <c r="B9" s="20" t="s">
        <v>32</v>
      </c>
      <c r="C9" s="49" t="s">
        <v>74</v>
      </c>
      <c r="D9" s="778" t="s">
        <v>36</v>
      </c>
      <c r="E9" s="778" t="s">
        <v>28</v>
      </c>
      <c r="F9" s="778" t="s">
        <v>34</v>
      </c>
      <c r="G9" s="778" t="s">
        <v>21</v>
      </c>
      <c r="H9" s="778" t="s">
        <v>42</v>
      </c>
      <c r="I9" s="778" t="s">
        <v>24</v>
      </c>
      <c r="J9" s="778" t="s">
        <v>34</v>
      </c>
      <c r="K9" s="778" t="s">
        <v>21</v>
      </c>
      <c r="L9" s="778" t="s">
        <v>37</v>
      </c>
      <c r="M9" s="778" t="s">
        <v>41</v>
      </c>
      <c r="N9" s="756" t="s">
        <v>37</v>
      </c>
      <c r="O9" s="778" t="s">
        <v>21</v>
      </c>
      <c r="P9" s="778" t="s">
        <v>28</v>
      </c>
      <c r="Q9" s="778" t="s">
        <v>34</v>
      </c>
      <c r="R9" s="778" t="s">
        <v>21</v>
      </c>
      <c r="S9" s="778" t="s">
        <v>41</v>
      </c>
      <c r="T9" s="789" t="s">
        <v>40</v>
      </c>
      <c r="U9" s="778" t="s">
        <v>21</v>
      </c>
      <c r="V9" s="778" t="s">
        <v>24</v>
      </c>
      <c r="W9" s="789" t="s">
        <v>34</v>
      </c>
      <c r="X9" s="809" t="s">
        <v>21</v>
      </c>
      <c r="Y9" s="778" t="s">
        <v>37</v>
      </c>
      <c r="Z9" s="778" t="s">
        <v>42</v>
      </c>
      <c r="AA9" s="789" t="s">
        <v>42</v>
      </c>
      <c r="AB9" s="778" t="s">
        <v>41</v>
      </c>
      <c r="AC9" s="809" t="s">
        <v>21</v>
      </c>
      <c r="AD9" s="809" t="s">
        <v>21</v>
      </c>
      <c r="AE9" s="789" t="s">
        <v>40</v>
      </c>
      <c r="AF9" s="568" t="s">
        <v>21</v>
      </c>
      <c r="AG9" s="789" t="s">
        <v>42</v>
      </c>
      <c r="AH9" s="789" t="s">
        <v>24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3</v>
      </c>
      <c r="AO9" s="55">
        <f t="shared" si="5"/>
        <v>9</v>
      </c>
      <c r="AP9" s="55">
        <f t="shared" si="6"/>
        <v>9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779" t="s">
        <v>44</v>
      </c>
      <c r="C10" s="546" t="s">
        <v>45</v>
      </c>
      <c r="D10" s="809" t="s">
        <v>21</v>
      </c>
      <c r="E10" s="809" t="s">
        <v>21</v>
      </c>
      <c r="F10" s="809" t="s">
        <v>21</v>
      </c>
      <c r="G10" s="778" t="s">
        <v>21</v>
      </c>
      <c r="H10" s="778" t="s">
        <v>21</v>
      </c>
      <c r="I10" s="778" t="s">
        <v>21</v>
      </c>
      <c r="J10" s="778" t="s">
        <v>21</v>
      </c>
      <c r="K10" s="789" t="s">
        <v>37</v>
      </c>
      <c r="L10" s="778" t="s">
        <v>21</v>
      </c>
      <c r="M10" s="778" t="s">
        <v>37</v>
      </c>
      <c r="N10" s="756" t="s">
        <v>21</v>
      </c>
      <c r="O10" s="778" t="s">
        <v>21</v>
      </c>
      <c r="P10" s="778" t="s">
        <v>21</v>
      </c>
      <c r="Q10" s="789" t="s">
        <v>37</v>
      </c>
      <c r="R10" s="789" t="s">
        <v>21</v>
      </c>
      <c r="S10" s="789" t="s">
        <v>37</v>
      </c>
      <c r="T10" s="778" t="s">
        <v>37</v>
      </c>
      <c r="U10" s="778" t="s">
        <v>21</v>
      </c>
      <c r="V10" s="778" t="s">
        <v>21</v>
      </c>
      <c r="W10" s="778" t="s">
        <v>21</v>
      </c>
      <c r="X10" s="778" t="s">
        <v>21</v>
      </c>
      <c r="Y10" s="789" t="s">
        <v>21</v>
      </c>
      <c r="Z10" s="778" t="s">
        <v>37</v>
      </c>
      <c r="AA10" s="778" t="s">
        <v>37</v>
      </c>
      <c r="AB10" s="778" t="s">
        <v>21</v>
      </c>
      <c r="AC10" s="778" t="s">
        <v>21</v>
      </c>
      <c r="AD10" s="778" t="s">
        <v>21</v>
      </c>
      <c r="AE10" s="778" t="s">
        <v>21</v>
      </c>
      <c r="AF10" s="568" t="s">
        <v>37</v>
      </c>
      <c r="AG10" s="789" t="s">
        <v>37</v>
      </c>
      <c r="AH10" s="789" t="s">
        <v>37</v>
      </c>
      <c r="AI10" s="587">
        <f t="shared" si="2"/>
        <v>42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10</v>
      </c>
      <c r="AO10" s="55">
        <f t="shared" si="5"/>
        <v>21</v>
      </c>
      <c r="AP10" s="55">
        <f t="shared" si="6"/>
        <v>21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809"/>
      <c r="E11" s="809"/>
      <c r="F11" s="809"/>
      <c r="G11" s="778"/>
      <c r="H11" s="778"/>
      <c r="I11" s="789"/>
      <c r="J11" s="778"/>
      <c r="K11" s="789"/>
      <c r="L11" s="789"/>
      <c r="M11" s="778"/>
      <c r="N11" s="756"/>
      <c r="O11" s="778"/>
      <c r="P11" s="789"/>
      <c r="Q11" s="789"/>
      <c r="R11" s="789"/>
      <c r="S11" s="789"/>
      <c r="T11" s="789"/>
      <c r="U11" s="778"/>
      <c r="V11" s="778"/>
      <c r="W11" s="778"/>
      <c r="X11" s="789"/>
      <c r="Y11" s="789"/>
      <c r="Z11" s="789"/>
      <c r="AA11" s="789"/>
      <c r="AB11" s="778"/>
      <c r="AC11" s="778"/>
      <c r="AD11" s="778"/>
      <c r="AE11" s="778"/>
      <c r="AF11" s="568"/>
      <c r="AG11" s="789"/>
      <c r="AH11" s="789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779"/>
      <c r="C12" s="546"/>
      <c r="D12" s="809"/>
      <c r="E12" s="809"/>
      <c r="F12" s="809"/>
      <c r="G12" s="778"/>
      <c r="H12" s="778"/>
      <c r="I12" s="789"/>
      <c r="J12" s="778"/>
      <c r="K12" s="789"/>
      <c r="L12" s="789"/>
      <c r="M12" s="778"/>
      <c r="N12" s="756"/>
      <c r="O12" s="778"/>
      <c r="P12" s="789"/>
      <c r="Q12" s="789"/>
      <c r="R12" s="789"/>
      <c r="S12" s="789"/>
      <c r="T12" s="789"/>
      <c r="U12" s="778"/>
      <c r="V12" s="778"/>
      <c r="W12" s="778"/>
      <c r="X12" s="789"/>
      <c r="Y12" s="789"/>
      <c r="Z12" s="789"/>
      <c r="AA12" s="789"/>
      <c r="AB12" s="778"/>
      <c r="AC12" s="778"/>
      <c r="AD12" s="778"/>
      <c r="AE12" s="778"/>
      <c r="AF12" s="568"/>
      <c r="AG12" s="789"/>
      <c r="AH12" s="789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/>
      <c r="B13" s="20"/>
      <c r="C13" s="546"/>
      <c r="D13" s="778"/>
      <c r="E13" s="778"/>
      <c r="F13" s="778"/>
      <c r="G13" s="778"/>
      <c r="H13" s="778"/>
      <c r="I13" s="789"/>
      <c r="J13" s="778"/>
      <c r="K13" s="789"/>
      <c r="L13" s="789"/>
      <c r="M13" s="778"/>
      <c r="N13" s="756"/>
      <c r="O13" s="778"/>
      <c r="P13" s="789"/>
      <c r="Q13" s="778"/>
      <c r="R13" s="778"/>
      <c r="S13" s="778"/>
      <c r="T13" s="789"/>
      <c r="U13" s="778"/>
      <c r="V13" s="778"/>
      <c r="W13" s="778"/>
      <c r="X13" s="789"/>
      <c r="Y13" s="778"/>
      <c r="Z13" s="789"/>
      <c r="AA13" s="789"/>
      <c r="AB13" s="778"/>
      <c r="AC13" s="778"/>
      <c r="AD13" s="778"/>
      <c r="AE13" s="778"/>
      <c r="AF13" s="548"/>
      <c r="AG13" s="778"/>
      <c r="AH13" s="789"/>
      <c r="AI13" s="587">
        <f t="shared" si="2"/>
        <v>0</v>
      </c>
      <c r="AJ13" s="100">
        <f t="shared" si="3"/>
        <v>0</v>
      </c>
      <c r="AK13" s="101">
        <f t="shared" si="4"/>
        <v>0</v>
      </c>
      <c r="AL13" s="104"/>
      <c r="AM13" s="103"/>
      <c r="AN13" s="55">
        <f t="shared" ref="AN13:AN23" si="15">COUNTIF(D13:AH13,"日")</f>
        <v>0</v>
      </c>
      <c r="AO13" s="55">
        <f t="shared" si="5"/>
        <v>0</v>
      </c>
      <c r="AP13" s="55">
        <f t="shared" si="6"/>
        <v>0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47</v>
      </c>
      <c r="D14" s="778" t="s">
        <v>21</v>
      </c>
      <c r="E14" s="778" t="s">
        <v>21</v>
      </c>
      <c r="F14" s="778" t="s">
        <v>42</v>
      </c>
      <c r="G14" s="778" t="s">
        <v>37</v>
      </c>
      <c r="H14" s="778" t="s">
        <v>40</v>
      </c>
      <c r="I14" s="815" t="s">
        <v>21</v>
      </c>
      <c r="J14" s="778" t="s">
        <v>42</v>
      </c>
      <c r="K14" s="789" t="s">
        <v>24</v>
      </c>
      <c r="L14" s="789" t="s">
        <v>34</v>
      </c>
      <c r="M14" s="778" t="s">
        <v>21</v>
      </c>
      <c r="N14" s="756" t="s">
        <v>21</v>
      </c>
      <c r="O14" s="809" t="s">
        <v>35</v>
      </c>
      <c r="P14" s="815" t="s">
        <v>35</v>
      </c>
      <c r="Q14" s="778" t="s">
        <v>42</v>
      </c>
      <c r="R14" s="778" t="s">
        <v>24</v>
      </c>
      <c r="S14" s="789" t="s">
        <v>34</v>
      </c>
      <c r="T14" s="789" t="s">
        <v>21</v>
      </c>
      <c r="U14" s="778" t="s">
        <v>40</v>
      </c>
      <c r="V14" s="778" t="s">
        <v>40</v>
      </c>
      <c r="W14" s="778" t="s">
        <v>40</v>
      </c>
      <c r="X14" s="789" t="s">
        <v>21</v>
      </c>
      <c r="Y14" s="778" t="s">
        <v>24</v>
      </c>
      <c r="Z14" s="789" t="s">
        <v>34</v>
      </c>
      <c r="AA14" s="789" t="s">
        <v>21</v>
      </c>
      <c r="AB14" s="778" t="s">
        <v>42</v>
      </c>
      <c r="AC14" s="778" t="s">
        <v>24</v>
      </c>
      <c r="AD14" s="789" t="s">
        <v>34</v>
      </c>
      <c r="AE14" s="789" t="s">
        <v>21</v>
      </c>
      <c r="AF14" s="568" t="s">
        <v>42</v>
      </c>
      <c r="AG14" s="789" t="s">
        <v>24</v>
      </c>
      <c r="AH14" s="789" t="s">
        <v>34</v>
      </c>
      <c r="AI14" s="587">
        <f t="shared" si="2"/>
        <v>18</v>
      </c>
      <c r="AJ14" s="100">
        <f t="shared" si="3"/>
        <v>2</v>
      </c>
      <c r="AK14" s="101">
        <f t="shared" si="4"/>
        <v>20</v>
      </c>
      <c r="AL14" s="104" t="s">
        <v>48</v>
      </c>
      <c r="AM14" s="103"/>
      <c r="AN14" s="55">
        <f t="shared" si="15"/>
        <v>1</v>
      </c>
      <c r="AO14" s="55">
        <f t="shared" si="5"/>
        <v>9</v>
      </c>
      <c r="AP14" s="55">
        <f t="shared" si="6"/>
        <v>9</v>
      </c>
      <c r="AQ14" s="55">
        <f t="shared" si="7"/>
        <v>5</v>
      </c>
      <c r="AR14" s="55">
        <f t="shared" si="8"/>
        <v>5</v>
      </c>
      <c r="AS14" s="55">
        <f t="shared" si="9"/>
        <v>5</v>
      </c>
      <c r="AT14" s="55">
        <f t="shared" si="10"/>
        <v>5</v>
      </c>
      <c r="AU14" s="55">
        <f t="shared" si="11"/>
        <v>0</v>
      </c>
      <c r="AV14" s="55">
        <f t="shared" si="12"/>
        <v>0</v>
      </c>
      <c r="AW14" s="55">
        <f t="shared" si="13"/>
        <v>0</v>
      </c>
      <c r="AX14" s="55">
        <f t="shared" si="14"/>
        <v>0</v>
      </c>
    </row>
    <row r="15" spans="1:50" ht="14">
      <c r="A15" s="19" t="s">
        <v>46</v>
      </c>
      <c r="B15" s="20" t="s">
        <v>32</v>
      </c>
      <c r="C15" s="49" t="s">
        <v>49</v>
      </c>
      <c r="D15" s="809" t="s">
        <v>21</v>
      </c>
      <c r="E15" s="778" t="s">
        <v>36</v>
      </c>
      <c r="F15" s="778" t="s">
        <v>28</v>
      </c>
      <c r="G15" s="778" t="s">
        <v>34</v>
      </c>
      <c r="H15" s="809" t="s">
        <v>21</v>
      </c>
      <c r="I15" s="816" t="s">
        <v>36</v>
      </c>
      <c r="J15" s="816" t="s">
        <v>41</v>
      </c>
      <c r="K15" s="816" t="s">
        <v>28</v>
      </c>
      <c r="L15" s="789" t="s">
        <v>34</v>
      </c>
      <c r="M15" s="789" t="s">
        <v>21</v>
      </c>
      <c r="N15" s="756" t="s">
        <v>28</v>
      </c>
      <c r="O15" s="778" t="s">
        <v>34</v>
      </c>
      <c r="P15" s="778" t="s">
        <v>21</v>
      </c>
      <c r="Q15" s="778" t="s">
        <v>21</v>
      </c>
      <c r="R15" s="789" t="s">
        <v>35</v>
      </c>
      <c r="S15" s="778" t="s">
        <v>21</v>
      </c>
      <c r="T15" s="778" t="s">
        <v>28</v>
      </c>
      <c r="U15" s="778" t="s">
        <v>34</v>
      </c>
      <c r="V15" s="778" t="s">
        <v>28</v>
      </c>
      <c r="W15" s="778" t="s">
        <v>34</v>
      </c>
      <c r="X15" s="778" t="s">
        <v>21</v>
      </c>
      <c r="Y15" s="778" t="s">
        <v>37</v>
      </c>
      <c r="Z15" s="789" t="s">
        <v>37</v>
      </c>
      <c r="AA15" s="778" t="s">
        <v>28</v>
      </c>
      <c r="AB15" s="778" t="s">
        <v>34</v>
      </c>
      <c r="AC15" s="778" t="s">
        <v>21</v>
      </c>
      <c r="AD15" s="778" t="s">
        <v>36</v>
      </c>
      <c r="AE15" s="789" t="s">
        <v>37</v>
      </c>
      <c r="AF15" s="568" t="s">
        <v>28</v>
      </c>
      <c r="AG15" s="789" t="s">
        <v>34</v>
      </c>
      <c r="AH15" s="789" t="s">
        <v>21</v>
      </c>
      <c r="AI15" s="587">
        <f t="shared" si="2"/>
        <v>18</v>
      </c>
      <c r="AJ15" s="100">
        <f t="shared" si="3"/>
        <v>1</v>
      </c>
      <c r="AK15" s="101">
        <f t="shared" si="4"/>
        <v>28</v>
      </c>
      <c r="AL15" s="104" t="s">
        <v>48</v>
      </c>
      <c r="AM15" s="103"/>
      <c r="AN15" s="55">
        <f t="shared" si="15"/>
        <v>3</v>
      </c>
      <c r="AO15" s="55">
        <f t="shared" si="5"/>
        <v>9</v>
      </c>
      <c r="AP15" s="55">
        <f t="shared" si="6"/>
        <v>9</v>
      </c>
      <c r="AQ15" s="55">
        <f t="shared" si="7"/>
        <v>0</v>
      </c>
      <c r="AR15" s="55">
        <f t="shared" si="8"/>
        <v>0</v>
      </c>
      <c r="AS15" s="55">
        <f t="shared" si="9"/>
        <v>0</v>
      </c>
      <c r="AT15" s="55">
        <f t="shared" si="10"/>
        <v>0</v>
      </c>
      <c r="AU15" s="55">
        <f t="shared" si="11"/>
        <v>7</v>
      </c>
      <c r="AV15" s="55">
        <f t="shared" si="12"/>
        <v>7</v>
      </c>
      <c r="AW15" s="55">
        <f t="shared" si="13"/>
        <v>7</v>
      </c>
      <c r="AX15" s="55">
        <f t="shared" si="14"/>
        <v>7</v>
      </c>
    </row>
    <row r="16" spans="1:50" ht="14">
      <c r="A16" s="33" t="s">
        <v>46</v>
      </c>
      <c r="B16" s="34" t="s">
        <v>32</v>
      </c>
      <c r="C16" s="49" t="s">
        <v>75</v>
      </c>
      <c r="D16" s="778" t="s">
        <v>42</v>
      </c>
      <c r="E16" s="778" t="s">
        <v>21</v>
      </c>
      <c r="F16" s="778" t="s">
        <v>37</v>
      </c>
      <c r="G16" s="809" t="s">
        <v>28</v>
      </c>
      <c r="H16" s="809" t="s">
        <v>34</v>
      </c>
      <c r="I16" s="809" t="s">
        <v>21</v>
      </c>
      <c r="J16" s="778" t="s">
        <v>40</v>
      </c>
      <c r="K16" s="778" t="s">
        <v>42</v>
      </c>
      <c r="L16" s="778" t="s">
        <v>21</v>
      </c>
      <c r="M16" s="789" t="s">
        <v>21</v>
      </c>
      <c r="N16" s="756" t="s">
        <v>24</v>
      </c>
      <c r="O16" s="778" t="s">
        <v>34</v>
      </c>
      <c r="P16" s="778" t="s">
        <v>21</v>
      </c>
      <c r="Q16" s="778" t="s">
        <v>41</v>
      </c>
      <c r="R16" s="809" t="s">
        <v>28</v>
      </c>
      <c r="S16" s="809" t="s">
        <v>34</v>
      </c>
      <c r="T16" s="778" t="s">
        <v>21</v>
      </c>
      <c r="U16" s="778" t="s">
        <v>37</v>
      </c>
      <c r="V16" s="778" t="s">
        <v>36</v>
      </c>
      <c r="W16" s="809" t="s">
        <v>24</v>
      </c>
      <c r="X16" s="815" t="s">
        <v>34</v>
      </c>
      <c r="Y16" s="809" t="s">
        <v>21</v>
      </c>
      <c r="Z16" s="809" t="s">
        <v>21</v>
      </c>
      <c r="AA16" s="815" t="s">
        <v>35</v>
      </c>
      <c r="AB16" s="809" t="s">
        <v>35</v>
      </c>
      <c r="AC16" s="789" t="s">
        <v>42</v>
      </c>
      <c r="AD16" s="815" t="s">
        <v>24</v>
      </c>
      <c r="AE16" s="815" t="s">
        <v>34</v>
      </c>
      <c r="AF16" s="568" t="s">
        <v>21</v>
      </c>
      <c r="AG16" s="789" t="s">
        <v>40</v>
      </c>
      <c r="AH16" s="789" t="s">
        <v>36</v>
      </c>
      <c r="AI16" s="587">
        <f t="shared" si="2"/>
        <v>18</v>
      </c>
      <c r="AJ16" s="100">
        <f t="shared" si="3"/>
        <v>2</v>
      </c>
      <c r="AK16" s="101">
        <f t="shared" si="4"/>
        <v>20</v>
      </c>
      <c r="AL16" s="104" t="s">
        <v>48</v>
      </c>
      <c r="AM16" s="103"/>
      <c r="AN16" s="55">
        <f t="shared" si="15"/>
        <v>2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20" t="s">
        <v>32</v>
      </c>
      <c r="C17" s="49" t="s">
        <v>50</v>
      </c>
      <c r="D17" s="778" t="s">
        <v>28</v>
      </c>
      <c r="E17" s="778" t="s">
        <v>34</v>
      </c>
      <c r="F17" s="778" t="s">
        <v>24</v>
      </c>
      <c r="G17" s="778" t="s">
        <v>34</v>
      </c>
      <c r="H17" s="809" t="s">
        <v>21</v>
      </c>
      <c r="I17" s="809" t="s">
        <v>21</v>
      </c>
      <c r="J17" s="809" t="s">
        <v>21</v>
      </c>
      <c r="K17" s="789" t="s">
        <v>41</v>
      </c>
      <c r="L17" s="789" t="s">
        <v>24</v>
      </c>
      <c r="M17" s="789" t="s">
        <v>34</v>
      </c>
      <c r="N17" s="756" t="s">
        <v>21</v>
      </c>
      <c r="O17" s="778" t="s">
        <v>41</v>
      </c>
      <c r="P17" s="778" t="s">
        <v>21</v>
      </c>
      <c r="Q17" s="789" t="s">
        <v>40</v>
      </c>
      <c r="R17" s="789" t="s">
        <v>42</v>
      </c>
      <c r="S17" s="789" t="s">
        <v>24</v>
      </c>
      <c r="T17" s="789" t="s">
        <v>34</v>
      </c>
      <c r="U17" s="778" t="s">
        <v>21</v>
      </c>
      <c r="V17" s="778" t="s">
        <v>35</v>
      </c>
      <c r="W17" s="778" t="s">
        <v>28</v>
      </c>
      <c r="X17" s="789" t="s">
        <v>34</v>
      </c>
      <c r="Y17" s="789" t="s">
        <v>28</v>
      </c>
      <c r="Z17" s="778" t="s">
        <v>34</v>
      </c>
      <c r="AA17" s="778" t="s">
        <v>21</v>
      </c>
      <c r="AB17" s="778" t="s">
        <v>28</v>
      </c>
      <c r="AC17" s="778" t="s">
        <v>34</v>
      </c>
      <c r="AD17" s="778" t="s">
        <v>21</v>
      </c>
      <c r="AE17" s="789" t="s">
        <v>24</v>
      </c>
      <c r="AF17" s="568" t="s">
        <v>34</v>
      </c>
      <c r="AG17" s="789" t="s">
        <v>21</v>
      </c>
      <c r="AH17" s="789" t="s">
        <v>41</v>
      </c>
      <c r="AI17" s="587">
        <f t="shared" si="2"/>
        <v>18</v>
      </c>
      <c r="AJ17" s="100">
        <f t="shared" si="3"/>
        <v>1</v>
      </c>
      <c r="AK17" s="101">
        <f t="shared" si="4"/>
        <v>32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4</v>
      </c>
      <c r="AR17" s="55">
        <f t="shared" si="8"/>
        <v>4</v>
      </c>
      <c r="AS17" s="55">
        <f t="shared" si="9"/>
        <v>4</v>
      </c>
      <c r="AT17" s="55">
        <f t="shared" si="10"/>
        <v>4</v>
      </c>
      <c r="AU17" s="55">
        <f t="shared" si="11"/>
        <v>4</v>
      </c>
      <c r="AV17" s="55">
        <f t="shared" si="12"/>
        <v>4</v>
      </c>
      <c r="AW17" s="55">
        <f t="shared" si="13"/>
        <v>4</v>
      </c>
      <c r="AX17" s="55">
        <f t="shared" si="14"/>
        <v>4</v>
      </c>
    </row>
    <row r="18" spans="1:50" ht="14">
      <c r="A18" s="33" t="s">
        <v>46</v>
      </c>
      <c r="B18" s="34" t="s">
        <v>32</v>
      </c>
      <c r="C18" s="49" t="s">
        <v>52</v>
      </c>
      <c r="D18" s="778" t="s">
        <v>24</v>
      </c>
      <c r="E18" s="778" t="s">
        <v>34</v>
      </c>
      <c r="F18" s="778" t="s">
        <v>21</v>
      </c>
      <c r="G18" s="778" t="s">
        <v>42</v>
      </c>
      <c r="H18" s="778" t="s">
        <v>41</v>
      </c>
      <c r="I18" s="778" t="s">
        <v>40</v>
      </c>
      <c r="J18" s="778" t="s">
        <v>28</v>
      </c>
      <c r="K18" s="778" t="s">
        <v>34</v>
      </c>
      <c r="L18" s="778" t="s">
        <v>21</v>
      </c>
      <c r="M18" s="778" t="s">
        <v>21</v>
      </c>
      <c r="N18" s="756" t="s">
        <v>40</v>
      </c>
      <c r="O18" s="778" t="s">
        <v>37</v>
      </c>
      <c r="P18" s="778" t="s">
        <v>36</v>
      </c>
      <c r="Q18" s="778" t="s">
        <v>24</v>
      </c>
      <c r="R18" s="778" t="s">
        <v>34</v>
      </c>
      <c r="S18" s="778" t="s">
        <v>21</v>
      </c>
      <c r="T18" s="778" t="s">
        <v>21</v>
      </c>
      <c r="U18" s="778" t="s">
        <v>36</v>
      </c>
      <c r="V18" s="778" t="s">
        <v>21</v>
      </c>
      <c r="W18" s="809" t="s">
        <v>21</v>
      </c>
      <c r="X18" s="778" t="s">
        <v>36</v>
      </c>
      <c r="Y18" s="778" t="s">
        <v>36</v>
      </c>
      <c r="Z18" s="789" t="s">
        <v>41</v>
      </c>
      <c r="AA18" s="778" t="s">
        <v>21</v>
      </c>
      <c r="AB18" s="778" t="s">
        <v>40</v>
      </c>
      <c r="AC18" s="789" t="s">
        <v>28</v>
      </c>
      <c r="AD18" s="778" t="s">
        <v>34</v>
      </c>
      <c r="AE18" s="809" t="s">
        <v>35</v>
      </c>
      <c r="AF18" s="729" t="s">
        <v>35</v>
      </c>
      <c r="AG18" s="809" t="s">
        <v>21</v>
      </c>
      <c r="AH18" s="789" t="s">
        <v>42</v>
      </c>
      <c r="AI18" s="587">
        <f t="shared" si="2"/>
        <v>18</v>
      </c>
      <c r="AJ18" s="100">
        <f t="shared" si="3"/>
        <v>2</v>
      </c>
      <c r="AK18" s="101">
        <f t="shared" si="4"/>
        <v>16</v>
      </c>
      <c r="AL18" s="104" t="s">
        <v>51</v>
      </c>
      <c r="AM18" s="103"/>
      <c r="AN18" s="55">
        <f t="shared" si="15"/>
        <v>1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33" t="s">
        <v>46</v>
      </c>
      <c r="B19" s="34" t="s">
        <v>32</v>
      </c>
      <c r="C19" s="49" t="s">
        <v>53</v>
      </c>
      <c r="D19" s="778" t="s">
        <v>34</v>
      </c>
      <c r="E19" s="778" t="s">
        <v>21</v>
      </c>
      <c r="F19" s="778" t="s">
        <v>41</v>
      </c>
      <c r="G19" s="778" t="s">
        <v>40</v>
      </c>
      <c r="H19" s="778" t="s">
        <v>24</v>
      </c>
      <c r="I19" s="778" t="s">
        <v>34</v>
      </c>
      <c r="J19" s="778" t="s">
        <v>21</v>
      </c>
      <c r="K19" s="789" t="s">
        <v>36</v>
      </c>
      <c r="L19" s="778" t="s">
        <v>28</v>
      </c>
      <c r="M19" s="778" t="s">
        <v>34</v>
      </c>
      <c r="N19" s="819" t="s">
        <v>21</v>
      </c>
      <c r="O19" s="778" t="s">
        <v>28</v>
      </c>
      <c r="P19" s="778" t="s">
        <v>34</v>
      </c>
      <c r="Q19" s="778" t="s">
        <v>21</v>
      </c>
      <c r="R19" s="778" t="s">
        <v>41</v>
      </c>
      <c r="S19" s="789" t="s">
        <v>40</v>
      </c>
      <c r="T19" s="789" t="s">
        <v>42</v>
      </c>
      <c r="U19" s="778" t="s">
        <v>24</v>
      </c>
      <c r="V19" s="778" t="s">
        <v>34</v>
      </c>
      <c r="W19" s="778" t="s">
        <v>21</v>
      </c>
      <c r="X19" s="789" t="s">
        <v>24</v>
      </c>
      <c r="Y19" s="789" t="s">
        <v>34</v>
      </c>
      <c r="Z19" s="809" t="s">
        <v>21</v>
      </c>
      <c r="AA19" s="789" t="s">
        <v>24</v>
      </c>
      <c r="AB19" s="789" t="s">
        <v>34</v>
      </c>
      <c r="AC19" s="789" t="s">
        <v>21</v>
      </c>
      <c r="AD19" s="789" t="s">
        <v>28</v>
      </c>
      <c r="AE19" s="789" t="s">
        <v>34</v>
      </c>
      <c r="AF19" s="568" t="s">
        <v>21</v>
      </c>
      <c r="AG19" s="789" t="s">
        <v>41</v>
      </c>
      <c r="AH19" s="789" t="s">
        <v>21</v>
      </c>
      <c r="AI19" s="587">
        <f t="shared" si="2"/>
        <v>18</v>
      </c>
      <c r="AJ19" s="100">
        <f t="shared" si="3"/>
        <v>0</v>
      </c>
      <c r="AK19" s="101">
        <f t="shared" si="4"/>
        <v>28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4</v>
      </c>
      <c r="AR19" s="55">
        <f t="shared" si="8"/>
        <v>4</v>
      </c>
      <c r="AS19" s="55">
        <f t="shared" si="9"/>
        <v>4</v>
      </c>
      <c r="AT19" s="55">
        <f t="shared" si="10"/>
        <v>4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33" t="s">
        <v>46</v>
      </c>
      <c r="B20" s="34" t="s">
        <v>32</v>
      </c>
      <c r="C20" s="49" t="s">
        <v>76</v>
      </c>
      <c r="D20" s="778" t="s">
        <v>40</v>
      </c>
      <c r="E20" s="778" t="s">
        <v>24</v>
      </c>
      <c r="F20" s="778" t="s">
        <v>34</v>
      </c>
      <c r="G20" s="778" t="s">
        <v>21</v>
      </c>
      <c r="H20" s="778" t="s">
        <v>28</v>
      </c>
      <c r="I20" s="789" t="s">
        <v>34</v>
      </c>
      <c r="J20" s="778" t="s">
        <v>21</v>
      </c>
      <c r="K20" s="789" t="s">
        <v>21</v>
      </c>
      <c r="L20" s="789" t="s">
        <v>36</v>
      </c>
      <c r="M20" s="789" t="s">
        <v>24</v>
      </c>
      <c r="N20" s="756" t="s">
        <v>34</v>
      </c>
      <c r="O20" s="778" t="s">
        <v>21</v>
      </c>
      <c r="P20" s="789" t="s">
        <v>24</v>
      </c>
      <c r="Q20" s="789" t="s">
        <v>34</v>
      </c>
      <c r="R20" s="789" t="s">
        <v>21</v>
      </c>
      <c r="S20" s="789" t="s">
        <v>36</v>
      </c>
      <c r="T20" s="789" t="s">
        <v>24</v>
      </c>
      <c r="U20" s="778" t="s">
        <v>34</v>
      </c>
      <c r="V20" s="778" t="s">
        <v>21</v>
      </c>
      <c r="W20" s="778" t="s">
        <v>42</v>
      </c>
      <c r="X20" s="789" t="s">
        <v>41</v>
      </c>
      <c r="Y20" s="789" t="s">
        <v>41</v>
      </c>
      <c r="Z20" s="778" t="s">
        <v>28</v>
      </c>
      <c r="AA20" s="789" t="s">
        <v>34</v>
      </c>
      <c r="AB20" s="789" t="s">
        <v>21</v>
      </c>
      <c r="AC20" s="789" t="s">
        <v>36</v>
      </c>
      <c r="AD20" s="789" t="s">
        <v>40</v>
      </c>
      <c r="AE20" s="789" t="s">
        <v>21</v>
      </c>
      <c r="AF20" s="568" t="s">
        <v>24</v>
      </c>
      <c r="AG20" s="789" t="s">
        <v>34</v>
      </c>
      <c r="AH20" s="789" t="s">
        <v>21</v>
      </c>
      <c r="AI20" s="587">
        <f t="shared" si="2"/>
        <v>18</v>
      </c>
      <c r="AJ20" s="100">
        <f t="shared" si="3"/>
        <v>0</v>
      </c>
      <c r="AK20" s="101">
        <f t="shared" si="4"/>
        <v>28</v>
      </c>
      <c r="AL20" s="104" t="s">
        <v>51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5</v>
      </c>
      <c r="AR20" s="55">
        <f t="shared" si="8"/>
        <v>5</v>
      </c>
      <c r="AS20" s="55">
        <f t="shared" si="9"/>
        <v>5</v>
      </c>
      <c r="AT20" s="55">
        <f t="shared" si="10"/>
        <v>5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19" t="s">
        <v>46</v>
      </c>
      <c r="B21" s="34" t="s">
        <v>32</v>
      </c>
      <c r="C21" s="49" t="s">
        <v>54</v>
      </c>
      <c r="D21" s="778" t="s">
        <v>21</v>
      </c>
      <c r="E21" s="778" t="s">
        <v>42</v>
      </c>
      <c r="F21" s="778" t="s">
        <v>36</v>
      </c>
      <c r="G21" s="778" t="s">
        <v>21</v>
      </c>
      <c r="H21" s="778" t="s">
        <v>36</v>
      </c>
      <c r="I21" s="778" t="s">
        <v>28</v>
      </c>
      <c r="J21" s="778" t="s">
        <v>34</v>
      </c>
      <c r="K21" s="815" t="s">
        <v>21</v>
      </c>
      <c r="L21" s="789" t="s">
        <v>40</v>
      </c>
      <c r="M21" s="789" t="s">
        <v>21</v>
      </c>
      <c r="N21" s="756" t="s">
        <v>36</v>
      </c>
      <c r="O21" s="778" t="s">
        <v>40</v>
      </c>
      <c r="P21" s="778" t="s">
        <v>41</v>
      </c>
      <c r="Q21" s="789" t="s">
        <v>28</v>
      </c>
      <c r="R21" s="789" t="s">
        <v>34</v>
      </c>
      <c r="S21" s="789" t="s">
        <v>21</v>
      </c>
      <c r="T21" s="789" t="s">
        <v>36</v>
      </c>
      <c r="U21" s="778" t="s">
        <v>28</v>
      </c>
      <c r="V21" s="778" t="s">
        <v>34</v>
      </c>
      <c r="W21" s="778" t="s">
        <v>21</v>
      </c>
      <c r="X21" s="778" t="s">
        <v>28</v>
      </c>
      <c r="Y21" s="789" t="s">
        <v>34</v>
      </c>
      <c r="Z21" s="778" t="s">
        <v>21</v>
      </c>
      <c r="AA21" s="778" t="s">
        <v>40</v>
      </c>
      <c r="AB21" s="789" t="s">
        <v>36</v>
      </c>
      <c r="AC21" s="815" t="s">
        <v>21</v>
      </c>
      <c r="AD21" s="778" t="s">
        <v>42</v>
      </c>
      <c r="AE21" s="789" t="s">
        <v>36</v>
      </c>
      <c r="AF21" s="568" t="s">
        <v>41</v>
      </c>
      <c r="AG21" s="789" t="s">
        <v>21</v>
      </c>
      <c r="AH21" s="789" t="s">
        <v>28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M21" s="98"/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5</v>
      </c>
      <c r="AV21" s="55">
        <f t="shared" si="12"/>
        <v>5</v>
      </c>
      <c r="AW21" s="55">
        <f t="shared" si="13"/>
        <v>5</v>
      </c>
      <c r="AX21" s="55">
        <f t="shared" si="14"/>
        <v>5</v>
      </c>
    </row>
    <row r="22" spans="1:50" ht="14">
      <c r="A22" s="19" t="s">
        <v>46</v>
      </c>
      <c r="B22" s="779" t="s">
        <v>58</v>
      </c>
      <c r="C22" s="49" t="s">
        <v>59</v>
      </c>
      <c r="D22" s="809" t="s">
        <v>21</v>
      </c>
      <c r="E22" s="778" t="s">
        <v>40</v>
      </c>
      <c r="F22" s="778" t="s">
        <v>40</v>
      </c>
      <c r="G22" s="778" t="s">
        <v>36</v>
      </c>
      <c r="H22" s="809" t="s">
        <v>21</v>
      </c>
      <c r="I22" s="778" t="s">
        <v>21</v>
      </c>
      <c r="J22" s="778" t="s">
        <v>36</v>
      </c>
      <c r="K22" s="789" t="s">
        <v>40</v>
      </c>
      <c r="L22" s="789" t="s">
        <v>42</v>
      </c>
      <c r="M22" s="789" t="s">
        <v>40</v>
      </c>
      <c r="N22" s="756" t="s">
        <v>21</v>
      </c>
      <c r="O22" s="778" t="s">
        <v>36</v>
      </c>
      <c r="P22" s="778" t="s">
        <v>21</v>
      </c>
      <c r="Q22" s="789" t="s">
        <v>21</v>
      </c>
      <c r="R22" s="778" t="s">
        <v>40</v>
      </c>
      <c r="S22" s="789" t="s">
        <v>21</v>
      </c>
      <c r="T22" s="789" t="s">
        <v>41</v>
      </c>
      <c r="U22" s="778" t="s">
        <v>42</v>
      </c>
      <c r="V22" s="778" t="s">
        <v>41</v>
      </c>
      <c r="W22" s="778" t="s">
        <v>21</v>
      </c>
      <c r="X22" s="789" t="s">
        <v>42</v>
      </c>
      <c r="Y22" s="789" t="s">
        <v>40</v>
      </c>
      <c r="Z22" s="778" t="s">
        <v>40</v>
      </c>
      <c r="AA22" s="778" t="s">
        <v>41</v>
      </c>
      <c r="AB22" s="789" t="s">
        <v>35</v>
      </c>
      <c r="AC22" s="789" t="s">
        <v>41</v>
      </c>
      <c r="AD22" s="778" t="s">
        <v>21</v>
      </c>
      <c r="AE22" s="789" t="s">
        <v>41</v>
      </c>
      <c r="AF22" s="568" t="s">
        <v>40</v>
      </c>
      <c r="AG22" s="789" t="s">
        <v>36</v>
      </c>
      <c r="AH22" s="789" t="s">
        <v>40</v>
      </c>
      <c r="AI22" s="587">
        <f t="shared" si="2"/>
        <v>18</v>
      </c>
      <c r="AJ22" s="100">
        <f t="shared" si="3"/>
        <v>1</v>
      </c>
      <c r="AK22" s="101">
        <f t="shared" si="4"/>
        <v>0</v>
      </c>
      <c r="AL22" s="104" t="s">
        <v>51</v>
      </c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8" t="s">
        <v>41</v>
      </c>
      <c r="E23" s="778" t="s">
        <v>41</v>
      </c>
      <c r="F23" s="778" t="s">
        <v>21</v>
      </c>
      <c r="G23" s="778" t="s">
        <v>41</v>
      </c>
      <c r="H23" s="809" t="s">
        <v>21</v>
      </c>
      <c r="I23" s="809" t="s">
        <v>21</v>
      </c>
      <c r="J23" s="809" t="s">
        <v>35</v>
      </c>
      <c r="K23" s="809" t="s">
        <v>35</v>
      </c>
      <c r="L23" s="778" t="s">
        <v>41</v>
      </c>
      <c r="M23" s="789" t="s">
        <v>36</v>
      </c>
      <c r="N23" s="756" t="s">
        <v>41</v>
      </c>
      <c r="O23" s="778" t="s">
        <v>21</v>
      </c>
      <c r="P23" s="778" t="s">
        <v>40</v>
      </c>
      <c r="Q23" s="778" t="s">
        <v>36</v>
      </c>
      <c r="R23" s="778" t="s">
        <v>36</v>
      </c>
      <c r="S23" s="778" t="s">
        <v>42</v>
      </c>
      <c r="T23" s="778" t="s">
        <v>21</v>
      </c>
      <c r="U23" s="778" t="s">
        <v>41</v>
      </c>
      <c r="V23" s="778" t="s">
        <v>21</v>
      </c>
      <c r="W23" s="778" t="s">
        <v>41</v>
      </c>
      <c r="X23" s="789" t="s">
        <v>40</v>
      </c>
      <c r="Y23" s="778" t="s">
        <v>42</v>
      </c>
      <c r="Z23" s="778" t="s">
        <v>36</v>
      </c>
      <c r="AA23" s="789" t="s">
        <v>36</v>
      </c>
      <c r="AB23" s="778" t="s">
        <v>21</v>
      </c>
      <c r="AC23" s="789" t="s">
        <v>40</v>
      </c>
      <c r="AD23" s="789" t="s">
        <v>41</v>
      </c>
      <c r="AE23" s="789" t="s">
        <v>42</v>
      </c>
      <c r="AF23" s="568" t="s">
        <v>36</v>
      </c>
      <c r="AG23" s="789" t="s">
        <v>21</v>
      </c>
      <c r="AH23" s="789" t="s">
        <v>21</v>
      </c>
      <c r="AI23" s="587">
        <f t="shared" si="2"/>
        <v>18</v>
      </c>
      <c r="AJ23" s="100">
        <f t="shared" si="3"/>
        <v>2</v>
      </c>
      <c r="AK23" s="101">
        <f t="shared" si="4"/>
        <v>0</v>
      </c>
      <c r="AL23" s="104" t="s">
        <v>51</v>
      </c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 t="s">
        <v>77</v>
      </c>
      <c r="B24" s="777"/>
      <c r="C24" s="49" t="s">
        <v>78</v>
      </c>
      <c r="D24" s="778"/>
      <c r="E24" s="778"/>
      <c r="F24" s="778"/>
      <c r="G24" s="778"/>
      <c r="H24" s="809"/>
      <c r="I24" s="809"/>
      <c r="J24" s="778"/>
      <c r="K24" s="778" t="s">
        <v>42</v>
      </c>
      <c r="L24" s="778"/>
      <c r="M24" s="789" t="s">
        <v>42</v>
      </c>
      <c r="N24" s="819" t="s">
        <v>42</v>
      </c>
      <c r="O24" s="778" t="s">
        <v>42</v>
      </c>
      <c r="P24" s="778" t="s">
        <v>42</v>
      </c>
      <c r="Q24" s="778"/>
      <c r="R24" s="778"/>
      <c r="S24" s="778"/>
      <c r="T24" s="778"/>
      <c r="U24" s="778"/>
      <c r="V24" s="778" t="s">
        <v>42</v>
      </c>
      <c r="W24" s="778"/>
      <c r="X24" s="789"/>
      <c r="Y24" s="778"/>
      <c r="Z24" s="778"/>
      <c r="AA24" s="789"/>
      <c r="AB24" s="778"/>
      <c r="AC24" s="789"/>
      <c r="AD24" s="789"/>
      <c r="AE24" s="789"/>
      <c r="AF24" s="568"/>
      <c r="AG24" s="789"/>
      <c r="AH24" s="789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 t="s">
        <v>77</v>
      </c>
      <c r="B25" s="777"/>
      <c r="C25" s="49" t="s">
        <v>79</v>
      </c>
      <c r="D25" s="778"/>
      <c r="E25" s="778"/>
      <c r="F25" s="778"/>
      <c r="G25" s="778"/>
      <c r="H25" s="809"/>
      <c r="I25" s="778" t="s">
        <v>41</v>
      </c>
      <c r="J25" s="778"/>
      <c r="K25" s="778"/>
      <c r="L25" s="778"/>
      <c r="M25" s="789"/>
      <c r="N25" s="819"/>
      <c r="O25" s="778"/>
      <c r="P25" s="778"/>
      <c r="Q25" s="778"/>
      <c r="R25" s="778"/>
      <c r="S25" s="778"/>
      <c r="T25" s="778"/>
      <c r="U25" s="778"/>
      <c r="V25" s="778"/>
      <c r="W25" s="778"/>
      <c r="X25" s="789"/>
      <c r="Y25" s="778"/>
      <c r="Z25" s="778"/>
      <c r="AA25" s="789"/>
      <c r="AB25" s="778"/>
      <c r="AC25" s="789"/>
      <c r="AD25" s="789"/>
      <c r="AE25" s="789"/>
      <c r="AF25" s="568"/>
      <c r="AG25" s="789"/>
      <c r="AH25" s="789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 t="s">
        <v>77</v>
      </c>
      <c r="B26" s="777"/>
      <c r="C26" s="49" t="s">
        <v>80</v>
      </c>
      <c r="D26" s="778"/>
      <c r="E26" s="778"/>
      <c r="F26" s="778"/>
      <c r="G26" s="778"/>
      <c r="H26" s="809"/>
      <c r="I26" s="809"/>
      <c r="J26" s="778"/>
      <c r="K26" s="778"/>
      <c r="L26" s="778"/>
      <c r="M26" s="789"/>
      <c r="N26" s="819"/>
      <c r="O26" s="778"/>
      <c r="P26" s="778" t="s">
        <v>37</v>
      </c>
      <c r="Q26" s="778"/>
      <c r="R26" s="778"/>
      <c r="S26" s="778"/>
      <c r="T26" s="778"/>
      <c r="U26" s="778"/>
      <c r="V26" s="778"/>
      <c r="W26" s="778"/>
      <c r="X26" s="789"/>
      <c r="Y26" s="778"/>
      <c r="Z26" s="778"/>
      <c r="AA26" s="789"/>
      <c r="AB26" s="778"/>
      <c r="AC26" s="789"/>
      <c r="AD26" s="789"/>
      <c r="AE26" s="789"/>
      <c r="AF26" s="568"/>
      <c r="AG26" s="789"/>
      <c r="AH26" s="789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373"/>
      <c r="AM26" s="98"/>
      <c r="AN26" s="55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056"/>
      <c r="B27" s="1057"/>
      <c r="C27" s="49"/>
      <c r="D27" s="778"/>
      <c r="E27" s="778"/>
      <c r="F27" s="778"/>
      <c r="G27" s="778"/>
      <c r="H27" s="778"/>
      <c r="I27" s="790"/>
      <c r="J27" s="790"/>
      <c r="K27" s="790"/>
      <c r="L27" s="778"/>
      <c r="M27" s="778"/>
      <c r="N27" s="819"/>
      <c r="O27" s="778"/>
      <c r="P27" s="778"/>
      <c r="Q27" s="778"/>
      <c r="R27" s="778"/>
      <c r="S27" s="790"/>
      <c r="T27" s="790"/>
      <c r="U27" s="790"/>
      <c r="V27" s="790"/>
      <c r="W27" s="790"/>
      <c r="X27" s="790"/>
      <c r="Y27" s="790"/>
      <c r="Z27" s="790"/>
      <c r="AA27" s="790"/>
      <c r="AB27" s="790"/>
      <c r="AC27" s="790"/>
      <c r="AD27" s="790"/>
      <c r="AE27" s="790"/>
      <c r="AF27" s="791"/>
      <c r="AG27" s="790"/>
      <c r="AH27" s="1058"/>
      <c r="AI27" s="587">
        <f t="shared" si="2"/>
        <v>0</v>
      </c>
      <c r="AJ27" s="100">
        <f t="shared" si="3"/>
        <v>0</v>
      </c>
      <c r="AK27" s="101">
        <f t="shared" si="4"/>
        <v>0</v>
      </c>
      <c r="AL27" s="228"/>
      <c r="AN27" s="55">
        <f>COUNTIF(D27:AH27,"日")</f>
        <v>0</v>
      </c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8" t="s">
        <v>62</v>
      </c>
      <c r="B28" s="1258"/>
      <c r="C28" s="1258"/>
      <c r="D28" s="763"/>
      <c r="E28" s="715"/>
      <c r="F28" s="715"/>
      <c r="G28" s="715"/>
      <c r="H28" s="715"/>
      <c r="I28" s="715"/>
      <c r="J28" s="765"/>
      <c r="K28" s="763"/>
      <c r="L28" s="715"/>
      <c r="M28" s="715"/>
      <c r="N28" s="715"/>
      <c r="O28" s="715"/>
      <c r="P28" s="715"/>
      <c r="Q28" s="765"/>
      <c r="R28" s="763"/>
      <c r="S28" s="715"/>
      <c r="T28" s="715"/>
      <c r="U28" s="715"/>
      <c r="V28" s="715"/>
      <c r="W28" s="715"/>
      <c r="X28" s="765"/>
      <c r="Y28" s="763"/>
      <c r="Z28" s="715"/>
      <c r="AA28" s="715"/>
      <c r="AB28" s="715"/>
      <c r="AC28" s="715"/>
      <c r="AD28" s="715"/>
      <c r="AE28" s="715"/>
      <c r="AF28" s="715"/>
      <c r="AG28" s="715"/>
      <c r="AH28" s="715"/>
      <c r="AI28" s="108"/>
      <c r="AJ28" s="109"/>
      <c r="AK28" s="110"/>
      <c r="AL28" s="111"/>
    </row>
    <row r="29" spans="1:50" ht="14">
      <c r="A29" s="1259" t="s">
        <v>63</v>
      </c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 t="s">
        <v>81</v>
      </c>
      <c r="M29" s="1290"/>
      <c r="N29" s="1290"/>
      <c r="O29" s="1290"/>
      <c r="P29" s="1290"/>
      <c r="Q29" s="1290" t="s">
        <v>82</v>
      </c>
      <c r="R29" s="1290"/>
      <c r="S29" s="1290"/>
      <c r="T29" s="1290"/>
      <c r="U29" s="1290"/>
      <c r="V29" s="1290"/>
      <c r="W29" s="1290"/>
      <c r="X29" s="1290"/>
      <c r="Y29" s="1291"/>
      <c r="Z29" s="1290" t="s">
        <v>83</v>
      </c>
      <c r="AA29" s="1290" t="s">
        <v>84</v>
      </c>
      <c r="AB29" s="1290"/>
      <c r="AC29" s="1290"/>
      <c r="AD29" s="1290"/>
      <c r="AE29" s="1290"/>
      <c r="AF29" s="1290"/>
      <c r="AG29" s="1286"/>
      <c r="AH29" s="1286" t="s">
        <v>67</v>
      </c>
      <c r="AI29" s="479"/>
      <c r="AJ29" s="480"/>
      <c r="AK29" s="481"/>
      <c r="AL29" s="482"/>
    </row>
    <row r="30" spans="1:50" ht="14">
      <c r="A30" s="1259"/>
      <c r="B30" s="1259"/>
      <c r="C30" s="49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83"/>
      <c r="AJ30" s="484"/>
      <c r="AK30" s="485"/>
      <c r="AL30" s="486"/>
    </row>
    <row r="31" spans="1:50" ht="14">
      <c r="A31" s="1259"/>
      <c r="B31" s="1259"/>
      <c r="C31" s="2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3"/>
      <c r="AK31" s="3"/>
      <c r="AL31" s="487"/>
    </row>
    <row r="32" spans="1:50" ht="14">
      <c r="A32" s="1259"/>
      <c r="B32" s="1259"/>
      <c r="C32" s="50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"/>
      <c r="AJ32" s="5"/>
      <c r="AK32" s="3"/>
      <c r="AL32" s="487"/>
    </row>
    <row r="33" spans="1:38" ht="14">
      <c r="A33" s="1259"/>
      <c r="B33" s="1259"/>
      <c r="C33" s="51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7"/>
      <c r="AH33" s="1287"/>
      <c r="AI33" s="488"/>
      <c r="AJ33" s="489"/>
      <c r="AK33" s="3"/>
      <c r="AL33" s="487"/>
    </row>
    <row r="34" spans="1:38" ht="14">
      <c r="A34" s="1259"/>
      <c r="B34" s="1259"/>
      <c r="C34" s="52"/>
      <c r="D34" s="1292"/>
      <c r="E34" s="1290"/>
      <c r="F34" s="1290"/>
      <c r="G34" s="1290"/>
      <c r="H34" s="1290"/>
      <c r="I34" s="1290"/>
      <c r="J34" s="1290"/>
      <c r="K34" s="1290"/>
      <c r="L34" s="1290"/>
      <c r="M34" s="1290"/>
      <c r="N34" s="1290"/>
      <c r="O34" s="1290"/>
      <c r="P34" s="1290"/>
      <c r="Q34" s="1290"/>
      <c r="R34" s="1290"/>
      <c r="S34" s="1290"/>
      <c r="T34" s="1290"/>
      <c r="U34" s="1290"/>
      <c r="V34" s="1290"/>
      <c r="W34" s="1290"/>
      <c r="X34" s="1290"/>
      <c r="Y34" s="1291"/>
      <c r="Z34" s="1290"/>
      <c r="AA34" s="1290"/>
      <c r="AB34" s="1290"/>
      <c r="AC34" s="1290"/>
      <c r="AD34" s="1290"/>
      <c r="AE34" s="1290"/>
      <c r="AF34" s="1290"/>
      <c r="AG34" s="1288"/>
      <c r="AH34" s="1288"/>
      <c r="AI34" s="490"/>
      <c r="AJ34" s="491"/>
      <c r="AK34" s="492"/>
      <c r="AL34" s="493"/>
    </row>
    <row r="36" spans="1:38" ht="14" hidden="1" outlineLevel="2">
      <c r="C36" t="s">
        <v>69</v>
      </c>
      <c r="D36" s="55">
        <f t="shared" ref="D36:AH36" si="16">COUNTIF(D8:D27,"2早")</f>
        <v>1</v>
      </c>
      <c r="E36" s="55">
        <f t="shared" si="16"/>
        <v>1</v>
      </c>
      <c r="F36" s="55">
        <f t="shared" si="16"/>
        <v>1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1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1</v>
      </c>
      <c r="AF36" s="55">
        <f t="shared" si="16"/>
        <v>1</v>
      </c>
      <c r="AG36" s="55">
        <f t="shared" si="16"/>
        <v>1</v>
      </c>
      <c r="AH36" s="55">
        <f t="shared" si="16"/>
        <v>1</v>
      </c>
    </row>
    <row r="37" spans="1:38" s="1" customFormat="1" ht="14" hidden="1" outlineLevel="2">
      <c r="C37" s="1" t="s">
        <v>70</v>
      </c>
      <c r="D37" s="55">
        <f t="shared" ref="D37:AH37" si="17">COUNTIF(D8:D27,"２早")</f>
        <v>1</v>
      </c>
      <c r="E37" s="55">
        <f t="shared" si="17"/>
        <v>1</v>
      </c>
      <c r="F37" s="55">
        <f t="shared" si="17"/>
        <v>1</v>
      </c>
      <c r="G37" s="55">
        <f t="shared" si="17"/>
        <v>1</v>
      </c>
      <c r="H37" s="55">
        <f t="shared" si="17"/>
        <v>1</v>
      </c>
      <c r="I37" s="55">
        <f t="shared" si="17"/>
        <v>1</v>
      </c>
      <c r="J37" s="55">
        <f t="shared" si="17"/>
        <v>1</v>
      </c>
      <c r="K37" s="55">
        <f t="shared" si="17"/>
        <v>1</v>
      </c>
      <c r="L37" s="55">
        <f t="shared" si="17"/>
        <v>1</v>
      </c>
      <c r="M37" s="55">
        <f t="shared" si="17"/>
        <v>1</v>
      </c>
      <c r="N37" s="55">
        <f t="shared" si="17"/>
        <v>1</v>
      </c>
      <c r="O37" s="55">
        <f t="shared" si="17"/>
        <v>1</v>
      </c>
      <c r="P37" s="55">
        <f t="shared" si="17"/>
        <v>1</v>
      </c>
      <c r="Q37" s="55">
        <f t="shared" si="17"/>
        <v>1</v>
      </c>
      <c r="R37" s="55">
        <f t="shared" si="17"/>
        <v>1</v>
      </c>
      <c r="S37" s="55">
        <f t="shared" si="17"/>
        <v>1</v>
      </c>
      <c r="T37" s="55">
        <f t="shared" si="17"/>
        <v>1</v>
      </c>
      <c r="U37" s="55">
        <f t="shared" si="17"/>
        <v>1</v>
      </c>
      <c r="V37" s="55">
        <f t="shared" si="17"/>
        <v>1</v>
      </c>
      <c r="W37" s="55">
        <f t="shared" si="17"/>
        <v>1</v>
      </c>
      <c r="X37" s="55">
        <f t="shared" si="17"/>
        <v>1</v>
      </c>
      <c r="Y37" s="55">
        <f t="shared" si="17"/>
        <v>1</v>
      </c>
      <c r="Z37" s="55">
        <f t="shared" si="17"/>
        <v>1</v>
      </c>
      <c r="AA37" s="55">
        <f t="shared" si="17"/>
        <v>1</v>
      </c>
      <c r="AB37" s="55">
        <f t="shared" si="17"/>
        <v>1</v>
      </c>
      <c r="AC37" s="55">
        <f t="shared" si="17"/>
        <v>1</v>
      </c>
      <c r="AD37" s="55">
        <f t="shared" si="17"/>
        <v>1</v>
      </c>
      <c r="AE37" s="55">
        <f t="shared" si="17"/>
        <v>1</v>
      </c>
      <c r="AF37" s="55">
        <f t="shared" si="17"/>
        <v>1</v>
      </c>
      <c r="AG37" s="55">
        <f t="shared" si="17"/>
        <v>1</v>
      </c>
      <c r="AH37" s="55">
        <f t="shared" si="17"/>
        <v>1</v>
      </c>
    </row>
    <row r="38" spans="1:38" s="1" customFormat="1" ht="14" hidden="1" outlineLevel="2">
      <c r="C38" s="1" t="s">
        <v>42</v>
      </c>
      <c r="D38" s="55">
        <f t="shared" ref="D38:AH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1</v>
      </c>
      <c r="H38" s="55">
        <f t="shared" si="18"/>
        <v>1</v>
      </c>
      <c r="I38" s="55">
        <f t="shared" si="18"/>
        <v>1</v>
      </c>
      <c r="J38" s="55">
        <f t="shared" si="18"/>
        <v>1</v>
      </c>
      <c r="K38" s="55">
        <f t="shared" si="18"/>
        <v>2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1</v>
      </c>
      <c r="Q38" s="55">
        <f t="shared" si="18"/>
        <v>1</v>
      </c>
      <c r="R38" s="55">
        <f t="shared" si="18"/>
        <v>1</v>
      </c>
      <c r="S38" s="55">
        <f t="shared" si="18"/>
        <v>1</v>
      </c>
      <c r="T38" s="55">
        <f t="shared" si="18"/>
        <v>1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  <c r="AH38" s="55">
        <f t="shared" si="18"/>
        <v>1</v>
      </c>
    </row>
    <row r="39" spans="1:38" s="1" customFormat="1" ht="14" hidden="1" outlineLevel="2">
      <c r="C39" s="1" t="s">
        <v>71</v>
      </c>
      <c r="D39" s="55">
        <f t="shared" ref="D39:AH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2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1</v>
      </c>
      <c r="Q39" s="55">
        <f t="shared" si="19"/>
        <v>1</v>
      </c>
      <c r="R39" s="55">
        <f t="shared" si="19"/>
        <v>1</v>
      </c>
      <c r="S39" s="55">
        <f t="shared" si="19"/>
        <v>1</v>
      </c>
      <c r="T39" s="55">
        <f t="shared" si="19"/>
        <v>1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  <c r="AH39" s="55">
        <f t="shared" si="19"/>
        <v>1</v>
      </c>
    </row>
    <row r="40" spans="1:38" s="1" customFormat="1" ht="14" hidden="1" outlineLevel="2">
      <c r="C40" s="1" t="s">
        <v>23</v>
      </c>
      <c r="D40" s="55">
        <f t="shared" ref="D40:AH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  <c r="AH40" s="55">
        <f t="shared" si="20"/>
        <v>1</v>
      </c>
    </row>
    <row r="41" spans="1:38" s="1" customFormat="1" ht="14" hidden="1" outlineLevel="2">
      <c r="C41" s="1" t="s">
        <v>25</v>
      </c>
      <c r="D41" s="55">
        <f t="shared" ref="D41:AH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  <c r="AH41" s="55">
        <f t="shared" si="21"/>
        <v>1</v>
      </c>
    </row>
    <row r="42" spans="1:38" s="1" customFormat="1" ht="14" hidden="1" outlineLevel="2">
      <c r="C42" s="1" t="s">
        <v>24</v>
      </c>
      <c r="D42" s="55">
        <f t="shared" ref="D42:AH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  <c r="AH42" s="55">
        <f t="shared" si="22"/>
        <v>1</v>
      </c>
    </row>
    <row r="43" spans="1:38" s="1" customFormat="1" ht="14" hidden="1" outlineLevel="2">
      <c r="C43" s="1" t="s">
        <v>26</v>
      </c>
      <c r="D43" s="55">
        <f t="shared" ref="D43:AH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  <c r="AH43" s="55">
        <f t="shared" si="23"/>
        <v>1</v>
      </c>
    </row>
    <row r="44" spans="1:38" s="1" customFormat="1" ht="14" hidden="1" outlineLevel="2">
      <c r="C44" s="1" t="s">
        <v>41</v>
      </c>
      <c r="D44" s="55">
        <f t="shared" ref="D44:AH44" si="24">COUNTIF(D8:D27,"3早")</f>
        <v>1</v>
      </c>
      <c r="E44" s="55">
        <f t="shared" si="24"/>
        <v>1</v>
      </c>
      <c r="F44" s="55">
        <f t="shared" si="24"/>
        <v>1</v>
      </c>
      <c r="G44" s="55">
        <f t="shared" si="24"/>
        <v>1</v>
      </c>
      <c r="H44" s="55">
        <f t="shared" si="24"/>
        <v>1</v>
      </c>
      <c r="I44" s="55">
        <f t="shared" si="24"/>
        <v>1</v>
      </c>
      <c r="J44" s="55">
        <f t="shared" si="24"/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  <c r="AH44" s="55">
        <f t="shared" si="24"/>
        <v>1</v>
      </c>
    </row>
    <row r="45" spans="1:38" s="1" customFormat="1" ht="14" hidden="1" outlineLevel="2">
      <c r="C45" s="1" t="s">
        <v>72</v>
      </c>
      <c r="D45" s="55">
        <f t="shared" ref="D45:AH45" si="25">COUNTIF(D8:D27,"３早")</f>
        <v>1</v>
      </c>
      <c r="E45" s="55">
        <f t="shared" si="25"/>
        <v>1</v>
      </c>
      <c r="F45" s="55">
        <f t="shared" si="25"/>
        <v>1</v>
      </c>
      <c r="G45" s="55">
        <f t="shared" si="25"/>
        <v>1</v>
      </c>
      <c r="H45" s="55">
        <f t="shared" si="25"/>
        <v>1</v>
      </c>
      <c r="I45" s="55">
        <f t="shared" si="25"/>
        <v>1</v>
      </c>
      <c r="J45" s="55">
        <f t="shared" si="25"/>
        <v>1</v>
      </c>
      <c r="K45" s="55">
        <f t="shared" si="25"/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  <c r="AH45" s="55">
        <f t="shared" si="25"/>
        <v>1</v>
      </c>
    </row>
    <row r="46" spans="1:38" s="1" customFormat="1" ht="14" hidden="1" outlineLevel="2">
      <c r="C46" s="1" t="s">
        <v>36</v>
      </c>
      <c r="D46" s="55">
        <f t="shared" ref="D46:AH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1</v>
      </c>
      <c r="P46" s="55">
        <f t="shared" si="26"/>
        <v>1</v>
      </c>
      <c r="Q46" s="55">
        <f t="shared" si="26"/>
        <v>1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1</v>
      </c>
      <c r="W46" s="55">
        <f t="shared" si="26"/>
        <v>1</v>
      </c>
      <c r="X46" s="55">
        <f t="shared" si="26"/>
        <v>1</v>
      </c>
      <c r="Y46" s="55">
        <f t="shared" si="26"/>
        <v>1</v>
      </c>
      <c r="Z46" s="55">
        <f t="shared" si="26"/>
        <v>1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  <c r="AH46" s="55">
        <f t="shared" si="26"/>
        <v>1</v>
      </c>
    </row>
    <row r="47" spans="1:38" s="1" customFormat="1" ht="14" hidden="1" outlineLevel="2">
      <c r="C47" s="1" t="s">
        <v>73</v>
      </c>
      <c r="D47" s="55">
        <f t="shared" ref="D47:AH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1</v>
      </c>
      <c r="P47" s="55">
        <f t="shared" si="27"/>
        <v>1</v>
      </c>
      <c r="Q47" s="55">
        <f t="shared" si="27"/>
        <v>1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1</v>
      </c>
      <c r="W47" s="55">
        <f t="shared" si="27"/>
        <v>1</v>
      </c>
      <c r="X47" s="55">
        <f t="shared" si="27"/>
        <v>1</v>
      </c>
      <c r="Y47" s="55">
        <f t="shared" si="27"/>
        <v>1</v>
      </c>
      <c r="Z47" s="55">
        <f t="shared" si="27"/>
        <v>1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  <c r="AH47" s="55">
        <f t="shared" si="27"/>
        <v>1</v>
      </c>
    </row>
    <row r="48" spans="1:38" s="1" customFormat="1" ht="14" hidden="1" outlineLevel="2">
      <c r="C48" s="1" t="s">
        <v>27</v>
      </c>
      <c r="D48" s="55">
        <f t="shared" ref="D48:AH48" si="28">COUNTIF(D8:D27,"3-")</f>
        <v>1</v>
      </c>
      <c r="E48" s="55">
        <f t="shared" si="28"/>
        <v>1</v>
      </c>
      <c r="F48" s="55">
        <f t="shared" si="28"/>
        <v>1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  <c r="AH48" s="55">
        <f t="shared" si="28"/>
        <v>1</v>
      </c>
    </row>
    <row r="49" spans="3:34" s="1" customFormat="1" ht="14" hidden="1" outlineLevel="2">
      <c r="C49" s="1" t="s">
        <v>28</v>
      </c>
      <c r="D49" s="55">
        <f t="shared" ref="D49:AH49" si="29">COUNTIF(D8:D27,"3－")</f>
        <v>1</v>
      </c>
      <c r="E49" s="55">
        <f t="shared" si="29"/>
        <v>1</v>
      </c>
      <c r="F49" s="55">
        <f t="shared" si="29"/>
        <v>1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  <c r="AH49" s="55">
        <f t="shared" si="29"/>
        <v>1</v>
      </c>
    </row>
    <row r="50" spans="3:34" s="1" customFormat="1" ht="14" hidden="1" outlineLevel="2">
      <c r="C50" s="1" t="s">
        <v>29</v>
      </c>
      <c r="D50" s="55">
        <f t="shared" ref="D50:AH50" si="30">COUNTIF(D8:D27,"３-")</f>
        <v>1</v>
      </c>
      <c r="E50" s="55">
        <f t="shared" si="30"/>
        <v>1</v>
      </c>
      <c r="F50" s="55">
        <f t="shared" si="30"/>
        <v>1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  <c r="AH50" s="55">
        <f t="shared" si="30"/>
        <v>1</v>
      </c>
    </row>
    <row r="51" spans="3:34" s="1" customFormat="1" ht="14" hidden="1" outlineLevel="2">
      <c r="C51" s="1" t="s">
        <v>30</v>
      </c>
      <c r="D51" s="55">
        <f t="shared" ref="D51:AH51" si="31">COUNTIF(D8:D27,"３－")</f>
        <v>1</v>
      </c>
      <c r="E51" s="55">
        <f t="shared" si="31"/>
        <v>1</v>
      </c>
      <c r="F51" s="55">
        <f t="shared" si="31"/>
        <v>1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  <c r="AH51" s="55">
        <f t="shared" si="31"/>
        <v>1</v>
      </c>
    </row>
    <row r="52" spans="3:34" s="1" customFormat="1" ht="14" outlineLevel="1" collapsed="1">
      <c r="C52" s="1" t="s">
        <v>40</v>
      </c>
      <c r="D52" s="55">
        <f t="shared" ref="D52:AH52" si="32">SUM(D36:D37)</f>
        <v>2</v>
      </c>
      <c r="E52" s="55">
        <f t="shared" si="32"/>
        <v>2</v>
      </c>
      <c r="F52" s="55">
        <f t="shared" si="32"/>
        <v>2</v>
      </c>
      <c r="G52" s="55">
        <f t="shared" si="32"/>
        <v>2</v>
      </c>
      <c r="H52" s="55">
        <f t="shared" si="32"/>
        <v>2</v>
      </c>
      <c r="I52" s="55">
        <f t="shared" si="32"/>
        <v>2</v>
      </c>
      <c r="J52" s="55">
        <f t="shared" si="32"/>
        <v>2</v>
      </c>
      <c r="K52" s="55">
        <f t="shared" si="32"/>
        <v>2</v>
      </c>
      <c r="L52" s="55">
        <f t="shared" si="32"/>
        <v>2</v>
      </c>
      <c r="M52" s="55">
        <f t="shared" si="32"/>
        <v>2</v>
      </c>
      <c r="N52" s="55">
        <f t="shared" si="32"/>
        <v>2</v>
      </c>
      <c r="O52" s="55">
        <f t="shared" si="32"/>
        <v>2</v>
      </c>
      <c r="P52" s="55">
        <f t="shared" si="32"/>
        <v>2</v>
      </c>
      <c r="Q52" s="55">
        <f t="shared" si="32"/>
        <v>2</v>
      </c>
      <c r="R52" s="55">
        <f t="shared" si="32"/>
        <v>2</v>
      </c>
      <c r="S52" s="55">
        <f t="shared" si="32"/>
        <v>2</v>
      </c>
      <c r="T52" s="55">
        <f t="shared" si="32"/>
        <v>2</v>
      </c>
      <c r="U52" s="55">
        <f t="shared" si="32"/>
        <v>2</v>
      </c>
      <c r="V52" s="55">
        <f t="shared" si="32"/>
        <v>2</v>
      </c>
      <c r="W52" s="55">
        <f t="shared" si="32"/>
        <v>2</v>
      </c>
      <c r="X52" s="55">
        <f t="shared" si="32"/>
        <v>2</v>
      </c>
      <c r="Y52" s="55">
        <f t="shared" si="32"/>
        <v>2</v>
      </c>
      <c r="Z52" s="55">
        <f t="shared" si="32"/>
        <v>2</v>
      </c>
      <c r="AA52" s="55">
        <f t="shared" si="32"/>
        <v>2</v>
      </c>
      <c r="AB52" s="55">
        <f t="shared" si="32"/>
        <v>2</v>
      </c>
      <c r="AC52" s="55">
        <f t="shared" si="32"/>
        <v>2</v>
      </c>
      <c r="AD52" s="55">
        <f t="shared" si="32"/>
        <v>2</v>
      </c>
      <c r="AE52" s="55">
        <f t="shared" si="32"/>
        <v>2</v>
      </c>
      <c r="AF52" s="55">
        <f t="shared" si="32"/>
        <v>2</v>
      </c>
      <c r="AG52" s="55">
        <f t="shared" si="32"/>
        <v>2</v>
      </c>
      <c r="AH52" s="55">
        <f t="shared" si="32"/>
        <v>2</v>
      </c>
    </row>
    <row r="53" spans="3:34" s="1" customFormat="1" ht="14" outlineLevel="1">
      <c r="C53" s="1" t="s">
        <v>42</v>
      </c>
      <c r="D53" s="55">
        <f t="shared" ref="D53:AH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2</v>
      </c>
      <c r="H53" s="55">
        <f t="shared" si="33"/>
        <v>2</v>
      </c>
      <c r="I53" s="55">
        <f t="shared" si="33"/>
        <v>2</v>
      </c>
      <c r="J53" s="55">
        <f t="shared" si="33"/>
        <v>2</v>
      </c>
      <c r="K53" s="55">
        <f t="shared" si="33"/>
        <v>4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2</v>
      </c>
      <c r="Q53" s="55">
        <f t="shared" si="33"/>
        <v>2</v>
      </c>
      <c r="R53" s="55">
        <f t="shared" si="33"/>
        <v>2</v>
      </c>
      <c r="S53" s="55">
        <f t="shared" si="33"/>
        <v>2</v>
      </c>
      <c r="T53" s="55">
        <f t="shared" si="33"/>
        <v>2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  <c r="AH53" s="55">
        <f t="shared" si="33"/>
        <v>2</v>
      </c>
    </row>
    <row r="54" spans="3:34" s="1" customFormat="1" ht="14" outlineLevel="1">
      <c r="C54" s="1" t="s">
        <v>24</v>
      </c>
      <c r="D54" s="55">
        <f t="shared" ref="D54:AH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  <c r="AH54" s="55">
        <f t="shared" si="34"/>
        <v>4</v>
      </c>
    </row>
    <row r="55" spans="3:34" s="1" customFormat="1" ht="14" outlineLevel="1">
      <c r="C55" s="1" t="s">
        <v>41</v>
      </c>
      <c r="D55" s="55">
        <f t="shared" ref="D55:AH55" si="35">SUM(D44:D45)</f>
        <v>2</v>
      </c>
      <c r="E55" s="55">
        <f t="shared" si="35"/>
        <v>2</v>
      </c>
      <c r="F55" s="55">
        <f t="shared" si="35"/>
        <v>2</v>
      </c>
      <c r="G55" s="55">
        <f t="shared" si="35"/>
        <v>2</v>
      </c>
      <c r="H55" s="55">
        <f t="shared" si="35"/>
        <v>2</v>
      </c>
      <c r="I55" s="55">
        <f t="shared" si="35"/>
        <v>2</v>
      </c>
      <c r="J55" s="55">
        <f t="shared" si="35"/>
        <v>2</v>
      </c>
      <c r="K55" s="55">
        <f t="shared" si="35"/>
        <v>2</v>
      </c>
      <c r="L55" s="55">
        <f t="shared" si="35"/>
        <v>2</v>
      </c>
      <c r="M55" s="55">
        <f t="shared" si="35"/>
        <v>2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2</v>
      </c>
      <c r="AG55" s="55">
        <f t="shared" si="35"/>
        <v>2</v>
      </c>
      <c r="AH55" s="55">
        <f t="shared" si="35"/>
        <v>2</v>
      </c>
    </row>
    <row r="56" spans="3:34" s="1" customFormat="1" ht="14" outlineLevel="1">
      <c r="C56" s="1" t="s">
        <v>36</v>
      </c>
      <c r="D56" s="55">
        <f t="shared" ref="D56:AH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2</v>
      </c>
      <c r="P56" s="55">
        <f t="shared" si="36"/>
        <v>2</v>
      </c>
      <c r="Q56" s="55">
        <f t="shared" si="36"/>
        <v>2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2</v>
      </c>
      <c r="W56" s="55">
        <f t="shared" si="36"/>
        <v>2</v>
      </c>
      <c r="X56" s="55">
        <f t="shared" si="36"/>
        <v>2</v>
      </c>
      <c r="Y56" s="55">
        <f t="shared" si="36"/>
        <v>2</v>
      </c>
      <c r="Z56" s="55">
        <f t="shared" si="36"/>
        <v>2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  <c r="AH56" s="55">
        <f t="shared" si="36"/>
        <v>2</v>
      </c>
    </row>
    <row r="57" spans="3:34" s="1" customFormat="1" ht="14" outlineLevel="1">
      <c r="C57" s="1" t="s">
        <v>28</v>
      </c>
      <c r="D57" s="55">
        <f t="shared" ref="D57:AH57" si="37">SUM(D48:D51)</f>
        <v>4</v>
      </c>
      <c r="E57" s="55">
        <f t="shared" si="37"/>
        <v>4</v>
      </c>
      <c r="F57" s="55">
        <f t="shared" si="37"/>
        <v>4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  <c r="AH57" s="55">
        <f t="shared" si="37"/>
        <v>4</v>
      </c>
    </row>
    <row r="58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8:C28"/>
    <mergeCell ref="A4:A7"/>
    <mergeCell ref="B4:B7"/>
    <mergeCell ref="C4:C6"/>
    <mergeCell ref="D4:J4"/>
    <mergeCell ref="K4:Q4"/>
    <mergeCell ref="R4:X4"/>
    <mergeCell ref="Y4:AE4"/>
    <mergeCell ref="AF4:AH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K1:P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4"/>
  <conditionalFormatting sqref="D5:AH27">
    <cfRule type="expression" dxfId="11111" priority="1" stopIfTrue="1">
      <formula>AND(WEEKDAY(D$5)=1)</formula>
    </cfRule>
  </conditionalFormatting>
  <conditionalFormatting sqref="AI8:AK27 AN8:AN27">
    <cfRule type="cellIs" dxfId="11110" priority="2" stopIfTrue="1" operator="equal">
      <formula>0</formula>
    </cfRule>
  </conditionalFormatting>
  <dataValidations count="1">
    <dataValidation type="list" allowBlank="1" showInputMessage="1" showErrorMessage="1" sqref="D8:AH27" xr:uid="{00000000-0002-0000-01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8"/>
  <sheetViews>
    <sheetView topLeftCell="A7" workbookViewId="0">
      <selection activeCell="P10" sqref="P10"/>
    </sheetView>
  </sheetViews>
  <sheetFormatPr baseColWidth="10" defaultColWidth="9" defaultRowHeight="16.5" customHeight="1" outlineLevelRow="2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ustomWidth="1" collapsed="1"/>
  </cols>
  <sheetData>
    <row r="1" spans="1:50" ht="14">
      <c r="A1" s="2">
        <v>2017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42979</v>
      </c>
      <c r="E5" s="11">
        <f>DATE($A$1,$D$2,2)</f>
        <v>42980</v>
      </c>
      <c r="F5" s="11">
        <f>DATE($A$1,$D$2,3)</f>
        <v>42981</v>
      </c>
      <c r="G5" s="11">
        <f>DATE($A$1,$D$2,4)</f>
        <v>42982</v>
      </c>
      <c r="H5" s="11">
        <f>DATE($A$1,$D$2,5)</f>
        <v>42983</v>
      </c>
      <c r="I5" s="11">
        <f>DATE($A$1,$D$2,6)</f>
        <v>42984</v>
      </c>
      <c r="J5" s="11">
        <f>DATE($A$1,$D$2,7)</f>
        <v>42985</v>
      </c>
      <c r="K5" s="11">
        <f>DATE($A$1,$D$2,8)</f>
        <v>42986</v>
      </c>
      <c r="L5" s="11">
        <f>DATE($A$1,$D$2,9)</f>
        <v>42987</v>
      </c>
      <c r="M5" s="11">
        <f>DATE($A$1,$D$2,10)</f>
        <v>42988</v>
      </c>
      <c r="N5" s="56">
        <f>DATE($A$1,$D$2,11)</f>
        <v>42989</v>
      </c>
      <c r="O5" s="11">
        <f>DATE($A$1,$D$2,12)</f>
        <v>42990</v>
      </c>
      <c r="P5" s="11">
        <f>DATE($A$1,$D$2,13)</f>
        <v>42991</v>
      </c>
      <c r="Q5" s="11">
        <f>DATE($A$1,$D$2,14)</f>
        <v>42992</v>
      </c>
      <c r="R5" s="11">
        <f>DATE($A$1,$D$2,15)</f>
        <v>42993</v>
      </c>
      <c r="S5" s="11">
        <f>DATE($A$1,$D$2,16)</f>
        <v>42994</v>
      </c>
      <c r="T5" s="11">
        <f>DATE($A$1,$D$2,17)</f>
        <v>42995</v>
      </c>
      <c r="U5" s="11">
        <f>DATE($A$1,$D$2,18)</f>
        <v>42996</v>
      </c>
      <c r="V5" s="11">
        <f>DATE($A$1,$D$2,19)</f>
        <v>42997</v>
      </c>
      <c r="W5" s="11">
        <f>DATE($A$1,$D$2,20)</f>
        <v>42998</v>
      </c>
      <c r="X5" s="11">
        <f>DATE($A$1,$D$2,21)</f>
        <v>42999</v>
      </c>
      <c r="Y5" s="11">
        <f>DATE($A$1,$D$2,22)</f>
        <v>43000</v>
      </c>
      <c r="Z5" s="11">
        <f>DATE($A$1,$D$2,23)</f>
        <v>43001</v>
      </c>
      <c r="AA5" s="11">
        <f>DATE($A$1,$D$2,24)</f>
        <v>43002</v>
      </c>
      <c r="AB5" s="11">
        <f>DATE($A$1,$D$2,25)</f>
        <v>43003</v>
      </c>
      <c r="AC5" s="11">
        <f>DATE($A$1,$D$2,26)</f>
        <v>43004</v>
      </c>
      <c r="AD5" s="11">
        <f>DATE($A$1,$D$2,27)</f>
        <v>43005</v>
      </c>
      <c r="AE5" s="11">
        <f>DATE($A$1,$D$2,28)</f>
        <v>43006</v>
      </c>
      <c r="AF5" s="88">
        <f>DATE($A$1,$D$2,29)</f>
        <v>43007</v>
      </c>
      <c r="AG5" s="11">
        <f>DATE($A$1,$D$2,30)</f>
        <v>43008</v>
      </c>
      <c r="AH5" s="478">
        <f>DATE($A$1,$D$2,31)</f>
        <v>43009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42979</v>
      </c>
      <c r="E6" s="11">
        <f t="shared" si="0"/>
        <v>42980</v>
      </c>
      <c r="F6" s="11">
        <f t="shared" si="0"/>
        <v>42981</v>
      </c>
      <c r="G6" s="11">
        <f t="shared" si="0"/>
        <v>42982</v>
      </c>
      <c r="H6" s="11">
        <f t="shared" si="0"/>
        <v>42983</v>
      </c>
      <c r="I6" s="11">
        <f t="shared" si="0"/>
        <v>42984</v>
      </c>
      <c r="J6" s="11">
        <f t="shared" si="0"/>
        <v>42985</v>
      </c>
      <c r="K6" s="11">
        <f t="shared" si="0"/>
        <v>42986</v>
      </c>
      <c r="L6" s="11">
        <f t="shared" si="0"/>
        <v>42987</v>
      </c>
      <c r="M6" s="11">
        <f t="shared" si="0"/>
        <v>42988</v>
      </c>
      <c r="N6" s="88">
        <f t="shared" si="0"/>
        <v>42989</v>
      </c>
      <c r="O6" s="11">
        <f t="shared" si="0"/>
        <v>42990</v>
      </c>
      <c r="P6" s="11">
        <f t="shared" si="0"/>
        <v>42991</v>
      </c>
      <c r="Q6" s="11">
        <f t="shared" si="0"/>
        <v>42992</v>
      </c>
      <c r="R6" s="11">
        <f t="shared" si="0"/>
        <v>42993</v>
      </c>
      <c r="S6" s="11">
        <f t="shared" si="0"/>
        <v>42994</v>
      </c>
      <c r="T6" s="11">
        <f t="shared" si="0"/>
        <v>42995</v>
      </c>
      <c r="U6" s="56">
        <f t="shared" si="0"/>
        <v>42996</v>
      </c>
      <c r="V6" s="11">
        <f t="shared" si="0"/>
        <v>42997</v>
      </c>
      <c r="W6" s="11">
        <f t="shared" si="0"/>
        <v>42998</v>
      </c>
      <c r="X6" s="11">
        <f t="shared" si="0"/>
        <v>42999</v>
      </c>
      <c r="Y6" s="11">
        <f t="shared" si="0"/>
        <v>43000</v>
      </c>
      <c r="Z6" s="56">
        <f t="shared" si="0"/>
        <v>43001</v>
      </c>
      <c r="AA6" s="11">
        <f t="shared" si="0"/>
        <v>43002</v>
      </c>
      <c r="AB6" s="11">
        <f t="shared" si="0"/>
        <v>43003</v>
      </c>
      <c r="AC6" s="11">
        <f t="shared" si="0"/>
        <v>43004</v>
      </c>
      <c r="AD6" s="11">
        <f t="shared" si="0"/>
        <v>43005</v>
      </c>
      <c r="AE6" s="11">
        <f t="shared" si="0"/>
        <v>43006</v>
      </c>
      <c r="AF6" s="88">
        <f t="shared" si="0"/>
        <v>43007</v>
      </c>
      <c r="AG6" s="11">
        <f t="shared" si="0"/>
        <v>43008</v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金</v>
      </c>
      <c r="E7" s="708" t="str">
        <f t="shared" si="1"/>
        <v>土</v>
      </c>
      <c r="F7" s="708" t="str">
        <f t="shared" si="1"/>
        <v>日</v>
      </c>
      <c r="G7" s="708" t="str">
        <f t="shared" si="1"/>
        <v>月</v>
      </c>
      <c r="H7" s="708" t="str">
        <f t="shared" si="1"/>
        <v>火</v>
      </c>
      <c r="I7" s="708" t="str">
        <f t="shared" si="1"/>
        <v>水</v>
      </c>
      <c r="J7" s="708" t="str">
        <f t="shared" si="1"/>
        <v>木</v>
      </c>
      <c r="K7" s="708" t="str">
        <f t="shared" si="1"/>
        <v>金</v>
      </c>
      <c r="L7" s="708" t="str">
        <f t="shared" si="1"/>
        <v>土</v>
      </c>
      <c r="M7" s="708" t="str">
        <f t="shared" si="1"/>
        <v>日</v>
      </c>
      <c r="N7" s="744" t="str">
        <f t="shared" si="1"/>
        <v>月</v>
      </c>
      <c r="O7" s="708" t="str">
        <f t="shared" si="1"/>
        <v>火</v>
      </c>
      <c r="P7" s="708" t="str">
        <f t="shared" si="1"/>
        <v>水</v>
      </c>
      <c r="Q7" s="708" t="str">
        <f t="shared" si="1"/>
        <v>木</v>
      </c>
      <c r="R7" s="708" t="str">
        <f t="shared" si="1"/>
        <v>金</v>
      </c>
      <c r="S7" s="708" t="str">
        <f t="shared" si="1"/>
        <v>土</v>
      </c>
      <c r="T7" s="708" t="str">
        <f t="shared" si="1"/>
        <v>日</v>
      </c>
      <c r="U7" s="1052" t="str">
        <f t="shared" si="1"/>
        <v>月</v>
      </c>
      <c r="V7" s="708" t="str">
        <f t="shared" si="1"/>
        <v>火</v>
      </c>
      <c r="W7" s="708" t="str">
        <f t="shared" si="1"/>
        <v>水</v>
      </c>
      <c r="X7" s="708" t="str">
        <f t="shared" si="1"/>
        <v>木</v>
      </c>
      <c r="Y7" s="708" t="str">
        <f t="shared" si="1"/>
        <v>金</v>
      </c>
      <c r="Z7" s="1052" t="str">
        <f t="shared" si="1"/>
        <v>土</v>
      </c>
      <c r="AA7" s="708" t="str">
        <f t="shared" si="1"/>
        <v>日</v>
      </c>
      <c r="AB7" s="708" t="str">
        <f t="shared" si="1"/>
        <v>月</v>
      </c>
      <c r="AC7" s="708" t="str">
        <f t="shared" si="1"/>
        <v>火</v>
      </c>
      <c r="AD7" s="708" t="str">
        <f t="shared" si="1"/>
        <v>水</v>
      </c>
      <c r="AE7" s="708" t="str">
        <f t="shared" si="1"/>
        <v>木</v>
      </c>
      <c r="AF7" s="744" t="str">
        <f t="shared" si="1"/>
        <v>金</v>
      </c>
      <c r="AG7" s="708" t="str">
        <f t="shared" si="1"/>
        <v>土</v>
      </c>
      <c r="AH7" s="708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/>
      <c r="E8" s="778"/>
      <c r="F8" s="778"/>
      <c r="G8" s="778"/>
      <c r="H8" s="778"/>
      <c r="I8" s="778"/>
      <c r="J8" s="778"/>
      <c r="K8" s="789"/>
      <c r="L8" s="778"/>
      <c r="M8" s="778"/>
      <c r="N8" s="548"/>
      <c r="O8" s="778"/>
      <c r="P8" s="789"/>
      <c r="Q8" s="778"/>
      <c r="R8" s="548"/>
      <c r="S8" s="789"/>
      <c r="T8" s="778"/>
      <c r="U8" s="756"/>
      <c r="V8" s="778"/>
      <c r="W8" s="778"/>
      <c r="X8" s="778"/>
      <c r="Y8" s="789"/>
      <c r="Z8" s="756"/>
      <c r="AA8" s="778"/>
      <c r="AB8" s="778"/>
      <c r="AC8" s="778"/>
      <c r="AD8" s="789"/>
      <c r="AE8" s="789"/>
      <c r="AF8" s="568"/>
      <c r="AG8" s="789"/>
      <c r="AH8" s="789"/>
      <c r="AI8" s="587">
        <f t="shared" ref="AI8:AI27" si="2">SUM(AO8:AP8)</f>
        <v>0</v>
      </c>
      <c r="AJ8" s="100">
        <f t="shared" ref="AJ8:AJ27" si="3">COUNTIF(D8:AH8,"有")</f>
        <v>0</v>
      </c>
      <c r="AK8" s="101">
        <f t="shared" ref="AK8:AK27" si="4">SUM(AQ8:AX8)</f>
        <v>0</v>
      </c>
      <c r="AL8" s="544" t="s">
        <v>38</v>
      </c>
      <c r="AM8" s="545"/>
      <c r="AN8" s="55">
        <f>COUNTIF(D8:AH8,"日")</f>
        <v>0</v>
      </c>
      <c r="AO8" s="55">
        <f t="shared" ref="AO8:AO27" si="5">COUNTIF(D8:AH8,"ヤ")</f>
        <v>0</v>
      </c>
      <c r="AP8" s="55">
        <f t="shared" ref="AP8:AP27" si="6">COUNTIF(D8:AH8,"ﾔ")</f>
        <v>0</v>
      </c>
      <c r="AQ8" s="55">
        <f t="shared" ref="AQ8:AQ27" si="7">COUNTIF(D8:AH8,"2-")</f>
        <v>0</v>
      </c>
      <c r="AR8" s="55">
        <f t="shared" ref="AR8:AR27" si="8">COUNTIF(D8:AH8,"2－")</f>
        <v>0</v>
      </c>
      <c r="AS8" s="55">
        <f t="shared" ref="AS8:AS27" si="9">COUNTIF(D8:AH8,"２-")</f>
        <v>0</v>
      </c>
      <c r="AT8" s="55">
        <f t="shared" ref="AT8:AT27" si="10">COUNTIF(D8:AH8,"２－")</f>
        <v>0</v>
      </c>
      <c r="AU8" s="55">
        <f t="shared" ref="AU8:AU27" si="11">COUNTIF(D8:AH8,"3-")</f>
        <v>0</v>
      </c>
      <c r="AV8" s="55">
        <f t="shared" ref="AV8:AV27" si="12">COUNTIF(D8:AH8,"3－")</f>
        <v>0</v>
      </c>
      <c r="AW8" s="55">
        <f t="shared" ref="AW8:AW27" si="13">COUNTIF(D8:AH8,"３-")</f>
        <v>0</v>
      </c>
      <c r="AX8" s="55">
        <f t="shared" ref="AX8:AX27" si="14">COUNTIF(D8:AH8,"３－")</f>
        <v>0</v>
      </c>
    </row>
    <row r="9" spans="1:50" ht="14">
      <c r="A9" s="19" t="s">
        <v>31</v>
      </c>
      <c r="B9" s="20" t="s">
        <v>32</v>
      </c>
      <c r="C9" s="49" t="s">
        <v>74</v>
      </c>
      <c r="D9" s="778"/>
      <c r="E9" s="778"/>
      <c r="F9" s="778"/>
      <c r="G9" s="778"/>
      <c r="H9" s="778"/>
      <c r="I9" s="778"/>
      <c r="J9" s="778"/>
      <c r="K9" s="778"/>
      <c r="L9" s="778"/>
      <c r="M9" s="778"/>
      <c r="N9" s="548"/>
      <c r="O9" s="778"/>
      <c r="P9" s="778"/>
      <c r="Q9" s="778"/>
      <c r="R9" s="778"/>
      <c r="S9" s="778"/>
      <c r="T9" s="789"/>
      <c r="U9" s="756"/>
      <c r="V9" s="778"/>
      <c r="W9" s="789"/>
      <c r="X9" s="809"/>
      <c r="Y9" s="778"/>
      <c r="Z9" s="756"/>
      <c r="AA9" s="789"/>
      <c r="AB9" s="778"/>
      <c r="AC9" s="809"/>
      <c r="AD9" s="809"/>
      <c r="AE9" s="789"/>
      <c r="AF9" s="568"/>
      <c r="AG9" s="789"/>
      <c r="AH9" s="789"/>
      <c r="AI9" s="587">
        <f t="shared" si="2"/>
        <v>0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0</v>
      </c>
      <c r="AO9" s="55">
        <f t="shared" si="5"/>
        <v>0</v>
      </c>
      <c r="AP9" s="55">
        <f t="shared" si="6"/>
        <v>0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 t="s">
        <v>31</v>
      </c>
      <c r="B10" s="779" t="s">
        <v>44</v>
      </c>
      <c r="C10" s="546" t="s">
        <v>45</v>
      </c>
      <c r="D10" s="809"/>
      <c r="E10" s="809"/>
      <c r="F10" s="809"/>
      <c r="G10" s="778"/>
      <c r="H10" s="778"/>
      <c r="I10" s="778"/>
      <c r="J10" s="778"/>
      <c r="K10" s="789"/>
      <c r="L10" s="778"/>
      <c r="M10" s="778"/>
      <c r="N10" s="548"/>
      <c r="O10" s="778"/>
      <c r="P10" s="778"/>
      <c r="Q10" s="789"/>
      <c r="R10" s="789"/>
      <c r="S10" s="789"/>
      <c r="T10" s="778"/>
      <c r="U10" s="756"/>
      <c r="V10" s="778"/>
      <c r="W10" s="778"/>
      <c r="X10" s="778"/>
      <c r="Y10" s="789"/>
      <c r="Z10" s="756"/>
      <c r="AA10" s="778"/>
      <c r="AB10" s="778"/>
      <c r="AC10" s="778"/>
      <c r="AD10" s="778"/>
      <c r="AE10" s="778"/>
      <c r="AF10" s="568"/>
      <c r="AG10" s="789"/>
      <c r="AH10" s="789"/>
      <c r="AI10" s="587">
        <f t="shared" si="2"/>
        <v>0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0</v>
      </c>
      <c r="AO10" s="55">
        <f t="shared" si="5"/>
        <v>0</v>
      </c>
      <c r="AP10" s="55">
        <f t="shared" si="6"/>
        <v>0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809"/>
      <c r="E11" s="809"/>
      <c r="F11" s="809"/>
      <c r="G11" s="778"/>
      <c r="H11" s="778"/>
      <c r="I11" s="789"/>
      <c r="J11" s="778"/>
      <c r="K11" s="789"/>
      <c r="L11" s="789"/>
      <c r="M11" s="778"/>
      <c r="N11" s="548"/>
      <c r="O11" s="778"/>
      <c r="P11" s="789"/>
      <c r="Q11" s="789"/>
      <c r="R11" s="789"/>
      <c r="S11" s="789"/>
      <c r="T11" s="789"/>
      <c r="U11" s="756"/>
      <c r="V11" s="778"/>
      <c r="W11" s="778"/>
      <c r="X11" s="789"/>
      <c r="Y11" s="789"/>
      <c r="Z11" s="819"/>
      <c r="AA11" s="789"/>
      <c r="AB11" s="778"/>
      <c r="AC11" s="778"/>
      <c r="AD11" s="778"/>
      <c r="AE11" s="778"/>
      <c r="AF11" s="568"/>
      <c r="AG11" s="789"/>
      <c r="AH11" s="789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779"/>
      <c r="C12" s="546"/>
      <c r="D12" s="809"/>
      <c r="E12" s="809"/>
      <c r="F12" s="809"/>
      <c r="G12" s="778"/>
      <c r="H12" s="778"/>
      <c r="I12" s="789"/>
      <c r="J12" s="778"/>
      <c r="K12" s="789"/>
      <c r="L12" s="789"/>
      <c r="M12" s="778"/>
      <c r="N12" s="548"/>
      <c r="O12" s="778"/>
      <c r="P12" s="789"/>
      <c r="Q12" s="789"/>
      <c r="R12" s="789"/>
      <c r="S12" s="789"/>
      <c r="T12" s="789"/>
      <c r="U12" s="756"/>
      <c r="V12" s="778"/>
      <c r="W12" s="778"/>
      <c r="X12" s="789"/>
      <c r="Y12" s="789"/>
      <c r="Z12" s="819"/>
      <c r="AA12" s="789"/>
      <c r="AB12" s="778"/>
      <c r="AC12" s="778"/>
      <c r="AD12" s="778"/>
      <c r="AE12" s="778"/>
      <c r="AF12" s="568"/>
      <c r="AG12" s="789"/>
      <c r="AH12" s="789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/>
      <c r="B13" s="20"/>
      <c r="C13" s="546"/>
      <c r="D13" s="778"/>
      <c r="E13" s="778"/>
      <c r="F13" s="778"/>
      <c r="G13" s="778"/>
      <c r="H13" s="778"/>
      <c r="I13" s="789"/>
      <c r="J13" s="778"/>
      <c r="K13" s="789"/>
      <c r="L13" s="789"/>
      <c r="M13" s="778"/>
      <c r="N13" s="548"/>
      <c r="O13" s="778"/>
      <c r="P13" s="789"/>
      <c r="Q13" s="778"/>
      <c r="R13" s="778"/>
      <c r="S13" s="778"/>
      <c r="T13" s="789"/>
      <c r="U13" s="756"/>
      <c r="V13" s="778"/>
      <c r="W13" s="778"/>
      <c r="X13" s="789"/>
      <c r="Y13" s="778"/>
      <c r="Z13" s="819"/>
      <c r="AA13" s="789"/>
      <c r="AB13" s="778"/>
      <c r="AC13" s="778"/>
      <c r="AD13" s="778"/>
      <c r="AE13" s="778"/>
      <c r="AF13" s="548"/>
      <c r="AG13" s="778"/>
      <c r="AH13" s="789"/>
      <c r="AI13" s="587">
        <f t="shared" si="2"/>
        <v>0</v>
      </c>
      <c r="AJ13" s="100">
        <f t="shared" si="3"/>
        <v>0</v>
      </c>
      <c r="AK13" s="101">
        <f t="shared" si="4"/>
        <v>0</v>
      </c>
      <c r="AL13" s="104"/>
      <c r="AM13" s="103"/>
      <c r="AN13" s="55">
        <f t="shared" ref="AN13:AN23" si="15">COUNTIF(D13:AH13,"日")</f>
        <v>0</v>
      </c>
      <c r="AO13" s="55">
        <f t="shared" si="5"/>
        <v>0</v>
      </c>
      <c r="AP13" s="55">
        <f t="shared" si="6"/>
        <v>0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47</v>
      </c>
      <c r="D14" s="809"/>
      <c r="E14" s="778"/>
      <c r="F14" s="778"/>
      <c r="G14" s="778"/>
      <c r="H14" s="778"/>
      <c r="I14" s="815"/>
      <c r="J14" s="778"/>
      <c r="K14" s="789"/>
      <c r="L14" s="789"/>
      <c r="M14" s="778"/>
      <c r="N14" s="548"/>
      <c r="O14" s="778"/>
      <c r="P14" s="789"/>
      <c r="Q14" s="778"/>
      <c r="R14" s="778"/>
      <c r="S14" s="789"/>
      <c r="T14" s="789"/>
      <c r="U14" s="756"/>
      <c r="V14" s="778"/>
      <c r="W14" s="778"/>
      <c r="X14" s="789"/>
      <c r="Y14" s="778"/>
      <c r="Z14" s="819"/>
      <c r="AA14" s="789"/>
      <c r="AB14" s="778"/>
      <c r="AC14" s="778"/>
      <c r="AD14" s="789"/>
      <c r="AE14" s="789"/>
      <c r="AF14" s="568"/>
      <c r="AG14" s="789"/>
      <c r="AH14" s="789"/>
      <c r="AI14" s="587">
        <f t="shared" si="2"/>
        <v>0</v>
      </c>
      <c r="AJ14" s="100">
        <f t="shared" si="3"/>
        <v>0</v>
      </c>
      <c r="AK14" s="101">
        <f t="shared" si="4"/>
        <v>0</v>
      </c>
      <c r="AL14" s="104" t="s">
        <v>48</v>
      </c>
      <c r="AM14" s="103"/>
      <c r="AN14" s="55">
        <f t="shared" si="15"/>
        <v>0</v>
      </c>
      <c r="AO14" s="55">
        <f t="shared" si="5"/>
        <v>0</v>
      </c>
      <c r="AP14" s="55">
        <f t="shared" si="6"/>
        <v>0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0</v>
      </c>
      <c r="AV14" s="55">
        <f t="shared" si="12"/>
        <v>0</v>
      </c>
      <c r="AW14" s="55">
        <f t="shared" si="13"/>
        <v>0</v>
      </c>
      <c r="AX14" s="55">
        <f t="shared" si="14"/>
        <v>0</v>
      </c>
    </row>
    <row r="15" spans="1:50" ht="14">
      <c r="A15" s="19" t="s">
        <v>46</v>
      </c>
      <c r="B15" s="20" t="s">
        <v>32</v>
      </c>
      <c r="C15" s="49" t="s">
        <v>49</v>
      </c>
      <c r="D15" s="809"/>
      <c r="E15" s="778"/>
      <c r="F15" s="778"/>
      <c r="G15" s="778"/>
      <c r="H15" s="809"/>
      <c r="I15" s="816"/>
      <c r="J15" s="816"/>
      <c r="K15" s="816"/>
      <c r="L15" s="789"/>
      <c r="M15" s="789"/>
      <c r="N15" s="548"/>
      <c r="O15" s="778"/>
      <c r="P15" s="778"/>
      <c r="Q15" s="778"/>
      <c r="R15" s="789"/>
      <c r="S15" s="778"/>
      <c r="T15" s="778"/>
      <c r="U15" s="756"/>
      <c r="V15" s="778"/>
      <c r="W15" s="778"/>
      <c r="X15" s="778"/>
      <c r="Y15" s="778"/>
      <c r="Z15" s="819"/>
      <c r="AA15" s="778"/>
      <c r="AB15" s="778"/>
      <c r="AC15" s="778"/>
      <c r="AD15" s="778"/>
      <c r="AE15" s="789"/>
      <c r="AF15" s="568"/>
      <c r="AG15" s="789"/>
      <c r="AH15" s="789"/>
      <c r="AI15" s="587">
        <f t="shared" si="2"/>
        <v>0</v>
      </c>
      <c r="AJ15" s="100">
        <f t="shared" si="3"/>
        <v>0</v>
      </c>
      <c r="AK15" s="101">
        <f t="shared" si="4"/>
        <v>0</v>
      </c>
      <c r="AL15" s="104" t="s">
        <v>48</v>
      </c>
      <c r="AM15" s="103"/>
      <c r="AN15" s="55">
        <f t="shared" si="15"/>
        <v>0</v>
      </c>
      <c r="AO15" s="55">
        <f t="shared" si="5"/>
        <v>0</v>
      </c>
      <c r="AP15" s="55">
        <f t="shared" si="6"/>
        <v>0</v>
      </c>
      <c r="AQ15" s="55">
        <f t="shared" si="7"/>
        <v>0</v>
      </c>
      <c r="AR15" s="55">
        <f t="shared" si="8"/>
        <v>0</v>
      </c>
      <c r="AS15" s="55">
        <f t="shared" si="9"/>
        <v>0</v>
      </c>
      <c r="AT15" s="55">
        <f t="shared" si="10"/>
        <v>0</v>
      </c>
      <c r="AU15" s="55">
        <f t="shared" si="11"/>
        <v>0</v>
      </c>
      <c r="AV15" s="55">
        <f t="shared" si="12"/>
        <v>0</v>
      </c>
      <c r="AW15" s="55">
        <f t="shared" si="13"/>
        <v>0</v>
      </c>
      <c r="AX15" s="55">
        <f t="shared" si="14"/>
        <v>0</v>
      </c>
    </row>
    <row r="16" spans="1:50" ht="14">
      <c r="A16" s="33" t="s">
        <v>46</v>
      </c>
      <c r="B16" s="34" t="s">
        <v>32</v>
      </c>
      <c r="C16" s="49" t="s">
        <v>75</v>
      </c>
      <c r="D16" s="778"/>
      <c r="E16" s="778"/>
      <c r="F16" s="778"/>
      <c r="G16" s="809"/>
      <c r="H16" s="809"/>
      <c r="I16" s="809"/>
      <c r="J16" s="778"/>
      <c r="K16" s="778"/>
      <c r="L16" s="778"/>
      <c r="M16" s="789"/>
      <c r="N16" s="548"/>
      <c r="O16" s="778"/>
      <c r="P16" s="778"/>
      <c r="Q16" s="778"/>
      <c r="R16" s="809"/>
      <c r="S16" s="809"/>
      <c r="T16" s="778"/>
      <c r="U16" s="756"/>
      <c r="V16" s="778"/>
      <c r="W16" s="809"/>
      <c r="X16" s="815"/>
      <c r="Y16" s="778"/>
      <c r="Z16" s="756"/>
      <c r="AA16" s="789"/>
      <c r="AB16" s="778"/>
      <c r="AC16" s="789"/>
      <c r="AD16" s="815"/>
      <c r="AE16" s="815"/>
      <c r="AF16" s="568"/>
      <c r="AG16" s="789"/>
      <c r="AH16" s="789"/>
      <c r="AI16" s="587">
        <f t="shared" si="2"/>
        <v>0</v>
      </c>
      <c r="AJ16" s="100">
        <f t="shared" si="3"/>
        <v>0</v>
      </c>
      <c r="AK16" s="101">
        <f t="shared" si="4"/>
        <v>0</v>
      </c>
      <c r="AL16" s="104" t="s">
        <v>48</v>
      </c>
      <c r="AM16" s="103"/>
      <c r="AN16" s="55">
        <f t="shared" si="15"/>
        <v>0</v>
      </c>
      <c r="AO16" s="55">
        <f t="shared" si="5"/>
        <v>0</v>
      </c>
      <c r="AP16" s="55">
        <f t="shared" si="6"/>
        <v>0</v>
      </c>
      <c r="AQ16" s="55">
        <f t="shared" si="7"/>
        <v>0</v>
      </c>
      <c r="AR16" s="55">
        <f t="shared" si="8"/>
        <v>0</v>
      </c>
      <c r="AS16" s="55">
        <f t="shared" si="9"/>
        <v>0</v>
      </c>
      <c r="AT16" s="55">
        <f t="shared" si="10"/>
        <v>0</v>
      </c>
      <c r="AU16" s="55">
        <f t="shared" si="11"/>
        <v>0</v>
      </c>
      <c r="AV16" s="55">
        <f t="shared" si="12"/>
        <v>0</v>
      </c>
      <c r="AW16" s="55">
        <f t="shared" si="13"/>
        <v>0</v>
      </c>
      <c r="AX16" s="55">
        <f t="shared" si="14"/>
        <v>0</v>
      </c>
    </row>
    <row r="17" spans="1:50" ht="14">
      <c r="A17" s="19" t="s">
        <v>46</v>
      </c>
      <c r="B17" s="20" t="s">
        <v>32</v>
      </c>
      <c r="C17" s="49" t="s">
        <v>50</v>
      </c>
      <c r="D17" s="778"/>
      <c r="E17" s="778"/>
      <c r="F17" s="778"/>
      <c r="G17" s="778"/>
      <c r="H17" s="809"/>
      <c r="I17" s="809"/>
      <c r="J17" s="809"/>
      <c r="K17" s="789"/>
      <c r="L17" s="789"/>
      <c r="M17" s="789"/>
      <c r="N17" s="548"/>
      <c r="O17" s="778"/>
      <c r="P17" s="778"/>
      <c r="Q17" s="789"/>
      <c r="R17" s="789"/>
      <c r="S17" s="789"/>
      <c r="T17" s="789"/>
      <c r="U17" s="756"/>
      <c r="V17" s="778"/>
      <c r="W17" s="778"/>
      <c r="X17" s="789"/>
      <c r="Y17" s="789"/>
      <c r="Z17" s="756"/>
      <c r="AA17" s="778"/>
      <c r="AB17" s="778"/>
      <c r="AC17" s="778"/>
      <c r="AD17" s="778"/>
      <c r="AE17" s="789"/>
      <c r="AF17" s="568"/>
      <c r="AG17" s="789"/>
      <c r="AH17" s="789"/>
      <c r="AI17" s="587">
        <f t="shared" si="2"/>
        <v>0</v>
      </c>
      <c r="AJ17" s="100">
        <f t="shared" si="3"/>
        <v>0</v>
      </c>
      <c r="AK17" s="101">
        <f t="shared" si="4"/>
        <v>0</v>
      </c>
      <c r="AL17" s="104" t="s">
        <v>51</v>
      </c>
      <c r="AM17" s="103"/>
      <c r="AN17" s="55">
        <f t="shared" si="15"/>
        <v>0</v>
      </c>
      <c r="AO17" s="55">
        <f t="shared" si="5"/>
        <v>0</v>
      </c>
      <c r="AP17" s="55">
        <f t="shared" si="6"/>
        <v>0</v>
      </c>
      <c r="AQ17" s="55">
        <f t="shared" si="7"/>
        <v>0</v>
      </c>
      <c r="AR17" s="55">
        <f t="shared" si="8"/>
        <v>0</v>
      </c>
      <c r="AS17" s="55">
        <f t="shared" si="9"/>
        <v>0</v>
      </c>
      <c r="AT17" s="55">
        <f t="shared" si="10"/>
        <v>0</v>
      </c>
      <c r="AU17" s="55">
        <f t="shared" si="11"/>
        <v>0</v>
      </c>
      <c r="AV17" s="55">
        <f t="shared" si="12"/>
        <v>0</v>
      </c>
      <c r="AW17" s="55">
        <f t="shared" si="13"/>
        <v>0</v>
      </c>
      <c r="AX17" s="55">
        <f t="shared" si="14"/>
        <v>0</v>
      </c>
    </row>
    <row r="18" spans="1:50" ht="14">
      <c r="A18" s="33" t="s">
        <v>46</v>
      </c>
      <c r="B18" s="34" t="s">
        <v>32</v>
      </c>
      <c r="C18" s="49" t="s">
        <v>52</v>
      </c>
      <c r="D18" s="778"/>
      <c r="E18" s="778"/>
      <c r="F18" s="778"/>
      <c r="G18" s="778"/>
      <c r="H18" s="778"/>
      <c r="I18" s="778"/>
      <c r="J18" s="778"/>
      <c r="K18" s="778"/>
      <c r="L18" s="778"/>
      <c r="M18" s="778"/>
      <c r="N18" s="548"/>
      <c r="O18" s="778"/>
      <c r="P18" s="778"/>
      <c r="Q18" s="778"/>
      <c r="R18" s="778"/>
      <c r="S18" s="778"/>
      <c r="T18" s="778"/>
      <c r="U18" s="756"/>
      <c r="V18" s="778"/>
      <c r="W18" s="809"/>
      <c r="X18" s="778"/>
      <c r="Y18" s="778"/>
      <c r="Z18" s="819"/>
      <c r="AA18" s="778"/>
      <c r="AB18" s="778"/>
      <c r="AC18" s="789"/>
      <c r="AD18" s="778"/>
      <c r="AE18" s="778"/>
      <c r="AF18" s="548"/>
      <c r="AG18" s="809"/>
      <c r="AH18" s="789"/>
      <c r="AI18" s="587">
        <f t="shared" si="2"/>
        <v>0</v>
      </c>
      <c r="AJ18" s="100">
        <f t="shared" si="3"/>
        <v>0</v>
      </c>
      <c r="AK18" s="101">
        <f t="shared" si="4"/>
        <v>0</v>
      </c>
      <c r="AL18" s="104" t="s">
        <v>51</v>
      </c>
      <c r="AM18" s="103"/>
      <c r="AN18" s="55">
        <f t="shared" si="15"/>
        <v>0</v>
      </c>
      <c r="AO18" s="55">
        <f t="shared" si="5"/>
        <v>0</v>
      </c>
      <c r="AP18" s="55">
        <f t="shared" si="6"/>
        <v>0</v>
      </c>
      <c r="AQ18" s="55">
        <f t="shared" si="7"/>
        <v>0</v>
      </c>
      <c r="AR18" s="55">
        <f t="shared" si="8"/>
        <v>0</v>
      </c>
      <c r="AS18" s="55">
        <f t="shared" si="9"/>
        <v>0</v>
      </c>
      <c r="AT18" s="55">
        <f t="shared" si="10"/>
        <v>0</v>
      </c>
      <c r="AU18" s="55">
        <f t="shared" si="11"/>
        <v>0</v>
      </c>
      <c r="AV18" s="55">
        <f t="shared" si="12"/>
        <v>0</v>
      </c>
      <c r="AW18" s="55">
        <f t="shared" si="13"/>
        <v>0</v>
      </c>
      <c r="AX18" s="55">
        <f t="shared" si="14"/>
        <v>0</v>
      </c>
    </row>
    <row r="19" spans="1:50" ht="14">
      <c r="A19" s="33" t="s">
        <v>46</v>
      </c>
      <c r="B19" s="34" t="s">
        <v>32</v>
      </c>
      <c r="C19" s="49" t="s">
        <v>53</v>
      </c>
      <c r="D19" s="778"/>
      <c r="E19" s="778"/>
      <c r="F19" s="778"/>
      <c r="G19" s="778"/>
      <c r="H19" s="778"/>
      <c r="I19" s="778"/>
      <c r="J19" s="778"/>
      <c r="K19" s="789"/>
      <c r="L19" s="778"/>
      <c r="M19" s="778"/>
      <c r="N19" s="568"/>
      <c r="O19" s="778"/>
      <c r="P19" s="778"/>
      <c r="Q19" s="778"/>
      <c r="R19" s="778"/>
      <c r="S19" s="789"/>
      <c r="T19" s="789"/>
      <c r="U19" s="756"/>
      <c r="V19" s="778"/>
      <c r="W19" s="778"/>
      <c r="X19" s="789"/>
      <c r="Y19" s="789"/>
      <c r="Z19" s="1048"/>
      <c r="AA19" s="789"/>
      <c r="AB19" s="789"/>
      <c r="AC19" s="789"/>
      <c r="AD19" s="789"/>
      <c r="AE19" s="789"/>
      <c r="AF19" s="568"/>
      <c r="AG19" s="789"/>
      <c r="AH19" s="789"/>
      <c r="AI19" s="587">
        <f t="shared" si="2"/>
        <v>0</v>
      </c>
      <c r="AJ19" s="100">
        <f t="shared" si="3"/>
        <v>0</v>
      </c>
      <c r="AK19" s="101">
        <f t="shared" si="4"/>
        <v>0</v>
      </c>
      <c r="AL19" s="104" t="s">
        <v>51</v>
      </c>
      <c r="AM19" s="98"/>
      <c r="AN19" s="55">
        <f t="shared" si="15"/>
        <v>0</v>
      </c>
      <c r="AO19" s="55">
        <f t="shared" si="5"/>
        <v>0</v>
      </c>
      <c r="AP19" s="55">
        <f t="shared" si="6"/>
        <v>0</v>
      </c>
      <c r="AQ19" s="55">
        <f t="shared" si="7"/>
        <v>0</v>
      </c>
      <c r="AR19" s="55">
        <f t="shared" si="8"/>
        <v>0</v>
      </c>
      <c r="AS19" s="55">
        <f t="shared" si="9"/>
        <v>0</v>
      </c>
      <c r="AT19" s="55">
        <f t="shared" si="10"/>
        <v>0</v>
      </c>
      <c r="AU19" s="55">
        <f t="shared" si="11"/>
        <v>0</v>
      </c>
      <c r="AV19" s="55">
        <f t="shared" si="12"/>
        <v>0</v>
      </c>
      <c r="AW19" s="55">
        <f t="shared" si="13"/>
        <v>0</v>
      </c>
      <c r="AX19" s="55">
        <f t="shared" si="14"/>
        <v>0</v>
      </c>
    </row>
    <row r="20" spans="1:50" ht="14">
      <c r="A20" s="33" t="s">
        <v>46</v>
      </c>
      <c r="B20" s="34" t="s">
        <v>32</v>
      </c>
      <c r="C20" s="49" t="s">
        <v>76</v>
      </c>
      <c r="D20" s="778"/>
      <c r="E20" s="778"/>
      <c r="F20" s="778"/>
      <c r="G20" s="778"/>
      <c r="H20" s="778"/>
      <c r="I20" s="789"/>
      <c r="J20" s="778"/>
      <c r="K20" s="789"/>
      <c r="L20" s="789"/>
      <c r="M20" s="789"/>
      <c r="N20" s="548"/>
      <c r="O20" s="778"/>
      <c r="P20" s="789"/>
      <c r="Q20" s="789"/>
      <c r="R20" s="789"/>
      <c r="S20" s="789"/>
      <c r="T20" s="789"/>
      <c r="U20" s="756"/>
      <c r="V20" s="778"/>
      <c r="W20" s="778"/>
      <c r="X20" s="789"/>
      <c r="Y20" s="789"/>
      <c r="Z20" s="756"/>
      <c r="AA20" s="789"/>
      <c r="AB20" s="789"/>
      <c r="AC20" s="789"/>
      <c r="AD20" s="789"/>
      <c r="AE20" s="789"/>
      <c r="AF20" s="568"/>
      <c r="AG20" s="789"/>
      <c r="AH20" s="789"/>
      <c r="AI20" s="587">
        <f t="shared" si="2"/>
        <v>0</v>
      </c>
      <c r="AJ20" s="100">
        <f t="shared" si="3"/>
        <v>0</v>
      </c>
      <c r="AK20" s="101">
        <f t="shared" si="4"/>
        <v>0</v>
      </c>
      <c r="AL20" s="104" t="s">
        <v>51</v>
      </c>
      <c r="AM20" s="98"/>
      <c r="AN20" s="55">
        <f t="shared" si="15"/>
        <v>0</v>
      </c>
      <c r="AO20" s="55">
        <f t="shared" si="5"/>
        <v>0</v>
      </c>
      <c r="AP20" s="55">
        <f t="shared" si="6"/>
        <v>0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34" t="s">
        <v>32</v>
      </c>
      <c r="C21" s="49" t="s">
        <v>54</v>
      </c>
      <c r="D21" s="778"/>
      <c r="E21" s="778"/>
      <c r="F21" s="778"/>
      <c r="G21" s="778"/>
      <c r="H21" s="778"/>
      <c r="I21" s="778"/>
      <c r="J21" s="778"/>
      <c r="K21" s="815"/>
      <c r="L21" s="789"/>
      <c r="M21" s="789"/>
      <c r="N21" s="548"/>
      <c r="O21" s="778"/>
      <c r="P21" s="778"/>
      <c r="Q21" s="789"/>
      <c r="R21" s="789"/>
      <c r="S21" s="789"/>
      <c r="T21" s="789"/>
      <c r="U21" s="756"/>
      <c r="V21" s="778"/>
      <c r="W21" s="778"/>
      <c r="X21" s="778"/>
      <c r="Y21" s="789"/>
      <c r="Z21" s="756"/>
      <c r="AA21" s="778"/>
      <c r="AB21" s="789"/>
      <c r="AC21" s="815"/>
      <c r="AD21" s="778"/>
      <c r="AE21" s="789"/>
      <c r="AF21" s="568"/>
      <c r="AG21" s="789"/>
      <c r="AH21" s="789"/>
      <c r="AI21" s="587">
        <f t="shared" si="2"/>
        <v>0</v>
      </c>
      <c r="AJ21" s="100">
        <f t="shared" si="3"/>
        <v>0</v>
      </c>
      <c r="AK21" s="101">
        <f t="shared" si="4"/>
        <v>0</v>
      </c>
      <c r="AL21" s="104" t="s">
        <v>48</v>
      </c>
      <c r="AM21" s="98"/>
      <c r="AN21" s="55">
        <f t="shared" si="15"/>
        <v>0</v>
      </c>
      <c r="AO21" s="55">
        <f t="shared" si="5"/>
        <v>0</v>
      </c>
      <c r="AP21" s="55">
        <f t="shared" si="6"/>
        <v>0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9" t="s">
        <v>58</v>
      </c>
      <c r="C22" s="49" t="s">
        <v>59</v>
      </c>
      <c r="D22" s="809"/>
      <c r="E22" s="778"/>
      <c r="F22" s="778"/>
      <c r="G22" s="778"/>
      <c r="H22" s="809"/>
      <c r="I22" s="778"/>
      <c r="J22" s="778"/>
      <c r="K22" s="789"/>
      <c r="L22" s="789"/>
      <c r="M22" s="789"/>
      <c r="N22" s="548"/>
      <c r="O22" s="778"/>
      <c r="P22" s="778"/>
      <c r="Q22" s="789"/>
      <c r="R22" s="778"/>
      <c r="S22" s="789"/>
      <c r="T22" s="789"/>
      <c r="U22" s="756"/>
      <c r="V22" s="778"/>
      <c r="W22" s="778"/>
      <c r="X22" s="789"/>
      <c r="Y22" s="789"/>
      <c r="Z22" s="756"/>
      <c r="AA22" s="778"/>
      <c r="AB22" s="789"/>
      <c r="AC22" s="789"/>
      <c r="AD22" s="778"/>
      <c r="AE22" s="789"/>
      <c r="AF22" s="568"/>
      <c r="AG22" s="789"/>
      <c r="AH22" s="789"/>
      <c r="AI22" s="587">
        <f t="shared" si="2"/>
        <v>0</v>
      </c>
      <c r="AJ22" s="100">
        <f t="shared" si="3"/>
        <v>0</v>
      </c>
      <c r="AK22" s="101">
        <f t="shared" si="4"/>
        <v>0</v>
      </c>
      <c r="AL22" s="104" t="s">
        <v>51</v>
      </c>
      <c r="AN22" s="55">
        <f t="shared" si="15"/>
        <v>0</v>
      </c>
      <c r="AO22" s="55">
        <f t="shared" si="5"/>
        <v>0</v>
      </c>
      <c r="AP22" s="55">
        <f t="shared" si="6"/>
        <v>0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8"/>
      <c r="E23" s="778"/>
      <c r="F23" s="778"/>
      <c r="G23" s="778"/>
      <c r="H23" s="809"/>
      <c r="I23" s="809"/>
      <c r="J23" s="778"/>
      <c r="K23" s="778"/>
      <c r="L23" s="778"/>
      <c r="M23" s="789"/>
      <c r="N23" s="548"/>
      <c r="O23" s="778"/>
      <c r="P23" s="778"/>
      <c r="Q23" s="778"/>
      <c r="R23" s="778"/>
      <c r="S23" s="778"/>
      <c r="T23" s="778"/>
      <c r="U23" s="756"/>
      <c r="V23" s="778"/>
      <c r="W23" s="778"/>
      <c r="X23" s="789"/>
      <c r="Y23" s="778"/>
      <c r="Z23" s="756"/>
      <c r="AA23" s="789"/>
      <c r="AB23" s="778"/>
      <c r="AC23" s="789"/>
      <c r="AD23" s="789"/>
      <c r="AE23" s="789"/>
      <c r="AF23" s="568"/>
      <c r="AG23" s="789"/>
      <c r="AH23" s="789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/>
      <c r="C24" s="49"/>
      <c r="D24" s="778"/>
      <c r="E24" s="778"/>
      <c r="F24" s="778"/>
      <c r="G24" s="778"/>
      <c r="H24" s="809"/>
      <c r="I24" s="809"/>
      <c r="J24" s="778"/>
      <c r="K24" s="778"/>
      <c r="L24" s="778"/>
      <c r="M24" s="789"/>
      <c r="N24" s="568"/>
      <c r="O24" s="778"/>
      <c r="P24" s="778"/>
      <c r="Q24" s="778"/>
      <c r="R24" s="778"/>
      <c r="S24" s="778"/>
      <c r="T24" s="778"/>
      <c r="U24" s="756"/>
      <c r="V24" s="778"/>
      <c r="W24" s="778"/>
      <c r="X24" s="789"/>
      <c r="Y24" s="778"/>
      <c r="Z24" s="756"/>
      <c r="AA24" s="789"/>
      <c r="AB24" s="778"/>
      <c r="AC24" s="789"/>
      <c r="AD24" s="789"/>
      <c r="AE24" s="789"/>
      <c r="AF24" s="568"/>
      <c r="AG24" s="789"/>
      <c r="AH24" s="789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777"/>
      <c r="C25" s="49"/>
      <c r="D25" s="778"/>
      <c r="E25" s="778"/>
      <c r="F25" s="778"/>
      <c r="G25" s="778"/>
      <c r="H25" s="809"/>
      <c r="I25" s="809"/>
      <c r="J25" s="778"/>
      <c r="K25" s="778"/>
      <c r="L25" s="778"/>
      <c r="M25" s="789"/>
      <c r="N25" s="568"/>
      <c r="O25" s="778"/>
      <c r="P25" s="778"/>
      <c r="Q25" s="778"/>
      <c r="R25" s="778"/>
      <c r="S25" s="778"/>
      <c r="T25" s="778"/>
      <c r="U25" s="756"/>
      <c r="V25" s="778"/>
      <c r="W25" s="778"/>
      <c r="X25" s="789"/>
      <c r="Y25" s="778"/>
      <c r="Z25" s="756"/>
      <c r="AA25" s="789"/>
      <c r="AB25" s="778"/>
      <c r="AC25" s="789"/>
      <c r="AD25" s="789"/>
      <c r="AE25" s="789"/>
      <c r="AF25" s="568"/>
      <c r="AG25" s="789"/>
      <c r="AH25" s="789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777"/>
      <c r="C26" s="49"/>
      <c r="D26" s="778"/>
      <c r="E26" s="778"/>
      <c r="F26" s="778"/>
      <c r="G26" s="778"/>
      <c r="H26" s="809"/>
      <c r="I26" s="809"/>
      <c r="J26" s="778"/>
      <c r="K26" s="778"/>
      <c r="L26" s="778"/>
      <c r="M26" s="789"/>
      <c r="N26" s="568"/>
      <c r="O26" s="778"/>
      <c r="P26" s="778"/>
      <c r="Q26" s="778"/>
      <c r="R26" s="778"/>
      <c r="S26" s="778"/>
      <c r="T26" s="778"/>
      <c r="U26" s="756"/>
      <c r="V26" s="778"/>
      <c r="W26" s="778"/>
      <c r="X26" s="789"/>
      <c r="Y26" s="778"/>
      <c r="Z26" s="756"/>
      <c r="AA26" s="789"/>
      <c r="AB26" s="778"/>
      <c r="AC26" s="789"/>
      <c r="AD26" s="789"/>
      <c r="AE26" s="789"/>
      <c r="AF26" s="568"/>
      <c r="AG26" s="789"/>
      <c r="AH26" s="789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373"/>
      <c r="AM26" s="98"/>
      <c r="AN26" s="55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056"/>
      <c r="B27" s="1057"/>
      <c r="C27" s="49"/>
      <c r="D27" s="778"/>
      <c r="E27" s="778"/>
      <c r="F27" s="778"/>
      <c r="G27" s="778"/>
      <c r="H27" s="778"/>
      <c r="I27" s="790"/>
      <c r="J27" s="790"/>
      <c r="K27" s="790"/>
      <c r="L27" s="778"/>
      <c r="M27" s="778"/>
      <c r="N27" s="568"/>
      <c r="O27" s="778"/>
      <c r="P27" s="778"/>
      <c r="Q27" s="778"/>
      <c r="R27" s="778"/>
      <c r="S27" s="790"/>
      <c r="T27" s="790"/>
      <c r="U27" s="927"/>
      <c r="V27" s="790"/>
      <c r="W27" s="790"/>
      <c r="X27" s="790"/>
      <c r="Y27" s="790"/>
      <c r="Z27" s="927"/>
      <c r="AA27" s="790"/>
      <c r="AB27" s="790"/>
      <c r="AC27" s="790"/>
      <c r="AD27" s="790"/>
      <c r="AE27" s="790"/>
      <c r="AF27" s="791"/>
      <c r="AG27" s="790"/>
      <c r="AH27" s="1058"/>
      <c r="AI27" s="587">
        <f t="shared" si="2"/>
        <v>0</v>
      </c>
      <c r="AJ27" s="100">
        <f t="shared" si="3"/>
        <v>0</v>
      </c>
      <c r="AK27" s="101">
        <f t="shared" si="4"/>
        <v>0</v>
      </c>
      <c r="AL27" s="228"/>
      <c r="AN27" s="55">
        <f>COUNTIF(D27:AH27,"日")</f>
        <v>0</v>
      </c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8" t="s">
        <v>62</v>
      </c>
      <c r="B28" s="1258"/>
      <c r="C28" s="1258"/>
      <c r="D28" s="763"/>
      <c r="E28" s="715"/>
      <c r="F28" s="715"/>
      <c r="G28" s="715"/>
      <c r="H28" s="715"/>
      <c r="I28" s="715"/>
      <c r="J28" s="765"/>
      <c r="K28" s="763"/>
      <c r="L28" s="715"/>
      <c r="M28" s="715"/>
      <c r="N28" s="715"/>
      <c r="O28" s="715"/>
      <c r="P28" s="715"/>
      <c r="Q28" s="765"/>
      <c r="R28" s="763"/>
      <c r="S28" s="715"/>
      <c r="T28" s="715"/>
      <c r="U28" s="715"/>
      <c r="V28" s="715"/>
      <c r="W28" s="715"/>
      <c r="X28" s="765"/>
      <c r="Y28" s="763"/>
      <c r="Z28" s="715"/>
      <c r="AA28" s="715"/>
      <c r="AB28" s="715"/>
      <c r="AC28" s="715"/>
      <c r="AD28" s="715"/>
      <c r="AE28" s="715"/>
      <c r="AF28" s="715"/>
      <c r="AG28" s="715"/>
      <c r="AH28" s="715"/>
      <c r="AI28" s="108"/>
      <c r="AJ28" s="109"/>
      <c r="AK28" s="110"/>
      <c r="AL28" s="111"/>
    </row>
    <row r="29" spans="1:50" ht="14">
      <c r="A29" s="1259" t="s">
        <v>63</v>
      </c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6"/>
      <c r="AH29" s="1286"/>
      <c r="AI29" s="479"/>
      <c r="AJ29" s="480"/>
      <c r="AK29" s="481"/>
      <c r="AL29" s="482"/>
    </row>
    <row r="30" spans="1:50" ht="14">
      <c r="A30" s="1259"/>
      <c r="B30" s="1259"/>
      <c r="C30" s="49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83"/>
      <c r="AJ30" s="484"/>
      <c r="AK30" s="485"/>
      <c r="AL30" s="486"/>
    </row>
    <row r="31" spans="1:50" ht="14">
      <c r="A31" s="1259"/>
      <c r="B31" s="1259"/>
      <c r="C31" s="2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3"/>
      <c r="AK31" s="3"/>
      <c r="AL31" s="487"/>
    </row>
    <row r="32" spans="1:50" ht="14">
      <c r="A32" s="1259"/>
      <c r="B32" s="1259"/>
      <c r="C32" s="50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"/>
      <c r="AJ32" s="5"/>
      <c r="AK32" s="3"/>
      <c r="AL32" s="487"/>
    </row>
    <row r="33" spans="1:38" ht="14">
      <c r="A33" s="1259"/>
      <c r="B33" s="1259"/>
      <c r="C33" s="51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7"/>
      <c r="AH33" s="1287"/>
      <c r="AI33" s="488"/>
      <c r="AJ33" s="489"/>
      <c r="AK33" s="3"/>
      <c r="AL33" s="487"/>
    </row>
    <row r="34" spans="1:38" ht="14">
      <c r="A34" s="1259"/>
      <c r="B34" s="1259"/>
      <c r="C34" s="52"/>
      <c r="D34" s="1292"/>
      <c r="E34" s="1290"/>
      <c r="F34" s="1290"/>
      <c r="G34" s="1290"/>
      <c r="H34" s="1290"/>
      <c r="I34" s="1290"/>
      <c r="J34" s="1290"/>
      <c r="K34" s="1290"/>
      <c r="L34" s="1290"/>
      <c r="M34" s="1290"/>
      <c r="N34" s="1290"/>
      <c r="O34" s="1290"/>
      <c r="P34" s="1290"/>
      <c r="Q34" s="1290"/>
      <c r="R34" s="1290"/>
      <c r="S34" s="1290"/>
      <c r="T34" s="1290"/>
      <c r="U34" s="1290"/>
      <c r="V34" s="1290"/>
      <c r="W34" s="1290"/>
      <c r="X34" s="1290"/>
      <c r="Y34" s="1291"/>
      <c r="Z34" s="1290"/>
      <c r="AA34" s="1290"/>
      <c r="AB34" s="1290"/>
      <c r="AC34" s="1290"/>
      <c r="AD34" s="1290"/>
      <c r="AE34" s="1290"/>
      <c r="AF34" s="1290"/>
      <c r="AG34" s="1288"/>
      <c r="AH34" s="1288"/>
      <c r="AI34" s="490"/>
      <c r="AJ34" s="491"/>
      <c r="AK34" s="492"/>
      <c r="AL34" s="493"/>
    </row>
    <row r="36" spans="1:38" ht="14" hidden="1" outlineLevel="2">
      <c r="C36" t="s">
        <v>69</v>
      </c>
      <c r="D36" s="55">
        <f t="shared" ref="D36:AH36" si="16">COUNTIF(D8:D27,"2早")</f>
        <v>0</v>
      </c>
      <c r="E36" s="55">
        <f t="shared" si="16"/>
        <v>0</v>
      </c>
      <c r="F36" s="55">
        <f t="shared" si="16"/>
        <v>0</v>
      </c>
      <c r="G36" s="55">
        <f t="shared" si="16"/>
        <v>0</v>
      </c>
      <c r="H36" s="55">
        <f t="shared" si="16"/>
        <v>0</v>
      </c>
      <c r="I36" s="55">
        <f t="shared" si="16"/>
        <v>0</v>
      </c>
      <c r="J36" s="55">
        <f t="shared" si="16"/>
        <v>0</v>
      </c>
      <c r="K36" s="55">
        <f t="shared" si="16"/>
        <v>0</v>
      </c>
      <c r="L36" s="55">
        <f t="shared" si="16"/>
        <v>0</v>
      </c>
      <c r="M36" s="55">
        <f t="shared" si="16"/>
        <v>0</v>
      </c>
      <c r="N36" s="55">
        <f t="shared" si="16"/>
        <v>0</v>
      </c>
      <c r="O36" s="55">
        <f t="shared" si="16"/>
        <v>0</v>
      </c>
      <c r="P36" s="55">
        <f t="shared" si="16"/>
        <v>0</v>
      </c>
      <c r="Q36" s="55">
        <f t="shared" si="16"/>
        <v>0</v>
      </c>
      <c r="R36" s="55">
        <f t="shared" si="16"/>
        <v>0</v>
      </c>
      <c r="S36" s="55">
        <f t="shared" si="16"/>
        <v>0</v>
      </c>
      <c r="T36" s="55">
        <f t="shared" si="16"/>
        <v>0</v>
      </c>
      <c r="U36" s="55">
        <f t="shared" si="16"/>
        <v>0</v>
      </c>
      <c r="V36" s="55">
        <f t="shared" si="16"/>
        <v>0</v>
      </c>
      <c r="W36" s="55">
        <f t="shared" si="16"/>
        <v>0</v>
      </c>
      <c r="X36" s="55">
        <f t="shared" si="16"/>
        <v>0</v>
      </c>
      <c r="Y36" s="55">
        <f t="shared" si="16"/>
        <v>0</v>
      </c>
      <c r="Z36" s="55">
        <f t="shared" si="16"/>
        <v>0</v>
      </c>
      <c r="AA36" s="55">
        <f t="shared" si="16"/>
        <v>0</v>
      </c>
      <c r="AB36" s="55">
        <f t="shared" si="16"/>
        <v>0</v>
      </c>
      <c r="AC36" s="55">
        <f t="shared" si="16"/>
        <v>0</v>
      </c>
      <c r="AD36" s="55">
        <f t="shared" si="16"/>
        <v>0</v>
      </c>
      <c r="AE36" s="55">
        <f t="shared" si="16"/>
        <v>0</v>
      </c>
      <c r="AF36" s="55">
        <f t="shared" si="16"/>
        <v>0</v>
      </c>
      <c r="AG36" s="55">
        <f t="shared" si="16"/>
        <v>0</v>
      </c>
      <c r="AH36" s="55">
        <f t="shared" si="16"/>
        <v>0</v>
      </c>
    </row>
    <row r="37" spans="1:38" s="1" customFormat="1" ht="14" hidden="1" outlineLevel="2">
      <c r="C37" s="1" t="s">
        <v>70</v>
      </c>
      <c r="D37" s="55">
        <f t="shared" ref="D37:AH37" si="17">COUNTIF(D8:D27,"２早")</f>
        <v>0</v>
      </c>
      <c r="E37" s="55">
        <f t="shared" si="17"/>
        <v>0</v>
      </c>
      <c r="F37" s="55">
        <f t="shared" si="17"/>
        <v>0</v>
      </c>
      <c r="G37" s="55">
        <f t="shared" si="17"/>
        <v>0</v>
      </c>
      <c r="H37" s="55">
        <f t="shared" si="17"/>
        <v>0</v>
      </c>
      <c r="I37" s="55">
        <f t="shared" si="17"/>
        <v>0</v>
      </c>
      <c r="J37" s="55">
        <f t="shared" si="17"/>
        <v>0</v>
      </c>
      <c r="K37" s="55">
        <f t="shared" si="17"/>
        <v>0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0</v>
      </c>
      <c r="P37" s="55">
        <f t="shared" si="17"/>
        <v>0</v>
      </c>
      <c r="Q37" s="55">
        <f t="shared" si="17"/>
        <v>0</v>
      </c>
      <c r="R37" s="55">
        <f t="shared" si="17"/>
        <v>0</v>
      </c>
      <c r="S37" s="55">
        <f t="shared" si="17"/>
        <v>0</v>
      </c>
      <c r="T37" s="55">
        <f t="shared" si="17"/>
        <v>0</v>
      </c>
      <c r="U37" s="55">
        <f t="shared" si="17"/>
        <v>0</v>
      </c>
      <c r="V37" s="55">
        <f t="shared" si="17"/>
        <v>0</v>
      </c>
      <c r="W37" s="55">
        <f t="shared" si="17"/>
        <v>0</v>
      </c>
      <c r="X37" s="55">
        <f t="shared" si="17"/>
        <v>0</v>
      </c>
      <c r="Y37" s="55">
        <f t="shared" si="17"/>
        <v>0</v>
      </c>
      <c r="Z37" s="55">
        <f t="shared" si="17"/>
        <v>0</v>
      </c>
      <c r="AA37" s="55">
        <f t="shared" si="17"/>
        <v>0</v>
      </c>
      <c r="AB37" s="55">
        <f t="shared" si="17"/>
        <v>0</v>
      </c>
      <c r="AC37" s="55">
        <f t="shared" si="17"/>
        <v>0</v>
      </c>
      <c r="AD37" s="55">
        <f t="shared" si="17"/>
        <v>0</v>
      </c>
      <c r="AE37" s="55">
        <f t="shared" si="17"/>
        <v>0</v>
      </c>
      <c r="AF37" s="55">
        <f t="shared" si="17"/>
        <v>0</v>
      </c>
      <c r="AG37" s="55">
        <f t="shared" si="17"/>
        <v>0</v>
      </c>
      <c r="AH37" s="55">
        <f t="shared" si="17"/>
        <v>0</v>
      </c>
    </row>
    <row r="38" spans="1:38" s="1" customFormat="1" ht="14" hidden="1" outlineLevel="2">
      <c r="C38" s="1" t="s">
        <v>42</v>
      </c>
      <c r="D38" s="55">
        <f t="shared" ref="D38:AH38" si="18">COUNTIF(D8:D27,"2オ")</f>
        <v>0</v>
      </c>
      <c r="E38" s="55">
        <f t="shared" si="18"/>
        <v>0</v>
      </c>
      <c r="F38" s="55">
        <f t="shared" si="18"/>
        <v>0</v>
      </c>
      <c r="G38" s="55">
        <f t="shared" si="18"/>
        <v>0</v>
      </c>
      <c r="H38" s="55">
        <f t="shared" si="18"/>
        <v>0</v>
      </c>
      <c r="I38" s="55">
        <f t="shared" si="18"/>
        <v>0</v>
      </c>
      <c r="J38" s="55">
        <f t="shared" si="18"/>
        <v>0</v>
      </c>
      <c r="K38" s="55">
        <f t="shared" si="18"/>
        <v>0</v>
      </c>
      <c r="L38" s="55">
        <f t="shared" si="18"/>
        <v>0</v>
      </c>
      <c r="M38" s="55">
        <f t="shared" si="18"/>
        <v>0</v>
      </c>
      <c r="N38" s="55">
        <f t="shared" si="18"/>
        <v>0</v>
      </c>
      <c r="O38" s="55">
        <f t="shared" si="18"/>
        <v>0</v>
      </c>
      <c r="P38" s="55">
        <f t="shared" si="18"/>
        <v>0</v>
      </c>
      <c r="Q38" s="55">
        <f t="shared" si="18"/>
        <v>0</v>
      </c>
      <c r="R38" s="55">
        <f t="shared" si="18"/>
        <v>0</v>
      </c>
      <c r="S38" s="55">
        <f t="shared" si="18"/>
        <v>0</v>
      </c>
      <c r="T38" s="55">
        <f t="shared" si="18"/>
        <v>0</v>
      </c>
      <c r="U38" s="55">
        <f t="shared" si="18"/>
        <v>0</v>
      </c>
      <c r="V38" s="55">
        <f t="shared" si="18"/>
        <v>0</v>
      </c>
      <c r="W38" s="55">
        <f t="shared" si="18"/>
        <v>0</v>
      </c>
      <c r="X38" s="55">
        <f t="shared" si="18"/>
        <v>0</v>
      </c>
      <c r="Y38" s="55">
        <f t="shared" si="18"/>
        <v>0</v>
      </c>
      <c r="Z38" s="55">
        <f t="shared" si="18"/>
        <v>0</v>
      </c>
      <c r="AA38" s="55">
        <f t="shared" si="18"/>
        <v>0</v>
      </c>
      <c r="AB38" s="55">
        <f t="shared" si="18"/>
        <v>0</v>
      </c>
      <c r="AC38" s="55">
        <f t="shared" si="18"/>
        <v>0</v>
      </c>
      <c r="AD38" s="55">
        <f t="shared" si="18"/>
        <v>0</v>
      </c>
      <c r="AE38" s="55">
        <f t="shared" si="18"/>
        <v>0</v>
      </c>
      <c r="AF38" s="55">
        <f t="shared" si="18"/>
        <v>0</v>
      </c>
      <c r="AG38" s="55">
        <f t="shared" si="18"/>
        <v>0</v>
      </c>
      <c r="AH38" s="55">
        <f t="shared" si="18"/>
        <v>0</v>
      </c>
    </row>
    <row r="39" spans="1:38" s="1" customFormat="1" ht="14" hidden="1" outlineLevel="2">
      <c r="C39" s="1" t="s">
        <v>71</v>
      </c>
      <c r="D39" s="55">
        <f t="shared" ref="D39:AH39" si="19">COUNTIF(D8:D27,"２オ")</f>
        <v>0</v>
      </c>
      <c r="E39" s="55">
        <f t="shared" si="19"/>
        <v>0</v>
      </c>
      <c r="F39" s="55">
        <f t="shared" si="19"/>
        <v>0</v>
      </c>
      <c r="G39" s="55">
        <f t="shared" si="19"/>
        <v>0</v>
      </c>
      <c r="H39" s="55">
        <f t="shared" si="19"/>
        <v>0</v>
      </c>
      <c r="I39" s="55">
        <f t="shared" si="19"/>
        <v>0</v>
      </c>
      <c r="J39" s="55">
        <f t="shared" si="19"/>
        <v>0</v>
      </c>
      <c r="K39" s="55">
        <f t="shared" si="19"/>
        <v>0</v>
      </c>
      <c r="L39" s="55">
        <f t="shared" si="19"/>
        <v>0</v>
      </c>
      <c r="M39" s="55">
        <f t="shared" si="19"/>
        <v>0</v>
      </c>
      <c r="N39" s="55">
        <f t="shared" si="19"/>
        <v>0</v>
      </c>
      <c r="O39" s="55">
        <f t="shared" si="19"/>
        <v>0</v>
      </c>
      <c r="P39" s="55">
        <f t="shared" si="19"/>
        <v>0</v>
      </c>
      <c r="Q39" s="55">
        <f t="shared" si="19"/>
        <v>0</v>
      </c>
      <c r="R39" s="55">
        <f t="shared" si="19"/>
        <v>0</v>
      </c>
      <c r="S39" s="55">
        <f t="shared" si="19"/>
        <v>0</v>
      </c>
      <c r="T39" s="55">
        <f t="shared" si="19"/>
        <v>0</v>
      </c>
      <c r="U39" s="55">
        <f t="shared" si="19"/>
        <v>0</v>
      </c>
      <c r="V39" s="55">
        <f t="shared" si="19"/>
        <v>0</v>
      </c>
      <c r="W39" s="55">
        <f t="shared" si="19"/>
        <v>0</v>
      </c>
      <c r="X39" s="55">
        <f t="shared" si="19"/>
        <v>0</v>
      </c>
      <c r="Y39" s="55">
        <f t="shared" si="19"/>
        <v>0</v>
      </c>
      <c r="Z39" s="55">
        <f t="shared" si="19"/>
        <v>0</v>
      </c>
      <c r="AA39" s="55">
        <f t="shared" si="19"/>
        <v>0</v>
      </c>
      <c r="AB39" s="55">
        <f t="shared" si="19"/>
        <v>0</v>
      </c>
      <c r="AC39" s="55">
        <f t="shared" si="19"/>
        <v>0</v>
      </c>
      <c r="AD39" s="55">
        <f t="shared" si="19"/>
        <v>0</v>
      </c>
      <c r="AE39" s="55">
        <f t="shared" si="19"/>
        <v>0</v>
      </c>
      <c r="AF39" s="55">
        <f t="shared" si="19"/>
        <v>0</v>
      </c>
      <c r="AG39" s="55">
        <f t="shared" si="19"/>
        <v>0</v>
      </c>
      <c r="AH39" s="55">
        <f t="shared" si="19"/>
        <v>0</v>
      </c>
    </row>
    <row r="40" spans="1:38" s="1" customFormat="1" ht="14" hidden="1" outlineLevel="2">
      <c r="C40" s="1" t="s">
        <v>23</v>
      </c>
      <c r="D40" s="55">
        <f t="shared" ref="D40:AH40" si="20">COUNTIF(D8:D27,"2-")</f>
        <v>0</v>
      </c>
      <c r="E40" s="55">
        <f t="shared" si="20"/>
        <v>0</v>
      </c>
      <c r="F40" s="55">
        <f t="shared" si="20"/>
        <v>0</v>
      </c>
      <c r="G40" s="55">
        <f t="shared" si="20"/>
        <v>0</v>
      </c>
      <c r="H40" s="55">
        <f t="shared" si="20"/>
        <v>0</v>
      </c>
      <c r="I40" s="55">
        <f t="shared" si="20"/>
        <v>0</v>
      </c>
      <c r="J40" s="55">
        <f t="shared" si="20"/>
        <v>0</v>
      </c>
      <c r="K40" s="55">
        <f t="shared" si="20"/>
        <v>0</v>
      </c>
      <c r="L40" s="55">
        <f t="shared" si="20"/>
        <v>0</v>
      </c>
      <c r="M40" s="55">
        <f t="shared" si="20"/>
        <v>0</v>
      </c>
      <c r="N40" s="55">
        <f t="shared" si="20"/>
        <v>0</v>
      </c>
      <c r="O40" s="55">
        <f t="shared" si="20"/>
        <v>0</v>
      </c>
      <c r="P40" s="55">
        <f t="shared" si="20"/>
        <v>0</v>
      </c>
      <c r="Q40" s="55">
        <f t="shared" si="20"/>
        <v>0</v>
      </c>
      <c r="R40" s="55">
        <f t="shared" si="20"/>
        <v>0</v>
      </c>
      <c r="S40" s="55">
        <f t="shared" si="20"/>
        <v>0</v>
      </c>
      <c r="T40" s="55">
        <f t="shared" si="20"/>
        <v>0</v>
      </c>
      <c r="U40" s="55">
        <f t="shared" si="20"/>
        <v>0</v>
      </c>
      <c r="V40" s="55">
        <f t="shared" si="20"/>
        <v>0</v>
      </c>
      <c r="W40" s="55">
        <f t="shared" si="20"/>
        <v>0</v>
      </c>
      <c r="X40" s="55">
        <f t="shared" si="20"/>
        <v>0</v>
      </c>
      <c r="Y40" s="55">
        <f t="shared" si="20"/>
        <v>0</v>
      </c>
      <c r="Z40" s="55">
        <f t="shared" si="20"/>
        <v>0</v>
      </c>
      <c r="AA40" s="55">
        <f t="shared" si="20"/>
        <v>0</v>
      </c>
      <c r="AB40" s="55">
        <f t="shared" si="20"/>
        <v>0</v>
      </c>
      <c r="AC40" s="55">
        <f t="shared" si="20"/>
        <v>0</v>
      </c>
      <c r="AD40" s="55">
        <f t="shared" si="20"/>
        <v>0</v>
      </c>
      <c r="AE40" s="55">
        <f t="shared" si="20"/>
        <v>0</v>
      </c>
      <c r="AF40" s="55">
        <f t="shared" si="20"/>
        <v>0</v>
      </c>
      <c r="AG40" s="55">
        <f t="shared" si="20"/>
        <v>0</v>
      </c>
      <c r="AH40" s="55">
        <f t="shared" si="20"/>
        <v>0</v>
      </c>
    </row>
    <row r="41" spans="1:38" s="1" customFormat="1" ht="14" hidden="1" outlineLevel="2">
      <c r="C41" s="1" t="s">
        <v>25</v>
      </c>
      <c r="D41" s="55">
        <f t="shared" ref="D41:AH41" si="21">COUNTIF(D8:D27,"２-")</f>
        <v>0</v>
      </c>
      <c r="E41" s="55">
        <f t="shared" si="21"/>
        <v>0</v>
      </c>
      <c r="F41" s="55">
        <f t="shared" si="21"/>
        <v>0</v>
      </c>
      <c r="G41" s="55">
        <f t="shared" si="21"/>
        <v>0</v>
      </c>
      <c r="H41" s="55">
        <f t="shared" si="21"/>
        <v>0</v>
      </c>
      <c r="I41" s="55">
        <f t="shared" si="21"/>
        <v>0</v>
      </c>
      <c r="J41" s="55">
        <f t="shared" si="21"/>
        <v>0</v>
      </c>
      <c r="K41" s="55">
        <f t="shared" si="21"/>
        <v>0</v>
      </c>
      <c r="L41" s="55">
        <f t="shared" si="21"/>
        <v>0</v>
      </c>
      <c r="M41" s="55">
        <f t="shared" si="21"/>
        <v>0</v>
      </c>
      <c r="N41" s="55">
        <f t="shared" si="21"/>
        <v>0</v>
      </c>
      <c r="O41" s="55">
        <f t="shared" si="21"/>
        <v>0</v>
      </c>
      <c r="P41" s="55">
        <f t="shared" si="21"/>
        <v>0</v>
      </c>
      <c r="Q41" s="55">
        <f t="shared" si="21"/>
        <v>0</v>
      </c>
      <c r="R41" s="55">
        <f t="shared" si="21"/>
        <v>0</v>
      </c>
      <c r="S41" s="55">
        <f t="shared" si="21"/>
        <v>0</v>
      </c>
      <c r="T41" s="55">
        <f t="shared" si="21"/>
        <v>0</v>
      </c>
      <c r="U41" s="55">
        <f t="shared" si="21"/>
        <v>0</v>
      </c>
      <c r="V41" s="55">
        <f t="shared" si="21"/>
        <v>0</v>
      </c>
      <c r="W41" s="55">
        <f t="shared" si="21"/>
        <v>0</v>
      </c>
      <c r="X41" s="55">
        <f t="shared" si="21"/>
        <v>0</v>
      </c>
      <c r="Y41" s="55">
        <f t="shared" si="21"/>
        <v>0</v>
      </c>
      <c r="Z41" s="55">
        <f t="shared" si="21"/>
        <v>0</v>
      </c>
      <c r="AA41" s="55">
        <f t="shared" si="21"/>
        <v>0</v>
      </c>
      <c r="AB41" s="55">
        <f t="shared" si="21"/>
        <v>0</v>
      </c>
      <c r="AC41" s="55">
        <f t="shared" si="21"/>
        <v>0</v>
      </c>
      <c r="AD41" s="55">
        <f t="shared" si="21"/>
        <v>0</v>
      </c>
      <c r="AE41" s="55">
        <f t="shared" si="21"/>
        <v>0</v>
      </c>
      <c r="AF41" s="55">
        <f t="shared" si="21"/>
        <v>0</v>
      </c>
      <c r="AG41" s="55">
        <f t="shared" si="21"/>
        <v>0</v>
      </c>
      <c r="AH41" s="55">
        <f t="shared" si="21"/>
        <v>0</v>
      </c>
    </row>
    <row r="42" spans="1:38" s="1" customFormat="1" ht="14" hidden="1" outlineLevel="2">
      <c r="C42" s="1" t="s">
        <v>24</v>
      </c>
      <c r="D42" s="55">
        <f t="shared" ref="D42:AH42" si="22">COUNTIF(D8:D27,"2－")</f>
        <v>0</v>
      </c>
      <c r="E42" s="55">
        <f t="shared" si="22"/>
        <v>0</v>
      </c>
      <c r="F42" s="55">
        <f t="shared" si="22"/>
        <v>0</v>
      </c>
      <c r="G42" s="55">
        <f t="shared" si="22"/>
        <v>0</v>
      </c>
      <c r="H42" s="55">
        <f t="shared" si="22"/>
        <v>0</v>
      </c>
      <c r="I42" s="55">
        <f t="shared" si="22"/>
        <v>0</v>
      </c>
      <c r="J42" s="55">
        <f t="shared" si="22"/>
        <v>0</v>
      </c>
      <c r="K42" s="55">
        <f t="shared" si="22"/>
        <v>0</v>
      </c>
      <c r="L42" s="55">
        <f t="shared" si="22"/>
        <v>0</v>
      </c>
      <c r="M42" s="55">
        <f t="shared" si="22"/>
        <v>0</v>
      </c>
      <c r="N42" s="55">
        <f t="shared" si="22"/>
        <v>0</v>
      </c>
      <c r="O42" s="55">
        <f t="shared" si="22"/>
        <v>0</v>
      </c>
      <c r="P42" s="55">
        <f t="shared" si="22"/>
        <v>0</v>
      </c>
      <c r="Q42" s="55">
        <f t="shared" si="22"/>
        <v>0</v>
      </c>
      <c r="R42" s="55">
        <f t="shared" si="22"/>
        <v>0</v>
      </c>
      <c r="S42" s="55">
        <f t="shared" si="22"/>
        <v>0</v>
      </c>
      <c r="T42" s="55">
        <f t="shared" si="22"/>
        <v>0</v>
      </c>
      <c r="U42" s="55">
        <f t="shared" si="22"/>
        <v>0</v>
      </c>
      <c r="V42" s="55">
        <f t="shared" si="22"/>
        <v>0</v>
      </c>
      <c r="W42" s="55">
        <f t="shared" si="22"/>
        <v>0</v>
      </c>
      <c r="X42" s="55">
        <f t="shared" si="22"/>
        <v>0</v>
      </c>
      <c r="Y42" s="55">
        <f t="shared" si="22"/>
        <v>0</v>
      </c>
      <c r="Z42" s="55">
        <f t="shared" si="22"/>
        <v>0</v>
      </c>
      <c r="AA42" s="55">
        <f t="shared" si="22"/>
        <v>0</v>
      </c>
      <c r="AB42" s="55">
        <f t="shared" si="22"/>
        <v>0</v>
      </c>
      <c r="AC42" s="55">
        <f t="shared" si="22"/>
        <v>0</v>
      </c>
      <c r="AD42" s="55">
        <f t="shared" si="22"/>
        <v>0</v>
      </c>
      <c r="AE42" s="55">
        <f t="shared" si="22"/>
        <v>0</v>
      </c>
      <c r="AF42" s="55">
        <f t="shared" si="22"/>
        <v>0</v>
      </c>
      <c r="AG42" s="55">
        <f t="shared" si="22"/>
        <v>0</v>
      </c>
      <c r="AH42" s="55">
        <f t="shared" si="22"/>
        <v>0</v>
      </c>
    </row>
    <row r="43" spans="1:38" s="1" customFormat="1" ht="14" hidden="1" outlineLevel="2">
      <c r="C43" s="1" t="s">
        <v>26</v>
      </c>
      <c r="D43" s="55">
        <f t="shared" ref="D43:AH43" si="23">COUNTIF(D8:D27,"２－")</f>
        <v>0</v>
      </c>
      <c r="E43" s="55">
        <f t="shared" si="23"/>
        <v>0</v>
      </c>
      <c r="F43" s="55">
        <f t="shared" si="23"/>
        <v>0</v>
      </c>
      <c r="G43" s="55">
        <f t="shared" si="23"/>
        <v>0</v>
      </c>
      <c r="H43" s="55">
        <f t="shared" si="23"/>
        <v>0</v>
      </c>
      <c r="I43" s="55">
        <f t="shared" si="23"/>
        <v>0</v>
      </c>
      <c r="J43" s="55">
        <f t="shared" si="23"/>
        <v>0</v>
      </c>
      <c r="K43" s="55">
        <f t="shared" si="23"/>
        <v>0</v>
      </c>
      <c r="L43" s="55">
        <f t="shared" si="23"/>
        <v>0</v>
      </c>
      <c r="M43" s="55">
        <f t="shared" si="23"/>
        <v>0</v>
      </c>
      <c r="N43" s="55">
        <f t="shared" si="23"/>
        <v>0</v>
      </c>
      <c r="O43" s="55">
        <f t="shared" si="23"/>
        <v>0</v>
      </c>
      <c r="P43" s="55">
        <f t="shared" si="23"/>
        <v>0</v>
      </c>
      <c r="Q43" s="55">
        <f t="shared" si="23"/>
        <v>0</v>
      </c>
      <c r="R43" s="55">
        <f t="shared" si="23"/>
        <v>0</v>
      </c>
      <c r="S43" s="55">
        <f t="shared" si="23"/>
        <v>0</v>
      </c>
      <c r="T43" s="55">
        <f t="shared" si="23"/>
        <v>0</v>
      </c>
      <c r="U43" s="55">
        <f t="shared" si="23"/>
        <v>0</v>
      </c>
      <c r="V43" s="55">
        <f t="shared" si="23"/>
        <v>0</v>
      </c>
      <c r="W43" s="55">
        <f t="shared" si="23"/>
        <v>0</v>
      </c>
      <c r="X43" s="55">
        <f t="shared" si="23"/>
        <v>0</v>
      </c>
      <c r="Y43" s="55">
        <f t="shared" si="23"/>
        <v>0</v>
      </c>
      <c r="Z43" s="55">
        <f t="shared" si="23"/>
        <v>0</v>
      </c>
      <c r="AA43" s="55">
        <f t="shared" si="23"/>
        <v>0</v>
      </c>
      <c r="AB43" s="55">
        <f t="shared" si="23"/>
        <v>0</v>
      </c>
      <c r="AC43" s="55">
        <f t="shared" si="23"/>
        <v>0</v>
      </c>
      <c r="AD43" s="55">
        <f t="shared" si="23"/>
        <v>0</v>
      </c>
      <c r="AE43" s="55">
        <f t="shared" si="23"/>
        <v>0</v>
      </c>
      <c r="AF43" s="55">
        <f t="shared" si="23"/>
        <v>0</v>
      </c>
      <c r="AG43" s="55">
        <f t="shared" si="23"/>
        <v>0</v>
      </c>
      <c r="AH43" s="55">
        <f t="shared" si="23"/>
        <v>0</v>
      </c>
    </row>
    <row r="44" spans="1:38" s="1" customFormat="1" ht="14" hidden="1" outlineLevel="2">
      <c r="C44" s="1" t="s">
        <v>41</v>
      </c>
      <c r="D44" s="55">
        <f t="shared" ref="D44:AH44" si="24">COUNTIF(D8:D27,"3早")</f>
        <v>0</v>
      </c>
      <c r="E44" s="55">
        <f t="shared" si="24"/>
        <v>0</v>
      </c>
      <c r="F44" s="55">
        <f t="shared" si="24"/>
        <v>0</v>
      </c>
      <c r="G44" s="55">
        <f t="shared" si="24"/>
        <v>0</v>
      </c>
      <c r="H44" s="55">
        <f t="shared" si="24"/>
        <v>0</v>
      </c>
      <c r="I44" s="55">
        <f t="shared" si="24"/>
        <v>0</v>
      </c>
      <c r="J44" s="55">
        <f t="shared" si="24"/>
        <v>0</v>
      </c>
      <c r="K44" s="55">
        <f t="shared" si="24"/>
        <v>0</v>
      </c>
      <c r="L44" s="55">
        <f t="shared" si="24"/>
        <v>0</v>
      </c>
      <c r="M44" s="55">
        <f t="shared" si="24"/>
        <v>0</v>
      </c>
      <c r="N44" s="55">
        <f t="shared" si="24"/>
        <v>0</v>
      </c>
      <c r="O44" s="55">
        <f t="shared" si="24"/>
        <v>0</v>
      </c>
      <c r="P44" s="55">
        <f t="shared" si="24"/>
        <v>0</v>
      </c>
      <c r="Q44" s="55">
        <f t="shared" si="24"/>
        <v>0</v>
      </c>
      <c r="R44" s="55">
        <f t="shared" si="24"/>
        <v>0</v>
      </c>
      <c r="S44" s="55">
        <f t="shared" si="24"/>
        <v>0</v>
      </c>
      <c r="T44" s="55">
        <f t="shared" si="24"/>
        <v>0</v>
      </c>
      <c r="U44" s="55">
        <f t="shared" si="24"/>
        <v>0</v>
      </c>
      <c r="V44" s="55">
        <f t="shared" si="24"/>
        <v>0</v>
      </c>
      <c r="W44" s="55">
        <f t="shared" si="24"/>
        <v>0</v>
      </c>
      <c r="X44" s="55">
        <f t="shared" si="24"/>
        <v>0</v>
      </c>
      <c r="Y44" s="55">
        <f t="shared" si="24"/>
        <v>0</v>
      </c>
      <c r="Z44" s="55">
        <f t="shared" si="24"/>
        <v>0</v>
      </c>
      <c r="AA44" s="55">
        <f t="shared" si="24"/>
        <v>0</v>
      </c>
      <c r="AB44" s="55">
        <f t="shared" si="24"/>
        <v>0</v>
      </c>
      <c r="AC44" s="55">
        <f t="shared" si="24"/>
        <v>0</v>
      </c>
      <c r="AD44" s="55">
        <f t="shared" si="24"/>
        <v>0</v>
      </c>
      <c r="AE44" s="55">
        <f t="shared" si="24"/>
        <v>0</v>
      </c>
      <c r="AF44" s="55">
        <f t="shared" si="24"/>
        <v>0</v>
      </c>
      <c r="AG44" s="55">
        <f t="shared" si="24"/>
        <v>0</v>
      </c>
      <c r="AH44" s="55">
        <f t="shared" si="24"/>
        <v>0</v>
      </c>
    </row>
    <row r="45" spans="1:38" s="1" customFormat="1" ht="14" hidden="1" outlineLevel="2">
      <c r="C45" s="1" t="s">
        <v>72</v>
      </c>
      <c r="D45" s="55">
        <f t="shared" ref="D45:AH45" si="25">COUNTIF(D8:D27,"３早")</f>
        <v>0</v>
      </c>
      <c r="E45" s="55">
        <f t="shared" si="25"/>
        <v>0</v>
      </c>
      <c r="F45" s="55">
        <f t="shared" si="25"/>
        <v>0</v>
      </c>
      <c r="G45" s="55">
        <f t="shared" si="25"/>
        <v>0</v>
      </c>
      <c r="H45" s="55">
        <f t="shared" si="25"/>
        <v>0</v>
      </c>
      <c r="I45" s="55">
        <f t="shared" si="25"/>
        <v>0</v>
      </c>
      <c r="J45" s="55">
        <f t="shared" si="25"/>
        <v>0</v>
      </c>
      <c r="K45" s="55">
        <f t="shared" si="25"/>
        <v>0</v>
      </c>
      <c r="L45" s="55">
        <f t="shared" si="25"/>
        <v>0</v>
      </c>
      <c r="M45" s="55">
        <f t="shared" si="25"/>
        <v>0</v>
      </c>
      <c r="N45" s="55">
        <f t="shared" si="25"/>
        <v>0</v>
      </c>
      <c r="O45" s="55">
        <f t="shared" si="25"/>
        <v>0</v>
      </c>
      <c r="P45" s="55">
        <f t="shared" si="25"/>
        <v>0</v>
      </c>
      <c r="Q45" s="55">
        <f t="shared" si="25"/>
        <v>0</v>
      </c>
      <c r="R45" s="55">
        <f t="shared" si="25"/>
        <v>0</v>
      </c>
      <c r="S45" s="55">
        <f t="shared" si="25"/>
        <v>0</v>
      </c>
      <c r="T45" s="55">
        <f t="shared" si="25"/>
        <v>0</v>
      </c>
      <c r="U45" s="55">
        <f t="shared" si="25"/>
        <v>0</v>
      </c>
      <c r="V45" s="55">
        <f t="shared" si="25"/>
        <v>0</v>
      </c>
      <c r="W45" s="55">
        <f t="shared" si="25"/>
        <v>0</v>
      </c>
      <c r="X45" s="55">
        <f t="shared" si="25"/>
        <v>0</v>
      </c>
      <c r="Y45" s="55">
        <f t="shared" si="25"/>
        <v>0</v>
      </c>
      <c r="Z45" s="55">
        <f t="shared" si="25"/>
        <v>0</v>
      </c>
      <c r="AA45" s="55">
        <f t="shared" si="25"/>
        <v>0</v>
      </c>
      <c r="AB45" s="55">
        <f t="shared" si="25"/>
        <v>0</v>
      </c>
      <c r="AC45" s="55">
        <f t="shared" si="25"/>
        <v>0</v>
      </c>
      <c r="AD45" s="55">
        <f t="shared" si="25"/>
        <v>0</v>
      </c>
      <c r="AE45" s="55">
        <f t="shared" si="25"/>
        <v>0</v>
      </c>
      <c r="AF45" s="55">
        <f t="shared" si="25"/>
        <v>0</v>
      </c>
      <c r="AG45" s="55">
        <f t="shared" si="25"/>
        <v>0</v>
      </c>
      <c r="AH45" s="55">
        <f t="shared" si="25"/>
        <v>0</v>
      </c>
    </row>
    <row r="46" spans="1:38" s="1" customFormat="1" ht="14" hidden="1" outlineLevel="2">
      <c r="C46" s="1" t="s">
        <v>36</v>
      </c>
      <c r="D46" s="55">
        <f t="shared" ref="D46:AH46" si="26">COUNTIF(D8:D27,"3オ")</f>
        <v>0</v>
      </c>
      <c r="E46" s="55">
        <f t="shared" si="26"/>
        <v>0</v>
      </c>
      <c r="F46" s="55">
        <f t="shared" si="26"/>
        <v>0</v>
      </c>
      <c r="G46" s="55">
        <f t="shared" si="26"/>
        <v>0</v>
      </c>
      <c r="H46" s="55">
        <f t="shared" si="26"/>
        <v>0</v>
      </c>
      <c r="I46" s="55">
        <f t="shared" si="26"/>
        <v>0</v>
      </c>
      <c r="J46" s="55">
        <f t="shared" si="26"/>
        <v>0</v>
      </c>
      <c r="K46" s="55">
        <f t="shared" si="26"/>
        <v>0</v>
      </c>
      <c r="L46" s="55">
        <f t="shared" si="26"/>
        <v>0</v>
      </c>
      <c r="M46" s="55">
        <f t="shared" si="26"/>
        <v>0</v>
      </c>
      <c r="N46" s="55">
        <f t="shared" si="26"/>
        <v>0</v>
      </c>
      <c r="O46" s="55">
        <f t="shared" si="26"/>
        <v>0</v>
      </c>
      <c r="P46" s="55">
        <f t="shared" si="26"/>
        <v>0</v>
      </c>
      <c r="Q46" s="55">
        <f t="shared" si="26"/>
        <v>0</v>
      </c>
      <c r="R46" s="55">
        <f t="shared" si="26"/>
        <v>0</v>
      </c>
      <c r="S46" s="55">
        <f t="shared" si="26"/>
        <v>0</v>
      </c>
      <c r="T46" s="55">
        <f t="shared" si="26"/>
        <v>0</v>
      </c>
      <c r="U46" s="55">
        <f t="shared" si="26"/>
        <v>0</v>
      </c>
      <c r="V46" s="55">
        <f t="shared" si="26"/>
        <v>0</v>
      </c>
      <c r="W46" s="55">
        <f t="shared" si="26"/>
        <v>0</v>
      </c>
      <c r="X46" s="55">
        <f t="shared" si="26"/>
        <v>0</v>
      </c>
      <c r="Y46" s="55">
        <f t="shared" si="26"/>
        <v>0</v>
      </c>
      <c r="Z46" s="55">
        <f t="shared" si="26"/>
        <v>0</v>
      </c>
      <c r="AA46" s="55">
        <f t="shared" si="26"/>
        <v>0</v>
      </c>
      <c r="AB46" s="55">
        <f t="shared" si="26"/>
        <v>0</v>
      </c>
      <c r="AC46" s="55">
        <f t="shared" si="26"/>
        <v>0</v>
      </c>
      <c r="AD46" s="55">
        <f t="shared" si="26"/>
        <v>0</v>
      </c>
      <c r="AE46" s="55">
        <f t="shared" si="26"/>
        <v>0</v>
      </c>
      <c r="AF46" s="55">
        <f t="shared" si="26"/>
        <v>0</v>
      </c>
      <c r="AG46" s="55">
        <f t="shared" si="26"/>
        <v>0</v>
      </c>
      <c r="AH46" s="55">
        <f t="shared" si="26"/>
        <v>0</v>
      </c>
    </row>
    <row r="47" spans="1:38" s="1" customFormat="1" ht="14" hidden="1" outlineLevel="2">
      <c r="C47" s="1" t="s">
        <v>73</v>
      </c>
      <c r="D47" s="55">
        <f t="shared" ref="D47:AH47" si="27">COUNTIF(D8:D27,"３オ")</f>
        <v>0</v>
      </c>
      <c r="E47" s="55">
        <f t="shared" si="27"/>
        <v>0</v>
      </c>
      <c r="F47" s="55">
        <f t="shared" si="27"/>
        <v>0</v>
      </c>
      <c r="G47" s="55">
        <f t="shared" si="27"/>
        <v>0</v>
      </c>
      <c r="H47" s="55">
        <f t="shared" si="27"/>
        <v>0</v>
      </c>
      <c r="I47" s="55">
        <f t="shared" si="27"/>
        <v>0</v>
      </c>
      <c r="J47" s="55">
        <f t="shared" si="27"/>
        <v>0</v>
      </c>
      <c r="K47" s="55">
        <f t="shared" si="27"/>
        <v>0</v>
      </c>
      <c r="L47" s="55">
        <f t="shared" si="27"/>
        <v>0</v>
      </c>
      <c r="M47" s="55">
        <f t="shared" si="27"/>
        <v>0</v>
      </c>
      <c r="N47" s="55">
        <f t="shared" si="27"/>
        <v>0</v>
      </c>
      <c r="O47" s="55">
        <f t="shared" si="27"/>
        <v>0</v>
      </c>
      <c r="P47" s="55">
        <f t="shared" si="27"/>
        <v>0</v>
      </c>
      <c r="Q47" s="55">
        <f t="shared" si="27"/>
        <v>0</v>
      </c>
      <c r="R47" s="55">
        <f t="shared" si="27"/>
        <v>0</v>
      </c>
      <c r="S47" s="55">
        <f t="shared" si="27"/>
        <v>0</v>
      </c>
      <c r="T47" s="55">
        <f t="shared" si="27"/>
        <v>0</v>
      </c>
      <c r="U47" s="55">
        <f t="shared" si="27"/>
        <v>0</v>
      </c>
      <c r="V47" s="55">
        <f t="shared" si="27"/>
        <v>0</v>
      </c>
      <c r="W47" s="55">
        <f t="shared" si="27"/>
        <v>0</v>
      </c>
      <c r="X47" s="55">
        <f t="shared" si="27"/>
        <v>0</v>
      </c>
      <c r="Y47" s="55">
        <f t="shared" si="27"/>
        <v>0</v>
      </c>
      <c r="Z47" s="55">
        <f t="shared" si="27"/>
        <v>0</v>
      </c>
      <c r="AA47" s="55">
        <f t="shared" si="27"/>
        <v>0</v>
      </c>
      <c r="AB47" s="55">
        <f t="shared" si="27"/>
        <v>0</v>
      </c>
      <c r="AC47" s="55">
        <f t="shared" si="27"/>
        <v>0</v>
      </c>
      <c r="AD47" s="55">
        <f t="shared" si="27"/>
        <v>0</v>
      </c>
      <c r="AE47" s="55">
        <f t="shared" si="27"/>
        <v>0</v>
      </c>
      <c r="AF47" s="55">
        <f t="shared" si="27"/>
        <v>0</v>
      </c>
      <c r="AG47" s="55">
        <f t="shared" si="27"/>
        <v>0</v>
      </c>
      <c r="AH47" s="55">
        <f t="shared" si="27"/>
        <v>0</v>
      </c>
    </row>
    <row r="48" spans="1:38" s="1" customFormat="1" ht="14" hidden="1" outlineLevel="2">
      <c r="C48" s="1" t="s">
        <v>27</v>
      </c>
      <c r="D48" s="55">
        <f t="shared" ref="D48:AH48" si="28">COUNTIF(D8:D27,"3-")</f>
        <v>0</v>
      </c>
      <c r="E48" s="55">
        <f t="shared" si="28"/>
        <v>0</v>
      </c>
      <c r="F48" s="55">
        <f t="shared" si="28"/>
        <v>0</v>
      </c>
      <c r="G48" s="55">
        <f t="shared" si="28"/>
        <v>0</v>
      </c>
      <c r="H48" s="55">
        <f t="shared" si="28"/>
        <v>0</v>
      </c>
      <c r="I48" s="55">
        <f t="shared" si="28"/>
        <v>0</v>
      </c>
      <c r="J48" s="55">
        <f t="shared" si="28"/>
        <v>0</v>
      </c>
      <c r="K48" s="55">
        <f t="shared" si="28"/>
        <v>0</v>
      </c>
      <c r="L48" s="55">
        <f t="shared" si="28"/>
        <v>0</v>
      </c>
      <c r="M48" s="55">
        <f t="shared" si="28"/>
        <v>0</v>
      </c>
      <c r="N48" s="55">
        <f t="shared" si="28"/>
        <v>0</v>
      </c>
      <c r="O48" s="55">
        <f t="shared" si="28"/>
        <v>0</v>
      </c>
      <c r="P48" s="55">
        <f t="shared" si="28"/>
        <v>0</v>
      </c>
      <c r="Q48" s="55">
        <f t="shared" si="28"/>
        <v>0</v>
      </c>
      <c r="R48" s="55">
        <f t="shared" si="28"/>
        <v>0</v>
      </c>
      <c r="S48" s="55">
        <f t="shared" si="28"/>
        <v>0</v>
      </c>
      <c r="T48" s="55">
        <f t="shared" si="28"/>
        <v>0</v>
      </c>
      <c r="U48" s="55">
        <f t="shared" si="28"/>
        <v>0</v>
      </c>
      <c r="V48" s="55">
        <f t="shared" si="28"/>
        <v>0</v>
      </c>
      <c r="W48" s="55">
        <f t="shared" si="28"/>
        <v>0</v>
      </c>
      <c r="X48" s="55">
        <f t="shared" si="28"/>
        <v>0</v>
      </c>
      <c r="Y48" s="55">
        <f t="shared" si="28"/>
        <v>0</v>
      </c>
      <c r="Z48" s="55">
        <f t="shared" si="28"/>
        <v>0</v>
      </c>
      <c r="AA48" s="55">
        <f t="shared" si="28"/>
        <v>0</v>
      </c>
      <c r="AB48" s="55">
        <f t="shared" si="28"/>
        <v>0</v>
      </c>
      <c r="AC48" s="55">
        <f t="shared" si="28"/>
        <v>0</v>
      </c>
      <c r="AD48" s="55">
        <f t="shared" si="28"/>
        <v>0</v>
      </c>
      <c r="AE48" s="55">
        <f t="shared" si="28"/>
        <v>0</v>
      </c>
      <c r="AF48" s="55">
        <f t="shared" si="28"/>
        <v>0</v>
      </c>
      <c r="AG48" s="55">
        <f t="shared" si="28"/>
        <v>0</v>
      </c>
      <c r="AH48" s="55">
        <f t="shared" si="28"/>
        <v>0</v>
      </c>
    </row>
    <row r="49" spans="3:34" s="1" customFormat="1" ht="14" hidden="1" outlineLevel="2">
      <c r="C49" s="1" t="s">
        <v>28</v>
      </c>
      <c r="D49" s="55">
        <f t="shared" ref="D49:AH49" si="29">COUNTIF(D8:D27,"3－")</f>
        <v>0</v>
      </c>
      <c r="E49" s="55">
        <f t="shared" si="29"/>
        <v>0</v>
      </c>
      <c r="F49" s="55">
        <f t="shared" si="29"/>
        <v>0</v>
      </c>
      <c r="G49" s="55">
        <f t="shared" si="29"/>
        <v>0</v>
      </c>
      <c r="H49" s="55">
        <f t="shared" si="29"/>
        <v>0</v>
      </c>
      <c r="I49" s="55">
        <f t="shared" si="29"/>
        <v>0</v>
      </c>
      <c r="J49" s="55">
        <f t="shared" si="29"/>
        <v>0</v>
      </c>
      <c r="K49" s="55">
        <f t="shared" si="29"/>
        <v>0</v>
      </c>
      <c r="L49" s="55">
        <f t="shared" si="29"/>
        <v>0</v>
      </c>
      <c r="M49" s="55">
        <f t="shared" si="29"/>
        <v>0</v>
      </c>
      <c r="N49" s="55">
        <f t="shared" si="29"/>
        <v>0</v>
      </c>
      <c r="O49" s="55">
        <f t="shared" si="29"/>
        <v>0</v>
      </c>
      <c r="P49" s="55">
        <f t="shared" si="29"/>
        <v>0</v>
      </c>
      <c r="Q49" s="55">
        <f t="shared" si="29"/>
        <v>0</v>
      </c>
      <c r="R49" s="55">
        <f t="shared" si="29"/>
        <v>0</v>
      </c>
      <c r="S49" s="55">
        <f t="shared" si="29"/>
        <v>0</v>
      </c>
      <c r="T49" s="55">
        <f t="shared" si="29"/>
        <v>0</v>
      </c>
      <c r="U49" s="55">
        <f t="shared" si="29"/>
        <v>0</v>
      </c>
      <c r="V49" s="55">
        <f t="shared" si="29"/>
        <v>0</v>
      </c>
      <c r="W49" s="55">
        <f t="shared" si="29"/>
        <v>0</v>
      </c>
      <c r="X49" s="55">
        <f t="shared" si="29"/>
        <v>0</v>
      </c>
      <c r="Y49" s="55">
        <f t="shared" si="29"/>
        <v>0</v>
      </c>
      <c r="Z49" s="55">
        <f t="shared" si="29"/>
        <v>0</v>
      </c>
      <c r="AA49" s="55">
        <f t="shared" si="29"/>
        <v>0</v>
      </c>
      <c r="AB49" s="55">
        <f t="shared" si="29"/>
        <v>0</v>
      </c>
      <c r="AC49" s="55">
        <f t="shared" si="29"/>
        <v>0</v>
      </c>
      <c r="AD49" s="55">
        <f t="shared" si="29"/>
        <v>0</v>
      </c>
      <c r="AE49" s="55">
        <f t="shared" si="29"/>
        <v>0</v>
      </c>
      <c r="AF49" s="55">
        <f t="shared" si="29"/>
        <v>0</v>
      </c>
      <c r="AG49" s="55">
        <f t="shared" si="29"/>
        <v>0</v>
      </c>
      <c r="AH49" s="55">
        <f t="shared" si="29"/>
        <v>0</v>
      </c>
    </row>
    <row r="50" spans="3:34" s="1" customFormat="1" ht="14" hidden="1" outlineLevel="2">
      <c r="C50" s="1" t="s">
        <v>29</v>
      </c>
      <c r="D50" s="55">
        <f t="shared" ref="D50:AH50" si="30">COUNTIF(D8:D27,"３-")</f>
        <v>0</v>
      </c>
      <c r="E50" s="55">
        <f t="shared" si="30"/>
        <v>0</v>
      </c>
      <c r="F50" s="55">
        <f t="shared" si="30"/>
        <v>0</v>
      </c>
      <c r="G50" s="55">
        <f t="shared" si="30"/>
        <v>0</v>
      </c>
      <c r="H50" s="55">
        <f t="shared" si="30"/>
        <v>0</v>
      </c>
      <c r="I50" s="55">
        <f t="shared" si="30"/>
        <v>0</v>
      </c>
      <c r="J50" s="55">
        <f t="shared" si="30"/>
        <v>0</v>
      </c>
      <c r="K50" s="55">
        <f t="shared" si="30"/>
        <v>0</v>
      </c>
      <c r="L50" s="55">
        <f t="shared" si="30"/>
        <v>0</v>
      </c>
      <c r="M50" s="55">
        <f t="shared" si="30"/>
        <v>0</v>
      </c>
      <c r="N50" s="55">
        <f t="shared" si="30"/>
        <v>0</v>
      </c>
      <c r="O50" s="55">
        <f t="shared" si="30"/>
        <v>0</v>
      </c>
      <c r="P50" s="55">
        <f t="shared" si="30"/>
        <v>0</v>
      </c>
      <c r="Q50" s="55">
        <f t="shared" si="30"/>
        <v>0</v>
      </c>
      <c r="R50" s="55">
        <f t="shared" si="30"/>
        <v>0</v>
      </c>
      <c r="S50" s="55">
        <f t="shared" si="30"/>
        <v>0</v>
      </c>
      <c r="T50" s="55">
        <f t="shared" si="30"/>
        <v>0</v>
      </c>
      <c r="U50" s="55">
        <f t="shared" si="30"/>
        <v>0</v>
      </c>
      <c r="V50" s="55">
        <f t="shared" si="30"/>
        <v>0</v>
      </c>
      <c r="W50" s="55">
        <f t="shared" si="30"/>
        <v>0</v>
      </c>
      <c r="X50" s="55">
        <f t="shared" si="30"/>
        <v>0</v>
      </c>
      <c r="Y50" s="55">
        <f t="shared" si="30"/>
        <v>0</v>
      </c>
      <c r="Z50" s="55">
        <f t="shared" si="30"/>
        <v>0</v>
      </c>
      <c r="AA50" s="55">
        <f t="shared" si="30"/>
        <v>0</v>
      </c>
      <c r="AB50" s="55">
        <f t="shared" si="30"/>
        <v>0</v>
      </c>
      <c r="AC50" s="55">
        <f t="shared" si="30"/>
        <v>0</v>
      </c>
      <c r="AD50" s="55">
        <f t="shared" si="30"/>
        <v>0</v>
      </c>
      <c r="AE50" s="55">
        <f t="shared" si="30"/>
        <v>0</v>
      </c>
      <c r="AF50" s="55">
        <f t="shared" si="30"/>
        <v>0</v>
      </c>
      <c r="AG50" s="55">
        <f t="shared" si="30"/>
        <v>0</v>
      </c>
      <c r="AH50" s="55">
        <f t="shared" si="30"/>
        <v>0</v>
      </c>
    </row>
    <row r="51" spans="3:34" s="1" customFormat="1" ht="14" hidden="1" outlineLevel="2">
      <c r="C51" s="1" t="s">
        <v>30</v>
      </c>
      <c r="D51" s="55">
        <f t="shared" ref="D51:AH51" si="31">COUNTIF(D8:D27,"３－")</f>
        <v>0</v>
      </c>
      <c r="E51" s="55">
        <f t="shared" si="31"/>
        <v>0</v>
      </c>
      <c r="F51" s="55">
        <f t="shared" si="31"/>
        <v>0</v>
      </c>
      <c r="G51" s="55">
        <f t="shared" si="31"/>
        <v>0</v>
      </c>
      <c r="H51" s="55">
        <f t="shared" si="31"/>
        <v>0</v>
      </c>
      <c r="I51" s="55">
        <f t="shared" si="31"/>
        <v>0</v>
      </c>
      <c r="J51" s="55">
        <f t="shared" si="31"/>
        <v>0</v>
      </c>
      <c r="K51" s="55">
        <f t="shared" si="31"/>
        <v>0</v>
      </c>
      <c r="L51" s="55">
        <f t="shared" si="31"/>
        <v>0</v>
      </c>
      <c r="M51" s="55">
        <f t="shared" si="31"/>
        <v>0</v>
      </c>
      <c r="N51" s="55">
        <f t="shared" si="31"/>
        <v>0</v>
      </c>
      <c r="O51" s="55">
        <f t="shared" si="31"/>
        <v>0</v>
      </c>
      <c r="P51" s="55">
        <f t="shared" si="31"/>
        <v>0</v>
      </c>
      <c r="Q51" s="55">
        <f t="shared" si="31"/>
        <v>0</v>
      </c>
      <c r="R51" s="55">
        <f t="shared" si="31"/>
        <v>0</v>
      </c>
      <c r="S51" s="55">
        <f t="shared" si="31"/>
        <v>0</v>
      </c>
      <c r="T51" s="55">
        <f t="shared" si="31"/>
        <v>0</v>
      </c>
      <c r="U51" s="55">
        <f t="shared" si="31"/>
        <v>0</v>
      </c>
      <c r="V51" s="55">
        <f t="shared" si="31"/>
        <v>0</v>
      </c>
      <c r="W51" s="55">
        <f t="shared" si="31"/>
        <v>0</v>
      </c>
      <c r="X51" s="55">
        <f t="shared" si="31"/>
        <v>0</v>
      </c>
      <c r="Y51" s="55">
        <f t="shared" si="31"/>
        <v>0</v>
      </c>
      <c r="Z51" s="55">
        <f t="shared" si="31"/>
        <v>0</v>
      </c>
      <c r="AA51" s="55">
        <f t="shared" si="31"/>
        <v>0</v>
      </c>
      <c r="AB51" s="55">
        <f t="shared" si="31"/>
        <v>0</v>
      </c>
      <c r="AC51" s="55">
        <f t="shared" si="31"/>
        <v>0</v>
      </c>
      <c r="AD51" s="55">
        <f t="shared" si="31"/>
        <v>0</v>
      </c>
      <c r="AE51" s="55">
        <f t="shared" si="31"/>
        <v>0</v>
      </c>
      <c r="AF51" s="55">
        <f t="shared" si="31"/>
        <v>0</v>
      </c>
      <c r="AG51" s="55">
        <f t="shared" si="31"/>
        <v>0</v>
      </c>
      <c r="AH51" s="55">
        <f t="shared" si="31"/>
        <v>0</v>
      </c>
    </row>
    <row r="52" spans="3:34" s="1" customFormat="1" ht="14" outlineLevel="1" collapsed="1">
      <c r="C52" s="1" t="s">
        <v>40</v>
      </c>
      <c r="D52" s="55">
        <f t="shared" ref="D52:AH52" si="32">SUM(D36:D37)</f>
        <v>0</v>
      </c>
      <c r="E52" s="55">
        <f t="shared" si="32"/>
        <v>0</v>
      </c>
      <c r="F52" s="55">
        <f t="shared" si="32"/>
        <v>0</v>
      </c>
      <c r="G52" s="55">
        <f t="shared" si="32"/>
        <v>0</v>
      </c>
      <c r="H52" s="55">
        <f t="shared" si="32"/>
        <v>0</v>
      </c>
      <c r="I52" s="55">
        <f t="shared" si="32"/>
        <v>0</v>
      </c>
      <c r="J52" s="55">
        <f t="shared" si="32"/>
        <v>0</v>
      </c>
      <c r="K52" s="55">
        <f t="shared" si="32"/>
        <v>0</v>
      </c>
      <c r="L52" s="55">
        <f t="shared" si="32"/>
        <v>0</v>
      </c>
      <c r="M52" s="55">
        <f t="shared" si="32"/>
        <v>0</v>
      </c>
      <c r="N52" s="55">
        <f t="shared" si="32"/>
        <v>0</v>
      </c>
      <c r="O52" s="55">
        <f t="shared" si="32"/>
        <v>0</v>
      </c>
      <c r="P52" s="55">
        <f t="shared" si="32"/>
        <v>0</v>
      </c>
      <c r="Q52" s="55">
        <f t="shared" si="32"/>
        <v>0</v>
      </c>
      <c r="R52" s="55">
        <f t="shared" si="32"/>
        <v>0</v>
      </c>
      <c r="S52" s="55">
        <f t="shared" si="32"/>
        <v>0</v>
      </c>
      <c r="T52" s="55">
        <f t="shared" si="32"/>
        <v>0</v>
      </c>
      <c r="U52" s="55">
        <f t="shared" si="32"/>
        <v>0</v>
      </c>
      <c r="V52" s="55">
        <f t="shared" si="32"/>
        <v>0</v>
      </c>
      <c r="W52" s="55">
        <f t="shared" si="32"/>
        <v>0</v>
      </c>
      <c r="X52" s="55">
        <f t="shared" si="32"/>
        <v>0</v>
      </c>
      <c r="Y52" s="55">
        <f t="shared" si="32"/>
        <v>0</v>
      </c>
      <c r="Z52" s="55">
        <f t="shared" si="32"/>
        <v>0</v>
      </c>
      <c r="AA52" s="55">
        <f t="shared" si="32"/>
        <v>0</v>
      </c>
      <c r="AB52" s="55">
        <f t="shared" si="32"/>
        <v>0</v>
      </c>
      <c r="AC52" s="55">
        <f t="shared" si="32"/>
        <v>0</v>
      </c>
      <c r="AD52" s="55">
        <f t="shared" si="32"/>
        <v>0</v>
      </c>
      <c r="AE52" s="55">
        <f t="shared" si="32"/>
        <v>0</v>
      </c>
      <c r="AF52" s="55">
        <f t="shared" si="32"/>
        <v>0</v>
      </c>
      <c r="AG52" s="55">
        <f t="shared" si="32"/>
        <v>0</v>
      </c>
      <c r="AH52" s="55">
        <f t="shared" si="32"/>
        <v>0</v>
      </c>
    </row>
    <row r="53" spans="3:34" s="1" customFormat="1" ht="14" outlineLevel="1">
      <c r="C53" s="1" t="s">
        <v>42</v>
      </c>
      <c r="D53" s="55">
        <f t="shared" ref="D53:AH53" si="33">SUM(D38:D39)</f>
        <v>0</v>
      </c>
      <c r="E53" s="55">
        <f t="shared" si="33"/>
        <v>0</v>
      </c>
      <c r="F53" s="55">
        <f t="shared" si="33"/>
        <v>0</v>
      </c>
      <c r="G53" s="55">
        <f t="shared" si="33"/>
        <v>0</v>
      </c>
      <c r="H53" s="55">
        <f t="shared" si="33"/>
        <v>0</v>
      </c>
      <c r="I53" s="55">
        <f t="shared" si="33"/>
        <v>0</v>
      </c>
      <c r="J53" s="55">
        <f t="shared" si="33"/>
        <v>0</v>
      </c>
      <c r="K53" s="55">
        <f t="shared" si="33"/>
        <v>0</v>
      </c>
      <c r="L53" s="55">
        <f t="shared" si="33"/>
        <v>0</v>
      </c>
      <c r="M53" s="55">
        <f t="shared" si="33"/>
        <v>0</v>
      </c>
      <c r="N53" s="55">
        <f t="shared" si="33"/>
        <v>0</v>
      </c>
      <c r="O53" s="55">
        <f t="shared" si="33"/>
        <v>0</v>
      </c>
      <c r="P53" s="55">
        <f t="shared" si="33"/>
        <v>0</v>
      </c>
      <c r="Q53" s="55">
        <f t="shared" si="33"/>
        <v>0</v>
      </c>
      <c r="R53" s="55">
        <f t="shared" si="33"/>
        <v>0</v>
      </c>
      <c r="S53" s="55">
        <f t="shared" si="33"/>
        <v>0</v>
      </c>
      <c r="T53" s="55">
        <f t="shared" si="33"/>
        <v>0</v>
      </c>
      <c r="U53" s="55">
        <f t="shared" si="33"/>
        <v>0</v>
      </c>
      <c r="V53" s="55">
        <f t="shared" si="33"/>
        <v>0</v>
      </c>
      <c r="W53" s="55">
        <f t="shared" si="33"/>
        <v>0</v>
      </c>
      <c r="X53" s="55">
        <f t="shared" si="33"/>
        <v>0</v>
      </c>
      <c r="Y53" s="55">
        <f t="shared" si="33"/>
        <v>0</v>
      </c>
      <c r="Z53" s="55">
        <f t="shared" si="33"/>
        <v>0</v>
      </c>
      <c r="AA53" s="55">
        <f t="shared" si="33"/>
        <v>0</v>
      </c>
      <c r="AB53" s="55">
        <f t="shared" si="33"/>
        <v>0</v>
      </c>
      <c r="AC53" s="55">
        <f t="shared" si="33"/>
        <v>0</v>
      </c>
      <c r="AD53" s="55">
        <f t="shared" si="33"/>
        <v>0</v>
      </c>
      <c r="AE53" s="55">
        <f t="shared" si="33"/>
        <v>0</v>
      </c>
      <c r="AF53" s="55">
        <f t="shared" si="33"/>
        <v>0</v>
      </c>
      <c r="AG53" s="55">
        <f t="shared" si="33"/>
        <v>0</v>
      </c>
      <c r="AH53" s="55">
        <f t="shared" si="33"/>
        <v>0</v>
      </c>
    </row>
    <row r="54" spans="3:34" s="1" customFormat="1" ht="14" outlineLevel="1">
      <c r="C54" s="1" t="s">
        <v>24</v>
      </c>
      <c r="D54" s="55">
        <f t="shared" ref="D54:AH54" si="34">SUM(D40:D43)</f>
        <v>0</v>
      </c>
      <c r="E54" s="55">
        <f t="shared" si="34"/>
        <v>0</v>
      </c>
      <c r="F54" s="55">
        <f t="shared" si="34"/>
        <v>0</v>
      </c>
      <c r="G54" s="55">
        <f t="shared" si="34"/>
        <v>0</v>
      </c>
      <c r="H54" s="55">
        <f t="shared" si="34"/>
        <v>0</v>
      </c>
      <c r="I54" s="55">
        <f t="shared" si="34"/>
        <v>0</v>
      </c>
      <c r="J54" s="55">
        <f t="shared" si="34"/>
        <v>0</v>
      </c>
      <c r="K54" s="55">
        <f t="shared" si="34"/>
        <v>0</v>
      </c>
      <c r="L54" s="55">
        <f t="shared" si="34"/>
        <v>0</v>
      </c>
      <c r="M54" s="55">
        <f t="shared" si="34"/>
        <v>0</v>
      </c>
      <c r="N54" s="55">
        <f t="shared" si="34"/>
        <v>0</v>
      </c>
      <c r="O54" s="55">
        <f t="shared" si="34"/>
        <v>0</v>
      </c>
      <c r="P54" s="55">
        <f t="shared" si="34"/>
        <v>0</v>
      </c>
      <c r="Q54" s="55">
        <f t="shared" si="34"/>
        <v>0</v>
      </c>
      <c r="R54" s="55">
        <f t="shared" si="34"/>
        <v>0</v>
      </c>
      <c r="S54" s="55">
        <f t="shared" si="34"/>
        <v>0</v>
      </c>
      <c r="T54" s="55">
        <f t="shared" si="34"/>
        <v>0</v>
      </c>
      <c r="U54" s="55">
        <f t="shared" si="34"/>
        <v>0</v>
      </c>
      <c r="V54" s="55">
        <f t="shared" si="34"/>
        <v>0</v>
      </c>
      <c r="W54" s="55">
        <f t="shared" si="34"/>
        <v>0</v>
      </c>
      <c r="X54" s="55">
        <f t="shared" si="34"/>
        <v>0</v>
      </c>
      <c r="Y54" s="55">
        <f t="shared" si="34"/>
        <v>0</v>
      </c>
      <c r="Z54" s="55">
        <f t="shared" si="34"/>
        <v>0</v>
      </c>
      <c r="AA54" s="55">
        <f t="shared" si="34"/>
        <v>0</v>
      </c>
      <c r="AB54" s="55">
        <f t="shared" si="34"/>
        <v>0</v>
      </c>
      <c r="AC54" s="55">
        <f t="shared" si="34"/>
        <v>0</v>
      </c>
      <c r="AD54" s="55">
        <f t="shared" si="34"/>
        <v>0</v>
      </c>
      <c r="AE54" s="55">
        <f t="shared" si="34"/>
        <v>0</v>
      </c>
      <c r="AF54" s="55">
        <f t="shared" si="34"/>
        <v>0</v>
      </c>
      <c r="AG54" s="55">
        <f t="shared" si="34"/>
        <v>0</v>
      </c>
      <c r="AH54" s="55">
        <f t="shared" si="34"/>
        <v>0</v>
      </c>
    </row>
    <row r="55" spans="3:34" s="1" customFormat="1" ht="14" outlineLevel="1">
      <c r="C55" s="1" t="s">
        <v>41</v>
      </c>
      <c r="D55" s="55">
        <f t="shared" ref="D55:AH55" si="35">SUM(D44:D45)</f>
        <v>0</v>
      </c>
      <c r="E55" s="55">
        <f t="shared" si="35"/>
        <v>0</v>
      </c>
      <c r="F55" s="55">
        <f t="shared" si="35"/>
        <v>0</v>
      </c>
      <c r="G55" s="55">
        <f t="shared" si="35"/>
        <v>0</v>
      </c>
      <c r="H55" s="55">
        <f t="shared" si="35"/>
        <v>0</v>
      </c>
      <c r="I55" s="55">
        <f t="shared" si="35"/>
        <v>0</v>
      </c>
      <c r="J55" s="55">
        <f t="shared" si="35"/>
        <v>0</v>
      </c>
      <c r="K55" s="55">
        <f t="shared" si="35"/>
        <v>0</v>
      </c>
      <c r="L55" s="55">
        <f t="shared" si="35"/>
        <v>0</v>
      </c>
      <c r="M55" s="55">
        <f t="shared" si="35"/>
        <v>0</v>
      </c>
      <c r="N55" s="55">
        <f t="shared" si="35"/>
        <v>0</v>
      </c>
      <c r="O55" s="55">
        <f t="shared" si="35"/>
        <v>0</v>
      </c>
      <c r="P55" s="55">
        <f t="shared" si="35"/>
        <v>0</v>
      </c>
      <c r="Q55" s="55">
        <f t="shared" si="35"/>
        <v>0</v>
      </c>
      <c r="R55" s="55">
        <f t="shared" si="35"/>
        <v>0</v>
      </c>
      <c r="S55" s="55">
        <f t="shared" si="35"/>
        <v>0</v>
      </c>
      <c r="T55" s="55">
        <f t="shared" si="35"/>
        <v>0</v>
      </c>
      <c r="U55" s="55">
        <f t="shared" si="35"/>
        <v>0</v>
      </c>
      <c r="V55" s="55">
        <f t="shared" si="35"/>
        <v>0</v>
      </c>
      <c r="W55" s="55">
        <f t="shared" si="35"/>
        <v>0</v>
      </c>
      <c r="X55" s="55">
        <f t="shared" si="35"/>
        <v>0</v>
      </c>
      <c r="Y55" s="55">
        <f t="shared" si="35"/>
        <v>0</v>
      </c>
      <c r="Z55" s="55">
        <f t="shared" si="35"/>
        <v>0</v>
      </c>
      <c r="AA55" s="55">
        <f t="shared" si="35"/>
        <v>0</v>
      </c>
      <c r="AB55" s="55">
        <f t="shared" si="35"/>
        <v>0</v>
      </c>
      <c r="AC55" s="55">
        <f t="shared" si="35"/>
        <v>0</v>
      </c>
      <c r="AD55" s="55">
        <f t="shared" si="35"/>
        <v>0</v>
      </c>
      <c r="AE55" s="55">
        <f t="shared" si="35"/>
        <v>0</v>
      </c>
      <c r="AF55" s="55">
        <f t="shared" si="35"/>
        <v>0</v>
      </c>
      <c r="AG55" s="55">
        <f t="shared" si="35"/>
        <v>0</v>
      </c>
      <c r="AH55" s="55">
        <f t="shared" si="35"/>
        <v>0</v>
      </c>
    </row>
    <row r="56" spans="3:34" s="1" customFormat="1" ht="14" outlineLevel="1">
      <c r="C56" s="1" t="s">
        <v>36</v>
      </c>
      <c r="D56" s="55">
        <f t="shared" ref="D56:AH56" si="36">SUM(D46:D47)</f>
        <v>0</v>
      </c>
      <c r="E56" s="55">
        <f t="shared" si="36"/>
        <v>0</v>
      </c>
      <c r="F56" s="55">
        <f t="shared" si="36"/>
        <v>0</v>
      </c>
      <c r="G56" s="55">
        <f t="shared" si="36"/>
        <v>0</v>
      </c>
      <c r="H56" s="55">
        <f t="shared" si="36"/>
        <v>0</v>
      </c>
      <c r="I56" s="55">
        <f t="shared" si="36"/>
        <v>0</v>
      </c>
      <c r="J56" s="55">
        <f t="shared" si="36"/>
        <v>0</v>
      </c>
      <c r="K56" s="55">
        <f t="shared" si="36"/>
        <v>0</v>
      </c>
      <c r="L56" s="55">
        <f t="shared" si="36"/>
        <v>0</v>
      </c>
      <c r="M56" s="55">
        <f t="shared" si="36"/>
        <v>0</v>
      </c>
      <c r="N56" s="55">
        <f t="shared" si="36"/>
        <v>0</v>
      </c>
      <c r="O56" s="55">
        <f t="shared" si="36"/>
        <v>0</v>
      </c>
      <c r="P56" s="55">
        <f t="shared" si="36"/>
        <v>0</v>
      </c>
      <c r="Q56" s="55">
        <f t="shared" si="36"/>
        <v>0</v>
      </c>
      <c r="R56" s="55">
        <f t="shared" si="36"/>
        <v>0</v>
      </c>
      <c r="S56" s="55">
        <f t="shared" si="36"/>
        <v>0</v>
      </c>
      <c r="T56" s="55">
        <f t="shared" si="36"/>
        <v>0</v>
      </c>
      <c r="U56" s="55">
        <f t="shared" si="36"/>
        <v>0</v>
      </c>
      <c r="V56" s="55">
        <f t="shared" si="36"/>
        <v>0</v>
      </c>
      <c r="W56" s="55">
        <f t="shared" si="36"/>
        <v>0</v>
      </c>
      <c r="X56" s="55">
        <f t="shared" si="36"/>
        <v>0</v>
      </c>
      <c r="Y56" s="55">
        <f t="shared" si="36"/>
        <v>0</v>
      </c>
      <c r="Z56" s="55">
        <f t="shared" si="36"/>
        <v>0</v>
      </c>
      <c r="AA56" s="55">
        <f t="shared" si="36"/>
        <v>0</v>
      </c>
      <c r="AB56" s="55">
        <f t="shared" si="36"/>
        <v>0</v>
      </c>
      <c r="AC56" s="55">
        <f t="shared" si="36"/>
        <v>0</v>
      </c>
      <c r="AD56" s="55">
        <f t="shared" si="36"/>
        <v>0</v>
      </c>
      <c r="AE56" s="55">
        <f t="shared" si="36"/>
        <v>0</v>
      </c>
      <c r="AF56" s="55">
        <f t="shared" si="36"/>
        <v>0</v>
      </c>
      <c r="AG56" s="55">
        <f t="shared" si="36"/>
        <v>0</v>
      </c>
      <c r="AH56" s="55">
        <f t="shared" si="36"/>
        <v>0</v>
      </c>
    </row>
    <row r="57" spans="3:34" s="1" customFormat="1" ht="14" outlineLevel="1">
      <c r="C57" s="1" t="s">
        <v>28</v>
      </c>
      <c r="D57" s="55">
        <f t="shared" ref="D57:AH57" si="37">SUM(D48:D51)</f>
        <v>0</v>
      </c>
      <c r="E57" s="55">
        <f t="shared" si="37"/>
        <v>0</v>
      </c>
      <c r="F57" s="55">
        <f t="shared" si="37"/>
        <v>0</v>
      </c>
      <c r="G57" s="55">
        <f t="shared" si="37"/>
        <v>0</v>
      </c>
      <c r="H57" s="55">
        <f t="shared" si="37"/>
        <v>0</v>
      </c>
      <c r="I57" s="55">
        <f t="shared" si="37"/>
        <v>0</v>
      </c>
      <c r="J57" s="55">
        <f t="shared" si="37"/>
        <v>0</v>
      </c>
      <c r="K57" s="55">
        <f t="shared" si="37"/>
        <v>0</v>
      </c>
      <c r="L57" s="55">
        <f t="shared" si="37"/>
        <v>0</v>
      </c>
      <c r="M57" s="55">
        <f t="shared" si="37"/>
        <v>0</v>
      </c>
      <c r="N57" s="55">
        <f t="shared" si="37"/>
        <v>0</v>
      </c>
      <c r="O57" s="55">
        <f t="shared" si="37"/>
        <v>0</v>
      </c>
      <c r="P57" s="55">
        <f t="shared" si="37"/>
        <v>0</v>
      </c>
      <c r="Q57" s="55">
        <f t="shared" si="37"/>
        <v>0</v>
      </c>
      <c r="R57" s="55">
        <f t="shared" si="37"/>
        <v>0</v>
      </c>
      <c r="S57" s="55">
        <f t="shared" si="37"/>
        <v>0</v>
      </c>
      <c r="T57" s="55">
        <f t="shared" si="37"/>
        <v>0</v>
      </c>
      <c r="U57" s="55">
        <f t="shared" si="37"/>
        <v>0</v>
      </c>
      <c r="V57" s="55">
        <f t="shared" si="37"/>
        <v>0</v>
      </c>
      <c r="W57" s="55">
        <f t="shared" si="37"/>
        <v>0</v>
      </c>
      <c r="X57" s="55">
        <f t="shared" si="37"/>
        <v>0</v>
      </c>
      <c r="Y57" s="55">
        <f t="shared" si="37"/>
        <v>0</v>
      </c>
      <c r="Z57" s="55">
        <f t="shared" si="37"/>
        <v>0</v>
      </c>
      <c r="AA57" s="55">
        <f t="shared" si="37"/>
        <v>0</v>
      </c>
      <c r="AB57" s="55">
        <f t="shared" si="37"/>
        <v>0</v>
      </c>
      <c r="AC57" s="55">
        <f t="shared" si="37"/>
        <v>0</v>
      </c>
      <c r="AD57" s="55">
        <f t="shared" si="37"/>
        <v>0</v>
      </c>
      <c r="AE57" s="55">
        <f t="shared" si="37"/>
        <v>0</v>
      </c>
      <c r="AF57" s="55">
        <f t="shared" si="37"/>
        <v>0</v>
      </c>
      <c r="AG57" s="55">
        <f t="shared" si="37"/>
        <v>0</v>
      </c>
      <c r="AH57" s="55">
        <f t="shared" si="37"/>
        <v>0</v>
      </c>
    </row>
    <row r="58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8:C28"/>
    <mergeCell ref="A4:A7"/>
    <mergeCell ref="B4:B7"/>
    <mergeCell ref="C4:C6"/>
    <mergeCell ref="D4:J4"/>
    <mergeCell ref="K4:Q4"/>
    <mergeCell ref="R4:X4"/>
    <mergeCell ref="Y4:AE4"/>
    <mergeCell ref="AF4:AH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K1:P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4"/>
  <conditionalFormatting sqref="D5:AH27">
    <cfRule type="expression" dxfId="11109" priority="1" stopIfTrue="1">
      <formula>AND(WEEKDAY(D$5)=1)</formula>
    </cfRule>
  </conditionalFormatting>
  <conditionalFormatting sqref="AI8:AK27 AN8:AN27">
    <cfRule type="cellIs" dxfId="11108" priority="2" stopIfTrue="1" operator="equal">
      <formula>0</formula>
    </cfRule>
  </conditionalFormatting>
  <dataValidations count="1">
    <dataValidation type="list" allowBlank="1" showInputMessage="1" showErrorMessage="1" sqref="D8:AH27" xr:uid="{00000000-0002-0000-02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9"/>
  <sheetViews>
    <sheetView topLeftCell="A7" workbookViewId="0">
      <selection activeCell="J11" sqref="J1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2017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43009</v>
      </c>
      <c r="E5" s="11">
        <f>DATE($A$1,$D$2,2)</f>
        <v>43010</v>
      </c>
      <c r="F5" s="11">
        <f>DATE($A$1,$D$2,3)</f>
        <v>43011</v>
      </c>
      <c r="G5" s="11">
        <f>DATE($A$1,$D$2,4)</f>
        <v>43012</v>
      </c>
      <c r="H5" s="11">
        <f>DATE($A$1,$D$2,5)</f>
        <v>43013</v>
      </c>
      <c r="I5" s="11">
        <f>DATE($A$1,$D$2,6)</f>
        <v>43014</v>
      </c>
      <c r="J5" s="11">
        <f>DATE($A$1,$D$2,7)</f>
        <v>43015</v>
      </c>
      <c r="K5" s="11">
        <f>DATE($A$1,$D$2,8)</f>
        <v>43016</v>
      </c>
      <c r="L5" s="11">
        <f>DATE($A$1,$D$2,9)</f>
        <v>43017</v>
      </c>
      <c r="M5" s="11">
        <f>DATE($A$1,$D$2,10)</f>
        <v>43018</v>
      </c>
      <c r="N5" s="56">
        <f>DATE($A$1,$D$2,11)</f>
        <v>43019</v>
      </c>
      <c r="O5" s="11">
        <f>DATE($A$1,$D$2,12)</f>
        <v>43020</v>
      </c>
      <c r="P5" s="11">
        <f>DATE($A$1,$D$2,13)</f>
        <v>43021</v>
      </c>
      <c r="Q5" s="11">
        <f>DATE($A$1,$D$2,14)</f>
        <v>43022</v>
      </c>
      <c r="R5" s="11">
        <f>DATE($A$1,$D$2,15)</f>
        <v>43023</v>
      </c>
      <c r="S5" s="11">
        <f>DATE($A$1,$D$2,16)</f>
        <v>43024</v>
      </c>
      <c r="T5" s="11">
        <f>DATE($A$1,$D$2,17)</f>
        <v>43025</v>
      </c>
      <c r="U5" s="11">
        <f>DATE($A$1,$D$2,18)</f>
        <v>43026</v>
      </c>
      <c r="V5" s="11">
        <f>DATE($A$1,$D$2,19)</f>
        <v>43027</v>
      </c>
      <c r="W5" s="11">
        <f>DATE($A$1,$D$2,20)</f>
        <v>43028</v>
      </c>
      <c r="X5" s="11">
        <f>DATE($A$1,$D$2,21)</f>
        <v>43029</v>
      </c>
      <c r="Y5" s="11">
        <f>DATE($A$1,$D$2,22)</f>
        <v>43030</v>
      </c>
      <c r="Z5" s="11">
        <f>DATE($A$1,$D$2,23)</f>
        <v>43031</v>
      </c>
      <c r="AA5" s="11">
        <f>DATE($A$1,$D$2,24)</f>
        <v>43032</v>
      </c>
      <c r="AB5" s="11">
        <f>DATE($A$1,$D$2,25)</f>
        <v>43033</v>
      </c>
      <c r="AC5" s="11">
        <f>DATE($A$1,$D$2,26)</f>
        <v>43034</v>
      </c>
      <c r="AD5" s="11">
        <f>DATE($A$1,$D$2,27)</f>
        <v>43035</v>
      </c>
      <c r="AE5" s="11">
        <f>DATE($A$1,$D$2,28)</f>
        <v>43036</v>
      </c>
      <c r="AF5" s="88">
        <f>DATE($A$1,$D$2,29)</f>
        <v>43037</v>
      </c>
      <c r="AG5" s="11">
        <f>DATE($A$1,$D$2,30)</f>
        <v>43038</v>
      </c>
      <c r="AH5" s="478">
        <f>DATE($A$1,$D$2,31)</f>
        <v>43039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43009</v>
      </c>
      <c r="E6" s="11">
        <f t="shared" si="0"/>
        <v>43010</v>
      </c>
      <c r="F6" s="11">
        <f t="shared" si="0"/>
        <v>43011</v>
      </c>
      <c r="G6" s="11">
        <f t="shared" si="0"/>
        <v>43012</v>
      </c>
      <c r="H6" s="11">
        <f t="shared" si="0"/>
        <v>43013</v>
      </c>
      <c r="I6" s="11">
        <f t="shared" si="0"/>
        <v>43014</v>
      </c>
      <c r="J6" s="11">
        <f t="shared" si="0"/>
        <v>43015</v>
      </c>
      <c r="K6" s="11">
        <f t="shared" si="0"/>
        <v>43016</v>
      </c>
      <c r="L6" s="56">
        <f t="shared" si="0"/>
        <v>43017</v>
      </c>
      <c r="M6" s="11">
        <f t="shared" si="0"/>
        <v>43018</v>
      </c>
      <c r="N6" s="88">
        <f t="shared" si="0"/>
        <v>43019</v>
      </c>
      <c r="O6" s="11">
        <f t="shared" si="0"/>
        <v>43020</v>
      </c>
      <c r="P6" s="11">
        <f t="shared" si="0"/>
        <v>43021</v>
      </c>
      <c r="Q6" s="11">
        <f t="shared" si="0"/>
        <v>43022</v>
      </c>
      <c r="R6" s="11">
        <f t="shared" si="0"/>
        <v>43023</v>
      </c>
      <c r="S6" s="11">
        <f t="shared" si="0"/>
        <v>43024</v>
      </c>
      <c r="T6" s="11">
        <f t="shared" si="0"/>
        <v>43025</v>
      </c>
      <c r="U6" s="88">
        <f t="shared" si="0"/>
        <v>43026</v>
      </c>
      <c r="V6" s="11">
        <f t="shared" si="0"/>
        <v>43027</v>
      </c>
      <c r="W6" s="11">
        <f t="shared" si="0"/>
        <v>43028</v>
      </c>
      <c r="X6" s="11">
        <f t="shared" si="0"/>
        <v>43029</v>
      </c>
      <c r="Y6" s="11">
        <f t="shared" si="0"/>
        <v>43030</v>
      </c>
      <c r="Z6" s="88">
        <f t="shared" si="0"/>
        <v>43031</v>
      </c>
      <c r="AA6" s="11">
        <f t="shared" si="0"/>
        <v>43032</v>
      </c>
      <c r="AB6" s="11">
        <f t="shared" si="0"/>
        <v>43033</v>
      </c>
      <c r="AC6" s="11">
        <f t="shared" si="0"/>
        <v>43034</v>
      </c>
      <c r="AD6" s="11">
        <f t="shared" si="0"/>
        <v>43035</v>
      </c>
      <c r="AE6" s="11">
        <f t="shared" si="0"/>
        <v>43036</v>
      </c>
      <c r="AF6" s="88">
        <f t="shared" si="0"/>
        <v>43037</v>
      </c>
      <c r="AG6" s="11">
        <f t="shared" si="0"/>
        <v>43038</v>
      </c>
      <c r="AH6" s="478">
        <f t="shared" si="0"/>
        <v>43039</v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日</v>
      </c>
      <c r="E7" s="708" t="str">
        <f t="shared" si="1"/>
        <v>月</v>
      </c>
      <c r="F7" s="708" t="str">
        <f t="shared" si="1"/>
        <v>火</v>
      </c>
      <c r="G7" s="708" t="str">
        <f t="shared" si="1"/>
        <v>水</v>
      </c>
      <c r="H7" s="708" t="str">
        <f t="shared" si="1"/>
        <v>木</v>
      </c>
      <c r="I7" s="708" t="str">
        <f t="shared" si="1"/>
        <v>金</v>
      </c>
      <c r="J7" s="708" t="str">
        <f t="shared" si="1"/>
        <v>土</v>
      </c>
      <c r="K7" s="708" t="str">
        <f t="shared" si="1"/>
        <v>日</v>
      </c>
      <c r="L7" s="1052" t="str">
        <f t="shared" si="1"/>
        <v>月</v>
      </c>
      <c r="M7" s="708" t="str">
        <f t="shared" si="1"/>
        <v>火</v>
      </c>
      <c r="N7" s="744" t="str">
        <f t="shared" si="1"/>
        <v>水</v>
      </c>
      <c r="O7" s="708" t="str">
        <f t="shared" si="1"/>
        <v>木</v>
      </c>
      <c r="P7" s="708" t="str">
        <f t="shared" si="1"/>
        <v>金</v>
      </c>
      <c r="Q7" s="708" t="str">
        <f t="shared" si="1"/>
        <v>土</v>
      </c>
      <c r="R7" s="708" t="str">
        <f t="shared" si="1"/>
        <v>日</v>
      </c>
      <c r="S7" s="708" t="str">
        <f t="shared" si="1"/>
        <v>月</v>
      </c>
      <c r="T7" s="708" t="str">
        <f t="shared" si="1"/>
        <v>火</v>
      </c>
      <c r="U7" s="744" t="str">
        <f t="shared" si="1"/>
        <v>水</v>
      </c>
      <c r="V7" s="708" t="str">
        <f t="shared" si="1"/>
        <v>木</v>
      </c>
      <c r="W7" s="708" t="str">
        <f t="shared" si="1"/>
        <v>金</v>
      </c>
      <c r="X7" s="708" t="str">
        <f t="shared" si="1"/>
        <v>土</v>
      </c>
      <c r="Y7" s="708" t="str">
        <f t="shared" si="1"/>
        <v>日</v>
      </c>
      <c r="Z7" s="744" t="str">
        <f t="shared" si="1"/>
        <v>月</v>
      </c>
      <c r="AA7" s="708" t="str">
        <f t="shared" si="1"/>
        <v>火</v>
      </c>
      <c r="AB7" s="708" t="str">
        <f t="shared" si="1"/>
        <v>水</v>
      </c>
      <c r="AC7" s="708" t="str">
        <f t="shared" si="1"/>
        <v>木</v>
      </c>
      <c r="AD7" s="708" t="str">
        <f t="shared" si="1"/>
        <v>金</v>
      </c>
      <c r="AE7" s="708" t="str">
        <f t="shared" si="1"/>
        <v>土</v>
      </c>
      <c r="AF7" s="744" t="str">
        <f t="shared" si="1"/>
        <v>日</v>
      </c>
      <c r="AG7" s="708" t="str">
        <f t="shared" si="1"/>
        <v>月</v>
      </c>
      <c r="AH7" s="708" t="str">
        <f t="shared" si="1"/>
        <v>火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 t="s">
        <v>21</v>
      </c>
      <c r="E8" s="778" t="s">
        <v>42</v>
      </c>
      <c r="F8" s="778" t="s">
        <v>28</v>
      </c>
      <c r="G8" s="778" t="s">
        <v>34</v>
      </c>
      <c r="H8" s="778" t="s">
        <v>21</v>
      </c>
      <c r="I8" s="778" t="s">
        <v>24</v>
      </c>
      <c r="J8" s="778" t="s">
        <v>34</v>
      </c>
      <c r="K8" s="789" t="s">
        <v>24</v>
      </c>
      <c r="L8" s="756" t="s">
        <v>34</v>
      </c>
      <c r="M8" s="778" t="s">
        <v>21</v>
      </c>
      <c r="N8" s="548" t="s">
        <v>42</v>
      </c>
      <c r="O8" s="778" t="s">
        <v>24</v>
      </c>
      <c r="P8" s="789" t="s">
        <v>34</v>
      </c>
      <c r="Q8" s="778" t="s">
        <v>21</v>
      </c>
      <c r="R8" s="548" t="s">
        <v>28</v>
      </c>
      <c r="S8" s="789" t="s">
        <v>34</v>
      </c>
      <c r="T8" s="778" t="s">
        <v>21</v>
      </c>
      <c r="U8" s="548" t="s">
        <v>42</v>
      </c>
      <c r="V8" s="548" t="s">
        <v>36</v>
      </c>
      <c r="W8" s="778" t="s">
        <v>42</v>
      </c>
      <c r="X8" s="778" t="s">
        <v>21</v>
      </c>
      <c r="Y8" s="1037" t="s">
        <v>36</v>
      </c>
      <c r="Z8" s="548" t="s">
        <v>21</v>
      </c>
      <c r="AA8" s="778" t="s">
        <v>24</v>
      </c>
      <c r="AB8" s="778" t="s">
        <v>34</v>
      </c>
      <c r="AC8" s="778" t="s">
        <v>21</v>
      </c>
      <c r="AD8" s="861" t="s">
        <v>28</v>
      </c>
      <c r="AE8" s="861" t="s">
        <v>34</v>
      </c>
      <c r="AF8" s="568" t="s">
        <v>28</v>
      </c>
      <c r="AG8" s="789" t="s">
        <v>34</v>
      </c>
      <c r="AH8" s="789" t="s">
        <v>21</v>
      </c>
      <c r="AI8" s="587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32</v>
      </c>
      <c r="AL8" s="544" t="s">
        <v>38</v>
      </c>
      <c r="AM8" s="545"/>
      <c r="AN8" s="55">
        <f>COUNTIF(D8:AH8,"日")</f>
        <v>0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4</v>
      </c>
      <c r="AR8" s="55">
        <f t="shared" ref="AR8:AR28" si="8">COUNTIF(D8:AH8,"2－")</f>
        <v>4</v>
      </c>
      <c r="AS8" s="55">
        <f t="shared" ref="AS8:AS28" si="9">COUNTIF(D8:AH8,"２-")</f>
        <v>4</v>
      </c>
      <c r="AT8" s="55">
        <f t="shared" ref="AT8:AT28" si="10">COUNTIF(D8:AH8,"２－")</f>
        <v>4</v>
      </c>
      <c r="AU8" s="55">
        <f t="shared" ref="AU8:AU28" si="11">COUNTIF(D8:AH8,"3-")</f>
        <v>4</v>
      </c>
      <c r="AV8" s="55">
        <f t="shared" ref="AV8:AV28" si="12">COUNTIF(D8:AH8,"3－")</f>
        <v>4</v>
      </c>
      <c r="AW8" s="55">
        <f t="shared" ref="AW8:AW28" si="13">COUNTIF(D8:AH8,"３-")</f>
        <v>4</v>
      </c>
      <c r="AX8" s="55">
        <f t="shared" ref="AX8:AX28" si="14">COUNTIF(D8:AH8,"３－")</f>
        <v>4</v>
      </c>
    </row>
    <row r="9" spans="1:50" ht="14">
      <c r="A9" s="19" t="s">
        <v>31</v>
      </c>
      <c r="B9" s="779" t="s">
        <v>44</v>
      </c>
      <c r="C9" s="546" t="s">
        <v>45</v>
      </c>
      <c r="D9" s="778" t="s">
        <v>21</v>
      </c>
      <c r="E9" s="778" t="s">
        <v>21</v>
      </c>
      <c r="F9" s="778" t="s">
        <v>21</v>
      </c>
      <c r="G9" s="778" t="s">
        <v>21</v>
      </c>
      <c r="H9" s="778"/>
      <c r="I9" s="778"/>
      <c r="J9" s="778" t="s">
        <v>21</v>
      </c>
      <c r="K9" s="789" t="s">
        <v>21</v>
      </c>
      <c r="L9" s="756" t="s">
        <v>21</v>
      </c>
      <c r="M9" s="832"/>
      <c r="N9" s="832"/>
      <c r="O9" s="778"/>
      <c r="P9" s="778"/>
      <c r="Q9" s="789" t="s">
        <v>21</v>
      </c>
      <c r="R9" s="789" t="s">
        <v>21</v>
      </c>
      <c r="S9" s="913"/>
      <c r="T9" s="832"/>
      <c r="U9" s="548" t="s">
        <v>21</v>
      </c>
      <c r="V9" s="778"/>
      <c r="W9" s="778"/>
      <c r="X9" s="778" t="s">
        <v>21</v>
      </c>
      <c r="Y9" s="789" t="s">
        <v>21</v>
      </c>
      <c r="Z9" s="832"/>
      <c r="AA9" s="778" t="s">
        <v>21</v>
      </c>
      <c r="AB9" s="778"/>
      <c r="AC9" s="778"/>
      <c r="AD9" s="809" t="s">
        <v>21</v>
      </c>
      <c r="AE9" s="778" t="s">
        <v>21</v>
      </c>
      <c r="AF9" s="568" t="s">
        <v>21</v>
      </c>
      <c r="AG9" s="913"/>
      <c r="AH9" s="789" t="s">
        <v>21</v>
      </c>
      <c r="AI9" s="587">
        <f t="shared" si="2"/>
        <v>34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0</v>
      </c>
      <c r="AO9" s="55">
        <f t="shared" si="5"/>
        <v>17</v>
      </c>
      <c r="AP9" s="55">
        <f t="shared" si="6"/>
        <v>17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 t="s">
        <v>31</v>
      </c>
      <c r="B10" s="779" t="s">
        <v>85</v>
      </c>
      <c r="C10" s="546" t="s">
        <v>86</v>
      </c>
      <c r="D10" s="809"/>
      <c r="E10" s="809"/>
      <c r="F10" s="809"/>
      <c r="G10" s="778"/>
      <c r="H10" s="778"/>
      <c r="I10" s="789"/>
      <c r="J10" s="778"/>
      <c r="K10" s="789"/>
      <c r="L10" s="819"/>
      <c r="M10" s="778" t="s">
        <v>21</v>
      </c>
      <c r="N10" s="548" t="s">
        <v>36</v>
      </c>
      <c r="O10" s="778" t="s">
        <v>36</v>
      </c>
      <c r="P10" s="789" t="s">
        <v>41</v>
      </c>
      <c r="Q10" s="817"/>
      <c r="R10" s="817"/>
      <c r="S10" s="817"/>
      <c r="T10" s="817"/>
      <c r="U10" s="774"/>
      <c r="V10" s="811"/>
      <c r="W10" s="811"/>
      <c r="X10" s="817"/>
      <c r="Y10" s="817"/>
      <c r="Z10" s="785"/>
      <c r="AA10" s="817"/>
      <c r="AB10" s="811"/>
      <c r="AC10" s="811"/>
      <c r="AD10" s="811"/>
      <c r="AE10" s="774"/>
      <c r="AF10" s="785"/>
      <c r="AG10" s="817"/>
      <c r="AH10" s="811"/>
      <c r="AI10" s="587">
        <f t="shared" si="2"/>
        <v>2</v>
      </c>
      <c r="AJ10" s="100">
        <f t="shared" si="3"/>
        <v>0</v>
      </c>
      <c r="AK10" s="101">
        <f t="shared" si="4"/>
        <v>0</v>
      </c>
      <c r="AL10" s="104"/>
      <c r="AM10" s="103"/>
      <c r="AN10" s="55"/>
      <c r="AO10" s="55">
        <f t="shared" si="5"/>
        <v>1</v>
      </c>
      <c r="AP10" s="55">
        <f t="shared" si="6"/>
        <v>1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809"/>
      <c r="E11" s="809"/>
      <c r="F11" s="809"/>
      <c r="G11" s="778"/>
      <c r="H11" s="778"/>
      <c r="I11" s="789"/>
      <c r="J11" s="778"/>
      <c r="K11" s="789"/>
      <c r="L11" s="819"/>
      <c r="M11" s="778"/>
      <c r="N11" s="548"/>
      <c r="O11" s="778"/>
      <c r="P11" s="789"/>
      <c r="Q11" s="789"/>
      <c r="R11" s="789"/>
      <c r="S11" s="789"/>
      <c r="T11" s="789"/>
      <c r="U11" s="548"/>
      <c r="V11" s="548"/>
      <c r="W11" s="778"/>
      <c r="X11" s="789"/>
      <c r="Y11" s="789"/>
      <c r="Z11" s="568"/>
      <c r="AA11" s="789"/>
      <c r="AB11" s="778"/>
      <c r="AC11" s="778"/>
      <c r="AD11" s="778"/>
      <c r="AE11" s="778"/>
      <c r="AF11" s="568"/>
      <c r="AG11" s="789"/>
      <c r="AH11" s="789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778"/>
      <c r="E12" s="778"/>
      <c r="F12" s="778"/>
      <c r="G12" s="778"/>
      <c r="H12" s="778"/>
      <c r="I12" s="789"/>
      <c r="J12" s="778"/>
      <c r="K12" s="789"/>
      <c r="L12" s="819"/>
      <c r="M12" s="778"/>
      <c r="N12" s="548"/>
      <c r="O12" s="778"/>
      <c r="P12" s="789"/>
      <c r="Q12" s="778"/>
      <c r="R12" s="778"/>
      <c r="S12" s="778"/>
      <c r="T12" s="789"/>
      <c r="U12" s="548"/>
      <c r="V12" s="778"/>
      <c r="W12" s="778"/>
      <c r="X12" s="789"/>
      <c r="Y12" s="1055"/>
      <c r="Z12" s="568"/>
      <c r="AA12" s="789"/>
      <c r="AB12" s="778"/>
      <c r="AC12" s="778"/>
      <c r="AD12" s="778"/>
      <c r="AE12" s="778"/>
      <c r="AF12" s="548"/>
      <c r="AG12" s="778"/>
      <c r="AH12" s="789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ref="AN12:AN22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928" t="s">
        <v>42</v>
      </c>
      <c r="E13" s="778" t="s">
        <v>24</v>
      </c>
      <c r="F13" s="778" t="s">
        <v>34</v>
      </c>
      <c r="G13" s="778" t="s">
        <v>21</v>
      </c>
      <c r="H13" s="778" t="s">
        <v>24</v>
      </c>
      <c r="I13" s="989" t="s">
        <v>34</v>
      </c>
      <c r="J13" s="809" t="s">
        <v>21</v>
      </c>
      <c r="K13" s="815" t="s">
        <v>21</v>
      </c>
      <c r="L13" s="1053" t="s">
        <v>21</v>
      </c>
      <c r="M13" s="778" t="s">
        <v>42</v>
      </c>
      <c r="N13" s="548" t="s">
        <v>24</v>
      </c>
      <c r="O13" s="778" t="s">
        <v>34</v>
      </c>
      <c r="P13" s="568" t="s">
        <v>40</v>
      </c>
      <c r="Q13" s="778" t="s">
        <v>21</v>
      </c>
      <c r="R13" s="778" t="s">
        <v>24</v>
      </c>
      <c r="S13" s="789" t="s">
        <v>34</v>
      </c>
      <c r="T13" s="789" t="s">
        <v>24</v>
      </c>
      <c r="U13" s="548" t="s">
        <v>34</v>
      </c>
      <c r="V13" s="832" t="s">
        <v>21</v>
      </c>
      <c r="W13" s="778" t="s">
        <v>24</v>
      </c>
      <c r="X13" s="789" t="s">
        <v>34</v>
      </c>
      <c r="Y13" s="778" t="s">
        <v>21</v>
      </c>
      <c r="Z13" s="568" t="s">
        <v>24</v>
      </c>
      <c r="AA13" s="789" t="s">
        <v>34</v>
      </c>
      <c r="AB13" s="833" t="s">
        <v>42</v>
      </c>
      <c r="AC13" s="833" t="s">
        <v>21</v>
      </c>
      <c r="AD13" s="861" t="s">
        <v>24</v>
      </c>
      <c r="AE13" s="861" t="s">
        <v>34</v>
      </c>
      <c r="AF13" s="568" t="s">
        <v>42</v>
      </c>
      <c r="AG13" s="789" t="s">
        <v>24</v>
      </c>
      <c r="AH13" s="789" t="s">
        <v>34</v>
      </c>
      <c r="AI13" s="587">
        <f t="shared" si="2"/>
        <v>16</v>
      </c>
      <c r="AJ13" s="100">
        <f t="shared" si="3"/>
        <v>0</v>
      </c>
      <c r="AK13" s="101">
        <f t="shared" si="4"/>
        <v>36</v>
      </c>
      <c r="AL13" s="104" t="s">
        <v>48</v>
      </c>
      <c r="AM13" s="103"/>
      <c r="AN13" s="55">
        <f t="shared" si="15"/>
        <v>0</v>
      </c>
      <c r="AO13" s="55">
        <f t="shared" si="5"/>
        <v>8</v>
      </c>
      <c r="AP13" s="55">
        <f t="shared" si="6"/>
        <v>8</v>
      </c>
      <c r="AQ13" s="55">
        <f t="shared" si="7"/>
        <v>9</v>
      </c>
      <c r="AR13" s="55">
        <f t="shared" si="8"/>
        <v>9</v>
      </c>
      <c r="AS13" s="55">
        <f t="shared" si="9"/>
        <v>9</v>
      </c>
      <c r="AT13" s="55">
        <f t="shared" si="10"/>
        <v>9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78" t="s">
        <v>21</v>
      </c>
      <c r="E14" s="778" t="s">
        <v>28</v>
      </c>
      <c r="F14" s="778" t="s">
        <v>34</v>
      </c>
      <c r="G14" s="778" t="s">
        <v>28</v>
      </c>
      <c r="H14" s="778" t="s">
        <v>34</v>
      </c>
      <c r="I14" s="816" t="s">
        <v>28</v>
      </c>
      <c r="J14" s="816" t="s">
        <v>34</v>
      </c>
      <c r="K14" s="1054" t="s">
        <v>21</v>
      </c>
      <c r="L14" s="819" t="s">
        <v>28</v>
      </c>
      <c r="M14" s="789" t="s">
        <v>34</v>
      </c>
      <c r="N14" s="548" t="s">
        <v>28</v>
      </c>
      <c r="O14" s="778" t="s">
        <v>34</v>
      </c>
      <c r="P14" s="778" t="s">
        <v>21</v>
      </c>
      <c r="Q14" s="778" t="s">
        <v>41</v>
      </c>
      <c r="R14" s="815" t="s">
        <v>21</v>
      </c>
      <c r="S14" s="778" t="s">
        <v>28</v>
      </c>
      <c r="T14" s="778" t="s">
        <v>34</v>
      </c>
      <c r="U14" s="832" t="s">
        <v>21</v>
      </c>
      <c r="V14" s="832" t="s">
        <v>28</v>
      </c>
      <c r="W14" s="832" t="s">
        <v>34</v>
      </c>
      <c r="X14" s="778" t="s">
        <v>28</v>
      </c>
      <c r="Y14" s="778" t="s">
        <v>34</v>
      </c>
      <c r="Z14" s="568" t="s">
        <v>21</v>
      </c>
      <c r="AA14" s="833" t="s">
        <v>36</v>
      </c>
      <c r="AB14" s="778" t="s">
        <v>28</v>
      </c>
      <c r="AC14" s="778" t="s">
        <v>34</v>
      </c>
      <c r="AD14" s="778" t="s">
        <v>21</v>
      </c>
      <c r="AE14" s="789" t="s">
        <v>28</v>
      </c>
      <c r="AF14" s="568" t="s">
        <v>34</v>
      </c>
      <c r="AG14" s="789" t="s">
        <v>21</v>
      </c>
      <c r="AH14" s="789" t="s">
        <v>28</v>
      </c>
      <c r="AI14" s="587">
        <f t="shared" si="2"/>
        <v>16</v>
      </c>
      <c r="AJ14" s="100">
        <f t="shared" si="3"/>
        <v>0</v>
      </c>
      <c r="AK14" s="101">
        <f t="shared" si="4"/>
        <v>44</v>
      </c>
      <c r="AL14" s="104" t="s">
        <v>48</v>
      </c>
      <c r="AM14" s="103"/>
      <c r="AN14" s="55">
        <f t="shared" si="15"/>
        <v>0</v>
      </c>
      <c r="AO14" s="55">
        <f t="shared" si="5"/>
        <v>8</v>
      </c>
      <c r="AP14" s="55">
        <f t="shared" si="6"/>
        <v>8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11</v>
      </c>
      <c r="AV14" s="55">
        <f t="shared" si="12"/>
        <v>11</v>
      </c>
      <c r="AW14" s="55">
        <f t="shared" si="13"/>
        <v>11</v>
      </c>
      <c r="AX14" s="55">
        <f t="shared" si="14"/>
        <v>11</v>
      </c>
    </row>
    <row r="15" spans="1:50" ht="14">
      <c r="A15" s="33" t="s">
        <v>46</v>
      </c>
      <c r="B15" s="34" t="s">
        <v>32</v>
      </c>
      <c r="C15" s="49" t="s">
        <v>75</v>
      </c>
      <c r="D15" s="778" t="s">
        <v>34</v>
      </c>
      <c r="E15" s="778" t="s">
        <v>21</v>
      </c>
      <c r="F15" s="778" t="s">
        <v>40</v>
      </c>
      <c r="G15" s="778" t="s">
        <v>36</v>
      </c>
      <c r="H15" s="778" t="s">
        <v>42</v>
      </c>
      <c r="I15" s="809" t="s">
        <v>41</v>
      </c>
      <c r="J15" s="809" t="s">
        <v>21</v>
      </c>
      <c r="K15" s="809" t="s">
        <v>21</v>
      </c>
      <c r="L15" s="756" t="s">
        <v>24</v>
      </c>
      <c r="M15" s="789" t="s">
        <v>34</v>
      </c>
      <c r="N15" s="548" t="s">
        <v>21</v>
      </c>
      <c r="O15" s="778" t="s">
        <v>36</v>
      </c>
      <c r="P15" s="548" t="s">
        <v>36</v>
      </c>
      <c r="Q15" s="778" t="s">
        <v>28</v>
      </c>
      <c r="R15" s="778" t="s">
        <v>34</v>
      </c>
      <c r="S15" s="778" t="s">
        <v>21</v>
      </c>
      <c r="T15" s="778" t="s">
        <v>40</v>
      </c>
      <c r="U15" s="548" t="s">
        <v>41</v>
      </c>
      <c r="V15" s="929" t="s">
        <v>24</v>
      </c>
      <c r="W15" s="929" t="s">
        <v>34</v>
      </c>
      <c r="X15" s="815" t="s">
        <v>21</v>
      </c>
      <c r="Y15" s="809" t="s">
        <v>21</v>
      </c>
      <c r="Z15" s="548" t="s">
        <v>36</v>
      </c>
      <c r="AA15" s="861" t="s">
        <v>41</v>
      </c>
      <c r="AB15" s="778" t="s">
        <v>21</v>
      </c>
      <c r="AC15" s="789" t="s">
        <v>41</v>
      </c>
      <c r="AD15" s="789" t="s">
        <v>40</v>
      </c>
      <c r="AE15" s="789" t="s">
        <v>24</v>
      </c>
      <c r="AF15" s="568" t="s">
        <v>34</v>
      </c>
      <c r="AG15" s="789" t="s">
        <v>21</v>
      </c>
      <c r="AH15" s="861" t="s">
        <v>36</v>
      </c>
      <c r="AI15" s="587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1</v>
      </c>
      <c r="AV15" s="55">
        <f t="shared" si="12"/>
        <v>1</v>
      </c>
      <c r="AW15" s="55">
        <f t="shared" si="13"/>
        <v>1</v>
      </c>
      <c r="AX15" s="55">
        <f t="shared" si="14"/>
        <v>1</v>
      </c>
    </row>
    <row r="16" spans="1:50" ht="14">
      <c r="A16" s="19" t="s">
        <v>46</v>
      </c>
      <c r="B16" s="20" t="s">
        <v>32</v>
      </c>
      <c r="C16" s="49" t="s">
        <v>50</v>
      </c>
      <c r="D16" s="778" t="s">
        <v>34</v>
      </c>
      <c r="E16" s="778" t="s">
        <v>21</v>
      </c>
      <c r="F16" s="778" t="s">
        <v>24</v>
      </c>
      <c r="G16" s="778" t="s">
        <v>34</v>
      </c>
      <c r="H16" s="778" t="s">
        <v>28</v>
      </c>
      <c r="I16" s="778" t="s">
        <v>34</v>
      </c>
      <c r="J16" s="778" t="s">
        <v>28</v>
      </c>
      <c r="K16" s="789" t="s">
        <v>34</v>
      </c>
      <c r="L16" s="1053" t="s">
        <v>21</v>
      </c>
      <c r="M16" s="789" t="s">
        <v>24</v>
      </c>
      <c r="N16" s="548" t="s">
        <v>34</v>
      </c>
      <c r="O16" s="778" t="s">
        <v>28</v>
      </c>
      <c r="P16" s="778" t="s">
        <v>34</v>
      </c>
      <c r="Q16" s="789" t="s">
        <v>24</v>
      </c>
      <c r="R16" s="789" t="s">
        <v>34</v>
      </c>
      <c r="S16" s="789" t="s">
        <v>21</v>
      </c>
      <c r="T16" s="789" t="s">
        <v>21</v>
      </c>
      <c r="U16" s="832" t="s">
        <v>28</v>
      </c>
      <c r="V16" s="832" t="s">
        <v>34</v>
      </c>
      <c r="W16" s="832" t="s">
        <v>21</v>
      </c>
      <c r="X16" s="789" t="s">
        <v>24</v>
      </c>
      <c r="Y16" s="789" t="s">
        <v>34</v>
      </c>
      <c r="Z16" s="548" t="s">
        <v>21</v>
      </c>
      <c r="AA16" s="778" t="s">
        <v>28</v>
      </c>
      <c r="AB16" s="778" t="s">
        <v>34</v>
      </c>
      <c r="AC16" s="833" t="s">
        <v>24</v>
      </c>
      <c r="AD16" s="833" t="s">
        <v>34</v>
      </c>
      <c r="AE16" s="861" t="s">
        <v>21</v>
      </c>
      <c r="AF16" s="568" t="s">
        <v>21</v>
      </c>
      <c r="AG16" s="789" t="s">
        <v>28</v>
      </c>
      <c r="AH16" s="789" t="s">
        <v>34</v>
      </c>
      <c r="AI16" s="587">
        <f t="shared" si="2"/>
        <v>16</v>
      </c>
      <c r="AJ16" s="100">
        <f t="shared" si="3"/>
        <v>0</v>
      </c>
      <c r="AK16" s="101">
        <f t="shared" si="4"/>
        <v>44</v>
      </c>
      <c r="AL16" s="104" t="s">
        <v>51</v>
      </c>
      <c r="AM16" s="103"/>
      <c r="AN16" s="55">
        <f t="shared" si="15"/>
        <v>0</v>
      </c>
      <c r="AO16" s="55">
        <f t="shared" si="5"/>
        <v>8</v>
      </c>
      <c r="AP16" s="55">
        <f t="shared" si="6"/>
        <v>8</v>
      </c>
      <c r="AQ16" s="55">
        <f t="shared" si="7"/>
        <v>5</v>
      </c>
      <c r="AR16" s="55">
        <f t="shared" si="8"/>
        <v>5</v>
      </c>
      <c r="AS16" s="55">
        <f t="shared" si="9"/>
        <v>5</v>
      </c>
      <c r="AT16" s="55">
        <f t="shared" si="10"/>
        <v>5</v>
      </c>
      <c r="AU16" s="55">
        <f t="shared" si="11"/>
        <v>6</v>
      </c>
      <c r="AV16" s="55">
        <f t="shared" si="12"/>
        <v>6</v>
      </c>
      <c r="AW16" s="55">
        <f t="shared" si="13"/>
        <v>6</v>
      </c>
      <c r="AX16" s="55">
        <f t="shared" si="14"/>
        <v>6</v>
      </c>
    </row>
    <row r="17" spans="1:50" ht="14">
      <c r="A17" s="33" t="s">
        <v>46</v>
      </c>
      <c r="B17" s="34" t="s">
        <v>32</v>
      </c>
      <c r="C17" s="49" t="s">
        <v>52</v>
      </c>
      <c r="D17" s="778" t="s">
        <v>24</v>
      </c>
      <c r="E17" s="778" t="s">
        <v>34</v>
      </c>
      <c r="F17" s="778" t="s">
        <v>21</v>
      </c>
      <c r="G17" s="778" t="s">
        <v>41</v>
      </c>
      <c r="H17" s="778" t="s">
        <v>40</v>
      </c>
      <c r="I17" s="778" t="s">
        <v>36</v>
      </c>
      <c r="J17" s="778" t="s">
        <v>21</v>
      </c>
      <c r="K17" s="778" t="s">
        <v>41</v>
      </c>
      <c r="L17" s="756" t="s">
        <v>41</v>
      </c>
      <c r="M17" s="778" t="s">
        <v>40</v>
      </c>
      <c r="N17" s="548" t="s">
        <v>36</v>
      </c>
      <c r="O17" s="778" t="s">
        <v>21</v>
      </c>
      <c r="P17" s="809" t="s">
        <v>21</v>
      </c>
      <c r="Q17" s="778" t="s">
        <v>36</v>
      </c>
      <c r="R17" s="778" t="s">
        <v>36</v>
      </c>
      <c r="S17" s="778" t="s">
        <v>40</v>
      </c>
      <c r="T17" s="778" t="s">
        <v>42</v>
      </c>
      <c r="U17" s="548" t="s">
        <v>24</v>
      </c>
      <c r="V17" s="778" t="s">
        <v>34</v>
      </c>
      <c r="W17" s="809" t="s">
        <v>21</v>
      </c>
      <c r="X17" s="778" t="s">
        <v>42</v>
      </c>
      <c r="Y17" s="778" t="s">
        <v>21</v>
      </c>
      <c r="Z17" s="568" t="s">
        <v>28</v>
      </c>
      <c r="AA17" s="778" t="s">
        <v>34</v>
      </c>
      <c r="AB17" s="778" t="s">
        <v>21</v>
      </c>
      <c r="AC17" s="789" t="s">
        <v>28</v>
      </c>
      <c r="AD17" s="778" t="s">
        <v>34</v>
      </c>
      <c r="AE17" s="778" t="s">
        <v>21</v>
      </c>
      <c r="AF17" s="913" t="s">
        <v>40</v>
      </c>
      <c r="AG17" s="834" t="s">
        <v>36</v>
      </c>
      <c r="AH17" s="789" t="s">
        <v>21</v>
      </c>
      <c r="AI17" s="587">
        <f t="shared" si="2"/>
        <v>18</v>
      </c>
      <c r="AJ17" s="100">
        <f t="shared" si="3"/>
        <v>0</v>
      </c>
      <c r="AK17" s="101">
        <f t="shared" si="4"/>
        <v>16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33" t="s">
        <v>46</v>
      </c>
      <c r="B18" s="34" t="s">
        <v>32</v>
      </c>
      <c r="C18" s="49" t="s">
        <v>53</v>
      </c>
      <c r="D18" s="778" t="s">
        <v>28</v>
      </c>
      <c r="E18" s="778" t="s">
        <v>34</v>
      </c>
      <c r="F18" s="809" t="s">
        <v>21</v>
      </c>
      <c r="G18" s="778" t="s">
        <v>42</v>
      </c>
      <c r="H18" s="778" t="s">
        <v>36</v>
      </c>
      <c r="I18" s="778" t="s">
        <v>21</v>
      </c>
      <c r="J18" s="778" t="s">
        <v>24</v>
      </c>
      <c r="K18" s="789" t="s">
        <v>34</v>
      </c>
      <c r="L18" s="756" t="s">
        <v>21</v>
      </c>
      <c r="M18" s="778" t="s">
        <v>28</v>
      </c>
      <c r="N18" s="568" t="s">
        <v>34</v>
      </c>
      <c r="O18" s="778" t="s">
        <v>21</v>
      </c>
      <c r="P18" s="778" t="s">
        <v>24</v>
      </c>
      <c r="Q18" s="778" t="s">
        <v>34</v>
      </c>
      <c r="R18" s="809" t="s">
        <v>40</v>
      </c>
      <c r="S18" s="789" t="s">
        <v>21</v>
      </c>
      <c r="T18" s="789" t="s">
        <v>28</v>
      </c>
      <c r="U18" s="548" t="s">
        <v>34</v>
      </c>
      <c r="V18" s="833" t="s">
        <v>41</v>
      </c>
      <c r="W18" s="778" t="s">
        <v>28</v>
      </c>
      <c r="X18" s="789" t="s">
        <v>34</v>
      </c>
      <c r="Y18" s="789" t="s">
        <v>24</v>
      </c>
      <c r="Z18" s="727" t="s">
        <v>34</v>
      </c>
      <c r="AA18" s="789" t="s">
        <v>21</v>
      </c>
      <c r="AB18" s="913" t="s">
        <v>41</v>
      </c>
      <c r="AC18" s="789" t="s">
        <v>42</v>
      </c>
      <c r="AD18" s="789" t="s">
        <v>41</v>
      </c>
      <c r="AE18" s="861" t="s">
        <v>41</v>
      </c>
      <c r="AF18" s="568" t="s">
        <v>21</v>
      </c>
      <c r="AG18" s="861" t="s">
        <v>21</v>
      </c>
      <c r="AH18" s="789" t="s">
        <v>24</v>
      </c>
      <c r="AI18" s="587">
        <f t="shared" si="2"/>
        <v>16</v>
      </c>
      <c r="AJ18" s="100">
        <f t="shared" si="3"/>
        <v>0</v>
      </c>
      <c r="AK18" s="101">
        <f t="shared" si="4"/>
        <v>32</v>
      </c>
      <c r="AL18" s="104" t="s">
        <v>51</v>
      </c>
      <c r="AM18" s="98"/>
      <c r="AN18" s="55">
        <f t="shared" si="15"/>
        <v>0</v>
      </c>
      <c r="AO18" s="55">
        <f t="shared" si="5"/>
        <v>8</v>
      </c>
      <c r="AP18" s="55">
        <f t="shared" si="6"/>
        <v>8</v>
      </c>
      <c r="AQ18" s="55">
        <f t="shared" si="7"/>
        <v>4</v>
      </c>
      <c r="AR18" s="55">
        <f t="shared" si="8"/>
        <v>4</v>
      </c>
      <c r="AS18" s="55">
        <f t="shared" si="9"/>
        <v>4</v>
      </c>
      <c r="AT18" s="55">
        <f t="shared" si="10"/>
        <v>4</v>
      </c>
      <c r="AU18" s="55">
        <f t="shared" si="11"/>
        <v>4</v>
      </c>
      <c r="AV18" s="55">
        <f t="shared" si="12"/>
        <v>4</v>
      </c>
      <c r="AW18" s="55">
        <f t="shared" si="13"/>
        <v>4</v>
      </c>
      <c r="AX18" s="55">
        <f t="shared" si="14"/>
        <v>4</v>
      </c>
    </row>
    <row r="19" spans="1:50" ht="14">
      <c r="A19" s="19" t="s">
        <v>46</v>
      </c>
      <c r="B19" s="34" t="s">
        <v>32</v>
      </c>
      <c r="C19" s="49" t="s">
        <v>54</v>
      </c>
      <c r="D19" s="778" t="s">
        <v>41</v>
      </c>
      <c r="E19" s="778" t="s">
        <v>36</v>
      </c>
      <c r="F19" s="809" t="s">
        <v>21</v>
      </c>
      <c r="G19" s="778" t="s">
        <v>24</v>
      </c>
      <c r="H19" s="778" t="s">
        <v>34</v>
      </c>
      <c r="I19" s="778" t="s">
        <v>21</v>
      </c>
      <c r="J19" s="778" t="s">
        <v>41</v>
      </c>
      <c r="K19" s="989" t="s">
        <v>28</v>
      </c>
      <c r="L19" s="819" t="s">
        <v>34</v>
      </c>
      <c r="M19" s="789" t="s">
        <v>21</v>
      </c>
      <c r="N19" s="548" t="s">
        <v>41</v>
      </c>
      <c r="O19" s="778" t="s">
        <v>42</v>
      </c>
      <c r="P19" s="778" t="s">
        <v>28</v>
      </c>
      <c r="Q19" s="789" t="s">
        <v>34</v>
      </c>
      <c r="R19" s="815" t="s">
        <v>21</v>
      </c>
      <c r="S19" s="789" t="s">
        <v>24</v>
      </c>
      <c r="T19" s="789" t="s">
        <v>34</v>
      </c>
      <c r="U19" s="548" t="s">
        <v>21</v>
      </c>
      <c r="V19" s="832" t="s">
        <v>42</v>
      </c>
      <c r="W19" s="778" t="s">
        <v>21</v>
      </c>
      <c r="X19" s="778" t="s">
        <v>40</v>
      </c>
      <c r="Y19" s="789" t="s">
        <v>28</v>
      </c>
      <c r="Z19" s="548" t="s">
        <v>34</v>
      </c>
      <c r="AA19" s="778" t="s">
        <v>21</v>
      </c>
      <c r="AB19" s="789" t="s">
        <v>24</v>
      </c>
      <c r="AC19" s="989" t="s">
        <v>34</v>
      </c>
      <c r="AD19" s="778" t="s">
        <v>21</v>
      </c>
      <c r="AE19" s="913" t="s">
        <v>36</v>
      </c>
      <c r="AF19" s="568" t="s">
        <v>24</v>
      </c>
      <c r="AG19" s="789" t="s">
        <v>34</v>
      </c>
      <c r="AH19" s="789" t="s">
        <v>21</v>
      </c>
      <c r="AI19" s="587">
        <f t="shared" si="2"/>
        <v>18</v>
      </c>
      <c r="AJ19" s="100">
        <f t="shared" si="3"/>
        <v>0</v>
      </c>
      <c r="AK19" s="101">
        <f t="shared" si="4"/>
        <v>28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4</v>
      </c>
      <c r="AR19" s="55">
        <f t="shared" si="8"/>
        <v>4</v>
      </c>
      <c r="AS19" s="55">
        <f t="shared" si="9"/>
        <v>4</v>
      </c>
      <c r="AT19" s="55">
        <f t="shared" si="10"/>
        <v>4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34" t="s">
        <v>32</v>
      </c>
      <c r="C20" s="49" t="s">
        <v>87</v>
      </c>
      <c r="D20" s="778" t="s">
        <v>40</v>
      </c>
      <c r="E20" s="778" t="s">
        <v>21</v>
      </c>
      <c r="F20" s="778" t="s">
        <v>42</v>
      </c>
      <c r="G20" s="778" t="s">
        <v>40</v>
      </c>
      <c r="H20" s="778" t="s">
        <v>21</v>
      </c>
      <c r="I20" s="778" t="s">
        <v>42</v>
      </c>
      <c r="J20" s="778" t="s">
        <v>40</v>
      </c>
      <c r="K20" s="989" t="s">
        <v>42</v>
      </c>
      <c r="L20" s="819" t="s">
        <v>42</v>
      </c>
      <c r="M20" s="789" t="s">
        <v>21</v>
      </c>
      <c r="N20" s="548" t="s">
        <v>40</v>
      </c>
      <c r="O20" s="778" t="s">
        <v>40</v>
      </c>
      <c r="P20" s="778" t="s">
        <v>42</v>
      </c>
      <c r="Q20" s="789" t="s">
        <v>21</v>
      </c>
      <c r="R20" s="789" t="s">
        <v>42</v>
      </c>
      <c r="S20" s="789" t="s">
        <v>42</v>
      </c>
      <c r="T20" s="815" t="s">
        <v>21</v>
      </c>
      <c r="U20" s="548" t="s">
        <v>40</v>
      </c>
      <c r="V20" s="778" t="s">
        <v>40</v>
      </c>
      <c r="W20" s="778" t="s">
        <v>40</v>
      </c>
      <c r="X20" s="789" t="s">
        <v>21</v>
      </c>
      <c r="Y20" s="789" t="s">
        <v>40</v>
      </c>
      <c r="Z20" s="548" t="s">
        <v>42</v>
      </c>
      <c r="AA20" s="778" t="s">
        <v>21</v>
      </c>
      <c r="AB20" s="913" t="s">
        <v>21</v>
      </c>
      <c r="AC20" s="989" t="s">
        <v>40</v>
      </c>
      <c r="AD20" s="778" t="s">
        <v>42</v>
      </c>
      <c r="AE20" s="789" t="s">
        <v>42</v>
      </c>
      <c r="AF20" s="568" t="s">
        <v>21</v>
      </c>
      <c r="AG20" s="913" t="s">
        <v>42</v>
      </c>
      <c r="AH20" s="789" t="s">
        <v>40</v>
      </c>
      <c r="AI20" s="587">
        <f t="shared" si="2"/>
        <v>18</v>
      </c>
      <c r="AJ20" s="100">
        <f t="shared" si="3"/>
        <v>0</v>
      </c>
      <c r="AK20" s="101">
        <f t="shared" si="4"/>
        <v>0</v>
      </c>
      <c r="AL20" s="104" t="s">
        <v>51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779" t="s">
        <v>58</v>
      </c>
      <c r="C21" s="49" t="s">
        <v>59</v>
      </c>
      <c r="D21" s="928" t="s">
        <v>37</v>
      </c>
      <c r="E21" s="778" t="s">
        <v>40</v>
      </c>
      <c r="F21" s="778" t="s">
        <v>36</v>
      </c>
      <c r="G21" s="778" t="s">
        <v>21</v>
      </c>
      <c r="H21" s="928" t="s">
        <v>21</v>
      </c>
      <c r="I21" s="778" t="s">
        <v>40</v>
      </c>
      <c r="J21" s="778" t="s">
        <v>42</v>
      </c>
      <c r="K21" s="815" t="s">
        <v>21</v>
      </c>
      <c r="L21" s="819" t="s">
        <v>40</v>
      </c>
      <c r="M21" s="789" t="s">
        <v>36</v>
      </c>
      <c r="N21" s="548" t="s">
        <v>21</v>
      </c>
      <c r="O21" s="778" t="s">
        <v>37</v>
      </c>
      <c r="P21" s="778" t="s">
        <v>41</v>
      </c>
      <c r="Q21" s="789" t="s">
        <v>42</v>
      </c>
      <c r="R21" s="809" t="s">
        <v>21</v>
      </c>
      <c r="S21" s="789" t="s">
        <v>41</v>
      </c>
      <c r="T21" s="789" t="s">
        <v>36</v>
      </c>
      <c r="U21" s="729" t="s">
        <v>21</v>
      </c>
      <c r="V21" s="778" t="s">
        <v>21</v>
      </c>
      <c r="W21" s="833" t="s">
        <v>36</v>
      </c>
      <c r="X21" s="789" t="s">
        <v>41</v>
      </c>
      <c r="Y21" s="796" t="s">
        <v>42</v>
      </c>
      <c r="Z21" s="548" t="s">
        <v>40</v>
      </c>
      <c r="AA21" s="548" t="s">
        <v>40</v>
      </c>
      <c r="AB21" s="913" t="s">
        <v>40</v>
      </c>
      <c r="AC21" s="789" t="s">
        <v>21</v>
      </c>
      <c r="AD21" s="778" t="s">
        <v>36</v>
      </c>
      <c r="AE21" s="913" t="s">
        <v>21</v>
      </c>
      <c r="AF21" s="1037" t="s">
        <v>36</v>
      </c>
      <c r="AG21" s="913" t="s">
        <v>40</v>
      </c>
      <c r="AH21" s="789" t="s">
        <v>41</v>
      </c>
      <c r="AI21" s="587">
        <f t="shared" si="2"/>
        <v>18</v>
      </c>
      <c r="AJ21" s="100">
        <f t="shared" si="3"/>
        <v>0</v>
      </c>
      <c r="AK21" s="101">
        <f t="shared" si="4"/>
        <v>0</v>
      </c>
      <c r="AL21" s="104" t="s">
        <v>51</v>
      </c>
      <c r="AN21" s="55">
        <f t="shared" si="15"/>
        <v>2</v>
      </c>
      <c r="AO21" s="55">
        <f t="shared" si="5"/>
        <v>9</v>
      </c>
      <c r="AP21" s="55">
        <f t="shared" si="6"/>
        <v>9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7" t="s">
        <v>44</v>
      </c>
      <c r="C22" s="49" t="s">
        <v>61</v>
      </c>
      <c r="D22" s="778" t="s">
        <v>21</v>
      </c>
      <c r="E22" s="778" t="s">
        <v>41</v>
      </c>
      <c r="F22" s="778" t="s">
        <v>41</v>
      </c>
      <c r="G22" s="778" t="s">
        <v>21</v>
      </c>
      <c r="H22" s="928" t="s">
        <v>41</v>
      </c>
      <c r="I22" s="928" t="s">
        <v>21</v>
      </c>
      <c r="J22" s="778" t="s">
        <v>36</v>
      </c>
      <c r="K22" s="778" t="s">
        <v>36</v>
      </c>
      <c r="L22" s="756" t="s">
        <v>36</v>
      </c>
      <c r="M22" s="789" t="s">
        <v>41</v>
      </c>
      <c r="N22" s="548" t="s">
        <v>21</v>
      </c>
      <c r="O22" s="809" t="s">
        <v>41</v>
      </c>
      <c r="P22" s="809" t="s">
        <v>21</v>
      </c>
      <c r="Q22" s="778" t="s">
        <v>40</v>
      </c>
      <c r="R22" s="778" t="s">
        <v>41</v>
      </c>
      <c r="S22" s="778" t="s">
        <v>36</v>
      </c>
      <c r="T22" s="778" t="s">
        <v>41</v>
      </c>
      <c r="U22" s="548" t="s">
        <v>36</v>
      </c>
      <c r="V22" s="778" t="s">
        <v>21</v>
      </c>
      <c r="W22" s="833" t="s">
        <v>41</v>
      </c>
      <c r="X22" s="789" t="s">
        <v>36</v>
      </c>
      <c r="Y22" s="809" t="s">
        <v>21</v>
      </c>
      <c r="Z22" s="548" t="s">
        <v>41</v>
      </c>
      <c r="AA22" s="913" t="s">
        <v>42</v>
      </c>
      <c r="AB22" s="833" t="s">
        <v>36</v>
      </c>
      <c r="AC22" s="789" t="s">
        <v>36</v>
      </c>
      <c r="AD22" s="789" t="s">
        <v>21</v>
      </c>
      <c r="AE22" s="913" t="s">
        <v>40</v>
      </c>
      <c r="AF22" s="568" t="s">
        <v>41</v>
      </c>
      <c r="AG22" s="913" t="s">
        <v>41</v>
      </c>
      <c r="AH22" s="913" t="s">
        <v>42</v>
      </c>
      <c r="AI22" s="587">
        <f t="shared" si="2"/>
        <v>16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8</v>
      </c>
      <c r="AP22" s="55">
        <f t="shared" si="6"/>
        <v>8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777" t="s">
        <v>77</v>
      </c>
      <c r="C23" s="49" t="s">
        <v>79</v>
      </c>
      <c r="D23" s="778" t="s">
        <v>36</v>
      </c>
      <c r="E23" s="778"/>
      <c r="F23" s="778"/>
      <c r="G23" s="778"/>
      <c r="H23" s="809"/>
      <c r="I23" s="809"/>
      <c r="J23" s="778"/>
      <c r="K23" s="929"/>
      <c r="L23" s="1048"/>
      <c r="M23" s="789"/>
      <c r="N23" s="568"/>
      <c r="O23" s="778"/>
      <c r="P23" s="778"/>
      <c r="Q23" s="778"/>
      <c r="R23" s="929"/>
      <c r="S23" s="778"/>
      <c r="T23" s="778"/>
      <c r="U23" s="548"/>
      <c r="V23" s="778"/>
      <c r="W23" s="778"/>
      <c r="X23" s="789"/>
      <c r="Y23" s="778" t="s">
        <v>41</v>
      </c>
      <c r="Z23" s="548"/>
      <c r="AA23" s="789"/>
      <c r="AB23" s="778"/>
      <c r="AC23" s="789"/>
      <c r="AD23" s="789"/>
      <c r="AE23" s="789"/>
      <c r="AF23" s="568" t="s">
        <v>21</v>
      </c>
      <c r="AG23" s="789"/>
      <c r="AH23" s="789"/>
      <c r="AI23" s="587">
        <f t="shared" si="2"/>
        <v>2</v>
      </c>
      <c r="AJ23" s="100">
        <f t="shared" si="3"/>
        <v>0</v>
      </c>
      <c r="AK23" s="101">
        <f t="shared" si="4"/>
        <v>0</v>
      </c>
      <c r="AL23" s="373"/>
      <c r="AM23" s="98"/>
      <c r="AN23" s="55"/>
      <c r="AO23" s="55">
        <f t="shared" si="5"/>
        <v>1</v>
      </c>
      <c r="AP23" s="55">
        <f t="shared" si="6"/>
        <v>1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 t="s">
        <v>77</v>
      </c>
      <c r="C24" s="49" t="s">
        <v>88</v>
      </c>
      <c r="D24" s="778"/>
      <c r="E24" s="778"/>
      <c r="F24" s="778"/>
      <c r="G24" s="778"/>
      <c r="H24" s="729"/>
      <c r="I24" s="729"/>
      <c r="J24" s="778"/>
      <c r="K24" s="778" t="s">
        <v>40</v>
      </c>
      <c r="L24" s="756"/>
      <c r="M24" s="789"/>
      <c r="N24" s="568"/>
      <c r="O24" s="778"/>
      <c r="P24" s="778"/>
      <c r="Q24" s="778"/>
      <c r="R24" s="778"/>
      <c r="S24" s="778"/>
      <c r="T24" s="778"/>
      <c r="U24" s="548"/>
      <c r="V24" s="778"/>
      <c r="W24" s="778"/>
      <c r="X24" s="789"/>
      <c r="Y24" s="929"/>
      <c r="Z24" s="548"/>
      <c r="AA24" s="789"/>
      <c r="AB24" s="778"/>
      <c r="AC24" s="789"/>
      <c r="AD24" s="789"/>
      <c r="AE24" s="789"/>
      <c r="AF24" s="568"/>
      <c r="AG24" s="789"/>
      <c r="AH24" s="789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 t="s">
        <v>31</v>
      </c>
      <c r="B25" s="779" t="s">
        <v>32</v>
      </c>
      <c r="C25" s="49" t="s">
        <v>74</v>
      </c>
      <c r="D25" s="778" t="s">
        <v>21</v>
      </c>
      <c r="E25" s="778" t="s">
        <v>21</v>
      </c>
      <c r="F25" s="778" t="s">
        <v>21</v>
      </c>
      <c r="G25" s="778" t="s">
        <v>35</v>
      </c>
      <c r="H25" s="778" t="s">
        <v>35</v>
      </c>
      <c r="I25" s="778" t="s">
        <v>35</v>
      </c>
      <c r="J25" s="778" t="s">
        <v>35</v>
      </c>
      <c r="K25" s="778" t="s">
        <v>35</v>
      </c>
      <c r="L25" s="756" t="s">
        <v>35</v>
      </c>
      <c r="M25" s="789" t="s">
        <v>35</v>
      </c>
      <c r="N25" s="568" t="s">
        <v>35</v>
      </c>
      <c r="O25" s="778" t="s">
        <v>35</v>
      </c>
      <c r="P25" s="778" t="s">
        <v>35</v>
      </c>
      <c r="Q25" s="811"/>
      <c r="R25" s="811"/>
      <c r="S25" s="811"/>
      <c r="T25" s="811"/>
      <c r="U25" s="811"/>
      <c r="V25" s="811"/>
      <c r="W25" s="811"/>
      <c r="X25" s="811"/>
      <c r="Y25" s="811"/>
      <c r="Z25" s="811"/>
      <c r="AA25" s="811"/>
      <c r="AB25" s="811"/>
      <c r="AC25" s="811"/>
      <c r="AD25" s="811"/>
      <c r="AE25" s="811"/>
      <c r="AF25" s="811"/>
      <c r="AG25" s="811"/>
      <c r="AH25" s="811"/>
      <c r="AI25" s="587">
        <f t="shared" si="2"/>
        <v>6</v>
      </c>
      <c r="AJ25" s="100">
        <f t="shared" si="3"/>
        <v>10</v>
      </c>
      <c r="AK25" s="101">
        <f t="shared" si="4"/>
        <v>0</v>
      </c>
      <c r="AL25" s="373"/>
      <c r="AM25" s="98"/>
      <c r="AN25" s="55"/>
      <c r="AO25" s="55">
        <f t="shared" si="5"/>
        <v>3</v>
      </c>
      <c r="AP25" s="55">
        <f t="shared" si="6"/>
        <v>3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 t="s">
        <v>46</v>
      </c>
      <c r="B26" s="780" t="s">
        <v>32</v>
      </c>
      <c r="C26" s="49" t="s">
        <v>76</v>
      </c>
      <c r="D26" s="778" t="s">
        <v>35</v>
      </c>
      <c r="E26" s="778" t="s">
        <v>35</v>
      </c>
      <c r="F26" s="778" t="s">
        <v>35</v>
      </c>
      <c r="G26" s="778" t="s">
        <v>35</v>
      </c>
      <c r="H26" s="778" t="s">
        <v>35</v>
      </c>
      <c r="I26" s="790" t="s">
        <v>21</v>
      </c>
      <c r="J26" s="790" t="s">
        <v>21</v>
      </c>
      <c r="K26" s="790" t="s">
        <v>35</v>
      </c>
      <c r="L26" s="756" t="s">
        <v>35</v>
      </c>
      <c r="M26" s="811"/>
      <c r="N26" s="811"/>
      <c r="O26" s="811"/>
      <c r="P26" s="811"/>
      <c r="Q26" s="811"/>
      <c r="R26" s="811"/>
      <c r="S26" s="811"/>
      <c r="T26" s="811"/>
      <c r="U26" s="811"/>
      <c r="V26" s="811"/>
      <c r="W26" s="811"/>
      <c r="X26" s="811"/>
      <c r="Y26" s="811"/>
      <c r="Z26" s="811"/>
      <c r="AA26" s="811"/>
      <c r="AB26" s="811"/>
      <c r="AC26" s="811"/>
      <c r="AD26" s="811"/>
      <c r="AE26" s="811"/>
      <c r="AF26" s="811"/>
      <c r="AG26" s="811"/>
      <c r="AH26" s="811"/>
      <c r="AI26" s="587">
        <f t="shared" si="2"/>
        <v>4</v>
      </c>
      <c r="AJ26" s="100">
        <f t="shared" si="3"/>
        <v>7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2</v>
      </c>
      <c r="AP26" s="55">
        <f t="shared" si="6"/>
        <v>2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715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 t="s">
        <v>89</v>
      </c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 t="s">
        <v>67</v>
      </c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2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2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2</v>
      </c>
      <c r="O45" s="55">
        <f t="shared" si="26"/>
        <v>2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2</v>
      </c>
      <c r="O46" s="55">
        <f t="shared" si="27"/>
        <v>2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4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4</v>
      </c>
      <c r="O55" s="55">
        <f t="shared" si="36"/>
        <v>4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T5:Z7 AC5:AF20 D5:S26 AA5:AB26 AG5:AH26 T8:X8 Z8 T9:Z20 T21:X21 Z21 AC21:AE21 T22:Z26 AC22:AF26">
    <cfRule type="expression" dxfId="11107" priority="1" stopIfTrue="1">
      <formula>AND(WEEKDAY(D$5)=1)</formula>
    </cfRule>
  </conditionalFormatting>
  <conditionalFormatting sqref="AI8:AK26 AN8:AN26">
    <cfRule type="cellIs" dxfId="11106" priority="2" stopIfTrue="1" operator="equal">
      <formula>0</formula>
    </cfRule>
  </conditionalFormatting>
  <dataValidations count="1">
    <dataValidation type="list" allowBlank="1" showInputMessage="1" showErrorMessage="1" sqref="Y9:Y20 Y22:Y26 AF8:AF20 AF22:AF26 Z8:AE26 D8:X26 AG8:AH26" xr:uid="{00000000-0002-0000-03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59"/>
  <sheetViews>
    <sheetView workbookViewId="0">
      <selection activeCell="Q19" sqref="Q19:R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0.1640625" customWidth="1"/>
    <col min="40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2017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43040</v>
      </c>
      <c r="E5" s="11">
        <f>DATE($A$1,$D$2,2)</f>
        <v>43041</v>
      </c>
      <c r="F5" s="11">
        <f>DATE($A$1,$D$2,3)</f>
        <v>43042</v>
      </c>
      <c r="G5" s="11">
        <f>DATE($A$1,$D$2,4)</f>
        <v>43043</v>
      </c>
      <c r="H5" s="11">
        <f>DATE($A$1,$D$2,5)</f>
        <v>43044</v>
      </c>
      <c r="I5" s="11">
        <f>DATE($A$1,$D$2,6)</f>
        <v>43045</v>
      </c>
      <c r="J5" s="11">
        <f>DATE($A$1,$D$2,7)</f>
        <v>43046</v>
      </c>
      <c r="K5" s="11">
        <f>DATE($A$1,$D$2,8)</f>
        <v>43047</v>
      </c>
      <c r="L5" s="11">
        <f>DATE($A$1,$D$2,9)</f>
        <v>43048</v>
      </c>
      <c r="M5" s="11">
        <f>DATE($A$1,$D$2,10)</f>
        <v>43049</v>
      </c>
      <c r="N5" s="56">
        <f>DATE($A$1,$D$2,11)</f>
        <v>43050</v>
      </c>
      <c r="O5" s="11">
        <f>DATE($A$1,$D$2,12)</f>
        <v>43051</v>
      </c>
      <c r="P5" s="11">
        <f>DATE($A$1,$D$2,13)</f>
        <v>43052</v>
      </c>
      <c r="Q5" s="11">
        <f>DATE($A$1,$D$2,14)</f>
        <v>43053</v>
      </c>
      <c r="R5" s="11">
        <f>DATE($A$1,$D$2,15)</f>
        <v>43054</v>
      </c>
      <c r="S5" s="11">
        <f>DATE($A$1,$D$2,16)</f>
        <v>43055</v>
      </c>
      <c r="T5" s="11">
        <f>DATE($A$1,$D$2,17)</f>
        <v>43056</v>
      </c>
      <c r="U5" s="11">
        <f>DATE($A$1,$D$2,18)</f>
        <v>43057</v>
      </c>
      <c r="V5" s="11">
        <f>DATE($A$1,$D$2,19)</f>
        <v>43058</v>
      </c>
      <c r="W5" s="11">
        <f>DATE($A$1,$D$2,20)</f>
        <v>43059</v>
      </c>
      <c r="X5" s="11">
        <f>DATE($A$1,$D$2,21)</f>
        <v>43060</v>
      </c>
      <c r="Y5" s="11">
        <f>DATE($A$1,$D$2,22)</f>
        <v>43061</v>
      </c>
      <c r="Z5" s="11">
        <f>DATE($A$1,$D$2,23)</f>
        <v>43062</v>
      </c>
      <c r="AA5" s="11">
        <f>DATE($A$1,$D$2,24)</f>
        <v>43063</v>
      </c>
      <c r="AB5" s="11">
        <f>DATE($A$1,$D$2,25)</f>
        <v>43064</v>
      </c>
      <c r="AC5" s="11">
        <f>DATE($A$1,$D$2,26)</f>
        <v>43065</v>
      </c>
      <c r="AD5" s="11">
        <f>DATE($A$1,$D$2,27)</f>
        <v>43066</v>
      </c>
      <c r="AE5" s="11">
        <f>DATE($A$1,$D$2,28)</f>
        <v>43067</v>
      </c>
      <c r="AF5" s="88">
        <f>DATE($A$1,$D$2,29)</f>
        <v>43068</v>
      </c>
      <c r="AG5" s="11">
        <f>DATE($A$1,$D$2,30)</f>
        <v>43069</v>
      </c>
      <c r="AH5" s="90"/>
      <c r="AI5" s="90"/>
      <c r="AJ5" s="91"/>
      <c r="AK5" s="1267"/>
    </row>
    <row r="6" spans="1:49" ht="14">
      <c r="A6" s="1254"/>
      <c r="B6" s="1255"/>
      <c r="C6" s="1248"/>
      <c r="D6" s="10">
        <f t="shared" ref="D6:AG6" si="0">IF(MONTH(D5)&gt;$D$2,"",D5)</f>
        <v>43040</v>
      </c>
      <c r="E6" s="11">
        <f t="shared" si="0"/>
        <v>43041</v>
      </c>
      <c r="F6" s="56">
        <f t="shared" si="0"/>
        <v>43042</v>
      </c>
      <c r="G6" s="11">
        <f t="shared" si="0"/>
        <v>43043</v>
      </c>
      <c r="H6" s="11">
        <f t="shared" si="0"/>
        <v>43044</v>
      </c>
      <c r="I6" s="11">
        <f t="shared" si="0"/>
        <v>43045</v>
      </c>
      <c r="J6" s="11">
        <f t="shared" si="0"/>
        <v>43046</v>
      </c>
      <c r="K6" s="11">
        <f t="shared" si="0"/>
        <v>43047</v>
      </c>
      <c r="L6" s="88">
        <f t="shared" si="0"/>
        <v>43048</v>
      </c>
      <c r="M6" s="11">
        <f t="shared" si="0"/>
        <v>43049</v>
      </c>
      <c r="N6" s="88">
        <f t="shared" si="0"/>
        <v>43050</v>
      </c>
      <c r="O6" s="11">
        <f t="shared" si="0"/>
        <v>43051</v>
      </c>
      <c r="P6" s="11">
        <f t="shared" si="0"/>
        <v>43052</v>
      </c>
      <c r="Q6" s="11">
        <f t="shared" si="0"/>
        <v>43053</v>
      </c>
      <c r="R6" s="11">
        <f t="shared" si="0"/>
        <v>43054</v>
      </c>
      <c r="S6" s="11">
        <f t="shared" si="0"/>
        <v>43055</v>
      </c>
      <c r="T6" s="11">
        <f t="shared" si="0"/>
        <v>43056</v>
      </c>
      <c r="U6" s="88">
        <f t="shared" si="0"/>
        <v>43057</v>
      </c>
      <c r="V6" s="11">
        <f t="shared" si="0"/>
        <v>43058</v>
      </c>
      <c r="W6" s="11">
        <f t="shared" si="0"/>
        <v>43059</v>
      </c>
      <c r="X6" s="11">
        <f t="shared" si="0"/>
        <v>43060</v>
      </c>
      <c r="Y6" s="11">
        <f t="shared" si="0"/>
        <v>43061</v>
      </c>
      <c r="Z6" s="56">
        <f t="shared" si="0"/>
        <v>43062</v>
      </c>
      <c r="AA6" s="11">
        <f t="shared" si="0"/>
        <v>43063</v>
      </c>
      <c r="AB6" s="11">
        <f t="shared" si="0"/>
        <v>43064</v>
      </c>
      <c r="AC6" s="11">
        <f t="shared" si="0"/>
        <v>43065</v>
      </c>
      <c r="AD6" s="11">
        <f t="shared" si="0"/>
        <v>43066</v>
      </c>
      <c r="AE6" s="11">
        <f t="shared" si="0"/>
        <v>43067</v>
      </c>
      <c r="AF6" s="88">
        <f t="shared" si="0"/>
        <v>43068</v>
      </c>
      <c r="AG6" s="11">
        <f t="shared" si="0"/>
        <v>43069</v>
      </c>
      <c r="AH6" s="92"/>
      <c r="AI6" s="93"/>
      <c r="AJ6" s="94"/>
      <c r="AK6" s="1267"/>
    </row>
    <row r="7" spans="1:49" ht="14">
      <c r="A7" s="1254"/>
      <c r="B7" s="1255"/>
      <c r="C7" s="15"/>
      <c r="D7" s="708" t="str">
        <f t="shared" ref="D7:AG7" si="1">IF(D6="","",CHOOSE(WEEKDAY(D6,1),"日","月","火","水","木","金","土"))</f>
        <v>水</v>
      </c>
      <c r="E7" s="708" t="str">
        <f t="shared" si="1"/>
        <v>木</v>
      </c>
      <c r="F7" s="807" t="str">
        <f t="shared" si="1"/>
        <v>金</v>
      </c>
      <c r="G7" s="708" t="str">
        <f t="shared" si="1"/>
        <v>土</v>
      </c>
      <c r="H7" s="708" t="str">
        <f t="shared" si="1"/>
        <v>日</v>
      </c>
      <c r="I7" s="708" t="str">
        <f t="shared" si="1"/>
        <v>月</v>
      </c>
      <c r="J7" s="708" t="str">
        <f t="shared" si="1"/>
        <v>火</v>
      </c>
      <c r="K7" s="708" t="str">
        <f t="shared" si="1"/>
        <v>水</v>
      </c>
      <c r="L7" s="744" t="str">
        <f t="shared" si="1"/>
        <v>木</v>
      </c>
      <c r="M7" s="708" t="str">
        <f t="shared" si="1"/>
        <v>金</v>
      </c>
      <c r="N7" s="744" t="str">
        <f t="shared" si="1"/>
        <v>土</v>
      </c>
      <c r="O7" s="708" t="str">
        <f t="shared" si="1"/>
        <v>日</v>
      </c>
      <c r="P7" s="708" t="str">
        <f t="shared" si="1"/>
        <v>月</v>
      </c>
      <c r="Q7" s="708" t="str">
        <f t="shared" si="1"/>
        <v>火</v>
      </c>
      <c r="R7" s="708" t="str">
        <f t="shared" si="1"/>
        <v>水</v>
      </c>
      <c r="S7" s="708" t="str">
        <f t="shared" si="1"/>
        <v>木</v>
      </c>
      <c r="T7" s="708" t="str">
        <f t="shared" si="1"/>
        <v>金</v>
      </c>
      <c r="U7" s="744" t="str">
        <f t="shared" si="1"/>
        <v>土</v>
      </c>
      <c r="V7" s="708" t="str">
        <f t="shared" si="1"/>
        <v>日</v>
      </c>
      <c r="W7" s="708" t="str">
        <f t="shared" si="1"/>
        <v>月</v>
      </c>
      <c r="X7" s="708" t="str">
        <f t="shared" si="1"/>
        <v>火</v>
      </c>
      <c r="Y7" s="708" t="str">
        <f t="shared" si="1"/>
        <v>水</v>
      </c>
      <c r="Z7" s="807" t="str">
        <f t="shared" si="1"/>
        <v>木</v>
      </c>
      <c r="AA7" s="708" t="str">
        <f t="shared" si="1"/>
        <v>金</v>
      </c>
      <c r="AB7" s="708" t="str">
        <f t="shared" si="1"/>
        <v>土</v>
      </c>
      <c r="AC7" s="708" t="str">
        <f t="shared" si="1"/>
        <v>日</v>
      </c>
      <c r="AD7" s="708" t="str">
        <f t="shared" si="1"/>
        <v>月</v>
      </c>
      <c r="AE7" s="708" t="str">
        <f t="shared" si="1"/>
        <v>火</v>
      </c>
      <c r="AF7" s="744" t="str">
        <f t="shared" si="1"/>
        <v>水</v>
      </c>
      <c r="AG7" s="708" t="str">
        <f t="shared" si="1"/>
        <v>木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778" t="s">
        <v>21</v>
      </c>
      <c r="E8" s="778" t="s">
        <v>36</v>
      </c>
      <c r="F8" s="756" t="s">
        <v>28</v>
      </c>
      <c r="G8" s="778" t="s">
        <v>34</v>
      </c>
      <c r="H8" s="778" t="s">
        <v>24</v>
      </c>
      <c r="I8" s="778" t="s">
        <v>34</v>
      </c>
      <c r="J8" s="778" t="s">
        <v>21</v>
      </c>
      <c r="K8" s="789" t="s">
        <v>24</v>
      </c>
      <c r="L8" s="548" t="s">
        <v>34</v>
      </c>
      <c r="M8" s="778" t="s">
        <v>21</v>
      </c>
      <c r="N8" s="548" t="s">
        <v>42</v>
      </c>
      <c r="O8" s="778" t="s">
        <v>24</v>
      </c>
      <c r="P8" s="789" t="s">
        <v>34</v>
      </c>
      <c r="Q8" s="778" t="s">
        <v>28</v>
      </c>
      <c r="R8" s="548" t="s">
        <v>34</v>
      </c>
      <c r="S8" s="568" t="s">
        <v>24</v>
      </c>
      <c r="T8" s="548" t="s">
        <v>34</v>
      </c>
      <c r="U8" s="548" t="s">
        <v>21</v>
      </c>
      <c r="V8" s="548" t="s">
        <v>42</v>
      </c>
      <c r="W8" s="548" t="s">
        <v>24</v>
      </c>
      <c r="X8" s="548" t="s">
        <v>34</v>
      </c>
      <c r="Y8" s="548" t="s">
        <v>21</v>
      </c>
      <c r="Z8" s="756" t="s">
        <v>24</v>
      </c>
      <c r="AA8" s="548" t="s">
        <v>34</v>
      </c>
      <c r="AB8" s="548" t="s">
        <v>21</v>
      </c>
      <c r="AC8" s="548" t="s">
        <v>42</v>
      </c>
      <c r="AD8" s="568" t="s">
        <v>24</v>
      </c>
      <c r="AE8" s="568" t="s">
        <v>34</v>
      </c>
      <c r="AF8" s="568" t="s">
        <v>21</v>
      </c>
      <c r="AG8" s="568" t="s">
        <v>21</v>
      </c>
      <c r="AH8" s="587">
        <f t="shared" ref="AH8:AH26" si="2">SUM(AN8:AO8)</f>
        <v>16</v>
      </c>
      <c r="AI8" s="100">
        <f t="shared" ref="AI8:AI26" si="3">COUNTIF(D8:AG8,"有")</f>
        <v>0</v>
      </c>
      <c r="AJ8" s="101">
        <f t="shared" ref="AJ8:AJ26" si="4">SUM(AP8:AW8)</f>
        <v>36</v>
      </c>
      <c r="AK8" s="544" t="s">
        <v>38</v>
      </c>
      <c r="AL8" s="545"/>
      <c r="AM8" s="55">
        <f>COUNTIF(D8:AG8,"日")</f>
        <v>0</v>
      </c>
      <c r="AN8" s="55">
        <f t="shared" ref="AN8:AN28" si="5">COUNTIF(D8:AG8,"ヤ")</f>
        <v>8</v>
      </c>
      <c r="AO8" s="55">
        <f t="shared" ref="AO8:AO28" si="6">COUNTIF(D8:AG8,"ﾔ")</f>
        <v>8</v>
      </c>
      <c r="AP8" s="55">
        <f t="shared" ref="AP8:AP28" si="7">COUNTIF(D8:AG8,"2-")</f>
        <v>7</v>
      </c>
      <c r="AQ8" s="55">
        <f t="shared" ref="AQ8:AQ28" si="8">COUNTIF(D8:AG8,"2－")</f>
        <v>7</v>
      </c>
      <c r="AR8" s="55">
        <f t="shared" ref="AR8:AR28" si="9">COUNTIF(D8:AG8,"２-")</f>
        <v>7</v>
      </c>
      <c r="AS8" s="55">
        <f t="shared" ref="AS8:AS28" si="10">COUNTIF(D8:AG8,"２－")</f>
        <v>7</v>
      </c>
      <c r="AT8" s="55">
        <f t="shared" ref="AT8:AT28" si="11">COUNTIF(D8:AG8,"3-")</f>
        <v>2</v>
      </c>
      <c r="AU8" s="55">
        <f t="shared" ref="AU8:AU28" si="12">COUNTIF(D8:AG8,"3－")</f>
        <v>2</v>
      </c>
      <c r="AV8" s="55">
        <f t="shared" ref="AV8:AV28" si="13">COUNTIF(D8:AG8,"３-")</f>
        <v>2</v>
      </c>
      <c r="AW8" s="55">
        <f t="shared" ref="AW8:AW28" si="14">COUNTIF(D8:AG8,"３－")</f>
        <v>2</v>
      </c>
    </row>
    <row r="9" spans="1:49" ht="14">
      <c r="A9" s="19" t="s">
        <v>31</v>
      </c>
      <c r="B9" s="779" t="s">
        <v>44</v>
      </c>
      <c r="C9" s="546" t="s">
        <v>45</v>
      </c>
      <c r="D9" s="778"/>
      <c r="E9" s="778"/>
      <c r="F9" s="756" t="s">
        <v>21</v>
      </c>
      <c r="G9" s="778" t="s">
        <v>21</v>
      </c>
      <c r="H9" s="778" t="s">
        <v>21</v>
      </c>
      <c r="I9" s="778"/>
      <c r="J9" s="778"/>
      <c r="K9" s="789"/>
      <c r="L9" s="548"/>
      <c r="M9" s="729" t="s">
        <v>21</v>
      </c>
      <c r="N9" s="548" t="s">
        <v>21</v>
      </c>
      <c r="O9" s="548" t="s">
        <v>21</v>
      </c>
      <c r="P9" s="778"/>
      <c r="Q9" s="815" t="s">
        <v>21</v>
      </c>
      <c r="R9" s="789"/>
      <c r="S9" s="568"/>
      <c r="T9" s="548"/>
      <c r="U9" s="548" t="s">
        <v>21</v>
      </c>
      <c r="V9" s="548" t="s">
        <v>21</v>
      </c>
      <c r="W9" s="729" t="s">
        <v>21</v>
      </c>
      <c r="X9" s="548"/>
      <c r="Y9" s="568"/>
      <c r="Z9" s="756" t="s">
        <v>21</v>
      </c>
      <c r="AA9" s="548"/>
      <c r="AB9" s="548" t="s">
        <v>21</v>
      </c>
      <c r="AC9" s="548" t="s">
        <v>21</v>
      </c>
      <c r="AD9" s="548"/>
      <c r="AE9" s="548"/>
      <c r="AF9" s="568"/>
      <c r="AG9" s="568"/>
      <c r="AH9" s="587">
        <f t="shared" si="2"/>
        <v>26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0</v>
      </c>
      <c r="AN9" s="55">
        <f t="shared" si="5"/>
        <v>13</v>
      </c>
      <c r="AO9" s="55">
        <f t="shared" si="6"/>
        <v>13</v>
      </c>
      <c r="AP9" s="55">
        <f t="shared" si="7"/>
        <v>0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0</v>
      </c>
      <c r="AV9" s="55">
        <f t="shared" si="13"/>
        <v>0</v>
      </c>
      <c r="AW9" s="55">
        <f t="shared" si="14"/>
        <v>0</v>
      </c>
    </row>
    <row r="10" spans="1:49" ht="14">
      <c r="A10" s="19"/>
      <c r="B10" s="779"/>
      <c r="C10" s="546"/>
      <c r="D10" s="778"/>
      <c r="E10" s="778"/>
      <c r="F10" s="756"/>
      <c r="G10" s="778"/>
      <c r="H10" s="778"/>
      <c r="I10" s="789"/>
      <c r="J10" s="778"/>
      <c r="K10" s="789"/>
      <c r="L10" s="568"/>
      <c r="M10" s="778"/>
      <c r="N10" s="548"/>
      <c r="O10" s="778"/>
      <c r="P10" s="789"/>
      <c r="Q10" s="789"/>
      <c r="R10" s="789"/>
      <c r="S10" s="568"/>
      <c r="T10" s="568"/>
      <c r="U10" s="548"/>
      <c r="V10" s="548"/>
      <c r="W10" s="548"/>
      <c r="X10" s="568"/>
      <c r="Y10" s="568"/>
      <c r="Z10" s="819"/>
      <c r="AA10" s="568"/>
      <c r="AB10" s="548"/>
      <c r="AC10" s="548"/>
      <c r="AD10" s="548"/>
      <c r="AE10" s="548"/>
      <c r="AF10" s="568"/>
      <c r="AG10" s="568"/>
      <c r="AH10" s="587">
        <f t="shared" si="2"/>
        <v>0</v>
      </c>
      <c r="AI10" s="100">
        <f t="shared" si="3"/>
        <v>0</v>
      </c>
      <c r="AJ10" s="101">
        <f t="shared" si="4"/>
        <v>0</v>
      </c>
      <c r="AK10" s="104"/>
      <c r="AL10" s="103"/>
      <c r="AM10" s="55"/>
      <c r="AN10" s="55">
        <f t="shared" si="5"/>
        <v>0</v>
      </c>
      <c r="AO10" s="55">
        <f t="shared" si="6"/>
        <v>0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</row>
    <row r="11" spans="1:49" ht="14">
      <c r="A11" s="19"/>
      <c r="B11" s="779"/>
      <c r="C11" s="546"/>
      <c r="D11" s="778"/>
      <c r="E11" s="778"/>
      <c r="F11" s="756"/>
      <c r="G11" s="778"/>
      <c r="H11" s="778"/>
      <c r="I11" s="789"/>
      <c r="J11" s="778"/>
      <c r="K11" s="789"/>
      <c r="L11" s="568"/>
      <c r="M11" s="778"/>
      <c r="N11" s="548"/>
      <c r="O11" s="778"/>
      <c r="P11" s="789"/>
      <c r="Q11" s="789"/>
      <c r="R11" s="789"/>
      <c r="S11" s="568"/>
      <c r="T11" s="568"/>
      <c r="U11" s="548"/>
      <c r="V11" s="548"/>
      <c r="W11" s="548"/>
      <c r="X11" s="568"/>
      <c r="Y11" s="568"/>
      <c r="Z11" s="819"/>
      <c r="AA11" s="568"/>
      <c r="AB11" s="548"/>
      <c r="AC11" s="548"/>
      <c r="AD11" s="548"/>
      <c r="AE11" s="548"/>
      <c r="AF11" s="568"/>
      <c r="AG11" s="568"/>
      <c r="AH11" s="587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</row>
    <row r="12" spans="1:49" ht="14">
      <c r="A12" s="19"/>
      <c r="B12" s="20"/>
      <c r="C12" s="546"/>
      <c r="D12" s="778"/>
      <c r="E12" s="778"/>
      <c r="F12" s="756"/>
      <c r="G12" s="778"/>
      <c r="H12" s="778"/>
      <c r="I12" s="789"/>
      <c r="J12" s="778"/>
      <c r="K12" s="78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819"/>
      <c r="AA12" s="568"/>
      <c r="AB12" s="548"/>
      <c r="AC12" s="548"/>
      <c r="AD12" s="548"/>
      <c r="AE12" s="548"/>
      <c r="AF12" s="548"/>
      <c r="AG12" s="548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>
        <f t="shared" ref="AM12:AM22" si="15">COUNTIF(D12:AG12,"日")</f>
        <v>0</v>
      </c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810" t="s">
        <v>21</v>
      </c>
      <c r="E13" s="778" t="s">
        <v>42</v>
      </c>
      <c r="F13" s="756" t="s">
        <v>24</v>
      </c>
      <c r="G13" s="778" t="s">
        <v>34</v>
      </c>
      <c r="H13" s="809" t="s">
        <v>21</v>
      </c>
      <c r="I13" s="789" t="s">
        <v>21</v>
      </c>
      <c r="J13" s="778" t="s">
        <v>24</v>
      </c>
      <c r="K13" s="789" t="s">
        <v>34</v>
      </c>
      <c r="L13" s="568" t="s">
        <v>24</v>
      </c>
      <c r="M13" s="778" t="s">
        <v>34</v>
      </c>
      <c r="N13" s="729" t="s">
        <v>21</v>
      </c>
      <c r="O13" s="778" t="s">
        <v>40</v>
      </c>
      <c r="P13" s="568" t="s">
        <v>40</v>
      </c>
      <c r="Q13" s="778" t="s">
        <v>24</v>
      </c>
      <c r="R13" s="778" t="s">
        <v>34</v>
      </c>
      <c r="S13" s="568" t="s">
        <v>21</v>
      </c>
      <c r="T13" s="568" t="s">
        <v>24</v>
      </c>
      <c r="U13" s="548" t="s">
        <v>34</v>
      </c>
      <c r="V13" s="548" t="s">
        <v>21</v>
      </c>
      <c r="W13" s="548" t="s">
        <v>21</v>
      </c>
      <c r="X13" s="568" t="s">
        <v>42</v>
      </c>
      <c r="Y13" s="548" t="s">
        <v>24</v>
      </c>
      <c r="Z13" s="819" t="s">
        <v>34</v>
      </c>
      <c r="AA13" s="568" t="s">
        <v>24</v>
      </c>
      <c r="AB13" s="548" t="s">
        <v>34</v>
      </c>
      <c r="AC13" s="548" t="s">
        <v>21</v>
      </c>
      <c r="AD13" s="568" t="s">
        <v>42</v>
      </c>
      <c r="AE13" s="568" t="s">
        <v>24</v>
      </c>
      <c r="AF13" s="568" t="s">
        <v>34</v>
      </c>
      <c r="AG13" s="568" t="s">
        <v>24</v>
      </c>
      <c r="AH13" s="587">
        <f t="shared" si="2"/>
        <v>16</v>
      </c>
      <c r="AI13" s="100">
        <f t="shared" si="3"/>
        <v>0</v>
      </c>
      <c r="AJ13" s="101">
        <f t="shared" si="4"/>
        <v>36</v>
      </c>
      <c r="AK13" s="104" t="s">
        <v>48</v>
      </c>
      <c r="AL13" s="103"/>
      <c r="AM13" s="55">
        <f t="shared" si="15"/>
        <v>0</v>
      </c>
      <c r="AN13" s="55">
        <f t="shared" si="5"/>
        <v>8</v>
      </c>
      <c r="AO13" s="55">
        <f t="shared" si="6"/>
        <v>8</v>
      </c>
      <c r="AP13" s="55">
        <f t="shared" si="7"/>
        <v>9</v>
      </c>
      <c r="AQ13" s="55">
        <f t="shared" si="8"/>
        <v>9</v>
      </c>
      <c r="AR13" s="55">
        <f t="shared" si="9"/>
        <v>9</v>
      </c>
      <c r="AS13" s="55">
        <f t="shared" si="10"/>
        <v>9</v>
      </c>
      <c r="AT13" s="55">
        <f t="shared" si="11"/>
        <v>0</v>
      </c>
      <c r="AU13" s="55">
        <f t="shared" si="12"/>
        <v>0</v>
      </c>
      <c r="AV13" s="55">
        <f t="shared" si="13"/>
        <v>0</v>
      </c>
      <c r="AW13" s="55">
        <f t="shared" si="14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810" t="s">
        <v>34</v>
      </c>
      <c r="E14" s="778" t="s">
        <v>28</v>
      </c>
      <c r="F14" s="756" t="s">
        <v>34</v>
      </c>
      <c r="G14" s="778" t="s">
        <v>21</v>
      </c>
      <c r="H14" s="778" t="s">
        <v>28</v>
      </c>
      <c r="I14" s="816" t="s">
        <v>34</v>
      </c>
      <c r="J14" s="816" t="s">
        <v>28</v>
      </c>
      <c r="K14" s="816" t="s">
        <v>34</v>
      </c>
      <c r="L14" s="787" t="s">
        <v>21</v>
      </c>
      <c r="M14" s="789" t="s">
        <v>37</v>
      </c>
      <c r="N14" s="729" t="s">
        <v>21</v>
      </c>
      <c r="O14" s="778" t="s">
        <v>28</v>
      </c>
      <c r="P14" s="778" t="s">
        <v>34</v>
      </c>
      <c r="Q14" s="778" t="s">
        <v>21</v>
      </c>
      <c r="R14" s="789" t="s">
        <v>28</v>
      </c>
      <c r="S14" s="548" t="s">
        <v>34</v>
      </c>
      <c r="T14" s="548" t="s">
        <v>21</v>
      </c>
      <c r="U14" s="548" t="s">
        <v>28</v>
      </c>
      <c r="V14" s="548" t="s">
        <v>34</v>
      </c>
      <c r="W14" s="548" t="s">
        <v>21</v>
      </c>
      <c r="X14" s="548" t="s">
        <v>28</v>
      </c>
      <c r="Y14" s="548" t="s">
        <v>34</v>
      </c>
      <c r="Z14" s="819" t="s">
        <v>21</v>
      </c>
      <c r="AA14" s="548" t="s">
        <v>28</v>
      </c>
      <c r="AB14" s="548" t="s">
        <v>34</v>
      </c>
      <c r="AC14" s="548" t="s">
        <v>28</v>
      </c>
      <c r="AD14" s="548" t="s">
        <v>34</v>
      </c>
      <c r="AE14" s="568" t="s">
        <v>21</v>
      </c>
      <c r="AF14" s="568" t="s">
        <v>28</v>
      </c>
      <c r="AG14" s="568" t="s">
        <v>34</v>
      </c>
      <c r="AH14" s="587">
        <f t="shared" si="2"/>
        <v>16</v>
      </c>
      <c r="AI14" s="100">
        <f t="shared" si="3"/>
        <v>0</v>
      </c>
      <c r="AJ14" s="101">
        <f t="shared" si="4"/>
        <v>40</v>
      </c>
      <c r="AK14" s="104" t="s">
        <v>48</v>
      </c>
      <c r="AL14" s="103"/>
      <c r="AM14" s="55">
        <f t="shared" si="15"/>
        <v>1</v>
      </c>
      <c r="AN14" s="55">
        <f t="shared" si="5"/>
        <v>8</v>
      </c>
      <c r="AO14" s="55">
        <f t="shared" si="6"/>
        <v>8</v>
      </c>
      <c r="AP14" s="55">
        <f t="shared" si="7"/>
        <v>0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10</v>
      </c>
      <c r="AU14" s="55">
        <f t="shared" si="12"/>
        <v>10</v>
      </c>
      <c r="AV14" s="55">
        <f t="shared" si="13"/>
        <v>10</v>
      </c>
      <c r="AW14" s="55">
        <f t="shared" si="14"/>
        <v>10</v>
      </c>
    </row>
    <row r="15" spans="1:49" ht="14">
      <c r="A15" s="33" t="s">
        <v>46</v>
      </c>
      <c r="B15" s="34" t="s">
        <v>32</v>
      </c>
      <c r="C15" s="49" t="s">
        <v>75</v>
      </c>
      <c r="D15" s="778" t="s">
        <v>36</v>
      </c>
      <c r="E15" s="778" t="s">
        <v>41</v>
      </c>
      <c r="F15" s="1048" t="s">
        <v>35</v>
      </c>
      <c r="G15" s="809" t="s">
        <v>21</v>
      </c>
      <c r="H15" s="809" t="s">
        <v>21</v>
      </c>
      <c r="I15" s="778" t="s">
        <v>40</v>
      </c>
      <c r="J15" s="778" t="s">
        <v>40</v>
      </c>
      <c r="K15" s="778" t="s">
        <v>21</v>
      </c>
      <c r="L15" s="548" t="s">
        <v>42</v>
      </c>
      <c r="M15" s="789" t="s">
        <v>42</v>
      </c>
      <c r="N15" s="548" t="s">
        <v>24</v>
      </c>
      <c r="O15" s="778" t="s">
        <v>34</v>
      </c>
      <c r="P15" s="548" t="s">
        <v>21</v>
      </c>
      <c r="Q15" s="778" t="s">
        <v>21</v>
      </c>
      <c r="R15" s="778" t="s">
        <v>41</v>
      </c>
      <c r="S15" s="548" t="s">
        <v>41</v>
      </c>
      <c r="T15" s="548" t="s">
        <v>42</v>
      </c>
      <c r="U15" s="548" t="s">
        <v>24</v>
      </c>
      <c r="V15" s="548" t="s">
        <v>34</v>
      </c>
      <c r="W15" s="548" t="s">
        <v>21</v>
      </c>
      <c r="X15" s="568" t="s">
        <v>36</v>
      </c>
      <c r="Y15" s="548" t="s">
        <v>21</v>
      </c>
      <c r="Z15" s="756" t="s">
        <v>40</v>
      </c>
      <c r="AA15" s="568" t="s">
        <v>41</v>
      </c>
      <c r="AB15" s="548" t="s">
        <v>28</v>
      </c>
      <c r="AC15" s="568" t="s">
        <v>34</v>
      </c>
      <c r="AD15" s="568" t="s">
        <v>21</v>
      </c>
      <c r="AE15" s="568" t="s">
        <v>42</v>
      </c>
      <c r="AF15" s="568" t="s">
        <v>41</v>
      </c>
      <c r="AG15" s="568" t="s">
        <v>41</v>
      </c>
      <c r="AH15" s="587">
        <f t="shared" si="2"/>
        <v>16</v>
      </c>
      <c r="AI15" s="100">
        <f t="shared" si="3"/>
        <v>1</v>
      </c>
      <c r="AJ15" s="101">
        <f t="shared" si="4"/>
        <v>12</v>
      </c>
      <c r="AK15" s="104" t="s">
        <v>48</v>
      </c>
      <c r="AL15" s="103"/>
      <c r="AM15" s="55">
        <f t="shared" si="15"/>
        <v>0</v>
      </c>
      <c r="AN15" s="55">
        <f t="shared" si="5"/>
        <v>8</v>
      </c>
      <c r="AO15" s="55">
        <f t="shared" si="6"/>
        <v>8</v>
      </c>
      <c r="AP15" s="55">
        <f t="shared" si="7"/>
        <v>2</v>
      </c>
      <c r="AQ15" s="55">
        <f t="shared" si="8"/>
        <v>2</v>
      </c>
      <c r="AR15" s="55">
        <f t="shared" si="9"/>
        <v>2</v>
      </c>
      <c r="AS15" s="55">
        <f t="shared" si="10"/>
        <v>2</v>
      </c>
      <c r="AT15" s="55">
        <f t="shared" si="11"/>
        <v>1</v>
      </c>
      <c r="AU15" s="55">
        <f t="shared" si="12"/>
        <v>1</v>
      </c>
      <c r="AV15" s="55">
        <f t="shared" si="13"/>
        <v>1</v>
      </c>
      <c r="AW15" s="55">
        <f t="shared" si="14"/>
        <v>1</v>
      </c>
    </row>
    <row r="16" spans="1:49" ht="14">
      <c r="A16" s="19" t="s">
        <v>46</v>
      </c>
      <c r="B16" s="20" t="s">
        <v>32</v>
      </c>
      <c r="C16" s="49" t="s">
        <v>50</v>
      </c>
      <c r="D16" s="778" t="s">
        <v>24</v>
      </c>
      <c r="E16" s="778" t="s">
        <v>34</v>
      </c>
      <c r="F16" s="756" t="s">
        <v>21</v>
      </c>
      <c r="G16" s="778" t="s">
        <v>28</v>
      </c>
      <c r="H16" s="778" t="s">
        <v>34</v>
      </c>
      <c r="I16" s="778" t="s">
        <v>28</v>
      </c>
      <c r="J16" s="778" t="s">
        <v>34</v>
      </c>
      <c r="K16" s="815" t="s">
        <v>21</v>
      </c>
      <c r="L16" s="568" t="s">
        <v>28</v>
      </c>
      <c r="M16" s="789" t="s">
        <v>34</v>
      </c>
      <c r="N16" s="548" t="s">
        <v>28</v>
      </c>
      <c r="O16" s="778" t="s">
        <v>34</v>
      </c>
      <c r="P16" s="778" t="s">
        <v>28</v>
      </c>
      <c r="Q16" s="789" t="s">
        <v>34</v>
      </c>
      <c r="R16" s="789" t="s">
        <v>21</v>
      </c>
      <c r="S16" s="568" t="s">
        <v>21</v>
      </c>
      <c r="T16" s="568" t="s">
        <v>28</v>
      </c>
      <c r="U16" s="548" t="s">
        <v>34</v>
      </c>
      <c r="V16" s="548" t="s">
        <v>21</v>
      </c>
      <c r="W16" s="548" t="s">
        <v>28</v>
      </c>
      <c r="X16" s="568" t="s">
        <v>34</v>
      </c>
      <c r="Y16" s="568" t="s">
        <v>28</v>
      </c>
      <c r="Z16" s="756" t="s">
        <v>34</v>
      </c>
      <c r="AA16" s="548" t="s">
        <v>21</v>
      </c>
      <c r="AB16" s="548" t="s">
        <v>24</v>
      </c>
      <c r="AC16" s="548" t="s">
        <v>34</v>
      </c>
      <c r="AD16" s="548" t="s">
        <v>21</v>
      </c>
      <c r="AE16" s="568" t="s">
        <v>28</v>
      </c>
      <c r="AF16" s="568" t="s">
        <v>34</v>
      </c>
      <c r="AG16" s="568" t="s">
        <v>21</v>
      </c>
      <c r="AH16" s="587">
        <f t="shared" si="2"/>
        <v>16</v>
      </c>
      <c r="AI16" s="100">
        <f t="shared" si="3"/>
        <v>0</v>
      </c>
      <c r="AJ16" s="101">
        <f t="shared" si="4"/>
        <v>44</v>
      </c>
      <c r="AK16" s="104" t="s">
        <v>51</v>
      </c>
      <c r="AL16" s="103"/>
      <c r="AM16" s="55">
        <f t="shared" si="15"/>
        <v>0</v>
      </c>
      <c r="AN16" s="55">
        <f t="shared" si="5"/>
        <v>8</v>
      </c>
      <c r="AO16" s="55">
        <f t="shared" si="6"/>
        <v>8</v>
      </c>
      <c r="AP16" s="55">
        <f t="shared" si="7"/>
        <v>2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9</v>
      </c>
      <c r="AU16" s="55">
        <f t="shared" si="12"/>
        <v>9</v>
      </c>
      <c r="AV16" s="55">
        <f t="shared" si="13"/>
        <v>9</v>
      </c>
      <c r="AW16" s="55">
        <f t="shared" si="14"/>
        <v>9</v>
      </c>
    </row>
    <row r="17" spans="1:49" ht="14">
      <c r="A17" s="33" t="s">
        <v>46</v>
      </c>
      <c r="B17" s="34" t="s">
        <v>32</v>
      </c>
      <c r="C17" s="49" t="s">
        <v>52</v>
      </c>
      <c r="D17" s="778" t="s">
        <v>42</v>
      </c>
      <c r="E17" s="778" t="s">
        <v>24</v>
      </c>
      <c r="F17" s="756" t="s">
        <v>34</v>
      </c>
      <c r="G17" s="778" t="s">
        <v>21</v>
      </c>
      <c r="H17" s="778" t="s">
        <v>40</v>
      </c>
      <c r="I17" s="778" t="s">
        <v>41</v>
      </c>
      <c r="J17" s="778" t="s">
        <v>21</v>
      </c>
      <c r="K17" s="778" t="s">
        <v>28</v>
      </c>
      <c r="L17" s="548" t="s">
        <v>34</v>
      </c>
      <c r="M17" s="778" t="s">
        <v>21</v>
      </c>
      <c r="N17" s="548" t="s">
        <v>36</v>
      </c>
      <c r="O17" s="778" t="s">
        <v>42</v>
      </c>
      <c r="P17" s="778" t="s">
        <v>24</v>
      </c>
      <c r="Q17" s="778" t="s">
        <v>34</v>
      </c>
      <c r="R17" s="809" t="s">
        <v>21</v>
      </c>
      <c r="S17" s="729" t="s">
        <v>21</v>
      </c>
      <c r="T17" s="548" t="s">
        <v>36</v>
      </c>
      <c r="U17" s="548" t="s">
        <v>41</v>
      </c>
      <c r="V17" s="548" t="s">
        <v>28</v>
      </c>
      <c r="W17" s="548" t="s">
        <v>34</v>
      </c>
      <c r="X17" s="548" t="s">
        <v>21</v>
      </c>
      <c r="Y17" s="548" t="s">
        <v>42</v>
      </c>
      <c r="Z17" s="819" t="s">
        <v>36</v>
      </c>
      <c r="AA17" s="548" t="s">
        <v>21</v>
      </c>
      <c r="AB17" s="548" t="s">
        <v>41</v>
      </c>
      <c r="AC17" s="568" t="s">
        <v>36</v>
      </c>
      <c r="AD17" s="548" t="s">
        <v>41</v>
      </c>
      <c r="AE17" s="548" t="s">
        <v>21</v>
      </c>
      <c r="AF17" s="568" t="s">
        <v>36</v>
      </c>
      <c r="AG17" s="548" t="s">
        <v>36</v>
      </c>
      <c r="AH17" s="587">
        <f t="shared" si="2"/>
        <v>16</v>
      </c>
      <c r="AI17" s="100">
        <f t="shared" si="3"/>
        <v>0</v>
      </c>
      <c r="AJ17" s="101">
        <f t="shared" si="4"/>
        <v>16</v>
      </c>
      <c r="AK17" s="104" t="s">
        <v>51</v>
      </c>
      <c r="AL17" s="103"/>
      <c r="AM17" s="55">
        <f t="shared" si="15"/>
        <v>0</v>
      </c>
      <c r="AN17" s="55">
        <f t="shared" si="5"/>
        <v>8</v>
      </c>
      <c r="AO17" s="55">
        <f t="shared" si="6"/>
        <v>8</v>
      </c>
      <c r="AP17" s="55">
        <f t="shared" si="7"/>
        <v>2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2</v>
      </c>
      <c r="AV17" s="55">
        <f t="shared" si="13"/>
        <v>2</v>
      </c>
      <c r="AW17" s="55">
        <f t="shared" si="14"/>
        <v>2</v>
      </c>
    </row>
    <row r="18" spans="1:49" ht="14">
      <c r="A18" s="33" t="s">
        <v>46</v>
      </c>
      <c r="B18" s="34" t="s">
        <v>32</v>
      </c>
      <c r="C18" s="49" t="s">
        <v>53</v>
      </c>
      <c r="D18" s="810" t="s">
        <v>34</v>
      </c>
      <c r="E18" s="810" t="s">
        <v>21</v>
      </c>
      <c r="F18" s="756" t="s">
        <v>36</v>
      </c>
      <c r="G18" s="778" t="s">
        <v>24</v>
      </c>
      <c r="H18" s="778" t="s">
        <v>34</v>
      </c>
      <c r="I18" s="778" t="s">
        <v>21</v>
      </c>
      <c r="J18" s="778" t="s">
        <v>36</v>
      </c>
      <c r="K18" s="789" t="s">
        <v>41</v>
      </c>
      <c r="L18" s="548" t="s">
        <v>41</v>
      </c>
      <c r="M18" s="778" t="s">
        <v>28</v>
      </c>
      <c r="N18" s="568" t="s">
        <v>34</v>
      </c>
      <c r="O18" s="778" t="s">
        <v>21</v>
      </c>
      <c r="P18" s="778" t="s">
        <v>41</v>
      </c>
      <c r="Q18" s="778" t="s">
        <v>40</v>
      </c>
      <c r="R18" s="778" t="s">
        <v>24</v>
      </c>
      <c r="S18" s="568" t="s">
        <v>34</v>
      </c>
      <c r="T18" s="787" t="s">
        <v>21</v>
      </c>
      <c r="U18" s="729" t="s">
        <v>21</v>
      </c>
      <c r="V18" s="548" t="s">
        <v>24</v>
      </c>
      <c r="W18" s="548" t="s">
        <v>34</v>
      </c>
      <c r="X18" s="568" t="s">
        <v>21</v>
      </c>
      <c r="Y18" s="568" t="s">
        <v>41</v>
      </c>
      <c r="Z18" s="756" t="s">
        <v>28</v>
      </c>
      <c r="AA18" s="568" t="s">
        <v>34</v>
      </c>
      <c r="AB18" s="568" t="s">
        <v>21</v>
      </c>
      <c r="AC18" s="568" t="s">
        <v>41</v>
      </c>
      <c r="AD18" s="568" t="s">
        <v>28</v>
      </c>
      <c r="AE18" s="568" t="s">
        <v>34</v>
      </c>
      <c r="AF18" s="568" t="s">
        <v>21</v>
      </c>
      <c r="AG18" s="568" t="s">
        <v>28</v>
      </c>
      <c r="AH18" s="587">
        <f t="shared" si="2"/>
        <v>16</v>
      </c>
      <c r="AI18" s="100">
        <f t="shared" si="3"/>
        <v>0</v>
      </c>
      <c r="AJ18" s="101">
        <f t="shared" si="4"/>
        <v>28</v>
      </c>
      <c r="AK18" s="104" t="s">
        <v>51</v>
      </c>
      <c r="AL18" s="98"/>
      <c r="AM18" s="55">
        <f t="shared" si="15"/>
        <v>0</v>
      </c>
      <c r="AN18" s="55">
        <f t="shared" si="5"/>
        <v>8</v>
      </c>
      <c r="AO18" s="55">
        <f t="shared" si="6"/>
        <v>8</v>
      </c>
      <c r="AP18" s="55">
        <f t="shared" si="7"/>
        <v>3</v>
      </c>
      <c r="AQ18" s="55">
        <f t="shared" si="8"/>
        <v>3</v>
      </c>
      <c r="AR18" s="55">
        <f t="shared" si="9"/>
        <v>3</v>
      </c>
      <c r="AS18" s="55">
        <f t="shared" si="10"/>
        <v>3</v>
      </c>
      <c r="AT18" s="55">
        <f t="shared" si="11"/>
        <v>4</v>
      </c>
      <c r="AU18" s="55">
        <f t="shared" si="12"/>
        <v>4</v>
      </c>
      <c r="AV18" s="55">
        <f t="shared" si="13"/>
        <v>4</v>
      </c>
      <c r="AW18" s="55">
        <f t="shared" si="14"/>
        <v>4</v>
      </c>
    </row>
    <row r="19" spans="1:49" ht="14">
      <c r="A19" s="19" t="s">
        <v>46</v>
      </c>
      <c r="B19" s="34" t="s">
        <v>32</v>
      </c>
      <c r="C19" s="49" t="s">
        <v>54</v>
      </c>
      <c r="D19" s="778" t="s">
        <v>28</v>
      </c>
      <c r="E19" s="778" t="s">
        <v>34</v>
      </c>
      <c r="F19" s="756" t="s">
        <v>21</v>
      </c>
      <c r="G19" s="778" t="s">
        <v>41</v>
      </c>
      <c r="H19" s="778" t="s">
        <v>41</v>
      </c>
      <c r="I19" s="778" t="s">
        <v>24</v>
      </c>
      <c r="J19" s="778" t="s">
        <v>34</v>
      </c>
      <c r="K19" s="815" t="s">
        <v>21</v>
      </c>
      <c r="L19" s="568" t="s">
        <v>36</v>
      </c>
      <c r="M19" s="789" t="s">
        <v>24</v>
      </c>
      <c r="N19" s="548" t="s">
        <v>34</v>
      </c>
      <c r="O19" s="778" t="s">
        <v>21</v>
      </c>
      <c r="P19" s="778" t="s">
        <v>21</v>
      </c>
      <c r="Q19" s="789" t="s">
        <v>36</v>
      </c>
      <c r="R19" s="789" t="s">
        <v>36</v>
      </c>
      <c r="S19" s="568" t="s">
        <v>28</v>
      </c>
      <c r="T19" s="568" t="s">
        <v>34</v>
      </c>
      <c r="U19" s="729" t="s">
        <v>21</v>
      </c>
      <c r="V19" s="548" t="s">
        <v>36</v>
      </c>
      <c r="W19" s="548" t="s">
        <v>36</v>
      </c>
      <c r="X19" s="548" t="s">
        <v>24</v>
      </c>
      <c r="Y19" s="568" t="s">
        <v>34</v>
      </c>
      <c r="Z19" s="756" t="s">
        <v>21</v>
      </c>
      <c r="AA19" s="548" t="s">
        <v>21</v>
      </c>
      <c r="AB19" s="568" t="s">
        <v>42</v>
      </c>
      <c r="AC19" s="568" t="s">
        <v>24</v>
      </c>
      <c r="AD19" s="548" t="s">
        <v>34</v>
      </c>
      <c r="AE19" s="568" t="s">
        <v>21</v>
      </c>
      <c r="AF19" s="568" t="s">
        <v>24</v>
      </c>
      <c r="AG19" s="568" t="s">
        <v>34</v>
      </c>
      <c r="AH19" s="587">
        <f t="shared" si="2"/>
        <v>16</v>
      </c>
      <c r="AI19" s="100">
        <f t="shared" si="3"/>
        <v>0</v>
      </c>
      <c r="AJ19" s="101">
        <f t="shared" si="4"/>
        <v>28</v>
      </c>
      <c r="AK19" s="104" t="s">
        <v>48</v>
      </c>
      <c r="AL19" s="98"/>
      <c r="AM19" s="55">
        <f t="shared" si="15"/>
        <v>0</v>
      </c>
      <c r="AN19" s="55">
        <f t="shared" si="5"/>
        <v>8</v>
      </c>
      <c r="AO19" s="55">
        <f t="shared" si="6"/>
        <v>8</v>
      </c>
      <c r="AP19" s="55">
        <f t="shared" si="7"/>
        <v>5</v>
      </c>
      <c r="AQ19" s="55">
        <f t="shared" si="8"/>
        <v>5</v>
      </c>
      <c r="AR19" s="55">
        <f t="shared" si="9"/>
        <v>5</v>
      </c>
      <c r="AS19" s="55">
        <f t="shared" si="10"/>
        <v>5</v>
      </c>
      <c r="AT19" s="55">
        <f t="shared" si="11"/>
        <v>2</v>
      </c>
      <c r="AU19" s="55">
        <f t="shared" si="12"/>
        <v>2</v>
      </c>
      <c r="AV19" s="55">
        <f t="shared" si="13"/>
        <v>2</v>
      </c>
      <c r="AW19" s="55">
        <f t="shared" si="14"/>
        <v>2</v>
      </c>
    </row>
    <row r="20" spans="1:49" ht="14">
      <c r="A20" s="19" t="s">
        <v>46</v>
      </c>
      <c r="B20" s="34" t="s">
        <v>32</v>
      </c>
      <c r="C20" s="49" t="s">
        <v>87</v>
      </c>
      <c r="D20" s="778" t="s">
        <v>40</v>
      </c>
      <c r="E20" s="778" t="s">
        <v>21</v>
      </c>
      <c r="F20" s="756" t="s">
        <v>40</v>
      </c>
      <c r="G20" s="778" t="s">
        <v>42</v>
      </c>
      <c r="H20" s="778" t="s">
        <v>42</v>
      </c>
      <c r="I20" s="778" t="s">
        <v>42</v>
      </c>
      <c r="J20" s="778" t="s">
        <v>21</v>
      </c>
      <c r="K20" s="789" t="s">
        <v>40</v>
      </c>
      <c r="L20" s="568" t="s">
        <v>40</v>
      </c>
      <c r="M20" s="789" t="s">
        <v>40</v>
      </c>
      <c r="N20" s="548" t="s">
        <v>40</v>
      </c>
      <c r="O20" s="778" t="s">
        <v>21</v>
      </c>
      <c r="P20" s="778" t="s">
        <v>42</v>
      </c>
      <c r="Q20" s="789" t="s">
        <v>42</v>
      </c>
      <c r="R20" s="789" t="s">
        <v>42</v>
      </c>
      <c r="S20" s="568" t="s">
        <v>40</v>
      </c>
      <c r="T20" s="568" t="s">
        <v>21</v>
      </c>
      <c r="U20" s="548" t="s">
        <v>42</v>
      </c>
      <c r="V20" s="548" t="s">
        <v>40</v>
      </c>
      <c r="W20" s="548" t="s">
        <v>42</v>
      </c>
      <c r="X20" s="568" t="s">
        <v>40</v>
      </c>
      <c r="Y20" s="725" t="s">
        <v>21</v>
      </c>
      <c r="Z20" s="1049" t="s">
        <v>42</v>
      </c>
      <c r="AA20" s="584" t="s">
        <v>42</v>
      </c>
      <c r="AB20" s="895" t="s">
        <v>21</v>
      </c>
      <c r="AC20" s="895" t="s">
        <v>21</v>
      </c>
      <c r="AD20" s="584" t="s">
        <v>40</v>
      </c>
      <c r="AE20" s="725" t="s">
        <v>40</v>
      </c>
      <c r="AF20" s="568" t="s">
        <v>42</v>
      </c>
      <c r="AG20" s="568" t="s">
        <v>21</v>
      </c>
      <c r="AH20" s="587">
        <f t="shared" si="2"/>
        <v>16</v>
      </c>
      <c r="AI20" s="100">
        <f t="shared" si="3"/>
        <v>0</v>
      </c>
      <c r="AJ20" s="101">
        <f t="shared" si="4"/>
        <v>0</v>
      </c>
      <c r="AK20" s="104" t="s">
        <v>51</v>
      </c>
      <c r="AL20" s="98"/>
      <c r="AM20" s="55">
        <f t="shared" si="15"/>
        <v>0</v>
      </c>
      <c r="AN20" s="55">
        <f t="shared" si="5"/>
        <v>8</v>
      </c>
      <c r="AO20" s="55">
        <f t="shared" si="6"/>
        <v>8</v>
      </c>
      <c r="AP20" s="55">
        <f t="shared" si="7"/>
        <v>0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0</v>
      </c>
      <c r="AV20" s="55">
        <f t="shared" si="13"/>
        <v>0</v>
      </c>
      <c r="AW20" s="55">
        <f t="shared" si="14"/>
        <v>0</v>
      </c>
    </row>
    <row r="21" spans="1:49" ht="14">
      <c r="A21" s="19" t="s">
        <v>46</v>
      </c>
      <c r="B21" s="779" t="s">
        <v>58</v>
      </c>
      <c r="C21" s="49" t="s">
        <v>59</v>
      </c>
      <c r="D21" s="778" t="s">
        <v>21</v>
      </c>
      <c r="E21" s="778" t="s">
        <v>40</v>
      </c>
      <c r="F21" s="756" t="s">
        <v>42</v>
      </c>
      <c r="G21" s="778" t="s">
        <v>40</v>
      </c>
      <c r="H21" s="778" t="s">
        <v>21</v>
      </c>
      <c r="I21" s="778" t="s">
        <v>36</v>
      </c>
      <c r="J21" s="778" t="s">
        <v>41</v>
      </c>
      <c r="K21" s="789" t="s">
        <v>42</v>
      </c>
      <c r="L21" s="787" t="s">
        <v>21</v>
      </c>
      <c r="M21" s="789" t="s">
        <v>41</v>
      </c>
      <c r="N21" s="729" t="s">
        <v>21</v>
      </c>
      <c r="O21" s="778" t="s">
        <v>41</v>
      </c>
      <c r="P21" s="778" t="s">
        <v>36</v>
      </c>
      <c r="Q21" s="789" t="s">
        <v>21</v>
      </c>
      <c r="R21" s="778" t="s">
        <v>40</v>
      </c>
      <c r="S21" s="568" t="s">
        <v>42</v>
      </c>
      <c r="T21" s="568" t="s">
        <v>41</v>
      </c>
      <c r="U21" s="548" t="s">
        <v>40</v>
      </c>
      <c r="V21" s="548" t="s">
        <v>21</v>
      </c>
      <c r="W21" s="548" t="s">
        <v>40</v>
      </c>
      <c r="X21" s="568" t="s">
        <v>41</v>
      </c>
      <c r="Y21" s="568" t="s">
        <v>40</v>
      </c>
      <c r="Z21" s="1051" t="s">
        <v>21</v>
      </c>
      <c r="AA21" s="823" t="s">
        <v>40</v>
      </c>
      <c r="AB21" s="824" t="s">
        <v>36</v>
      </c>
      <c r="AC21" s="824" t="s">
        <v>40</v>
      </c>
      <c r="AD21" s="823" t="s">
        <v>21</v>
      </c>
      <c r="AE21" s="825" t="s">
        <v>41</v>
      </c>
      <c r="AF21" s="568" t="s">
        <v>40</v>
      </c>
      <c r="AG21" s="568" t="s">
        <v>42</v>
      </c>
      <c r="AH21" s="587">
        <f t="shared" si="2"/>
        <v>16</v>
      </c>
      <c r="AI21" s="100">
        <f t="shared" si="3"/>
        <v>0</v>
      </c>
      <c r="AJ21" s="101">
        <f t="shared" si="4"/>
        <v>0</v>
      </c>
      <c r="AK21" s="104" t="s">
        <v>51</v>
      </c>
      <c r="AM21" s="55">
        <f t="shared" si="15"/>
        <v>0</v>
      </c>
      <c r="AN21" s="55">
        <f t="shared" si="5"/>
        <v>8</v>
      </c>
      <c r="AO21" s="55">
        <f t="shared" si="6"/>
        <v>8</v>
      </c>
      <c r="AP21" s="55">
        <f t="shared" si="7"/>
        <v>0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</row>
    <row r="22" spans="1:49" ht="14">
      <c r="A22" s="19" t="s">
        <v>46</v>
      </c>
      <c r="B22" s="777" t="s">
        <v>44</v>
      </c>
      <c r="C22" s="49" t="s">
        <v>61</v>
      </c>
      <c r="D22" s="778" t="s">
        <v>41</v>
      </c>
      <c r="E22" s="778" t="s">
        <v>21</v>
      </c>
      <c r="F22" s="756" t="s">
        <v>41</v>
      </c>
      <c r="G22" s="778" t="s">
        <v>36</v>
      </c>
      <c r="H22" s="778" t="s">
        <v>36</v>
      </c>
      <c r="I22" s="778" t="s">
        <v>21</v>
      </c>
      <c r="J22" s="778" t="s">
        <v>42</v>
      </c>
      <c r="K22" s="778" t="s">
        <v>36</v>
      </c>
      <c r="L22" s="548" t="s">
        <v>21</v>
      </c>
      <c r="M22" s="789" t="s">
        <v>36</v>
      </c>
      <c r="N22" s="548" t="s">
        <v>41</v>
      </c>
      <c r="O22" s="778" t="s">
        <v>36</v>
      </c>
      <c r="P22" s="778" t="s">
        <v>21</v>
      </c>
      <c r="Q22" s="778" t="s">
        <v>41</v>
      </c>
      <c r="R22" s="778" t="s">
        <v>21</v>
      </c>
      <c r="S22" s="548" t="s">
        <v>36</v>
      </c>
      <c r="T22" s="548" t="s">
        <v>40</v>
      </c>
      <c r="U22" s="548" t="s">
        <v>36</v>
      </c>
      <c r="V22" s="548" t="s">
        <v>41</v>
      </c>
      <c r="W22" s="548" t="s">
        <v>41</v>
      </c>
      <c r="X22" s="568" t="s">
        <v>21</v>
      </c>
      <c r="Y22" s="826" t="s">
        <v>36</v>
      </c>
      <c r="Z22" s="827" t="s">
        <v>41</v>
      </c>
      <c r="AA22" s="828" t="s">
        <v>36</v>
      </c>
      <c r="AB22" s="826" t="s">
        <v>40</v>
      </c>
      <c r="AC22" s="997" t="s">
        <v>21</v>
      </c>
      <c r="AD22" s="828" t="s">
        <v>36</v>
      </c>
      <c r="AE22" s="828" t="s">
        <v>36</v>
      </c>
      <c r="AF22" s="787" t="s">
        <v>21</v>
      </c>
      <c r="AG22" s="568" t="s">
        <v>40</v>
      </c>
      <c r="AH22" s="587">
        <f t="shared" si="2"/>
        <v>16</v>
      </c>
      <c r="AI22" s="100">
        <f t="shared" si="3"/>
        <v>0</v>
      </c>
      <c r="AJ22" s="101">
        <f t="shared" si="4"/>
        <v>0</v>
      </c>
      <c r="AK22" s="104" t="s">
        <v>51</v>
      </c>
      <c r="AL22" s="98"/>
      <c r="AM22" s="55">
        <f t="shared" si="15"/>
        <v>0</v>
      </c>
      <c r="AN22" s="55">
        <f t="shared" si="5"/>
        <v>8</v>
      </c>
      <c r="AO22" s="55">
        <f t="shared" si="6"/>
        <v>8</v>
      </c>
      <c r="AP22" s="55">
        <f t="shared" si="7"/>
        <v>0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</row>
    <row r="23" spans="1:49" ht="14">
      <c r="A23" s="19"/>
      <c r="B23" s="777"/>
      <c r="C23" s="49"/>
      <c r="D23" s="778"/>
      <c r="E23" s="778"/>
      <c r="F23" s="756"/>
      <c r="G23" s="778"/>
      <c r="H23" s="778"/>
      <c r="I23" s="778"/>
      <c r="J23" s="778"/>
      <c r="K23" s="548"/>
      <c r="L23" s="548"/>
      <c r="M23" s="789"/>
      <c r="N23" s="568"/>
      <c r="O23" s="778"/>
      <c r="P23" s="778"/>
      <c r="Q23" s="778"/>
      <c r="R23" s="548"/>
      <c r="S23" s="548"/>
      <c r="T23" s="548"/>
      <c r="U23" s="548"/>
      <c r="V23" s="548"/>
      <c r="W23" s="548"/>
      <c r="X23" s="568"/>
      <c r="Y23" s="548"/>
      <c r="Z23" s="756"/>
      <c r="AA23" s="568"/>
      <c r="AB23" s="548"/>
      <c r="AC23" s="568"/>
      <c r="AD23" s="568"/>
      <c r="AE23" s="568"/>
      <c r="AF23" s="568"/>
      <c r="AG23" s="568"/>
      <c r="AH23" s="587">
        <f t="shared" si="2"/>
        <v>0</v>
      </c>
      <c r="AI23" s="100">
        <f t="shared" si="3"/>
        <v>0</v>
      </c>
      <c r="AJ23" s="101">
        <f t="shared" si="4"/>
        <v>0</v>
      </c>
      <c r="AK23" s="373"/>
      <c r="AL23" s="98"/>
      <c r="AM23" s="55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</row>
    <row r="24" spans="1:49" ht="14">
      <c r="A24" s="19"/>
      <c r="B24" s="777"/>
      <c r="C24" s="49"/>
      <c r="D24" s="778"/>
      <c r="E24" s="778"/>
      <c r="F24" s="756"/>
      <c r="G24" s="778"/>
      <c r="H24" s="548"/>
      <c r="I24" s="548"/>
      <c r="J24" s="778"/>
      <c r="K24" s="778"/>
      <c r="L24" s="548"/>
      <c r="M24" s="789"/>
      <c r="N24" s="568"/>
      <c r="O24" s="778"/>
      <c r="P24" s="778"/>
      <c r="Q24" s="778"/>
      <c r="R24" s="778"/>
      <c r="S24" s="548"/>
      <c r="T24" s="548"/>
      <c r="U24" s="548"/>
      <c r="V24" s="548"/>
      <c r="W24" s="548"/>
      <c r="X24" s="568"/>
      <c r="Y24" s="548"/>
      <c r="Z24" s="756"/>
      <c r="AA24" s="568"/>
      <c r="AB24" s="548"/>
      <c r="AC24" s="568"/>
      <c r="AD24" s="568"/>
      <c r="AE24" s="568"/>
      <c r="AF24" s="568"/>
      <c r="AG24" s="568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373"/>
      <c r="AL24" s="98"/>
      <c r="AM24" s="55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</row>
    <row r="25" spans="1:49" ht="14">
      <c r="A25" s="19"/>
      <c r="B25" s="779"/>
      <c r="C25" s="49"/>
      <c r="D25" s="778"/>
      <c r="E25" s="778"/>
      <c r="F25" s="756"/>
      <c r="G25" s="778"/>
      <c r="H25" s="778"/>
      <c r="I25" s="778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756"/>
      <c r="AA25" s="778"/>
      <c r="AB25" s="778"/>
      <c r="AC25" s="778"/>
      <c r="AD25" s="778"/>
      <c r="AE25" s="778"/>
      <c r="AF25" s="778"/>
      <c r="AG25" s="548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5"/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</row>
    <row r="26" spans="1:49" ht="14">
      <c r="A26" s="19"/>
      <c r="B26" s="780"/>
      <c r="C26" s="49"/>
      <c r="D26" s="778"/>
      <c r="E26" s="778"/>
      <c r="F26" s="756"/>
      <c r="G26" s="778"/>
      <c r="H26" s="778"/>
      <c r="I26" s="790"/>
      <c r="J26" s="790"/>
      <c r="K26" s="790"/>
      <c r="L26" s="548"/>
      <c r="M26" s="778"/>
      <c r="N26" s="778"/>
      <c r="O26" s="778"/>
      <c r="P26" s="778"/>
      <c r="Q26" s="778"/>
      <c r="R26" s="778"/>
      <c r="S26" s="778"/>
      <c r="T26" s="778"/>
      <c r="U26" s="778"/>
      <c r="V26" s="778"/>
      <c r="W26" s="778"/>
      <c r="X26" s="778"/>
      <c r="Y26" s="778"/>
      <c r="Z26" s="756"/>
      <c r="AA26" s="778"/>
      <c r="AB26" s="778"/>
      <c r="AC26" s="778"/>
      <c r="AD26" s="778"/>
      <c r="AE26" s="778"/>
      <c r="AF26" s="778"/>
      <c r="AG26" s="548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228"/>
      <c r="AM26" s="55">
        <f>COUNTIF(D26:AG26,"日")</f>
        <v>0</v>
      </c>
      <c r="AN26" s="55">
        <f t="shared" si="5"/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</row>
    <row r="27" spans="1:49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715"/>
      <c r="AD27" s="715"/>
      <c r="AE27" s="715"/>
      <c r="AF27" s="715"/>
      <c r="AG27" s="715"/>
      <c r="AH27" s="108"/>
      <c r="AI27" s="109"/>
      <c r="AJ27" s="110"/>
      <c r="AK27" s="111"/>
      <c r="AN27" s="55">
        <f t="shared" si="5"/>
        <v>0</v>
      </c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 t="s">
        <v>67</v>
      </c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/>
      <c r="AF28" s="1290"/>
      <c r="AG28" s="1286"/>
      <c r="AH28" s="479"/>
      <c r="AI28" s="480"/>
      <c r="AJ28" s="481"/>
      <c r="AK28" s="482"/>
      <c r="AN28" s="55">
        <f t="shared" si="5"/>
        <v>0</v>
      </c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</row>
    <row r="29" spans="1:49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483"/>
      <c r="AI29" s="484"/>
      <c r="AJ29" s="485"/>
      <c r="AK29" s="486"/>
    </row>
    <row r="30" spans="1:49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4"/>
      <c r="AI30" s="3"/>
      <c r="AJ30" s="3"/>
      <c r="AK30" s="487"/>
    </row>
    <row r="31" spans="1:49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4"/>
      <c r="AI31" s="5"/>
      <c r="AJ31" s="3"/>
      <c r="AK31" s="487"/>
    </row>
    <row r="32" spans="1:49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490"/>
      <c r="AI33" s="491"/>
      <c r="AJ33" s="492"/>
      <c r="AK33" s="493"/>
    </row>
    <row r="35" spans="1:37" ht="14" hidden="1" outlineLevel="1">
      <c r="C35" t="s">
        <v>69</v>
      </c>
      <c r="D35" s="55">
        <f t="shared" ref="D35:AG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</row>
    <row r="36" spans="1:37" ht="14" hidden="1" outlineLevel="1">
      <c r="C36" t="s">
        <v>70</v>
      </c>
      <c r="D36" s="55">
        <f t="shared" ref="D36:AG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1:37" ht="14" hidden="1" outlineLevel="1">
      <c r="C37" t="s">
        <v>42</v>
      </c>
      <c r="D37" s="55">
        <f t="shared" ref="D37:AG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1:37" s="1" customFormat="1" ht="14" hidden="1" outlineLevel="1">
      <c r="C38" s="1" t="s">
        <v>71</v>
      </c>
      <c r="D38" s="55">
        <f t="shared" ref="D38:AG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1:37" s="1" customFormat="1" ht="14" hidden="1" outlineLevel="1">
      <c r="C39" s="1" t="s">
        <v>23</v>
      </c>
      <c r="D39" s="55">
        <f t="shared" ref="D39:AG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1:37" s="1" customFormat="1" ht="14" hidden="1" outlineLevel="1">
      <c r="C40" s="1" t="s">
        <v>25</v>
      </c>
      <c r="D40" s="55">
        <f t="shared" ref="D40:AG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1:37" s="1" customFormat="1" ht="14" hidden="1" outlineLevel="1">
      <c r="C41" s="1" t="s">
        <v>24</v>
      </c>
      <c r="D41" s="55">
        <f t="shared" ref="D41:AG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1:37" s="1" customFormat="1" ht="14" hidden="1" outlineLevel="1">
      <c r="C42" s="1" t="s">
        <v>26</v>
      </c>
      <c r="D42" s="55">
        <f t="shared" ref="D42:AG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</row>
    <row r="43" spans="1:37" s="1" customFormat="1" ht="14" hidden="1" outlineLevel="1">
      <c r="C43" s="1" t="s">
        <v>41</v>
      </c>
      <c r="D43" s="55">
        <f t="shared" ref="D43:AG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</row>
    <row r="44" spans="1:37" s="1" customFormat="1" ht="14" hidden="1" outlineLevel="1">
      <c r="C44" s="1" t="s">
        <v>72</v>
      </c>
      <c r="D44" s="55">
        <f t="shared" ref="D44:AG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</row>
    <row r="45" spans="1:37" s="1" customFormat="1" ht="14" hidden="1" outlineLevel="1">
      <c r="C45" s="1" t="s">
        <v>36</v>
      </c>
      <c r="D45" s="55">
        <f t="shared" ref="D45:AG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</row>
    <row r="46" spans="1:37" s="1" customFormat="1" ht="14" hidden="1" outlineLevel="1">
      <c r="C46" s="1" t="s">
        <v>73</v>
      </c>
      <c r="D46" s="55">
        <f t="shared" ref="D46:AG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</row>
    <row r="47" spans="1:37" s="1" customFormat="1" ht="14" hidden="1" outlineLevel="1">
      <c r="C47" s="1" t="s">
        <v>27</v>
      </c>
      <c r="D47" s="55">
        <f t="shared" ref="D47:AG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</row>
    <row r="48" spans="1:37" s="1" customFormat="1" ht="14" hidden="1" outlineLevel="1">
      <c r="C48" s="1" t="s">
        <v>28</v>
      </c>
      <c r="D48" s="55">
        <f t="shared" ref="D48:AG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</row>
    <row r="49" spans="3:33" s="1" customFormat="1" ht="14" hidden="1" outlineLevel="1">
      <c r="C49" s="1" t="s">
        <v>29</v>
      </c>
      <c r="D49" s="55">
        <f t="shared" ref="D49:AG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</row>
    <row r="50" spans="3:33" s="1" customFormat="1" ht="14" hidden="1" outlineLevel="1">
      <c r="C50" s="1" t="s">
        <v>30</v>
      </c>
      <c r="D50" s="55">
        <f t="shared" ref="D50:AG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</row>
    <row r="51" spans="3:33" s="1" customFormat="1" ht="14" collapsed="1">
      <c r="C51" s="1" t="s">
        <v>40</v>
      </c>
      <c r="D51" s="55">
        <f t="shared" ref="D51:AG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</row>
    <row r="52" spans="3:33" s="1" customFormat="1" ht="14">
      <c r="C52" s="1" t="s">
        <v>42</v>
      </c>
      <c r="D52" s="55">
        <f t="shared" ref="D52:AG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</row>
    <row r="53" spans="3:33" s="1" customFormat="1" ht="14">
      <c r="C53" s="1" t="s">
        <v>24</v>
      </c>
      <c r="D53" s="55">
        <f t="shared" ref="D53:AG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</row>
    <row r="54" spans="3:33" s="1" customFormat="1" ht="14">
      <c r="C54" s="1" t="s">
        <v>41</v>
      </c>
      <c r="D54" s="55">
        <f t="shared" ref="D54:AG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</row>
    <row r="55" spans="3:33" s="1" customFormat="1" ht="14">
      <c r="C55" s="1" t="s">
        <v>36</v>
      </c>
      <c r="D55" s="55">
        <f t="shared" ref="D55:AG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</row>
    <row r="56" spans="3:33" s="1" customFormat="1" ht="14">
      <c r="C56" s="1" t="s">
        <v>28</v>
      </c>
      <c r="D56" s="55">
        <f t="shared" ref="D56:AG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</row>
    <row r="57" spans="3:33" s="1" customFormat="1" ht="14"/>
    <row r="58" spans="3:33" s="1" customFormat="1" ht="14"/>
    <row r="59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5:AG26">
    <cfRule type="expression" dxfId="11105" priority="1" stopIfTrue="1">
      <formula>AND(WEEKDAY(D$5)=1)</formula>
    </cfRule>
  </conditionalFormatting>
  <conditionalFormatting sqref="AH8:AJ26 AM8:AM26">
    <cfRule type="cellIs" dxfId="11104" priority="6" stopIfTrue="1" operator="equal">
      <formula>0</formula>
    </cfRule>
  </conditionalFormatting>
  <dataValidations count="1">
    <dataValidation type="list" allowBlank="1" showInputMessage="1" showErrorMessage="1" sqref="D8:AG26" xr:uid="{00000000-0002-0000-04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59"/>
  <sheetViews>
    <sheetView topLeftCell="A4" workbookViewId="0">
      <selection activeCell="V23" sqref="V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2017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43070</v>
      </c>
      <c r="E5" s="11">
        <f>DATE($A$1,$D$2,2)</f>
        <v>43071</v>
      </c>
      <c r="F5" s="11">
        <f>DATE($A$1,$D$2,3)</f>
        <v>43072</v>
      </c>
      <c r="G5" s="11">
        <f>DATE($A$1,$D$2,4)</f>
        <v>43073</v>
      </c>
      <c r="H5" s="11">
        <f>DATE($A$1,$D$2,5)</f>
        <v>43074</v>
      </c>
      <c r="I5" s="11">
        <f>DATE($A$1,$D$2,6)</f>
        <v>43075</v>
      </c>
      <c r="J5" s="11">
        <f>DATE($A$1,$D$2,7)</f>
        <v>43076</v>
      </c>
      <c r="K5" s="11">
        <f>DATE($A$1,$D$2,8)</f>
        <v>43077</v>
      </c>
      <c r="L5" s="11">
        <f>DATE($A$1,$D$2,9)</f>
        <v>43078</v>
      </c>
      <c r="M5" s="11">
        <f>DATE($A$1,$D$2,10)</f>
        <v>43079</v>
      </c>
      <c r="N5" s="56">
        <f>DATE($A$1,$D$2,11)</f>
        <v>43080</v>
      </c>
      <c r="O5" s="11">
        <f>DATE($A$1,$D$2,12)</f>
        <v>43081</v>
      </c>
      <c r="P5" s="11">
        <f>DATE($A$1,$D$2,13)</f>
        <v>43082</v>
      </c>
      <c r="Q5" s="11">
        <f>DATE($A$1,$D$2,14)</f>
        <v>43083</v>
      </c>
      <c r="R5" s="11">
        <f>DATE($A$1,$D$2,15)</f>
        <v>43084</v>
      </c>
      <c r="S5" s="11">
        <f>DATE($A$1,$D$2,16)</f>
        <v>43085</v>
      </c>
      <c r="T5" s="11">
        <f>DATE($A$1,$D$2,17)</f>
        <v>43086</v>
      </c>
      <c r="U5" s="11">
        <f>DATE($A$1,$D$2,18)</f>
        <v>43087</v>
      </c>
      <c r="V5" s="11">
        <f>DATE($A$1,$D$2,19)</f>
        <v>43088</v>
      </c>
      <c r="W5" s="11">
        <f>DATE($A$1,$D$2,20)</f>
        <v>43089</v>
      </c>
      <c r="X5" s="11">
        <f>DATE($A$1,$D$2,21)</f>
        <v>43090</v>
      </c>
      <c r="Y5" s="11">
        <f>DATE($A$1,$D$2,22)</f>
        <v>43091</v>
      </c>
      <c r="Z5" s="11">
        <f>DATE($A$1,$D$2,23)</f>
        <v>43092</v>
      </c>
      <c r="AA5" s="11">
        <f>DATE($A$1,$D$2,24)</f>
        <v>43093</v>
      </c>
      <c r="AB5" s="11">
        <f>DATE($A$1,$D$2,25)</f>
        <v>43094</v>
      </c>
      <c r="AC5" s="11">
        <f>DATE($A$1,$D$2,26)</f>
        <v>43095</v>
      </c>
      <c r="AD5" s="11">
        <f>DATE($A$1,$D$2,27)</f>
        <v>43096</v>
      </c>
      <c r="AE5" s="11">
        <f>DATE($A$1,$D$2,28)</f>
        <v>43097</v>
      </c>
      <c r="AF5" s="88">
        <f>DATE($A$1,$D$2,29)</f>
        <v>43098</v>
      </c>
      <c r="AG5" s="11">
        <f>DATE($A$1,$D$2,30)</f>
        <v>43099</v>
      </c>
      <c r="AH5" s="478">
        <f>DATE($A$1,$D$2,31)</f>
        <v>43100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43070</v>
      </c>
      <c r="E6" s="11">
        <f t="shared" si="0"/>
        <v>43071</v>
      </c>
      <c r="F6" s="56">
        <f t="shared" si="0"/>
        <v>43072</v>
      </c>
      <c r="G6" s="11">
        <f t="shared" si="0"/>
        <v>43073</v>
      </c>
      <c r="H6" s="11">
        <f t="shared" si="0"/>
        <v>43074</v>
      </c>
      <c r="I6" s="11">
        <f t="shared" si="0"/>
        <v>43075</v>
      </c>
      <c r="J6" s="11">
        <f t="shared" si="0"/>
        <v>43076</v>
      </c>
      <c r="K6" s="11">
        <f t="shared" si="0"/>
        <v>43077</v>
      </c>
      <c r="L6" s="88">
        <f t="shared" si="0"/>
        <v>43078</v>
      </c>
      <c r="M6" s="11">
        <f t="shared" si="0"/>
        <v>43079</v>
      </c>
      <c r="N6" s="88">
        <f t="shared" si="0"/>
        <v>43080</v>
      </c>
      <c r="O6" s="11">
        <f t="shared" si="0"/>
        <v>43081</v>
      </c>
      <c r="P6" s="11">
        <f t="shared" si="0"/>
        <v>43082</v>
      </c>
      <c r="Q6" s="11">
        <f t="shared" si="0"/>
        <v>43083</v>
      </c>
      <c r="R6" s="11">
        <f t="shared" si="0"/>
        <v>43084</v>
      </c>
      <c r="S6" s="11">
        <f t="shared" si="0"/>
        <v>43085</v>
      </c>
      <c r="T6" s="11">
        <f t="shared" si="0"/>
        <v>43086</v>
      </c>
      <c r="U6" s="88">
        <f t="shared" si="0"/>
        <v>43087</v>
      </c>
      <c r="V6" s="11">
        <f t="shared" si="0"/>
        <v>43088</v>
      </c>
      <c r="W6" s="11">
        <f t="shared" si="0"/>
        <v>43089</v>
      </c>
      <c r="X6" s="11">
        <f t="shared" si="0"/>
        <v>43090</v>
      </c>
      <c r="Y6" s="11">
        <f t="shared" si="0"/>
        <v>43091</v>
      </c>
      <c r="Z6" s="56">
        <f t="shared" si="0"/>
        <v>43092</v>
      </c>
      <c r="AA6" s="11">
        <f t="shared" si="0"/>
        <v>43093</v>
      </c>
      <c r="AB6" s="11">
        <f t="shared" si="0"/>
        <v>43094</v>
      </c>
      <c r="AC6" s="11">
        <f t="shared" si="0"/>
        <v>43095</v>
      </c>
      <c r="AD6" s="11">
        <f t="shared" si="0"/>
        <v>43096</v>
      </c>
      <c r="AE6" s="11">
        <f t="shared" si="0"/>
        <v>43097</v>
      </c>
      <c r="AF6" s="88">
        <f t="shared" si="0"/>
        <v>43098</v>
      </c>
      <c r="AG6" s="11">
        <f t="shared" si="0"/>
        <v>43099</v>
      </c>
      <c r="AH6" s="478">
        <f t="shared" si="0"/>
        <v>43100</v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金</v>
      </c>
      <c r="E7" s="708" t="str">
        <f t="shared" si="1"/>
        <v>土</v>
      </c>
      <c r="F7" s="807" t="str">
        <f t="shared" si="1"/>
        <v>日</v>
      </c>
      <c r="G7" s="708" t="str">
        <f t="shared" si="1"/>
        <v>月</v>
      </c>
      <c r="H7" s="708" t="str">
        <f t="shared" si="1"/>
        <v>火</v>
      </c>
      <c r="I7" s="708" t="str">
        <f t="shared" si="1"/>
        <v>水</v>
      </c>
      <c r="J7" s="708" t="str">
        <f t="shared" si="1"/>
        <v>木</v>
      </c>
      <c r="K7" s="708" t="str">
        <f t="shared" si="1"/>
        <v>金</v>
      </c>
      <c r="L7" s="744" t="str">
        <f t="shared" si="1"/>
        <v>土</v>
      </c>
      <c r="M7" s="770" t="str">
        <f t="shared" si="1"/>
        <v>日</v>
      </c>
      <c r="N7" s="744" t="str">
        <f t="shared" si="1"/>
        <v>月</v>
      </c>
      <c r="O7" s="708" t="str">
        <f t="shared" si="1"/>
        <v>火</v>
      </c>
      <c r="P7" s="708" t="str">
        <f t="shared" si="1"/>
        <v>水</v>
      </c>
      <c r="Q7" s="708" t="str">
        <f t="shared" si="1"/>
        <v>木</v>
      </c>
      <c r="R7" s="708" t="str">
        <f t="shared" si="1"/>
        <v>金</v>
      </c>
      <c r="S7" s="708" t="str">
        <f t="shared" si="1"/>
        <v>土</v>
      </c>
      <c r="T7" s="770" t="str">
        <f t="shared" si="1"/>
        <v>日</v>
      </c>
      <c r="U7" s="744" t="str">
        <f t="shared" si="1"/>
        <v>月</v>
      </c>
      <c r="V7" s="708" t="str">
        <f t="shared" si="1"/>
        <v>火</v>
      </c>
      <c r="W7" s="708" t="str">
        <f t="shared" si="1"/>
        <v>水</v>
      </c>
      <c r="X7" s="708" t="str">
        <f t="shared" si="1"/>
        <v>木</v>
      </c>
      <c r="Y7" s="708" t="str">
        <f t="shared" si="1"/>
        <v>金</v>
      </c>
      <c r="Z7" s="807" t="str">
        <f t="shared" si="1"/>
        <v>土</v>
      </c>
      <c r="AA7" s="770" t="str">
        <f t="shared" si="1"/>
        <v>日</v>
      </c>
      <c r="AB7" s="708" t="str">
        <f t="shared" si="1"/>
        <v>月</v>
      </c>
      <c r="AC7" s="708" t="str">
        <f t="shared" si="1"/>
        <v>火</v>
      </c>
      <c r="AD7" s="708" t="str">
        <f t="shared" si="1"/>
        <v>水</v>
      </c>
      <c r="AE7" s="708" t="str">
        <f t="shared" si="1"/>
        <v>木</v>
      </c>
      <c r="AF7" s="744" t="str">
        <f t="shared" si="1"/>
        <v>金</v>
      </c>
      <c r="AG7" s="708" t="str">
        <f t="shared" si="1"/>
        <v>土</v>
      </c>
      <c r="AH7" s="770" t="str">
        <f t="shared" si="1"/>
        <v>日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 t="s">
        <v>36</v>
      </c>
      <c r="E8" s="778" t="s">
        <v>28</v>
      </c>
      <c r="F8" s="756" t="s">
        <v>34</v>
      </c>
      <c r="G8" s="778" t="s">
        <v>21</v>
      </c>
      <c r="H8" s="778" t="s">
        <v>24</v>
      </c>
      <c r="I8" s="778" t="s">
        <v>34</v>
      </c>
      <c r="J8" s="778" t="s">
        <v>21</v>
      </c>
      <c r="K8" s="789" t="s">
        <v>42</v>
      </c>
      <c r="L8" s="729" t="s">
        <v>21</v>
      </c>
      <c r="M8" s="778" t="s">
        <v>28</v>
      </c>
      <c r="N8" s="548" t="s">
        <v>34</v>
      </c>
      <c r="O8" s="778" t="s">
        <v>21</v>
      </c>
      <c r="P8" s="789" t="s">
        <v>24</v>
      </c>
      <c r="Q8" s="778" t="s">
        <v>34</v>
      </c>
      <c r="R8" s="548" t="s">
        <v>21</v>
      </c>
      <c r="S8" s="568" t="s">
        <v>42</v>
      </c>
      <c r="T8" s="548" t="s">
        <v>42</v>
      </c>
      <c r="U8" s="548" t="s">
        <v>28</v>
      </c>
      <c r="V8" s="548" t="s">
        <v>34</v>
      </c>
      <c r="W8" s="548" t="s">
        <v>21</v>
      </c>
      <c r="X8" s="548" t="s">
        <v>42</v>
      </c>
      <c r="Y8" s="548" t="s">
        <v>24</v>
      </c>
      <c r="Z8" s="756" t="s">
        <v>34</v>
      </c>
      <c r="AA8" s="548" t="s">
        <v>36</v>
      </c>
      <c r="AB8" s="548" t="s">
        <v>28</v>
      </c>
      <c r="AC8" s="548" t="s">
        <v>34</v>
      </c>
      <c r="AD8" s="568" t="s">
        <v>21</v>
      </c>
      <c r="AE8" s="568" t="s">
        <v>24</v>
      </c>
      <c r="AF8" s="568" t="s">
        <v>34</v>
      </c>
      <c r="AG8" s="568" t="s">
        <v>24</v>
      </c>
      <c r="AH8" s="568" t="s">
        <v>34</v>
      </c>
      <c r="AI8" s="587">
        <f t="shared" ref="AI8:AI26" si="2">SUM(AO8:AP8)</f>
        <v>14</v>
      </c>
      <c r="AJ8" s="100">
        <f t="shared" ref="AJ8:AJ26" si="3">COUNTIF(D8:AH8,"有")</f>
        <v>0</v>
      </c>
      <c r="AK8" s="101">
        <f t="shared" ref="AK8:AK26" si="4">SUM(AQ8:AX8)</f>
        <v>36</v>
      </c>
      <c r="AL8" s="544" t="s">
        <v>38</v>
      </c>
      <c r="AM8" s="545"/>
      <c r="AN8" s="55">
        <f>COUNTIF(D8:AH8,"日")</f>
        <v>0</v>
      </c>
      <c r="AO8" s="55">
        <f t="shared" ref="AO8:AO28" si="5">COUNTIF(D8:AH8,"ヤ")</f>
        <v>7</v>
      </c>
      <c r="AP8" s="55">
        <f t="shared" ref="AP8:AP28" si="6">COUNTIF(D8:AH8,"ﾔ")</f>
        <v>7</v>
      </c>
      <c r="AQ8" s="55">
        <f t="shared" ref="AQ8:AQ28" si="7">COUNTIF(D8:AH8,"2-")</f>
        <v>5</v>
      </c>
      <c r="AR8" s="55">
        <f t="shared" ref="AR8:AR28" si="8">COUNTIF(D8:AH8,"2－")</f>
        <v>5</v>
      </c>
      <c r="AS8" s="55">
        <f t="shared" ref="AS8:AS28" si="9">COUNTIF(D8:AH8,"２-")</f>
        <v>5</v>
      </c>
      <c r="AT8" s="55">
        <f t="shared" ref="AT8:AT28" si="10">COUNTIF(D8:AH8,"２－")</f>
        <v>5</v>
      </c>
      <c r="AU8" s="55">
        <f t="shared" ref="AU8:AU28" si="11">COUNTIF(D8:AH8,"3-")</f>
        <v>4</v>
      </c>
      <c r="AV8" s="55">
        <f t="shared" ref="AV8:AV28" si="12">COUNTIF(D8:AH8,"3－")</f>
        <v>4</v>
      </c>
      <c r="AW8" s="55">
        <f t="shared" ref="AW8:AW28" si="13">COUNTIF(D8:AH8,"３-")</f>
        <v>4</v>
      </c>
      <c r="AX8" s="55">
        <f t="shared" ref="AX8:AX28" si="14">COUNTIF(D8:AH8,"３－")</f>
        <v>4</v>
      </c>
    </row>
    <row r="9" spans="1:50" ht="14">
      <c r="A9" s="19" t="s">
        <v>31</v>
      </c>
      <c r="B9" s="779" t="s">
        <v>44</v>
      </c>
      <c r="C9" s="546" t="s">
        <v>45</v>
      </c>
      <c r="D9" s="809" t="s">
        <v>21</v>
      </c>
      <c r="E9" s="778" t="s">
        <v>21</v>
      </c>
      <c r="F9" s="756" t="s">
        <v>21</v>
      </c>
      <c r="G9" s="778"/>
      <c r="H9" s="778"/>
      <c r="I9" s="778"/>
      <c r="J9" s="809" t="s">
        <v>21</v>
      </c>
      <c r="K9" s="789"/>
      <c r="L9" s="548" t="s">
        <v>21</v>
      </c>
      <c r="M9" s="548" t="s">
        <v>21</v>
      </c>
      <c r="N9" s="548"/>
      <c r="O9" s="548"/>
      <c r="P9" s="778"/>
      <c r="Q9" s="815" t="s">
        <v>21</v>
      </c>
      <c r="R9" s="789"/>
      <c r="S9" s="568" t="s">
        <v>21</v>
      </c>
      <c r="T9" s="548" t="s">
        <v>21</v>
      </c>
      <c r="U9" s="548"/>
      <c r="V9" s="548"/>
      <c r="W9" s="548"/>
      <c r="X9" s="548"/>
      <c r="Y9" s="787" t="s">
        <v>21</v>
      </c>
      <c r="Z9" s="756" t="s">
        <v>21</v>
      </c>
      <c r="AA9" s="548" t="s">
        <v>21</v>
      </c>
      <c r="AB9" s="548"/>
      <c r="AC9" s="548"/>
      <c r="AD9" s="548"/>
      <c r="AE9" s="548"/>
      <c r="AF9" s="568"/>
      <c r="AG9" s="568" t="s">
        <v>21</v>
      </c>
      <c r="AH9" s="568" t="s">
        <v>21</v>
      </c>
      <c r="AI9" s="587">
        <f t="shared" si="2"/>
        <v>28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0</v>
      </c>
      <c r="AO9" s="55">
        <f t="shared" si="5"/>
        <v>14</v>
      </c>
      <c r="AP9" s="55">
        <f t="shared" si="6"/>
        <v>14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/>
      <c r="B10" s="779"/>
      <c r="C10" s="546"/>
      <c r="D10" s="778"/>
      <c r="E10" s="778"/>
      <c r="F10" s="756"/>
      <c r="G10" s="778"/>
      <c r="H10" s="778"/>
      <c r="I10" s="789"/>
      <c r="J10" s="778"/>
      <c r="K10" s="789"/>
      <c r="L10" s="568"/>
      <c r="M10" s="778"/>
      <c r="N10" s="548"/>
      <c r="O10" s="778"/>
      <c r="P10" s="789"/>
      <c r="Q10" s="789"/>
      <c r="R10" s="789"/>
      <c r="S10" s="568"/>
      <c r="T10" s="568"/>
      <c r="U10" s="548"/>
      <c r="V10" s="548"/>
      <c r="W10" s="548"/>
      <c r="X10" s="568"/>
      <c r="Y10" s="568"/>
      <c r="Z10" s="819"/>
      <c r="AA10" s="568"/>
      <c r="AB10" s="548"/>
      <c r="AC10" s="548"/>
      <c r="AD10" s="548"/>
      <c r="AE10" s="548"/>
      <c r="AF10" s="568"/>
      <c r="AG10" s="568"/>
      <c r="AH10" s="548"/>
      <c r="AI10" s="587">
        <f t="shared" si="2"/>
        <v>0</v>
      </c>
      <c r="AJ10" s="100">
        <f t="shared" si="3"/>
        <v>0</v>
      </c>
      <c r="AK10" s="101">
        <f t="shared" si="4"/>
        <v>0</v>
      </c>
      <c r="AL10" s="104"/>
      <c r="AM10" s="103"/>
      <c r="AN10" s="55"/>
      <c r="AO10" s="55">
        <f t="shared" si="5"/>
        <v>0</v>
      </c>
      <c r="AP10" s="55">
        <f t="shared" si="6"/>
        <v>0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778"/>
      <c r="E11" s="778"/>
      <c r="F11" s="756"/>
      <c r="G11" s="778"/>
      <c r="H11" s="778"/>
      <c r="I11" s="789"/>
      <c r="J11" s="778"/>
      <c r="K11" s="789"/>
      <c r="L11" s="568"/>
      <c r="M11" s="778"/>
      <c r="N11" s="548"/>
      <c r="O11" s="778"/>
      <c r="P11" s="789"/>
      <c r="Q11" s="789"/>
      <c r="R11" s="789"/>
      <c r="S11" s="568"/>
      <c r="T11" s="568"/>
      <c r="U11" s="548"/>
      <c r="V11" s="548"/>
      <c r="W11" s="548"/>
      <c r="X11" s="568"/>
      <c r="Y11" s="568"/>
      <c r="Z11" s="819"/>
      <c r="AA11" s="568"/>
      <c r="AB11" s="548"/>
      <c r="AC11" s="548"/>
      <c r="AD11" s="548"/>
      <c r="AE11" s="548"/>
      <c r="AF11" s="568"/>
      <c r="AG11" s="568"/>
      <c r="AH11" s="56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778"/>
      <c r="E12" s="778"/>
      <c r="F12" s="756"/>
      <c r="G12" s="778"/>
      <c r="H12" s="778"/>
      <c r="I12" s="789"/>
      <c r="J12" s="778"/>
      <c r="K12" s="78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819"/>
      <c r="AA12" s="568"/>
      <c r="AB12" s="548"/>
      <c r="AC12" s="548"/>
      <c r="AD12" s="548"/>
      <c r="AE12" s="548"/>
      <c r="AF12" s="548"/>
      <c r="AG12" s="548"/>
      <c r="AH12" s="56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ref="AN12:AN22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78" t="s">
        <v>34</v>
      </c>
      <c r="E13" s="778" t="s">
        <v>21</v>
      </c>
      <c r="F13" s="1048" t="s">
        <v>21</v>
      </c>
      <c r="G13" s="778" t="s">
        <v>24</v>
      </c>
      <c r="H13" s="778" t="s">
        <v>34</v>
      </c>
      <c r="I13" s="789" t="s">
        <v>24</v>
      </c>
      <c r="J13" s="778" t="s">
        <v>34</v>
      </c>
      <c r="K13" s="789" t="s">
        <v>24</v>
      </c>
      <c r="L13" s="568" t="s">
        <v>34</v>
      </c>
      <c r="M13" s="778" t="s">
        <v>24</v>
      </c>
      <c r="N13" s="548" t="s">
        <v>34</v>
      </c>
      <c r="O13" s="778" t="s">
        <v>24</v>
      </c>
      <c r="P13" s="568" t="s">
        <v>34</v>
      </c>
      <c r="Q13" s="778" t="s">
        <v>21</v>
      </c>
      <c r="R13" s="778" t="s">
        <v>24</v>
      </c>
      <c r="S13" s="568" t="s">
        <v>34</v>
      </c>
      <c r="T13" s="568" t="s">
        <v>21</v>
      </c>
      <c r="U13" s="548" t="s">
        <v>24</v>
      </c>
      <c r="V13" s="548" t="s">
        <v>34</v>
      </c>
      <c r="W13" s="548" t="s">
        <v>21</v>
      </c>
      <c r="X13" s="568" t="s">
        <v>24</v>
      </c>
      <c r="Y13" s="548" t="s">
        <v>34</v>
      </c>
      <c r="Z13" s="819" t="s">
        <v>24</v>
      </c>
      <c r="AA13" s="568" t="s">
        <v>34</v>
      </c>
      <c r="AB13" s="548" t="s">
        <v>24</v>
      </c>
      <c r="AC13" s="548" t="s">
        <v>34</v>
      </c>
      <c r="AD13" s="568" t="s">
        <v>24</v>
      </c>
      <c r="AE13" s="568" t="s">
        <v>34</v>
      </c>
      <c r="AF13" s="568" t="s">
        <v>21</v>
      </c>
      <c r="AG13" s="568" t="s">
        <v>42</v>
      </c>
      <c r="AH13" s="568" t="s">
        <v>42</v>
      </c>
      <c r="AI13" s="587">
        <f t="shared" si="2"/>
        <v>12</v>
      </c>
      <c r="AJ13" s="100">
        <f t="shared" si="3"/>
        <v>0</v>
      </c>
      <c r="AK13" s="101">
        <f t="shared" si="4"/>
        <v>44</v>
      </c>
      <c r="AL13" s="104" t="s">
        <v>48</v>
      </c>
      <c r="AM13" s="103"/>
      <c r="AN13" s="55">
        <f t="shared" si="15"/>
        <v>0</v>
      </c>
      <c r="AO13" s="55">
        <f t="shared" si="5"/>
        <v>6</v>
      </c>
      <c r="AP13" s="55">
        <f t="shared" si="6"/>
        <v>6</v>
      </c>
      <c r="AQ13" s="55">
        <f t="shared" si="7"/>
        <v>11</v>
      </c>
      <c r="AR13" s="55">
        <f t="shared" si="8"/>
        <v>11</v>
      </c>
      <c r="AS13" s="55">
        <f t="shared" si="9"/>
        <v>11</v>
      </c>
      <c r="AT13" s="55">
        <f t="shared" si="10"/>
        <v>11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78" t="s">
        <v>28</v>
      </c>
      <c r="E14" s="778" t="s">
        <v>34</v>
      </c>
      <c r="F14" s="1048" t="s">
        <v>21</v>
      </c>
      <c r="G14" s="778" t="s">
        <v>36</v>
      </c>
      <c r="H14" s="778" t="s">
        <v>28</v>
      </c>
      <c r="I14" s="816" t="s">
        <v>34</v>
      </c>
      <c r="J14" s="816" t="s">
        <v>28</v>
      </c>
      <c r="K14" s="816" t="s">
        <v>34</v>
      </c>
      <c r="L14" s="568" t="s">
        <v>21</v>
      </c>
      <c r="M14" s="789" t="s">
        <v>21</v>
      </c>
      <c r="N14" s="548" t="s">
        <v>28</v>
      </c>
      <c r="O14" s="778" t="s">
        <v>34</v>
      </c>
      <c r="P14" s="778" t="s">
        <v>28</v>
      </c>
      <c r="Q14" s="778" t="s">
        <v>34</v>
      </c>
      <c r="R14" s="789" t="s">
        <v>21</v>
      </c>
      <c r="S14" s="548" t="s">
        <v>36</v>
      </c>
      <c r="T14" s="548" t="s">
        <v>28</v>
      </c>
      <c r="U14" s="548" t="s">
        <v>34</v>
      </c>
      <c r="V14" s="548" t="s">
        <v>28</v>
      </c>
      <c r="W14" s="548" t="s">
        <v>34</v>
      </c>
      <c r="X14" s="548" t="s">
        <v>21</v>
      </c>
      <c r="Y14" s="548" t="s">
        <v>28</v>
      </c>
      <c r="Z14" s="819" t="s">
        <v>34</v>
      </c>
      <c r="AA14" s="548" t="s">
        <v>28</v>
      </c>
      <c r="AB14" s="548" t="s">
        <v>34</v>
      </c>
      <c r="AC14" s="548" t="s">
        <v>41</v>
      </c>
      <c r="AD14" s="548" t="s">
        <v>28</v>
      </c>
      <c r="AE14" s="568" t="s">
        <v>34</v>
      </c>
      <c r="AF14" s="568" t="s">
        <v>21</v>
      </c>
      <c r="AG14" s="568" t="s">
        <v>28</v>
      </c>
      <c r="AH14" s="568" t="s">
        <v>34</v>
      </c>
      <c r="AI14" s="587">
        <f t="shared" si="2"/>
        <v>12</v>
      </c>
      <c r="AJ14" s="100">
        <f t="shared" si="3"/>
        <v>0</v>
      </c>
      <c r="AK14" s="101">
        <f t="shared" si="4"/>
        <v>44</v>
      </c>
      <c r="AL14" s="104" t="s">
        <v>48</v>
      </c>
      <c r="AM14" s="103"/>
      <c r="AN14" s="55">
        <f t="shared" si="15"/>
        <v>0</v>
      </c>
      <c r="AO14" s="55">
        <f t="shared" si="5"/>
        <v>6</v>
      </c>
      <c r="AP14" s="55">
        <f t="shared" si="6"/>
        <v>6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11</v>
      </c>
      <c r="AV14" s="55">
        <f t="shared" si="12"/>
        <v>11</v>
      </c>
      <c r="AW14" s="55">
        <f t="shared" si="13"/>
        <v>11</v>
      </c>
      <c r="AX14" s="55">
        <f t="shared" si="14"/>
        <v>11</v>
      </c>
    </row>
    <row r="15" spans="1:50" ht="14">
      <c r="A15" s="33" t="s">
        <v>46</v>
      </c>
      <c r="B15" s="34" t="s">
        <v>32</v>
      </c>
      <c r="C15" s="49" t="s">
        <v>75</v>
      </c>
      <c r="D15" s="778" t="s">
        <v>21</v>
      </c>
      <c r="E15" s="778" t="s">
        <v>24</v>
      </c>
      <c r="F15" s="756" t="s">
        <v>34</v>
      </c>
      <c r="G15" s="778" t="s">
        <v>21</v>
      </c>
      <c r="H15" s="778" t="s">
        <v>41</v>
      </c>
      <c r="I15" s="778" t="s">
        <v>42</v>
      </c>
      <c r="J15" s="778" t="s">
        <v>36</v>
      </c>
      <c r="K15" s="778" t="s">
        <v>21</v>
      </c>
      <c r="L15" s="548" t="s">
        <v>28</v>
      </c>
      <c r="M15" s="789" t="s">
        <v>34</v>
      </c>
      <c r="N15" s="548" t="s">
        <v>21</v>
      </c>
      <c r="O15" s="778" t="s">
        <v>21</v>
      </c>
      <c r="P15" s="548" t="s">
        <v>41</v>
      </c>
      <c r="Q15" s="778" t="s">
        <v>21</v>
      </c>
      <c r="R15" s="778" t="s">
        <v>41</v>
      </c>
      <c r="S15" s="548" t="s">
        <v>28</v>
      </c>
      <c r="T15" s="548" t="s">
        <v>34</v>
      </c>
      <c r="U15" s="548" t="s">
        <v>21</v>
      </c>
      <c r="V15" s="548" t="s">
        <v>40</v>
      </c>
      <c r="W15" s="548" t="s">
        <v>41</v>
      </c>
      <c r="X15" s="568" t="s">
        <v>21</v>
      </c>
      <c r="Y15" s="729" t="s">
        <v>21</v>
      </c>
      <c r="Z15" s="756" t="s">
        <v>35</v>
      </c>
      <c r="AA15" s="568" t="s">
        <v>35</v>
      </c>
      <c r="AB15" s="548" t="s">
        <v>35</v>
      </c>
      <c r="AC15" s="568" t="s">
        <v>35</v>
      </c>
      <c r="AD15" s="568" t="s">
        <v>35</v>
      </c>
      <c r="AE15" s="568" t="s">
        <v>35</v>
      </c>
      <c r="AF15" s="568" t="s">
        <v>35</v>
      </c>
      <c r="AG15" s="568" t="s">
        <v>35</v>
      </c>
      <c r="AH15" s="568" t="s">
        <v>35</v>
      </c>
      <c r="AI15" s="587">
        <f t="shared" si="2"/>
        <v>18</v>
      </c>
      <c r="AJ15" s="100">
        <f t="shared" si="3"/>
        <v>9</v>
      </c>
      <c r="AK15" s="101">
        <f t="shared" si="4"/>
        <v>12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1</v>
      </c>
      <c r="AR15" s="55">
        <f t="shared" si="8"/>
        <v>1</v>
      </c>
      <c r="AS15" s="55">
        <f t="shared" si="9"/>
        <v>1</v>
      </c>
      <c r="AT15" s="55">
        <f t="shared" si="10"/>
        <v>1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19" t="s">
        <v>46</v>
      </c>
      <c r="B16" s="20" t="s">
        <v>32</v>
      </c>
      <c r="C16" s="49" t="s">
        <v>50</v>
      </c>
      <c r="D16" s="778" t="s">
        <v>24</v>
      </c>
      <c r="E16" s="778" t="s">
        <v>34</v>
      </c>
      <c r="F16" s="756" t="s">
        <v>28</v>
      </c>
      <c r="G16" s="778" t="s">
        <v>34</v>
      </c>
      <c r="H16" s="778" t="s">
        <v>21</v>
      </c>
      <c r="I16" s="778" t="s">
        <v>28</v>
      </c>
      <c r="J16" s="778" t="s">
        <v>34</v>
      </c>
      <c r="K16" s="789" t="s">
        <v>28</v>
      </c>
      <c r="L16" s="568" t="s">
        <v>34</v>
      </c>
      <c r="M16" s="789" t="s">
        <v>21</v>
      </c>
      <c r="N16" s="548" t="s">
        <v>24</v>
      </c>
      <c r="O16" s="778" t="s">
        <v>34</v>
      </c>
      <c r="P16" s="778" t="s">
        <v>36</v>
      </c>
      <c r="Q16" s="789" t="s">
        <v>24</v>
      </c>
      <c r="R16" s="789" t="s">
        <v>34</v>
      </c>
      <c r="S16" s="568" t="s">
        <v>21</v>
      </c>
      <c r="T16" s="568" t="s">
        <v>41</v>
      </c>
      <c r="U16" s="548" t="s">
        <v>40</v>
      </c>
      <c r="V16" s="548" t="s">
        <v>24</v>
      </c>
      <c r="W16" s="548" t="s">
        <v>34</v>
      </c>
      <c r="X16" s="568" t="s">
        <v>28</v>
      </c>
      <c r="Y16" s="568" t="s">
        <v>34</v>
      </c>
      <c r="Z16" s="1048" t="s">
        <v>21</v>
      </c>
      <c r="AA16" s="548" t="s">
        <v>24</v>
      </c>
      <c r="AB16" s="548" t="s">
        <v>34</v>
      </c>
      <c r="AC16" s="729" t="s">
        <v>21</v>
      </c>
      <c r="AD16" s="729" t="s">
        <v>21</v>
      </c>
      <c r="AE16" s="787" t="s">
        <v>21</v>
      </c>
      <c r="AF16" s="568" t="s">
        <v>28</v>
      </c>
      <c r="AG16" s="568" t="s">
        <v>34</v>
      </c>
      <c r="AH16" s="568" t="s">
        <v>21</v>
      </c>
      <c r="AI16" s="587">
        <f t="shared" si="2"/>
        <v>16</v>
      </c>
      <c r="AJ16" s="100">
        <f t="shared" si="3"/>
        <v>0</v>
      </c>
      <c r="AK16" s="101">
        <f t="shared" si="4"/>
        <v>40</v>
      </c>
      <c r="AL16" s="104" t="s">
        <v>51</v>
      </c>
      <c r="AM16" s="103"/>
      <c r="AN16" s="55">
        <f t="shared" si="15"/>
        <v>0</v>
      </c>
      <c r="AO16" s="55">
        <f t="shared" si="5"/>
        <v>8</v>
      </c>
      <c r="AP16" s="55">
        <f t="shared" si="6"/>
        <v>8</v>
      </c>
      <c r="AQ16" s="55">
        <f t="shared" si="7"/>
        <v>5</v>
      </c>
      <c r="AR16" s="55">
        <f t="shared" si="8"/>
        <v>5</v>
      </c>
      <c r="AS16" s="55">
        <f t="shared" si="9"/>
        <v>5</v>
      </c>
      <c r="AT16" s="55">
        <f t="shared" si="10"/>
        <v>5</v>
      </c>
      <c r="AU16" s="55">
        <f t="shared" si="11"/>
        <v>5</v>
      </c>
      <c r="AV16" s="55">
        <f t="shared" si="12"/>
        <v>5</v>
      </c>
      <c r="AW16" s="55">
        <f t="shared" si="13"/>
        <v>5</v>
      </c>
      <c r="AX16" s="55">
        <f t="shared" si="14"/>
        <v>5</v>
      </c>
    </row>
    <row r="17" spans="1:50" ht="14">
      <c r="A17" s="33" t="s">
        <v>46</v>
      </c>
      <c r="B17" s="34" t="s">
        <v>32</v>
      </c>
      <c r="C17" s="49" t="s">
        <v>52</v>
      </c>
      <c r="D17" s="778" t="s">
        <v>21</v>
      </c>
      <c r="E17" s="778" t="s">
        <v>40</v>
      </c>
      <c r="F17" s="756" t="s">
        <v>40</v>
      </c>
      <c r="G17" s="778" t="s">
        <v>42</v>
      </c>
      <c r="H17" s="778" t="s">
        <v>36</v>
      </c>
      <c r="I17" s="778" t="s">
        <v>21</v>
      </c>
      <c r="J17" s="778" t="s">
        <v>24</v>
      </c>
      <c r="K17" s="778" t="s">
        <v>34</v>
      </c>
      <c r="L17" s="729" t="s">
        <v>21</v>
      </c>
      <c r="M17" s="778" t="s">
        <v>41</v>
      </c>
      <c r="N17" s="548" t="s">
        <v>42</v>
      </c>
      <c r="O17" s="778" t="s">
        <v>28</v>
      </c>
      <c r="P17" s="778" t="s">
        <v>34</v>
      </c>
      <c r="Q17" s="778" t="s">
        <v>21</v>
      </c>
      <c r="R17" s="778" t="s">
        <v>28</v>
      </c>
      <c r="S17" s="548" t="s">
        <v>34</v>
      </c>
      <c r="T17" s="548" t="s">
        <v>21</v>
      </c>
      <c r="U17" s="548" t="s">
        <v>42</v>
      </c>
      <c r="V17" s="548" t="s">
        <v>36</v>
      </c>
      <c r="W17" s="729" t="s">
        <v>21</v>
      </c>
      <c r="X17" s="548" t="s">
        <v>41</v>
      </c>
      <c r="Y17" s="548" t="s">
        <v>21</v>
      </c>
      <c r="Z17" s="819" t="s">
        <v>41</v>
      </c>
      <c r="AA17" s="548" t="s">
        <v>40</v>
      </c>
      <c r="AB17" s="548" t="s">
        <v>21</v>
      </c>
      <c r="AC17" s="568" t="s">
        <v>40</v>
      </c>
      <c r="AD17" s="548" t="s">
        <v>36</v>
      </c>
      <c r="AE17" s="548" t="s">
        <v>36</v>
      </c>
      <c r="AF17" s="568" t="s">
        <v>40</v>
      </c>
      <c r="AG17" s="548" t="s">
        <v>36</v>
      </c>
      <c r="AH17" s="568" t="s">
        <v>36</v>
      </c>
      <c r="AI17" s="587">
        <f t="shared" si="2"/>
        <v>16</v>
      </c>
      <c r="AJ17" s="100">
        <f t="shared" si="3"/>
        <v>0</v>
      </c>
      <c r="AK17" s="101">
        <f t="shared" si="4"/>
        <v>12</v>
      </c>
      <c r="AL17" s="104" t="s">
        <v>51</v>
      </c>
      <c r="AM17" s="103"/>
      <c r="AN17" s="55">
        <f t="shared" si="15"/>
        <v>0</v>
      </c>
      <c r="AO17" s="55">
        <f t="shared" si="5"/>
        <v>8</v>
      </c>
      <c r="AP17" s="55">
        <f t="shared" si="6"/>
        <v>8</v>
      </c>
      <c r="AQ17" s="55">
        <f t="shared" si="7"/>
        <v>1</v>
      </c>
      <c r="AR17" s="55">
        <f t="shared" si="8"/>
        <v>1</v>
      </c>
      <c r="AS17" s="55">
        <f t="shared" si="9"/>
        <v>1</v>
      </c>
      <c r="AT17" s="55">
        <f t="shared" si="10"/>
        <v>1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33" t="s">
        <v>46</v>
      </c>
      <c r="B18" s="34" t="s">
        <v>32</v>
      </c>
      <c r="C18" s="49" t="s">
        <v>53</v>
      </c>
      <c r="D18" s="778" t="s">
        <v>34</v>
      </c>
      <c r="E18" s="778" t="s">
        <v>21</v>
      </c>
      <c r="F18" s="756" t="s">
        <v>36</v>
      </c>
      <c r="G18" s="778" t="s">
        <v>28</v>
      </c>
      <c r="H18" s="778" t="s">
        <v>34</v>
      </c>
      <c r="I18" s="809" t="s">
        <v>21</v>
      </c>
      <c r="J18" s="778" t="s">
        <v>42</v>
      </c>
      <c r="K18" s="815" t="s">
        <v>21</v>
      </c>
      <c r="L18" s="548" t="s">
        <v>24</v>
      </c>
      <c r="M18" s="778" t="s">
        <v>34</v>
      </c>
      <c r="N18" s="568" t="s">
        <v>21</v>
      </c>
      <c r="O18" s="778" t="s">
        <v>41</v>
      </c>
      <c r="P18" s="778" t="s">
        <v>40</v>
      </c>
      <c r="Q18" s="778" t="s">
        <v>40</v>
      </c>
      <c r="R18" s="778" t="s">
        <v>42</v>
      </c>
      <c r="S18" s="568" t="s">
        <v>24</v>
      </c>
      <c r="T18" s="568" t="s">
        <v>34</v>
      </c>
      <c r="U18" s="548" t="s">
        <v>21</v>
      </c>
      <c r="V18" s="548" t="s">
        <v>21</v>
      </c>
      <c r="W18" s="548" t="s">
        <v>28</v>
      </c>
      <c r="X18" s="568" t="s">
        <v>34</v>
      </c>
      <c r="Y18" s="568" t="s">
        <v>36</v>
      </c>
      <c r="Z18" s="756" t="s">
        <v>42</v>
      </c>
      <c r="AA18" s="568" t="s">
        <v>21</v>
      </c>
      <c r="AB18" s="568" t="s">
        <v>40</v>
      </c>
      <c r="AC18" s="568" t="s">
        <v>28</v>
      </c>
      <c r="AD18" s="568" t="s">
        <v>34</v>
      </c>
      <c r="AE18" s="568" t="s">
        <v>28</v>
      </c>
      <c r="AF18" s="568" t="s">
        <v>34</v>
      </c>
      <c r="AG18" s="568" t="s">
        <v>21</v>
      </c>
      <c r="AH18" s="568" t="s">
        <v>28</v>
      </c>
      <c r="AI18" s="587">
        <f t="shared" si="2"/>
        <v>16</v>
      </c>
      <c r="AJ18" s="100">
        <f t="shared" si="3"/>
        <v>0</v>
      </c>
      <c r="AK18" s="101">
        <f t="shared" si="4"/>
        <v>28</v>
      </c>
      <c r="AL18" s="104" t="s">
        <v>51</v>
      </c>
      <c r="AM18" s="98"/>
      <c r="AN18" s="55">
        <f t="shared" si="15"/>
        <v>0</v>
      </c>
      <c r="AO18" s="55">
        <f t="shared" si="5"/>
        <v>8</v>
      </c>
      <c r="AP18" s="55">
        <f t="shared" si="6"/>
        <v>8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5</v>
      </c>
      <c r="AV18" s="55">
        <f t="shared" si="12"/>
        <v>5</v>
      </c>
      <c r="AW18" s="55">
        <f t="shared" si="13"/>
        <v>5</v>
      </c>
      <c r="AX18" s="55">
        <f t="shared" si="14"/>
        <v>5</v>
      </c>
    </row>
    <row r="19" spans="1:50" ht="14">
      <c r="A19" s="19" t="s">
        <v>46</v>
      </c>
      <c r="B19" s="34" t="s">
        <v>32</v>
      </c>
      <c r="C19" s="49" t="s">
        <v>54</v>
      </c>
      <c r="D19" s="778" t="s">
        <v>21</v>
      </c>
      <c r="E19" s="778" t="s">
        <v>41</v>
      </c>
      <c r="F19" s="756" t="s">
        <v>24</v>
      </c>
      <c r="G19" s="778" t="s">
        <v>34</v>
      </c>
      <c r="H19" s="778" t="s">
        <v>21</v>
      </c>
      <c r="I19" s="778" t="s">
        <v>41</v>
      </c>
      <c r="J19" s="778" t="s">
        <v>40</v>
      </c>
      <c r="K19" s="789" t="s">
        <v>41</v>
      </c>
      <c r="L19" s="568" t="s">
        <v>40</v>
      </c>
      <c r="M19" s="789" t="s">
        <v>21</v>
      </c>
      <c r="N19" s="548" t="s">
        <v>36</v>
      </c>
      <c r="O19" s="778" t="s">
        <v>36</v>
      </c>
      <c r="P19" s="809" t="s">
        <v>21</v>
      </c>
      <c r="Q19" s="789" t="s">
        <v>28</v>
      </c>
      <c r="R19" s="789" t="s">
        <v>34</v>
      </c>
      <c r="S19" s="787" t="s">
        <v>21</v>
      </c>
      <c r="T19" s="568" t="s">
        <v>24</v>
      </c>
      <c r="U19" s="548" t="s">
        <v>34</v>
      </c>
      <c r="V19" s="548" t="s">
        <v>42</v>
      </c>
      <c r="W19" s="548" t="s">
        <v>24</v>
      </c>
      <c r="X19" s="548" t="s">
        <v>34</v>
      </c>
      <c r="Y19" s="568" t="s">
        <v>21</v>
      </c>
      <c r="Z19" s="756" t="s">
        <v>28</v>
      </c>
      <c r="AA19" s="548" t="s">
        <v>34</v>
      </c>
      <c r="AB19" s="568" t="s">
        <v>21</v>
      </c>
      <c r="AC19" s="568" t="s">
        <v>24</v>
      </c>
      <c r="AD19" s="548" t="s">
        <v>34</v>
      </c>
      <c r="AE19" s="568" t="s">
        <v>21</v>
      </c>
      <c r="AF19" s="568" t="s">
        <v>24</v>
      </c>
      <c r="AG19" s="568" t="s">
        <v>34</v>
      </c>
      <c r="AH19" s="568" t="s">
        <v>24</v>
      </c>
      <c r="AI19" s="587">
        <f t="shared" si="2"/>
        <v>16</v>
      </c>
      <c r="AJ19" s="100">
        <f t="shared" si="3"/>
        <v>0</v>
      </c>
      <c r="AK19" s="101">
        <f t="shared" si="4"/>
        <v>32</v>
      </c>
      <c r="AL19" s="104" t="s">
        <v>48</v>
      </c>
      <c r="AM19" s="98"/>
      <c r="AN19" s="55">
        <f t="shared" si="15"/>
        <v>0</v>
      </c>
      <c r="AO19" s="55">
        <f t="shared" si="5"/>
        <v>8</v>
      </c>
      <c r="AP19" s="55">
        <f t="shared" si="6"/>
        <v>8</v>
      </c>
      <c r="AQ19" s="55">
        <f t="shared" si="7"/>
        <v>6</v>
      </c>
      <c r="AR19" s="55">
        <f t="shared" si="8"/>
        <v>6</v>
      </c>
      <c r="AS19" s="55">
        <f t="shared" si="9"/>
        <v>6</v>
      </c>
      <c r="AT19" s="55">
        <f t="shared" si="10"/>
        <v>6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34" t="s">
        <v>32</v>
      </c>
      <c r="C20" s="49" t="s">
        <v>55</v>
      </c>
      <c r="D20" s="778"/>
      <c r="E20" s="778"/>
      <c r="F20" s="756"/>
      <c r="G20" s="778"/>
      <c r="H20" s="778"/>
      <c r="I20" s="778"/>
      <c r="J20" s="778"/>
      <c r="K20" s="789"/>
      <c r="L20" s="568"/>
      <c r="M20" s="789"/>
      <c r="N20" s="548"/>
      <c r="O20" s="778"/>
      <c r="P20" s="778"/>
      <c r="Q20" s="789"/>
      <c r="R20" s="789"/>
      <c r="S20" s="568"/>
      <c r="T20" s="568"/>
      <c r="U20" s="548"/>
      <c r="V20" s="548"/>
      <c r="W20" s="548"/>
      <c r="X20" s="568"/>
      <c r="Y20" s="725"/>
      <c r="Z20" s="1049"/>
      <c r="AA20" s="584"/>
      <c r="AB20" s="725"/>
      <c r="AC20" s="725"/>
      <c r="AD20" s="584"/>
      <c r="AE20" s="725"/>
      <c r="AF20" s="568" t="s">
        <v>37</v>
      </c>
      <c r="AG20" s="568" t="s">
        <v>42</v>
      </c>
      <c r="AH20" s="568" t="s">
        <v>42</v>
      </c>
      <c r="AI20" s="587">
        <f t="shared" si="2"/>
        <v>0</v>
      </c>
      <c r="AJ20" s="100">
        <f t="shared" si="3"/>
        <v>0</v>
      </c>
      <c r="AK20" s="101">
        <f t="shared" si="4"/>
        <v>0</v>
      </c>
      <c r="AL20" s="104" t="s">
        <v>51</v>
      </c>
      <c r="AM20" s="98"/>
      <c r="AN20" s="55">
        <f t="shared" si="15"/>
        <v>1</v>
      </c>
      <c r="AO20" s="55">
        <f t="shared" si="5"/>
        <v>0</v>
      </c>
      <c r="AP20" s="55">
        <f t="shared" si="6"/>
        <v>0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779" t="s">
        <v>58</v>
      </c>
      <c r="C21" s="49" t="s">
        <v>59</v>
      </c>
      <c r="D21" s="778" t="s">
        <v>41</v>
      </c>
      <c r="E21" s="778" t="s">
        <v>36</v>
      </c>
      <c r="F21" s="1048" t="s">
        <v>21</v>
      </c>
      <c r="G21" s="778" t="s">
        <v>40</v>
      </c>
      <c r="H21" s="778" t="s">
        <v>40</v>
      </c>
      <c r="I21" s="778" t="s">
        <v>36</v>
      </c>
      <c r="J21" s="778" t="s">
        <v>21</v>
      </c>
      <c r="K21" s="789" t="s">
        <v>36</v>
      </c>
      <c r="L21" s="568" t="s">
        <v>36</v>
      </c>
      <c r="M21" s="789" t="s">
        <v>42</v>
      </c>
      <c r="N21" s="548" t="s">
        <v>40</v>
      </c>
      <c r="O21" s="778" t="s">
        <v>42</v>
      </c>
      <c r="P21" s="778" t="s">
        <v>21</v>
      </c>
      <c r="Q21" s="789" t="s">
        <v>36</v>
      </c>
      <c r="R21" s="778" t="s">
        <v>36</v>
      </c>
      <c r="S21" s="568" t="s">
        <v>40</v>
      </c>
      <c r="T21" s="568" t="s">
        <v>21</v>
      </c>
      <c r="U21" s="548" t="s">
        <v>36</v>
      </c>
      <c r="V21" s="548" t="s">
        <v>41</v>
      </c>
      <c r="W21" s="548" t="s">
        <v>42</v>
      </c>
      <c r="X21" s="568" t="s">
        <v>36</v>
      </c>
      <c r="Y21" s="568" t="s">
        <v>41</v>
      </c>
      <c r="Z21" s="1050" t="s">
        <v>21</v>
      </c>
      <c r="AA21" s="823" t="s">
        <v>21</v>
      </c>
      <c r="AB21" s="824" t="s">
        <v>42</v>
      </c>
      <c r="AC21" s="824" t="s">
        <v>42</v>
      </c>
      <c r="AD21" s="823" t="s">
        <v>40</v>
      </c>
      <c r="AE21" s="825" t="s">
        <v>21</v>
      </c>
      <c r="AF21" s="568" t="s">
        <v>41</v>
      </c>
      <c r="AG21" s="568" t="s">
        <v>40</v>
      </c>
      <c r="AH21" s="568" t="s">
        <v>21</v>
      </c>
      <c r="AI21" s="587">
        <f t="shared" si="2"/>
        <v>16</v>
      </c>
      <c r="AJ21" s="100">
        <f t="shared" si="3"/>
        <v>0</v>
      </c>
      <c r="AK21" s="101">
        <f t="shared" si="4"/>
        <v>0</v>
      </c>
      <c r="AL21" s="104" t="s">
        <v>51</v>
      </c>
      <c r="AN21" s="55">
        <f t="shared" si="15"/>
        <v>0</v>
      </c>
      <c r="AO21" s="55">
        <f t="shared" si="5"/>
        <v>8</v>
      </c>
      <c r="AP21" s="55">
        <f t="shared" si="6"/>
        <v>8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7" t="s">
        <v>44</v>
      </c>
      <c r="C22" s="49" t="s">
        <v>61</v>
      </c>
      <c r="D22" s="778" t="s">
        <v>42</v>
      </c>
      <c r="E22" s="778" t="s">
        <v>42</v>
      </c>
      <c r="F22" s="756" t="s">
        <v>41</v>
      </c>
      <c r="G22" s="778" t="s">
        <v>41</v>
      </c>
      <c r="H22" s="778" t="s">
        <v>42</v>
      </c>
      <c r="I22" s="778" t="s">
        <v>21</v>
      </c>
      <c r="J22" s="778" t="s">
        <v>41</v>
      </c>
      <c r="K22" s="778" t="s">
        <v>21</v>
      </c>
      <c r="L22" s="548" t="s">
        <v>42</v>
      </c>
      <c r="M22" s="789" t="s">
        <v>36</v>
      </c>
      <c r="N22" s="548" t="s">
        <v>41</v>
      </c>
      <c r="O22" s="778" t="s">
        <v>40</v>
      </c>
      <c r="P22" s="778" t="s">
        <v>21</v>
      </c>
      <c r="Q22" s="778" t="s">
        <v>42</v>
      </c>
      <c r="R22" s="778" t="s">
        <v>21</v>
      </c>
      <c r="S22" s="548" t="s">
        <v>41</v>
      </c>
      <c r="T22" s="548" t="s">
        <v>36</v>
      </c>
      <c r="U22" s="548" t="s">
        <v>41</v>
      </c>
      <c r="V22" s="548" t="s">
        <v>21</v>
      </c>
      <c r="W22" s="548" t="s">
        <v>36</v>
      </c>
      <c r="X22" s="568" t="s">
        <v>40</v>
      </c>
      <c r="Y22" s="826" t="s">
        <v>42</v>
      </c>
      <c r="Z22" s="827" t="s">
        <v>36</v>
      </c>
      <c r="AA22" s="828" t="s">
        <v>41</v>
      </c>
      <c r="AB22" s="826" t="s">
        <v>36</v>
      </c>
      <c r="AC22" s="828" t="s">
        <v>36</v>
      </c>
      <c r="AD22" s="828" t="s">
        <v>21</v>
      </c>
      <c r="AE22" s="828" t="s">
        <v>42</v>
      </c>
      <c r="AF22" s="568" t="s">
        <v>36</v>
      </c>
      <c r="AG22" s="787" t="s">
        <v>21</v>
      </c>
      <c r="AH22" s="787" t="s">
        <v>21</v>
      </c>
      <c r="AI22" s="587">
        <f t="shared" si="2"/>
        <v>16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8</v>
      </c>
      <c r="AP22" s="55">
        <f t="shared" si="6"/>
        <v>8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777" t="s">
        <v>77</v>
      </c>
      <c r="C23" s="49" t="s">
        <v>79</v>
      </c>
      <c r="D23" s="778" t="s">
        <v>40</v>
      </c>
      <c r="E23" s="778"/>
      <c r="F23" s="756" t="s">
        <v>42</v>
      </c>
      <c r="G23" s="778"/>
      <c r="H23" s="778"/>
      <c r="I23" s="778" t="s">
        <v>40</v>
      </c>
      <c r="J23" s="778"/>
      <c r="K23" s="548" t="s">
        <v>40</v>
      </c>
      <c r="L23" s="548"/>
      <c r="M23" s="789" t="s">
        <v>40</v>
      </c>
      <c r="N23" s="568"/>
      <c r="O23" s="778"/>
      <c r="P23" s="778" t="s">
        <v>42</v>
      </c>
      <c r="Q23" s="778"/>
      <c r="R23" s="548" t="s">
        <v>40</v>
      </c>
      <c r="S23" s="548"/>
      <c r="T23" s="548" t="s">
        <v>40</v>
      </c>
      <c r="U23" s="548"/>
      <c r="V23" s="548"/>
      <c r="W23" s="548" t="s">
        <v>40</v>
      </c>
      <c r="X23" s="568"/>
      <c r="Y23" s="548" t="s">
        <v>40</v>
      </c>
      <c r="Z23" s="756" t="s">
        <v>40</v>
      </c>
      <c r="AA23" s="568" t="s">
        <v>42</v>
      </c>
      <c r="AB23" s="548"/>
      <c r="AC23" s="568"/>
      <c r="AD23" s="568" t="s">
        <v>42</v>
      </c>
      <c r="AE23" s="568" t="s">
        <v>40</v>
      </c>
      <c r="AF23" s="568" t="s">
        <v>42</v>
      </c>
      <c r="AG23" s="568"/>
      <c r="AH23" s="568" t="s">
        <v>40</v>
      </c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/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 t="s">
        <v>77</v>
      </c>
      <c r="C24" s="49" t="s">
        <v>88</v>
      </c>
      <c r="D24" s="778"/>
      <c r="E24" s="778"/>
      <c r="F24" s="756"/>
      <c r="G24" s="778"/>
      <c r="H24" s="548"/>
      <c r="I24" s="548"/>
      <c r="J24" s="778"/>
      <c r="K24" s="778"/>
      <c r="L24" s="548" t="s">
        <v>41</v>
      </c>
      <c r="M24" s="789"/>
      <c r="N24" s="568"/>
      <c r="O24" s="778"/>
      <c r="P24" s="778"/>
      <c r="Q24" s="778" t="s">
        <v>41</v>
      </c>
      <c r="R24" s="778"/>
      <c r="S24" s="548"/>
      <c r="T24" s="548"/>
      <c r="U24" s="548"/>
      <c r="V24" s="548"/>
      <c r="W24" s="548"/>
      <c r="X24" s="568"/>
      <c r="Y24" s="548"/>
      <c r="Z24" s="756"/>
      <c r="AA24" s="568"/>
      <c r="AB24" s="548" t="s">
        <v>41</v>
      </c>
      <c r="AC24" s="568"/>
      <c r="AD24" s="568" t="s">
        <v>41</v>
      </c>
      <c r="AE24" s="568" t="s">
        <v>41</v>
      </c>
      <c r="AF24" s="568"/>
      <c r="AG24" s="568" t="s">
        <v>41</v>
      </c>
      <c r="AH24" s="568" t="s">
        <v>41</v>
      </c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779"/>
      <c r="C25" s="49"/>
      <c r="D25" s="778"/>
      <c r="E25" s="778"/>
      <c r="F25" s="756"/>
      <c r="G25" s="778"/>
      <c r="H25" s="778"/>
      <c r="I25" s="778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756"/>
      <c r="AA25" s="77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780"/>
      <c r="C26" s="49"/>
      <c r="D26" s="778"/>
      <c r="E26" s="778"/>
      <c r="F26" s="756"/>
      <c r="G26" s="778"/>
      <c r="H26" s="778"/>
      <c r="I26" s="790"/>
      <c r="J26" s="790"/>
      <c r="K26" s="790"/>
      <c r="L26" s="548"/>
      <c r="M26" s="778"/>
      <c r="N26" s="778"/>
      <c r="O26" s="778"/>
      <c r="P26" s="778"/>
      <c r="Q26" s="778"/>
      <c r="R26" s="778"/>
      <c r="S26" s="778"/>
      <c r="T26" s="778"/>
      <c r="U26" s="778"/>
      <c r="V26" s="778"/>
      <c r="W26" s="778"/>
      <c r="X26" s="778"/>
      <c r="Y26" s="778"/>
      <c r="Z26" s="756"/>
      <c r="AA26" s="77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715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 t="s">
        <v>67</v>
      </c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 t="s">
        <v>90</v>
      </c>
      <c r="AF28" s="1290"/>
      <c r="AG28" s="1286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2</v>
      </c>
      <c r="AH37" s="55">
        <f t="shared" si="18"/>
        <v>2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2</v>
      </c>
      <c r="AH38" s="55">
        <f t="shared" si="19"/>
        <v>2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4</v>
      </c>
      <c r="AH52" s="55">
        <f t="shared" si="33"/>
        <v>4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5:AH26">
    <cfRule type="expression" dxfId="11103" priority="1" stopIfTrue="1">
      <formula>AND(WEEKDAY(D$5)=1)</formula>
    </cfRule>
  </conditionalFormatting>
  <conditionalFormatting sqref="AI8:AK26 AN8:AN26">
    <cfRule type="cellIs" dxfId="11102" priority="5" stopIfTrue="1" operator="equal">
      <formula>0</formula>
    </cfRule>
  </conditionalFormatting>
  <dataValidations count="1">
    <dataValidation type="list" allowBlank="1" showInputMessage="1" showErrorMessage="1" sqref="D8:AH26" xr:uid="{00000000-0002-0000-05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9"/>
  <sheetViews>
    <sheetView workbookViewId="0">
      <selection activeCell="AF21" sqref="AF2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91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43132</v>
      </c>
      <c r="E5" s="11">
        <f>DATE($A$1,$D$2,2)</f>
        <v>43133</v>
      </c>
      <c r="F5" s="11">
        <f>DATE($A$1,$D$2,3)</f>
        <v>43134</v>
      </c>
      <c r="G5" s="11">
        <f>DATE($A$1,$D$2,4)</f>
        <v>43135</v>
      </c>
      <c r="H5" s="11">
        <f>DATE($A$1,$D$2,5)</f>
        <v>43136</v>
      </c>
      <c r="I5" s="11">
        <f>DATE($A$1,$D$2,6)</f>
        <v>43137</v>
      </c>
      <c r="J5" s="11">
        <f>DATE($A$1,$D$2,7)</f>
        <v>43138</v>
      </c>
      <c r="K5" s="11">
        <f>DATE($A$1,$D$2,8)</f>
        <v>43139</v>
      </c>
      <c r="L5" s="11">
        <f>DATE($A$1,$D$2,9)</f>
        <v>43140</v>
      </c>
      <c r="M5" s="11">
        <f>DATE($A$1,$D$2,10)</f>
        <v>43141</v>
      </c>
      <c r="N5" s="56">
        <f>DATE($A$1,$D$2,11)</f>
        <v>43142</v>
      </c>
      <c r="O5" s="11">
        <f>DATE($A$1,$D$2,12)</f>
        <v>43143</v>
      </c>
      <c r="P5" s="11">
        <f>DATE($A$1,$D$2,13)</f>
        <v>43144</v>
      </c>
      <c r="Q5" s="11">
        <f>DATE($A$1,$D$2,14)</f>
        <v>43145</v>
      </c>
      <c r="R5" s="11">
        <f>DATE($A$1,$D$2,15)</f>
        <v>43146</v>
      </c>
      <c r="S5" s="11">
        <f>DATE($A$1,$D$2,16)</f>
        <v>43147</v>
      </c>
      <c r="T5" s="11">
        <f>DATE($A$1,$D$2,17)</f>
        <v>43148</v>
      </c>
      <c r="U5" s="11">
        <f>DATE($A$1,$D$2,18)</f>
        <v>43149</v>
      </c>
      <c r="V5" s="11">
        <f>DATE($A$1,$D$2,19)</f>
        <v>43150</v>
      </c>
      <c r="W5" s="11">
        <f>DATE($A$1,$D$2,20)</f>
        <v>43151</v>
      </c>
      <c r="X5" s="11">
        <f>DATE($A$1,$D$2,21)</f>
        <v>43152</v>
      </c>
      <c r="Y5" s="11">
        <f>DATE($A$1,$D$2,22)</f>
        <v>43153</v>
      </c>
      <c r="Z5" s="11">
        <f>DATE($A$1,$D$2,23)</f>
        <v>43154</v>
      </c>
      <c r="AA5" s="11">
        <f>DATE($A$1,$D$2,24)</f>
        <v>43155</v>
      </c>
      <c r="AB5" s="11">
        <f>DATE($A$1,$D$2,25)</f>
        <v>43156</v>
      </c>
      <c r="AC5" s="11">
        <f>DATE($A$1,$D$2,26)</f>
        <v>43157</v>
      </c>
      <c r="AD5" s="11">
        <f>DATE($A$1,$D$2,27)</f>
        <v>43158</v>
      </c>
      <c r="AE5" s="11">
        <f>DATE($A$1,$D$2,28)</f>
        <v>43159</v>
      </c>
      <c r="AF5" s="88">
        <f>DATE($A$1,$D$2,29)</f>
        <v>43160</v>
      </c>
      <c r="AG5" s="11">
        <f>DATE($A$1,$D$2,30)</f>
        <v>43161</v>
      </c>
      <c r="AH5" s="478">
        <f>DATE($A$1,$D$2,31)</f>
        <v>43162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H6" si="0">IF(MONTH(D5)&gt;$D$2,"",D5)</f>
        <v>43132</v>
      </c>
      <c r="E6" s="11">
        <f t="shared" si="0"/>
        <v>43133</v>
      </c>
      <c r="F6" s="88">
        <f t="shared" si="0"/>
        <v>43134</v>
      </c>
      <c r="G6" s="11">
        <f t="shared" si="0"/>
        <v>43135</v>
      </c>
      <c r="H6" s="11">
        <f t="shared" si="0"/>
        <v>43136</v>
      </c>
      <c r="I6" s="11">
        <f t="shared" si="0"/>
        <v>43137</v>
      </c>
      <c r="J6" s="11">
        <f t="shared" si="0"/>
        <v>43138</v>
      </c>
      <c r="K6" s="88">
        <f t="shared" si="0"/>
        <v>43139</v>
      </c>
      <c r="L6" s="88">
        <f t="shared" si="0"/>
        <v>43140</v>
      </c>
      <c r="M6" s="11">
        <f t="shared" si="0"/>
        <v>43141</v>
      </c>
      <c r="N6" s="56">
        <f t="shared" si="0"/>
        <v>43142</v>
      </c>
      <c r="O6" s="56">
        <f t="shared" si="0"/>
        <v>43143</v>
      </c>
      <c r="P6" s="11">
        <f t="shared" si="0"/>
        <v>43144</v>
      </c>
      <c r="Q6" s="11">
        <f t="shared" si="0"/>
        <v>43145</v>
      </c>
      <c r="R6" s="11">
        <f t="shared" si="0"/>
        <v>43146</v>
      </c>
      <c r="S6" s="11">
        <f t="shared" si="0"/>
        <v>43147</v>
      </c>
      <c r="T6" s="11">
        <f t="shared" si="0"/>
        <v>43148</v>
      </c>
      <c r="U6" s="88">
        <f t="shared" si="0"/>
        <v>43149</v>
      </c>
      <c r="V6" s="11">
        <f t="shared" si="0"/>
        <v>43150</v>
      </c>
      <c r="W6" s="11">
        <f t="shared" si="0"/>
        <v>43151</v>
      </c>
      <c r="X6" s="11">
        <f t="shared" si="0"/>
        <v>43152</v>
      </c>
      <c r="Y6" s="11">
        <f t="shared" si="0"/>
        <v>43153</v>
      </c>
      <c r="Z6" s="88">
        <f t="shared" si="0"/>
        <v>43154</v>
      </c>
      <c r="AA6" s="11">
        <f t="shared" si="0"/>
        <v>43155</v>
      </c>
      <c r="AB6" s="11">
        <f t="shared" si="0"/>
        <v>43156</v>
      </c>
      <c r="AC6" s="11">
        <f t="shared" si="0"/>
        <v>43157</v>
      </c>
      <c r="AD6" s="11">
        <f t="shared" si="0"/>
        <v>43158</v>
      </c>
      <c r="AE6" s="11">
        <f t="shared" si="0"/>
        <v>43159</v>
      </c>
      <c r="AF6" s="88" t="str">
        <f t="shared" si="0"/>
        <v/>
      </c>
      <c r="AG6" s="11" t="str">
        <f t="shared" si="0"/>
        <v/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831" t="str">
        <f t="shared" ref="D7:AH7" si="1">IF(D6="","",CHOOSE(WEEKDAY(D6,1),"日","月","火","水","木","金","土"))</f>
        <v>木</v>
      </c>
      <c r="E7" s="117" t="str">
        <f t="shared" si="1"/>
        <v>金</v>
      </c>
      <c r="F7" s="831" t="str">
        <f t="shared" si="1"/>
        <v>土</v>
      </c>
      <c r="G7" s="770" t="str">
        <f t="shared" si="1"/>
        <v>日</v>
      </c>
      <c r="H7" s="117" t="str">
        <f t="shared" si="1"/>
        <v>月</v>
      </c>
      <c r="I7" s="117" t="str">
        <f t="shared" si="1"/>
        <v>火</v>
      </c>
      <c r="J7" s="117" t="str">
        <f t="shared" si="1"/>
        <v>水</v>
      </c>
      <c r="K7" s="831" t="str">
        <f t="shared" si="1"/>
        <v>木</v>
      </c>
      <c r="L7" s="831" t="str">
        <f t="shared" si="1"/>
        <v>金</v>
      </c>
      <c r="M7" s="117" t="str">
        <f t="shared" si="1"/>
        <v>土</v>
      </c>
      <c r="N7" s="807" t="str">
        <f t="shared" si="1"/>
        <v>日</v>
      </c>
      <c r="O7" s="807" t="str">
        <f t="shared" si="1"/>
        <v>月</v>
      </c>
      <c r="P7" s="117" t="str">
        <f t="shared" si="1"/>
        <v>火</v>
      </c>
      <c r="Q7" s="117" t="str">
        <f t="shared" si="1"/>
        <v>水</v>
      </c>
      <c r="R7" s="117" t="str">
        <f t="shared" si="1"/>
        <v>木</v>
      </c>
      <c r="S7" s="117" t="str">
        <f t="shared" si="1"/>
        <v>金</v>
      </c>
      <c r="T7" s="117" t="str">
        <f t="shared" si="1"/>
        <v>土</v>
      </c>
      <c r="U7" s="797" t="str">
        <f t="shared" si="1"/>
        <v>日</v>
      </c>
      <c r="V7" s="117" t="str">
        <f t="shared" si="1"/>
        <v>月</v>
      </c>
      <c r="W7" s="117" t="str">
        <f t="shared" si="1"/>
        <v>火</v>
      </c>
      <c r="X7" s="117" t="str">
        <f t="shared" si="1"/>
        <v>水</v>
      </c>
      <c r="Y7" s="117" t="str">
        <f t="shared" si="1"/>
        <v>木</v>
      </c>
      <c r="Z7" s="831" t="str">
        <f t="shared" si="1"/>
        <v>金</v>
      </c>
      <c r="AA7" s="117" t="str">
        <f t="shared" si="1"/>
        <v>土</v>
      </c>
      <c r="AB7" s="770" t="str">
        <f t="shared" si="1"/>
        <v>日</v>
      </c>
      <c r="AC7" s="117" t="str">
        <f t="shared" si="1"/>
        <v>月</v>
      </c>
      <c r="AD7" s="117" t="str">
        <f t="shared" si="1"/>
        <v>火</v>
      </c>
      <c r="AE7" s="117" t="str">
        <f t="shared" si="1"/>
        <v>水</v>
      </c>
      <c r="AF7" s="744" t="str">
        <f t="shared" si="1"/>
        <v/>
      </c>
      <c r="AG7" s="708" t="str">
        <f t="shared" si="1"/>
        <v/>
      </c>
      <c r="AH7" s="708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8" t="s">
        <v>28</v>
      </c>
      <c r="E8" s="778" t="s">
        <v>34</v>
      </c>
      <c r="F8" s="832" t="s">
        <v>21</v>
      </c>
      <c r="G8" s="753" t="s">
        <v>26</v>
      </c>
      <c r="H8" s="832" t="s">
        <v>34</v>
      </c>
      <c r="I8" s="548" t="s">
        <v>24</v>
      </c>
      <c r="J8" s="548" t="s">
        <v>34</v>
      </c>
      <c r="K8" s="568" t="s">
        <v>28</v>
      </c>
      <c r="L8" s="548" t="s">
        <v>34</v>
      </c>
      <c r="M8" s="548" t="s">
        <v>21</v>
      </c>
      <c r="N8" s="756" t="s">
        <v>42</v>
      </c>
      <c r="O8" s="808" t="s">
        <v>24</v>
      </c>
      <c r="P8" s="815" t="s">
        <v>34</v>
      </c>
      <c r="Q8" s="778" t="s">
        <v>21</v>
      </c>
      <c r="R8" s="548" t="s">
        <v>24</v>
      </c>
      <c r="S8" s="568" t="s">
        <v>34</v>
      </c>
      <c r="T8" s="729" t="s">
        <v>21</v>
      </c>
      <c r="U8" s="548" t="s">
        <v>28</v>
      </c>
      <c r="V8" s="548" t="s">
        <v>34</v>
      </c>
      <c r="W8" s="548" t="s">
        <v>21</v>
      </c>
      <c r="X8" s="548" t="s">
        <v>24</v>
      </c>
      <c r="Y8" s="548" t="s">
        <v>34</v>
      </c>
      <c r="Z8" s="548" t="s">
        <v>21</v>
      </c>
      <c r="AA8" s="548" t="s">
        <v>21</v>
      </c>
      <c r="AB8" s="548" t="s">
        <v>28</v>
      </c>
      <c r="AC8" s="548" t="s">
        <v>34</v>
      </c>
      <c r="AD8" s="568" t="s">
        <v>21</v>
      </c>
      <c r="AE8" s="568" t="s">
        <v>24</v>
      </c>
      <c r="AF8" s="568"/>
      <c r="AG8" s="568"/>
      <c r="AH8" s="568"/>
      <c r="AI8" s="587">
        <f t="shared" ref="AI8:AI25" si="2">SUM(AO8:AP8)</f>
        <v>16</v>
      </c>
      <c r="AJ8" s="100">
        <f t="shared" ref="AJ8:AJ25" si="3">COUNTIF(D8:AH8,"有")</f>
        <v>0</v>
      </c>
      <c r="AK8" s="101">
        <f t="shared" ref="AK8:AK25" si="4">SUM(AQ8:AX8)</f>
        <v>40</v>
      </c>
      <c r="AL8" s="544" t="s">
        <v>38</v>
      </c>
      <c r="AM8" s="545"/>
      <c r="AN8" s="55">
        <f>COUNTIF(D8:AH8,"日")</f>
        <v>0</v>
      </c>
      <c r="AO8" s="55">
        <f t="shared" ref="AO8:AO27" si="5">COUNTIF(D8:AH8,"ヤ")</f>
        <v>8</v>
      </c>
      <c r="AP8" s="55">
        <f t="shared" ref="AP8:AP27" si="6">COUNTIF(D8:AH8,"ﾔ")</f>
        <v>8</v>
      </c>
      <c r="AQ8" s="55">
        <f t="shared" ref="AQ8:AQ27" si="7">COUNTIF(D8:AH8,"2-")</f>
        <v>6</v>
      </c>
      <c r="AR8" s="55">
        <f t="shared" ref="AR8:AR27" si="8">COUNTIF(D8:AH8,"2－")</f>
        <v>6</v>
      </c>
      <c r="AS8" s="55">
        <f t="shared" ref="AS8:AS27" si="9">COUNTIF(D8:AH8,"２-")</f>
        <v>6</v>
      </c>
      <c r="AT8" s="55">
        <f t="shared" ref="AT8:AT27" si="10">COUNTIF(D8:AH8,"２－")</f>
        <v>6</v>
      </c>
      <c r="AU8" s="55">
        <f t="shared" ref="AU8:AU27" si="11">COUNTIF(D8:AH8,"3-")</f>
        <v>4</v>
      </c>
      <c r="AV8" s="55">
        <f t="shared" ref="AV8:AV27" si="12">COUNTIF(D8:AH8,"3－")</f>
        <v>4</v>
      </c>
      <c r="AW8" s="55">
        <f t="shared" ref="AW8:AW27" si="13">COUNTIF(D8:AH8,"３-")</f>
        <v>4</v>
      </c>
      <c r="AX8" s="55">
        <f t="shared" ref="AX8:AX27" si="14">COUNTIF(D8:AH8,"３－")</f>
        <v>4</v>
      </c>
    </row>
    <row r="9" spans="1:50" ht="14">
      <c r="A9" s="19" t="s">
        <v>31</v>
      </c>
      <c r="B9" s="779" t="s">
        <v>44</v>
      </c>
      <c r="C9" s="546" t="s">
        <v>45</v>
      </c>
      <c r="D9" s="548"/>
      <c r="E9" s="778" t="s">
        <v>21</v>
      </c>
      <c r="F9" s="548" t="s">
        <v>21</v>
      </c>
      <c r="G9" s="778" t="s">
        <v>21</v>
      </c>
      <c r="H9" s="548" t="s">
        <v>21</v>
      </c>
      <c r="I9" s="548"/>
      <c r="J9" s="548"/>
      <c r="K9" s="568"/>
      <c r="L9" s="548" t="s">
        <v>21</v>
      </c>
      <c r="M9" s="548" t="s">
        <v>21</v>
      </c>
      <c r="N9" s="756" t="s">
        <v>21</v>
      </c>
      <c r="O9" s="756" t="s">
        <v>21</v>
      </c>
      <c r="P9" s="778"/>
      <c r="Q9" s="815" t="s">
        <v>21</v>
      </c>
      <c r="R9" s="789"/>
      <c r="S9" s="568" t="s">
        <v>21</v>
      </c>
      <c r="T9" s="548" t="s">
        <v>21</v>
      </c>
      <c r="U9" s="548" t="s">
        <v>21</v>
      </c>
      <c r="V9" s="548" t="s">
        <v>21</v>
      </c>
      <c r="W9" s="548"/>
      <c r="X9" s="729" t="s">
        <v>21</v>
      </c>
      <c r="Y9" s="568"/>
      <c r="Z9" s="729" t="s">
        <v>21</v>
      </c>
      <c r="AA9" s="548" t="s">
        <v>21</v>
      </c>
      <c r="AB9" s="548" t="s">
        <v>21</v>
      </c>
      <c r="AC9" s="548" t="s">
        <v>21</v>
      </c>
      <c r="AD9" s="548"/>
      <c r="AE9" s="548"/>
      <c r="AF9" s="568"/>
      <c r="AG9" s="568"/>
      <c r="AH9" s="568"/>
      <c r="AI9" s="587">
        <f t="shared" si="2"/>
        <v>36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0</v>
      </c>
      <c r="AO9" s="55">
        <f t="shared" si="5"/>
        <v>18</v>
      </c>
      <c r="AP9" s="55">
        <f t="shared" si="6"/>
        <v>18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 t="s">
        <v>31</v>
      </c>
      <c r="B10" s="20" t="s">
        <v>32</v>
      </c>
      <c r="C10" s="546" t="s">
        <v>39</v>
      </c>
      <c r="D10" s="548" t="s">
        <v>36</v>
      </c>
      <c r="E10" s="778" t="s">
        <v>21</v>
      </c>
      <c r="F10" s="548" t="s">
        <v>41</v>
      </c>
      <c r="G10" s="832" t="s">
        <v>41</v>
      </c>
      <c r="H10" s="548" t="s">
        <v>21</v>
      </c>
      <c r="I10" s="548" t="s">
        <v>36</v>
      </c>
      <c r="J10" s="548" t="s">
        <v>41</v>
      </c>
      <c r="K10" s="568" t="s">
        <v>36</v>
      </c>
      <c r="L10" s="568" t="s">
        <v>21</v>
      </c>
      <c r="M10" s="548" t="s">
        <v>41</v>
      </c>
      <c r="N10" s="756" t="s">
        <v>36</v>
      </c>
      <c r="O10" s="756" t="s">
        <v>21</v>
      </c>
      <c r="P10" s="568" t="s">
        <v>41</v>
      </c>
      <c r="Q10" s="568" t="s">
        <v>36</v>
      </c>
      <c r="R10" s="568" t="s">
        <v>41</v>
      </c>
      <c r="S10" s="568" t="s">
        <v>41</v>
      </c>
      <c r="T10" s="568" t="s">
        <v>41</v>
      </c>
      <c r="U10" s="729" t="s">
        <v>21</v>
      </c>
      <c r="V10" s="548" t="s">
        <v>21</v>
      </c>
      <c r="W10" s="548" t="s">
        <v>36</v>
      </c>
      <c r="X10" s="568" t="s">
        <v>41</v>
      </c>
      <c r="Y10" s="568" t="s">
        <v>36</v>
      </c>
      <c r="Z10" s="568" t="s">
        <v>21</v>
      </c>
      <c r="AA10" s="568" t="s">
        <v>41</v>
      </c>
      <c r="AB10" s="548" t="s">
        <v>41</v>
      </c>
      <c r="AC10" s="548" t="s">
        <v>21</v>
      </c>
      <c r="AD10" s="548" t="s">
        <v>36</v>
      </c>
      <c r="AE10" s="548" t="s">
        <v>36</v>
      </c>
      <c r="AF10" s="568"/>
      <c r="AG10" s="568"/>
      <c r="AH10" s="548"/>
      <c r="AI10" s="587">
        <f t="shared" si="2"/>
        <v>16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8</v>
      </c>
      <c r="AP10" s="55">
        <f t="shared" si="6"/>
        <v>8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548"/>
      <c r="E11" s="778"/>
      <c r="F11" s="548"/>
      <c r="G11" s="778"/>
      <c r="H11" s="548"/>
      <c r="I11" s="568"/>
      <c r="J11" s="548"/>
      <c r="K11" s="568"/>
      <c r="L11" s="568"/>
      <c r="M11" s="548"/>
      <c r="N11" s="756"/>
      <c r="O11" s="756"/>
      <c r="P11" s="568"/>
      <c r="Q11" s="568"/>
      <c r="R11" s="568"/>
      <c r="S11" s="568"/>
      <c r="T11" s="568"/>
      <c r="U11" s="548"/>
      <c r="V11" s="548"/>
      <c r="W11" s="548"/>
      <c r="X11" s="568"/>
      <c r="Y11" s="568"/>
      <c r="Z11" s="568"/>
      <c r="AA11" s="568"/>
      <c r="AB11" s="548"/>
      <c r="AC11" s="548"/>
      <c r="AD11" s="548"/>
      <c r="AE11" s="548"/>
      <c r="AF11" s="568"/>
      <c r="AG11" s="568"/>
      <c r="AH11" s="56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8"/>
      <c r="E12" s="778"/>
      <c r="F12" s="548"/>
      <c r="G12" s="778"/>
      <c r="H12" s="548"/>
      <c r="I12" s="568"/>
      <c r="J12" s="548"/>
      <c r="K12" s="568"/>
      <c r="L12" s="568"/>
      <c r="M12" s="548"/>
      <c r="N12" s="756"/>
      <c r="O12" s="756"/>
      <c r="P12" s="568"/>
      <c r="Q12" s="548"/>
      <c r="R12" s="54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6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27" t="s">
        <v>21</v>
      </c>
      <c r="E13" s="778" t="s">
        <v>24</v>
      </c>
      <c r="F13" s="548" t="s">
        <v>34</v>
      </c>
      <c r="G13" s="778" t="s">
        <v>40</v>
      </c>
      <c r="H13" s="548" t="s">
        <v>24</v>
      </c>
      <c r="I13" s="568" t="s">
        <v>34</v>
      </c>
      <c r="J13" s="568" t="s">
        <v>21</v>
      </c>
      <c r="K13" s="568" t="s">
        <v>24</v>
      </c>
      <c r="L13" s="568" t="s">
        <v>34</v>
      </c>
      <c r="M13" s="727" t="s">
        <v>21</v>
      </c>
      <c r="N13" s="808" t="s">
        <v>21</v>
      </c>
      <c r="O13" s="756" t="s">
        <v>42</v>
      </c>
      <c r="P13" s="568" t="s">
        <v>21</v>
      </c>
      <c r="Q13" s="548" t="s">
        <v>24</v>
      </c>
      <c r="R13" s="548" t="s">
        <v>34</v>
      </c>
      <c r="S13" s="568" t="s">
        <v>21</v>
      </c>
      <c r="T13" s="568" t="s">
        <v>24</v>
      </c>
      <c r="U13" s="548" t="s">
        <v>34</v>
      </c>
      <c r="V13" s="832" t="s">
        <v>40</v>
      </c>
      <c r="W13" s="832" t="s">
        <v>40</v>
      </c>
      <c r="X13" s="568" t="s">
        <v>21</v>
      </c>
      <c r="Y13" s="548" t="s">
        <v>42</v>
      </c>
      <c r="Z13" s="568" t="s">
        <v>24</v>
      </c>
      <c r="AA13" s="568" t="s">
        <v>34</v>
      </c>
      <c r="AB13" s="729" t="s">
        <v>21</v>
      </c>
      <c r="AC13" s="548" t="s">
        <v>24</v>
      </c>
      <c r="AD13" s="568" t="s">
        <v>34</v>
      </c>
      <c r="AE13" s="568" t="s">
        <v>40</v>
      </c>
      <c r="AF13" s="568"/>
      <c r="AG13" s="568"/>
      <c r="AH13" s="568"/>
      <c r="AI13" s="587">
        <f t="shared" si="2"/>
        <v>16</v>
      </c>
      <c r="AJ13" s="100">
        <f t="shared" si="3"/>
        <v>0</v>
      </c>
      <c r="AK13" s="101">
        <f t="shared" si="4"/>
        <v>28</v>
      </c>
      <c r="AL13" s="104" t="s">
        <v>48</v>
      </c>
      <c r="AM13" s="103"/>
      <c r="AN13" s="55">
        <f t="shared" si="15"/>
        <v>0</v>
      </c>
      <c r="AO13" s="55">
        <f t="shared" si="5"/>
        <v>8</v>
      </c>
      <c r="AP13" s="55">
        <f t="shared" si="6"/>
        <v>8</v>
      </c>
      <c r="AQ13" s="55">
        <f t="shared" si="7"/>
        <v>7</v>
      </c>
      <c r="AR13" s="55">
        <f t="shared" si="8"/>
        <v>7</v>
      </c>
      <c r="AS13" s="55">
        <f t="shared" si="9"/>
        <v>7</v>
      </c>
      <c r="AT13" s="55">
        <f t="shared" si="10"/>
        <v>7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548" t="s">
        <v>34</v>
      </c>
      <c r="E14" s="778" t="s">
        <v>21</v>
      </c>
      <c r="F14" s="548" t="s">
        <v>36</v>
      </c>
      <c r="G14" s="778" t="s">
        <v>21</v>
      </c>
      <c r="H14" s="548" t="s">
        <v>41</v>
      </c>
      <c r="I14" s="936" t="s">
        <v>28</v>
      </c>
      <c r="J14" s="1043" t="s">
        <v>92</v>
      </c>
      <c r="K14" s="936" t="s">
        <v>21</v>
      </c>
      <c r="L14" s="568" t="s">
        <v>36</v>
      </c>
      <c r="M14" s="568" t="s">
        <v>21</v>
      </c>
      <c r="N14" s="756" t="s">
        <v>28</v>
      </c>
      <c r="O14" s="756" t="s">
        <v>34</v>
      </c>
      <c r="P14" s="548" t="s">
        <v>21</v>
      </c>
      <c r="Q14" s="548" t="s">
        <v>28</v>
      </c>
      <c r="R14" s="568" t="s">
        <v>34</v>
      </c>
      <c r="S14" s="548" t="s">
        <v>28</v>
      </c>
      <c r="T14" s="548" t="s">
        <v>34</v>
      </c>
      <c r="U14" s="548" t="s">
        <v>41</v>
      </c>
      <c r="V14" s="548" t="s">
        <v>21</v>
      </c>
      <c r="W14" s="548" t="s">
        <v>28</v>
      </c>
      <c r="X14" s="548" t="s">
        <v>34</v>
      </c>
      <c r="Y14" s="548" t="s">
        <v>28</v>
      </c>
      <c r="Z14" s="568" t="s">
        <v>34</v>
      </c>
      <c r="AA14" s="548" t="s">
        <v>21</v>
      </c>
      <c r="AB14" s="548" t="s">
        <v>21</v>
      </c>
      <c r="AC14" s="548" t="s">
        <v>36</v>
      </c>
      <c r="AD14" s="548" t="s">
        <v>28</v>
      </c>
      <c r="AE14" s="568" t="s">
        <v>34</v>
      </c>
      <c r="AF14" s="568"/>
      <c r="AG14" s="568"/>
      <c r="AH14" s="568"/>
      <c r="AI14" s="587">
        <f t="shared" si="2"/>
        <v>16</v>
      </c>
      <c r="AJ14" s="100">
        <f t="shared" si="3"/>
        <v>0</v>
      </c>
      <c r="AK14" s="101">
        <f t="shared" si="4"/>
        <v>28</v>
      </c>
      <c r="AL14" s="104" t="s">
        <v>48</v>
      </c>
      <c r="AM14" s="103"/>
      <c r="AN14" s="55">
        <f t="shared" si="15"/>
        <v>0</v>
      </c>
      <c r="AO14" s="55">
        <f t="shared" si="5"/>
        <v>8</v>
      </c>
      <c r="AP14" s="55">
        <f t="shared" si="6"/>
        <v>8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7</v>
      </c>
      <c r="AV14" s="55">
        <f t="shared" si="12"/>
        <v>7</v>
      </c>
      <c r="AW14" s="55">
        <f t="shared" si="13"/>
        <v>7</v>
      </c>
      <c r="AX14" s="55">
        <f t="shared" si="14"/>
        <v>7</v>
      </c>
    </row>
    <row r="15" spans="1:50" ht="14">
      <c r="A15" s="19" t="s">
        <v>46</v>
      </c>
      <c r="B15" s="20" t="s">
        <v>32</v>
      </c>
      <c r="C15" s="49" t="s">
        <v>50</v>
      </c>
      <c r="D15" s="727" t="s">
        <v>21</v>
      </c>
      <c r="E15" s="928" t="s">
        <v>41</v>
      </c>
      <c r="F15" s="727" t="s">
        <v>28</v>
      </c>
      <c r="G15" s="928" t="s">
        <v>34</v>
      </c>
      <c r="H15" s="727" t="s">
        <v>21</v>
      </c>
      <c r="I15" s="727" t="s">
        <v>42</v>
      </c>
      <c r="J15" s="729" t="s">
        <v>21</v>
      </c>
      <c r="K15" s="548" t="s">
        <v>41</v>
      </c>
      <c r="L15" s="548" t="s">
        <v>28</v>
      </c>
      <c r="M15" s="568" t="s">
        <v>34</v>
      </c>
      <c r="N15" s="756" t="s">
        <v>21</v>
      </c>
      <c r="O15" s="756" t="s">
        <v>28</v>
      </c>
      <c r="P15" s="548" t="s">
        <v>34</v>
      </c>
      <c r="Q15" s="548" t="s">
        <v>21</v>
      </c>
      <c r="R15" s="548" t="s">
        <v>42</v>
      </c>
      <c r="S15" s="729" t="s">
        <v>24</v>
      </c>
      <c r="T15" s="729" t="s">
        <v>34</v>
      </c>
      <c r="U15" s="729" t="s">
        <v>21</v>
      </c>
      <c r="V15" s="548" t="s">
        <v>28</v>
      </c>
      <c r="W15" s="548" t="s">
        <v>34</v>
      </c>
      <c r="X15" s="568" t="s">
        <v>21</v>
      </c>
      <c r="Y15" s="548" t="s">
        <v>24</v>
      </c>
      <c r="Z15" s="548" t="s">
        <v>34</v>
      </c>
      <c r="AA15" s="568" t="s">
        <v>28</v>
      </c>
      <c r="AB15" s="548" t="s">
        <v>34</v>
      </c>
      <c r="AC15" s="568" t="s">
        <v>21</v>
      </c>
      <c r="AD15" s="568" t="s">
        <v>41</v>
      </c>
      <c r="AE15" s="568" t="s">
        <v>28</v>
      </c>
      <c r="AF15" s="568"/>
      <c r="AG15" s="568"/>
      <c r="AH15" s="568"/>
      <c r="AI15" s="587">
        <f t="shared" si="2"/>
        <v>16</v>
      </c>
      <c r="AJ15" s="100">
        <f t="shared" si="3"/>
        <v>0</v>
      </c>
      <c r="AK15" s="101">
        <f t="shared" si="4"/>
        <v>32</v>
      </c>
      <c r="AL15" s="104" t="s">
        <v>51</v>
      </c>
      <c r="AM15" s="103"/>
      <c r="AN15" s="55">
        <f t="shared" si="15"/>
        <v>0</v>
      </c>
      <c r="AO15" s="55">
        <f t="shared" si="5"/>
        <v>8</v>
      </c>
      <c r="AP15" s="55">
        <f t="shared" si="6"/>
        <v>8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6</v>
      </c>
      <c r="AV15" s="55">
        <f t="shared" si="12"/>
        <v>6</v>
      </c>
      <c r="AW15" s="55">
        <f t="shared" si="13"/>
        <v>6</v>
      </c>
      <c r="AX15" s="55">
        <f t="shared" si="14"/>
        <v>6</v>
      </c>
    </row>
    <row r="16" spans="1:50" ht="14">
      <c r="A16" s="33" t="s">
        <v>46</v>
      </c>
      <c r="B16" s="34" t="s">
        <v>32</v>
      </c>
      <c r="C16" s="49" t="s">
        <v>52</v>
      </c>
      <c r="D16" s="548" t="s">
        <v>24</v>
      </c>
      <c r="E16" s="778" t="s">
        <v>34</v>
      </c>
      <c r="F16" s="548" t="s">
        <v>21</v>
      </c>
      <c r="G16" s="778" t="s">
        <v>36</v>
      </c>
      <c r="H16" s="548" t="s">
        <v>36</v>
      </c>
      <c r="I16" s="548" t="s">
        <v>21</v>
      </c>
      <c r="J16" s="548" t="s">
        <v>40</v>
      </c>
      <c r="K16" s="568" t="s">
        <v>21</v>
      </c>
      <c r="L16" s="568" t="s">
        <v>41</v>
      </c>
      <c r="M16" s="568" t="s">
        <v>40</v>
      </c>
      <c r="N16" s="756" t="s">
        <v>24</v>
      </c>
      <c r="O16" s="756" t="s">
        <v>34</v>
      </c>
      <c r="P16" s="548" t="s">
        <v>21</v>
      </c>
      <c r="Q16" s="1044" t="s">
        <v>42</v>
      </c>
      <c r="R16" s="787" t="s">
        <v>21</v>
      </c>
      <c r="S16" s="787" t="s">
        <v>21</v>
      </c>
      <c r="T16" s="568" t="s">
        <v>36</v>
      </c>
      <c r="U16" s="548" t="s">
        <v>40</v>
      </c>
      <c r="V16" s="832" t="s">
        <v>24</v>
      </c>
      <c r="W16" s="832" t="s">
        <v>34</v>
      </c>
      <c r="X16" s="568" t="s">
        <v>21</v>
      </c>
      <c r="Y16" s="568" t="s">
        <v>41</v>
      </c>
      <c r="Z16" s="548" t="s">
        <v>42</v>
      </c>
      <c r="AA16" s="548" t="s">
        <v>24</v>
      </c>
      <c r="AB16" s="548" t="s">
        <v>34</v>
      </c>
      <c r="AC16" s="548" t="s">
        <v>21</v>
      </c>
      <c r="AD16" s="548" t="s">
        <v>40</v>
      </c>
      <c r="AE16" s="568" t="s">
        <v>41</v>
      </c>
      <c r="AF16" s="568"/>
      <c r="AG16" s="568"/>
      <c r="AH16" s="568"/>
      <c r="AI16" s="587">
        <f t="shared" si="2"/>
        <v>16</v>
      </c>
      <c r="AJ16" s="100">
        <f t="shared" si="3"/>
        <v>0</v>
      </c>
      <c r="AK16" s="101">
        <f t="shared" si="4"/>
        <v>16</v>
      </c>
      <c r="AL16" s="104" t="s">
        <v>51</v>
      </c>
      <c r="AM16" s="103"/>
      <c r="AN16" s="55">
        <f t="shared" si="15"/>
        <v>0</v>
      </c>
      <c r="AO16" s="55">
        <f t="shared" si="5"/>
        <v>8</v>
      </c>
      <c r="AP16" s="55">
        <f t="shared" si="6"/>
        <v>8</v>
      </c>
      <c r="AQ16" s="55">
        <f t="shared" si="7"/>
        <v>4</v>
      </c>
      <c r="AR16" s="55">
        <f t="shared" si="8"/>
        <v>4</v>
      </c>
      <c r="AS16" s="55">
        <f t="shared" si="9"/>
        <v>4</v>
      </c>
      <c r="AT16" s="55">
        <f t="shared" si="10"/>
        <v>4</v>
      </c>
      <c r="AU16" s="55">
        <f t="shared" si="11"/>
        <v>0</v>
      </c>
      <c r="AV16" s="55">
        <f t="shared" si="12"/>
        <v>0</v>
      </c>
      <c r="AW16" s="55">
        <f t="shared" si="13"/>
        <v>0</v>
      </c>
      <c r="AX16" s="55">
        <f t="shared" si="14"/>
        <v>0</v>
      </c>
    </row>
    <row r="17" spans="1:50" ht="14">
      <c r="A17" s="33" t="s">
        <v>46</v>
      </c>
      <c r="B17" s="34" t="s">
        <v>32</v>
      </c>
      <c r="C17" s="49" t="s">
        <v>53</v>
      </c>
      <c r="D17" s="548" t="s">
        <v>34</v>
      </c>
      <c r="E17" s="778" t="s">
        <v>21</v>
      </c>
      <c r="F17" s="548" t="s">
        <v>40</v>
      </c>
      <c r="G17" s="809" t="s">
        <v>21</v>
      </c>
      <c r="H17" s="548" t="s">
        <v>28</v>
      </c>
      <c r="I17" s="548" t="s">
        <v>34</v>
      </c>
      <c r="J17" s="548" t="s">
        <v>24</v>
      </c>
      <c r="K17" s="548" t="s">
        <v>34</v>
      </c>
      <c r="L17" s="548" t="s">
        <v>21</v>
      </c>
      <c r="M17" s="548" t="s">
        <v>28</v>
      </c>
      <c r="N17" s="756" t="s">
        <v>34</v>
      </c>
      <c r="O17" s="808" t="s">
        <v>21</v>
      </c>
      <c r="P17" s="548" t="s">
        <v>28</v>
      </c>
      <c r="Q17" s="1045" t="s">
        <v>92</v>
      </c>
      <c r="R17" s="548" t="s">
        <v>21</v>
      </c>
      <c r="S17" s="548" t="s">
        <v>42</v>
      </c>
      <c r="T17" s="548" t="s">
        <v>28</v>
      </c>
      <c r="U17" s="548" t="s">
        <v>34</v>
      </c>
      <c r="V17" s="548" t="s">
        <v>21</v>
      </c>
      <c r="W17" s="548" t="s">
        <v>24</v>
      </c>
      <c r="X17" s="548" t="s">
        <v>34</v>
      </c>
      <c r="Y17" s="548" t="s">
        <v>21</v>
      </c>
      <c r="Z17" s="568" t="s">
        <v>28</v>
      </c>
      <c r="AA17" s="548" t="s">
        <v>34</v>
      </c>
      <c r="AB17" s="548" t="s">
        <v>40</v>
      </c>
      <c r="AC17" s="568" t="s">
        <v>21</v>
      </c>
      <c r="AD17" s="548" t="s">
        <v>24</v>
      </c>
      <c r="AE17" s="548" t="s">
        <v>34</v>
      </c>
      <c r="AF17" s="568"/>
      <c r="AG17" s="548"/>
      <c r="AH17" s="568"/>
      <c r="AI17" s="587">
        <f t="shared" si="2"/>
        <v>16</v>
      </c>
      <c r="AJ17" s="100">
        <f t="shared" si="3"/>
        <v>0</v>
      </c>
      <c r="AK17" s="101">
        <f t="shared" si="4"/>
        <v>32</v>
      </c>
      <c r="AL17" s="104" t="s">
        <v>51</v>
      </c>
      <c r="AM17" s="103"/>
      <c r="AN17" s="55">
        <f t="shared" si="15"/>
        <v>0</v>
      </c>
      <c r="AO17" s="55">
        <f t="shared" si="5"/>
        <v>8</v>
      </c>
      <c r="AP17" s="55">
        <f t="shared" si="6"/>
        <v>8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5</v>
      </c>
      <c r="AV17" s="55">
        <f t="shared" si="12"/>
        <v>5</v>
      </c>
      <c r="AW17" s="55">
        <f t="shared" si="13"/>
        <v>5</v>
      </c>
      <c r="AX17" s="55">
        <f t="shared" si="14"/>
        <v>5</v>
      </c>
    </row>
    <row r="18" spans="1:50" ht="14">
      <c r="A18" s="19" t="s">
        <v>46</v>
      </c>
      <c r="B18" s="34" t="s">
        <v>32</v>
      </c>
      <c r="C18" s="49" t="s">
        <v>54</v>
      </c>
      <c r="D18" s="727" t="s">
        <v>21</v>
      </c>
      <c r="E18" s="928" t="s">
        <v>28</v>
      </c>
      <c r="F18" s="548" t="s">
        <v>34</v>
      </c>
      <c r="G18" s="778" t="s">
        <v>28</v>
      </c>
      <c r="H18" s="548" t="s">
        <v>34</v>
      </c>
      <c r="I18" s="729" t="s">
        <v>21</v>
      </c>
      <c r="J18" s="1043" t="s">
        <v>28</v>
      </c>
      <c r="K18" s="568" t="s">
        <v>34</v>
      </c>
      <c r="L18" s="548" t="s">
        <v>24</v>
      </c>
      <c r="M18" s="548" t="s">
        <v>34</v>
      </c>
      <c r="N18" s="819" t="s">
        <v>21</v>
      </c>
      <c r="O18" s="756" t="s">
        <v>36</v>
      </c>
      <c r="P18" s="548" t="s">
        <v>24</v>
      </c>
      <c r="Q18" s="1043" t="s">
        <v>92</v>
      </c>
      <c r="R18" s="548" t="s">
        <v>28</v>
      </c>
      <c r="S18" s="568" t="s">
        <v>34</v>
      </c>
      <c r="T18" s="787" t="s">
        <v>21</v>
      </c>
      <c r="U18" s="548" t="s">
        <v>21</v>
      </c>
      <c r="V18" s="548" t="s">
        <v>21</v>
      </c>
      <c r="W18" s="548" t="s">
        <v>42</v>
      </c>
      <c r="X18" s="568" t="s">
        <v>28</v>
      </c>
      <c r="Y18" s="568" t="s">
        <v>34</v>
      </c>
      <c r="Z18" s="548" t="s">
        <v>21</v>
      </c>
      <c r="AA18" s="568" t="s">
        <v>40</v>
      </c>
      <c r="AB18" s="568" t="s">
        <v>36</v>
      </c>
      <c r="AC18" s="568" t="s">
        <v>28</v>
      </c>
      <c r="AD18" s="568" t="s">
        <v>34</v>
      </c>
      <c r="AE18" s="568" t="s">
        <v>21</v>
      </c>
      <c r="AF18" s="568"/>
      <c r="AG18" s="568"/>
      <c r="AH18" s="568"/>
      <c r="AI18" s="587">
        <f t="shared" si="2"/>
        <v>16</v>
      </c>
      <c r="AJ18" s="100">
        <f t="shared" si="3"/>
        <v>0</v>
      </c>
      <c r="AK18" s="101">
        <f t="shared" si="4"/>
        <v>32</v>
      </c>
      <c r="AL18" s="104" t="s">
        <v>48</v>
      </c>
      <c r="AM18" s="98"/>
      <c r="AN18" s="55">
        <f t="shared" si="15"/>
        <v>0</v>
      </c>
      <c r="AO18" s="55">
        <f t="shared" si="5"/>
        <v>8</v>
      </c>
      <c r="AP18" s="55">
        <f t="shared" si="6"/>
        <v>8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6</v>
      </c>
      <c r="AV18" s="55">
        <f t="shared" si="12"/>
        <v>6</v>
      </c>
      <c r="AW18" s="55">
        <f t="shared" si="13"/>
        <v>6</v>
      </c>
      <c r="AX18" s="55">
        <f t="shared" si="14"/>
        <v>6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40</v>
      </c>
      <c r="E19" s="778" t="s">
        <v>40</v>
      </c>
      <c r="F19" s="548" t="s">
        <v>42</v>
      </c>
      <c r="G19" s="778" t="s">
        <v>21</v>
      </c>
      <c r="H19" s="548" t="s">
        <v>40</v>
      </c>
      <c r="I19" s="548" t="s">
        <v>40</v>
      </c>
      <c r="J19" s="548" t="s">
        <v>21</v>
      </c>
      <c r="K19" s="568" t="s">
        <v>42</v>
      </c>
      <c r="L19" s="568" t="s">
        <v>21</v>
      </c>
      <c r="M19" s="568" t="s">
        <v>42</v>
      </c>
      <c r="N19" s="756" t="s">
        <v>40</v>
      </c>
      <c r="O19" s="756" t="s">
        <v>40</v>
      </c>
      <c r="P19" s="548" t="s">
        <v>42</v>
      </c>
      <c r="Q19" s="568" t="s">
        <v>40</v>
      </c>
      <c r="R19" s="568" t="s">
        <v>21</v>
      </c>
      <c r="S19" s="568" t="s">
        <v>40</v>
      </c>
      <c r="T19" s="568" t="s">
        <v>40</v>
      </c>
      <c r="U19" s="548" t="s">
        <v>42</v>
      </c>
      <c r="V19" s="548" t="s">
        <v>42</v>
      </c>
      <c r="W19" s="548" t="s">
        <v>21</v>
      </c>
      <c r="X19" s="548" t="s">
        <v>42</v>
      </c>
      <c r="Y19" s="568" t="s">
        <v>21</v>
      </c>
      <c r="Z19" s="548" t="s">
        <v>40</v>
      </c>
      <c r="AA19" s="548" t="s">
        <v>42</v>
      </c>
      <c r="AB19" s="568" t="s">
        <v>42</v>
      </c>
      <c r="AC19" s="568" t="s">
        <v>42</v>
      </c>
      <c r="AD19" s="548" t="s">
        <v>21</v>
      </c>
      <c r="AE19" s="568" t="s">
        <v>21</v>
      </c>
      <c r="AF19" s="568"/>
      <c r="AG19" s="568"/>
      <c r="AH19" s="568"/>
      <c r="AI19" s="587">
        <f t="shared" si="2"/>
        <v>16</v>
      </c>
      <c r="AJ19" s="100">
        <f t="shared" si="3"/>
        <v>0</v>
      </c>
      <c r="AK19" s="101">
        <f t="shared" si="4"/>
        <v>0</v>
      </c>
      <c r="AL19" s="104" t="s">
        <v>51</v>
      </c>
      <c r="AM19" s="98"/>
      <c r="AN19" s="55">
        <f t="shared" si="15"/>
        <v>0</v>
      </c>
      <c r="AO19" s="55">
        <f t="shared" si="5"/>
        <v>8</v>
      </c>
      <c r="AP19" s="55">
        <f t="shared" si="6"/>
        <v>8</v>
      </c>
      <c r="AQ19" s="55">
        <f t="shared" si="7"/>
        <v>0</v>
      </c>
      <c r="AR19" s="55">
        <f t="shared" si="8"/>
        <v>0</v>
      </c>
      <c r="AS19" s="55">
        <f t="shared" si="9"/>
        <v>0</v>
      </c>
      <c r="AT19" s="55">
        <f t="shared" si="10"/>
        <v>0</v>
      </c>
      <c r="AU19" s="55">
        <f t="shared" si="11"/>
        <v>0</v>
      </c>
      <c r="AV19" s="55">
        <f t="shared" si="12"/>
        <v>0</v>
      </c>
      <c r="AW19" s="55">
        <f t="shared" si="13"/>
        <v>0</v>
      </c>
      <c r="AX19" s="55">
        <f t="shared" si="14"/>
        <v>0</v>
      </c>
    </row>
    <row r="20" spans="1:50" ht="14">
      <c r="A20" s="19" t="s">
        <v>46</v>
      </c>
      <c r="B20" s="779" t="s">
        <v>58</v>
      </c>
      <c r="C20" s="49" t="s">
        <v>59</v>
      </c>
      <c r="D20" s="548" t="s">
        <v>42</v>
      </c>
      <c r="E20" s="778" t="s">
        <v>42</v>
      </c>
      <c r="F20" s="548" t="s">
        <v>21</v>
      </c>
      <c r="G20" s="1042" t="s">
        <v>60</v>
      </c>
      <c r="H20" s="548" t="s">
        <v>42</v>
      </c>
      <c r="I20" s="548" t="s">
        <v>21</v>
      </c>
      <c r="J20" s="1043" t="s">
        <v>36</v>
      </c>
      <c r="K20" s="568" t="s">
        <v>40</v>
      </c>
      <c r="L20" s="568" t="s">
        <v>40</v>
      </c>
      <c r="M20" s="1043" t="s">
        <v>60</v>
      </c>
      <c r="N20" s="756" t="s">
        <v>21</v>
      </c>
      <c r="O20" s="756" t="s">
        <v>21</v>
      </c>
      <c r="P20" s="548" t="s">
        <v>40</v>
      </c>
      <c r="Q20" s="1045" t="s">
        <v>41</v>
      </c>
      <c r="R20" s="568" t="s">
        <v>36</v>
      </c>
      <c r="S20" s="568" t="s">
        <v>21</v>
      </c>
      <c r="T20" s="568" t="s">
        <v>42</v>
      </c>
      <c r="U20" s="1042" t="s">
        <v>60</v>
      </c>
      <c r="V20" s="832" t="s">
        <v>41</v>
      </c>
      <c r="W20" s="548" t="s">
        <v>21</v>
      </c>
      <c r="X20" s="568" t="s">
        <v>36</v>
      </c>
      <c r="Y20" s="725" t="s">
        <v>40</v>
      </c>
      <c r="Z20" s="584" t="s">
        <v>36</v>
      </c>
      <c r="AA20" s="584" t="s">
        <v>21</v>
      </c>
      <c r="AB20" s="1042" t="s">
        <v>60</v>
      </c>
      <c r="AC20" s="725" t="s">
        <v>40</v>
      </c>
      <c r="AD20" s="584" t="s">
        <v>21</v>
      </c>
      <c r="AE20" s="725" t="s">
        <v>42</v>
      </c>
      <c r="AF20" s="568"/>
      <c r="AG20" s="568"/>
      <c r="AH20" s="568"/>
      <c r="AI20" s="587">
        <f t="shared" si="2"/>
        <v>16</v>
      </c>
      <c r="AJ20" s="100">
        <f t="shared" si="3"/>
        <v>0</v>
      </c>
      <c r="AK20" s="101">
        <f t="shared" si="4"/>
        <v>0</v>
      </c>
      <c r="AL20" s="104" t="s">
        <v>51</v>
      </c>
      <c r="AM20" s="98"/>
      <c r="AN20" s="55">
        <f t="shared" si="15"/>
        <v>0</v>
      </c>
      <c r="AO20" s="55">
        <f t="shared" si="5"/>
        <v>8</v>
      </c>
      <c r="AP20" s="55">
        <f t="shared" si="6"/>
        <v>8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777" t="s">
        <v>44</v>
      </c>
      <c r="C21" s="49" t="s">
        <v>61</v>
      </c>
      <c r="D21" s="548" t="s">
        <v>41</v>
      </c>
      <c r="E21" s="778" t="s">
        <v>36</v>
      </c>
      <c r="F21" s="548" t="s">
        <v>21</v>
      </c>
      <c r="G21" s="778" t="s">
        <v>42</v>
      </c>
      <c r="H21" s="548" t="s">
        <v>21</v>
      </c>
      <c r="I21" s="568" t="s">
        <v>41</v>
      </c>
      <c r="J21" s="568" t="s">
        <v>42</v>
      </c>
      <c r="K21" s="568" t="s">
        <v>21</v>
      </c>
      <c r="L21" s="568" t="s">
        <v>42</v>
      </c>
      <c r="M21" s="568" t="s">
        <v>36</v>
      </c>
      <c r="N21" s="756" t="s">
        <v>41</v>
      </c>
      <c r="O21" s="756" t="s">
        <v>41</v>
      </c>
      <c r="P21" s="548" t="s">
        <v>36</v>
      </c>
      <c r="Q21" s="1043" t="s">
        <v>21</v>
      </c>
      <c r="R21" s="548" t="s">
        <v>40</v>
      </c>
      <c r="S21" s="568" t="s">
        <v>36</v>
      </c>
      <c r="T21" s="568" t="s">
        <v>21</v>
      </c>
      <c r="U21" s="548" t="s">
        <v>36</v>
      </c>
      <c r="V21" s="548" t="s">
        <v>36</v>
      </c>
      <c r="W21" s="1046" t="s">
        <v>41</v>
      </c>
      <c r="X21" s="568" t="s">
        <v>40</v>
      </c>
      <c r="Y21" s="548" t="s">
        <v>21</v>
      </c>
      <c r="Z21" s="823" t="s">
        <v>41</v>
      </c>
      <c r="AA21" s="823" t="s">
        <v>36</v>
      </c>
      <c r="AB21" s="1047" t="s">
        <v>21</v>
      </c>
      <c r="AC21" s="824" t="s">
        <v>41</v>
      </c>
      <c r="AD21" s="823" t="s">
        <v>42</v>
      </c>
      <c r="AE21" s="825" t="s">
        <v>21</v>
      </c>
      <c r="AF21" s="568"/>
      <c r="AG21" s="568"/>
      <c r="AH21" s="568"/>
      <c r="AI21" s="587">
        <f t="shared" si="2"/>
        <v>16</v>
      </c>
      <c r="AJ21" s="100">
        <f t="shared" si="3"/>
        <v>0</v>
      </c>
      <c r="AK21" s="101">
        <f t="shared" si="4"/>
        <v>0</v>
      </c>
      <c r="AL21" s="104" t="s">
        <v>51</v>
      </c>
      <c r="AN21" s="55">
        <f t="shared" si="15"/>
        <v>0</v>
      </c>
      <c r="AO21" s="55">
        <f t="shared" si="5"/>
        <v>8</v>
      </c>
      <c r="AP21" s="55">
        <f t="shared" si="6"/>
        <v>8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7" t="s">
        <v>77</v>
      </c>
      <c r="C22" s="49" t="s">
        <v>79</v>
      </c>
      <c r="D22" s="729"/>
      <c r="E22" s="778"/>
      <c r="F22" s="832" t="s">
        <v>24</v>
      </c>
      <c r="G22" s="753" t="s">
        <v>93</v>
      </c>
      <c r="H22" s="548"/>
      <c r="I22" s="548"/>
      <c r="J22" s="548"/>
      <c r="K22" s="548"/>
      <c r="L22" s="548"/>
      <c r="M22" s="548" t="s">
        <v>24</v>
      </c>
      <c r="N22" s="548" t="s">
        <v>34</v>
      </c>
      <c r="O22" s="756"/>
      <c r="P22" s="548"/>
      <c r="Q22" s="548"/>
      <c r="R22" s="548"/>
      <c r="S22" s="548"/>
      <c r="T22" s="548"/>
      <c r="U22" s="548" t="s">
        <v>24</v>
      </c>
      <c r="V22" s="548" t="s">
        <v>34</v>
      </c>
      <c r="W22" s="548"/>
      <c r="X22" s="568"/>
      <c r="Y22" s="826"/>
      <c r="Z22" s="826"/>
      <c r="AA22" s="828"/>
      <c r="AB22" s="548" t="s">
        <v>24</v>
      </c>
      <c r="AC22" s="548" t="s">
        <v>34</v>
      </c>
      <c r="AD22" s="828"/>
      <c r="AE22" s="997"/>
      <c r="AF22" s="568"/>
      <c r="AG22" s="568"/>
      <c r="AH22" s="568"/>
      <c r="AI22" s="587">
        <f t="shared" si="2"/>
        <v>0</v>
      </c>
      <c r="AJ22" s="100">
        <f t="shared" si="3"/>
        <v>0</v>
      </c>
      <c r="AK22" s="101">
        <f t="shared" si="4"/>
        <v>16</v>
      </c>
      <c r="AL22" s="104" t="s">
        <v>48</v>
      </c>
      <c r="AM22" s="98"/>
      <c r="AN22" s="55">
        <f t="shared" si="15"/>
        <v>0</v>
      </c>
      <c r="AO22" s="55">
        <f t="shared" si="5"/>
        <v>0</v>
      </c>
      <c r="AP22" s="55">
        <f t="shared" si="6"/>
        <v>0</v>
      </c>
      <c r="AQ22" s="55">
        <f t="shared" si="7"/>
        <v>4</v>
      </c>
      <c r="AR22" s="55">
        <f t="shared" si="8"/>
        <v>4</v>
      </c>
      <c r="AS22" s="55">
        <f t="shared" si="9"/>
        <v>4</v>
      </c>
      <c r="AT22" s="55">
        <f t="shared" si="10"/>
        <v>4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777"/>
      <c r="C23" s="49"/>
      <c r="D23" s="548"/>
      <c r="E23" s="778"/>
      <c r="F23" s="548"/>
      <c r="G23" s="778"/>
      <c r="H23" s="548"/>
      <c r="I23" s="548"/>
      <c r="J23" s="548"/>
      <c r="K23" s="548"/>
      <c r="L23" s="548"/>
      <c r="M23" s="568"/>
      <c r="N23" s="819"/>
      <c r="O23" s="756"/>
      <c r="P23" s="548"/>
      <c r="Q23" s="715"/>
      <c r="R23" s="548"/>
      <c r="S23" s="548"/>
      <c r="T23" s="548"/>
      <c r="U23" s="548"/>
      <c r="V23" s="548"/>
      <c r="W23" s="548"/>
      <c r="X23" s="568"/>
      <c r="Y23" s="548"/>
      <c r="Z23" s="548"/>
      <c r="AA23" s="568"/>
      <c r="AB23" s="548"/>
      <c r="AC23" s="568"/>
      <c r="AD23" s="568"/>
      <c r="AE23" s="568"/>
      <c r="AF23" s="568"/>
      <c r="AG23" s="568"/>
      <c r="AH23" s="568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/>
      <c r="C24" s="49"/>
      <c r="D24" s="548"/>
      <c r="E24" s="778"/>
      <c r="F24" s="548"/>
      <c r="G24" s="778"/>
      <c r="H24" s="548"/>
      <c r="I24" s="548"/>
      <c r="J24" s="548"/>
      <c r="K24" s="548"/>
      <c r="L24" s="548"/>
      <c r="M24" s="568"/>
      <c r="N24" s="819"/>
      <c r="O24" s="756"/>
      <c r="P24" s="548"/>
      <c r="Q24" s="548"/>
      <c r="R24" s="548"/>
      <c r="S24" s="778"/>
      <c r="T24" s="778"/>
      <c r="U24" s="778"/>
      <c r="V24" s="778"/>
      <c r="W24" s="778"/>
      <c r="X24" s="778"/>
      <c r="Y24" s="778"/>
      <c r="Z24" s="548"/>
      <c r="AA24" s="778"/>
      <c r="AB24" s="778"/>
      <c r="AC24" s="778"/>
      <c r="AD24" s="778"/>
      <c r="AE24" s="778"/>
      <c r="AF24" s="778"/>
      <c r="AG24" s="548"/>
      <c r="AH24" s="54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777"/>
      <c r="C25" s="49"/>
      <c r="D25" s="548"/>
      <c r="E25" s="778"/>
      <c r="F25" s="548"/>
      <c r="G25" s="778"/>
      <c r="H25" s="548"/>
      <c r="I25" s="791"/>
      <c r="J25" s="791"/>
      <c r="K25" s="791"/>
      <c r="L25" s="548"/>
      <c r="M25" s="548"/>
      <c r="N25" s="756"/>
      <c r="O25" s="756"/>
      <c r="P25" s="548"/>
      <c r="Q25" s="548"/>
      <c r="R25" s="548"/>
      <c r="S25" s="778"/>
      <c r="T25" s="778"/>
      <c r="U25" s="778"/>
      <c r="V25" s="778"/>
      <c r="W25" s="778"/>
      <c r="X25" s="778"/>
      <c r="Y25" s="778"/>
      <c r="Z25" s="548"/>
      <c r="AA25" s="77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258" t="s">
        <v>62</v>
      </c>
      <c r="B26" s="1258"/>
      <c r="C26" s="1258"/>
      <c r="D26" s="763"/>
      <c r="E26" s="715"/>
      <c r="F26" s="715"/>
      <c r="G26" s="781"/>
      <c r="H26" s="715"/>
      <c r="J26" s="765"/>
      <c r="K26" s="763"/>
      <c r="L26" s="715"/>
      <c r="M26" s="715"/>
      <c r="N26" s="715"/>
      <c r="O26" s="548"/>
      <c r="P26" s="548"/>
      <c r="Q26" s="765"/>
      <c r="R26" s="763"/>
      <c r="S26" s="715"/>
      <c r="T26" s="715"/>
      <c r="U26" s="715"/>
      <c r="V26" s="715"/>
      <c r="W26" s="715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/>
      <c r="T27" s="1290"/>
      <c r="U27" s="1290"/>
      <c r="V27" s="1290"/>
      <c r="W27" s="1290"/>
      <c r="X27" s="1290"/>
      <c r="Y27" s="1290" t="s">
        <v>67</v>
      </c>
      <c r="Z27" s="1290"/>
      <c r="AA27" s="1290"/>
      <c r="AB27" s="1290"/>
      <c r="AC27" s="1290"/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0</v>
      </c>
      <c r="AG36" s="55">
        <f t="shared" si="18"/>
        <v>0</v>
      </c>
      <c r="AH36" s="55">
        <f t="shared" si="18"/>
        <v>0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0</v>
      </c>
      <c r="AG37" s="55">
        <f t="shared" si="19"/>
        <v>0</v>
      </c>
      <c r="AH37" s="55">
        <f t="shared" si="19"/>
        <v>0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0</v>
      </c>
      <c r="AG38" s="55">
        <f t="shared" si="20"/>
        <v>0</v>
      </c>
      <c r="AH38" s="55">
        <f t="shared" si="20"/>
        <v>0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0</v>
      </c>
      <c r="AG39" s="55">
        <f t="shared" si="21"/>
        <v>0</v>
      </c>
      <c r="AH39" s="55">
        <f t="shared" si="21"/>
        <v>0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0</v>
      </c>
      <c r="AG40" s="55">
        <f t="shared" si="22"/>
        <v>0</v>
      </c>
      <c r="AH40" s="55">
        <f t="shared" si="22"/>
        <v>0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0</v>
      </c>
      <c r="AG41" s="55">
        <f t="shared" si="23"/>
        <v>0</v>
      </c>
      <c r="AH41" s="55">
        <f t="shared" si="23"/>
        <v>0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0</v>
      </c>
      <c r="AG42" s="55">
        <f t="shared" si="24"/>
        <v>0</v>
      </c>
      <c r="AH42" s="55">
        <f t="shared" si="24"/>
        <v>0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0</v>
      </c>
      <c r="AG43" s="55">
        <f t="shared" si="25"/>
        <v>0</v>
      </c>
      <c r="AH43" s="55">
        <f t="shared" si="25"/>
        <v>0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0</v>
      </c>
      <c r="AG44" s="55">
        <f t="shared" si="26"/>
        <v>0</v>
      </c>
      <c r="AH44" s="55">
        <f t="shared" si="26"/>
        <v>0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0</v>
      </c>
      <c r="AG45" s="55">
        <f t="shared" si="27"/>
        <v>0</v>
      </c>
      <c r="AH45" s="55">
        <f t="shared" si="27"/>
        <v>0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0</v>
      </c>
      <c r="AG46" s="55">
        <f t="shared" si="28"/>
        <v>0</v>
      </c>
      <c r="AH46" s="55">
        <f t="shared" si="28"/>
        <v>0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0</v>
      </c>
      <c r="AG47" s="55">
        <f t="shared" si="29"/>
        <v>0</v>
      </c>
      <c r="AH47" s="55">
        <f t="shared" si="29"/>
        <v>0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0</v>
      </c>
      <c r="AG48" s="55">
        <f t="shared" si="30"/>
        <v>0</v>
      </c>
      <c r="AH48" s="55">
        <f t="shared" si="30"/>
        <v>0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0</v>
      </c>
      <c r="AG49" s="55">
        <f t="shared" si="31"/>
        <v>0</v>
      </c>
      <c r="AH49" s="55">
        <f t="shared" si="31"/>
        <v>0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0</v>
      </c>
      <c r="AG50" s="55">
        <f t="shared" si="32"/>
        <v>0</v>
      </c>
      <c r="AH50" s="55">
        <f t="shared" si="32"/>
        <v>0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0</v>
      </c>
      <c r="AG51" s="55">
        <f t="shared" si="33"/>
        <v>0</v>
      </c>
      <c r="AH51" s="55">
        <f t="shared" si="33"/>
        <v>0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0</v>
      </c>
      <c r="AG52" s="55">
        <f t="shared" si="34"/>
        <v>0</v>
      </c>
      <c r="AH52" s="55">
        <f t="shared" si="34"/>
        <v>0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0</v>
      </c>
      <c r="AG53" s="55">
        <f t="shared" si="35"/>
        <v>0</v>
      </c>
      <c r="AH53" s="55">
        <f t="shared" si="35"/>
        <v>0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0</v>
      </c>
      <c r="AG54" s="55">
        <f t="shared" si="36"/>
        <v>0</v>
      </c>
      <c r="AH54" s="55">
        <f t="shared" si="36"/>
        <v>0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0</v>
      </c>
      <c r="AG55" s="55">
        <f t="shared" si="37"/>
        <v>0</v>
      </c>
      <c r="AH55" s="55">
        <f t="shared" si="37"/>
        <v>0</v>
      </c>
    </row>
    <row r="56" spans="3:34" s="1" customFormat="1" ht="14"/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F5:G7 N5:R15 L5:M19 AB5:AB19 AC5:AF20 D5:E25 S5:S25 AA5:AA25 AG5:AH25 F8 F9:G19 J15:J17 N16:P18 R16:R18 J19 N19:R19 F20 L20 T20 V20:Z20 N20:P21 R20:R21 F21:H21 L21:M21 T21:V21 F22 H22 T22:Z25 N23:P23 R23 F23:H25 L23:M25 I24:K25 N24:R25">
    <cfRule type="expression" dxfId="11101" priority="16" stopIfTrue="1">
      <formula>AND(WEEKDAY(D$5)=1)</formula>
    </cfRule>
  </conditionalFormatting>
  <conditionalFormatting sqref="H5:I20">
    <cfRule type="expression" dxfId="11100" priority="2" stopIfTrue="1">
      <formula>AND(WEEKDAY(H$5)=1)</formula>
    </cfRule>
  </conditionalFormatting>
  <conditionalFormatting sqref="I21:J23">
    <cfRule type="expression" dxfId="11099" priority="5" stopIfTrue="1">
      <formula>AND(WEEKDAY(I$5)=1)</formula>
    </cfRule>
  </conditionalFormatting>
  <conditionalFormatting sqref="J5:J13">
    <cfRule type="expression" dxfId="11098" priority="4" stopIfTrue="1">
      <formula>AND(WEEKDAY(J$5)=1)</formula>
    </cfRule>
  </conditionalFormatting>
  <conditionalFormatting sqref="K5:K23">
    <cfRule type="expression" dxfId="11097" priority="13" stopIfTrue="1">
      <formula>AND(WEEKDAY(K$5)=1)</formula>
    </cfRule>
  </conditionalFormatting>
  <conditionalFormatting sqref="L22:R22">
    <cfRule type="expression" dxfId="11096" priority="10" stopIfTrue="1">
      <formula>AND(WEEKDAY(L$5)=1)</formula>
    </cfRule>
  </conditionalFormatting>
  <conditionalFormatting sqref="O26:P26">
    <cfRule type="expression" dxfId="11095" priority="14" stopIfTrue="1">
      <formula>AND(WEEKDAY(O$5)=1)</formula>
    </cfRule>
  </conditionalFormatting>
  <conditionalFormatting sqref="T5:Z19">
    <cfRule type="expression" dxfId="11094" priority="1" stopIfTrue="1">
      <formula>AND(WEEKDAY(T$5)=1)</formula>
    </cfRule>
  </conditionalFormatting>
  <conditionalFormatting sqref="X21:Z21">
    <cfRule type="expression" dxfId="11093" priority="7" stopIfTrue="1">
      <formula>AND(WEEKDAY(X$5)=1)</formula>
    </cfRule>
  </conditionalFormatting>
  <conditionalFormatting sqref="AB21:AF25">
    <cfRule type="expression" dxfId="11092" priority="8" stopIfTrue="1">
      <formula>AND(WEEKDAY(AB$5)=1)</formula>
    </cfRule>
  </conditionalFormatting>
  <conditionalFormatting sqref="AI8:AK25 AN8:AN25">
    <cfRule type="cellIs" dxfId="11091" priority="17" stopIfTrue="1" operator="equal">
      <formula>0</formula>
    </cfRule>
  </conditionalFormatting>
  <dataValidations count="1">
    <dataValidation type="list" allowBlank="1" showInputMessage="1" showErrorMessage="1" sqref="J13 K18:P18 J19:Q19 G21 M21 U21 AB21 Q22 G9:G19 G23:G25 J21:J23 K20:K23 L20:L25 N20:N21 Q8:Q15 Q24:Q25 U8:U19 V8:V21 W8:W20 AB8:AB19 AC8:AC21 J8:P12 J15:P17 J24:K25 D8:F25 AB22:AC25 R8:T25 M22:N25 X8:AA25 U22:W25 O20:P26 AD8:AH25 K13:P14 H8:I25" xr:uid="{00000000-0002-0000-0600-000000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59"/>
  <sheetViews>
    <sheetView topLeftCell="A7" workbookViewId="0">
      <selection activeCell="I24" sqref="I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94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43101</v>
      </c>
      <c r="E5" s="11">
        <f>DATE($A$1,$D$2,2)</f>
        <v>43102</v>
      </c>
      <c r="F5" s="11">
        <f>DATE($A$1,$D$2,3)</f>
        <v>43103</v>
      </c>
      <c r="G5" s="11">
        <f>DATE($A$1,$D$2,4)</f>
        <v>43104</v>
      </c>
      <c r="H5" s="11">
        <f>DATE($A$1,$D$2,5)</f>
        <v>43105</v>
      </c>
      <c r="I5" s="11">
        <f>DATE($A$1,$D$2,6)</f>
        <v>43106</v>
      </c>
      <c r="J5" s="11">
        <f>DATE($A$1,$D$2,7)</f>
        <v>43107</v>
      </c>
      <c r="K5" s="11">
        <f>DATE($A$1,$D$2,8)</f>
        <v>43108</v>
      </c>
      <c r="L5" s="11">
        <f>DATE($A$1,$D$2,9)</f>
        <v>43109</v>
      </c>
      <c r="M5" s="11">
        <f>DATE($A$1,$D$2,10)</f>
        <v>43110</v>
      </c>
      <c r="N5" s="56">
        <f>DATE($A$1,$D$2,11)</f>
        <v>43111</v>
      </c>
      <c r="O5" s="11">
        <f>DATE($A$1,$D$2,12)</f>
        <v>43112</v>
      </c>
      <c r="P5" s="11">
        <f>DATE($A$1,$D$2,13)</f>
        <v>43113</v>
      </c>
      <c r="Q5" s="11">
        <f>DATE($A$1,$D$2,14)</f>
        <v>43114</v>
      </c>
      <c r="R5" s="11">
        <f>DATE($A$1,$D$2,15)</f>
        <v>43115</v>
      </c>
      <c r="S5" s="11">
        <f>DATE($A$1,$D$2,16)</f>
        <v>43116</v>
      </c>
      <c r="T5" s="11">
        <f>DATE($A$1,$D$2,17)</f>
        <v>43117</v>
      </c>
      <c r="U5" s="11">
        <f>DATE($A$1,$D$2,18)</f>
        <v>43118</v>
      </c>
      <c r="V5" s="11">
        <f>DATE($A$1,$D$2,19)</f>
        <v>43119</v>
      </c>
      <c r="W5" s="11">
        <f>DATE($A$1,$D$2,20)</f>
        <v>43120</v>
      </c>
      <c r="X5" s="11">
        <f>DATE($A$1,$D$2,21)</f>
        <v>43121</v>
      </c>
      <c r="Y5" s="11">
        <f>DATE($A$1,$D$2,22)</f>
        <v>43122</v>
      </c>
      <c r="Z5" s="11">
        <f>DATE($A$1,$D$2,23)</f>
        <v>43123</v>
      </c>
      <c r="AA5" s="11">
        <f>DATE($A$1,$D$2,24)</f>
        <v>43124</v>
      </c>
      <c r="AB5" s="11">
        <f>DATE($A$1,$D$2,25)</f>
        <v>43125</v>
      </c>
      <c r="AC5" s="11">
        <f>DATE($A$1,$D$2,26)</f>
        <v>43126</v>
      </c>
      <c r="AD5" s="11">
        <f>DATE($A$1,$D$2,27)</f>
        <v>43127</v>
      </c>
      <c r="AE5" s="11">
        <f>DATE($A$1,$D$2,28)</f>
        <v>43128</v>
      </c>
      <c r="AF5" s="88">
        <f>DATE($A$1,$D$2,29)</f>
        <v>43129</v>
      </c>
      <c r="AG5" s="11">
        <f>DATE($A$1,$D$2,30)</f>
        <v>43130</v>
      </c>
      <c r="AH5" s="478">
        <f>DATE($A$1,$D$2,31)</f>
        <v>43131</v>
      </c>
      <c r="AI5" s="90"/>
      <c r="AJ5" s="90"/>
      <c r="AK5" s="91"/>
      <c r="AL5" s="1267"/>
    </row>
    <row r="6" spans="1:50" ht="14">
      <c r="A6" s="1254"/>
      <c r="B6" s="1255"/>
      <c r="C6" s="1248"/>
      <c r="D6" s="922">
        <f t="shared" ref="D6:AH6" si="0">IF(MONTH(D5)&gt;$D$2,"",D5)</f>
        <v>43101</v>
      </c>
      <c r="E6" s="11">
        <f t="shared" si="0"/>
        <v>43102</v>
      </c>
      <c r="F6" s="88">
        <f t="shared" si="0"/>
        <v>43103</v>
      </c>
      <c r="G6" s="11">
        <f t="shared" si="0"/>
        <v>43104</v>
      </c>
      <c r="H6" s="11">
        <f t="shared" si="0"/>
        <v>43105</v>
      </c>
      <c r="I6" s="11">
        <f t="shared" si="0"/>
        <v>43106</v>
      </c>
      <c r="J6" s="11">
        <f t="shared" si="0"/>
        <v>43107</v>
      </c>
      <c r="K6" s="56">
        <f t="shared" si="0"/>
        <v>43108</v>
      </c>
      <c r="L6" s="88">
        <f t="shared" si="0"/>
        <v>43109</v>
      </c>
      <c r="M6" s="11">
        <f t="shared" si="0"/>
        <v>43110</v>
      </c>
      <c r="N6" s="88">
        <f t="shared" si="0"/>
        <v>43111</v>
      </c>
      <c r="O6" s="11">
        <f t="shared" si="0"/>
        <v>43112</v>
      </c>
      <c r="P6" s="11">
        <f t="shared" si="0"/>
        <v>43113</v>
      </c>
      <c r="Q6" s="11">
        <f t="shared" si="0"/>
        <v>43114</v>
      </c>
      <c r="R6" s="11">
        <f t="shared" si="0"/>
        <v>43115</v>
      </c>
      <c r="S6" s="11">
        <f t="shared" si="0"/>
        <v>43116</v>
      </c>
      <c r="T6" s="11">
        <f t="shared" si="0"/>
        <v>43117</v>
      </c>
      <c r="U6" s="88">
        <f t="shared" si="0"/>
        <v>43118</v>
      </c>
      <c r="V6" s="11">
        <f t="shared" si="0"/>
        <v>43119</v>
      </c>
      <c r="W6" s="11">
        <f t="shared" si="0"/>
        <v>43120</v>
      </c>
      <c r="X6" s="11">
        <f t="shared" si="0"/>
        <v>43121</v>
      </c>
      <c r="Y6" s="11">
        <f t="shared" si="0"/>
        <v>43122</v>
      </c>
      <c r="Z6" s="88">
        <f t="shared" si="0"/>
        <v>43123</v>
      </c>
      <c r="AA6" s="11">
        <f t="shared" si="0"/>
        <v>43124</v>
      </c>
      <c r="AB6" s="11">
        <f t="shared" si="0"/>
        <v>43125</v>
      </c>
      <c r="AC6" s="11">
        <f t="shared" si="0"/>
        <v>43126</v>
      </c>
      <c r="AD6" s="11">
        <f t="shared" si="0"/>
        <v>43127</v>
      </c>
      <c r="AE6" s="11">
        <f t="shared" si="0"/>
        <v>43128</v>
      </c>
      <c r="AF6" s="88">
        <f t="shared" si="0"/>
        <v>43129</v>
      </c>
      <c r="AG6" s="11">
        <f t="shared" si="0"/>
        <v>43130</v>
      </c>
      <c r="AH6" s="478">
        <f t="shared" si="0"/>
        <v>43131</v>
      </c>
      <c r="AI6" s="92"/>
      <c r="AJ6" s="93"/>
      <c r="AK6" s="94"/>
      <c r="AL6" s="1267"/>
    </row>
    <row r="7" spans="1:50" ht="14">
      <c r="A7" s="1254"/>
      <c r="B7" s="1255"/>
      <c r="C7" s="15"/>
      <c r="D7" s="807" t="str">
        <f t="shared" ref="D7:AH7" si="1">IF(D6="","",CHOOSE(WEEKDAY(D6,1),"日","月","火","水","木","金","土"))</f>
        <v>月</v>
      </c>
      <c r="E7" s="708" t="str">
        <f t="shared" si="1"/>
        <v>火</v>
      </c>
      <c r="F7" s="831" t="str">
        <f t="shared" si="1"/>
        <v>水</v>
      </c>
      <c r="G7" s="708" t="str">
        <f t="shared" si="1"/>
        <v>木</v>
      </c>
      <c r="H7" s="708" t="str">
        <f t="shared" si="1"/>
        <v>金</v>
      </c>
      <c r="I7" s="708" t="str">
        <f t="shared" si="1"/>
        <v>土</v>
      </c>
      <c r="J7" s="770" t="str">
        <f t="shared" si="1"/>
        <v>日</v>
      </c>
      <c r="K7" s="807" t="str">
        <f t="shared" si="1"/>
        <v>月</v>
      </c>
      <c r="L7" s="744" t="str">
        <f t="shared" si="1"/>
        <v>火</v>
      </c>
      <c r="M7" s="708" t="str">
        <f t="shared" si="1"/>
        <v>水</v>
      </c>
      <c r="N7" s="744" t="str">
        <f t="shared" si="1"/>
        <v>木</v>
      </c>
      <c r="O7" s="708" t="str">
        <f t="shared" si="1"/>
        <v>金</v>
      </c>
      <c r="P7" s="708" t="str">
        <f t="shared" si="1"/>
        <v>土</v>
      </c>
      <c r="Q7" s="770" t="str">
        <f t="shared" si="1"/>
        <v>日</v>
      </c>
      <c r="R7" s="708" t="str">
        <f t="shared" si="1"/>
        <v>月</v>
      </c>
      <c r="S7" s="708" t="str">
        <f t="shared" si="1"/>
        <v>火</v>
      </c>
      <c r="T7" s="708" t="str">
        <f t="shared" si="1"/>
        <v>水</v>
      </c>
      <c r="U7" s="744" t="str">
        <f t="shared" si="1"/>
        <v>木</v>
      </c>
      <c r="V7" s="708" t="str">
        <f t="shared" si="1"/>
        <v>金</v>
      </c>
      <c r="W7" s="708" t="str">
        <f t="shared" si="1"/>
        <v>土</v>
      </c>
      <c r="X7" s="770" t="str">
        <f t="shared" si="1"/>
        <v>日</v>
      </c>
      <c r="Y7" s="708" t="str">
        <f t="shared" si="1"/>
        <v>月</v>
      </c>
      <c r="Z7" s="831" t="str">
        <f t="shared" si="1"/>
        <v>火</v>
      </c>
      <c r="AA7" s="708" t="str">
        <f t="shared" si="1"/>
        <v>水</v>
      </c>
      <c r="AB7" s="708" t="str">
        <f t="shared" si="1"/>
        <v>木</v>
      </c>
      <c r="AC7" s="708" t="str">
        <f t="shared" si="1"/>
        <v>金</v>
      </c>
      <c r="AD7" s="708" t="str">
        <f t="shared" si="1"/>
        <v>土</v>
      </c>
      <c r="AE7" s="770" t="str">
        <f t="shared" si="1"/>
        <v>日</v>
      </c>
      <c r="AF7" s="744" t="str">
        <f t="shared" si="1"/>
        <v>月</v>
      </c>
      <c r="AG7" s="708" t="str">
        <f t="shared" si="1"/>
        <v>火</v>
      </c>
      <c r="AH7" s="708" t="str">
        <f t="shared" si="1"/>
        <v>水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56" t="s">
        <v>36</v>
      </c>
      <c r="E8" s="778" t="s">
        <v>21</v>
      </c>
      <c r="F8" s="548" t="s">
        <v>42</v>
      </c>
      <c r="G8" s="778" t="s">
        <v>24</v>
      </c>
      <c r="H8" s="778" t="s">
        <v>34</v>
      </c>
      <c r="I8" s="778" t="s">
        <v>21</v>
      </c>
      <c r="J8" s="778" t="s">
        <v>24</v>
      </c>
      <c r="K8" s="819" t="s">
        <v>34</v>
      </c>
      <c r="L8" s="548" t="s">
        <v>21</v>
      </c>
      <c r="M8" s="778" t="s">
        <v>24</v>
      </c>
      <c r="N8" s="548" t="s">
        <v>34</v>
      </c>
      <c r="O8" s="867" t="s">
        <v>42</v>
      </c>
      <c r="P8" s="815" t="s">
        <v>21</v>
      </c>
      <c r="Q8" s="809" t="s">
        <v>35</v>
      </c>
      <c r="R8" s="548" t="s">
        <v>24</v>
      </c>
      <c r="S8" s="568" t="s">
        <v>34</v>
      </c>
      <c r="T8" s="548" t="s">
        <v>28</v>
      </c>
      <c r="U8" s="548" t="s">
        <v>34</v>
      </c>
      <c r="V8" s="729" t="s">
        <v>21</v>
      </c>
      <c r="W8" s="548" t="s">
        <v>21</v>
      </c>
      <c r="X8" s="548" t="s">
        <v>42</v>
      </c>
      <c r="Y8" s="548" t="s">
        <v>24</v>
      </c>
      <c r="Z8" s="548" t="s">
        <v>34</v>
      </c>
      <c r="AA8" s="548" t="s">
        <v>21</v>
      </c>
      <c r="AB8" s="548" t="s">
        <v>28</v>
      </c>
      <c r="AC8" s="548" t="s">
        <v>34</v>
      </c>
      <c r="AD8" s="568" t="s">
        <v>21</v>
      </c>
      <c r="AE8" s="568" t="s">
        <v>24</v>
      </c>
      <c r="AF8" s="568" t="s">
        <v>34</v>
      </c>
      <c r="AG8" s="568" t="s">
        <v>24</v>
      </c>
      <c r="AH8" s="568" t="s">
        <v>34</v>
      </c>
      <c r="AI8" s="587">
        <f t="shared" ref="AI8:AI25" si="2">SUM(AO8:AP8)</f>
        <v>16</v>
      </c>
      <c r="AJ8" s="100">
        <f t="shared" ref="AJ8:AJ25" si="3">COUNTIF(D8:AH8,"有")</f>
        <v>1</v>
      </c>
      <c r="AK8" s="101">
        <f t="shared" ref="AK8:AK25" si="4">SUM(AQ8:AX8)</f>
        <v>36</v>
      </c>
      <c r="AL8" s="544" t="s">
        <v>38</v>
      </c>
      <c r="AM8" s="545"/>
      <c r="AN8" s="55">
        <f>COUNTIF(D8:AH8,"日")</f>
        <v>0</v>
      </c>
      <c r="AO8" s="55">
        <f t="shared" ref="AO8:AO27" si="5">COUNTIF(D8:AH8,"ヤ")</f>
        <v>8</v>
      </c>
      <c r="AP8" s="55">
        <f t="shared" ref="AP8:AP27" si="6">COUNTIF(D8:AH8,"ﾔ")</f>
        <v>8</v>
      </c>
      <c r="AQ8" s="55">
        <f t="shared" ref="AQ8:AQ27" si="7">COUNTIF(D8:AH8,"2-")</f>
        <v>7</v>
      </c>
      <c r="AR8" s="55">
        <f t="shared" ref="AR8:AR27" si="8">COUNTIF(D8:AH8,"2－")</f>
        <v>7</v>
      </c>
      <c r="AS8" s="55">
        <f t="shared" ref="AS8:AS27" si="9">COUNTIF(D8:AH8,"２-")</f>
        <v>7</v>
      </c>
      <c r="AT8" s="55">
        <f t="shared" ref="AT8:AT27" si="10">COUNTIF(D8:AH8,"２－")</f>
        <v>7</v>
      </c>
      <c r="AU8" s="55">
        <f t="shared" ref="AU8:AU27" si="11">COUNTIF(D8:AH8,"3-")</f>
        <v>2</v>
      </c>
      <c r="AV8" s="55">
        <f t="shared" ref="AV8:AV27" si="12">COUNTIF(D8:AH8,"3－")</f>
        <v>2</v>
      </c>
      <c r="AW8" s="55">
        <f t="shared" ref="AW8:AW27" si="13">COUNTIF(D8:AH8,"３-")</f>
        <v>2</v>
      </c>
      <c r="AX8" s="55">
        <f t="shared" ref="AX8:AX27" si="14">COUNTIF(D8:AH8,"３－")</f>
        <v>2</v>
      </c>
    </row>
    <row r="9" spans="1:50" ht="14">
      <c r="A9" s="19" t="s">
        <v>31</v>
      </c>
      <c r="B9" s="779" t="s">
        <v>44</v>
      </c>
      <c r="C9" s="546" t="s">
        <v>45</v>
      </c>
      <c r="D9" s="756" t="s">
        <v>21</v>
      </c>
      <c r="E9" s="809" t="s">
        <v>21</v>
      </c>
      <c r="F9" s="548" t="s">
        <v>21</v>
      </c>
      <c r="G9" s="778"/>
      <c r="H9" s="778"/>
      <c r="I9" s="778" t="s">
        <v>21</v>
      </c>
      <c r="J9" s="778" t="s">
        <v>21</v>
      </c>
      <c r="K9" s="819" t="s">
        <v>21</v>
      </c>
      <c r="L9" s="548" t="s">
        <v>21</v>
      </c>
      <c r="M9" s="548"/>
      <c r="N9" s="548"/>
      <c r="O9" s="867"/>
      <c r="P9" s="778" t="s">
        <v>21</v>
      </c>
      <c r="Q9" s="789" t="s">
        <v>21</v>
      </c>
      <c r="R9" s="789" t="s">
        <v>21</v>
      </c>
      <c r="S9" s="568"/>
      <c r="T9" s="548" t="s">
        <v>21</v>
      </c>
      <c r="U9" s="548"/>
      <c r="V9" s="548"/>
      <c r="W9" s="548" t="s">
        <v>21</v>
      </c>
      <c r="X9" s="548" t="s">
        <v>21</v>
      </c>
      <c r="Y9" s="568" t="s">
        <v>21</v>
      </c>
      <c r="Z9" s="729" t="s">
        <v>21</v>
      </c>
      <c r="AA9" s="548"/>
      <c r="AB9" s="548"/>
      <c r="AC9" s="548" t="s">
        <v>21</v>
      </c>
      <c r="AD9" s="548" t="s">
        <v>21</v>
      </c>
      <c r="AE9" s="548" t="s">
        <v>21</v>
      </c>
      <c r="AF9" s="568"/>
      <c r="AG9" s="568" t="s">
        <v>21</v>
      </c>
      <c r="AH9" s="568" t="s">
        <v>21</v>
      </c>
      <c r="AI9" s="587">
        <f t="shared" si="2"/>
        <v>40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0</v>
      </c>
      <c r="AO9" s="55">
        <f t="shared" si="5"/>
        <v>20</v>
      </c>
      <c r="AP9" s="55">
        <f t="shared" si="6"/>
        <v>20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 t="s">
        <v>31</v>
      </c>
      <c r="B10" s="20" t="s">
        <v>32</v>
      </c>
      <c r="C10" s="546" t="s">
        <v>39</v>
      </c>
      <c r="D10" s="756" t="s">
        <v>21</v>
      </c>
      <c r="E10" s="778" t="s">
        <v>41</v>
      </c>
      <c r="F10" s="548" t="s">
        <v>21</v>
      </c>
      <c r="G10" s="832" t="s">
        <v>21</v>
      </c>
      <c r="H10" s="782" t="s">
        <v>95</v>
      </c>
      <c r="I10" s="782" t="s">
        <v>95</v>
      </c>
      <c r="J10" s="778" t="s">
        <v>41</v>
      </c>
      <c r="K10" s="913" t="s">
        <v>41</v>
      </c>
      <c r="L10" s="568" t="s">
        <v>36</v>
      </c>
      <c r="M10" s="778" t="s">
        <v>41</v>
      </c>
      <c r="N10" s="867" t="s">
        <v>21</v>
      </c>
      <c r="O10" s="867" t="s">
        <v>41</v>
      </c>
      <c r="P10" s="789" t="s">
        <v>41</v>
      </c>
      <c r="Q10" s="965" t="s">
        <v>41</v>
      </c>
      <c r="R10" s="789" t="s">
        <v>21</v>
      </c>
      <c r="S10" s="568" t="s">
        <v>41</v>
      </c>
      <c r="T10" s="568" t="s">
        <v>41</v>
      </c>
      <c r="U10" s="548" t="s">
        <v>36</v>
      </c>
      <c r="V10" s="548" t="s">
        <v>41</v>
      </c>
      <c r="W10" s="548" t="s">
        <v>36</v>
      </c>
      <c r="X10" s="787" t="s">
        <v>21</v>
      </c>
      <c r="Y10" s="568" t="s">
        <v>21</v>
      </c>
      <c r="Z10" s="568" t="s">
        <v>36</v>
      </c>
      <c r="AA10" s="568" t="s">
        <v>36</v>
      </c>
      <c r="AB10" s="548" t="s">
        <v>21</v>
      </c>
      <c r="AC10" s="548" t="s">
        <v>41</v>
      </c>
      <c r="AD10" s="548" t="s">
        <v>41</v>
      </c>
      <c r="AE10" s="548" t="s">
        <v>41</v>
      </c>
      <c r="AF10" s="568" t="s">
        <v>21</v>
      </c>
      <c r="AG10" s="568" t="s">
        <v>36</v>
      </c>
      <c r="AH10" s="548" t="s">
        <v>36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779"/>
      <c r="C11" s="546"/>
      <c r="D11" s="756"/>
      <c r="E11" s="778"/>
      <c r="F11" s="548"/>
      <c r="G11" s="778"/>
      <c r="H11" s="778"/>
      <c r="I11" s="789"/>
      <c r="J11" s="778"/>
      <c r="K11" s="819"/>
      <c r="L11" s="568"/>
      <c r="M11" s="778"/>
      <c r="N11" s="548"/>
      <c r="O11" s="778"/>
      <c r="P11" s="789"/>
      <c r="Q11" s="789"/>
      <c r="R11" s="789"/>
      <c r="S11" s="568"/>
      <c r="T11" s="568"/>
      <c r="U11" s="548"/>
      <c r="V11" s="548"/>
      <c r="W11" s="548"/>
      <c r="X11" s="568"/>
      <c r="Y11" s="568"/>
      <c r="Z11" s="568"/>
      <c r="AA11" s="568"/>
      <c r="AB11" s="548"/>
      <c r="AC11" s="548"/>
      <c r="AD11" s="548"/>
      <c r="AE11" s="548"/>
      <c r="AF11" s="568"/>
      <c r="AG11" s="568"/>
      <c r="AH11" s="56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756"/>
      <c r="E12" s="778"/>
      <c r="F12" s="548"/>
      <c r="G12" s="778"/>
      <c r="H12" s="778"/>
      <c r="I12" s="789"/>
      <c r="J12" s="778"/>
      <c r="K12" s="81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6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71" t="s">
        <v>24</v>
      </c>
      <c r="E13" s="778" t="s">
        <v>34</v>
      </c>
      <c r="F13" s="548" t="s">
        <v>21</v>
      </c>
      <c r="G13" s="778" t="s">
        <v>40</v>
      </c>
      <c r="H13" s="778" t="s">
        <v>40</v>
      </c>
      <c r="I13" s="789" t="s">
        <v>42</v>
      </c>
      <c r="J13" s="782" t="s">
        <v>42</v>
      </c>
      <c r="K13" s="819" t="s">
        <v>21</v>
      </c>
      <c r="L13" s="568" t="s">
        <v>24</v>
      </c>
      <c r="M13" s="778" t="s">
        <v>34</v>
      </c>
      <c r="N13" s="548" t="s">
        <v>21</v>
      </c>
      <c r="O13" s="867" t="s">
        <v>24</v>
      </c>
      <c r="P13" s="1008" t="s">
        <v>34</v>
      </c>
      <c r="Q13" s="778" t="s">
        <v>24</v>
      </c>
      <c r="R13" s="778" t="s">
        <v>34</v>
      </c>
      <c r="S13" s="568" t="s">
        <v>24</v>
      </c>
      <c r="T13" s="568" t="s">
        <v>34</v>
      </c>
      <c r="U13" s="548" t="s">
        <v>21</v>
      </c>
      <c r="V13" s="548" t="s">
        <v>24</v>
      </c>
      <c r="W13" s="548" t="s">
        <v>34</v>
      </c>
      <c r="X13" s="568" t="s">
        <v>24</v>
      </c>
      <c r="Y13" s="548" t="s">
        <v>34</v>
      </c>
      <c r="Z13" s="568" t="s">
        <v>21</v>
      </c>
      <c r="AA13" s="568" t="s">
        <v>42</v>
      </c>
      <c r="AB13" s="548" t="s">
        <v>42</v>
      </c>
      <c r="AC13" s="548" t="s">
        <v>24</v>
      </c>
      <c r="AD13" s="568" t="s">
        <v>34</v>
      </c>
      <c r="AE13" s="787" t="s">
        <v>21</v>
      </c>
      <c r="AF13" s="568" t="s">
        <v>24</v>
      </c>
      <c r="AG13" s="568" t="s">
        <v>34</v>
      </c>
      <c r="AH13" s="568" t="s">
        <v>21</v>
      </c>
      <c r="AI13" s="587">
        <f t="shared" si="2"/>
        <v>14</v>
      </c>
      <c r="AJ13" s="100">
        <f t="shared" si="3"/>
        <v>0</v>
      </c>
      <c r="AK13" s="101">
        <f t="shared" si="4"/>
        <v>36</v>
      </c>
      <c r="AL13" s="104" t="s">
        <v>48</v>
      </c>
      <c r="AM13" s="103"/>
      <c r="AN13" s="55">
        <f t="shared" si="15"/>
        <v>0</v>
      </c>
      <c r="AO13" s="55">
        <f t="shared" si="5"/>
        <v>7</v>
      </c>
      <c r="AP13" s="55">
        <f t="shared" si="6"/>
        <v>7</v>
      </c>
      <c r="AQ13" s="55">
        <f t="shared" si="7"/>
        <v>9</v>
      </c>
      <c r="AR13" s="55">
        <f t="shared" si="8"/>
        <v>9</v>
      </c>
      <c r="AS13" s="55">
        <f t="shared" si="9"/>
        <v>9</v>
      </c>
      <c r="AT13" s="55">
        <f t="shared" si="10"/>
        <v>9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56" t="s">
        <v>21</v>
      </c>
      <c r="E14" s="778" t="s">
        <v>28</v>
      </c>
      <c r="F14" s="548" t="s">
        <v>34</v>
      </c>
      <c r="G14" s="778" t="s">
        <v>21</v>
      </c>
      <c r="H14" s="832" t="s">
        <v>28</v>
      </c>
      <c r="I14" s="1036" t="s">
        <v>28</v>
      </c>
      <c r="J14" s="782" t="s">
        <v>27</v>
      </c>
      <c r="K14" s="1036" t="s">
        <v>34</v>
      </c>
      <c r="L14" s="913" t="s">
        <v>21</v>
      </c>
      <c r="M14" s="789" t="s">
        <v>28</v>
      </c>
      <c r="N14" s="548" t="s">
        <v>34</v>
      </c>
      <c r="O14" s="778" t="s">
        <v>28</v>
      </c>
      <c r="P14" s="778" t="s">
        <v>34</v>
      </c>
      <c r="Q14" s="778" t="s">
        <v>21</v>
      </c>
      <c r="R14" s="789" t="s">
        <v>28</v>
      </c>
      <c r="S14" s="548" t="s">
        <v>34</v>
      </c>
      <c r="T14" s="548" t="s">
        <v>21</v>
      </c>
      <c r="U14" s="548" t="s">
        <v>28</v>
      </c>
      <c r="V14" s="548" t="s">
        <v>34</v>
      </c>
      <c r="W14" s="548" t="s">
        <v>21</v>
      </c>
      <c r="X14" s="548" t="s">
        <v>28</v>
      </c>
      <c r="Y14" s="548" t="s">
        <v>34</v>
      </c>
      <c r="Z14" s="568" t="s">
        <v>28</v>
      </c>
      <c r="AA14" s="548" t="s">
        <v>34</v>
      </c>
      <c r="AB14" s="548" t="s">
        <v>21</v>
      </c>
      <c r="AC14" s="548" t="s">
        <v>28</v>
      </c>
      <c r="AD14" s="548" t="s">
        <v>34</v>
      </c>
      <c r="AE14" s="568" t="s">
        <v>21</v>
      </c>
      <c r="AF14" s="568" t="s">
        <v>28</v>
      </c>
      <c r="AG14" s="568" t="s">
        <v>34</v>
      </c>
      <c r="AH14" s="568" t="s">
        <v>28</v>
      </c>
      <c r="AI14" s="587">
        <f t="shared" si="2"/>
        <v>16</v>
      </c>
      <c r="AJ14" s="100">
        <f t="shared" si="3"/>
        <v>0</v>
      </c>
      <c r="AK14" s="101">
        <f t="shared" si="4"/>
        <v>52</v>
      </c>
      <c r="AL14" s="104" t="s">
        <v>48</v>
      </c>
      <c r="AM14" s="103"/>
      <c r="AN14" s="55">
        <f t="shared" si="15"/>
        <v>0</v>
      </c>
      <c r="AO14" s="55">
        <f t="shared" si="5"/>
        <v>8</v>
      </c>
      <c r="AP14" s="55">
        <f t="shared" si="6"/>
        <v>8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13</v>
      </c>
      <c r="AV14" s="55">
        <f t="shared" si="12"/>
        <v>13</v>
      </c>
      <c r="AW14" s="55">
        <f t="shared" si="13"/>
        <v>13</v>
      </c>
      <c r="AX14" s="55">
        <f t="shared" si="14"/>
        <v>13</v>
      </c>
    </row>
    <row r="15" spans="1:50" ht="14">
      <c r="A15" s="33" t="s">
        <v>46</v>
      </c>
      <c r="B15" s="34" t="s">
        <v>32</v>
      </c>
      <c r="C15" s="49" t="s">
        <v>75</v>
      </c>
      <c r="D15" s="771" t="s">
        <v>35</v>
      </c>
      <c r="E15" s="928" t="s">
        <v>35</v>
      </c>
      <c r="F15" s="727" t="s">
        <v>35</v>
      </c>
      <c r="G15" s="928" t="s">
        <v>35</v>
      </c>
      <c r="H15" s="928" t="s">
        <v>35</v>
      </c>
      <c r="I15" s="928" t="s">
        <v>35</v>
      </c>
      <c r="J15" s="928" t="s">
        <v>35</v>
      </c>
      <c r="K15" s="756" t="s">
        <v>21</v>
      </c>
      <c r="L15" s="548" t="s">
        <v>21</v>
      </c>
      <c r="M15" s="789" t="s">
        <v>21</v>
      </c>
      <c r="N15" s="548" t="s">
        <v>42</v>
      </c>
      <c r="O15" s="867" t="s">
        <v>36</v>
      </c>
      <c r="P15" s="548" t="s">
        <v>21</v>
      </c>
      <c r="Q15" s="778" t="s">
        <v>21</v>
      </c>
      <c r="R15" s="778" t="s">
        <v>42</v>
      </c>
      <c r="S15" s="548" t="s">
        <v>21</v>
      </c>
      <c r="T15" s="548" t="s">
        <v>42</v>
      </c>
      <c r="U15" s="548" t="s">
        <v>21</v>
      </c>
      <c r="V15" s="548" t="s">
        <v>42</v>
      </c>
      <c r="W15" s="548" t="s">
        <v>21</v>
      </c>
      <c r="X15" s="568" t="s">
        <v>21</v>
      </c>
      <c r="Y15" s="548" t="s">
        <v>35</v>
      </c>
      <c r="Z15" s="548" t="s">
        <v>35</v>
      </c>
      <c r="AA15" s="568" t="s">
        <v>35</v>
      </c>
      <c r="AB15" s="548" t="s">
        <v>35</v>
      </c>
      <c r="AC15" s="568" t="s">
        <v>35</v>
      </c>
      <c r="AD15" s="568" t="s">
        <v>35</v>
      </c>
      <c r="AE15" s="568" t="s">
        <v>35</v>
      </c>
      <c r="AF15" s="568" t="s">
        <v>35</v>
      </c>
      <c r="AG15" s="568" t="s">
        <v>35</v>
      </c>
      <c r="AH15" s="568" t="s">
        <v>35</v>
      </c>
      <c r="AI15" s="587">
        <f t="shared" si="2"/>
        <v>18</v>
      </c>
      <c r="AJ15" s="100">
        <f t="shared" si="3"/>
        <v>17</v>
      </c>
      <c r="AK15" s="101">
        <f t="shared" si="4"/>
        <v>0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0</v>
      </c>
      <c r="AR15" s="55">
        <f t="shared" si="8"/>
        <v>0</v>
      </c>
      <c r="AS15" s="55">
        <f t="shared" si="9"/>
        <v>0</v>
      </c>
      <c r="AT15" s="55">
        <f t="shared" si="10"/>
        <v>0</v>
      </c>
      <c r="AU15" s="55">
        <f t="shared" si="11"/>
        <v>0</v>
      </c>
      <c r="AV15" s="55">
        <f t="shared" si="12"/>
        <v>0</v>
      </c>
      <c r="AW15" s="55">
        <f t="shared" si="13"/>
        <v>0</v>
      </c>
      <c r="AX15" s="55">
        <f t="shared" si="14"/>
        <v>0</v>
      </c>
    </row>
    <row r="16" spans="1:50" ht="14">
      <c r="A16" s="19" t="s">
        <v>46</v>
      </c>
      <c r="B16" s="20" t="s">
        <v>32</v>
      </c>
      <c r="C16" s="49" t="s">
        <v>50</v>
      </c>
      <c r="D16" s="756" t="s">
        <v>28</v>
      </c>
      <c r="E16" s="778" t="s">
        <v>34</v>
      </c>
      <c r="F16" s="729" t="s">
        <v>21</v>
      </c>
      <c r="G16" s="778" t="s">
        <v>28</v>
      </c>
      <c r="H16" s="778" t="s">
        <v>34</v>
      </c>
      <c r="I16" s="778" t="s">
        <v>24</v>
      </c>
      <c r="J16" s="778" t="s">
        <v>34</v>
      </c>
      <c r="K16" s="819" t="s">
        <v>28</v>
      </c>
      <c r="L16" s="1008" t="s">
        <v>35</v>
      </c>
      <c r="M16" s="789" t="s">
        <v>21</v>
      </c>
      <c r="N16" s="867" t="s">
        <v>35</v>
      </c>
      <c r="O16" s="867" t="s">
        <v>35</v>
      </c>
      <c r="P16" s="867" t="s">
        <v>35</v>
      </c>
      <c r="Q16" s="1038" t="s">
        <v>35</v>
      </c>
      <c r="R16" s="789" t="s">
        <v>21</v>
      </c>
      <c r="S16" s="568" t="s">
        <v>28</v>
      </c>
      <c r="T16" s="568" t="s">
        <v>34</v>
      </c>
      <c r="U16" s="548" t="s">
        <v>21</v>
      </c>
      <c r="V16" s="548" t="s">
        <v>21</v>
      </c>
      <c r="W16" s="548" t="s">
        <v>24</v>
      </c>
      <c r="X16" s="568" t="s">
        <v>34</v>
      </c>
      <c r="Y16" s="568" t="s">
        <v>28</v>
      </c>
      <c r="Z16" s="548" t="s">
        <v>34</v>
      </c>
      <c r="AA16" s="548" t="s">
        <v>21</v>
      </c>
      <c r="AB16" s="548" t="s">
        <v>24</v>
      </c>
      <c r="AC16" s="548" t="s">
        <v>34</v>
      </c>
      <c r="AD16" s="548" t="s">
        <v>21</v>
      </c>
      <c r="AE16" s="568" t="s">
        <v>28</v>
      </c>
      <c r="AF16" s="568" t="s">
        <v>34</v>
      </c>
      <c r="AG16" s="568" t="s">
        <v>21</v>
      </c>
      <c r="AH16" s="568" t="s">
        <v>21</v>
      </c>
      <c r="AI16" s="587">
        <f t="shared" si="2"/>
        <v>18</v>
      </c>
      <c r="AJ16" s="100">
        <f t="shared" si="3"/>
        <v>5</v>
      </c>
      <c r="AK16" s="101">
        <f t="shared" si="4"/>
        <v>36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6</v>
      </c>
      <c r="AV16" s="55">
        <f t="shared" si="12"/>
        <v>6</v>
      </c>
      <c r="AW16" s="55">
        <f t="shared" si="13"/>
        <v>6</v>
      </c>
      <c r="AX16" s="55">
        <f t="shared" si="14"/>
        <v>6</v>
      </c>
    </row>
    <row r="17" spans="1:50" ht="14">
      <c r="A17" s="33" t="s">
        <v>46</v>
      </c>
      <c r="B17" s="34" t="s">
        <v>32</v>
      </c>
      <c r="C17" s="49" t="s">
        <v>52</v>
      </c>
      <c r="D17" s="808" t="s">
        <v>21</v>
      </c>
      <c r="E17" s="778" t="s">
        <v>24</v>
      </c>
      <c r="F17" s="548" t="s">
        <v>34</v>
      </c>
      <c r="G17" s="778" t="s">
        <v>21</v>
      </c>
      <c r="H17" s="832" t="s">
        <v>35</v>
      </c>
      <c r="I17" s="832" t="s">
        <v>35</v>
      </c>
      <c r="J17" s="832" t="s">
        <v>35</v>
      </c>
      <c r="K17" s="867" t="s">
        <v>21</v>
      </c>
      <c r="L17" s="867" t="s">
        <v>21</v>
      </c>
      <c r="M17" s="867" t="s">
        <v>36</v>
      </c>
      <c r="N17" s="548" t="s">
        <v>28</v>
      </c>
      <c r="O17" s="778" t="s">
        <v>34</v>
      </c>
      <c r="P17" s="778" t="s">
        <v>21</v>
      </c>
      <c r="Q17" s="1039" t="s">
        <v>40</v>
      </c>
      <c r="R17" s="778" t="s">
        <v>36</v>
      </c>
      <c r="S17" s="548" t="s">
        <v>36</v>
      </c>
      <c r="T17" s="548" t="s">
        <v>36</v>
      </c>
      <c r="U17" s="867" t="s">
        <v>36</v>
      </c>
      <c r="V17" s="729" t="s">
        <v>21</v>
      </c>
      <c r="W17" s="548" t="s">
        <v>41</v>
      </c>
      <c r="X17" s="729" t="s">
        <v>21</v>
      </c>
      <c r="Y17" s="548" t="s">
        <v>42</v>
      </c>
      <c r="Z17" s="568" t="s">
        <v>42</v>
      </c>
      <c r="AA17" s="548" t="s">
        <v>24</v>
      </c>
      <c r="AB17" s="548" t="s">
        <v>34</v>
      </c>
      <c r="AC17" s="568" t="s">
        <v>21</v>
      </c>
      <c r="AD17" s="548" t="s">
        <v>28</v>
      </c>
      <c r="AE17" s="548" t="s">
        <v>34</v>
      </c>
      <c r="AF17" s="568" t="s">
        <v>21</v>
      </c>
      <c r="AG17" s="548" t="s">
        <v>40</v>
      </c>
      <c r="AH17" s="568" t="s">
        <v>42</v>
      </c>
      <c r="AI17" s="587">
        <f t="shared" si="2"/>
        <v>18</v>
      </c>
      <c r="AJ17" s="100">
        <f t="shared" si="3"/>
        <v>3</v>
      </c>
      <c r="AK17" s="101">
        <f t="shared" si="4"/>
        <v>16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33" t="s">
        <v>46</v>
      </c>
      <c r="B18" s="34" t="s">
        <v>32</v>
      </c>
      <c r="C18" s="49" t="s">
        <v>53</v>
      </c>
      <c r="D18" s="771" t="s">
        <v>34</v>
      </c>
      <c r="E18" s="928" t="s">
        <v>42</v>
      </c>
      <c r="F18" s="548" t="s">
        <v>24</v>
      </c>
      <c r="G18" s="778" t="s">
        <v>34</v>
      </c>
      <c r="H18" s="778" t="s">
        <v>21</v>
      </c>
      <c r="I18" s="832" t="s">
        <v>41</v>
      </c>
      <c r="J18" s="782" t="s">
        <v>73</v>
      </c>
      <c r="K18" s="913" t="s">
        <v>36</v>
      </c>
      <c r="L18" s="548" t="s">
        <v>28</v>
      </c>
      <c r="M18" s="778" t="s">
        <v>34</v>
      </c>
      <c r="N18" s="1008" t="s">
        <v>24</v>
      </c>
      <c r="O18" s="867" t="s">
        <v>34</v>
      </c>
      <c r="P18" s="867" t="s">
        <v>28</v>
      </c>
      <c r="Q18" s="965" t="s">
        <v>92</v>
      </c>
      <c r="R18" s="778" t="s">
        <v>21</v>
      </c>
      <c r="S18" s="568" t="s">
        <v>21</v>
      </c>
      <c r="T18" s="568" t="s">
        <v>21</v>
      </c>
      <c r="U18" s="548" t="s">
        <v>24</v>
      </c>
      <c r="V18" s="548" t="s">
        <v>34</v>
      </c>
      <c r="W18" s="548" t="s">
        <v>28</v>
      </c>
      <c r="X18" s="568" t="s">
        <v>34</v>
      </c>
      <c r="Y18" s="568" t="s">
        <v>21</v>
      </c>
      <c r="Z18" s="548" t="s">
        <v>24</v>
      </c>
      <c r="AA18" s="568" t="s">
        <v>34</v>
      </c>
      <c r="AB18" s="568" t="s">
        <v>21</v>
      </c>
      <c r="AC18" s="568" t="s">
        <v>36</v>
      </c>
      <c r="AD18" s="568" t="s">
        <v>24</v>
      </c>
      <c r="AE18" s="568" t="s">
        <v>34</v>
      </c>
      <c r="AF18" s="568" t="s">
        <v>21</v>
      </c>
      <c r="AG18" s="568" t="s">
        <v>41</v>
      </c>
      <c r="AH18" s="568" t="s">
        <v>24</v>
      </c>
      <c r="AI18" s="587">
        <f t="shared" si="2"/>
        <v>14</v>
      </c>
      <c r="AJ18" s="100">
        <f t="shared" si="3"/>
        <v>0</v>
      </c>
      <c r="AK18" s="101">
        <f t="shared" si="4"/>
        <v>36</v>
      </c>
      <c r="AL18" s="104" t="s">
        <v>51</v>
      </c>
      <c r="AM18" s="98"/>
      <c r="AN18" s="55">
        <f t="shared" si="15"/>
        <v>0</v>
      </c>
      <c r="AO18" s="55">
        <f t="shared" si="5"/>
        <v>7</v>
      </c>
      <c r="AP18" s="55">
        <f t="shared" si="6"/>
        <v>7</v>
      </c>
      <c r="AQ18" s="55">
        <f t="shared" si="7"/>
        <v>6</v>
      </c>
      <c r="AR18" s="55">
        <f t="shared" si="8"/>
        <v>6</v>
      </c>
      <c r="AS18" s="55">
        <f t="shared" si="9"/>
        <v>6</v>
      </c>
      <c r="AT18" s="55">
        <f t="shared" si="10"/>
        <v>6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34" t="s">
        <v>32</v>
      </c>
      <c r="C19" s="49" t="s">
        <v>54</v>
      </c>
      <c r="D19" s="756" t="s">
        <v>34</v>
      </c>
      <c r="E19" s="778" t="s">
        <v>21</v>
      </c>
      <c r="F19" s="548" t="s">
        <v>28</v>
      </c>
      <c r="G19" s="778" t="s">
        <v>34</v>
      </c>
      <c r="H19" s="778" t="s">
        <v>24</v>
      </c>
      <c r="I19" s="778" t="s">
        <v>34</v>
      </c>
      <c r="J19" s="778" t="s">
        <v>21</v>
      </c>
      <c r="K19" s="819" t="s">
        <v>24</v>
      </c>
      <c r="L19" s="568" t="s">
        <v>34</v>
      </c>
      <c r="M19" s="789" t="s">
        <v>21</v>
      </c>
      <c r="N19" s="832" t="s">
        <v>35</v>
      </c>
      <c r="O19" s="778" t="s">
        <v>35</v>
      </c>
      <c r="P19" s="867" t="s">
        <v>36</v>
      </c>
      <c r="Q19" s="789" t="s">
        <v>28</v>
      </c>
      <c r="R19" s="789" t="s">
        <v>34</v>
      </c>
      <c r="S19" s="568" t="s">
        <v>21</v>
      </c>
      <c r="T19" s="787" t="s">
        <v>24</v>
      </c>
      <c r="U19" s="729" t="s">
        <v>34</v>
      </c>
      <c r="V19" s="729" t="s">
        <v>28</v>
      </c>
      <c r="W19" s="729" t="s">
        <v>34</v>
      </c>
      <c r="X19" s="548" t="s">
        <v>21</v>
      </c>
      <c r="Y19" s="568" t="s">
        <v>40</v>
      </c>
      <c r="Z19" s="548" t="s">
        <v>21</v>
      </c>
      <c r="AA19" s="548" t="s">
        <v>28</v>
      </c>
      <c r="AB19" s="568" t="s">
        <v>34</v>
      </c>
      <c r="AC19" s="787" t="s">
        <v>21</v>
      </c>
      <c r="AD19" s="729" t="s">
        <v>21</v>
      </c>
      <c r="AE19" s="787" t="s">
        <v>21</v>
      </c>
      <c r="AF19" s="568" t="s">
        <v>36</v>
      </c>
      <c r="AG19" s="568" t="s">
        <v>28</v>
      </c>
      <c r="AH19" s="568" t="s">
        <v>34</v>
      </c>
      <c r="AI19" s="587">
        <f t="shared" si="2"/>
        <v>18</v>
      </c>
      <c r="AJ19" s="100">
        <f t="shared" si="3"/>
        <v>2</v>
      </c>
      <c r="AK19" s="101">
        <f t="shared" si="4"/>
        <v>32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5</v>
      </c>
      <c r="AV19" s="55">
        <f t="shared" si="12"/>
        <v>5</v>
      </c>
      <c r="AW19" s="55">
        <f t="shared" si="13"/>
        <v>5</v>
      </c>
      <c r="AX19" s="55">
        <f t="shared" si="14"/>
        <v>5</v>
      </c>
    </row>
    <row r="20" spans="1:50" ht="14">
      <c r="A20" s="19" t="s">
        <v>46</v>
      </c>
      <c r="B20" s="34" t="s">
        <v>32</v>
      </c>
      <c r="C20" s="49" t="s">
        <v>55</v>
      </c>
      <c r="D20" s="756" t="s">
        <v>21</v>
      </c>
      <c r="E20" s="778" t="s">
        <v>42</v>
      </c>
      <c r="F20" s="548" t="s">
        <v>42</v>
      </c>
      <c r="G20" s="778" t="s">
        <v>40</v>
      </c>
      <c r="H20" s="778" t="s">
        <v>40</v>
      </c>
      <c r="I20" s="832" t="s">
        <v>40</v>
      </c>
      <c r="J20" s="782" t="s">
        <v>21</v>
      </c>
      <c r="K20" s="819" t="s">
        <v>42</v>
      </c>
      <c r="L20" s="913" t="s">
        <v>42</v>
      </c>
      <c r="M20" s="789" t="s">
        <v>42</v>
      </c>
      <c r="N20" s="867" t="s">
        <v>40</v>
      </c>
      <c r="O20" s="778" t="s">
        <v>21</v>
      </c>
      <c r="P20" s="778" t="s">
        <v>40</v>
      </c>
      <c r="Q20" s="1039" t="s">
        <v>42</v>
      </c>
      <c r="R20" s="789" t="s">
        <v>40</v>
      </c>
      <c r="S20" s="568" t="s">
        <v>21</v>
      </c>
      <c r="T20" s="568" t="s">
        <v>21</v>
      </c>
      <c r="U20" s="548" t="s">
        <v>40</v>
      </c>
      <c r="V20" s="548" t="s">
        <v>40</v>
      </c>
      <c r="W20" s="548" t="s">
        <v>40</v>
      </c>
      <c r="X20" s="568" t="s">
        <v>40</v>
      </c>
      <c r="Y20" s="725" t="s">
        <v>21</v>
      </c>
      <c r="Z20" s="584" t="s">
        <v>40</v>
      </c>
      <c r="AA20" s="584" t="s">
        <v>40</v>
      </c>
      <c r="AB20" s="725" t="s">
        <v>40</v>
      </c>
      <c r="AC20" s="725" t="s">
        <v>21</v>
      </c>
      <c r="AD20" s="584" t="s">
        <v>42</v>
      </c>
      <c r="AE20" s="725" t="s">
        <v>42</v>
      </c>
      <c r="AF20" s="568" t="s">
        <v>42</v>
      </c>
      <c r="AG20" s="568" t="s">
        <v>42</v>
      </c>
      <c r="AH20" s="568" t="s">
        <v>21</v>
      </c>
      <c r="AI20" s="587">
        <f t="shared" si="2"/>
        <v>16</v>
      </c>
      <c r="AJ20" s="100">
        <f t="shared" si="3"/>
        <v>0</v>
      </c>
      <c r="AK20" s="101">
        <f t="shared" si="4"/>
        <v>0</v>
      </c>
      <c r="AL20" s="104" t="s">
        <v>51</v>
      </c>
      <c r="AM20" s="98"/>
      <c r="AN20" s="55">
        <f t="shared" si="15"/>
        <v>0</v>
      </c>
      <c r="AO20" s="55">
        <f t="shared" si="5"/>
        <v>8</v>
      </c>
      <c r="AP20" s="55">
        <f t="shared" si="6"/>
        <v>8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779" t="s">
        <v>58</v>
      </c>
      <c r="C21" s="49" t="s">
        <v>59</v>
      </c>
      <c r="D21" s="756" t="s">
        <v>42</v>
      </c>
      <c r="E21" s="778" t="s">
        <v>21</v>
      </c>
      <c r="F21" s="548" t="s">
        <v>36</v>
      </c>
      <c r="G21" s="778" t="s">
        <v>36</v>
      </c>
      <c r="H21" s="778" t="s">
        <v>41</v>
      </c>
      <c r="I21" s="715" t="s">
        <v>60</v>
      </c>
      <c r="J21" s="782" t="s">
        <v>40</v>
      </c>
      <c r="K21" s="913" t="s">
        <v>21</v>
      </c>
      <c r="L21" s="913" t="s">
        <v>36</v>
      </c>
      <c r="M21" s="789" t="s">
        <v>40</v>
      </c>
      <c r="N21" s="832" t="s">
        <v>36</v>
      </c>
      <c r="O21" s="867" t="s">
        <v>40</v>
      </c>
      <c r="P21" s="867" t="s">
        <v>21</v>
      </c>
      <c r="Q21" s="1040" t="s">
        <v>60</v>
      </c>
      <c r="R21" s="778" t="s">
        <v>41</v>
      </c>
      <c r="S21" s="568" t="s">
        <v>42</v>
      </c>
      <c r="T21" s="568" t="s">
        <v>21</v>
      </c>
      <c r="U21" s="548" t="s">
        <v>41</v>
      </c>
      <c r="V21" s="548" t="s">
        <v>21</v>
      </c>
      <c r="W21" s="715" t="s">
        <v>60</v>
      </c>
      <c r="X21" s="568" t="s">
        <v>21</v>
      </c>
      <c r="Y21" s="548" t="s">
        <v>36</v>
      </c>
      <c r="Z21" s="823" t="s">
        <v>41</v>
      </c>
      <c r="AA21" s="1041" t="s">
        <v>21</v>
      </c>
      <c r="AB21" s="824" t="s">
        <v>41</v>
      </c>
      <c r="AC21" s="824" t="s">
        <v>40</v>
      </c>
      <c r="AD21" s="823" t="s">
        <v>36</v>
      </c>
      <c r="AE21" s="825" t="s">
        <v>40</v>
      </c>
      <c r="AF21" s="568" t="s">
        <v>40</v>
      </c>
      <c r="AG21" s="568" t="s">
        <v>21</v>
      </c>
      <c r="AH21" s="568" t="s">
        <v>41</v>
      </c>
      <c r="AI21" s="587">
        <f t="shared" si="2"/>
        <v>16</v>
      </c>
      <c r="AJ21" s="100">
        <f t="shared" si="3"/>
        <v>0</v>
      </c>
      <c r="AK21" s="101">
        <f t="shared" si="4"/>
        <v>0</v>
      </c>
      <c r="AL21" s="104" t="s">
        <v>51</v>
      </c>
      <c r="AN21" s="55">
        <f t="shared" si="15"/>
        <v>0</v>
      </c>
      <c r="AO21" s="55">
        <f t="shared" si="5"/>
        <v>8</v>
      </c>
      <c r="AP21" s="55">
        <f t="shared" si="6"/>
        <v>8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7" t="s">
        <v>44</v>
      </c>
      <c r="C22" s="49" t="s">
        <v>61</v>
      </c>
      <c r="D22" s="808" t="s">
        <v>21</v>
      </c>
      <c r="E22" s="778" t="s">
        <v>36</v>
      </c>
      <c r="F22" s="548" t="s">
        <v>41</v>
      </c>
      <c r="G22" s="778" t="s">
        <v>42</v>
      </c>
      <c r="H22" s="833" t="s">
        <v>36</v>
      </c>
      <c r="I22" s="832" t="s">
        <v>36</v>
      </c>
      <c r="J22" s="782" t="s">
        <v>21</v>
      </c>
      <c r="K22" s="832" t="s">
        <v>21</v>
      </c>
      <c r="L22" s="965" t="s">
        <v>35</v>
      </c>
      <c r="M22" s="965" t="s">
        <v>35</v>
      </c>
      <c r="N22" s="548" t="s">
        <v>21</v>
      </c>
      <c r="O22" s="867" t="s">
        <v>35</v>
      </c>
      <c r="P22" s="778" t="s">
        <v>42</v>
      </c>
      <c r="Q22" s="965" t="s">
        <v>36</v>
      </c>
      <c r="R22" s="778" t="s">
        <v>21</v>
      </c>
      <c r="S22" s="548" t="s">
        <v>40</v>
      </c>
      <c r="T22" s="548" t="s">
        <v>40</v>
      </c>
      <c r="U22" s="548" t="s">
        <v>21</v>
      </c>
      <c r="V22" s="548" t="s">
        <v>36</v>
      </c>
      <c r="W22" s="548" t="s">
        <v>42</v>
      </c>
      <c r="X22" s="568" t="s">
        <v>36</v>
      </c>
      <c r="Y22" s="826" t="s">
        <v>41</v>
      </c>
      <c r="Z22" s="826" t="s">
        <v>21</v>
      </c>
      <c r="AA22" s="828" t="s">
        <v>41</v>
      </c>
      <c r="AB22" s="826" t="s">
        <v>36</v>
      </c>
      <c r="AC22" s="828" t="s">
        <v>42</v>
      </c>
      <c r="AD22" s="828" t="s">
        <v>40</v>
      </c>
      <c r="AE22" s="997" t="s">
        <v>21</v>
      </c>
      <c r="AF22" s="568" t="s">
        <v>41</v>
      </c>
      <c r="AG22" s="568" t="s">
        <v>21</v>
      </c>
      <c r="AH22" s="568" t="s">
        <v>40</v>
      </c>
      <c r="AI22" s="587">
        <f t="shared" si="2"/>
        <v>18</v>
      </c>
      <c r="AJ22" s="100">
        <f t="shared" si="3"/>
        <v>3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777" t="s">
        <v>77</v>
      </c>
      <c r="C23" s="49" t="s">
        <v>79</v>
      </c>
      <c r="D23" s="756" t="s">
        <v>40</v>
      </c>
      <c r="E23" s="778" t="s">
        <v>40</v>
      </c>
      <c r="F23" s="548" t="s">
        <v>40</v>
      </c>
      <c r="G23" s="778"/>
      <c r="H23" s="548"/>
      <c r="I23" s="778"/>
      <c r="J23" s="782" t="s">
        <v>21</v>
      </c>
      <c r="K23" s="1037" t="s">
        <v>40</v>
      </c>
      <c r="L23" s="833" t="s">
        <v>40</v>
      </c>
      <c r="M23" s="789"/>
      <c r="N23" s="568"/>
      <c r="O23" s="778"/>
      <c r="P23" s="867" t="s">
        <v>24</v>
      </c>
      <c r="Q23" s="965" t="s">
        <v>92</v>
      </c>
      <c r="R23" s="548"/>
      <c r="S23" s="548"/>
      <c r="T23" s="548"/>
      <c r="U23" s="867" t="s">
        <v>42</v>
      </c>
      <c r="V23" s="548"/>
      <c r="W23" s="548"/>
      <c r="X23" s="568" t="s">
        <v>41</v>
      </c>
      <c r="Y23" s="548"/>
      <c r="Z23" s="548"/>
      <c r="AA23" s="568"/>
      <c r="AB23" s="548"/>
      <c r="AC23" s="568"/>
      <c r="AD23" s="568"/>
      <c r="AE23" s="568" t="s">
        <v>36</v>
      </c>
      <c r="AF23" s="568"/>
      <c r="AG23" s="568"/>
      <c r="AH23" s="568"/>
      <c r="AI23" s="587">
        <f t="shared" si="2"/>
        <v>2</v>
      </c>
      <c r="AJ23" s="100">
        <f t="shared" si="3"/>
        <v>0</v>
      </c>
      <c r="AK23" s="101">
        <f t="shared" si="4"/>
        <v>4</v>
      </c>
      <c r="AL23" s="373"/>
      <c r="AM23" s="98"/>
      <c r="AN23" s="55">
        <f t="shared" si="15"/>
        <v>0</v>
      </c>
      <c r="AO23" s="55">
        <f t="shared" si="5"/>
        <v>1</v>
      </c>
      <c r="AP23" s="55">
        <f t="shared" si="6"/>
        <v>1</v>
      </c>
      <c r="AQ23" s="55">
        <f t="shared" si="7"/>
        <v>1</v>
      </c>
      <c r="AR23" s="55">
        <f t="shared" si="8"/>
        <v>1</v>
      </c>
      <c r="AS23" s="55">
        <f t="shared" si="9"/>
        <v>1</v>
      </c>
      <c r="AT23" s="55">
        <f t="shared" si="10"/>
        <v>1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 t="s">
        <v>77</v>
      </c>
      <c r="C24" s="49" t="s">
        <v>96</v>
      </c>
      <c r="D24" s="756" t="s">
        <v>41</v>
      </c>
      <c r="E24" s="778"/>
      <c r="F24" s="548"/>
      <c r="G24" s="778"/>
      <c r="H24" s="778"/>
      <c r="I24" s="778"/>
      <c r="J24" s="778"/>
      <c r="K24" s="756"/>
      <c r="L24" s="548"/>
      <c r="M24" s="789"/>
      <c r="N24" s="568"/>
      <c r="O24" s="778"/>
      <c r="P24" s="778"/>
      <c r="Q24" s="778"/>
      <c r="R24" s="778"/>
      <c r="S24" s="778"/>
      <c r="T24" s="778"/>
      <c r="U24" s="778"/>
      <c r="V24" s="778"/>
      <c r="W24" s="778"/>
      <c r="X24" s="778"/>
      <c r="Y24" s="778"/>
      <c r="Z24" s="548"/>
      <c r="AA24" s="778"/>
      <c r="AB24" s="778"/>
      <c r="AC24" s="778"/>
      <c r="AD24" s="778"/>
      <c r="AE24" s="778"/>
      <c r="AF24" s="778"/>
      <c r="AG24" s="548"/>
      <c r="AH24" s="54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777" t="s">
        <v>77</v>
      </c>
      <c r="C25" s="49" t="s">
        <v>88</v>
      </c>
      <c r="D25" s="756"/>
      <c r="E25" s="778"/>
      <c r="F25" s="548"/>
      <c r="G25" s="778"/>
      <c r="H25" s="548"/>
      <c r="I25" s="790"/>
      <c r="J25" s="790"/>
      <c r="K25" s="927"/>
      <c r="L25" s="832" t="s">
        <v>41</v>
      </c>
      <c r="M25" s="778"/>
      <c r="N25" s="832" t="s">
        <v>41</v>
      </c>
      <c r="O25" s="54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548"/>
      <c r="AA25" s="77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258" t="s">
        <v>62</v>
      </c>
      <c r="B26" s="1258"/>
      <c r="C26" s="1258"/>
      <c r="D26" s="763"/>
      <c r="E26" s="715"/>
      <c r="F26" s="715"/>
      <c r="G26" s="715"/>
      <c r="H26" s="715"/>
      <c r="J26" s="765"/>
      <c r="K26" s="763"/>
      <c r="L26" s="715"/>
      <c r="M26" s="715"/>
      <c r="N26" s="715"/>
      <c r="O26" s="548"/>
      <c r="P26" s="548"/>
      <c r="Q26" s="765"/>
      <c r="R26" s="763"/>
      <c r="S26" s="715"/>
      <c r="T26" s="715"/>
      <c r="U26" s="715"/>
      <c r="V26" s="715"/>
      <c r="W26" s="715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/>
      <c r="T27" s="1290"/>
      <c r="U27" s="1290" t="s">
        <v>67</v>
      </c>
      <c r="V27" s="1290"/>
      <c r="W27" s="1290"/>
      <c r="X27" s="1290"/>
      <c r="Y27" s="1291"/>
      <c r="Z27" s="1290"/>
      <c r="AA27" s="1290"/>
      <c r="AB27" s="1290"/>
      <c r="AC27" s="1290"/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2</v>
      </c>
      <c r="H34" s="55">
        <f t="shared" si="16"/>
        <v>2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1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2</v>
      </c>
      <c r="H35" s="55">
        <f t="shared" si="17"/>
        <v>2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2</v>
      </c>
      <c r="F36" s="55">
        <f t="shared" si="18"/>
        <v>2</v>
      </c>
      <c r="G36" s="55">
        <f t="shared" si="18"/>
        <v>1</v>
      </c>
      <c r="H36" s="55">
        <f t="shared" si="18"/>
        <v>0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2</v>
      </c>
      <c r="F37" s="55">
        <f t="shared" si="19"/>
        <v>2</v>
      </c>
      <c r="G37" s="55">
        <f t="shared" si="19"/>
        <v>1</v>
      </c>
      <c r="H37" s="55">
        <f t="shared" si="19"/>
        <v>0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0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1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0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1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2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2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1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2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2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1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1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1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1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1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4</v>
      </c>
      <c r="H50" s="55">
        <f t="shared" si="32"/>
        <v>4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  <c r="AG50" s="55">
        <f t="shared" si="32"/>
        <v>2</v>
      </c>
      <c r="AH50" s="55">
        <f t="shared" si="32"/>
        <v>2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4</v>
      </c>
      <c r="F51" s="55">
        <f t="shared" si="33"/>
        <v>4</v>
      </c>
      <c r="G51" s="55">
        <f t="shared" si="33"/>
        <v>2</v>
      </c>
      <c r="H51" s="55">
        <f t="shared" si="33"/>
        <v>0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2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4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0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2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4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4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2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4</v>
      </c>
    </row>
    <row r="56" spans="3:34" s="1" customFormat="1" ht="14"/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H5:I9 N5:R9 J5:J12 AC5:AF20 L5:M21 K5:K22 D5:G25 N10:P10 R10 N11:R15 H11:I20 J15:J17 N16:P18 R16:R18 J19 N19:R19 N20:P23 R20:R23 T21:V21 I22:I25 L23:M25 J24:K25 N24:R25">
    <cfRule type="expression" dxfId="11090" priority="6" stopIfTrue="1">
      <formula>AND(WEEKDAY(D$5)=1)</formula>
    </cfRule>
  </conditionalFormatting>
  <conditionalFormatting sqref="H21:AF25">
    <cfRule type="expression" dxfId="11089" priority="3" stopIfTrue="1">
      <formula>AND(WEEKDAY(H$5)=1)</formula>
    </cfRule>
  </conditionalFormatting>
  <conditionalFormatting sqref="O26:P26">
    <cfRule type="expression" dxfId="11088" priority="4" stopIfTrue="1">
      <formula>AND(WEEKDAY(O$5)=1)</formula>
    </cfRule>
  </conditionalFormatting>
  <conditionalFormatting sqref="S5:AH25">
    <cfRule type="expression" dxfId="11087" priority="1" stopIfTrue="1">
      <formula>AND(WEEKDAY(S$5)=1)</formula>
    </cfRule>
  </conditionalFormatting>
  <conditionalFormatting sqref="X21:Z21">
    <cfRule type="expression" dxfId="11086" priority="2" stopIfTrue="1">
      <formula>AND(WEEKDAY(X$5)=1)</formula>
    </cfRule>
  </conditionalFormatting>
  <conditionalFormatting sqref="AI8:AK25 AN8:AN25">
    <cfRule type="cellIs" dxfId="11085" priority="7" stopIfTrue="1" operator="equal">
      <formula>0</formula>
    </cfRule>
  </conditionalFormatting>
  <dataValidations count="1">
    <dataValidation type="list" allowBlank="1" showInputMessage="1" showErrorMessage="1" sqref="K18:P18 J19:Q19 O26:P26 H11:H25 I11:I20 I22:I25 K20:K22 Q8:Q9 Q11:Q15 Q24:Q25 W8:W20 W22:W25 J8:P12 R8:V25 J15:P17 D8:G25 K13:P14 L23:M25 X8:AH25 H8:I9 L20:M21 J24:K25 N20:P25" xr:uid="{00000000-0002-0000-0700-000000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59"/>
  <sheetViews>
    <sheetView workbookViewId="0">
      <selection activeCell="S14" sqref="S1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97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43160</v>
      </c>
      <c r="E5" s="11">
        <f>DATE($A$1,$D$2,2)</f>
        <v>43161</v>
      </c>
      <c r="F5" s="11">
        <f>DATE($A$1,$D$2,3)</f>
        <v>43162</v>
      </c>
      <c r="G5" s="11">
        <f>DATE($A$1,$D$2,4)</f>
        <v>43163</v>
      </c>
      <c r="H5" s="11">
        <f>DATE($A$1,$D$2,5)</f>
        <v>43164</v>
      </c>
      <c r="I5" s="11">
        <f>DATE($A$1,$D$2,6)</f>
        <v>43165</v>
      </c>
      <c r="J5" s="11">
        <f>DATE($A$1,$D$2,7)</f>
        <v>43166</v>
      </c>
      <c r="K5" s="11">
        <f>DATE($A$1,$D$2,8)</f>
        <v>43167</v>
      </c>
      <c r="L5" s="11">
        <f>DATE($A$1,$D$2,9)</f>
        <v>43168</v>
      </c>
      <c r="M5" s="11">
        <f>DATE($A$1,$D$2,10)</f>
        <v>43169</v>
      </c>
      <c r="N5" s="56">
        <f>DATE($A$1,$D$2,11)</f>
        <v>43170</v>
      </c>
      <c r="O5" s="11">
        <f>DATE($A$1,$D$2,12)</f>
        <v>43171</v>
      </c>
      <c r="P5" s="11">
        <f>DATE($A$1,$D$2,13)</f>
        <v>43172</v>
      </c>
      <c r="Q5" s="11">
        <f>DATE($A$1,$D$2,14)</f>
        <v>43173</v>
      </c>
      <c r="R5" s="11">
        <f>DATE($A$1,$D$2,15)</f>
        <v>43174</v>
      </c>
      <c r="S5" s="11">
        <f>DATE($A$1,$D$2,16)</f>
        <v>43175</v>
      </c>
      <c r="T5" s="11">
        <f>DATE($A$1,$D$2,17)</f>
        <v>43176</v>
      </c>
      <c r="U5" s="11">
        <f>DATE($A$1,$D$2,18)</f>
        <v>43177</v>
      </c>
      <c r="V5" s="11">
        <f>DATE($A$1,$D$2,19)</f>
        <v>43178</v>
      </c>
      <c r="W5" s="11">
        <f>DATE($A$1,$D$2,20)</f>
        <v>43179</v>
      </c>
      <c r="X5" s="11">
        <f>DATE($A$1,$D$2,21)</f>
        <v>43180</v>
      </c>
      <c r="Y5" s="11">
        <f>DATE($A$1,$D$2,22)</f>
        <v>43181</v>
      </c>
      <c r="Z5" s="11">
        <f>DATE($A$1,$D$2,23)</f>
        <v>43182</v>
      </c>
      <c r="AA5" s="11">
        <f>DATE($A$1,$D$2,24)</f>
        <v>43183</v>
      </c>
      <c r="AB5" s="11">
        <f>DATE($A$1,$D$2,25)</f>
        <v>43184</v>
      </c>
      <c r="AC5" s="11">
        <f>DATE($A$1,$D$2,26)</f>
        <v>43185</v>
      </c>
      <c r="AD5" s="11">
        <f>DATE($A$1,$D$2,27)</f>
        <v>43186</v>
      </c>
      <c r="AE5" s="11">
        <f>DATE($A$1,$D$2,28)</f>
        <v>43187</v>
      </c>
      <c r="AF5" s="88">
        <f>DATE($A$1,$D$2,29)</f>
        <v>43188</v>
      </c>
      <c r="AG5" s="11">
        <f>DATE($A$1,$D$2,30)</f>
        <v>43189</v>
      </c>
      <c r="AH5" s="478">
        <f>DATE($A$1,$D$2,31)</f>
        <v>43190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H6" si="0">IF(MONTH(D5)&gt;$D$2,"",D5)</f>
        <v>43160</v>
      </c>
      <c r="E6" s="11">
        <f t="shared" si="0"/>
        <v>43161</v>
      </c>
      <c r="F6" s="88">
        <f t="shared" si="0"/>
        <v>43162</v>
      </c>
      <c r="G6" s="11">
        <f t="shared" si="0"/>
        <v>43163</v>
      </c>
      <c r="H6" s="11">
        <f t="shared" si="0"/>
        <v>43164</v>
      </c>
      <c r="I6" s="11">
        <f t="shared" si="0"/>
        <v>43165</v>
      </c>
      <c r="J6" s="11">
        <f t="shared" si="0"/>
        <v>43166</v>
      </c>
      <c r="K6" s="88">
        <f t="shared" si="0"/>
        <v>43167</v>
      </c>
      <c r="L6" s="88">
        <f t="shared" si="0"/>
        <v>43168</v>
      </c>
      <c r="M6" s="11">
        <f t="shared" si="0"/>
        <v>43169</v>
      </c>
      <c r="N6" s="56">
        <f t="shared" si="0"/>
        <v>43170</v>
      </c>
      <c r="O6" s="88">
        <f t="shared" si="0"/>
        <v>43171</v>
      </c>
      <c r="P6" s="11">
        <f t="shared" si="0"/>
        <v>43172</v>
      </c>
      <c r="Q6" s="11">
        <f t="shared" si="0"/>
        <v>43173</v>
      </c>
      <c r="R6" s="11">
        <f t="shared" si="0"/>
        <v>43174</v>
      </c>
      <c r="S6" s="11">
        <f t="shared" si="0"/>
        <v>43175</v>
      </c>
      <c r="T6" s="11">
        <f t="shared" si="0"/>
        <v>43176</v>
      </c>
      <c r="U6" s="88">
        <f t="shared" si="0"/>
        <v>43177</v>
      </c>
      <c r="V6" s="11">
        <f t="shared" si="0"/>
        <v>43178</v>
      </c>
      <c r="W6" s="11">
        <f t="shared" si="0"/>
        <v>43179</v>
      </c>
      <c r="X6" s="56">
        <f t="shared" si="0"/>
        <v>43180</v>
      </c>
      <c r="Y6" s="11">
        <f t="shared" si="0"/>
        <v>43181</v>
      </c>
      <c r="Z6" s="88">
        <f t="shared" si="0"/>
        <v>43182</v>
      </c>
      <c r="AA6" s="11">
        <f t="shared" si="0"/>
        <v>43183</v>
      </c>
      <c r="AB6" s="11">
        <f t="shared" si="0"/>
        <v>43184</v>
      </c>
      <c r="AC6" s="11">
        <f t="shared" si="0"/>
        <v>43185</v>
      </c>
      <c r="AD6" s="11">
        <f t="shared" si="0"/>
        <v>43186</v>
      </c>
      <c r="AE6" s="11">
        <f t="shared" si="0"/>
        <v>43187</v>
      </c>
      <c r="AF6" s="88">
        <f t="shared" si="0"/>
        <v>43188</v>
      </c>
      <c r="AG6" s="11">
        <f t="shared" si="0"/>
        <v>43189</v>
      </c>
      <c r="AH6" s="478">
        <f t="shared" si="0"/>
        <v>43190</v>
      </c>
      <c r="AI6" s="92"/>
      <c r="AJ6" s="93"/>
      <c r="AK6" s="94"/>
      <c r="AL6" s="1267"/>
    </row>
    <row r="7" spans="1:50" ht="14">
      <c r="A7" s="1254"/>
      <c r="B7" s="1255"/>
      <c r="C7" s="15"/>
      <c r="D7" s="831" t="str">
        <f t="shared" ref="D7:AH7" si="1">IF(D6="","",CHOOSE(WEEKDAY(D6,1),"日","月","火","水","木","金","土"))</f>
        <v>木</v>
      </c>
      <c r="E7" s="117" t="str">
        <f t="shared" si="1"/>
        <v>金</v>
      </c>
      <c r="F7" s="831" t="str">
        <f t="shared" si="1"/>
        <v>土</v>
      </c>
      <c r="G7" s="770" t="str">
        <f t="shared" si="1"/>
        <v>日</v>
      </c>
      <c r="H7" s="117" t="str">
        <f t="shared" si="1"/>
        <v>月</v>
      </c>
      <c r="I7" s="117" t="str">
        <f t="shared" si="1"/>
        <v>火</v>
      </c>
      <c r="J7" s="117" t="str">
        <f t="shared" si="1"/>
        <v>水</v>
      </c>
      <c r="K7" s="831" t="str">
        <f t="shared" si="1"/>
        <v>木</v>
      </c>
      <c r="L7" s="831" t="str">
        <f t="shared" si="1"/>
        <v>金</v>
      </c>
      <c r="M7" s="117" t="str">
        <f t="shared" si="1"/>
        <v>土</v>
      </c>
      <c r="N7" s="807" t="str">
        <f t="shared" si="1"/>
        <v>日</v>
      </c>
      <c r="O7" s="831" t="str">
        <f t="shared" si="1"/>
        <v>月</v>
      </c>
      <c r="P7" s="117" t="str">
        <f t="shared" si="1"/>
        <v>火</v>
      </c>
      <c r="Q7" s="117" t="str">
        <f t="shared" si="1"/>
        <v>水</v>
      </c>
      <c r="R7" s="117" t="str">
        <f t="shared" si="1"/>
        <v>木</v>
      </c>
      <c r="S7" s="117" t="str">
        <f t="shared" si="1"/>
        <v>金</v>
      </c>
      <c r="T7" s="117" t="str">
        <f t="shared" si="1"/>
        <v>土</v>
      </c>
      <c r="U7" s="797" t="str">
        <f t="shared" si="1"/>
        <v>日</v>
      </c>
      <c r="V7" s="117" t="str">
        <f t="shared" si="1"/>
        <v>月</v>
      </c>
      <c r="W7" s="117" t="str">
        <f t="shared" si="1"/>
        <v>火</v>
      </c>
      <c r="X7" s="807" t="str">
        <f t="shared" si="1"/>
        <v>水</v>
      </c>
      <c r="Y7" s="117" t="str">
        <f t="shared" si="1"/>
        <v>木</v>
      </c>
      <c r="Z7" s="831" t="str">
        <f t="shared" si="1"/>
        <v>金</v>
      </c>
      <c r="AA7" s="117" t="str">
        <f t="shared" si="1"/>
        <v>土</v>
      </c>
      <c r="AB7" s="770" t="str">
        <f t="shared" si="1"/>
        <v>日</v>
      </c>
      <c r="AC7" s="117" t="str">
        <f t="shared" si="1"/>
        <v>月</v>
      </c>
      <c r="AD7" s="117" t="str">
        <f t="shared" si="1"/>
        <v>火</v>
      </c>
      <c r="AE7" s="117" t="str">
        <f t="shared" si="1"/>
        <v>水</v>
      </c>
      <c r="AF7" s="744" t="str">
        <f t="shared" si="1"/>
        <v>木</v>
      </c>
      <c r="AG7" s="708" t="str">
        <f t="shared" si="1"/>
        <v>金</v>
      </c>
      <c r="AH7" s="708" t="str">
        <f t="shared" si="1"/>
        <v>土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883" t="s">
        <v>34</v>
      </c>
      <c r="E8" s="810" t="s">
        <v>21</v>
      </c>
      <c r="F8" s="548" t="s">
        <v>36</v>
      </c>
      <c r="G8" s="756" t="s">
        <v>28</v>
      </c>
      <c r="H8" s="548" t="s">
        <v>34</v>
      </c>
      <c r="I8" s="548" t="s">
        <v>21</v>
      </c>
      <c r="J8" s="548" t="s">
        <v>28</v>
      </c>
      <c r="K8" s="568" t="s">
        <v>34</v>
      </c>
      <c r="L8" s="548" t="s">
        <v>21</v>
      </c>
      <c r="M8" s="548" t="s">
        <v>42</v>
      </c>
      <c r="N8" s="756" t="s">
        <v>24</v>
      </c>
      <c r="O8" s="548" t="s">
        <v>34</v>
      </c>
      <c r="P8" s="815" t="s">
        <v>21</v>
      </c>
      <c r="Q8" s="778" t="s">
        <v>24</v>
      </c>
      <c r="R8" s="548" t="s">
        <v>34</v>
      </c>
      <c r="S8" s="568" t="s">
        <v>24</v>
      </c>
      <c r="T8" s="729" t="s">
        <v>34</v>
      </c>
      <c r="U8" s="729" t="s">
        <v>21</v>
      </c>
      <c r="V8" s="548" t="s">
        <v>28</v>
      </c>
      <c r="W8" s="548" t="s">
        <v>34</v>
      </c>
      <c r="X8" s="756" t="s">
        <v>28</v>
      </c>
      <c r="Y8" s="548" t="s">
        <v>34</v>
      </c>
      <c r="Z8" s="548" t="s">
        <v>21</v>
      </c>
      <c r="AA8" s="548" t="s">
        <v>21</v>
      </c>
      <c r="AB8" s="729" t="s">
        <v>24</v>
      </c>
      <c r="AC8" s="729" t="s">
        <v>34</v>
      </c>
      <c r="AD8" s="787" t="s">
        <v>21</v>
      </c>
      <c r="AE8" s="568" t="s">
        <v>42</v>
      </c>
      <c r="AF8" s="568" t="s">
        <v>28</v>
      </c>
      <c r="AG8" s="568" t="s">
        <v>34</v>
      </c>
      <c r="AH8" s="787" t="s">
        <v>21</v>
      </c>
      <c r="AI8" s="587">
        <f t="shared" ref="AI8:AI25" si="2">SUM(AO8:AP8)</f>
        <v>18</v>
      </c>
      <c r="AJ8" s="100">
        <f t="shared" ref="AJ8:AJ25" si="3">COUNTIF(D8:AH8,"有")</f>
        <v>0</v>
      </c>
      <c r="AK8" s="101">
        <f t="shared" ref="AK8:AK25" si="4">SUM(AQ8:AX8)</f>
        <v>36</v>
      </c>
      <c r="AL8" s="544" t="s">
        <v>38</v>
      </c>
      <c r="AM8" s="545"/>
      <c r="AN8" s="55">
        <f>COUNTIF(D8:AH8,"日")</f>
        <v>0</v>
      </c>
      <c r="AO8" s="55">
        <f t="shared" ref="AO8:AO27" si="5">COUNTIF(D8:AH8,"ヤ")</f>
        <v>9</v>
      </c>
      <c r="AP8" s="55">
        <f t="shared" ref="AP8:AP27" si="6">COUNTIF(D8:AH8,"ﾔ")</f>
        <v>9</v>
      </c>
      <c r="AQ8" s="55">
        <f t="shared" ref="AQ8:AQ27" si="7">COUNTIF(D8:AH8,"2-")</f>
        <v>4</v>
      </c>
      <c r="AR8" s="55">
        <f t="shared" ref="AR8:AR27" si="8">COUNTIF(D8:AH8,"2－")</f>
        <v>4</v>
      </c>
      <c r="AS8" s="55">
        <f t="shared" ref="AS8:AS27" si="9">COUNTIF(D8:AH8,"２-")</f>
        <v>4</v>
      </c>
      <c r="AT8" s="55">
        <f t="shared" ref="AT8:AT27" si="10">COUNTIF(D8:AH8,"２－")</f>
        <v>4</v>
      </c>
      <c r="AU8" s="55">
        <f t="shared" ref="AU8:AU27" si="11">COUNTIF(D8:AH8,"3-")</f>
        <v>5</v>
      </c>
      <c r="AV8" s="55">
        <f t="shared" ref="AV8:AV27" si="12">COUNTIF(D8:AH8,"3－")</f>
        <v>5</v>
      </c>
      <c r="AW8" s="55">
        <f t="shared" ref="AW8:AW27" si="13">COUNTIF(D8:AH8,"３-")</f>
        <v>5</v>
      </c>
      <c r="AX8" s="55">
        <f t="shared" ref="AX8:AX27" si="14">COUNTIF(D8:AH8,"３－")</f>
        <v>5</v>
      </c>
    </row>
    <row r="9" spans="1:50" ht="14">
      <c r="A9" s="19" t="s">
        <v>31</v>
      </c>
      <c r="B9" s="779" t="s">
        <v>44</v>
      </c>
      <c r="C9" s="546" t="s">
        <v>45</v>
      </c>
      <c r="D9" s="727" t="s">
        <v>21</v>
      </c>
      <c r="E9" s="928" t="s">
        <v>37</v>
      </c>
      <c r="F9" s="727" t="s">
        <v>21</v>
      </c>
      <c r="G9" s="771" t="s">
        <v>21</v>
      </c>
      <c r="H9" s="727" t="s">
        <v>21</v>
      </c>
      <c r="I9" s="727" t="s">
        <v>21</v>
      </c>
      <c r="J9" s="727" t="s">
        <v>37</v>
      </c>
      <c r="K9" s="784" t="s">
        <v>37</v>
      </c>
      <c r="L9" s="729" t="s">
        <v>21</v>
      </c>
      <c r="M9" s="727" t="s">
        <v>21</v>
      </c>
      <c r="N9" s="771" t="s">
        <v>21</v>
      </c>
      <c r="O9" s="727" t="s">
        <v>37</v>
      </c>
      <c r="P9" s="928" t="s">
        <v>21</v>
      </c>
      <c r="Q9" s="989" t="s">
        <v>21</v>
      </c>
      <c r="R9" s="989" t="s">
        <v>37</v>
      </c>
      <c r="S9" s="787" t="s">
        <v>21</v>
      </c>
      <c r="T9" s="727" t="s">
        <v>21</v>
      </c>
      <c r="U9" s="727" t="s">
        <v>21</v>
      </c>
      <c r="V9" s="727" t="s">
        <v>37</v>
      </c>
      <c r="W9" s="727" t="s">
        <v>37</v>
      </c>
      <c r="X9" s="771" t="s">
        <v>21</v>
      </c>
      <c r="Y9" s="784" t="s">
        <v>37</v>
      </c>
      <c r="Z9" s="727" t="s">
        <v>21</v>
      </c>
      <c r="AA9" s="727" t="s">
        <v>21</v>
      </c>
      <c r="AB9" s="727" t="s">
        <v>21</v>
      </c>
      <c r="AC9" s="729" t="s">
        <v>21</v>
      </c>
      <c r="AD9" s="727" t="s">
        <v>21</v>
      </c>
      <c r="AE9" s="727" t="s">
        <v>37</v>
      </c>
      <c r="AF9" s="784" t="s">
        <v>37</v>
      </c>
      <c r="AG9" s="787" t="s">
        <v>21</v>
      </c>
      <c r="AH9" s="568" t="s">
        <v>21</v>
      </c>
      <c r="AI9" s="587">
        <f t="shared" si="2"/>
        <v>42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10</v>
      </c>
      <c r="AO9" s="55">
        <f t="shared" si="5"/>
        <v>21</v>
      </c>
      <c r="AP9" s="55">
        <f t="shared" si="6"/>
        <v>21</v>
      </c>
      <c r="AQ9" s="55">
        <f t="shared" si="7"/>
        <v>0</v>
      </c>
      <c r="AR9" s="55">
        <f t="shared" si="8"/>
        <v>0</v>
      </c>
      <c r="AS9" s="55">
        <f t="shared" si="9"/>
        <v>0</v>
      </c>
      <c r="AT9" s="55">
        <f t="shared" si="10"/>
        <v>0</v>
      </c>
      <c r="AU9" s="55">
        <f t="shared" si="11"/>
        <v>0</v>
      </c>
      <c r="AV9" s="55">
        <f t="shared" si="12"/>
        <v>0</v>
      </c>
      <c r="AW9" s="55">
        <f t="shared" si="13"/>
        <v>0</v>
      </c>
      <c r="AX9" s="55">
        <f t="shared" si="14"/>
        <v>0</v>
      </c>
    </row>
    <row r="10" spans="1:50" ht="14">
      <c r="A10" s="19" t="s">
        <v>31</v>
      </c>
      <c r="B10" s="20" t="s">
        <v>32</v>
      </c>
      <c r="C10" s="546" t="s">
        <v>39</v>
      </c>
      <c r="D10" s="548" t="s">
        <v>41</v>
      </c>
      <c r="E10" s="778" t="s">
        <v>21</v>
      </c>
      <c r="F10" s="548" t="s">
        <v>41</v>
      </c>
      <c r="G10" s="756" t="s">
        <v>41</v>
      </c>
      <c r="H10" s="548" t="s">
        <v>21</v>
      </c>
      <c r="I10" s="548" t="s">
        <v>41</v>
      </c>
      <c r="J10" s="729" t="s">
        <v>21</v>
      </c>
      <c r="K10" s="568" t="s">
        <v>36</v>
      </c>
      <c r="L10" s="568" t="s">
        <v>36</v>
      </c>
      <c r="M10" s="548" t="s">
        <v>41</v>
      </c>
      <c r="N10" s="756" t="s">
        <v>36</v>
      </c>
      <c r="O10" s="548" t="s">
        <v>21</v>
      </c>
      <c r="P10" s="568" t="s">
        <v>36</v>
      </c>
      <c r="Q10" s="568" t="s">
        <v>36</v>
      </c>
      <c r="R10" s="568" t="s">
        <v>36</v>
      </c>
      <c r="S10" s="568" t="s">
        <v>21</v>
      </c>
      <c r="T10" s="568" t="s">
        <v>41</v>
      </c>
      <c r="U10" s="548" t="s">
        <v>41</v>
      </c>
      <c r="V10" s="548" t="s">
        <v>21</v>
      </c>
      <c r="W10" s="548" t="s">
        <v>36</v>
      </c>
      <c r="X10" s="819" t="s">
        <v>41</v>
      </c>
      <c r="Y10" s="568" t="s">
        <v>41</v>
      </c>
      <c r="Z10" s="568" t="s">
        <v>36</v>
      </c>
      <c r="AA10" s="568" t="s">
        <v>36</v>
      </c>
      <c r="AB10" s="548" t="s">
        <v>21</v>
      </c>
      <c r="AC10" s="548" t="s">
        <v>21</v>
      </c>
      <c r="AD10" s="548" t="s">
        <v>36</v>
      </c>
      <c r="AE10" s="548" t="s">
        <v>28</v>
      </c>
      <c r="AF10" s="568" t="s">
        <v>34</v>
      </c>
      <c r="AG10" s="568" t="s">
        <v>21</v>
      </c>
      <c r="AH10" s="548" t="s">
        <v>36</v>
      </c>
      <c r="AI10" s="587">
        <f t="shared" si="2"/>
        <v>18</v>
      </c>
      <c r="AJ10" s="100">
        <f t="shared" si="3"/>
        <v>0</v>
      </c>
      <c r="AK10" s="101">
        <f t="shared" si="4"/>
        <v>4</v>
      </c>
      <c r="AL10" s="102" t="s">
        <v>38</v>
      </c>
      <c r="AM10" s="103"/>
      <c r="AN10" s="55">
        <f>COUNTIF(D10:AH10,"日")</f>
        <v>0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1</v>
      </c>
      <c r="AV10" s="55">
        <f t="shared" si="12"/>
        <v>1</v>
      </c>
      <c r="AW10" s="55">
        <f t="shared" si="13"/>
        <v>1</v>
      </c>
      <c r="AX10" s="55">
        <f t="shared" si="14"/>
        <v>1</v>
      </c>
    </row>
    <row r="11" spans="1:50" ht="14">
      <c r="A11" s="19"/>
      <c r="B11" s="779"/>
      <c r="C11" s="546"/>
      <c r="D11" s="548"/>
      <c r="E11" s="778"/>
      <c r="F11" s="548"/>
      <c r="G11" s="756"/>
      <c r="H11" s="548"/>
      <c r="I11" s="568"/>
      <c r="J11" s="548"/>
      <c r="K11" s="568"/>
      <c r="L11" s="568"/>
      <c r="M11" s="548"/>
      <c r="N11" s="756"/>
      <c r="O11" s="548"/>
      <c r="P11" s="568"/>
      <c r="Q11" s="568"/>
      <c r="R11" s="568"/>
      <c r="S11" s="568"/>
      <c r="T11" s="568"/>
      <c r="U11" s="548"/>
      <c r="V11" s="548"/>
      <c r="W11" s="548"/>
      <c r="X11" s="819"/>
      <c r="Y11" s="568"/>
      <c r="Z11" s="568"/>
      <c r="AA11" s="568"/>
      <c r="AB11" s="548"/>
      <c r="AC11" s="548"/>
      <c r="AD11" s="548"/>
      <c r="AE11" s="548"/>
      <c r="AF11" s="568"/>
      <c r="AG11" s="568"/>
      <c r="AH11" s="56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8"/>
      <c r="E12" s="778"/>
      <c r="F12" s="548"/>
      <c r="G12" s="756"/>
      <c r="H12" s="548"/>
      <c r="I12" s="568"/>
      <c r="J12" s="548"/>
      <c r="K12" s="568"/>
      <c r="L12" s="568"/>
      <c r="M12" s="548"/>
      <c r="N12" s="756"/>
      <c r="O12" s="548"/>
      <c r="P12" s="568"/>
      <c r="Q12" s="548"/>
      <c r="R12" s="548"/>
      <c r="S12" s="548"/>
      <c r="T12" s="568"/>
      <c r="U12" s="548"/>
      <c r="V12" s="548"/>
      <c r="W12" s="548"/>
      <c r="X12" s="819"/>
      <c r="Y12" s="548"/>
      <c r="Z12" s="568"/>
      <c r="AA12" s="568"/>
      <c r="AB12" s="548"/>
      <c r="AC12" s="548"/>
      <c r="AD12" s="548"/>
      <c r="AE12" s="548"/>
      <c r="AF12" s="548"/>
      <c r="AG12" s="548"/>
      <c r="AH12" s="725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27" t="s">
        <v>24</v>
      </c>
      <c r="E13" s="778" t="s">
        <v>34</v>
      </c>
      <c r="F13" s="729" t="s">
        <v>21</v>
      </c>
      <c r="G13" s="756" t="s">
        <v>24</v>
      </c>
      <c r="H13" s="548" t="s">
        <v>34</v>
      </c>
      <c r="I13" s="568" t="s">
        <v>21</v>
      </c>
      <c r="J13" s="568" t="s">
        <v>24</v>
      </c>
      <c r="K13" s="568" t="s">
        <v>34</v>
      </c>
      <c r="L13" s="568" t="s">
        <v>21</v>
      </c>
      <c r="M13" s="727" t="s">
        <v>24</v>
      </c>
      <c r="N13" s="771" t="s">
        <v>34</v>
      </c>
      <c r="O13" s="548" t="s">
        <v>21</v>
      </c>
      <c r="P13" s="568" t="s">
        <v>42</v>
      </c>
      <c r="Q13" s="548" t="s">
        <v>21</v>
      </c>
      <c r="R13" s="548" t="s">
        <v>24</v>
      </c>
      <c r="S13" s="568" t="s">
        <v>34</v>
      </c>
      <c r="T13" s="787" t="s">
        <v>21</v>
      </c>
      <c r="U13" s="548" t="s">
        <v>37</v>
      </c>
      <c r="V13" s="727" t="s">
        <v>24</v>
      </c>
      <c r="W13" s="727" t="s">
        <v>34</v>
      </c>
      <c r="X13" s="854" t="s">
        <v>21</v>
      </c>
      <c r="Y13" s="727" t="s">
        <v>24</v>
      </c>
      <c r="Z13" s="784" t="s">
        <v>34</v>
      </c>
      <c r="AA13" s="784" t="s">
        <v>24</v>
      </c>
      <c r="AB13" s="727" t="s">
        <v>34</v>
      </c>
      <c r="AC13" s="727" t="s">
        <v>21</v>
      </c>
      <c r="AD13" s="784" t="s">
        <v>24</v>
      </c>
      <c r="AE13" s="784" t="s">
        <v>34</v>
      </c>
      <c r="AF13" s="784" t="s">
        <v>21</v>
      </c>
      <c r="AG13" s="568" t="s">
        <v>42</v>
      </c>
      <c r="AH13" s="754" t="s">
        <v>60</v>
      </c>
      <c r="AI13" s="99">
        <f t="shared" si="2"/>
        <v>18</v>
      </c>
      <c r="AJ13" s="100">
        <f t="shared" si="3"/>
        <v>0</v>
      </c>
      <c r="AK13" s="101">
        <f t="shared" si="4"/>
        <v>36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9</v>
      </c>
      <c r="AR13" s="55">
        <f t="shared" si="8"/>
        <v>9</v>
      </c>
      <c r="AS13" s="55">
        <f t="shared" si="9"/>
        <v>9</v>
      </c>
      <c r="AT13" s="55">
        <f t="shared" si="10"/>
        <v>9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883" t="s">
        <v>21</v>
      </c>
      <c r="E14" s="778" t="s">
        <v>28</v>
      </c>
      <c r="F14" s="727" t="s">
        <v>34</v>
      </c>
      <c r="G14" s="771" t="s">
        <v>21</v>
      </c>
      <c r="H14" s="727" t="s">
        <v>28</v>
      </c>
      <c r="I14" s="1000" t="s">
        <v>34</v>
      </c>
      <c r="J14" s="1000" t="s">
        <v>21</v>
      </c>
      <c r="K14" s="1000" t="s">
        <v>41</v>
      </c>
      <c r="L14" s="784" t="s">
        <v>28</v>
      </c>
      <c r="M14" s="784" t="s">
        <v>34</v>
      </c>
      <c r="N14" s="771" t="s">
        <v>21</v>
      </c>
      <c r="O14" s="727" t="s">
        <v>28</v>
      </c>
      <c r="P14" s="727" t="s">
        <v>34</v>
      </c>
      <c r="Q14" s="727" t="s">
        <v>21</v>
      </c>
      <c r="R14" s="568" t="s">
        <v>21</v>
      </c>
      <c r="S14" s="548" t="s">
        <v>28</v>
      </c>
      <c r="T14" s="548" t="s">
        <v>34</v>
      </c>
      <c r="U14" s="548" t="s">
        <v>28</v>
      </c>
      <c r="V14" s="727" t="s">
        <v>34</v>
      </c>
      <c r="W14" s="727" t="s">
        <v>28</v>
      </c>
      <c r="X14" s="771" t="s">
        <v>34</v>
      </c>
      <c r="Y14" s="727" t="s">
        <v>21</v>
      </c>
      <c r="Z14" s="784" t="s">
        <v>28</v>
      </c>
      <c r="AA14" s="727" t="s">
        <v>34</v>
      </c>
      <c r="AB14" s="727" t="s">
        <v>21</v>
      </c>
      <c r="AC14" s="727" t="s">
        <v>28</v>
      </c>
      <c r="AD14" s="727" t="s">
        <v>34</v>
      </c>
      <c r="AE14" s="784" t="s">
        <v>28</v>
      </c>
      <c r="AF14" s="784" t="s">
        <v>34</v>
      </c>
      <c r="AG14" s="568" t="s">
        <v>21</v>
      </c>
      <c r="AH14" s="568" t="s">
        <v>28</v>
      </c>
      <c r="AI14" s="99">
        <f t="shared" si="2"/>
        <v>18</v>
      </c>
      <c r="AJ14" s="100">
        <f t="shared" si="3"/>
        <v>0</v>
      </c>
      <c r="AK14" s="101">
        <f t="shared" si="4"/>
        <v>44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11</v>
      </c>
      <c r="AV14" s="55">
        <f t="shared" si="12"/>
        <v>11</v>
      </c>
      <c r="AW14" s="55">
        <f t="shared" si="13"/>
        <v>11</v>
      </c>
      <c r="AX14" s="55">
        <f t="shared" si="14"/>
        <v>11</v>
      </c>
    </row>
    <row r="15" spans="1:50" ht="14">
      <c r="A15" s="19" t="s">
        <v>46</v>
      </c>
      <c r="B15" s="20" t="s">
        <v>32</v>
      </c>
      <c r="C15" s="49" t="s">
        <v>50</v>
      </c>
      <c r="D15" s="883" t="s">
        <v>34</v>
      </c>
      <c r="E15" s="810" t="s">
        <v>21</v>
      </c>
      <c r="F15" s="727" t="s">
        <v>28</v>
      </c>
      <c r="G15" s="771" t="s">
        <v>34</v>
      </c>
      <c r="H15" s="727" t="s">
        <v>24</v>
      </c>
      <c r="I15" s="727" t="s">
        <v>34</v>
      </c>
      <c r="J15" s="727" t="s">
        <v>21</v>
      </c>
      <c r="K15" s="727" t="s">
        <v>24</v>
      </c>
      <c r="L15" s="727" t="s">
        <v>34</v>
      </c>
      <c r="M15" s="784" t="s">
        <v>21</v>
      </c>
      <c r="N15" s="771" t="s">
        <v>28</v>
      </c>
      <c r="O15" s="727" t="s">
        <v>34</v>
      </c>
      <c r="P15" s="727" t="s">
        <v>24</v>
      </c>
      <c r="Q15" s="727" t="s">
        <v>34</v>
      </c>
      <c r="R15" s="548" t="s">
        <v>28</v>
      </c>
      <c r="S15" s="727" t="s">
        <v>34</v>
      </c>
      <c r="T15" s="729" t="s">
        <v>21</v>
      </c>
      <c r="U15" s="727" t="s">
        <v>21</v>
      </c>
      <c r="V15" s="727" t="s">
        <v>40</v>
      </c>
      <c r="W15" s="727" t="s">
        <v>24</v>
      </c>
      <c r="X15" s="854" t="s">
        <v>34</v>
      </c>
      <c r="Y15" s="727" t="s">
        <v>21</v>
      </c>
      <c r="Z15" s="727" t="s">
        <v>24</v>
      </c>
      <c r="AA15" s="784" t="s">
        <v>34</v>
      </c>
      <c r="AB15" s="727" t="s">
        <v>21</v>
      </c>
      <c r="AC15" s="784" t="s">
        <v>24</v>
      </c>
      <c r="AD15" s="784" t="s">
        <v>34</v>
      </c>
      <c r="AE15" s="784" t="s">
        <v>21</v>
      </c>
      <c r="AF15" s="784" t="s">
        <v>21</v>
      </c>
      <c r="AG15" s="568" t="s">
        <v>28</v>
      </c>
      <c r="AH15" s="828" t="s">
        <v>34</v>
      </c>
      <c r="AI15" s="587">
        <f t="shared" si="2"/>
        <v>18</v>
      </c>
      <c r="AJ15" s="100">
        <f t="shared" si="3"/>
        <v>0</v>
      </c>
      <c r="AK15" s="101">
        <f t="shared" si="4"/>
        <v>40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6</v>
      </c>
      <c r="AR15" s="55">
        <f t="shared" si="8"/>
        <v>6</v>
      </c>
      <c r="AS15" s="55">
        <f t="shared" si="9"/>
        <v>6</v>
      </c>
      <c r="AT15" s="55">
        <f t="shared" si="10"/>
        <v>6</v>
      </c>
      <c r="AU15" s="55">
        <f t="shared" si="11"/>
        <v>4</v>
      </c>
      <c r="AV15" s="55">
        <f t="shared" si="12"/>
        <v>4</v>
      </c>
      <c r="AW15" s="55">
        <f t="shared" si="13"/>
        <v>4</v>
      </c>
      <c r="AX15" s="55">
        <f t="shared" si="14"/>
        <v>4</v>
      </c>
    </row>
    <row r="16" spans="1:50" ht="14">
      <c r="A16" s="33" t="s">
        <v>46</v>
      </c>
      <c r="B16" s="34" t="s">
        <v>32</v>
      </c>
      <c r="C16" s="49" t="s">
        <v>52</v>
      </c>
      <c r="D16" s="548" t="s">
        <v>42</v>
      </c>
      <c r="E16" s="778" t="s">
        <v>24</v>
      </c>
      <c r="F16" s="727" t="s">
        <v>34</v>
      </c>
      <c r="G16" s="771" t="s">
        <v>21</v>
      </c>
      <c r="H16" s="727" t="s">
        <v>41</v>
      </c>
      <c r="I16" s="727" t="s">
        <v>21</v>
      </c>
      <c r="J16" s="727" t="s">
        <v>40</v>
      </c>
      <c r="K16" s="841" t="s">
        <v>42</v>
      </c>
      <c r="L16" s="841" t="s">
        <v>41</v>
      </c>
      <c r="M16" s="784" t="s">
        <v>21</v>
      </c>
      <c r="N16" s="771" t="s">
        <v>42</v>
      </c>
      <c r="O16" s="727" t="s">
        <v>36</v>
      </c>
      <c r="P16" s="727" t="s">
        <v>28</v>
      </c>
      <c r="Q16" s="784" t="s">
        <v>34</v>
      </c>
      <c r="R16" s="787" t="s">
        <v>21</v>
      </c>
      <c r="S16" s="568" t="s">
        <v>21</v>
      </c>
      <c r="T16" s="568" t="s">
        <v>24</v>
      </c>
      <c r="U16" s="548" t="s">
        <v>34</v>
      </c>
      <c r="V16" s="548" t="s">
        <v>21</v>
      </c>
      <c r="W16" s="729" t="s">
        <v>21</v>
      </c>
      <c r="X16" s="819" t="s">
        <v>42</v>
      </c>
      <c r="Y16" s="568" t="s">
        <v>21</v>
      </c>
      <c r="Z16" s="548" t="s">
        <v>42</v>
      </c>
      <c r="AA16" s="548" t="s">
        <v>41</v>
      </c>
      <c r="AB16" s="548" t="s">
        <v>28</v>
      </c>
      <c r="AC16" s="548" t="s">
        <v>34</v>
      </c>
      <c r="AD16" s="548" t="s">
        <v>21</v>
      </c>
      <c r="AE16" s="568" t="s">
        <v>36</v>
      </c>
      <c r="AF16" s="568" t="s">
        <v>36</v>
      </c>
      <c r="AG16" s="568" t="s">
        <v>24</v>
      </c>
      <c r="AH16" s="568" t="s">
        <v>34</v>
      </c>
      <c r="AI16" s="587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883" t="s">
        <v>21</v>
      </c>
      <c r="E17" s="778" t="s">
        <v>36</v>
      </c>
      <c r="F17" s="727" t="s">
        <v>24</v>
      </c>
      <c r="G17" s="771" t="s">
        <v>34</v>
      </c>
      <c r="H17" s="727" t="s">
        <v>21</v>
      </c>
      <c r="I17" s="727" t="s">
        <v>24</v>
      </c>
      <c r="J17" s="727" t="s">
        <v>34</v>
      </c>
      <c r="K17" s="843" t="s">
        <v>28</v>
      </c>
      <c r="L17" s="843" t="s">
        <v>34</v>
      </c>
      <c r="M17" s="727" t="s">
        <v>28</v>
      </c>
      <c r="N17" s="771" t="s">
        <v>34</v>
      </c>
      <c r="O17" s="727" t="s">
        <v>21</v>
      </c>
      <c r="P17" s="843" t="s">
        <v>21</v>
      </c>
      <c r="Q17" s="784" t="s">
        <v>28</v>
      </c>
      <c r="R17" s="548" t="s">
        <v>34</v>
      </c>
      <c r="S17" s="548" t="s">
        <v>21</v>
      </c>
      <c r="T17" s="548" t="s">
        <v>28</v>
      </c>
      <c r="U17" s="548" t="s">
        <v>34</v>
      </c>
      <c r="V17" s="548" t="s">
        <v>21</v>
      </c>
      <c r="W17" s="548" t="s">
        <v>40</v>
      </c>
      <c r="X17" s="756" t="s">
        <v>24</v>
      </c>
      <c r="Y17" s="548" t="s">
        <v>34</v>
      </c>
      <c r="Z17" s="568" t="s">
        <v>21</v>
      </c>
      <c r="AA17" s="729" t="s">
        <v>21</v>
      </c>
      <c r="AB17" s="548" t="s">
        <v>42</v>
      </c>
      <c r="AC17" s="568" t="s">
        <v>36</v>
      </c>
      <c r="AD17" s="548" t="s">
        <v>28</v>
      </c>
      <c r="AE17" s="548" t="s">
        <v>34</v>
      </c>
      <c r="AF17" s="568" t="s">
        <v>24</v>
      </c>
      <c r="AG17" s="548" t="s">
        <v>34</v>
      </c>
      <c r="AH17" s="568" t="s">
        <v>21</v>
      </c>
      <c r="AI17" s="587">
        <f t="shared" si="2"/>
        <v>18</v>
      </c>
      <c r="AJ17" s="100">
        <f t="shared" si="3"/>
        <v>0</v>
      </c>
      <c r="AK17" s="101">
        <f t="shared" si="4"/>
        <v>36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4</v>
      </c>
      <c r="AR17" s="55">
        <f t="shared" si="8"/>
        <v>4</v>
      </c>
      <c r="AS17" s="55">
        <f t="shared" si="9"/>
        <v>4</v>
      </c>
      <c r="AT17" s="55">
        <f t="shared" si="10"/>
        <v>4</v>
      </c>
      <c r="AU17" s="55">
        <f t="shared" si="11"/>
        <v>5</v>
      </c>
      <c r="AV17" s="55">
        <f t="shared" si="12"/>
        <v>5</v>
      </c>
      <c r="AW17" s="55">
        <f t="shared" si="13"/>
        <v>5</v>
      </c>
      <c r="AX17" s="55">
        <f t="shared" si="14"/>
        <v>5</v>
      </c>
    </row>
    <row r="18" spans="1:50" ht="14">
      <c r="A18" s="19" t="s">
        <v>46</v>
      </c>
      <c r="B18" s="34" t="s">
        <v>32</v>
      </c>
      <c r="C18" s="49" t="s">
        <v>54</v>
      </c>
      <c r="D18" s="727" t="s">
        <v>28</v>
      </c>
      <c r="E18" s="928" t="s">
        <v>34</v>
      </c>
      <c r="F18" s="729" t="s">
        <v>21</v>
      </c>
      <c r="G18" s="756" t="s">
        <v>42</v>
      </c>
      <c r="H18" s="548" t="s">
        <v>42</v>
      </c>
      <c r="I18" s="727" t="s">
        <v>28</v>
      </c>
      <c r="J18" s="727" t="s">
        <v>34</v>
      </c>
      <c r="K18" s="568" t="s">
        <v>21</v>
      </c>
      <c r="L18" s="548" t="s">
        <v>24</v>
      </c>
      <c r="M18" s="548" t="s">
        <v>34</v>
      </c>
      <c r="N18" s="819" t="s">
        <v>21</v>
      </c>
      <c r="O18" s="548" t="s">
        <v>24</v>
      </c>
      <c r="P18" s="548" t="s">
        <v>34</v>
      </c>
      <c r="Q18" s="568" t="s">
        <v>21</v>
      </c>
      <c r="R18" s="548" t="s">
        <v>40</v>
      </c>
      <c r="S18" s="568" t="s">
        <v>41</v>
      </c>
      <c r="T18" s="787" t="s">
        <v>21</v>
      </c>
      <c r="U18" s="727" t="s">
        <v>24</v>
      </c>
      <c r="V18" s="727" t="s">
        <v>34</v>
      </c>
      <c r="W18" s="727" t="s">
        <v>21</v>
      </c>
      <c r="X18" s="854" t="s">
        <v>40</v>
      </c>
      <c r="Y18" s="784" t="s">
        <v>28</v>
      </c>
      <c r="Z18" s="727" t="s">
        <v>34</v>
      </c>
      <c r="AA18" s="784" t="s">
        <v>28</v>
      </c>
      <c r="AB18" s="784" t="s">
        <v>34</v>
      </c>
      <c r="AC18" s="784" t="s">
        <v>21</v>
      </c>
      <c r="AD18" s="784" t="s">
        <v>21</v>
      </c>
      <c r="AE18" s="784" t="s">
        <v>24</v>
      </c>
      <c r="AF18" s="784" t="s">
        <v>34</v>
      </c>
      <c r="AG18" s="784" t="s">
        <v>21</v>
      </c>
      <c r="AH18" s="784" t="s">
        <v>24</v>
      </c>
      <c r="AI18" s="587">
        <f t="shared" si="2"/>
        <v>18</v>
      </c>
      <c r="AJ18" s="100">
        <f t="shared" si="3"/>
        <v>0</v>
      </c>
      <c r="AK18" s="101">
        <f t="shared" si="4"/>
        <v>36</v>
      </c>
      <c r="AL18" s="104" t="s">
        <v>48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5</v>
      </c>
      <c r="AR18" s="55">
        <f t="shared" si="8"/>
        <v>5</v>
      </c>
      <c r="AS18" s="55">
        <f t="shared" si="9"/>
        <v>5</v>
      </c>
      <c r="AT18" s="55">
        <f t="shared" si="10"/>
        <v>5</v>
      </c>
      <c r="AU18" s="55">
        <f t="shared" si="11"/>
        <v>4</v>
      </c>
      <c r="AV18" s="55">
        <f t="shared" si="12"/>
        <v>4</v>
      </c>
      <c r="AW18" s="55">
        <f t="shared" si="13"/>
        <v>4</v>
      </c>
      <c r="AX18" s="55">
        <f t="shared" si="14"/>
        <v>4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40</v>
      </c>
      <c r="E19" s="778" t="s">
        <v>40</v>
      </c>
      <c r="F19" s="548" t="s">
        <v>40</v>
      </c>
      <c r="G19" s="756" t="s">
        <v>40</v>
      </c>
      <c r="H19" s="548" t="s">
        <v>21</v>
      </c>
      <c r="I19" s="548" t="s">
        <v>40</v>
      </c>
      <c r="J19" s="548" t="s">
        <v>21</v>
      </c>
      <c r="K19" s="913" t="s">
        <v>21</v>
      </c>
      <c r="L19" s="568" t="s">
        <v>42</v>
      </c>
      <c r="M19" s="568" t="s">
        <v>40</v>
      </c>
      <c r="N19" s="756" t="s">
        <v>21</v>
      </c>
      <c r="O19" s="548" t="s">
        <v>42</v>
      </c>
      <c r="P19" s="832" t="s">
        <v>40</v>
      </c>
      <c r="Q19" s="568" t="s">
        <v>40</v>
      </c>
      <c r="R19" s="568" t="s">
        <v>42</v>
      </c>
      <c r="S19" s="568" t="s">
        <v>21</v>
      </c>
      <c r="T19" s="568" t="s">
        <v>40</v>
      </c>
      <c r="U19" s="727" t="s">
        <v>40</v>
      </c>
      <c r="V19" s="727" t="s">
        <v>21</v>
      </c>
      <c r="W19" s="727" t="s">
        <v>42</v>
      </c>
      <c r="X19" s="771" t="s">
        <v>21</v>
      </c>
      <c r="Y19" s="784" t="s">
        <v>40</v>
      </c>
      <c r="Z19" s="727" t="s">
        <v>21</v>
      </c>
      <c r="AA19" s="727" t="s">
        <v>40</v>
      </c>
      <c r="AB19" s="784" t="s">
        <v>40</v>
      </c>
      <c r="AC19" s="784" t="s">
        <v>40</v>
      </c>
      <c r="AD19" s="727" t="s">
        <v>40</v>
      </c>
      <c r="AE19" s="784" t="s">
        <v>21</v>
      </c>
      <c r="AF19" s="784" t="s">
        <v>40</v>
      </c>
      <c r="AG19" s="784" t="s">
        <v>40</v>
      </c>
      <c r="AH19" s="784" t="s">
        <v>40</v>
      </c>
      <c r="AI19" s="587">
        <f t="shared" si="2"/>
        <v>18</v>
      </c>
      <c r="AJ19" s="100">
        <f t="shared" si="3"/>
        <v>0</v>
      </c>
      <c r="AK19" s="101">
        <f t="shared" si="4"/>
        <v>0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0</v>
      </c>
      <c r="AR19" s="55">
        <f t="shared" si="8"/>
        <v>0</v>
      </c>
      <c r="AS19" s="55">
        <f t="shared" si="9"/>
        <v>0</v>
      </c>
      <c r="AT19" s="55">
        <f t="shared" si="10"/>
        <v>0</v>
      </c>
      <c r="AU19" s="55">
        <f t="shared" si="11"/>
        <v>0</v>
      </c>
      <c r="AV19" s="55">
        <f t="shared" si="12"/>
        <v>0</v>
      </c>
      <c r="AW19" s="55">
        <f t="shared" si="13"/>
        <v>0</v>
      </c>
      <c r="AX19" s="55">
        <f t="shared" si="14"/>
        <v>0</v>
      </c>
    </row>
    <row r="20" spans="1:50" ht="14">
      <c r="A20" s="19" t="s">
        <v>46</v>
      </c>
      <c r="B20" s="779" t="s">
        <v>32</v>
      </c>
      <c r="C20" s="49" t="s">
        <v>56</v>
      </c>
      <c r="D20" s="548" t="s">
        <v>37</v>
      </c>
      <c r="E20" s="778" t="s">
        <v>36</v>
      </c>
      <c r="F20" s="548" t="s">
        <v>36</v>
      </c>
      <c r="G20" s="756" t="s">
        <v>21</v>
      </c>
      <c r="H20" s="548" t="s">
        <v>36</v>
      </c>
      <c r="I20" s="548" t="s">
        <v>36</v>
      </c>
      <c r="J20" s="568" t="s">
        <v>36</v>
      </c>
      <c r="K20" s="568" t="s">
        <v>21</v>
      </c>
      <c r="L20" s="568" t="s">
        <v>41</v>
      </c>
      <c r="M20" s="568" t="s">
        <v>41</v>
      </c>
      <c r="N20" s="756" t="s">
        <v>41</v>
      </c>
      <c r="O20" s="548" t="s">
        <v>41</v>
      </c>
      <c r="P20" s="548" t="s">
        <v>21</v>
      </c>
      <c r="Q20" s="568" t="s">
        <v>41</v>
      </c>
      <c r="R20" s="568" t="s">
        <v>41</v>
      </c>
      <c r="S20" s="568" t="s">
        <v>36</v>
      </c>
      <c r="T20" s="568" t="s">
        <v>21</v>
      </c>
      <c r="U20" s="756" t="s">
        <v>36</v>
      </c>
      <c r="V20" s="548" t="s">
        <v>41</v>
      </c>
      <c r="W20" s="548" t="s">
        <v>21</v>
      </c>
      <c r="X20" s="819" t="s">
        <v>36</v>
      </c>
      <c r="Y20" s="725" t="s">
        <v>36</v>
      </c>
      <c r="Z20" s="584" t="s">
        <v>21</v>
      </c>
      <c r="AA20" s="894" t="s">
        <v>21</v>
      </c>
      <c r="AB20" s="784" t="s">
        <v>36</v>
      </c>
      <c r="AC20" s="725" t="s">
        <v>21</v>
      </c>
      <c r="AD20" s="584" t="s">
        <v>41</v>
      </c>
      <c r="AE20" s="725" t="s">
        <v>21</v>
      </c>
      <c r="AF20" s="568" t="s">
        <v>41</v>
      </c>
      <c r="AG20" s="568" t="s">
        <v>36</v>
      </c>
      <c r="AH20" s="568" t="s">
        <v>41</v>
      </c>
      <c r="AI20" s="587">
        <f t="shared" si="2"/>
        <v>18</v>
      </c>
      <c r="AJ20" s="100">
        <f t="shared" si="3"/>
        <v>0</v>
      </c>
      <c r="AK20" s="101">
        <f t="shared" si="4"/>
        <v>0</v>
      </c>
      <c r="AL20" s="104"/>
      <c r="AM20" s="98"/>
      <c r="AN20" s="55">
        <f t="shared" si="15"/>
        <v>1</v>
      </c>
      <c r="AO20" s="55">
        <f t="shared" si="5"/>
        <v>9</v>
      </c>
      <c r="AP20" s="55">
        <f t="shared" si="6"/>
        <v>9</v>
      </c>
      <c r="AQ20" s="55">
        <f t="shared" si="7"/>
        <v>0</v>
      </c>
      <c r="AR20" s="55">
        <f t="shared" si="8"/>
        <v>0</v>
      </c>
      <c r="AS20" s="55">
        <f t="shared" si="9"/>
        <v>0</v>
      </c>
      <c r="AT20" s="55">
        <f t="shared" si="10"/>
        <v>0</v>
      </c>
      <c r="AU20" s="55">
        <f t="shared" si="11"/>
        <v>0</v>
      </c>
      <c r="AV20" s="55">
        <f t="shared" si="12"/>
        <v>0</v>
      </c>
      <c r="AW20" s="55">
        <f t="shared" si="13"/>
        <v>0</v>
      </c>
      <c r="AX20" s="55">
        <f t="shared" si="14"/>
        <v>0</v>
      </c>
    </row>
    <row r="21" spans="1:50" ht="14">
      <c r="A21" s="19" t="s">
        <v>46</v>
      </c>
      <c r="B21" s="779" t="s">
        <v>58</v>
      </c>
      <c r="C21" s="49" t="s">
        <v>59</v>
      </c>
      <c r="D21" s="548" t="s">
        <v>21</v>
      </c>
      <c r="E21" s="778" t="s">
        <v>41</v>
      </c>
      <c r="F21" s="754" t="s">
        <v>60</v>
      </c>
      <c r="G21" s="756" t="s">
        <v>37</v>
      </c>
      <c r="H21" s="548" t="s">
        <v>40</v>
      </c>
      <c r="I21" s="568" t="s">
        <v>21</v>
      </c>
      <c r="J21" s="568" t="s">
        <v>41</v>
      </c>
      <c r="K21" s="568" t="s">
        <v>21</v>
      </c>
      <c r="L21" s="568" t="s">
        <v>40</v>
      </c>
      <c r="M21" s="568" t="s">
        <v>36</v>
      </c>
      <c r="N21" s="1013" t="s">
        <v>60</v>
      </c>
      <c r="O21" s="754" t="s">
        <v>60</v>
      </c>
      <c r="P21" s="754" t="s">
        <v>60</v>
      </c>
      <c r="Q21" s="754" t="s">
        <v>60</v>
      </c>
      <c r="R21" s="548" t="s">
        <v>21</v>
      </c>
      <c r="S21" s="568" t="s">
        <v>40</v>
      </c>
      <c r="T21" s="568" t="s">
        <v>42</v>
      </c>
      <c r="U21" s="548" t="s">
        <v>21</v>
      </c>
      <c r="V21" s="548" t="s">
        <v>36</v>
      </c>
      <c r="W21" s="548" t="s">
        <v>41</v>
      </c>
      <c r="X21" s="819" t="s">
        <v>21</v>
      </c>
      <c r="Y21" s="548" t="s">
        <v>21</v>
      </c>
      <c r="Z21" s="823" t="s">
        <v>41</v>
      </c>
      <c r="AA21" s="823" t="s">
        <v>42</v>
      </c>
      <c r="AB21" s="824" t="s">
        <v>41</v>
      </c>
      <c r="AC21" s="824" t="s">
        <v>41</v>
      </c>
      <c r="AD21" s="823" t="s">
        <v>21</v>
      </c>
      <c r="AE21" s="825" t="s">
        <v>41</v>
      </c>
      <c r="AF21" s="568" t="s">
        <v>42</v>
      </c>
      <c r="AG21" s="568" t="s">
        <v>21</v>
      </c>
      <c r="AH21" s="754" t="s">
        <v>60</v>
      </c>
      <c r="AI21" s="587">
        <f t="shared" si="2"/>
        <v>18</v>
      </c>
      <c r="AJ21" s="100">
        <f t="shared" si="3"/>
        <v>0</v>
      </c>
      <c r="AK21" s="101">
        <f t="shared" si="4"/>
        <v>0</v>
      </c>
      <c r="AL21" s="104" t="s">
        <v>51</v>
      </c>
      <c r="AN21" s="55">
        <f t="shared" si="15"/>
        <v>1</v>
      </c>
      <c r="AO21" s="55">
        <f t="shared" si="5"/>
        <v>9</v>
      </c>
      <c r="AP21" s="55">
        <f t="shared" si="6"/>
        <v>9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19" t="s">
        <v>46</v>
      </c>
      <c r="B22" s="777" t="s">
        <v>44</v>
      </c>
      <c r="C22" s="49" t="s">
        <v>61</v>
      </c>
      <c r="D22" s="727" t="s">
        <v>36</v>
      </c>
      <c r="E22" s="928" t="s">
        <v>42</v>
      </c>
      <c r="F22" s="727" t="s">
        <v>42</v>
      </c>
      <c r="G22" s="771" t="s">
        <v>36</v>
      </c>
      <c r="H22" s="727" t="s">
        <v>21</v>
      </c>
      <c r="I22" s="727" t="s">
        <v>42</v>
      </c>
      <c r="J22" s="727" t="s">
        <v>42</v>
      </c>
      <c r="K22" s="727" t="s">
        <v>40</v>
      </c>
      <c r="L22" s="727" t="s">
        <v>21</v>
      </c>
      <c r="M22" s="727" t="s">
        <v>21</v>
      </c>
      <c r="N22" s="727" t="s">
        <v>40</v>
      </c>
      <c r="O22" s="727" t="s">
        <v>40</v>
      </c>
      <c r="P22" s="843" t="s">
        <v>41</v>
      </c>
      <c r="Q22" s="727" t="s">
        <v>42</v>
      </c>
      <c r="R22" s="727" t="s">
        <v>21</v>
      </c>
      <c r="S22" s="727" t="s">
        <v>42</v>
      </c>
      <c r="T22" s="727" t="s">
        <v>36</v>
      </c>
      <c r="U22" s="727" t="s">
        <v>42</v>
      </c>
      <c r="V22" s="727" t="s">
        <v>42</v>
      </c>
      <c r="W22" s="727" t="s">
        <v>21</v>
      </c>
      <c r="X22" s="854" t="s">
        <v>21</v>
      </c>
      <c r="Y22" s="838" t="s">
        <v>42</v>
      </c>
      <c r="Z22" s="1004" t="s">
        <v>40</v>
      </c>
      <c r="AA22" s="997" t="s">
        <v>21</v>
      </c>
      <c r="AB22" s="729" t="s">
        <v>21</v>
      </c>
      <c r="AC22" s="548" t="s">
        <v>42</v>
      </c>
      <c r="AD22" s="828" t="s">
        <v>42</v>
      </c>
      <c r="AE22" s="828" t="s">
        <v>40</v>
      </c>
      <c r="AF22" s="568" t="s">
        <v>21</v>
      </c>
      <c r="AG22" s="568" t="s">
        <v>41</v>
      </c>
      <c r="AH22" s="568" t="s">
        <v>42</v>
      </c>
      <c r="AI22" s="587">
        <f t="shared" si="2"/>
        <v>18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777"/>
      <c r="C23" s="49"/>
      <c r="D23" s="548"/>
      <c r="E23" s="778"/>
      <c r="F23" s="548"/>
      <c r="G23" s="756"/>
      <c r="H23" s="548"/>
      <c r="I23" s="548"/>
      <c r="J23" s="548"/>
      <c r="K23" s="548"/>
      <c r="L23" s="548"/>
      <c r="M23" s="568"/>
      <c r="N23" s="819"/>
      <c r="O23" s="548"/>
      <c r="P23" s="548"/>
      <c r="Q23" s="548"/>
      <c r="R23" s="548"/>
      <c r="S23" s="548"/>
      <c r="T23" s="548"/>
      <c r="U23" s="548"/>
      <c r="V23" s="548"/>
      <c r="W23" s="548"/>
      <c r="X23" s="819"/>
      <c r="Y23" s="548"/>
      <c r="Z23" s="548"/>
      <c r="AA23" s="568"/>
      <c r="AB23" s="548"/>
      <c r="AC23" s="568"/>
      <c r="AD23" s="568"/>
      <c r="AE23" s="568"/>
      <c r="AF23" s="568"/>
      <c r="AG23" s="568"/>
      <c r="AH23" s="568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104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777"/>
      <c r="C24" s="49"/>
      <c r="D24" s="548"/>
      <c r="E24" s="778"/>
      <c r="F24" s="548"/>
      <c r="G24" s="778"/>
      <c r="H24" s="548"/>
      <c r="I24" s="548"/>
      <c r="J24" s="548"/>
      <c r="K24" s="548"/>
      <c r="L24" s="548"/>
      <c r="M24" s="568"/>
      <c r="N24" s="819"/>
      <c r="O24" s="548"/>
      <c r="P24" s="548"/>
      <c r="Q24" s="548"/>
      <c r="R24" s="548"/>
      <c r="S24" s="778"/>
      <c r="T24" s="778"/>
      <c r="U24" s="778"/>
      <c r="V24" s="548"/>
      <c r="W24" s="548"/>
      <c r="X24" s="756"/>
      <c r="Y24" s="778"/>
      <c r="Z24" s="548"/>
      <c r="AA24" s="778"/>
      <c r="AB24" s="778"/>
      <c r="AC24" s="778"/>
      <c r="AD24" s="778"/>
      <c r="AE24" s="778"/>
      <c r="AF24" s="778"/>
      <c r="AG24" s="548"/>
      <c r="AH24" s="54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777"/>
      <c r="C25" s="49"/>
      <c r="D25" s="548"/>
      <c r="E25" s="778"/>
      <c r="F25" s="548"/>
      <c r="G25" s="778"/>
      <c r="H25" s="548"/>
      <c r="I25" s="791"/>
      <c r="J25" s="791"/>
      <c r="K25" s="791"/>
      <c r="L25" s="548"/>
      <c r="M25" s="548"/>
      <c r="N25" s="756"/>
      <c r="O25" s="548"/>
      <c r="P25" s="548"/>
      <c r="Q25" s="548"/>
      <c r="R25" s="548"/>
      <c r="S25" s="778"/>
      <c r="T25" s="778"/>
      <c r="U25" s="778"/>
      <c r="V25" s="778"/>
      <c r="W25" s="778"/>
      <c r="X25" s="756"/>
      <c r="Y25" s="778"/>
      <c r="Z25" s="548"/>
      <c r="AA25" s="77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258" t="s">
        <v>62</v>
      </c>
      <c r="B26" s="1258"/>
      <c r="C26" s="1258"/>
      <c r="D26" s="763"/>
      <c r="E26" s="715"/>
      <c r="F26" s="715"/>
      <c r="G26" s="781"/>
      <c r="H26" s="715"/>
      <c r="J26" s="765"/>
      <c r="K26" s="763"/>
      <c r="L26" s="715"/>
      <c r="M26" s="715"/>
      <c r="N26" s="715"/>
      <c r="O26" s="548"/>
      <c r="P26" s="548"/>
      <c r="Q26" s="765"/>
      <c r="R26" s="763"/>
      <c r="S26" s="715"/>
      <c r="T26" s="715"/>
      <c r="U26" s="715"/>
      <c r="V26" s="715"/>
      <c r="W26" s="715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 t="s">
        <v>98</v>
      </c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1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2</v>
      </c>
      <c r="M42" s="55">
        <f t="shared" si="24"/>
        <v>2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1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2</v>
      </c>
      <c r="M43" s="55">
        <f t="shared" si="25"/>
        <v>2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1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2</v>
      </c>
      <c r="F44" s="55">
        <f t="shared" si="26"/>
        <v>2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1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2</v>
      </c>
      <c r="F45" s="55">
        <f t="shared" si="27"/>
        <v>2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1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2</v>
      </c>
      <c r="AF46" s="55">
        <f t="shared" si="28"/>
        <v>1</v>
      </c>
      <c r="AG46" s="55">
        <f t="shared" si="28"/>
        <v>1</v>
      </c>
      <c r="AH46" s="55">
        <f t="shared" si="28"/>
        <v>1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2</v>
      </c>
      <c r="AF47" s="55">
        <f t="shared" si="29"/>
        <v>1</v>
      </c>
      <c r="AG47" s="55">
        <f t="shared" si="29"/>
        <v>1</v>
      </c>
      <c r="AH47" s="55">
        <f t="shared" si="29"/>
        <v>1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2</v>
      </c>
      <c r="AF48" s="55">
        <f t="shared" si="30"/>
        <v>1</v>
      </c>
      <c r="AG48" s="55">
        <f t="shared" si="30"/>
        <v>1</v>
      </c>
      <c r="AH48" s="55">
        <f t="shared" si="30"/>
        <v>1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2</v>
      </c>
      <c r="AF49" s="55">
        <f t="shared" si="31"/>
        <v>1</v>
      </c>
      <c r="AG49" s="55">
        <f t="shared" si="31"/>
        <v>1</v>
      </c>
      <c r="AH49" s="55">
        <f t="shared" si="31"/>
        <v>1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  <c r="AG50" s="55">
        <f t="shared" si="32"/>
        <v>2</v>
      </c>
      <c r="AH50" s="55">
        <f t="shared" si="32"/>
        <v>2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2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4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4</v>
      </c>
      <c r="M53" s="55">
        <f t="shared" si="35"/>
        <v>4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2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4</v>
      </c>
      <c r="F54" s="55">
        <f t="shared" si="36"/>
        <v>4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2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8</v>
      </c>
      <c r="AF55" s="55">
        <f t="shared" si="37"/>
        <v>4</v>
      </c>
      <c r="AG55" s="55">
        <f t="shared" si="37"/>
        <v>4</v>
      </c>
      <c r="AH55" s="55">
        <f t="shared" si="37"/>
        <v>4</v>
      </c>
    </row>
    <row r="56" spans="3:34" s="1" customFormat="1" ht="14"/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F5:I20">
    <cfRule type="expression" dxfId="11084" priority="1" stopIfTrue="1">
      <formula>AND(WEEKDAY(F$5)=1)</formula>
    </cfRule>
  </conditionalFormatting>
  <conditionalFormatting sqref="F22:R25">
    <cfRule type="expression" dxfId="11083" priority="23" stopIfTrue="1">
      <formula>AND(WEEKDAY(F$5)=1)</formula>
    </cfRule>
  </conditionalFormatting>
  <conditionalFormatting sqref="I21:I23">
    <cfRule type="expression" dxfId="11082" priority="18" stopIfTrue="1">
      <formula>AND(WEEKDAY(I$5)=1)</formula>
    </cfRule>
  </conditionalFormatting>
  <conditionalFormatting sqref="J5:K23">
    <cfRule type="expression" dxfId="11081" priority="5" stopIfTrue="1">
      <formula>AND(WEEKDAY(J$5)=1)</formula>
    </cfRule>
  </conditionalFormatting>
  <conditionalFormatting sqref="L20:Q20">
    <cfRule type="expression" dxfId="11080" priority="14" stopIfTrue="1">
      <formula>AND(WEEKDAY(L$5)=1)</formula>
    </cfRule>
  </conditionalFormatting>
  <conditionalFormatting sqref="L5:R19">
    <cfRule type="expression" dxfId="11079" priority="8" stopIfTrue="1">
      <formula>AND(WEEKDAY(L$5)=1)</formula>
    </cfRule>
  </conditionalFormatting>
  <conditionalFormatting sqref="O26:P26">
    <cfRule type="expression" dxfId="11078" priority="30" stopIfTrue="1">
      <formula>AND(WEEKDAY(O$5)=1)</formula>
    </cfRule>
  </conditionalFormatting>
  <conditionalFormatting sqref="S5:AB25">
    <cfRule type="expression" dxfId="11077" priority="2" stopIfTrue="1">
      <formula>AND(WEEKDAY(S$5)=1)</formula>
    </cfRule>
  </conditionalFormatting>
  <conditionalFormatting sqref="AC5:AG21">
    <cfRule type="expression" dxfId="11076" priority="22" stopIfTrue="1">
      <formula>AND(WEEKDAY(AC$5)=1)</formula>
    </cfRule>
  </conditionalFormatting>
  <conditionalFormatting sqref="AH5:AH12 D5:E25 R20:R21 G21:H21 L21:M21 AC22:AH25 I24:K25">
    <cfRule type="expression" dxfId="11075" priority="32" stopIfTrue="1">
      <formula>AND(WEEKDAY(D$5)=1)</formula>
    </cfRule>
  </conditionalFormatting>
  <conditionalFormatting sqref="AH14:AH20">
    <cfRule type="expression" dxfId="11074" priority="7" stopIfTrue="1">
      <formula>AND(WEEKDAY(AH$5)=1)</formula>
    </cfRule>
  </conditionalFormatting>
  <conditionalFormatting sqref="AI8:AK25 AN8:AN25">
    <cfRule type="cellIs" dxfId="11073" priority="33" stopIfTrue="1" operator="equal">
      <formula>0</formula>
    </cfRule>
  </conditionalFormatting>
  <dataValidations count="1">
    <dataValidation type="list" allowBlank="1" showInputMessage="1" showErrorMessage="1" sqref="N20:Q20 F8:F20 F22:F25 N22:N25 Q22:Q25 AH8:AH12 AH14:AH20 AH22:AH25 D8:E25 O22:P26 J8:Q19 J20:M25 R8:AG25 G8:I25" xr:uid="{00000000-0002-0000-0800-000000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9"/>
  <sheetViews>
    <sheetView workbookViewId="0">
      <selection activeCell="AF22" sqref="AF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99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43191</v>
      </c>
      <c r="E5" s="11">
        <f>DATE($A$1,$D$2,2)</f>
        <v>43192</v>
      </c>
      <c r="F5" s="11">
        <f>DATE($A$1,$D$2,3)</f>
        <v>43193</v>
      </c>
      <c r="G5" s="11">
        <f>DATE($A$1,$D$2,4)</f>
        <v>43194</v>
      </c>
      <c r="H5" s="11">
        <f>DATE($A$1,$D$2,5)</f>
        <v>43195</v>
      </c>
      <c r="I5" s="11">
        <f>DATE($A$1,$D$2,6)</f>
        <v>43196</v>
      </c>
      <c r="J5" s="11">
        <f>DATE($A$1,$D$2,7)</f>
        <v>43197</v>
      </c>
      <c r="K5" s="11">
        <f>DATE($A$1,$D$2,8)</f>
        <v>43198</v>
      </c>
      <c r="L5" s="11">
        <f>DATE($A$1,$D$2,9)</f>
        <v>43199</v>
      </c>
      <c r="M5" s="11">
        <f>DATE($A$1,$D$2,10)</f>
        <v>43200</v>
      </c>
      <c r="N5" s="56">
        <f>DATE($A$1,$D$2,11)</f>
        <v>43201</v>
      </c>
      <c r="O5" s="11">
        <f>DATE($A$1,$D$2,12)</f>
        <v>43202</v>
      </c>
      <c r="P5" s="11">
        <f>DATE($A$1,$D$2,13)</f>
        <v>43203</v>
      </c>
      <c r="Q5" s="11">
        <f>DATE($A$1,$D$2,14)</f>
        <v>43204</v>
      </c>
      <c r="R5" s="11">
        <f>DATE($A$1,$D$2,15)</f>
        <v>43205</v>
      </c>
      <c r="S5" s="11">
        <f>DATE($A$1,$D$2,16)</f>
        <v>43206</v>
      </c>
      <c r="T5" s="11">
        <f>DATE($A$1,$D$2,17)</f>
        <v>43207</v>
      </c>
      <c r="U5" s="11">
        <f>DATE($A$1,$D$2,18)</f>
        <v>43208</v>
      </c>
      <c r="V5" s="11">
        <f>DATE($A$1,$D$2,19)</f>
        <v>43209</v>
      </c>
      <c r="W5" s="11">
        <f>DATE($A$1,$D$2,20)</f>
        <v>43210</v>
      </c>
      <c r="X5" s="11">
        <f>DATE($A$1,$D$2,21)</f>
        <v>43211</v>
      </c>
      <c r="Y5" s="11">
        <f>DATE($A$1,$D$2,22)</f>
        <v>43212</v>
      </c>
      <c r="Z5" s="11">
        <f>DATE($A$1,$D$2,23)</f>
        <v>43213</v>
      </c>
      <c r="AA5" s="11">
        <f>DATE($A$1,$D$2,24)</f>
        <v>43214</v>
      </c>
      <c r="AB5" s="11">
        <f>DATE($A$1,$D$2,25)</f>
        <v>43215</v>
      </c>
      <c r="AC5" s="11">
        <f>DATE($A$1,$D$2,26)</f>
        <v>43216</v>
      </c>
      <c r="AD5" s="11">
        <f>DATE($A$1,$D$2,27)</f>
        <v>43217</v>
      </c>
      <c r="AE5" s="11">
        <f>DATE($A$1,$D$2,28)</f>
        <v>43218</v>
      </c>
      <c r="AF5" s="88">
        <f>DATE($A$1,$D$2,29)</f>
        <v>43219</v>
      </c>
      <c r="AG5" s="11">
        <f>DATE($A$1,$D$2,30)</f>
        <v>43220</v>
      </c>
      <c r="AH5" s="478">
        <f>DATE($A$1,$D$2,31)</f>
        <v>43221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H6" si="0">IF(MONTH(D5)&gt;$D$2,"",D5)</f>
        <v>43191</v>
      </c>
      <c r="E6" s="11">
        <f t="shared" si="0"/>
        <v>43192</v>
      </c>
      <c r="F6" s="88">
        <f t="shared" si="0"/>
        <v>43193</v>
      </c>
      <c r="G6" s="11">
        <f t="shared" si="0"/>
        <v>43194</v>
      </c>
      <c r="H6" s="11">
        <f t="shared" si="0"/>
        <v>43195</v>
      </c>
      <c r="I6" s="11">
        <f t="shared" si="0"/>
        <v>43196</v>
      </c>
      <c r="J6" s="11">
        <f t="shared" si="0"/>
        <v>43197</v>
      </c>
      <c r="K6" s="88">
        <f t="shared" si="0"/>
        <v>43198</v>
      </c>
      <c r="L6" s="88">
        <f t="shared" si="0"/>
        <v>43199</v>
      </c>
      <c r="M6" s="11">
        <f t="shared" si="0"/>
        <v>43200</v>
      </c>
      <c r="N6" s="88">
        <f t="shared" si="0"/>
        <v>43201</v>
      </c>
      <c r="O6" s="88">
        <f t="shared" si="0"/>
        <v>43202</v>
      </c>
      <c r="P6" s="11">
        <f t="shared" si="0"/>
        <v>43203</v>
      </c>
      <c r="Q6" s="11">
        <f t="shared" si="0"/>
        <v>43204</v>
      </c>
      <c r="R6" s="11">
        <f t="shared" si="0"/>
        <v>43205</v>
      </c>
      <c r="S6" s="11">
        <f t="shared" si="0"/>
        <v>43206</v>
      </c>
      <c r="T6" s="11">
        <f t="shared" si="0"/>
        <v>43207</v>
      </c>
      <c r="U6" s="88">
        <f t="shared" si="0"/>
        <v>43208</v>
      </c>
      <c r="V6" s="11">
        <f t="shared" si="0"/>
        <v>43209</v>
      </c>
      <c r="W6" s="11">
        <f t="shared" si="0"/>
        <v>43210</v>
      </c>
      <c r="X6" s="88">
        <f t="shared" si="0"/>
        <v>43211</v>
      </c>
      <c r="Y6" s="11">
        <f t="shared" si="0"/>
        <v>43212</v>
      </c>
      <c r="Z6" s="88">
        <f t="shared" si="0"/>
        <v>43213</v>
      </c>
      <c r="AA6" s="11">
        <f t="shared" si="0"/>
        <v>43214</v>
      </c>
      <c r="AB6" s="11">
        <f t="shared" si="0"/>
        <v>43215</v>
      </c>
      <c r="AC6" s="11">
        <f t="shared" si="0"/>
        <v>43216</v>
      </c>
      <c r="AD6" s="11">
        <f t="shared" si="0"/>
        <v>43217</v>
      </c>
      <c r="AE6" s="11">
        <f t="shared" si="0"/>
        <v>43218</v>
      </c>
      <c r="AF6" s="88">
        <f t="shared" si="0"/>
        <v>43219</v>
      </c>
      <c r="AG6" s="56">
        <f t="shared" si="0"/>
        <v>43220</v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797" t="str">
        <f t="shared" ref="D7:AH7" si="1">IF(D6="","",CHOOSE(WEEKDAY(D6,1),"日","月","火","水","木","金","土"))</f>
        <v>日</v>
      </c>
      <c r="E7" s="117" t="str">
        <f t="shared" si="1"/>
        <v>月</v>
      </c>
      <c r="F7" s="831" t="str">
        <f t="shared" si="1"/>
        <v>火</v>
      </c>
      <c r="G7" s="708" t="str">
        <f t="shared" si="1"/>
        <v>水</v>
      </c>
      <c r="H7" s="117" t="str">
        <f t="shared" si="1"/>
        <v>木</v>
      </c>
      <c r="I7" s="117" t="str">
        <f t="shared" si="1"/>
        <v>金</v>
      </c>
      <c r="J7" s="117" t="str">
        <f t="shared" si="1"/>
        <v>土</v>
      </c>
      <c r="K7" s="797" t="str">
        <f t="shared" si="1"/>
        <v>日</v>
      </c>
      <c r="L7" s="831" t="str">
        <f t="shared" si="1"/>
        <v>月</v>
      </c>
      <c r="M7" s="117" t="str">
        <f t="shared" si="1"/>
        <v>火</v>
      </c>
      <c r="N7" s="744" t="str">
        <f t="shared" si="1"/>
        <v>水</v>
      </c>
      <c r="O7" s="831" t="str">
        <f t="shared" si="1"/>
        <v>木</v>
      </c>
      <c r="P7" s="117" t="str">
        <f t="shared" si="1"/>
        <v>金</v>
      </c>
      <c r="Q7" s="117" t="str">
        <f t="shared" si="1"/>
        <v>土</v>
      </c>
      <c r="R7" s="770" t="str">
        <f t="shared" si="1"/>
        <v>日</v>
      </c>
      <c r="S7" s="117" t="str">
        <f t="shared" si="1"/>
        <v>月</v>
      </c>
      <c r="T7" s="117" t="str">
        <f t="shared" si="1"/>
        <v>火</v>
      </c>
      <c r="U7" s="744" t="str">
        <f t="shared" si="1"/>
        <v>水</v>
      </c>
      <c r="V7" s="117" t="str">
        <f t="shared" si="1"/>
        <v>木</v>
      </c>
      <c r="W7" s="117" t="str">
        <f t="shared" si="1"/>
        <v>金</v>
      </c>
      <c r="X7" s="744" t="str">
        <f t="shared" si="1"/>
        <v>土</v>
      </c>
      <c r="Y7" s="770" t="str">
        <f t="shared" si="1"/>
        <v>日</v>
      </c>
      <c r="Z7" s="831" t="str">
        <f t="shared" si="1"/>
        <v>月</v>
      </c>
      <c r="AA7" s="117" t="str">
        <f t="shared" si="1"/>
        <v>火</v>
      </c>
      <c r="AB7" s="708" t="str">
        <f t="shared" si="1"/>
        <v>水</v>
      </c>
      <c r="AC7" s="117" t="str">
        <f t="shared" si="1"/>
        <v>木</v>
      </c>
      <c r="AD7" s="117" t="str">
        <f t="shared" si="1"/>
        <v>金</v>
      </c>
      <c r="AE7" s="117" t="str">
        <f t="shared" si="1"/>
        <v>土</v>
      </c>
      <c r="AF7" s="797" t="str">
        <f t="shared" si="1"/>
        <v>日</v>
      </c>
      <c r="AG7" s="807" t="str">
        <f t="shared" si="1"/>
        <v>月</v>
      </c>
      <c r="AH7" s="708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29" t="s">
        <v>21</v>
      </c>
      <c r="E8" s="928" t="s">
        <v>24</v>
      </c>
      <c r="F8" s="548" t="s">
        <v>34</v>
      </c>
      <c r="G8" s="548" t="s">
        <v>21</v>
      </c>
      <c r="H8" s="548" t="s">
        <v>24</v>
      </c>
      <c r="I8" s="548" t="s">
        <v>34</v>
      </c>
      <c r="J8" s="548" t="s">
        <v>21</v>
      </c>
      <c r="K8" s="787" t="s">
        <v>21</v>
      </c>
      <c r="L8" s="548" t="s">
        <v>28</v>
      </c>
      <c r="M8" s="548" t="s">
        <v>34</v>
      </c>
      <c r="N8" s="548" t="s">
        <v>28</v>
      </c>
      <c r="O8" s="548" t="s">
        <v>34</v>
      </c>
      <c r="P8" s="989" t="s">
        <v>21</v>
      </c>
      <c r="Q8" s="778" t="s">
        <v>24</v>
      </c>
      <c r="R8" s="548" t="s">
        <v>34</v>
      </c>
      <c r="S8" s="568" t="s">
        <v>24</v>
      </c>
      <c r="T8" s="727" t="s">
        <v>34</v>
      </c>
      <c r="U8" s="727" t="s">
        <v>21</v>
      </c>
      <c r="V8" s="548" t="s">
        <v>21</v>
      </c>
      <c r="W8" s="548" t="s">
        <v>28</v>
      </c>
      <c r="X8" s="548" t="s">
        <v>34</v>
      </c>
      <c r="Y8" s="548" t="s">
        <v>24</v>
      </c>
      <c r="Z8" s="548" t="s">
        <v>34</v>
      </c>
      <c r="AA8" s="548" t="s">
        <v>21</v>
      </c>
      <c r="AB8" s="727" t="s">
        <v>24</v>
      </c>
      <c r="AC8" s="727" t="s">
        <v>34</v>
      </c>
      <c r="AD8" s="784" t="s">
        <v>21</v>
      </c>
      <c r="AE8" s="568" t="s">
        <v>37</v>
      </c>
      <c r="AF8" s="568" t="s">
        <v>36</v>
      </c>
      <c r="AG8" s="819" t="s">
        <v>36</v>
      </c>
      <c r="AH8" s="787"/>
      <c r="AI8" s="587">
        <v>9</v>
      </c>
      <c r="AJ8" s="100"/>
      <c r="AK8" s="101">
        <v>9</v>
      </c>
      <c r="AL8" s="544" t="s">
        <v>38</v>
      </c>
      <c r="AM8" s="545"/>
      <c r="AN8" s="55">
        <f>COUNTIF(D8:AH8,"日")</f>
        <v>1</v>
      </c>
      <c r="AO8" s="55">
        <f t="shared" ref="AO8:AO20" si="2">COUNTIF(D8:AH8,"ヤ")</f>
        <v>9</v>
      </c>
      <c r="AP8" s="55">
        <f t="shared" ref="AP8:AP20" si="3">COUNTIF(D8:AH8,"ﾔ")</f>
        <v>9</v>
      </c>
      <c r="AQ8" s="55">
        <f t="shared" ref="AQ8:AQ20" si="4">COUNTIF(D8:AH8,"2-")</f>
        <v>6</v>
      </c>
      <c r="AR8" s="55">
        <f t="shared" ref="AR8:AR20" si="5">COUNTIF(D8:AH8,"2－")</f>
        <v>6</v>
      </c>
      <c r="AS8" s="55">
        <f t="shared" ref="AS8:AS20" si="6">COUNTIF(D8:AH8,"２-")</f>
        <v>6</v>
      </c>
      <c r="AT8" s="55">
        <f t="shared" ref="AT8:AT20" si="7">COUNTIF(D8:AH8,"２－")</f>
        <v>6</v>
      </c>
      <c r="AU8" s="55">
        <f t="shared" ref="AU8:AU20" si="8">COUNTIF(D8:AH8,"3-")</f>
        <v>3</v>
      </c>
      <c r="AV8" s="55">
        <f t="shared" ref="AV8:AV20" si="9">COUNTIF(D8:AH8,"3－")</f>
        <v>3</v>
      </c>
      <c r="AW8" s="55">
        <f t="shared" ref="AW8:AW20" si="10">COUNTIF(D8:AH8,"３-")</f>
        <v>3</v>
      </c>
      <c r="AX8" s="55">
        <f t="shared" ref="AX8:AX20" si="11">COUNTIF(D8:AH8,"３－")</f>
        <v>3</v>
      </c>
    </row>
    <row r="9" spans="1:50" ht="14">
      <c r="A9" s="19" t="s">
        <v>31</v>
      </c>
      <c r="B9" s="779" t="s">
        <v>44</v>
      </c>
      <c r="C9" s="546" t="s">
        <v>45</v>
      </c>
      <c r="D9" s="727" t="s">
        <v>21</v>
      </c>
      <c r="E9" s="809" t="s">
        <v>21</v>
      </c>
      <c r="F9" s="727" t="s">
        <v>37</v>
      </c>
      <c r="G9" s="727" t="s">
        <v>21</v>
      </c>
      <c r="H9" s="727" t="s">
        <v>37</v>
      </c>
      <c r="I9" s="727" t="s">
        <v>37</v>
      </c>
      <c r="J9" s="727" t="s">
        <v>21</v>
      </c>
      <c r="K9" s="784" t="s">
        <v>21</v>
      </c>
      <c r="L9" s="548" t="s">
        <v>21</v>
      </c>
      <c r="M9" s="727" t="s">
        <v>37</v>
      </c>
      <c r="N9" s="729" t="s">
        <v>21</v>
      </c>
      <c r="O9" s="843" t="s">
        <v>37</v>
      </c>
      <c r="P9" s="928" t="s">
        <v>37</v>
      </c>
      <c r="Q9" s="989" t="s">
        <v>21</v>
      </c>
      <c r="R9" s="989" t="s">
        <v>21</v>
      </c>
      <c r="S9" s="568" t="s">
        <v>21</v>
      </c>
      <c r="T9" s="729" t="s">
        <v>21</v>
      </c>
      <c r="U9" s="729" t="s">
        <v>21</v>
      </c>
      <c r="V9" s="727" t="s">
        <v>37</v>
      </c>
      <c r="W9" s="727" t="s">
        <v>37</v>
      </c>
      <c r="X9" s="727" t="s">
        <v>21</v>
      </c>
      <c r="Y9" s="784" t="s">
        <v>21</v>
      </c>
      <c r="Z9" s="729" t="s">
        <v>21</v>
      </c>
      <c r="AA9" s="727" t="s">
        <v>37</v>
      </c>
      <c r="AB9" s="727" t="s">
        <v>37</v>
      </c>
      <c r="AC9" s="548" t="s">
        <v>21</v>
      </c>
      <c r="AD9" s="727" t="s">
        <v>37</v>
      </c>
      <c r="AE9" s="727" t="s">
        <v>21</v>
      </c>
      <c r="AF9" s="784" t="s">
        <v>21</v>
      </c>
      <c r="AG9" s="819" t="s">
        <v>21</v>
      </c>
      <c r="AH9" s="568"/>
      <c r="AI9" s="587">
        <v>19</v>
      </c>
      <c r="AJ9" s="100"/>
      <c r="AK9" s="101"/>
      <c r="AL9" s="102" t="s">
        <v>38</v>
      </c>
      <c r="AM9" s="103"/>
      <c r="AN9" s="55">
        <f>COUNTIF(D9:AH9,"日")</f>
        <v>11</v>
      </c>
      <c r="AO9" s="55">
        <f t="shared" si="2"/>
        <v>19</v>
      </c>
      <c r="AP9" s="55">
        <f t="shared" si="3"/>
        <v>19</v>
      </c>
      <c r="AQ9" s="55">
        <f t="shared" si="4"/>
        <v>0</v>
      </c>
      <c r="AR9" s="55">
        <f t="shared" si="5"/>
        <v>0</v>
      </c>
      <c r="AS9" s="55">
        <f t="shared" si="6"/>
        <v>0</v>
      </c>
      <c r="AT9" s="55">
        <f t="shared" si="7"/>
        <v>0</v>
      </c>
      <c r="AU9" s="55">
        <f t="shared" si="8"/>
        <v>0</v>
      </c>
      <c r="AV9" s="55">
        <f t="shared" si="9"/>
        <v>0</v>
      </c>
      <c r="AW9" s="55">
        <f t="shared" si="10"/>
        <v>0</v>
      </c>
      <c r="AX9" s="55">
        <f t="shared" si="11"/>
        <v>0</v>
      </c>
    </row>
    <row r="10" spans="1:50" ht="14">
      <c r="A10" s="19" t="s">
        <v>31</v>
      </c>
      <c r="B10" s="20" t="s">
        <v>32</v>
      </c>
      <c r="C10" s="546" t="s">
        <v>39</v>
      </c>
      <c r="D10" s="548" t="s">
        <v>36</v>
      </c>
      <c r="E10" s="778" t="s">
        <v>21</v>
      </c>
      <c r="F10" s="548" t="s">
        <v>28</v>
      </c>
      <c r="G10" s="548" t="s">
        <v>34</v>
      </c>
      <c r="H10" s="548" t="s">
        <v>21</v>
      </c>
      <c r="I10" s="548" t="s">
        <v>36</v>
      </c>
      <c r="J10" s="548" t="s">
        <v>21</v>
      </c>
      <c r="K10" s="568" t="s">
        <v>37</v>
      </c>
      <c r="L10" s="568" t="s">
        <v>41</v>
      </c>
      <c r="M10" s="548" t="s">
        <v>28</v>
      </c>
      <c r="N10" s="548" t="s">
        <v>34</v>
      </c>
      <c r="O10" s="548" t="s">
        <v>21</v>
      </c>
      <c r="P10" s="568" t="s">
        <v>21</v>
      </c>
      <c r="Q10" s="568" t="s">
        <v>28</v>
      </c>
      <c r="R10" s="568" t="s">
        <v>34</v>
      </c>
      <c r="S10" s="568" t="s">
        <v>21</v>
      </c>
      <c r="T10" s="568" t="s">
        <v>42</v>
      </c>
      <c r="U10" s="548" t="s">
        <v>42</v>
      </c>
      <c r="V10" s="548" t="s">
        <v>37</v>
      </c>
      <c r="W10" s="548" t="s">
        <v>41</v>
      </c>
      <c r="X10" s="568" t="s">
        <v>28</v>
      </c>
      <c r="Y10" s="568" t="s">
        <v>34</v>
      </c>
      <c r="Z10" s="568" t="s">
        <v>21</v>
      </c>
      <c r="AA10" s="568" t="s">
        <v>42</v>
      </c>
      <c r="AB10" s="548" t="s">
        <v>28</v>
      </c>
      <c r="AC10" s="548" t="s">
        <v>34</v>
      </c>
      <c r="AD10" s="729" t="s">
        <v>21</v>
      </c>
      <c r="AE10" s="729" t="s">
        <v>21</v>
      </c>
      <c r="AF10" s="568" t="s">
        <v>28</v>
      </c>
      <c r="AG10" s="819" t="s">
        <v>34</v>
      </c>
      <c r="AH10" s="548"/>
      <c r="AI10" s="587">
        <v>9</v>
      </c>
      <c r="AJ10" s="100"/>
      <c r="AK10" s="101">
        <v>6</v>
      </c>
      <c r="AL10" s="102" t="s">
        <v>38</v>
      </c>
      <c r="AM10" s="103"/>
      <c r="AN10" s="55">
        <f>COUNTIF(D10:AH10,"日")</f>
        <v>2</v>
      </c>
      <c r="AO10" s="55">
        <f t="shared" si="2"/>
        <v>9</v>
      </c>
      <c r="AP10" s="55">
        <f t="shared" si="3"/>
        <v>9</v>
      </c>
      <c r="AQ10" s="55">
        <f t="shared" si="4"/>
        <v>0</v>
      </c>
      <c r="AR10" s="55">
        <f t="shared" si="5"/>
        <v>0</v>
      </c>
      <c r="AS10" s="55">
        <f t="shared" si="6"/>
        <v>0</v>
      </c>
      <c r="AT10" s="55">
        <f t="shared" si="7"/>
        <v>0</v>
      </c>
      <c r="AU10" s="55">
        <f t="shared" si="8"/>
        <v>6</v>
      </c>
      <c r="AV10" s="55">
        <f t="shared" si="9"/>
        <v>6</v>
      </c>
      <c r="AW10" s="55">
        <f t="shared" si="10"/>
        <v>6</v>
      </c>
      <c r="AX10" s="55">
        <f t="shared" si="11"/>
        <v>6</v>
      </c>
    </row>
    <row r="11" spans="1:50" ht="14">
      <c r="A11" s="19" t="s">
        <v>31</v>
      </c>
      <c r="B11" s="20" t="s">
        <v>32</v>
      </c>
      <c r="C11" s="546" t="s">
        <v>43</v>
      </c>
      <c r="D11" s="729" t="s">
        <v>21</v>
      </c>
      <c r="E11" s="778" t="s">
        <v>21</v>
      </c>
      <c r="F11" s="548" t="s">
        <v>40</v>
      </c>
      <c r="G11" s="548" t="s">
        <v>37</v>
      </c>
      <c r="H11" s="548" t="s">
        <v>21</v>
      </c>
      <c r="I11" s="568" t="s">
        <v>42</v>
      </c>
      <c r="J11" s="548" t="s">
        <v>42</v>
      </c>
      <c r="K11" s="568" t="s">
        <v>42</v>
      </c>
      <c r="L11" s="568" t="s">
        <v>21</v>
      </c>
      <c r="M11" s="548" t="s">
        <v>21</v>
      </c>
      <c r="N11" s="548" t="s">
        <v>37</v>
      </c>
      <c r="O11" s="548" t="s">
        <v>42</v>
      </c>
      <c r="P11" s="568" t="s">
        <v>37</v>
      </c>
      <c r="Q11" s="787" t="s">
        <v>21</v>
      </c>
      <c r="R11" s="568" t="s">
        <v>42</v>
      </c>
      <c r="S11" s="568" t="s">
        <v>37</v>
      </c>
      <c r="T11" s="568" t="s">
        <v>37</v>
      </c>
      <c r="U11" s="548" t="s">
        <v>40</v>
      </c>
      <c r="V11" s="548" t="s">
        <v>21</v>
      </c>
      <c r="W11" s="548" t="s">
        <v>40</v>
      </c>
      <c r="X11" s="568" t="s">
        <v>40</v>
      </c>
      <c r="Y11" s="568" t="s">
        <v>40</v>
      </c>
      <c r="Z11" s="568" t="s">
        <v>42</v>
      </c>
      <c r="AA11" s="568" t="s">
        <v>21</v>
      </c>
      <c r="AB11" s="548" t="s">
        <v>37</v>
      </c>
      <c r="AC11" s="548" t="s">
        <v>40</v>
      </c>
      <c r="AD11" s="548" t="s">
        <v>21</v>
      </c>
      <c r="AE11" s="548" t="s">
        <v>42</v>
      </c>
      <c r="AF11" s="568" t="s">
        <v>37</v>
      </c>
      <c r="AG11" s="819" t="s">
        <v>40</v>
      </c>
      <c r="AH11" s="568"/>
      <c r="AI11" s="587">
        <v>9</v>
      </c>
      <c r="AJ11" s="100"/>
      <c r="AK11" s="101"/>
      <c r="AL11" s="102" t="s">
        <v>38</v>
      </c>
      <c r="AM11" s="103"/>
      <c r="AN11" s="55"/>
      <c r="AO11" s="55">
        <f t="shared" si="2"/>
        <v>9</v>
      </c>
      <c r="AP11" s="55">
        <f t="shared" si="3"/>
        <v>9</v>
      </c>
      <c r="AQ11" s="55">
        <f t="shared" si="4"/>
        <v>0</v>
      </c>
      <c r="AR11" s="55">
        <f t="shared" si="5"/>
        <v>0</v>
      </c>
      <c r="AS11" s="55">
        <f t="shared" si="6"/>
        <v>0</v>
      </c>
      <c r="AT11" s="55">
        <f t="shared" si="7"/>
        <v>0</v>
      </c>
      <c r="AU11" s="55">
        <f t="shared" si="8"/>
        <v>0</v>
      </c>
      <c r="AV11" s="55">
        <f t="shared" si="9"/>
        <v>0</v>
      </c>
      <c r="AW11" s="55">
        <f t="shared" si="10"/>
        <v>0</v>
      </c>
      <c r="AX11" s="55">
        <f t="shared" si="11"/>
        <v>0</v>
      </c>
    </row>
    <row r="12" spans="1:50" ht="14">
      <c r="A12" s="19"/>
      <c r="B12" s="20"/>
      <c r="C12" s="546"/>
      <c r="D12" s="548"/>
      <c r="E12" s="778"/>
      <c r="F12" s="548"/>
      <c r="G12" s="548"/>
      <c r="H12" s="548"/>
      <c r="I12" s="568"/>
      <c r="J12" s="548"/>
      <c r="K12" s="568"/>
      <c r="L12" s="568"/>
      <c r="M12" s="548"/>
      <c r="N12" s="548"/>
      <c r="O12" s="548"/>
      <c r="P12" s="568"/>
      <c r="Q12" s="548"/>
      <c r="R12" s="54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756"/>
      <c r="AH12" s="725"/>
      <c r="AI12" s="587"/>
      <c r="AJ12" s="100"/>
      <c r="AK12" s="101"/>
      <c r="AL12" s="104"/>
      <c r="AM12" s="103"/>
      <c r="AN12" s="55">
        <f t="shared" ref="AN12:AN20" si="12">COUNTIF(D12:AH12,"日")</f>
        <v>0</v>
      </c>
      <c r="AO12" s="55">
        <f t="shared" si="2"/>
        <v>0</v>
      </c>
      <c r="AP12" s="55">
        <f t="shared" si="3"/>
        <v>0</v>
      </c>
      <c r="AQ12" s="55">
        <f t="shared" si="4"/>
        <v>0</v>
      </c>
      <c r="AR12" s="55">
        <f t="shared" si="5"/>
        <v>0</v>
      </c>
      <c r="AS12" s="55">
        <f t="shared" si="6"/>
        <v>0</v>
      </c>
      <c r="AT12" s="55">
        <f t="shared" si="7"/>
        <v>0</v>
      </c>
      <c r="AU12" s="55">
        <f t="shared" si="8"/>
        <v>0</v>
      </c>
      <c r="AV12" s="55">
        <f t="shared" si="9"/>
        <v>0</v>
      </c>
      <c r="AW12" s="55">
        <f t="shared" si="10"/>
        <v>0</v>
      </c>
      <c r="AX12" s="55">
        <f t="shared" si="11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29" t="s">
        <v>21</v>
      </c>
      <c r="E13" s="778" t="s">
        <v>37</v>
      </c>
      <c r="F13" s="548" t="s">
        <v>42</v>
      </c>
      <c r="G13" s="548" t="s">
        <v>42</v>
      </c>
      <c r="H13" s="548" t="s">
        <v>21</v>
      </c>
      <c r="I13" s="568" t="s">
        <v>37</v>
      </c>
      <c r="J13" s="568" t="s">
        <v>24</v>
      </c>
      <c r="K13" s="568" t="s">
        <v>34</v>
      </c>
      <c r="L13" s="568" t="s">
        <v>21</v>
      </c>
      <c r="M13" s="727" t="s">
        <v>21</v>
      </c>
      <c r="N13" s="727" t="s">
        <v>24</v>
      </c>
      <c r="O13" s="548" t="s">
        <v>34</v>
      </c>
      <c r="P13" s="568" t="s">
        <v>21</v>
      </c>
      <c r="Q13" s="548" t="s">
        <v>21</v>
      </c>
      <c r="R13" s="548" t="s">
        <v>24</v>
      </c>
      <c r="S13" s="568" t="s">
        <v>34</v>
      </c>
      <c r="T13" s="568" t="s">
        <v>24</v>
      </c>
      <c r="U13" s="548" t="s">
        <v>34</v>
      </c>
      <c r="V13" s="727" t="s">
        <v>21</v>
      </c>
      <c r="W13" s="727" t="s">
        <v>24</v>
      </c>
      <c r="X13" s="784" t="s">
        <v>34</v>
      </c>
      <c r="Y13" s="729" t="s">
        <v>21</v>
      </c>
      <c r="Z13" s="784" t="s">
        <v>37</v>
      </c>
      <c r="AA13" s="784" t="s">
        <v>24</v>
      </c>
      <c r="AB13" s="727" t="s">
        <v>34</v>
      </c>
      <c r="AC13" s="727" t="s">
        <v>24</v>
      </c>
      <c r="AD13" s="784" t="s">
        <v>34</v>
      </c>
      <c r="AE13" s="784" t="s">
        <v>21</v>
      </c>
      <c r="AF13" s="784" t="s">
        <v>24</v>
      </c>
      <c r="AG13" s="819" t="s">
        <v>34</v>
      </c>
      <c r="AH13" s="754"/>
      <c r="AI13" s="99">
        <v>9</v>
      </c>
      <c r="AJ13" s="100"/>
      <c r="AK13" s="101">
        <v>8</v>
      </c>
      <c r="AL13" s="104" t="s">
        <v>48</v>
      </c>
      <c r="AM13" s="103"/>
      <c r="AN13" s="55">
        <f t="shared" si="12"/>
        <v>3</v>
      </c>
      <c r="AO13" s="55">
        <f t="shared" si="2"/>
        <v>9</v>
      </c>
      <c r="AP13" s="55">
        <f t="shared" si="3"/>
        <v>9</v>
      </c>
      <c r="AQ13" s="55">
        <f t="shared" si="4"/>
        <v>8</v>
      </c>
      <c r="AR13" s="55">
        <f t="shared" si="5"/>
        <v>8</v>
      </c>
      <c r="AS13" s="55">
        <f t="shared" si="6"/>
        <v>8</v>
      </c>
      <c r="AT13" s="55">
        <f t="shared" si="7"/>
        <v>8</v>
      </c>
      <c r="AU13" s="55">
        <f t="shared" si="8"/>
        <v>0</v>
      </c>
      <c r="AV13" s="55">
        <f t="shared" si="9"/>
        <v>0</v>
      </c>
      <c r="AW13" s="55">
        <f t="shared" si="10"/>
        <v>0</v>
      </c>
      <c r="AX13" s="55">
        <f t="shared" si="11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548" t="s">
        <v>34</v>
      </c>
      <c r="E14" s="778" t="s">
        <v>21</v>
      </c>
      <c r="F14" s="727" t="s">
        <v>28</v>
      </c>
      <c r="G14" s="727" t="s">
        <v>34</v>
      </c>
      <c r="H14" s="727" t="s">
        <v>21</v>
      </c>
      <c r="I14" s="1000" t="s">
        <v>37</v>
      </c>
      <c r="J14" s="1000" t="s">
        <v>28</v>
      </c>
      <c r="K14" s="1000" t="s">
        <v>34</v>
      </c>
      <c r="L14" s="784" t="s">
        <v>21</v>
      </c>
      <c r="M14" s="784" t="s">
        <v>28</v>
      </c>
      <c r="N14" s="727" t="s">
        <v>34</v>
      </c>
      <c r="O14" s="727" t="s">
        <v>28</v>
      </c>
      <c r="P14" s="727" t="s">
        <v>34</v>
      </c>
      <c r="Q14" s="727" t="s">
        <v>21</v>
      </c>
      <c r="R14" s="568" t="s">
        <v>21</v>
      </c>
      <c r="S14" s="548" t="s">
        <v>36</v>
      </c>
      <c r="T14" s="548" t="s">
        <v>36</v>
      </c>
      <c r="U14" s="548" t="s">
        <v>35</v>
      </c>
      <c r="V14" s="727" t="s">
        <v>28</v>
      </c>
      <c r="W14" s="727" t="s">
        <v>34</v>
      </c>
      <c r="X14" s="727" t="s">
        <v>21</v>
      </c>
      <c r="Y14" s="729" t="s">
        <v>21</v>
      </c>
      <c r="Z14" s="787" t="s">
        <v>21</v>
      </c>
      <c r="AA14" s="727" t="s">
        <v>37</v>
      </c>
      <c r="AB14" s="727" t="s">
        <v>37</v>
      </c>
      <c r="AC14" s="727" t="s">
        <v>37</v>
      </c>
      <c r="AD14" s="727" t="s">
        <v>28</v>
      </c>
      <c r="AE14" s="784" t="s">
        <v>34</v>
      </c>
      <c r="AF14" s="784" t="s">
        <v>21</v>
      </c>
      <c r="AG14" s="819" t="s">
        <v>28</v>
      </c>
      <c r="AH14" s="1034"/>
      <c r="AI14" s="99">
        <v>9</v>
      </c>
      <c r="AJ14" s="100">
        <v>1</v>
      </c>
      <c r="AK14" s="101">
        <v>7</v>
      </c>
      <c r="AL14" s="104" t="s">
        <v>48</v>
      </c>
      <c r="AM14" s="103"/>
      <c r="AN14" s="55">
        <f t="shared" si="12"/>
        <v>4</v>
      </c>
      <c r="AO14" s="55">
        <f t="shared" si="2"/>
        <v>9</v>
      </c>
      <c r="AP14" s="55">
        <f t="shared" si="3"/>
        <v>9</v>
      </c>
      <c r="AQ14" s="55">
        <f t="shared" si="4"/>
        <v>0</v>
      </c>
      <c r="AR14" s="55">
        <f t="shared" si="5"/>
        <v>0</v>
      </c>
      <c r="AS14" s="55">
        <f t="shared" si="6"/>
        <v>0</v>
      </c>
      <c r="AT14" s="55">
        <f t="shared" si="7"/>
        <v>0</v>
      </c>
      <c r="AU14" s="55">
        <f t="shared" si="8"/>
        <v>7</v>
      </c>
      <c r="AV14" s="55">
        <f t="shared" si="9"/>
        <v>7</v>
      </c>
      <c r="AW14" s="55">
        <f t="shared" si="10"/>
        <v>7</v>
      </c>
      <c r="AX14" s="55">
        <f t="shared" si="11"/>
        <v>7</v>
      </c>
    </row>
    <row r="15" spans="1:50" ht="14">
      <c r="A15" s="19" t="s">
        <v>46</v>
      </c>
      <c r="B15" s="20" t="s">
        <v>32</v>
      </c>
      <c r="C15" s="49" t="s">
        <v>50</v>
      </c>
      <c r="D15" s="548" t="s">
        <v>24</v>
      </c>
      <c r="E15" s="778" t="s">
        <v>34</v>
      </c>
      <c r="F15" s="727" t="s">
        <v>21</v>
      </c>
      <c r="G15" s="727" t="s">
        <v>28</v>
      </c>
      <c r="H15" s="727" t="s">
        <v>34</v>
      </c>
      <c r="I15" s="727" t="s">
        <v>28</v>
      </c>
      <c r="J15" s="727" t="s">
        <v>34</v>
      </c>
      <c r="K15" s="727" t="s">
        <v>21</v>
      </c>
      <c r="L15" s="727" t="s">
        <v>24</v>
      </c>
      <c r="M15" s="784" t="s">
        <v>34</v>
      </c>
      <c r="N15" s="729" t="s">
        <v>21</v>
      </c>
      <c r="O15" s="727" t="s">
        <v>21</v>
      </c>
      <c r="P15" s="727" t="s">
        <v>24</v>
      </c>
      <c r="Q15" s="727" t="s">
        <v>34</v>
      </c>
      <c r="R15" s="548" t="s">
        <v>21</v>
      </c>
      <c r="S15" s="727" t="s">
        <v>28</v>
      </c>
      <c r="T15" s="548" t="s">
        <v>34</v>
      </c>
      <c r="U15" s="727" t="s">
        <v>28</v>
      </c>
      <c r="V15" s="727" t="s">
        <v>34</v>
      </c>
      <c r="W15" s="727" t="s">
        <v>21</v>
      </c>
      <c r="X15" s="784" t="s">
        <v>35</v>
      </c>
      <c r="Y15" s="727" t="s">
        <v>37</v>
      </c>
      <c r="Z15" s="727" t="s">
        <v>21</v>
      </c>
      <c r="AA15" s="784" t="s">
        <v>28</v>
      </c>
      <c r="AB15" s="727" t="s">
        <v>34</v>
      </c>
      <c r="AC15" s="784" t="s">
        <v>28</v>
      </c>
      <c r="AD15" s="784" t="s">
        <v>34</v>
      </c>
      <c r="AE15" s="787" t="s">
        <v>21</v>
      </c>
      <c r="AF15" s="787" t="s">
        <v>21</v>
      </c>
      <c r="AG15" s="819" t="s">
        <v>24</v>
      </c>
      <c r="AH15" s="828"/>
      <c r="AI15" s="587">
        <v>9</v>
      </c>
      <c r="AJ15" s="100">
        <v>1</v>
      </c>
      <c r="AK15" s="101">
        <v>10</v>
      </c>
      <c r="AL15" s="104" t="s">
        <v>51</v>
      </c>
      <c r="AM15" s="103"/>
      <c r="AN15" s="55">
        <f t="shared" si="12"/>
        <v>1</v>
      </c>
      <c r="AO15" s="55">
        <f t="shared" si="2"/>
        <v>9</v>
      </c>
      <c r="AP15" s="55">
        <f t="shared" si="3"/>
        <v>9</v>
      </c>
      <c r="AQ15" s="55">
        <f t="shared" si="4"/>
        <v>4</v>
      </c>
      <c r="AR15" s="55">
        <f t="shared" si="5"/>
        <v>4</v>
      </c>
      <c r="AS15" s="55">
        <f t="shared" si="6"/>
        <v>4</v>
      </c>
      <c r="AT15" s="55">
        <f t="shared" si="7"/>
        <v>4</v>
      </c>
      <c r="AU15" s="55">
        <f t="shared" si="8"/>
        <v>6</v>
      </c>
      <c r="AV15" s="55">
        <f t="shared" si="9"/>
        <v>6</v>
      </c>
      <c r="AW15" s="55">
        <f t="shared" si="10"/>
        <v>6</v>
      </c>
      <c r="AX15" s="55">
        <f t="shared" si="11"/>
        <v>6</v>
      </c>
    </row>
    <row r="16" spans="1:50" ht="14">
      <c r="A16" s="33" t="s">
        <v>46</v>
      </c>
      <c r="B16" s="34" t="s">
        <v>32</v>
      </c>
      <c r="C16" s="49" t="s">
        <v>52</v>
      </c>
      <c r="D16" s="548" t="s">
        <v>21</v>
      </c>
      <c r="E16" s="778" t="s">
        <v>41</v>
      </c>
      <c r="F16" s="729" t="s">
        <v>21</v>
      </c>
      <c r="G16" s="727" t="s">
        <v>24</v>
      </c>
      <c r="H16" s="727" t="s">
        <v>34</v>
      </c>
      <c r="I16" s="727" t="s">
        <v>21</v>
      </c>
      <c r="J16" s="727" t="s">
        <v>37</v>
      </c>
      <c r="K16" s="841" t="s">
        <v>28</v>
      </c>
      <c r="L16" s="727" t="s">
        <v>34</v>
      </c>
      <c r="M16" s="784" t="s">
        <v>21</v>
      </c>
      <c r="N16" s="1027" t="s">
        <v>40</v>
      </c>
      <c r="O16" s="843" t="s">
        <v>35</v>
      </c>
      <c r="P16" s="729" t="s">
        <v>21</v>
      </c>
      <c r="Q16" s="784" t="s">
        <v>40</v>
      </c>
      <c r="R16" s="751" t="s">
        <v>41</v>
      </c>
      <c r="S16" s="568" t="s">
        <v>21</v>
      </c>
      <c r="T16" s="568" t="s">
        <v>42</v>
      </c>
      <c r="U16" s="548" t="s">
        <v>24</v>
      </c>
      <c r="V16" s="548" t="s">
        <v>34</v>
      </c>
      <c r="W16" s="729" t="s">
        <v>21</v>
      </c>
      <c r="X16" s="568" t="s">
        <v>37</v>
      </c>
      <c r="Y16" s="568" t="s">
        <v>37</v>
      </c>
      <c r="Z16" s="548" t="s">
        <v>28</v>
      </c>
      <c r="AA16" s="548" t="s">
        <v>34</v>
      </c>
      <c r="AB16" s="548" t="s">
        <v>21</v>
      </c>
      <c r="AC16" s="548" t="s">
        <v>42</v>
      </c>
      <c r="AD16" s="548" t="s">
        <v>24</v>
      </c>
      <c r="AE16" s="568" t="s">
        <v>34</v>
      </c>
      <c r="AF16" s="568" t="s">
        <v>21</v>
      </c>
      <c r="AG16" s="819" t="s">
        <v>37</v>
      </c>
      <c r="AH16" s="568"/>
      <c r="AI16" s="587">
        <v>9</v>
      </c>
      <c r="AJ16" s="100">
        <v>1</v>
      </c>
      <c r="AK16" s="101">
        <v>5</v>
      </c>
      <c r="AL16" s="104" t="s">
        <v>51</v>
      </c>
      <c r="AM16" s="103"/>
      <c r="AN16" s="55">
        <f t="shared" si="12"/>
        <v>4</v>
      </c>
      <c r="AO16" s="55">
        <f t="shared" si="2"/>
        <v>9</v>
      </c>
      <c r="AP16" s="55">
        <f t="shared" si="3"/>
        <v>9</v>
      </c>
      <c r="AQ16" s="55">
        <f t="shared" si="4"/>
        <v>3</v>
      </c>
      <c r="AR16" s="55">
        <f t="shared" si="5"/>
        <v>3</v>
      </c>
      <c r="AS16" s="55">
        <f t="shared" si="6"/>
        <v>3</v>
      </c>
      <c r="AT16" s="55">
        <f t="shared" si="7"/>
        <v>3</v>
      </c>
      <c r="AU16" s="55">
        <f t="shared" si="8"/>
        <v>2</v>
      </c>
      <c r="AV16" s="55">
        <f t="shared" si="9"/>
        <v>2</v>
      </c>
      <c r="AW16" s="55">
        <f t="shared" si="10"/>
        <v>2</v>
      </c>
      <c r="AX16" s="55">
        <f t="shared" si="11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8" t="s">
        <v>28</v>
      </c>
      <c r="E17" s="778" t="s">
        <v>34</v>
      </c>
      <c r="F17" s="727" t="s">
        <v>24</v>
      </c>
      <c r="G17" s="727" t="s">
        <v>34</v>
      </c>
      <c r="H17" s="727" t="s">
        <v>21</v>
      </c>
      <c r="I17" s="727" t="s">
        <v>24</v>
      </c>
      <c r="J17" s="548" t="s">
        <v>34</v>
      </c>
      <c r="K17" s="843" t="s">
        <v>21</v>
      </c>
      <c r="L17" s="1028" t="s">
        <v>37</v>
      </c>
      <c r="M17" s="727" t="s">
        <v>37</v>
      </c>
      <c r="N17" s="729" t="s">
        <v>21</v>
      </c>
      <c r="O17" s="727" t="s">
        <v>24</v>
      </c>
      <c r="P17" s="727" t="s">
        <v>34</v>
      </c>
      <c r="Q17" s="784" t="s">
        <v>21</v>
      </c>
      <c r="R17" s="548" t="s">
        <v>28</v>
      </c>
      <c r="S17" s="548" t="s">
        <v>34</v>
      </c>
      <c r="T17" s="548" t="s">
        <v>28</v>
      </c>
      <c r="U17" s="548" t="s">
        <v>34</v>
      </c>
      <c r="V17" s="548" t="s">
        <v>21</v>
      </c>
      <c r="W17" s="548" t="s">
        <v>21</v>
      </c>
      <c r="X17" s="548" t="s">
        <v>24</v>
      </c>
      <c r="Y17" s="548" t="s">
        <v>34</v>
      </c>
      <c r="Z17" s="568" t="s">
        <v>24</v>
      </c>
      <c r="AA17" s="548" t="s">
        <v>34</v>
      </c>
      <c r="AB17" s="548" t="s">
        <v>21</v>
      </c>
      <c r="AC17" s="568" t="s">
        <v>21</v>
      </c>
      <c r="AD17" s="548" t="s">
        <v>35</v>
      </c>
      <c r="AE17" s="548" t="s">
        <v>24</v>
      </c>
      <c r="AF17" s="568" t="s">
        <v>34</v>
      </c>
      <c r="AG17" s="808" t="s">
        <v>21</v>
      </c>
      <c r="AH17" s="568"/>
      <c r="AI17" s="587">
        <v>9</v>
      </c>
      <c r="AJ17" s="100">
        <v>1</v>
      </c>
      <c r="AK17" s="101">
        <v>9</v>
      </c>
      <c r="AL17" s="104" t="s">
        <v>51</v>
      </c>
      <c r="AM17" s="103"/>
      <c r="AN17" s="55">
        <f t="shared" si="12"/>
        <v>2</v>
      </c>
      <c r="AO17" s="55">
        <f t="shared" si="2"/>
        <v>9</v>
      </c>
      <c r="AP17" s="55">
        <f t="shared" si="3"/>
        <v>9</v>
      </c>
      <c r="AQ17" s="55">
        <f t="shared" si="4"/>
        <v>6</v>
      </c>
      <c r="AR17" s="55">
        <f t="shared" si="5"/>
        <v>6</v>
      </c>
      <c r="AS17" s="55">
        <f t="shared" si="6"/>
        <v>6</v>
      </c>
      <c r="AT17" s="55">
        <f t="shared" si="7"/>
        <v>6</v>
      </c>
      <c r="AU17" s="55">
        <f t="shared" si="8"/>
        <v>3</v>
      </c>
      <c r="AV17" s="55">
        <f t="shared" si="9"/>
        <v>3</v>
      </c>
      <c r="AW17" s="55">
        <f t="shared" si="10"/>
        <v>3</v>
      </c>
      <c r="AX17" s="55">
        <f t="shared" si="11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727" t="s">
        <v>34</v>
      </c>
      <c r="E18" s="928" t="s">
        <v>28</v>
      </c>
      <c r="F18" s="548" t="s">
        <v>34</v>
      </c>
      <c r="G18" s="729" t="s">
        <v>21</v>
      </c>
      <c r="H18" s="548" t="s">
        <v>28</v>
      </c>
      <c r="I18" s="727" t="s">
        <v>34</v>
      </c>
      <c r="J18" s="727" t="s">
        <v>21</v>
      </c>
      <c r="K18" s="568" t="s">
        <v>24</v>
      </c>
      <c r="L18" s="826" t="s">
        <v>34</v>
      </c>
      <c r="M18" s="548" t="s">
        <v>24</v>
      </c>
      <c r="N18" s="568" t="s">
        <v>34</v>
      </c>
      <c r="O18" s="548" t="s">
        <v>21</v>
      </c>
      <c r="P18" s="548" t="s">
        <v>28</v>
      </c>
      <c r="Q18" s="568" t="s">
        <v>34</v>
      </c>
      <c r="R18" s="548" t="s">
        <v>21</v>
      </c>
      <c r="S18" s="568" t="s">
        <v>21</v>
      </c>
      <c r="T18" s="568" t="s">
        <v>41</v>
      </c>
      <c r="U18" s="727" t="s">
        <v>37</v>
      </c>
      <c r="V18" s="727" t="s">
        <v>24</v>
      </c>
      <c r="W18" s="548" t="s">
        <v>34</v>
      </c>
      <c r="X18" s="787" t="s">
        <v>21</v>
      </c>
      <c r="Y18" s="784" t="s">
        <v>28</v>
      </c>
      <c r="Z18" s="727" t="s">
        <v>34</v>
      </c>
      <c r="AA18" s="784" t="s">
        <v>21</v>
      </c>
      <c r="AB18" s="784" t="s">
        <v>21</v>
      </c>
      <c r="AC18" s="784" t="s">
        <v>35</v>
      </c>
      <c r="AD18" s="784" t="s">
        <v>41</v>
      </c>
      <c r="AE18" s="784" t="s">
        <v>28</v>
      </c>
      <c r="AF18" s="784" t="s">
        <v>34</v>
      </c>
      <c r="AG18" s="854" t="s">
        <v>21</v>
      </c>
      <c r="AH18" s="784"/>
      <c r="AI18" s="587">
        <v>9</v>
      </c>
      <c r="AJ18" s="100">
        <v>1</v>
      </c>
      <c r="AK18" s="101">
        <v>8</v>
      </c>
      <c r="AL18" s="104" t="s">
        <v>48</v>
      </c>
      <c r="AM18" s="98"/>
      <c r="AN18" s="55">
        <f t="shared" si="12"/>
        <v>1</v>
      </c>
      <c r="AO18" s="55">
        <f t="shared" si="2"/>
        <v>9</v>
      </c>
      <c r="AP18" s="55">
        <f t="shared" si="3"/>
        <v>9</v>
      </c>
      <c r="AQ18" s="55">
        <f t="shared" si="4"/>
        <v>3</v>
      </c>
      <c r="AR18" s="55">
        <f t="shared" si="5"/>
        <v>3</v>
      </c>
      <c r="AS18" s="55">
        <f t="shared" si="6"/>
        <v>3</v>
      </c>
      <c r="AT18" s="55">
        <f t="shared" si="7"/>
        <v>3</v>
      </c>
      <c r="AU18" s="55">
        <f t="shared" si="8"/>
        <v>5</v>
      </c>
      <c r="AV18" s="55">
        <f t="shared" si="9"/>
        <v>5</v>
      </c>
      <c r="AW18" s="55">
        <f t="shared" si="10"/>
        <v>5</v>
      </c>
      <c r="AX18" s="55">
        <f t="shared" si="11"/>
        <v>5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40</v>
      </c>
      <c r="E19" s="778" t="s">
        <v>42</v>
      </c>
      <c r="F19" s="548" t="s">
        <v>21</v>
      </c>
      <c r="G19" s="548" t="s">
        <v>40</v>
      </c>
      <c r="H19" s="548" t="s">
        <v>40</v>
      </c>
      <c r="I19" s="548" t="s">
        <v>37</v>
      </c>
      <c r="J19" s="548" t="s">
        <v>21</v>
      </c>
      <c r="K19" s="913" t="s">
        <v>40</v>
      </c>
      <c r="L19" s="568" t="s">
        <v>40</v>
      </c>
      <c r="M19" s="568" t="s">
        <v>42</v>
      </c>
      <c r="N19" s="548" t="s">
        <v>42</v>
      </c>
      <c r="O19" s="548" t="s">
        <v>21</v>
      </c>
      <c r="P19" s="548" t="s">
        <v>40</v>
      </c>
      <c r="Q19" s="787" t="s">
        <v>21</v>
      </c>
      <c r="R19" s="568" t="s">
        <v>40</v>
      </c>
      <c r="S19" s="568" t="s">
        <v>42</v>
      </c>
      <c r="T19" s="568" t="s">
        <v>24</v>
      </c>
      <c r="U19" s="727" t="s">
        <v>34</v>
      </c>
      <c r="V19" s="727" t="s">
        <v>21</v>
      </c>
      <c r="W19" s="727" t="s">
        <v>24</v>
      </c>
      <c r="X19" s="727" t="s">
        <v>34</v>
      </c>
      <c r="Y19" s="784" t="s">
        <v>21</v>
      </c>
      <c r="Z19" s="727" t="s">
        <v>40</v>
      </c>
      <c r="AA19" s="727" t="s">
        <v>21</v>
      </c>
      <c r="AB19" s="784" t="s">
        <v>42</v>
      </c>
      <c r="AC19" s="784" t="s">
        <v>24</v>
      </c>
      <c r="AD19" s="727" t="s">
        <v>34</v>
      </c>
      <c r="AE19" s="787" t="s">
        <v>21</v>
      </c>
      <c r="AF19" s="784" t="s">
        <v>42</v>
      </c>
      <c r="AG19" s="854" t="s">
        <v>21</v>
      </c>
      <c r="AH19" s="784"/>
      <c r="AI19" s="587">
        <v>9</v>
      </c>
      <c r="AJ19" s="100"/>
      <c r="AK19" s="101">
        <v>3</v>
      </c>
      <c r="AL19" s="104" t="s">
        <v>51</v>
      </c>
      <c r="AM19" s="98"/>
      <c r="AN19" s="55">
        <f t="shared" si="12"/>
        <v>1</v>
      </c>
      <c r="AO19" s="55">
        <f t="shared" si="2"/>
        <v>9</v>
      </c>
      <c r="AP19" s="55">
        <f t="shared" si="3"/>
        <v>9</v>
      </c>
      <c r="AQ19" s="55">
        <f t="shared" si="4"/>
        <v>3</v>
      </c>
      <c r="AR19" s="55">
        <f t="shared" si="5"/>
        <v>3</v>
      </c>
      <c r="AS19" s="55">
        <f t="shared" si="6"/>
        <v>3</v>
      </c>
      <c r="AT19" s="55">
        <f t="shared" si="7"/>
        <v>3</v>
      </c>
      <c r="AU19" s="55">
        <f t="shared" si="8"/>
        <v>0</v>
      </c>
      <c r="AV19" s="55">
        <f t="shared" si="9"/>
        <v>0</v>
      </c>
      <c r="AW19" s="55">
        <f t="shared" si="10"/>
        <v>0</v>
      </c>
      <c r="AX19" s="55">
        <f t="shared" si="11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548" t="s">
        <v>41</v>
      </c>
      <c r="E20" s="778" t="s">
        <v>21</v>
      </c>
      <c r="F20" s="548" t="s">
        <v>36</v>
      </c>
      <c r="G20" s="548" t="s">
        <v>36</v>
      </c>
      <c r="H20" s="548" t="s">
        <v>21</v>
      </c>
      <c r="I20" s="548" t="s">
        <v>41</v>
      </c>
      <c r="J20" s="568" t="s">
        <v>41</v>
      </c>
      <c r="K20" s="568" t="s">
        <v>41</v>
      </c>
      <c r="L20" s="568" t="s">
        <v>21</v>
      </c>
      <c r="M20" s="548" t="s">
        <v>36</v>
      </c>
      <c r="N20" s="867" t="s">
        <v>41</v>
      </c>
      <c r="O20" s="867" t="s">
        <v>21</v>
      </c>
      <c r="P20" s="548" t="s">
        <v>41</v>
      </c>
      <c r="Q20" s="548" t="s">
        <v>41</v>
      </c>
      <c r="R20" s="548" t="s">
        <v>36</v>
      </c>
      <c r="S20" s="548" t="s">
        <v>21</v>
      </c>
      <c r="T20" s="548" t="s">
        <v>21</v>
      </c>
      <c r="U20" s="548" t="s">
        <v>36</v>
      </c>
      <c r="V20" s="548" t="s">
        <v>36</v>
      </c>
      <c r="W20" s="548" t="s">
        <v>21</v>
      </c>
      <c r="X20" s="548" t="s">
        <v>41</v>
      </c>
      <c r="Y20" s="548" t="s">
        <v>41</v>
      </c>
      <c r="Z20" s="548" t="s">
        <v>36</v>
      </c>
      <c r="AA20" s="548" t="s">
        <v>41</v>
      </c>
      <c r="AB20" s="727" t="s">
        <v>21</v>
      </c>
      <c r="AC20" s="548" t="s">
        <v>36</v>
      </c>
      <c r="AD20" s="548" t="s">
        <v>36</v>
      </c>
      <c r="AE20" s="548" t="s">
        <v>41</v>
      </c>
      <c r="AF20" s="548" t="s">
        <v>41</v>
      </c>
      <c r="AG20" s="756" t="s">
        <v>21</v>
      </c>
      <c r="AH20" s="548"/>
      <c r="AI20" s="587">
        <v>9</v>
      </c>
      <c r="AJ20" s="100"/>
      <c r="AK20" s="101"/>
      <c r="AL20" s="104" t="s">
        <v>48</v>
      </c>
      <c r="AM20" s="98"/>
      <c r="AN20" s="55">
        <f t="shared" si="12"/>
        <v>0</v>
      </c>
      <c r="AO20" s="55">
        <f t="shared" si="2"/>
        <v>9</v>
      </c>
      <c r="AP20" s="55">
        <f t="shared" si="3"/>
        <v>9</v>
      </c>
      <c r="AQ20" s="55">
        <f t="shared" si="4"/>
        <v>0</v>
      </c>
      <c r="AR20" s="55">
        <f t="shared" si="5"/>
        <v>0</v>
      </c>
      <c r="AS20" s="55">
        <f t="shared" si="6"/>
        <v>0</v>
      </c>
      <c r="AT20" s="55">
        <f t="shared" si="7"/>
        <v>0</v>
      </c>
      <c r="AU20" s="55">
        <f t="shared" si="8"/>
        <v>0</v>
      </c>
      <c r="AV20" s="55">
        <f t="shared" si="9"/>
        <v>0</v>
      </c>
      <c r="AW20" s="55">
        <f t="shared" si="10"/>
        <v>0</v>
      </c>
      <c r="AX20" s="55">
        <f t="shared" si="11"/>
        <v>0</v>
      </c>
    </row>
    <row r="21" spans="1:50" ht="14">
      <c r="A21" s="19" t="s">
        <v>46</v>
      </c>
      <c r="B21" s="34" t="s">
        <v>32</v>
      </c>
      <c r="C21" s="49" t="s">
        <v>57</v>
      </c>
      <c r="D21" s="548" t="s">
        <v>21</v>
      </c>
      <c r="E21" s="778" t="s">
        <v>37</v>
      </c>
      <c r="F21" s="1026" t="s">
        <v>42</v>
      </c>
      <c r="G21" s="548" t="s">
        <v>42</v>
      </c>
      <c r="H21" s="548" t="s">
        <v>42</v>
      </c>
      <c r="I21" s="568" t="s">
        <v>21</v>
      </c>
      <c r="J21" s="568" t="s">
        <v>40</v>
      </c>
      <c r="K21" s="568" t="s">
        <v>40</v>
      </c>
      <c r="L21" s="568" t="s">
        <v>21</v>
      </c>
      <c r="M21" s="548" t="s">
        <v>40</v>
      </c>
      <c r="N21" s="867" t="s">
        <v>21</v>
      </c>
      <c r="O21" s="867" t="s">
        <v>40</v>
      </c>
      <c r="P21" s="548" t="s">
        <v>42</v>
      </c>
      <c r="Q21" s="548" t="s">
        <v>42</v>
      </c>
      <c r="R21" s="548" t="s">
        <v>21</v>
      </c>
      <c r="S21" s="548" t="s">
        <v>40</v>
      </c>
      <c r="T21" s="548" t="s">
        <v>40</v>
      </c>
      <c r="U21" s="548" t="s">
        <v>21</v>
      </c>
      <c r="V21" s="548" t="s">
        <v>42</v>
      </c>
      <c r="W21" s="548" t="s">
        <v>42</v>
      </c>
      <c r="X21" s="548" t="s">
        <v>42</v>
      </c>
      <c r="Y21" s="548" t="s">
        <v>42</v>
      </c>
      <c r="Z21" s="548" t="s">
        <v>21</v>
      </c>
      <c r="AA21" s="548" t="s">
        <v>40</v>
      </c>
      <c r="AB21" s="727" t="s">
        <v>40</v>
      </c>
      <c r="AC21" s="548" t="s">
        <v>21</v>
      </c>
      <c r="AD21" s="548" t="s">
        <v>21</v>
      </c>
      <c r="AE21" s="548" t="s">
        <v>40</v>
      </c>
      <c r="AF21" s="548" t="s">
        <v>40</v>
      </c>
      <c r="AG21" s="756" t="s">
        <v>42</v>
      </c>
      <c r="AH21" s="548"/>
      <c r="AI21" s="587">
        <v>9</v>
      </c>
      <c r="AJ21" s="100"/>
      <c r="AK21" s="101"/>
      <c r="AL21" s="104" t="s">
        <v>48</v>
      </c>
      <c r="AN21" s="55">
        <f>COUNTIF(D22:AH22,"日")</f>
        <v>1</v>
      </c>
      <c r="AO21" s="55">
        <f t="shared" ref="AO21:AO27" si="13">COUNTIF(D22:AH22,"ヤ")</f>
        <v>9</v>
      </c>
      <c r="AP21" s="55">
        <f t="shared" ref="AP21:AP27" si="14">COUNTIF(D22:AH22,"ﾔ")</f>
        <v>9</v>
      </c>
      <c r="AQ21" s="55">
        <f t="shared" ref="AQ21:AQ27" si="15">COUNTIF(D22:AH22,"2-")</f>
        <v>0</v>
      </c>
      <c r="AR21" s="55">
        <f t="shared" ref="AR21:AR27" si="16">COUNTIF(D22:AH22,"2－")</f>
        <v>0</v>
      </c>
      <c r="AS21" s="55">
        <f t="shared" ref="AS21:AS27" si="17">COUNTIF(D22:AH22,"２-")</f>
        <v>0</v>
      </c>
      <c r="AT21" s="55">
        <f t="shared" ref="AT21:AT27" si="18">COUNTIF(D22:AH22,"２－")</f>
        <v>0</v>
      </c>
      <c r="AU21" s="55">
        <f t="shared" ref="AU21:AU27" si="19">COUNTIF(D22:AH22,"3-")</f>
        <v>0</v>
      </c>
      <c r="AV21" s="55">
        <f t="shared" ref="AV21:AV27" si="20">COUNTIF(D22:AH22,"3－")</f>
        <v>0</v>
      </c>
      <c r="AW21" s="55">
        <f t="shared" ref="AW21:AW27" si="21">COUNTIF(D22:AH22,"３-")</f>
        <v>0</v>
      </c>
      <c r="AX21" s="55">
        <f t="shared" ref="AX21:AX27" si="22">COUNTIF(D22:AH22,"３－")</f>
        <v>0</v>
      </c>
    </row>
    <row r="22" spans="1:50" ht="14">
      <c r="A22" s="19" t="s">
        <v>46</v>
      </c>
      <c r="B22" s="20" t="s">
        <v>58</v>
      </c>
      <c r="C22" s="49" t="s">
        <v>59</v>
      </c>
      <c r="D22" s="548" t="s">
        <v>21</v>
      </c>
      <c r="E22" s="778" t="s">
        <v>40</v>
      </c>
      <c r="F22" s="548" t="s">
        <v>41</v>
      </c>
      <c r="G22" s="548" t="s">
        <v>21</v>
      </c>
      <c r="H22" s="548" t="s">
        <v>36</v>
      </c>
      <c r="I22" s="568" t="s">
        <v>40</v>
      </c>
      <c r="J22" s="568" t="s">
        <v>40</v>
      </c>
      <c r="K22" s="568" t="s">
        <v>21</v>
      </c>
      <c r="L22" s="568" t="s">
        <v>36</v>
      </c>
      <c r="M22" s="828" t="s">
        <v>21</v>
      </c>
      <c r="N22" s="548" t="s">
        <v>36</v>
      </c>
      <c r="O22" s="1027" t="s">
        <v>41</v>
      </c>
      <c r="P22" s="548" t="s">
        <v>21</v>
      </c>
      <c r="Q22" s="727" t="s">
        <v>37</v>
      </c>
      <c r="R22" s="1029" t="s">
        <v>60</v>
      </c>
      <c r="S22" s="828" t="s">
        <v>41</v>
      </c>
      <c r="T22" s="828" t="s">
        <v>21</v>
      </c>
      <c r="U22" s="826" t="s">
        <v>42</v>
      </c>
      <c r="V22" s="826" t="s">
        <v>40</v>
      </c>
      <c r="W22" s="826" t="s">
        <v>36</v>
      </c>
      <c r="X22" s="765" t="s">
        <v>60</v>
      </c>
      <c r="Y22" s="1004" t="s">
        <v>21</v>
      </c>
      <c r="Z22" s="1030" t="s">
        <v>21</v>
      </c>
      <c r="AA22" s="1031" t="s">
        <v>36</v>
      </c>
      <c r="AB22" s="1032" t="s">
        <v>36</v>
      </c>
      <c r="AC22" s="1032" t="s">
        <v>21</v>
      </c>
      <c r="AD22" s="1031" t="s">
        <v>40</v>
      </c>
      <c r="AE22" s="1033" t="s">
        <v>36</v>
      </c>
      <c r="AF22" s="1029" t="s">
        <v>60</v>
      </c>
      <c r="AG22" s="958" t="s">
        <v>35</v>
      </c>
      <c r="AH22" s="1035"/>
      <c r="AI22" s="587">
        <v>9</v>
      </c>
      <c r="AJ22" s="100">
        <v>1</v>
      </c>
      <c r="AK22" s="101"/>
      <c r="AL22" s="104" t="s">
        <v>51</v>
      </c>
      <c r="AM22" s="98"/>
      <c r="AN22" s="55">
        <f>COUNTIF(D23:AH23,"日")</f>
        <v>0</v>
      </c>
      <c r="AO22" s="55">
        <f t="shared" si="13"/>
        <v>9</v>
      </c>
      <c r="AP22" s="55">
        <f t="shared" si="14"/>
        <v>9</v>
      </c>
      <c r="AQ22" s="55">
        <f t="shared" si="15"/>
        <v>0</v>
      </c>
      <c r="AR22" s="55">
        <f t="shared" si="16"/>
        <v>0</v>
      </c>
      <c r="AS22" s="55">
        <f t="shared" si="17"/>
        <v>0</v>
      </c>
      <c r="AT22" s="55">
        <f t="shared" si="18"/>
        <v>0</v>
      </c>
      <c r="AU22" s="55">
        <f t="shared" si="19"/>
        <v>0</v>
      </c>
      <c r="AV22" s="55">
        <f t="shared" si="20"/>
        <v>0</v>
      </c>
      <c r="AW22" s="55">
        <f t="shared" si="21"/>
        <v>0</v>
      </c>
      <c r="AX22" s="55">
        <f t="shared" si="22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27" t="s">
        <v>42</v>
      </c>
      <c r="E23" s="928" t="s">
        <v>36</v>
      </c>
      <c r="F23" s="727" t="s">
        <v>21</v>
      </c>
      <c r="G23" s="727" t="s">
        <v>41</v>
      </c>
      <c r="H23" s="727" t="s">
        <v>41</v>
      </c>
      <c r="I23" s="727" t="s">
        <v>21</v>
      </c>
      <c r="J23" s="727" t="s">
        <v>36</v>
      </c>
      <c r="K23" s="727" t="s">
        <v>36</v>
      </c>
      <c r="L23" s="727" t="s">
        <v>42</v>
      </c>
      <c r="M23" s="727" t="s">
        <v>41</v>
      </c>
      <c r="N23" s="727" t="s">
        <v>21</v>
      </c>
      <c r="O23" s="1027" t="s">
        <v>36</v>
      </c>
      <c r="P23" s="727" t="s">
        <v>36</v>
      </c>
      <c r="Q23" s="843" t="s">
        <v>35</v>
      </c>
      <c r="R23" s="751" t="s">
        <v>35</v>
      </c>
      <c r="S23" s="727" t="s">
        <v>21</v>
      </c>
      <c r="T23" s="727" t="s">
        <v>21</v>
      </c>
      <c r="U23" s="727" t="s">
        <v>41</v>
      </c>
      <c r="V23" s="727" t="s">
        <v>41</v>
      </c>
      <c r="W23" s="727" t="s">
        <v>21</v>
      </c>
      <c r="X23" s="784" t="s">
        <v>36</v>
      </c>
      <c r="Y23" s="838" t="s">
        <v>36</v>
      </c>
      <c r="Z23" s="826" t="s">
        <v>41</v>
      </c>
      <c r="AA23" s="828" t="s">
        <v>21</v>
      </c>
      <c r="AB23" s="548" t="s">
        <v>41</v>
      </c>
      <c r="AC23" s="548" t="s">
        <v>41</v>
      </c>
      <c r="AD23" s="828" t="s">
        <v>42</v>
      </c>
      <c r="AE23" s="997" t="s">
        <v>21</v>
      </c>
      <c r="AF23" s="787" t="s">
        <v>21</v>
      </c>
      <c r="AG23" s="819" t="s">
        <v>41</v>
      </c>
      <c r="AH23" s="568"/>
      <c r="AI23" s="587">
        <v>9</v>
      </c>
      <c r="AJ23" s="100">
        <v>2</v>
      </c>
      <c r="AK23" s="101"/>
      <c r="AL23" s="104" t="s">
        <v>51</v>
      </c>
      <c r="AM23" s="98"/>
      <c r="AN23" s="55">
        <f>COUNTIF(D24:AH24,"日")</f>
        <v>0</v>
      </c>
      <c r="AO23" s="55">
        <f t="shared" si="13"/>
        <v>0</v>
      </c>
      <c r="AP23" s="55">
        <f t="shared" si="14"/>
        <v>0</v>
      </c>
      <c r="AQ23" s="55">
        <f t="shared" si="15"/>
        <v>0</v>
      </c>
      <c r="AR23" s="55">
        <f t="shared" si="16"/>
        <v>0</v>
      </c>
      <c r="AS23" s="55">
        <f t="shared" si="17"/>
        <v>0</v>
      </c>
      <c r="AT23" s="55">
        <f t="shared" si="18"/>
        <v>0</v>
      </c>
      <c r="AU23" s="55">
        <f t="shared" si="19"/>
        <v>0</v>
      </c>
      <c r="AV23" s="55">
        <f t="shared" si="20"/>
        <v>0</v>
      </c>
      <c r="AW23" s="55">
        <f t="shared" si="21"/>
        <v>0</v>
      </c>
      <c r="AX23" s="55">
        <f t="shared" si="22"/>
        <v>0</v>
      </c>
    </row>
    <row r="24" spans="1:50" ht="14">
      <c r="A24" s="19"/>
      <c r="B24" s="777"/>
      <c r="C24" s="49"/>
      <c r="D24" s="548"/>
      <c r="E24" s="778"/>
      <c r="F24" s="548"/>
      <c r="G24" s="548"/>
      <c r="H24" s="548"/>
      <c r="I24" s="548"/>
      <c r="J24" s="548"/>
      <c r="K24" s="548"/>
      <c r="L24" s="548"/>
      <c r="M24" s="568"/>
      <c r="N24" s="568"/>
      <c r="O24" s="548"/>
      <c r="P24" s="548"/>
      <c r="Q24" s="548"/>
      <c r="R24" s="54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819"/>
      <c r="AH24" s="568"/>
      <c r="AI24" s="587">
        <f>SUM(AO23:AP23)</f>
        <v>0</v>
      </c>
      <c r="AJ24" s="100">
        <f>COUNTIF(D24:AH24,"有")</f>
        <v>0</v>
      </c>
      <c r="AK24" s="101">
        <f>SUM(AQ23:AX23)</f>
        <v>0</v>
      </c>
      <c r="AL24" s="104"/>
      <c r="AM24" s="98"/>
      <c r="AN24" s="55"/>
      <c r="AO24" s="55">
        <f t="shared" si="13"/>
        <v>0</v>
      </c>
      <c r="AP24" s="55">
        <f t="shared" si="14"/>
        <v>0</v>
      </c>
      <c r="AQ24" s="55">
        <f t="shared" si="15"/>
        <v>0</v>
      </c>
      <c r="AR24" s="55">
        <f t="shared" si="16"/>
        <v>0</v>
      </c>
      <c r="AS24" s="55">
        <f t="shared" si="17"/>
        <v>0</v>
      </c>
      <c r="AT24" s="55">
        <f t="shared" si="18"/>
        <v>0</v>
      </c>
      <c r="AU24" s="55">
        <f t="shared" si="19"/>
        <v>0</v>
      </c>
      <c r="AV24" s="55">
        <f t="shared" si="20"/>
        <v>0</v>
      </c>
      <c r="AW24" s="55">
        <f t="shared" si="21"/>
        <v>0</v>
      </c>
      <c r="AX24" s="55">
        <f t="shared" si="22"/>
        <v>0</v>
      </c>
    </row>
    <row r="25" spans="1:50" ht="14">
      <c r="A25" s="19"/>
      <c r="B25" s="777"/>
      <c r="C25" s="49"/>
      <c r="D25" s="548"/>
      <c r="E25" s="778"/>
      <c r="F25" s="548"/>
      <c r="G25" s="548"/>
      <c r="H25" s="548"/>
      <c r="I25" s="548"/>
      <c r="J25" s="548"/>
      <c r="K25" s="548"/>
      <c r="L25" s="548"/>
      <c r="M25" s="568"/>
      <c r="N25" s="568"/>
      <c r="O25" s="548"/>
      <c r="P25" s="548"/>
      <c r="Q25" s="548"/>
      <c r="R25" s="548"/>
      <c r="S25" s="778"/>
      <c r="T25" s="778"/>
      <c r="U25" s="778"/>
      <c r="V25" s="548"/>
      <c r="W25" s="548"/>
      <c r="X25" s="548"/>
      <c r="Y25" s="778"/>
      <c r="Z25" s="548"/>
      <c r="AA25" s="778"/>
      <c r="AB25" s="778"/>
      <c r="AC25" s="778"/>
      <c r="AD25" s="778"/>
      <c r="AE25" s="778"/>
      <c r="AF25" s="778"/>
      <c r="AG25" s="756"/>
      <c r="AH25" s="548"/>
      <c r="AI25" s="587">
        <f>SUM(AO24:AP24)</f>
        <v>0</v>
      </c>
      <c r="AJ25" s="100">
        <f>COUNTIF(D25:AH25,"有")</f>
        <v>0</v>
      </c>
      <c r="AK25" s="101">
        <f>SUM(AQ24:AX24)</f>
        <v>0</v>
      </c>
      <c r="AL25" s="373"/>
      <c r="AN25" s="55">
        <f>COUNTIF(D26:AH26,"日")</f>
        <v>0</v>
      </c>
      <c r="AO25" s="55">
        <f t="shared" si="13"/>
        <v>0</v>
      </c>
      <c r="AP25" s="55">
        <f t="shared" si="14"/>
        <v>0</v>
      </c>
      <c r="AQ25" s="55">
        <f t="shared" si="15"/>
        <v>0</v>
      </c>
      <c r="AR25" s="55">
        <f t="shared" si="16"/>
        <v>0</v>
      </c>
      <c r="AS25" s="55">
        <f t="shared" si="17"/>
        <v>0</v>
      </c>
      <c r="AT25" s="55">
        <f t="shared" si="18"/>
        <v>0</v>
      </c>
      <c r="AU25" s="55">
        <f t="shared" si="19"/>
        <v>0</v>
      </c>
      <c r="AV25" s="55">
        <f t="shared" si="20"/>
        <v>0</v>
      </c>
      <c r="AW25" s="55">
        <f t="shared" si="21"/>
        <v>0</v>
      </c>
      <c r="AX25" s="55">
        <f t="shared" si="22"/>
        <v>0</v>
      </c>
    </row>
    <row r="26" spans="1:50" ht="14">
      <c r="A26" s="19"/>
      <c r="B26" s="777"/>
      <c r="C26" s="49"/>
      <c r="D26" s="548"/>
      <c r="E26" s="778"/>
      <c r="F26" s="548"/>
      <c r="G26" s="778"/>
      <c r="H26" s="548"/>
      <c r="I26" s="791"/>
      <c r="J26" s="791"/>
      <c r="K26" s="791"/>
      <c r="L26" s="548"/>
      <c r="M26" s="548"/>
      <c r="N26" s="548"/>
      <c r="O26" s="548"/>
      <c r="P26" s="548"/>
      <c r="Q26" s="548"/>
      <c r="R26" s="548"/>
      <c r="S26" s="778"/>
      <c r="T26" s="778"/>
      <c r="U26" s="778"/>
      <c r="V26" s="778"/>
      <c r="W26" s="778"/>
      <c r="X26" s="548"/>
      <c r="Y26" s="778"/>
      <c r="Z26" s="548"/>
      <c r="AA26" s="778"/>
      <c r="AB26" s="778"/>
      <c r="AC26" s="778"/>
      <c r="AD26" s="778"/>
      <c r="AE26" s="778"/>
      <c r="AF26" s="778"/>
      <c r="AG26" s="756"/>
      <c r="AH26" s="548"/>
      <c r="AI26" s="587">
        <f>SUM(AO25:AP25)</f>
        <v>0</v>
      </c>
      <c r="AJ26" s="100">
        <f>COUNTIF(D26:AH26,"有")</f>
        <v>0</v>
      </c>
      <c r="AK26" s="101">
        <f>SUM(AQ25:AX25)</f>
        <v>0</v>
      </c>
      <c r="AL26" s="228"/>
      <c r="AO26" s="55">
        <f t="shared" si="13"/>
        <v>0</v>
      </c>
      <c r="AP26" s="55">
        <f t="shared" si="14"/>
        <v>0</v>
      </c>
      <c r="AQ26" s="55">
        <f t="shared" si="15"/>
        <v>0</v>
      </c>
      <c r="AR26" s="55">
        <f t="shared" si="16"/>
        <v>0</v>
      </c>
      <c r="AS26" s="55">
        <f t="shared" si="17"/>
        <v>0</v>
      </c>
      <c r="AT26" s="55">
        <f t="shared" si="18"/>
        <v>0</v>
      </c>
      <c r="AU26" s="55">
        <f t="shared" si="19"/>
        <v>0</v>
      </c>
      <c r="AV26" s="55">
        <f t="shared" si="20"/>
        <v>0</v>
      </c>
      <c r="AW26" s="55">
        <f t="shared" si="21"/>
        <v>0</v>
      </c>
      <c r="AX26" s="55">
        <f t="shared" si="22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81"/>
      <c r="H27" s="715"/>
      <c r="J27" s="765"/>
      <c r="K27" s="763"/>
      <c r="L27" s="715"/>
      <c r="M27" s="715"/>
      <c r="N27" s="715"/>
      <c r="O27" s="548"/>
      <c r="P27" s="548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715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13"/>
        <v>0</v>
      </c>
      <c r="AP27" s="55">
        <f t="shared" si="14"/>
        <v>0</v>
      </c>
      <c r="AQ27" s="55">
        <f t="shared" si="15"/>
        <v>0</v>
      </c>
      <c r="AR27" s="55">
        <f t="shared" si="16"/>
        <v>0</v>
      </c>
      <c r="AS27" s="55">
        <f t="shared" si="17"/>
        <v>0</v>
      </c>
      <c r="AT27" s="55">
        <f t="shared" si="18"/>
        <v>0</v>
      </c>
      <c r="AU27" s="55">
        <f t="shared" si="19"/>
        <v>0</v>
      </c>
      <c r="AV27" s="55">
        <f t="shared" si="20"/>
        <v>0</v>
      </c>
      <c r="AW27" s="55">
        <f t="shared" si="21"/>
        <v>0</v>
      </c>
      <c r="AX27" s="55">
        <f t="shared" si="22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 t="s">
        <v>100</v>
      </c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 t="s">
        <v>67</v>
      </c>
      <c r="U28" s="1290"/>
      <c r="V28" s="1290"/>
      <c r="W28" s="1290"/>
      <c r="X28" s="1290"/>
      <c r="Y28" s="1290"/>
      <c r="Z28" s="1290"/>
      <c r="AA28" s="1290"/>
      <c r="AB28" s="1290" t="s">
        <v>101</v>
      </c>
      <c r="AC28" s="1290"/>
      <c r="AD28" s="1290"/>
      <c r="AE28" s="1290"/>
      <c r="AF28" s="1290"/>
      <c r="AG28" s="1286"/>
      <c r="AH28" s="1286"/>
      <c r="AI28" s="479"/>
      <c r="AJ28" s="480"/>
      <c r="AK28" s="481"/>
      <c r="AL28" s="482"/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23">COUNTIF(D8:D26,"2早")</f>
        <v>1</v>
      </c>
      <c r="E35" s="55">
        <f t="shared" si="23"/>
        <v>1</v>
      </c>
      <c r="F35" s="55">
        <f t="shared" si="23"/>
        <v>1</v>
      </c>
      <c r="G35" s="55">
        <f t="shared" si="23"/>
        <v>1</v>
      </c>
      <c r="H35" s="55">
        <f t="shared" si="23"/>
        <v>1</v>
      </c>
      <c r="I35" s="55">
        <f t="shared" si="23"/>
        <v>1</v>
      </c>
      <c r="J35" s="55">
        <f t="shared" si="23"/>
        <v>2</v>
      </c>
      <c r="K35" s="55">
        <f t="shared" si="23"/>
        <v>2</v>
      </c>
      <c r="L35" s="55">
        <f t="shared" si="23"/>
        <v>1</v>
      </c>
      <c r="M35" s="55">
        <f t="shared" si="23"/>
        <v>1</v>
      </c>
      <c r="N35" s="55">
        <f t="shared" si="23"/>
        <v>1</v>
      </c>
      <c r="O35" s="55">
        <f t="shared" si="23"/>
        <v>1</v>
      </c>
      <c r="P35" s="55">
        <f t="shared" si="23"/>
        <v>1</v>
      </c>
      <c r="Q35" s="55">
        <f t="shared" si="23"/>
        <v>1</v>
      </c>
      <c r="R35" s="55">
        <f t="shared" si="23"/>
        <v>1</v>
      </c>
      <c r="S35" s="55">
        <f t="shared" si="23"/>
        <v>1</v>
      </c>
      <c r="T35" s="55">
        <f t="shared" si="23"/>
        <v>1</v>
      </c>
      <c r="U35" s="55">
        <f t="shared" si="23"/>
        <v>1</v>
      </c>
      <c r="V35" s="55">
        <f t="shared" si="23"/>
        <v>1</v>
      </c>
      <c r="W35" s="55">
        <f t="shared" si="23"/>
        <v>1</v>
      </c>
      <c r="X35" s="55">
        <f t="shared" si="23"/>
        <v>1</v>
      </c>
      <c r="Y35" s="55">
        <f t="shared" si="23"/>
        <v>1</v>
      </c>
      <c r="Z35" s="55">
        <f t="shared" si="23"/>
        <v>1</v>
      </c>
      <c r="AA35" s="55">
        <f t="shared" si="23"/>
        <v>1</v>
      </c>
      <c r="AB35" s="55">
        <f t="shared" si="23"/>
        <v>1</v>
      </c>
      <c r="AC35" s="55">
        <f t="shared" si="23"/>
        <v>1</v>
      </c>
      <c r="AD35" s="55">
        <f t="shared" si="23"/>
        <v>1</v>
      </c>
      <c r="AE35" s="55">
        <f t="shared" si="23"/>
        <v>1</v>
      </c>
      <c r="AF35" s="55">
        <f t="shared" si="23"/>
        <v>1</v>
      </c>
      <c r="AG35" s="55">
        <f t="shared" si="23"/>
        <v>1</v>
      </c>
      <c r="AH35" s="55">
        <f t="shared" si="23"/>
        <v>0</v>
      </c>
    </row>
    <row r="36" spans="1:38" ht="14" hidden="1" outlineLevel="1">
      <c r="C36" t="s">
        <v>70</v>
      </c>
      <c r="D36" s="55">
        <f t="shared" ref="D36:AH36" si="24">COUNTIF(D8:D26,"２早")</f>
        <v>1</v>
      </c>
      <c r="E36" s="55">
        <f t="shared" si="24"/>
        <v>1</v>
      </c>
      <c r="F36" s="55">
        <f t="shared" si="24"/>
        <v>1</v>
      </c>
      <c r="G36" s="55">
        <f t="shared" si="24"/>
        <v>1</v>
      </c>
      <c r="H36" s="55">
        <f t="shared" si="24"/>
        <v>1</v>
      </c>
      <c r="I36" s="55">
        <f t="shared" si="24"/>
        <v>1</v>
      </c>
      <c r="J36" s="55">
        <f t="shared" si="24"/>
        <v>2</v>
      </c>
      <c r="K36" s="55">
        <f t="shared" si="24"/>
        <v>2</v>
      </c>
      <c r="L36" s="55">
        <f t="shared" si="24"/>
        <v>1</v>
      </c>
      <c r="M36" s="55">
        <f t="shared" si="24"/>
        <v>1</v>
      </c>
      <c r="N36" s="55">
        <f t="shared" si="24"/>
        <v>1</v>
      </c>
      <c r="O36" s="55">
        <f t="shared" si="24"/>
        <v>1</v>
      </c>
      <c r="P36" s="55">
        <f t="shared" si="24"/>
        <v>1</v>
      </c>
      <c r="Q36" s="55">
        <f t="shared" si="24"/>
        <v>1</v>
      </c>
      <c r="R36" s="55">
        <f t="shared" si="24"/>
        <v>1</v>
      </c>
      <c r="S36" s="55">
        <f t="shared" si="24"/>
        <v>1</v>
      </c>
      <c r="T36" s="55">
        <f t="shared" si="24"/>
        <v>1</v>
      </c>
      <c r="U36" s="55">
        <f t="shared" si="24"/>
        <v>1</v>
      </c>
      <c r="V36" s="55">
        <f t="shared" si="24"/>
        <v>1</v>
      </c>
      <c r="W36" s="55">
        <f t="shared" si="24"/>
        <v>1</v>
      </c>
      <c r="X36" s="55">
        <f t="shared" si="24"/>
        <v>1</v>
      </c>
      <c r="Y36" s="55">
        <f t="shared" si="24"/>
        <v>1</v>
      </c>
      <c r="Z36" s="55">
        <f t="shared" si="24"/>
        <v>1</v>
      </c>
      <c r="AA36" s="55">
        <f t="shared" si="24"/>
        <v>1</v>
      </c>
      <c r="AB36" s="55">
        <f t="shared" si="24"/>
        <v>1</v>
      </c>
      <c r="AC36" s="55">
        <f t="shared" si="24"/>
        <v>1</v>
      </c>
      <c r="AD36" s="55">
        <f t="shared" si="24"/>
        <v>1</v>
      </c>
      <c r="AE36" s="55">
        <f t="shared" si="24"/>
        <v>1</v>
      </c>
      <c r="AF36" s="55">
        <f t="shared" si="24"/>
        <v>1</v>
      </c>
      <c r="AG36" s="55">
        <f t="shared" si="24"/>
        <v>1</v>
      </c>
      <c r="AH36" s="55">
        <f t="shared" si="24"/>
        <v>0</v>
      </c>
    </row>
    <row r="37" spans="1:38" ht="14" hidden="1" outlineLevel="1">
      <c r="C37" t="s">
        <v>42</v>
      </c>
      <c r="D37" s="55">
        <f t="shared" ref="D37:AH37" si="25">COUNTIF(D8:D26,"2オ")</f>
        <v>1</v>
      </c>
      <c r="E37" s="55">
        <f t="shared" si="25"/>
        <v>1</v>
      </c>
      <c r="F37" s="55">
        <f t="shared" si="25"/>
        <v>2</v>
      </c>
      <c r="G37" s="55">
        <f t="shared" si="25"/>
        <v>2</v>
      </c>
      <c r="H37" s="55">
        <f t="shared" si="25"/>
        <v>1</v>
      </c>
      <c r="I37" s="55">
        <f t="shared" si="25"/>
        <v>1</v>
      </c>
      <c r="J37" s="55">
        <f t="shared" si="25"/>
        <v>1</v>
      </c>
      <c r="K37" s="55">
        <f t="shared" si="25"/>
        <v>1</v>
      </c>
      <c r="L37" s="55">
        <f t="shared" si="25"/>
        <v>1</v>
      </c>
      <c r="M37" s="55">
        <f t="shared" si="25"/>
        <v>1</v>
      </c>
      <c r="N37" s="55">
        <f t="shared" si="25"/>
        <v>1</v>
      </c>
      <c r="O37" s="55">
        <f t="shared" si="25"/>
        <v>1</v>
      </c>
      <c r="P37" s="55">
        <f t="shared" si="25"/>
        <v>1</v>
      </c>
      <c r="Q37" s="55">
        <f t="shared" si="25"/>
        <v>1</v>
      </c>
      <c r="R37" s="55">
        <f t="shared" si="25"/>
        <v>1</v>
      </c>
      <c r="S37" s="55">
        <f t="shared" si="25"/>
        <v>1</v>
      </c>
      <c r="T37" s="55">
        <f t="shared" si="25"/>
        <v>2</v>
      </c>
      <c r="U37" s="55">
        <f t="shared" si="25"/>
        <v>2</v>
      </c>
      <c r="V37" s="55">
        <f t="shared" si="25"/>
        <v>1</v>
      </c>
      <c r="W37" s="55">
        <f t="shared" si="25"/>
        <v>1</v>
      </c>
      <c r="X37" s="55">
        <f t="shared" si="25"/>
        <v>1</v>
      </c>
      <c r="Y37" s="55">
        <f t="shared" si="25"/>
        <v>1</v>
      </c>
      <c r="Z37" s="55">
        <f t="shared" si="25"/>
        <v>1</v>
      </c>
      <c r="AA37" s="55">
        <f t="shared" si="25"/>
        <v>1</v>
      </c>
      <c r="AB37" s="55">
        <f t="shared" si="25"/>
        <v>1</v>
      </c>
      <c r="AC37" s="55">
        <f t="shared" si="25"/>
        <v>1</v>
      </c>
      <c r="AD37" s="55">
        <f t="shared" si="25"/>
        <v>1</v>
      </c>
      <c r="AE37" s="55">
        <f t="shared" si="25"/>
        <v>1</v>
      </c>
      <c r="AF37" s="55">
        <f t="shared" si="25"/>
        <v>1</v>
      </c>
      <c r="AG37" s="55">
        <f t="shared" si="25"/>
        <v>1</v>
      </c>
      <c r="AH37" s="55">
        <f t="shared" si="25"/>
        <v>0</v>
      </c>
    </row>
    <row r="38" spans="1:38" s="1" customFormat="1" ht="14" hidden="1" outlineLevel="1">
      <c r="C38" s="1" t="s">
        <v>71</v>
      </c>
      <c r="D38" s="55">
        <f t="shared" ref="D38:AH38" si="26">COUNTIF(D8:D26,"２オ")</f>
        <v>1</v>
      </c>
      <c r="E38" s="55">
        <f t="shared" si="26"/>
        <v>1</v>
      </c>
      <c r="F38" s="55">
        <f t="shared" si="26"/>
        <v>2</v>
      </c>
      <c r="G38" s="55">
        <f t="shared" si="26"/>
        <v>2</v>
      </c>
      <c r="H38" s="55">
        <f t="shared" si="26"/>
        <v>1</v>
      </c>
      <c r="I38" s="55">
        <f t="shared" si="26"/>
        <v>1</v>
      </c>
      <c r="J38" s="55">
        <f t="shared" si="26"/>
        <v>1</v>
      </c>
      <c r="K38" s="55">
        <f t="shared" si="26"/>
        <v>1</v>
      </c>
      <c r="L38" s="55">
        <f t="shared" si="26"/>
        <v>1</v>
      </c>
      <c r="M38" s="55">
        <f t="shared" si="26"/>
        <v>1</v>
      </c>
      <c r="N38" s="55">
        <f t="shared" si="26"/>
        <v>1</v>
      </c>
      <c r="O38" s="55">
        <f t="shared" si="26"/>
        <v>1</v>
      </c>
      <c r="P38" s="55">
        <f t="shared" si="26"/>
        <v>1</v>
      </c>
      <c r="Q38" s="55">
        <f t="shared" si="26"/>
        <v>1</v>
      </c>
      <c r="R38" s="55">
        <f t="shared" si="26"/>
        <v>1</v>
      </c>
      <c r="S38" s="55">
        <f t="shared" si="26"/>
        <v>1</v>
      </c>
      <c r="T38" s="55">
        <f t="shared" si="26"/>
        <v>2</v>
      </c>
      <c r="U38" s="55">
        <f t="shared" si="26"/>
        <v>2</v>
      </c>
      <c r="V38" s="55">
        <f t="shared" si="26"/>
        <v>1</v>
      </c>
      <c r="W38" s="55">
        <f t="shared" si="26"/>
        <v>1</v>
      </c>
      <c r="X38" s="55">
        <f t="shared" si="26"/>
        <v>1</v>
      </c>
      <c r="Y38" s="55">
        <f t="shared" si="26"/>
        <v>1</v>
      </c>
      <c r="Z38" s="55">
        <f t="shared" si="26"/>
        <v>1</v>
      </c>
      <c r="AA38" s="55">
        <f t="shared" si="26"/>
        <v>1</v>
      </c>
      <c r="AB38" s="55">
        <f t="shared" si="26"/>
        <v>1</v>
      </c>
      <c r="AC38" s="55">
        <f t="shared" si="26"/>
        <v>1</v>
      </c>
      <c r="AD38" s="55">
        <f t="shared" si="26"/>
        <v>1</v>
      </c>
      <c r="AE38" s="55">
        <f t="shared" si="26"/>
        <v>1</v>
      </c>
      <c r="AF38" s="55">
        <f t="shared" si="26"/>
        <v>1</v>
      </c>
      <c r="AG38" s="55">
        <f t="shared" si="26"/>
        <v>1</v>
      </c>
      <c r="AH38" s="55">
        <f t="shared" si="26"/>
        <v>0</v>
      </c>
    </row>
    <row r="39" spans="1:38" s="1" customFormat="1" ht="14" hidden="1" outlineLevel="1">
      <c r="C39" s="1" t="s">
        <v>23</v>
      </c>
      <c r="D39" s="55">
        <f t="shared" ref="D39:AH39" si="27">COUNTIF(D8:D26,"2-")</f>
        <v>1</v>
      </c>
      <c r="E39" s="55">
        <f t="shared" si="27"/>
        <v>1</v>
      </c>
      <c r="F39" s="55">
        <f t="shared" si="27"/>
        <v>1</v>
      </c>
      <c r="G39" s="55">
        <f t="shared" si="27"/>
        <v>1</v>
      </c>
      <c r="H39" s="55">
        <f t="shared" si="27"/>
        <v>1</v>
      </c>
      <c r="I39" s="55">
        <f t="shared" si="27"/>
        <v>1</v>
      </c>
      <c r="J39" s="55">
        <f t="shared" si="27"/>
        <v>1</v>
      </c>
      <c r="K39" s="55">
        <f t="shared" si="27"/>
        <v>1</v>
      </c>
      <c r="L39" s="55">
        <f t="shared" si="27"/>
        <v>1</v>
      </c>
      <c r="M39" s="55">
        <f t="shared" si="27"/>
        <v>1</v>
      </c>
      <c r="N39" s="55">
        <f t="shared" si="27"/>
        <v>1</v>
      </c>
      <c r="O39" s="55">
        <f t="shared" si="27"/>
        <v>1</v>
      </c>
      <c r="P39" s="55">
        <f t="shared" si="27"/>
        <v>1</v>
      </c>
      <c r="Q39" s="55">
        <f t="shared" si="27"/>
        <v>1</v>
      </c>
      <c r="R39" s="55">
        <f t="shared" si="27"/>
        <v>1</v>
      </c>
      <c r="S39" s="55">
        <f t="shared" si="27"/>
        <v>1</v>
      </c>
      <c r="T39" s="55">
        <f t="shared" si="27"/>
        <v>2</v>
      </c>
      <c r="U39" s="55">
        <f t="shared" si="27"/>
        <v>1</v>
      </c>
      <c r="V39" s="55">
        <f t="shared" si="27"/>
        <v>1</v>
      </c>
      <c r="W39" s="55">
        <f t="shared" si="27"/>
        <v>2</v>
      </c>
      <c r="X39" s="55">
        <f t="shared" si="27"/>
        <v>1</v>
      </c>
      <c r="Y39" s="55">
        <f t="shared" si="27"/>
        <v>1</v>
      </c>
      <c r="Z39" s="55">
        <f t="shared" si="27"/>
        <v>1</v>
      </c>
      <c r="AA39" s="55">
        <f t="shared" si="27"/>
        <v>1</v>
      </c>
      <c r="AB39" s="55">
        <f t="shared" si="27"/>
        <v>1</v>
      </c>
      <c r="AC39" s="55">
        <f t="shared" si="27"/>
        <v>2</v>
      </c>
      <c r="AD39" s="55">
        <f t="shared" si="27"/>
        <v>1</v>
      </c>
      <c r="AE39" s="55">
        <f t="shared" si="27"/>
        <v>1</v>
      </c>
      <c r="AF39" s="55">
        <f t="shared" si="27"/>
        <v>1</v>
      </c>
      <c r="AG39" s="55">
        <f t="shared" si="27"/>
        <v>1</v>
      </c>
      <c r="AH39" s="55">
        <f t="shared" si="27"/>
        <v>0</v>
      </c>
    </row>
    <row r="40" spans="1:38" s="1" customFormat="1" ht="14" hidden="1" outlineLevel="1">
      <c r="C40" s="1" t="s">
        <v>25</v>
      </c>
      <c r="D40" s="55">
        <f t="shared" ref="D40:AH40" si="28">COUNTIF(D8:D26,"２-")</f>
        <v>1</v>
      </c>
      <c r="E40" s="55">
        <f t="shared" si="28"/>
        <v>1</v>
      </c>
      <c r="F40" s="55">
        <f t="shared" si="28"/>
        <v>1</v>
      </c>
      <c r="G40" s="55">
        <f t="shared" si="28"/>
        <v>1</v>
      </c>
      <c r="H40" s="55">
        <f t="shared" si="28"/>
        <v>1</v>
      </c>
      <c r="I40" s="55">
        <f t="shared" si="28"/>
        <v>1</v>
      </c>
      <c r="J40" s="55">
        <f t="shared" si="28"/>
        <v>1</v>
      </c>
      <c r="K40" s="55">
        <f t="shared" si="28"/>
        <v>1</v>
      </c>
      <c r="L40" s="55">
        <f t="shared" si="28"/>
        <v>1</v>
      </c>
      <c r="M40" s="55">
        <f t="shared" si="28"/>
        <v>1</v>
      </c>
      <c r="N40" s="55">
        <f t="shared" si="28"/>
        <v>1</v>
      </c>
      <c r="O40" s="55">
        <f t="shared" si="28"/>
        <v>1</v>
      </c>
      <c r="P40" s="55">
        <f t="shared" si="28"/>
        <v>1</v>
      </c>
      <c r="Q40" s="55">
        <f t="shared" si="28"/>
        <v>1</v>
      </c>
      <c r="R40" s="55">
        <f t="shared" si="28"/>
        <v>1</v>
      </c>
      <c r="S40" s="55">
        <f t="shared" si="28"/>
        <v>1</v>
      </c>
      <c r="T40" s="55">
        <f t="shared" si="28"/>
        <v>2</v>
      </c>
      <c r="U40" s="55">
        <f t="shared" si="28"/>
        <v>1</v>
      </c>
      <c r="V40" s="55">
        <f t="shared" si="28"/>
        <v>1</v>
      </c>
      <c r="W40" s="55">
        <f t="shared" si="28"/>
        <v>2</v>
      </c>
      <c r="X40" s="55">
        <f t="shared" si="28"/>
        <v>1</v>
      </c>
      <c r="Y40" s="55">
        <f t="shared" si="28"/>
        <v>1</v>
      </c>
      <c r="Z40" s="55">
        <f t="shared" si="28"/>
        <v>1</v>
      </c>
      <c r="AA40" s="55">
        <f t="shared" si="28"/>
        <v>1</v>
      </c>
      <c r="AB40" s="55">
        <f t="shared" si="28"/>
        <v>1</v>
      </c>
      <c r="AC40" s="55">
        <f t="shared" si="28"/>
        <v>2</v>
      </c>
      <c r="AD40" s="55">
        <f t="shared" si="28"/>
        <v>1</v>
      </c>
      <c r="AE40" s="55">
        <f t="shared" si="28"/>
        <v>1</v>
      </c>
      <c r="AF40" s="55">
        <f t="shared" si="28"/>
        <v>1</v>
      </c>
      <c r="AG40" s="55">
        <f t="shared" si="28"/>
        <v>1</v>
      </c>
      <c r="AH40" s="55">
        <f t="shared" si="28"/>
        <v>0</v>
      </c>
    </row>
    <row r="41" spans="1:38" s="1" customFormat="1" ht="14" hidden="1" outlineLevel="1">
      <c r="C41" s="1" t="s">
        <v>24</v>
      </c>
      <c r="D41" s="55">
        <f t="shared" ref="D41:AH41" si="29">COUNTIF(D8:D26,"2－")</f>
        <v>1</v>
      </c>
      <c r="E41" s="55">
        <f t="shared" si="29"/>
        <v>1</v>
      </c>
      <c r="F41" s="55">
        <f t="shared" si="29"/>
        <v>1</v>
      </c>
      <c r="G41" s="55">
        <f t="shared" si="29"/>
        <v>1</v>
      </c>
      <c r="H41" s="55">
        <f t="shared" si="29"/>
        <v>1</v>
      </c>
      <c r="I41" s="55">
        <f t="shared" si="29"/>
        <v>1</v>
      </c>
      <c r="J41" s="55">
        <f t="shared" si="29"/>
        <v>1</v>
      </c>
      <c r="K41" s="55">
        <f t="shared" si="29"/>
        <v>1</v>
      </c>
      <c r="L41" s="55">
        <f t="shared" si="29"/>
        <v>1</v>
      </c>
      <c r="M41" s="55">
        <f t="shared" si="29"/>
        <v>1</v>
      </c>
      <c r="N41" s="55">
        <f t="shared" si="29"/>
        <v>1</v>
      </c>
      <c r="O41" s="55">
        <f t="shared" si="29"/>
        <v>1</v>
      </c>
      <c r="P41" s="55">
        <f t="shared" si="29"/>
        <v>1</v>
      </c>
      <c r="Q41" s="55">
        <f t="shared" si="29"/>
        <v>1</v>
      </c>
      <c r="R41" s="55">
        <f t="shared" si="29"/>
        <v>1</v>
      </c>
      <c r="S41" s="55">
        <f t="shared" si="29"/>
        <v>1</v>
      </c>
      <c r="T41" s="55">
        <f t="shared" si="29"/>
        <v>2</v>
      </c>
      <c r="U41" s="55">
        <f t="shared" si="29"/>
        <v>1</v>
      </c>
      <c r="V41" s="55">
        <f t="shared" si="29"/>
        <v>1</v>
      </c>
      <c r="W41" s="55">
        <f t="shared" si="29"/>
        <v>2</v>
      </c>
      <c r="X41" s="55">
        <f t="shared" si="29"/>
        <v>1</v>
      </c>
      <c r="Y41" s="55">
        <f t="shared" si="29"/>
        <v>1</v>
      </c>
      <c r="Z41" s="55">
        <f t="shared" si="29"/>
        <v>1</v>
      </c>
      <c r="AA41" s="55">
        <f t="shared" si="29"/>
        <v>1</v>
      </c>
      <c r="AB41" s="55">
        <f t="shared" si="29"/>
        <v>1</v>
      </c>
      <c r="AC41" s="55">
        <f t="shared" si="29"/>
        <v>2</v>
      </c>
      <c r="AD41" s="55">
        <f t="shared" si="29"/>
        <v>1</v>
      </c>
      <c r="AE41" s="55">
        <f t="shared" si="29"/>
        <v>1</v>
      </c>
      <c r="AF41" s="55">
        <f t="shared" si="29"/>
        <v>1</v>
      </c>
      <c r="AG41" s="55">
        <f t="shared" si="29"/>
        <v>1</v>
      </c>
      <c r="AH41" s="55">
        <f t="shared" si="29"/>
        <v>0</v>
      </c>
    </row>
    <row r="42" spans="1:38" s="1" customFormat="1" ht="14" hidden="1" outlineLevel="1">
      <c r="C42" s="1" t="s">
        <v>26</v>
      </c>
      <c r="D42" s="55">
        <f t="shared" ref="D42:AH42" si="30">COUNTIF(D8:D26,"２－")</f>
        <v>1</v>
      </c>
      <c r="E42" s="55">
        <f t="shared" si="30"/>
        <v>1</v>
      </c>
      <c r="F42" s="55">
        <f t="shared" si="30"/>
        <v>1</v>
      </c>
      <c r="G42" s="55">
        <f t="shared" si="30"/>
        <v>1</v>
      </c>
      <c r="H42" s="55">
        <f t="shared" si="30"/>
        <v>1</v>
      </c>
      <c r="I42" s="55">
        <f t="shared" si="30"/>
        <v>1</v>
      </c>
      <c r="J42" s="55">
        <f t="shared" si="30"/>
        <v>1</v>
      </c>
      <c r="K42" s="55">
        <f t="shared" si="30"/>
        <v>1</v>
      </c>
      <c r="L42" s="55">
        <f t="shared" si="30"/>
        <v>1</v>
      </c>
      <c r="M42" s="55">
        <f t="shared" si="30"/>
        <v>1</v>
      </c>
      <c r="N42" s="55">
        <f t="shared" si="30"/>
        <v>1</v>
      </c>
      <c r="O42" s="55">
        <f t="shared" si="30"/>
        <v>1</v>
      </c>
      <c r="P42" s="55">
        <f t="shared" si="30"/>
        <v>1</v>
      </c>
      <c r="Q42" s="55">
        <f t="shared" si="30"/>
        <v>1</v>
      </c>
      <c r="R42" s="55">
        <f t="shared" si="30"/>
        <v>1</v>
      </c>
      <c r="S42" s="55">
        <f t="shared" si="30"/>
        <v>1</v>
      </c>
      <c r="T42" s="55">
        <f t="shared" si="30"/>
        <v>2</v>
      </c>
      <c r="U42" s="55">
        <f t="shared" si="30"/>
        <v>1</v>
      </c>
      <c r="V42" s="55">
        <f t="shared" si="30"/>
        <v>1</v>
      </c>
      <c r="W42" s="55">
        <f t="shared" si="30"/>
        <v>2</v>
      </c>
      <c r="X42" s="55">
        <f t="shared" si="30"/>
        <v>1</v>
      </c>
      <c r="Y42" s="55">
        <f t="shared" si="30"/>
        <v>1</v>
      </c>
      <c r="Z42" s="55">
        <f t="shared" si="30"/>
        <v>1</v>
      </c>
      <c r="AA42" s="55">
        <f t="shared" si="30"/>
        <v>1</v>
      </c>
      <c r="AB42" s="55">
        <f t="shared" si="30"/>
        <v>1</v>
      </c>
      <c r="AC42" s="55">
        <f t="shared" si="30"/>
        <v>2</v>
      </c>
      <c r="AD42" s="55">
        <f t="shared" si="30"/>
        <v>1</v>
      </c>
      <c r="AE42" s="55">
        <f t="shared" si="30"/>
        <v>1</v>
      </c>
      <c r="AF42" s="55">
        <f t="shared" si="30"/>
        <v>1</v>
      </c>
      <c r="AG42" s="55">
        <f t="shared" si="30"/>
        <v>1</v>
      </c>
      <c r="AH42" s="55">
        <f t="shared" si="30"/>
        <v>0</v>
      </c>
    </row>
    <row r="43" spans="1:38" s="1" customFormat="1" ht="14" hidden="1" outlineLevel="1">
      <c r="C43" s="1" t="s">
        <v>41</v>
      </c>
      <c r="D43" s="55">
        <f t="shared" ref="D43:AH43" si="31">COUNTIF(D8:D26,"3早")</f>
        <v>1</v>
      </c>
      <c r="E43" s="55">
        <f t="shared" si="31"/>
        <v>1</v>
      </c>
      <c r="F43" s="55">
        <f t="shared" si="31"/>
        <v>1</v>
      </c>
      <c r="G43" s="55">
        <f t="shared" si="31"/>
        <v>1</v>
      </c>
      <c r="H43" s="55">
        <f t="shared" si="31"/>
        <v>1</v>
      </c>
      <c r="I43" s="55">
        <f t="shared" si="31"/>
        <v>1</v>
      </c>
      <c r="J43" s="55">
        <f t="shared" si="31"/>
        <v>1</v>
      </c>
      <c r="K43" s="55">
        <f t="shared" si="31"/>
        <v>1</v>
      </c>
      <c r="L43" s="55">
        <f t="shared" si="31"/>
        <v>1</v>
      </c>
      <c r="M43" s="55">
        <f t="shared" si="31"/>
        <v>1</v>
      </c>
      <c r="N43" s="55">
        <f t="shared" si="31"/>
        <v>1</v>
      </c>
      <c r="O43" s="55">
        <f t="shared" si="31"/>
        <v>1</v>
      </c>
      <c r="P43" s="55">
        <f t="shared" si="31"/>
        <v>1</v>
      </c>
      <c r="Q43" s="55">
        <f t="shared" si="31"/>
        <v>1</v>
      </c>
      <c r="R43" s="55">
        <f t="shared" si="31"/>
        <v>1</v>
      </c>
      <c r="S43" s="55">
        <f t="shared" si="31"/>
        <v>1</v>
      </c>
      <c r="T43" s="55">
        <f t="shared" si="31"/>
        <v>1</v>
      </c>
      <c r="U43" s="55">
        <f t="shared" si="31"/>
        <v>1</v>
      </c>
      <c r="V43" s="55">
        <f t="shared" si="31"/>
        <v>1</v>
      </c>
      <c r="W43" s="55">
        <f t="shared" si="31"/>
        <v>1</v>
      </c>
      <c r="X43" s="55">
        <f t="shared" si="31"/>
        <v>1</v>
      </c>
      <c r="Y43" s="55">
        <f t="shared" si="31"/>
        <v>1</v>
      </c>
      <c r="Z43" s="55">
        <f t="shared" si="31"/>
        <v>1</v>
      </c>
      <c r="AA43" s="55">
        <f t="shared" si="31"/>
        <v>1</v>
      </c>
      <c r="AB43" s="55">
        <f t="shared" si="31"/>
        <v>1</v>
      </c>
      <c r="AC43" s="55">
        <f t="shared" si="31"/>
        <v>1</v>
      </c>
      <c r="AD43" s="55">
        <f t="shared" si="31"/>
        <v>1</v>
      </c>
      <c r="AE43" s="55">
        <f t="shared" si="31"/>
        <v>1</v>
      </c>
      <c r="AF43" s="55">
        <f t="shared" si="31"/>
        <v>1</v>
      </c>
      <c r="AG43" s="55">
        <f t="shared" si="31"/>
        <v>1</v>
      </c>
      <c r="AH43" s="55">
        <f t="shared" si="31"/>
        <v>0</v>
      </c>
    </row>
    <row r="44" spans="1:38" s="1" customFormat="1" ht="14" hidden="1" outlineLevel="1">
      <c r="C44" s="1" t="s">
        <v>72</v>
      </c>
      <c r="D44" s="55">
        <f t="shared" ref="D44:AH44" si="32">COUNTIF(D8:D26,"３早")</f>
        <v>1</v>
      </c>
      <c r="E44" s="55">
        <f t="shared" si="32"/>
        <v>1</v>
      </c>
      <c r="F44" s="55">
        <f t="shared" si="32"/>
        <v>1</v>
      </c>
      <c r="G44" s="55">
        <f t="shared" si="32"/>
        <v>1</v>
      </c>
      <c r="H44" s="55">
        <f t="shared" si="32"/>
        <v>1</v>
      </c>
      <c r="I44" s="55">
        <f t="shared" si="32"/>
        <v>1</v>
      </c>
      <c r="J44" s="55">
        <f t="shared" si="32"/>
        <v>1</v>
      </c>
      <c r="K44" s="55">
        <f t="shared" si="32"/>
        <v>1</v>
      </c>
      <c r="L44" s="55">
        <f t="shared" si="32"/>
        <v>1</v>
      </c>
      <c r="M44" s="55">
        <f t="shared" si="32"/>
        <v>1</v>
      </c>
      <c r="N44" s="55">
        <f t="shared" si="32"/>
        <v>1</v>
      </c>
      <c r="O44" s="55">
        <f t="shared" si="32"/>
        <v>1</v>
      </c>
      <c r="P44" s="55">
        <f t="shared" si="32"/>
        <v>1</v>
      </c>
      <c r="Q44" s="55">
        <f t="shared" si="32"/>
        <v>1</v>
      </c>
      <c r="R44" s="55">
        <f t="shared" si="32"/>
        <v>1</v>
      </c>
      <c r="S44" s="55">
        <f t="shared" si="32"/>
        <v>1</v>
      </c>
      <c r="T44" s="55">
        <f t="shared" si="32"/>
        <v>1</v>
      </c>
      <c r="U44" s="55">
        <f t="shared" si="32"/>
        <v>1</v>
      </c>
      <c r="V44" s="55">
        <f t="shared" si="32"/>
        <v>1</v>
      </c>
      <c r="W44" s="55">
        <f t="shared" si="32"/>
        <v>1</v>
      </c>
      <c r="X44" s="55">
        <f t="shared" si="32"/>
        <v>1</v>
      </c>
      <c r="Y44" s="55">
        <f t="shared" si="32"/>
        <v>1</v>
      </c>
      <c r="Z44" s="55">
        <f t="shared" si="32"/>
        <v>1</v>
      </c>
      <c r="AA44" s="55">
        <f t="shared" si="32"/>
        <v>1</v>
      </c>
      <c r="AB44" s="55">
        <f t="shared" si="32"/>
        <v>1</v>
      </c>
      <c r="AC44" s="55">
        <f t="shared" si="32"/>
        <v>1</v>
      </c>
      <c r="AD44" s="55">
        <f t="shared" si="32"/>
        <v>1</v>
      </c>
      <c r="AE44" s="55">
        <f t="shared" si="32"/>
        <v>1</v>
      </c>
      <c r="AF44" s="55">
        <f t="shared" si="32"/>
        <v>1</v>
      </c>
      <c r="AG44" s="55">
        <f t="shared" si="32"/>
        <v>1</v>
      </c>
      <c r="AH44" s="55">
        <f t="shared" si="32"/>
        <v>0</v>
      </c>
    </row>
    <row r="45" spans="1:38" s="1" customFormat="1" ht="14" hidden="1" outlineLevel="1">
      <c r="C45" s="1" t="s">
        <v>36</v>
      </c>
      <c r="D45" s="55">
        <f t="shared" ref="D45:AH45" si="33">COUNTIF(D8:D26,"3オ")</f>
        <v>1</v>
      </c>
      <c r="E45" s="55">
        <f t="shared" si="33"/>
        <v>1</v>
      </c>
      <c r="F45" s="55">
        <f t="shared" si="33"/>
        <v>1</v>
      </c>
      <c r="G45" s="55">
        <f t="shared" si="33"/>
        <v>1</v>
      </c>
      <c r="H45" s="55">
        <f t="shared" si="33"/>
        <v>1</v>
      </c>
      <c r="I45" s="55">
        <f t="shared" si="33"/>
        <v>1</v>
      </c>
      <c r="J45" s="55">
        <f t="shared" si="33"/>
        <v>1</v>
      </c>
      <c r="K45" s="55">
        <f t="shared" si="33"/>
        <v>1</v>
      </c>
      <c r="L45" s="55">
        <f t="shared" si="33"/>
        <v>1</v>
      </c>
      <c r="M45" s="55">
        <f t="shared" si="33"/>
        <v>1</v>
      </c>
      <c r="N45" s="55">
        <f t="shared" si="33"/>
        <v>1</v>
      </c>
      <c r="O45" s="55">
        <f t="shared" si="33"/>
        <v>1</v>
      </c>
      <c r="P45" s="55">
        <f t="shared" si="33"/>
        <v>1</v>
      </c>
      <c r="Q45" s="55">
        <f t="shared" si="33"/>
        <v>0</v>
      </c>
      <c r="R45" s="55">
        <f t="shared" si="33"/>
        <v>1</v>
      </c>
      <c r="S45" s="55">
        <f t="shared" si="33"/>
        <v>1</v>
      </c>
      <c r="T45" s="55">
        <f t="shared" si="33"/>
        <v>1</v>
      </c>
      <c r="U45" s="55">
        <f t="shared" si="33"/>
        <v>1</v>
      </c>
      <c r="V45" s="55">
        <f t="shared" si="33"/>
        <v>1</v>
      </c>
      <c r="W45" s="55">
        <f t="shared" si="33"/>
        <v>1</v>
      </c>
      <c r="X45" s="55">
        <f t="shared" si="33"/>
        <v>1</v>
      </c>
      <c r="Y45" s="55">
        <f t="shared" si="33"/>
        <v>1</v>
      </c>
      <c r="Z45" s="55">
        <f t="shared" si="33"/>
        <v>1</v>
      </c>
      <c r="AA45" s="55">
        <f t="shared" si="33"/>
        <v>1</v>
      </c>
      <c r="AB45" s="55">
        <f t="shared" si="33"/>
        <v>1</v>
      </c>
      <c r="AC45" s="55">
        <f t="shared" si="33"/>
        <v>1</v>
      </c>
      <c r="AD45" s="55">
        <f t="shared" si="33"/>
        <v>1</v>
      </c>
      <c r="AE45" s="55">
        <f t="shared" si="33"/>
        <v>1</v>
      </c>
      <c r="AF45" s="55">
        <f t="shared" si="33"/>
        <v>1</v>
      </c>
      <c r="AG45" s="55">
        <f t="shared" si="33"/>
        <v>1</v>
      </c>
      <c r="AH45" s="55">
        <f t="shared" si="33"/>
        <v>0</v>
      </c>
    </row>
    <row r="46" spans="1:38" s="1" customFormat="1" ht="14" hidden="1" outlineLevel="1">
      <c r="C46" s="1" t="s">
        <v>73</v>
      </c>
      <c r="D46" s="55">
        <f t="shared" ref="D46:AH46" si="34">COUNTIF(D8:D26,"３オ")</f>
        <v>1</v>
      </c>
      <c r="E46" s="55">
        <f t="shared" si="34"/>
        <v>1</v>
      </c>
      <c r="F46" s="55">
        <f t="shared" si="34"/>
        <v>1</v>
      </c>
      <c r="G46" s="55">
        <f t="shared" si="34"/>
        <v>1</v>
      </c>
      <c r="H46" s="55">
        <f t="shared" si="34"/>
        <v>1</v>
      </c>
      <c r="I46" s="55">
        <f t="shared" si="34"/>
        <v>1</v>
      </c>
      <c r="J46" s="55">
        <f t="shared" si="34"/>
        <v>1</v>
      </c>
      <c r="K46" s="55">
        <f t="shared" si="34"/>
        <v>1</v>
      </c>
      <c r="L46" s="55">
        <f t="shared" si="34"/>
        <v>1</v>
      </c>
      <c r="M46" s="55">
        <f t="shared" si="34"/>
        <v>1</v>
      </c>
      <c r="N46" s="55">
        <f t="shared" si="34"/>
        <v>1</v>
      </c>
      <c r="O46" s="55">
        <f t="shared" si="34"/>
        <v>1</v>
      </c>
      <c r="P46" s="55">
        <f t="shared" si="34"/>
        <v>1</v>
      </c>
      <c r="Q46" s="55">
        <f t="shared" si="34"/>
        <v>0</v>
      </c>
      <c r="R46" s="55">
        <f t="shared" si="34"/>
        <v>1</v>
      </c>
      <c r="S46" s="55">
        <f t="shared" si="34"/>
        <v>1</v>
      </c>
      <c r="T46" s="55">
        <f t="shared" si="34"/>
        <v>1</v>
      </c>
      <c r="U46" s="55">
        <f t="shared" si="34"/>
        <v>1</v>
      </c>
      <c r="V46" s="55">
        <f t="shared" si="34"/>
        <v>1</v>
      </c>
      <c r="W46" s="55">
        <f t="shared" si="34"/>
        <v>1</v>
      </c>
      <c r="X46" s="55">
        <f t="shared" si="34"/>
        <v>1</v>
      </c>
      <c r="Y46" s="55">
        <f t="shared" si="34"/>
        <v>1</v>
      </c>
      <c r="Z46" s="55">
        <f t="shared" si="34"/>
        <v>1</v>
      </c>
      <c r="AA46" s="55">
        <f t="shared" si="34"/>
        <v>1</v>
      </c>
      <c r="AB46" s="55">
        <f t="shared" si="34"/>
        <v>1</v>
      </c>
      <c r="AC46" s="55">
        <f t="shared" si="34"/>
        <v>1</v>
      </c>
      <c r="AD46" s="55">
        <f t="shared" si="34"/>
        <v>1</v>
      </c>
      <c r="AE46" s="55">
        <f t="shared" si="34"/>
        <v>1</v>
      </c>
      <c r="AF46" s="55">
        <f t="shared" si="34"/>
        <v>1</v>
      </c>
      <c r="AG46" s="55">
        <f t="shared" si="34"/>
        <v>1</v>
      </c>
      <c r="AH46" s="55">
        <f t="shared" si="34"/>
        <v>0</v>
      </c>
    </row>
    <row r="47" spans="1:38" s="1" customFormat="1" ht="14" hidden="1" outlineLevel="1">
      <c r="C47" s="1" t="s">
        <v>27</v>
      </c>
      <c r="D47" s="55">
        <f t="shared" ref="D47:AH47" si="35">COUNTIF(D8:D26,"3-")</f>
        <v>1</v>
      </c>
      <c r="E47" s="55">
        <f t="shared" si="35"/>
        <v>1</v>
      </c>
      <c r="F47" s="55">
        <f t="shared" si="35"/>
        <v>2</v>
      </c>
      <c r="G47" s="55">
        <f t="shared" si="35"/>
        <v>1</v>
      </c>
      <c r="H47" s="55">
        <f t="shared" si="35"/>
        <v>1</v>
      </c>
      <c r="I47" s="55">
        <f t="shared" si="35"/>
        <v>1</v>
      </c>
      <c r="J47" s="55">
        <f t="shared" si="35"/>
        <v>1</v>
      </c>
      <c r="K47" s="55">
        <f t="shared" si="35"/>
        <v>1</v>
      </c>
      <c r="L47" s="55">
        <f t="shared" si="35"/>
        <v>1</v>
      </c>
      <c r="M47" s="55">
        <f t="shared" si="35"/>
        <v>2</v>
      </c>
      <c r="N47" s="55">
        <f t="shared" si="35"/>
        <v>1</v>
      </c>
      <c r="O47" s="55">
        <f t="shared" si="35"/>
        <v>1</v>
      </c>
      <c r="P47" s="55">
        <f t="shared" si="35"/>
        <v>1</v>
      </c>
      <c r="Q47" s="55">
        <f t="shared" si="35"/>
        <v>1</v>
      </c>
      <c r="R47" s="55">
        <f t="shared" si="35"/>
        <v>1</v>
      </c>
      <c r="S47" s="55">
        <f t="shared" si="35"/>
        <v>1</v>
      </c>
      <c r="T47" s="55">
        <f t="shared" si="35"/>
        <v>1</v>
      </c>
      <c r="U47" s="55">
        <f t="shared" si="35"/>
        <v>1</v>
      </c>
      <c r="V47" s="55">
        <f t="shared" si="35"/>
        <v>1</v>
      </c>
      <c r="W47" s="55">
        <f t="shared" si="35"/>
        <v>1</v>
      </c>
      <c r="X47" s="55">
        <f t="shared" si="35"/>
        <v>1</v>
      </c>
      <c r="Y47" s="55">
        <f t="shared" si="35"/>
        <v>1</v>
      </c>
      <c r="Z47" s="55">
        <f t="shared" si="35"/>
        <v>1</v>
      </c>
      <c r="AA47" s="55">
        <f t="shared" si="35"/>
        <v>1</v>
      </c>
      <c r="AB47" s="55">
        <f t="shared" si="35"/>
        <v>1</v>
      </c>
      <c r="AC47" s="55">
        <f t="shared" si="35"/>
        <v>1</v>
      </c>
      <c r="AD47" s="55">
        <f t="shared" si="35"/>
        <v>1</v>
      </c>
      <c r="AE47" s="55">
        <f t="shared" si="35"/>
        <v>1</v>
      </c>
      <c r="AF47" s="55">
        <f t="shared" si="35"/>
        <v>1</v>
      </c>
      <c r="AG47" s="55">
        <f t="shared" si="35"/>
        <v>1</v>
      </c>
      <c r="AH47" s="55">
        <f t="shared" si="35"/>
        <v>0</v>
      </c>
    </row>
    <row r="48" spans="1:38" s="1" customFormat="1" ht="14" hidden="1" outlineLevel="1">
      <c r="C48" s="1" t="s">
        <v>28</v>
      </c>
      <c r="D48" s="55">
        <f t="shared" ref="D48:AH48" si="36">COUNTIF(D8:D26,"3－")</f>
        <v>1</v>
      </c>
      <c r="E48" s="55">
        <f t="shared" si="36"/>
        <v>1</v>
      </c>
      <c r="F48" s="55">
        <f t="shared" si="36"/>
        <v>2</v>
      </c>
      <c r="G48" s="55">
        <f t="shared" si="36"/>
        <v>1</v>
      </c>
      <c r="H48" s="55">
        <f t="shared" si="36"/>
        <v>1</v>
      </c>
      <c r="I48" s="55">
        <f t="shared" si="36"/>
        <v>1</v>
      </c>
      <c r="J48" s="55">
        <f t="shared" si="36"/>
        <v>1</v>
      </c>
      <c r="K48" s="55">
        <f t="shared" si="36"/>
        <v>1</v>
      </c>
      <c r="L48" s="55">
        <f t="shared" si="36"/>
        <v>1</v>
      </c>
      <c r="M48" s="55">
        <f t="shared" si="36"/>
        <v>2</v>
      </c>
      <c r="N48" s="55">
        <f t="shared" si="36"/>
        <v>1</v>
      </c>
      <c r="O48" s="55">
        <f t="shared" si="36"/>
        <v>1</v>
      </c>
      <c r="P48" s="55">
        <f t="shared" si="36"/>
        <v>1</v>
      </c>
      <c r="Q48" s="55">
        <f t="shared" si="36"/>
        <v>1</v>
      </c>
      <c r="R48" s="55">
        <f t="shared" si="36"/>
        <v>1</v>
      </c>
      <c r="S48" s="55">
        <f t="shared" si="36"/>
        <v>1</v>
      </c>
      <c r="T48" s="55">
        <f t="shared" si="36"/>
        <v>1</v>
      </c>
      <c r="U48" s="55">
        <f t="shared" si="36"/>
        <v>1</v>
      </c>
      <c r="V48" s="55">
        <f t="shared" si="36"/>
        <v>1</v>
      </c>
      <c r="W48" s="55">
        <f t="shared" si="36"/>
        <v>1</v>
      </c>
      <c r="X48" s="55">
        <f t="shared" si="36"/>
        <v>1</v>
      </c>
      <c r="Y48" s="55">
        <f t="shared" si="36"/>
        <v>1</v>
      </c>
      <c r="Z48" s="55">
        <f t="shared" si="36"/>
        <v>1</v>
      </c>
      <c r="AA48" s="55">
        <f t="shared" si="36"/>
        <v>1</v>
      </c>
      <c r="AB48" s="55">
        <f t="shared" si="36"/>
        <v>1</v>
      </c>
      <c r="AC48" s="55">
        <f t="shared" si="36"/>
        <v>1</v>
      </c>
      <c r="AD48" s="55">
        <f t="shared" si="36"/>
        <v>1</v>
      </c>
      <c r="AE48" s="55">
        <f t="shared" si="36"/>
        <v>1</v>
      </c>
      <c r="AF48" s="55">
        <f t="shared" si="36"/>
        <v>1</v>
      </c>
      <c r="AG48" s="55">
        <f t="shared" si="36"/>
        <v>1</v>
      </c>
      <c r="AH48" s="55">
        <f t="shared" si="36"/>
        <v>0</v>
      </c>
    </row>
    <row r="49" spans="3:34" s="1" customFormat="1" ht="14" hidden="1" outlineLevel="1">
      <c r="C49" s="1" t="s">
        <v>29</v>
      </c>
      <c r="D49" s="55">
        <f t="shared" ref="D49:AH49" si="37">COUNTIF(D8:D26,"３-")</f>
        <v>1</v>
      </c>
      <c r="E49" s="55">
        <f t="shared" si="37"/>
        <v>1</v>
      </c>
      <c r="F49" s="55">
        <f t="shared" si="37"/>
        <v>2</v>
      </c>
      <c r="G49" s="55">
        <f t="shared" si="37"/>
        <v>1</v>
      </c>
      <c r="H49" s="55">
        <f t="shared" si="37"/>
        <v>1</v>
      </c>
      <c r="I49" s="55">
        <f t="shared" si="37"/>
        <v>1</v>
      </c>
      <c r="J49" s="55">
        <f t="shared" si="37"/>
        <v>1</v>
      </c>
      <c r="K49" s="55">
        <f t="shared" si="37"/>
        <v>1</v>
      </c>
      <c r="L49" s="55">
        <f t="shared" si="37"/>
        <v>1</v>
      </c>
      <c r="M49" s="55">
        <f t="shared" si="37"/>
        <v>2</v>
      </c>
      <c r="N49" s="55">
        <f t="shared" si="37"/>
        <v>1</v>
      </c>
      <c r="O49" s="55">
        <f t="shared" si="37"/>
        <v>1</v>
      </c>
      <c r="P49" s="55">
        <f t="shared" si="37"/>
        <v>1</v>
      </c>
      <c r="Q49" s="55">
        <f t="shared" si="37"/>
        <v>1</v>
      </c>
      <c r="R49" s="55">
        <f t="shared" si="37"/>
        <v>1</v>
      </c>
      <c r="S49" s="55">
        <f t="shared" si="37"/>
        <v>1</v>
      </c>
      <c r="T49" s="55">
        <f t="shared" si="37"/>
        <v>1</v>
      </c>
      <c r="U49" s="55">
        <f t="shared" si="37"/>
        <v>1</v>
      </c>
      <c r="V49" s="55">
        <f t="shared" si="37"/>
        <v>1</v>
      </c>
      <c r="W49" s="55">
        <f t="shared" si="37"/>
        <v>1</v>
      </c>
      <c r="X49" s="55">
        <f t="shared" si="37"/>
        <v>1</v>
      </c>
      <c r="Y49" s="55">
        <f t="shared" si="37"/>
        <v>1</v>
      </c>
      <c r="Z49" s="55">
        <f t="shared" si="37"/>
        <v>1</v>
      </c>
      <c r="AA49" s="55">
        <f t="shared" si="37"/>
        <v>1</v>
      </c>
      <c r="AB49" s="55">
        <f t="shared" si="37"/>
        <v>1</v>
      </c>
      <c r="AC49" s="55">
        <f t="shared" si="37"/>
        <v>1</v>
      </c>
      <c r="AD49" s="55">
        <f t="shared" si="37"/>
        <v>1</v>
      </c>
      <c r="AE49" s="55">
        <f t="shared" si="37"/>
        <v>1</v>
      </c>
      <c r="AF49" s="55">
        <f t="shared" si="37"/>
        <v>1</v>
      </c>
      <c r="AG49" s="55">
        <f t="shared" si="37"/>
        <v>1</v>
      </c>
      <c r="AH49" s="55">
        <f t="shared" si="37"/>
        <v>0</v>
      </c>
    </row>
    <row r="50" spans="3:34" s="1" customFormat="1" ht="14" hidden="1" outlineLevel="1">
      <c r="C50" s="1" t="s">
        <v>30</v>
      </c>
      <c r="D50" s="55">
        <f t="shared" ref="D50:AH50" si="38">COUNTIF(D8:D26,"３－")</f>
        <v>1</v>
      </c>
      <c r="E50" s="55">
        <f t="shared" si="38"/>
        <v>1</v>
      </c>
      <c r="F50" s="55">
        <f t="shared" si="38"/>
        <v>2</v>
      </c>
      <c r="G50" s="55">
        <f t="shared" si="38"/>
        <v>1</v>
      </c>
      <c r="H50" s="55">
        <f t="shared" si="38"/>
        <v>1</v>
      </c>
      <c r="I50" s="55">
        <f t="shared" si="38"/>
        <v>1</v>
      </c>
      <c r="J50" s="55">
        <f t="shared" si="38"/>
        <v>1</v>
      </c>
      <c r="K50" s="55">
        <f t="shared" si="38"/>
        <v>1</v>
      </c>
      <c r="L50" s="55">
        <f t="shared" si="38"/>
        <v>1</v>
      </c>
      <c r="M50" s="55">
        <f t="shared" si="38"/>
        <v>2</v>
      </c>
      <c r="N50" s="55">
        <f t="shared" si="38"/>
        <v>1</v>
      </c>
      <c r="O50" s="55">
        <f t="shared" si="38"/>
        <v>1</v>
      </c>
      <c r="P50" s="55">
        <f t="shared" si="38"/>
        <v>1</v>
      </c>
      <c r="Q50" s="55">
        <f t="shared" si="38"/>
        <v>1</v>
      </c>
      <c r="R50" s="55">
        <f t="shared" si="38"/>
        <v>1</v>
      </c>
      <c r="S50" s="55">
        <f t="shared" si="38"/>
        <v>1</v>
      </c>
      <c r="T50" s="55">
        <f t="shared" si="38"/>
        <v>1</v>
      </c>
      <c r="U50" s="55">
        <f t="shared" si="38"/>
        <v>1</v>
      </c>
      <c r="V50" s="55">
        <f t="shared" si="38"/>
        <v>1</v>
      </c>
      <c r="W50" s="55">
        <f t="shared" si="38"/>
        <v>1</v>
      </c>
      <c r="X50" s="55">
        <f t="shared" si="38"/>
        <v>1</v>
      </c>
      <c r="Y50" s="55">
        <f t="shared" si="38"/>
        <v>1</v>
      </c>
      <c r="Z50" s="55">
        <f t="shared" si="38"/>
        <v>1</v>
      </c>
      <c r="AA50" s="55">
        <f t="shared" si="38"/>
        <v>1</v>
      </c>
      <c r="AB50" s="55">
        <f t="shared" si="38"/>
        <v>1</v>
      </c>
      <c r="AC50" s="55">
        <f t="shared" si="38"/>
        <v>1</v>
      </c>
      <c r="AD50" s="55">
        <f t="shared" si="38"/>
        <v>1</v>
      </c>
      <c r="AE50" s="55">
        <f t="shared" si="38"/>
        <v>1</v>
      </c>
      <c r="AF50" s="55">
        <f t="shared" si="38"/>
        <v>1</v>
      </c>
      <c r="AG50" s="55">
        <f t="shared" si="38"/>
        <v>1</v>
      </c>
      <c r="AH50" s="55">
        <f t="shared" si="38"/>
        <v>0</v>
      </c>
    </row>
    <row r="51" spans="3:34" s="1" customFormat="1" ht="14" collapsed="1">
      <c r="C51" s="1" t="s">
        <v>40</v>
      </c>
      <c r="D51" s="55">
        <f t="shared" ref="D51:AH51" si="39">SUM(D35:D36)</f>
        <v>2</v>
      </c>
      <c r="E51" s="55">
        <f t="shared" si="39"/>
        <v>2</v>
      </c>
      <c r="F51" s="55">
        <f t="shared" si="39"/>
        <v>2</v>
      </c>
      <c r="G51" s="55">
        <f t="shared" si="39"/>
        <v>2</v>
      </c>
      <c r="H51" s="55">
        <f t="shared" si="39"/>
        <v>2</v>
      </c>
      <c r="I51" s="55">
        <f t="shared" si="39"/>
        <v>2</v>
      </c>
      <c r="J51" s="55">
        <f t="shared" si="39"/>
        <v>4</v>
      </c>
      <c r="K51" s="55">
        <f t="shared" si="39"/>
        <v>4</v>
      </c>
      <c r="L51" s="55">
        <f t="shared" si="39"/>
        <v>2</v>
      </c>
      <c r="M51" s="55">
        <f t="shared" si="39"/>
        <v>2</v>
      </c>
      <c r="N51" s="55">
        <f t="shared" si="39"/>
        <v>2</v>
      </c>
      <c r="O51" s="55">
        <f t="shared" si="39"/>
        <v>2</v>
      </c>
      <c r="P51" s="55">
        <f t="shared" si="39"/>
        <v>2</v>
      </c>
      <c r="Q51" s="55">
        <f t="shared" si="39"/>
        <v>2</v>
      </c>
      <c r="R51" s="55">
        <f t="shared" si="39"/>
        <v>2</v>
      </c>
      <c r="S51" s="55">
        <f t="shared" si="39"/>
        <v>2</v>
      </c>
      <c r="T51" s="55">
        <f t="shared" si="39"/>
        <v>2</v>
      </c>
      <c r="U51" s="55">
        <f t="shared" si="39"/>
        <v>2</v>
      </c>
      <c r="V51" s="55">
        <f t="shared" si="39"/>
        <v>2</v>
      </c>
      <c r="W51" s="55">
        <f t="shared" si="39"/>
        <v>2</v>
      </c>
      <c r="X51" s="55">
        <f t="shared" si="39"/>
        <v>2</v>
      </c>
      <c r="Y51" s="55">
        <f t="shared" si="39"/>
        <v>2</v>
      </c>
      <c r="Z51" s="55">
        <f t="shared" si="39"/>
        <v>2</v>
      </c>
      <c r="AA51" s="55">
        <f t="shared" si="39"/>
        <v>2</v>
      </c>
      <c r="AB51" s="55">
        <f t="shared" si="39"/>
        <v>2</v>
      </c>
      <c r="AC51" s="55">
        <f t="shared" si="39"/>
        <v>2</v>
      </c>
      <c r="AD51" s="55">
        <f t="shared" si="39"/>
        <v>2</v>
      </c>
      <c r="AE51" s="55">
        <f t="shared" si="39"/>
        <v>2</v>
      </c>
      <c r="AF51" s="55">
        <f t="shared" si="39"/>
        <v>2</v>
      </c>
      <c r="AG51" s="55">
        <f t="shared" si="39"/>
        <v>2</v>
      </c>
      <c r="AH51" s="55">
        <f t="shared" si="39"/>
        <v>0</v>
      </c>
    </row>
    <row r="52" spans="3:34" s="1" customFormat="1" ht="14">
      <c r="C52" s="1" t="s">
        <v>42</v>
      </c>
      <c r="D52" s="55">
        <f t="shared" ref="D52:AH52" si="40">SUM(D37:D38)</f>
        <v>2</v>
      </c>
      <c r="E52" s="55">
        <f t="shared" si="40"/>
        <v>2</v>
      </c>
      <c r="F52" s="55">
        <f t="shared" si="40"/>
        <v>4</v>
      </c>
      <c r="G52" s="55">
        <f t="shared" si="40"/>
        <v>4</v>
      </c>
      <c r="H52" s="55">
        <f t="shared" si="40"/>
        <v>2</v>
      </c>
      <c r="I52" s="55">
        <f t="shared" si="40"/>
        <v>2</v>
      </c>
      <c r="J52" s="55">
        <f t="shared" si="40"/>
        <v>2</v>
      </c>
      <c r="K52" s="55">
        <f t="shared" si="40"/>
        <v>2</v>
      </c>
      <c r="L52" s="55">
        <f t="shared" si="40"/>
        <v>2</v>
      </c>
      <c r="M52" s="55">
        <f t="shared" si="40"/>
        <v>2</v>
      </c>
      <c r="N52" s="55">
        <f t="shared" si="40"/>
        <v>2</v>
      </c>
      <c r="O52" s="55">
        <f t="shared" si="40"/>
        <v>2</v>
      </c>
      <c r="P52" s="55">
        <f t="shared" si="40"/>
        <v>2</v>
      </c>
      <c r="Q52" s="55">
        <f t="shared" si="40"/>
        <v>2</v>
      </c>
      <c r="R52" s="55">
        <f t="shared" si="40"/>
        <v>2</v>
      </c>
      <c r="S52" s="55">
        <f t="shared" si="40"/>
        <v>2</v>
      </c>
      <c r="T52" s="55">
        <f t="shared" si="40"/>
        <v>4</v>
      </c>
      <c r="U52" s="55">
        <f t="shared" si="40"/>
        <v>4</v>
      </c>
      <c r="V52" s="55">
        <f t="shared" si="40"/>
        <v>2</v>
      </c>
      <c r="W52" s="55">
        <f t="shared" si="40"/>
        <v>2</v>
      </c>
      <c r="X52" s="55">
        <f t="shared" si="40"/>
        <v>2</v>
      </c>
      <c r="Y52" s="55">
        <f t="shared" si="40"/>
        <v>2</v>
      </c>
      <c r="Z52" s="55">
        <f t="shared" si="40"/>
        <v>2</v>
      </c>
      <c r="AA52" s="55">
        <f t="shared" si="40"/>
        <v>2</v>
      </c>
      <c r="AB52" s="55">
        <f t="shared" si="40"/>
        <v>2</v>
      </c>
      <c r="AC52" s="55">
        <f t="shared" si="40"/>
        <v>2</v>
      </c>
      <c r="AD52" s="55">
        <f t="shared" si="40"/>
        <v>2</v>
      </c>
      <c r="AE52" s="55">
        <f t="shared" si="40"/>
        <v>2</v>
      </c>
      <c r="AF52" s="55">
        <f t="shared" si="40"/>
        <v>2</v>
      </c>
      <c r="AG52" s="55">
        <f t="shared" si="40"/>
        <v>2</v>
      </c>
      <c r="AH52" s="55">
        <f t="shared" si="40"/>
        <v>0</v>
      </c>
    </row>
    <row r="53" spans="3:34" s="1" customFormat="1" ht="14">
      <c r="C53" s="1" t="s">
        <v>24</v>
      </c>
      <c r="D53" s="55">
        <f t="shared" ref="D53:AH53" si="41">SUM(D39:D42)</f>
        <v>4</v>
      </c>
      <c r="E53" s="55">
        <f t="shared" si="41"/>
        <v>4</v>
      </c>
      <c r="F53" s="55">
        <f t="shared" si="41"/>
        <v>4</v>
      </c>
      <c r="G53" s="55">
        <f t="shared" si="41"/>
        <v>4</v>
      </c>
      <c r="H53" s="55">
        <f t="shared" si="41"/>
        <v>4</v>
      </c>
      <c r="I53" s="55">
        <f t="shared" si="41"/>
        <v>4</v>
      </c>
      <c r="J53" s="55">
        <f t="shared" si="41"/>
        <v>4</v>
      </c>
      <c r="K53" s="55">
        <f t="shared" si="41"/>
        <v>4</v>
      </c>
      <c r="L53" s="55">
        <f t="shared" si="41"/>
        <v>4</v>
      </c>
      <c r="M53" s="55">
        <f t="shared" si="41"/>
        <v>4</v>
      </c>
      <c r="N53" s="55">
        <f t="shared" si="41"/>
        <v>4</v>
      </c>
      <c r="O53" s="55">
        <f t="shared" si="41"/>
        <v>4</v>
      </c>
      <c r="P53" s="55">
        <f t="shared" si="41"/>
        <v>4</v>
      </c>
      <c r="Q53" s="55">
        <f t="shared" si="41"/>
        <v>4</v>
      </c>
      <c r="R53" s="55">
        <f t="shared" si="41"/>
        <v>4</v>
      </c>
      <c r="S53" s="55">
        <f t="shared" si="41"/>
        <v>4</v>
      </c>
      <c r="T53" s="55">
        <f t="shared" si="41"/>
        <v>8</v>
      </c>
      <c r="U53" s="55">
        <f t="shared" si="41"/>
        <v>4</v>
      </c>
      <c r="V53" s="55">
        <f t="shared" si="41"/>
        <v>4</v>
      </c>
      <c r="W53" s="55">
        <f t="shared" si="41"/>
        <v>8</v>
      </c>
      <c r="X53" s="55">
        <f t="shared" si="41"/>
        <v>4</v>
      </c>
      <c r="Y53" s="55">
        <f t="shared" si="41"/>
        <v>4</v>
      </c>
      <c r="Z53" s="55">
        <f t="shared" si="41"/>
        <v>4</v>
      </c>
      <c r="AA53" s="55">
        <f t="shared" si="41"/>
        <v>4</v>
      </c>
      <c r="AB53" s="55">
        <f t="shared" si="41"/>
        <v>4</v>
      </c>
      <c r="AC53" s="55">
        <f t="shared" si="41"/>
        <v>8</v>
      </c>
      <c r="AD53" s="55">
        <f t="shared" si="41"/>
        <v>4</v>
      </c>
      <c r="AE53" s="55">
        <f t="shared" si="41"/>
        <v>4</v>
      </c>
      <c r="AF53" s="55">
        <f t="shared" si="41"/>
        <v>4</v>
      </c>
      <c r="AG53" s="55">
        <f t="shared" si="41"/>
        <v>4</v>
      </c>
      <c r="AH53" s="55">
        <f t="shared" si="41"/>
        <v>0</v>
      </c>
    </row>
    <row r="54" spans="3:34" s="1" customFormat="1" ht="14">
      <c r="C54" s="1" t="s">
        <v>41</v>
      </c>
      <c r="D54" s="55">
        <f t="shared" ref="D54:AH54" si="42">SUM(D43:D44)</f>
        <v>2</v>
      </c>
      <c r="E54" s="55">
        <f t="shared" si="42"/>
        <v>2</v>
      </c>
      <c r="F54" s="55">
        <f t="shared" si="42"/>
        <v>2</v>
      </c>
      <c r="G54" s="55">
        <f t="shared" si="42"/>
        <v>2</v>
      </c>
      <c r="H54" s="55">
        <f t="shared" si="42"/>
        <v>2</v>
      </c>
      <c r="I54" s="55">
        <f t="shared" si="42"/>
        <v>2</v>
      </c>
      <c r="J54" s="55">
        <f t="shared" si="42"/>
        <v>2</v>
      </c>
      <c r="K54" s="55">
        <f t="shared" si="42"/>
        <v>2</v>
      </c>
      <c r="L54" s="55">
        <f t="shared" si="42"/>
        <v>2</v>
      </c>
      <c r="M54" s="55">
        <f t="shared" si="42"/>
        <v>2</v>
      </c>
      <c r="N54" s="55">
        <f t="shared" si="42"/>
        <v>2</v>
      </c>
      <c r="O54" s="55">
        <f t="shared" si="42"/>
        <v>2</v>
      </c>
      <c r="P54" s="55">
        <f t="shared" si="42"/>
        <v>2</v>
      </c>
      <c r="Q54" s="55">
        <f t="shared" si="42"/>
        <v>2</v>
      </c>
      <c r="R54" s="55">
        <f t="shared" si="42"/>
        <v>2</v>
      </c>
      <c r="S54" s="55">
        <f t="shared" si="42"/>
        <v>2</v>
      </c>
      <c r="T54" s="55">
        <f t="shared" si="42"/>
        <v>2</v>
      </c>
      <c r="U54" s="55">
        <f t="shared" si="42"/>
        <v>2</v>
      </c>
      <c r="V54" s="55">
        <f t="shared" si="42"/>
        <v>2</v>
      </c>
      <c r="W54" s="55">
        <f t="shared" si="42"/>
        <v>2</v>
      </c>
      <c r="X54" s="55">
        <f t="shared" si="42"/>
        <v>2</v>
      </c>
      <c r="Y54" s="55">
        <f t="shared" si="42"/>
        <v>2</v>
      </c>
      <c r="Z54" s="55">
        <f t="shared" si="42"/>
        <v>2</v>
      </c>
      <c r="AA54" s="55">
        <f t="shared" si="42"/>
        <v>2</v>
      </c>
      <c r="AB54" s="55">
        <f t="shared" si="42"/>
        <v>2</v>
      </c>
      <c r="AC54" s="55">
        <f t="shared" si="42"/>
        <v>2</v>
      </c>
      <c r="AD54" s="55">
        <f t="shared" si="42"/>
        <v>2</v>
      </c>
      <c r="AE54" s="55">
        <f t="shared" si="42"/>
        <v>2</v>
      </c>
      <c r="AF54" s="55">
        <f t="shared" si="42"/>
        <v>2</v>
      </c>
      <c r="AG54" s="55">
        <f t="shared" si="42"/>
        <v>2</v>
      </c>
      <c r="AH54" s="55">
        <f t="shared" si="42"/>
        <v>0</v>
      </c>
    </row>
    <row r="55" spans="3:34" s="1" customFormat="1" ht="14">
      <c r="C55" s="1" t="s">
        <v>36</v>
      </c>
      <c r="D55" s="55">
        <f t="shared" ref="D55:AH55" si="43">SUM(D45:D46)</f>
        <v>2</v>
      </c>
      <c r="E55" s="55">
        <f t="shared" si="43"/>
        <v>2</v>
      </c>
      <c r="F55" s="55">
        <f t="shared" si="43"/>
        <v>2</v>
      </c>
      <c r="G55" s="55">
        <f t="shared" si="43"/>
        <v>2</v>
      </c>
      <c r="H55" s="55">
        <f t="shared" si="43"/>
        <v>2</v>
      </c>
      <c r="I55" s="55">
        <f t="shared" si="43"/>
        <v>2</v>
      </c>
      <c r="J55" s="55">
        <f t="shared" si="43"/>
        <v>2</v>
      </c>
      <c r="K55" s="55">
        <f t="shared" si="43"/>
        <v>2</v>
      </c>
      <c r="L55" s="55">
        <f t="shared" si="43"/>
        <v>2</v>
      </c>
      <c r="M55" s="55">
        <f t="shared" si="43"/>
        <v>2</v>
      </c>
      <c r="N55" s="55">
        <f t="shared" si="43"/>
        <v>2</v>
      </c>
      <c r="O55" s="55">
        <f t="shared" si="43"/>
        <v>2</v>
      </c>
      <c r="P55" s="55">
        <f t="shared" si="43"/>
        <v>2</v>
      </c>
      <c r="Q55" s="55">
        <f t="shared" si="43"/>
        <v>0</v>
      </c>
      <c r="R55" s="55">
        <f t="shared" si="43"/>
        <v>2</v>
      </c>
      <c r="S55" s="55">
        <f t="shared" si="43"/>
        <v>2</v>
      </c>
      <c r="T55" s="55">
        <f t="shared" si="43"/>
        <v>2</v>
      </c>
      <c r="U55" s="55">
        <f t="shared" si="43"/>
        <v>2</v>
      </c>
      <c r="V55" s="55">
        <f t="shared" si="43"/>
        <v>2</v>
      </c>
      <c r="W55" s="55">
        <f t="shared" si="43"/>
        <v>2</v>
      </c>
      <c r="X55" s="55">
        <f t="shared" si="43"/>
        <v>2</v>
      </c>
      <c r="Y55" s="55">
        <f t="shared" si="43"/>
        <v>2</v>
      </c>
      <c r="Z55" s="55">
        <f t="shared" si="43"/>
        <v>2</v>
      </c>
      <c r="AA55" s="55">
        <f t="shared" si="43"/>
        <v>2</v>
      </c>
      <c r="AB55" s="55">
        <f t="shared" si="43"/>
        <v>2</v>
      </c>
      <c r="AC55" s="55">
        <f t="shared" si="43"/>
        <v>2</v>
      </c>
      <c r="AD55" s="55">
        <f t="shared" si="43"/>
        <v>2</v>
      </c>
      <c r="AE55" s="55">
        <f t="shared" si="43"/>
        <v>2</v>
      </c>
      <c r="AF55" s="55">
        <f t="shared" si="43"/>
        <v>2</v>
      </c>
      <c r="AG55" s="55">
        <f t="shared" si="43"/>
        <v>2</v>
      </c>
      <c r="AH55" s="55">
        <f t="shared" si="43"/>
        <v>0</v>
      </c>
    </row>
    <row r="56" spans="3:34" s="1" customFormat="1" ht="14">
      <c r="C56" s="1" t="s">
        <v>28</v>
      </c>
      <c r="D56" s="55">
        <f t="shared" ref="D56:AH56" si="44">SUM(D47:D50)</f>
        <v>4</v>
      </c>
      <c r="E56" s="55">
        <f t="shared" si="44"/>
        <v>4</v>
      </c>
      <c r="F56" s="55">
        <f t="shared" si="44"/>
        <v>8</v>
      </c>
      <c r="G56" s="55">
        <f t="shared" si="44"/>
        <v>4</v>
      </c>
      <c r="H56" s="55">
        <f t="shared" si="44"/>
        <v>4</v>
      </c>
      <c r="I56" s="55">
        <f t="shared" si="44"/>
        <v>4</v>
      </c>
      <c r="J56" s="55">
        <f t="shared" si="44"/>
        <v>4</v>
      </c>
      <c r="K56" s="55">
        <f t="shared" si="44"/>
        <v>4</v>
      </c>
      <c r="L56" s="55">
        <f t="shared" si="44"/>
        <v>4</v>
      </c>
      <c r="M56" s="55">
        <f t="shared" si="44"/>
        <v>8</v>
      </c>
      <c r="N56" s="55">
        <f t="shared" si="44"/>
        <v>4</v>
      </c>
      <c r="O56" s="55">
        <f t="shared" si="44"/>
        <v>4</v>
      </c>
      <c r="P56" s="55">
        <f t="shared" si="44"/>
        <v>4</v>
      </c>
      <c r="Q56" s="55">
        <f t="shared" si="44"/>
        <v>4</v>
      </c>
      <c r="R56" s="55">
        <f t="shared" si="44"/>
        <v>4</v>
      </c>
      <c r="S56" s="55">
        <f t="shared" si="44"/>
        <v>4</v>
      </c>
      <c r="T56" s="55">
        <f t="shared" si="44"/>
        <v>4</v>
      </c>
      <c r="U56" s="55">
        <f t="shared" si="44"/>
        <v>4</v>
      </c>
      <c r="V56" s="55">
        <f t="shared" si="44"/>
        <v>4</v>
      </c>
      <c r="W56" s="55">
        <f t="shared" si="44"/>
        <v>4</v>
      </c>
      <c r="X56" s="55">
        <f t="shared" si="44"/>
        <v>4</v>
      </c>
      <c r="Y56" s="55">
        <f t="shared" si="44"/>
        <v>4</v>
      </c>
      <c r="Z56" s="55">
        <f t="shared" si="44"/>
        <v>4</v>
      </c>
      <c r="AA56" s="55">
        <f t="shared" si="44"/>
        <v>4</v>
      </c>
      <c r="AB56" s="55">
        <f t="shared" si="44"/>
        <v>4</v>
      </c>
      <c r="AC56" s="55">
        <f t="shared" si="44"/>
        <v>4</v>
      </c>
      <c r="AD56" s="55">
        <f t="shared" si="44"/>
        <v>4</v>
      </c>
      <c r="AE56" s="55">
        <f t="shared" si="44"/>
        <v>4</v>
      </c>
      <c r="AF56" s="55">
        <f t="shared" si="44"/>
        <v>4</v>
      </c>
      <c r="AG56" s="55">
        <f t="shared" si="44"/>
        <v>4</v>
      </c>
      <c r="AH56" s="55">
        <f t="shared" si="44"/>
        <v>0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5:K20">
    <cfRule type="expression" dxfId="11072" priority="2" stopIfTrue="1">
      <formula>AND(WEEKDAY(D$5)=1)</formula>
    </cfRule>
  </conditionalFormatting>
  <conditionalFormatting sqref="D22:K26">
    <cfRule type="expression" dxfId="11071" priority="18" stopIfTrue="1">
      <formula>AND(WEEKDAY(D$5)=1)</formula>
    </cfRule>
  </conditionalFormatting>
  <conditionalFormatting sqref="D21:AH21">
    <cfRule type="expression" dxfId="11070" priority="36" stopIfTrue="1">
      <formula>AND(WEEKDAY(D$5)=1)</formula>
    </cfRule>
  </conditionalFormatting>
  <conditionalFormatting sqref="F22:H23">
    <cfRule type="expression" dxfId="11069" priority="17" stopIfTrue="1">
      <formula>AND(WEEKDAY(F$5)=1)</formula>
    </cfRule>
  </conditionalFormatting>
  <conditionalFormatting sqref="F24:R26">
    <cfRule type="expression" dxfId="11068" priority="32" stopIfTrue="1">
      <formula>AND(WEEKDAY(F$5)=1)</formula>
    </cfRule>
  </conditionalFormatting>
  <conditionalFormatting sqref="L22:Q23">
    <cfRule type="expression" dxfId="11067" priority="20" stopIfTrue="1">
      <formula>AND(WEEKDAY(L$5)=1)</formula>
    </cfRule>
  </conditionalFormatting>
  <conditionalFormatting sqref="L20:R20">
    <cfRule type="expression" dxfId="11066" priority="13" stopIfTrue="1">
      <formula>AND(WEEKDAY(L$5)=1)</formula>
    </cfRule>
  </conditionalFormatting>
  <conditionalFormatting sqref="N16:Q18">
    <cfRule type="expression" dxfId="11065" priority="7" stopIfTrue="1">
      <formula>AND(WEEKDAY(N$5)=1)</formula>
    </cfRule>
  </conditionalFormatting>
  <conditionalFormatting sqref="O27:P27">
    <cfRule type="expression" dxfId="11064" priority="33" stopIfTrue="1">
      <formula>AND(WEEKDAY(O$5)=1)</formula>
    </cfRule>
  </conditionalFormatting>
  <conditionalFormatting sqref="T22:W22">
    <cfRule type="expression" dxfId="11063" priority="24" stopIfTrue="1">
      <formula>AND(WEEKDAY(T$5)=1)</formula>
    </cfRule>
  </conditionalFormatting>
  <conditionalFormatting sqref="T5:Z26">
    <cfRule type="expression" dxfId="11062" priority="1" stopIfTrue="1">
      <formula>AND(WEEKDAY(T$5)=1)</formula>
    </cfRule>
  </conditionalFormatting>
  <conditionalFormatting sqref="Y22:Z22">
    <cfRule type="expression" dxfId="11061" priority="25" stopIfTrue="1">
      <formula>AND(WEEKDAY(Y$5)=1)</formula>
    </cfRule>
  </conditionalFormatting>
  <conditionalFormatting sqref="AA5:AG20">
    <cfRule type="expression" dxfId="11060" priority="16" stopIfTrue="1">
      <formula>AND(WEEKDAY(AA$5)=1)</formula>
    </cfRule>
  </conditionalFormatting>
  <conditionalFormatting sqref="AH5:AH12 N5:R15 L5:M19 S5:S20 R17:R18 N19:R19 AC22:AE22 S22:S26 AA22:AB26 AG22:AG26 AC23:AF26 AH23:AH26">
    <cfRule type="expression" dxfId="11059" priority="35" stopIfTrue="1">
      <formula>AND(WEEKDAY(L$5)=1)</formula>
    </cfRule>
  </conditionalFormatting>
  <conditionalFormatting sqref="AH14:AH20">
    <cfRule type="expression" dxfId="11058" priority="6" stopIfTrue="1">
      <formula>AND(WEEKDAY(AH$5)=1)</formula>
    </cfRule>
  </conditionalFormatting>
  <conditionalFormatting sqref="AN8:AN25 AI8:AK26">
    <cfRule type="cellIs" dxfId="11057" priority="37" stopIfTrue="1" operator="equal">
      <formula>0</formula>
    </cfRule>
  </conditionalFormatting>
  <dataValidations count="1">
    <dataValidation type="list" allowBlank="1" showInputMessage="1" showErrorMessage="1" sqref="N22:N26 Q22:Q26 R8:R15 R17:R21 R24:R26 X8:X21 X23:X26 AF8:AF21 AF23:AF26 AG8:AG26 AH8:AH12 AH14:AH21 AH23:AH26 N20:Q21 D8:I26 J20:M26 S8:W26 Y8:AE26 J8:Q19 O22:P27" xr:uid="{00000000-0002-0000-0900-000000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9" defaultRowHeight="14"/>
  <sheetData/>
  <phoneticPr fontId="114"/>
  <pageMargins left="0.69861111111111096" right="0.69861111111111096" top="0.75" bottom="0.75" header="0.3" footer="0.3"/>
  <pageSetup paperSize="9" firstPageNumber="4294963191" orientation="portrait" useFirstPageNumber="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59"/>
  <sheetViews>
    <sheetView topLeftCell="A4" workbookViewId="0">
      <selection activeCell="M3" sqref="M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0.1640625" customWidth="1"/>
    <col min="40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102</v>
      </c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43344</v>
      </c>
      <c r="E5" s="11">
        <f>DATE($A$1,$D$2,2)</f>
        <v>43345</v>
      </c>
      <c r="F5" s="11">
        <f>DATE($A$1,$D$2,3)</f>
        <v>43346</v>
      </c>
      <c r="G5" s="11">
        <f>DATE($A$1,$D$2,4)</f>
        <v>43347</v>
      </c>
      <c r="H5" s="11">
        <f>DATE($A$1,$D$2,5)</f>
        <v>43348</v>
      </c>
      <c r="I5" s="11">
        <f>DATE($A$1,$D$2,6)</f>
        <v>43349</v>
      </c>
      <c r="J5" s="11">
        <f>DATE($A$1,$D$2,7)</f>
        <v>43350</v>
      </c>
      <c r="K5" s="11">
        <f>DATE($A$1,$D$2,8)</f>
        <v>43351</v>
      </c>
      <c r="L5" s="11">
        <f>DATE($A$1,$D$2,9)</f>
        <v>43352</v>
      </c>
      <c r="M5" s="11">
        <f>DATE($A$1,$D$2,10)</f>
        <v>43353</v>
      </c>
      <c r="N5" s="56">
        <f>DATE($A$1,$D$2,11)</f>
        <v>43354</v>
      </c>
      <c r="O5" s="11">
        <f>DATE($A$1,$D$2,12)</f>
        <v>43355</v>
      </c>
      <c r="P5" s="11">
        <f>DATE($A$1,$D$2,13)</f>
        <v>43356</v>
      </c>
      <c r="Q5" s="11">
        <f>DATE($A$1,$D$2,14)</f>
        <v>43357</v>
      </c>
      <c r="R5" s="11">
        <f>DATE($A$1,$D$2,15)</f>
        <v>43358</v>
      </c>
      <c r="S5" s="11">
        <f>DATE($A$1,$D$2,16)</f>
        <v>43359</v>
      </c>
      <c r="T5" s="11">
        <f>DATE($A$1,$D$2,17)</f>
        <v>43360</v>
      </c>
      <c r="U5" s="11">
        <f>DATE($A$1,$D$2,18)</f>
        <v>43361</v>
      </c>
      <c r="V5" s="11">
        <f>DATE($A$1,$D$2,19)</f>
        <v>43362</v>
      </c>
      <c r="W5" s="11">
        <f>DATE($A$1,$D$2,20)</f>
        <v>43363</v>
      </c>
      <c r="X5" s="11">
        <f>DATE($A$1,$D$2,21)</f>
        <v>43364</v>
      </c>
      <c r="Y5" s="11">
        <f>DATE($A$1,$D$2,22)</f>
        <v>43365</v>
      </c>
      <c r="Z5" s="11">
        <f>DATE($A$1,$D$2,23)</f>
        <v>43366</v>
      </c>
      <c r="AA5" s="11">
        <f>DATE($A$1,$D$2,24)</f>
        <v>43367</v>
      </c>
      <c r="AB5" s="11">
        <f>DATE($A$1,$D$2,25)</f>
        <v>43368</v>
      </c>
      <c r="AC5" s="11">
        <f>DATE($A$1,$D$2,26)</f>
        <v>43369</v>
      </c>
      <c r="AD5" s="11">
        <f>DATE($A$1,$D$2,27)</f>
        <v>43370</v>
      </c>
      <c r="AE5" s="11">
        <f>DATE($A$1,$D$2,28)</f>
        <v>43371</v>
      </c>
      <c r="AF5" s="88">
        <f>DATE($A$1,$D$2,29)</f>
        <v>43372</v>
      </c>
      <c r="AG5" s="11">
        <f>DATE($A$1,$D$2,30)</f>
        <v>43373</v>
      </c>
      <c r="AH5" s="90"/>
      <c r="AI5" s="90"/>
      <c r="AJ5" s="91"/>
      <c r="AK5" s="1267"/>
    </row>
    <row r="6" spans="1:49" ht="14">
      <c r="A6" s="1254"/>
      <c r="B6" s="1255"/>
      <c r="C6" s="1248"/>
      <c r="D6" s="10">
        <f t="shared" ref="D6:AG6" si="0">IF(MONTH(D5)&gt;$D$2,"",D5)</f>
        <v>43344</v>
      </c>
      <c r="E6" s="11">
        <f t="shared" si="0"/>
        <v>43345</v>
      </c>
      <c r="F6" s="88">
        <f t="shared" si="0"/>
        <v>43346</v>
      </c>
      <c r="G6" s="88">
        <f t="shared" si="0"/>
        <v>43347</v>
      </c>
      <c r="H6" s="88">
        <f t="shared" si="0"/>
        <v>43348</v>
      </c>
      <c r="I6" s="88">
        <f t="shared" si="0"/>
        <v>43349</v>
      </c>
      <c r="J6" s="88">
        <f t="shared" si="0"/>
        <v>43350</v>
      </c>
      <c r="K6" s="11">
        <f t="shared" si="0"/>
        <v>43351</v>
      </c>
      <c r="L6" s="88">
        <f t="shared" si="0"/>
        <v>43352</v>
      </c>
      <c r="M6" s="11">
        <f t="shared" si="0"/>
        <v>43353</v>
      </c>
      <c r="N6" s="1019">
        <f t="shared" si="0"/>
        <v>43354</v>
      </c>
      <c r="O6" s="11">
        <f t="shared" si="0"/>
        <v>43355</v>
      </c>
      <c r="P6" s="11">
        <f t="shared" si="0"/>
        <v>43356</v>
      </c>
      <c r="Q6" s="11">
        <f t="shared" si="0"/>
        <v>43357</v>
      </c>
      <c r="R6" s="88">
        <f t="shared" si="0"/>
        <v>43358</v>
      </c>
      <c r="S6" s="88">
        <f t="shared" si="0"/>
        <v>43359</v>
      </c>
      <c r="T6" s="56">
        <f t="shared" si="0"/>
        <v>43360</v>
      </c>
      <c r="U6" s="88">
        <f t="shared" si="0"/>
        <v>43361</v>
      </c>
      <c r="V6" s="11">
        <f t="shared" si="0"/>
        <v>43362</v>
      </c>
      <c r="W6" s="11">
        <f t="shared" si="0"/>
        <v>43363</v>
      </c>
      <c r="X6" s="11">
        <f t="shared" si="0"/>
        <v>43364</v>
      </c>
      <c r="Y6" s="11">
        <f t="shared" si="0"/>
        <v>43365</v>
      </c>
      <c r="Z6" s="88">
        <f t="shared" si="0"/>
        <v>43366</v>
      </c>
      <c r="AA6" s="56">
        <f t="shared" si="0"/>
        <v>43367</v>
      </c>
      <c r="AB6" s="11">
        <f t="shared" si="0"/>
        <v>43368</v>
      </c>
      <c r="AC6" s="88">
        <f t="shared" si="0"/>
        <v>43369</v>
      </c>
      <c r="AD6" s="88">
        <f t="shared" si="0"/>
        <v>43370</v>
      </c>
      <c r="AE6" s="11">
        <f t="shared" si="0"/>
        <v>43371</v>
      </c>
      <c r="AF6" s="88">
        <f t="shared" si="0"/>
        <v>43372</v>
      </c>
      <c r="AG6" s="11">
        <f t="shared" si="0"/>
        <v>43373</v>
      </c>
      <c r="AH6" s="92"/>
      <c r="AI6" s="93"/>
      <c r="AJ6" s="94"/>
      <c r="AK6" s="1267"/>
    </row>
    <row r="7" spans="1:49" ht="14">
      <c r="A7" s="1254"/>
      <c r="B7" s="1255"/>
      <c r="C7" s="15"/>
      <c r="D7" s="117" t="str">
        <f t="shared" ref="D7:AG7" si="1">IF(D6="","",CHOOSE(WEEKDAY(D6,1),"日","月","火","水","木","金","土"))</f>
        <v>土</v>
      </c>
      <c r="E7" s="770" t="str">
        <f t="shared" si="1"/>
        <v>日</v>
      </c>
      <c r="F7" s="831" t="str">
        <f t="shared" si="1"/>
        <v>月</v>
      </c>
      <c r="G7" s="831" t="str">
        <f t="shared" si="1"/>
        <v>火</v>
      </c>
      <c r="H7" s="831" t="str">
        <f t="shared" si="1"/>
        <v>水</v>
      </c>
      <c r="I7" s="831" t="str">
        <f t="shared" si="1"/>
        <v>木</v>
      </c>
      <c r="J7" s="831" t="str">
        <f t="shared" si="1"/>
        <v>金</v>
      </c>
      <c r="K7" s="117" t="str">
        <f t="shared" si="1"/>
        <v>土</v>
      </c>
      <c r="L7" s="797" t="str">
        <f t="shared" si="1"/>
        <v>日</v>
      </c>
      <c r="M7" s="117" t="str">
        <f t="shared" si="1"/>
        <v>月</v>
      </c>
      <c r="N7" s="831" t="str">
        <f t="shared" si="1"/>
        <v>火</v>
      </c>
      <c r="O7" s="117" t="str">
        <f t="shared" si="1"/>
        <v>水</v>
      </c>
      <c r="P7" s="117" t="str">
        <f t="shared" si="1"/>
        <v>木</v>
      </c>
      <c r="Q7" s="117" t="str">
        <f t="shared" si="1"/>
        <v>金</v>
      </c>
      <c r="R7" s="831" t="str">
        <f t="shared" si="1"/>
        <v>土</v>
      </c>
      <c r="S7" s="797" t="str">
        <f t="shared" si="1"/>
        <v>日</v>
      </c>
      <c r="T7" s="807" t="str">
        <f t="shared" si="1"/>
        <v>月</v>
      </c>
      <c r="U7" s="831" t="str">
        <f t="shared" si="1"/>
        <v>火</v>
      </c>
      <c r="V7" s="117" t="str">
        <f t="shared" si="1"/>
        <v>水</v>
      </c>
      <c r="W7" s="117" t="str">
        <f t="shared" si="1"/>
        <v>木</v>
      </c>
      <c r="X7" s="117" t="str">
        <f t="shared" si="1"/>
        <v>金</v>
      </c>
      <c r="Y7" s="117" t="str">
        <f t="shared" si="1"/>
        <v>土</v>
      </c>
      <c r="Z7" s="797" t="str">
        <f t="shared" si="1"/>
        <v>日</v>
      </c>
      <c r="AA7" s="807" t="str">
        <f t="shared" si="1"/>
        <v>月</v>
      </c>
      <c r="AB7" s="117" t="str">
        <f t="shared" si="1"/>
        <v>火</v>
      </c>
      <c r="AC7" s="117" t="str">
        <f t="shared" si="1"/>
        <v>水</v>
      </c>
      <c r="AD7" s="117" t="str">
        <f t="shared" si="1"/>
        <v>木</v>
      </c>
      <c r="AE7" s="117" t="str">
        <f t="shared" si="1"/>
        <v>金</v>
      </c>
      <c r="AF7" s="831" t="str">
        <f t="shared" si="1"/>
        <v>土</v>
      </c>
      <c r="AG7" s="770" t="str">
        <f t="shared" si="1"/>
        <v>日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928" t="s">
        <v>37</v>
      </c>
      <c r="E8" s="928" t="s">
        <v>28</v>
      </c>
      <c r="F8" s="727" t="s">
        <v>34</v>
      </c>
      <c r="G8" s="727" t="s">
        <v>21</v>
      </c>
      <c r="H8" s="727" t="s">
        <v>37</v>
      </c>
      <c r="I8" s="729" t="s">
        <v>21</v>
      </c>
      <c r="J8" s="727" t="s">
        <v>37</v>
      </c>
      <c r="K8" s="989" t="s">
        <v>28</v>
      </c>
      <c r="L8" s="727" t="s">
        <v>34</v>
      </c>
      <c r="M8" s="809" t="s">
        <v>21</v>
      </c>
      <c r="N8" s="727" t="s">
        <v>37</v>
      </c>
      <c r="O8" s="928" t="s">
        <v>37</v>
      </c>
      <c r="P8" s="815" t="s">
        <v>21</v>
      </c>
      <c r="Q8" s="843" t="s">
        <v>21</v>
      </c>
      <c r="R8" s="727" t="s">
        <v>37</v>
      </c>
      <c r="S8" s="784" t="s">
        <v>37</v>
      </c>
      <c r="T8" s="771" t="s">
        <v>37</v>
      </c>
      <c r="U8" s="729" t="s">
        <v>21</v>
      </c>
      <c r="V8" s="727" t="s">
        <v>28</v>
      </c>
      <c r="W8" s="727" t="s">
        <v>34</v>
      </c>
      <c r="X8" s="727" t="s">
        <v>21</v>
      </c>
      <c r="Y8" s="727" t="s">
        <v>37</v>
      </c>
      <c r="Z8" s="727" t="s">
        <v>24</v>
      </c>
      <c r="AA8" s="771" t="s">
        <v>34</v>
      </c>
      <c r="AB8" s="727" t="s">
        <v>21</v>
      </c>
      <c r="AC8" s="727" t="s">
        <v>37</v>
      </c>
      <c r="AD8" s="784" t="s">
        <v>37</v>
      </c>
      <c r="AE8" s="784" t="s">
        <v>24</v>
      </c>
      <c r="AF8" s="784" t="s">
        <v>34</v>
      </c>
      <c r="AG8" s="784" t="s">
        <v>21</v>
      </c>
      <c r="AH8" s="962">
        <f t="shared" ref="AH8:AH26" si="2">SUM(AN8:AO8)</f>
        <v>18</v>
      </c>
      <c r="AI8" s="100">
        <f t="shared" ref="AI8:AI26" si="3">COUNTIF(D8:AG8,"有")</f>
        <v>0</v>
      </c>
      <c r="AJ8" s="101">
        <f t="shared" ref="AJ8:AJ26" si="4">SUM(AP8:AW8)</f>
        <v>20</v>
      </c>
      <c r="AK8" s="544" t="s">
        <v>38</v>
      </c>
      <c r="AL8" s="545"/>
      <c r="AM8" s="55">
        <f t="shared" ref="AM8:AM23" si="5">COUNTIF(D8:AG8,"日")</f>
        <v>11</v>
      </c>
      <c r="AN8" s="55">
        <f t="shared" ref="AN8:AN28" si="6">COUNTIF(D8:AG8,"ヤ")</f>
        <v>9</v>
      </c>
      <c r="AO8" s="55">
        <f t="shared" ref="AO8:AO28" si="7">COUNTIF(D8:AG8,"ﾔ")</f>
        <v>9</v>
      </c>
      <c r="AP8" s="55">
        <f t="shared" ref="AP8:AP28" si="8">COUNTIF(D8:AG8,"2-")</f>
        <v>2</v>
      </c>
      <c r="AQ8" s="55">
        <f t="shared" ref="AQ8:AQ28" si="9">COUNTIF(D8:AG8,"2－")</f>
        <v>2</v>
      </c>
      <c r="AR8" s="55">
        <f t="shared" ref="AR8:AR28" si="10">COUNTIF(D8:AG8,"２-")</f>
        <v>2</v>
      </c>
      <c r="AS8" s="55">
        <f t="shared" ref="AS8:AS28" si="11">COUNTIF(D8:AG8,"２－")</f>
        <v>2</v>
      </c>
      <c r="AT8" s="55">
        <f t="shared" ref="AT8:AT28" si="12">COUNTIF(D8:AG8,"3-")</f>
        <v>3</v>
      </c>
      <c r="AU8" s="55">
        <f t="shared" ref="AU8:AU28" si="13">COUNTIF(D8:AG8,"3－")</f>
        <v>3</v>
      </c>
      <c r="AV8" s="55">
        <f t="shared" ref="AV8:AV28" si="14">COUNTIF(D8:AG8,"３-")</f>
        <v>3</v>
      </c>
      <c r="AW8" s="55">
        <f t="shared" ref="AW8:AW28" si="15">COUNTIF(D8:AG8,"３－")</f>
        <v>3</v>
      </c>
    </row>
    <row r="9" spans="1:49" ht="14">
      <c r="A9" s="19" t="s">
        <v>31</v>
      </c>
      <c r="B9" s="20" t="s">
        <v>32</v>
      </c>
      <c r="C9" s="546" t="s">
        <v>39</v>
      </c>
      <c r="D9" s="1016" t="s">
        <v>21</v>
      </c>
      <c r="E9" s="809" t="s">
        <v>21</v>
      </c>
      <c r="F9" s="729" t="s">
        <v>21</v>
      </c>
      <c r="G9" s="727" t="s">
        <v>24</v>
      </c>
      <c r="H9" s="727" t="s">
        <v>34</v>
      </c>
      <c r="I9" s="727" t="s">
        <v>21</v>
      </c>
      <c r="J9" s="727" t="s">
        <v>37</v>
      </c>
      <c r="K9" s="989" t="s">
        <v>37</v>
      </c>
      <c r="L9" s="727" t="s">
        <v>24</v>
      </c>
      <c r="M9" s="727" t="s">
        <v>34</v>
      </c>
      <c r="N9" s="727" t="s">
        <v>21</v>
      </c>
      <c r="O9" s="727" t="s">
        <v>42</v>
      </c>
      <c r="P9" s="843" t="s">
        <v>41</v>
      </c>
      <c r="Q9" s="989" t="s">
        <v>37</v>
      </c>
      <c r="R9" s="784" t="s">
        <v>24</v>
      </c>
      <c r="S9" s="784" t="s">
        <v>34</v>
      </c>
      <c r="T9" s="808" t="s">
        <v>21</v>
      </c>
      <c r="U9" s="727" t="s">
        <v>28</v>
      </c>
      <c r="V9" s="727" t="s">
        <v>34</v>
      </c>
      <c r="W9" s="727" t="s">
        <v>21</v>
      </c>
      <c r="X9" s="727" t="s">
        <v>37</v>
      </c>
      <c r="Y9" s="784" t="s">
        <v>36</v>
      </c>
      <c r="Z9" s="727" t="s">
        <v>37</v>
      </c>
      <c r="AA9" s="808" t="s">
        <v>21</v>
      </c>
      <c r="AB9" s="727" t="s">
        <v>28</v>
      </c>
      <c r="AC9" s="727" t="s">
        <v>34</v>
      </c>
      <c r="AD9" s="727" t="s">
        <v>21</v>
      </c>
      <c r="AE9" s="727" t="s">
        <v>42</v>
      </c>
      <c r="AF9" s="784" t="s">
        <v>37</v>
      </c>
      <c r="AG9" s="784" t="s">
        <v>37</v>
      </c>
      <c r="AH9" s="962">
        <f t="shared" si="2"/>
        <v>18</v>
      </c>
      <c r="AI9" s="100">
        <f t="shared" si="3"/>
        <v>0</v>
      </c>
      <c r="AJ9" s="101">
        <f t="shared" si="4"/>
        <v>20</v>
      </c>
      <c r="AK9" s="102" t="s">
        <v>38</v>
      </c>
      <c r="AL9" s="103"/>
      <c r="AM9" s="55">
        <f t="shared" si="5"/>
        <v>7</v>
      </c>
      <c r="AN9" s="55">
        <f t="shared" si="6"/>
        <v>9</v>
      </c>
      <c r="AO9" s="55">
        <f t="shared" si="7"/>
        <v>9</v>
      </c>
      <c r="AP9" s="55">
        <f t="shared" si="8"/>
        <v>3</v>
      </c>
      <c r="AQ9" s="55">
        <f t="shared" si="9"/>
        <v>3</v>
      </c>
      <c r="AR9" s="55">
        <f t="shared" si="10"/>
        <v>3</v>
      </c>
      <c r="AS9" s="55">
        <f t="shared" si="11"/>
        <v>3</v>
      </c>
      <c r="AT9" s="55">
        <f t="shared" si="12"/>
        <v>2</v>
      </c>
      <c r="AU9" s="55">
        <f t="shared" si="13"/>
        <v>2</v>
      </c>
      <c r="AV9" s="55">
        <f t="shared" si="14"/>
        <v>2</v>
      </c>
      <c r="AW9" s="55">
        <f t="shared" si="15"/>
        <v>2</v>
      </c>
    </row>
    <row r="10" spans="1:49" ht="14">
      <c r="A10" s="19" t="s">
        <v>31</v>
      </c>
      <c r="B10" s="20" t="s">
        <v>32</v>
      </c>
      <c r="C10" s="546" t="s">
        <v>43</v>
      </c>
      <c r="D10" s="809" t="s">
        <v>21</v>
      </c>
      <c r="E10" s="928" t="s">
        <v>42</v>
      </c>
      <c r="F10" s="727" t="s">
        <v>37</v>
      </c>
      <c r="G10" s="727" t="s">
        <v>21</v>
      </c>
      <c r="H10" s="727" t="s">
        <v>42</v>
      </c>
      <c r="I10" s="784" t="s">
        <v>24</v>
      </c>
      <c r="J10" s="727" t="s">
        <v>34</v>
      </c>
      <c r="K10" s="815" t="s">
        <v>21</v>
      </c>
      <c r="L10" s="784" t="s">
        <v>37</v>
      </c>
      <c r="M10" s="928" t="s">
        <v>37</v>
      </c>
      <c r="N10" s="727" t="s">
        <v>24</v>
      </c>
      <c r="O10" s="928" t="s">
        <v>34</v>
      </c>
      <c r="P10" s="815" t="s">
        <v>21</v>
      </c>
      <c r="Q10" s="989" t="s">
        <v>40</v>
      </c>
      <c r="R10" s="784" t="s">
        <v>36</v>
      </c>
      <c r="S10" s="784" t="s">
        <v>40</v>
      </c>
      <c r="T10" s="854" t="s">
        <v>21</v>
      </c>
      <c r="U10" s="727" t="s">
        <v>37</v>
      </c>
      <c r="V10" s="727" t="s">
        <v>24</v>
      </c>
      <c r="W10" s="727" t="s">
        <v>34</v>
      </c>
      <c r="X10" s="784" t="s">
        <v>21</v>
      </c>
      <c r="Y10" s="784" t="s">
        <v>40</v>
      </c>
      <c r="Z10" s="787" t="s">
        <v>21</v>
      </c>
      <c r="AA10" s="854" t="s">
        <v>36</v>
      </c>
      <c r="AB10" s="727" t="s">
        <v>40</v>
      </c>
      <c r="AC10" s="843" t="s">
        <v>21</v>
      </c>
      <c r="AD10" s="727" t="s">
        <v>36</v>
      </c>
      <c r="AE10" s="727" t="s">
        <v>21</v>
      </c>
      <c r="AF10" s="784" t="s">
        <v>36</v>
      </c>
      <c r="AG10" s="784" t="s">
        <v>42</v>
      </c>
      <c r="AH10" s="962">
        <f t="shared" si="2"/>
        <v>18</v>
      </c>
      <c r="AI10" s="100">
        <f t="shared" si="3"/>
        <v>0</v>
      </c>
      <c r="AJ10" s="101">
        <f t="shared" si="4"/>
        <v>12</v>
      </c>
      <c r="AK10" s="102" t="s">
        <v>38</v>
      </c>
      <c r="AL10" s="103"/>
      <c r="AM10" s="55">
        <f t="shared" si="5"/>
        <v>4</v>
      </c>
      <c r="AN10" s="55">
        <f t="shared" si="6"/>
        <v>9</v>
      </c>
      <c r="AO10" s="55">
        <f t="shared" si="7"/>
        <v>9</v>
      </c>
      <c r="AP10" s="55">
        <f t="shared" si="8"/>
        <v>3</v>
      </c>
      <c r="AQ10" s="55">
        <f t="shared" si="9"/>
        <v>3</v>
      </c>
      <c r="AR10" s="55">
        <f t="shared" si="10"/>
        <v>3</v>
      </c>
      <c r="AS10" s="55">
        <f t="shared" si="11"/>
        <v>3</v>
      </c>
      <c r="AT10" s="55">
        <f t="shared" si="12"/>
        <v>0</v>
      </c>
      <c r="AU10" s="55">
        <f t="shared" si="13"/>
        <v>0</v>
      </c>
      <c r="AV10" s="55">
        <f t="shared" si="14"/>
        <v>0</v>
      </c>
      <c r="AW10" s="55">
        <f t="shared" si="15"/>
        <v>0</v>
      </c>
    </row>
    <row r="11" spans="1:49" ht="14">
      <c r="A11" s="19" t="s">
        <v>31</v>
      </c>
      <c r="B11" s="779" t="s">
        <v>44</v>
      </c>
      <c r="C11" s="546" t="s">
        <v>45</v>
      </c>
      <c r="D11" s="928" t="s">
        <v>21</v>
      </c>
      <c r="E11" s="928" t="s">
        <v>21</v>
      </c>
      <c r="F11" s="727" t="s">
        <v>21</v>
      </c>
      <c r="G11" s="727" t="s">
        <v>37</v>
      </c>
      <c r="H11" s="727" t="s">
        <v>37</v>
      </c>
      <c r="I11" s="784" t="s">
        <v>37</v>
      </c>
      <c r="J11" s="727" t="s">
        <v>21</v>
      </c>
      <c r="K11" s="989" t="s">
        <v>21</v>
      </c>
      <c r="L11" s="784" t="s">
        <v>21</v>
      </c>
      <c r="M11" s="928" t="s">
        <v>21</v>
      </c>
      <c r="N11" s="727" t="s">
        <v>21</v>
      </c>
      <c r="O11" s="928" t="s">
        <v>37</v>
      </c>
      <c r="P11" s="989" t="s">
        <v>37</v>
      </c>
      <c r="Q11" s="815" t="s">
        <v>21</v>
      </c>
      <c r="R11" s="784" t="s">
        <v>21</v>
      </c>
      <c r="S11" s="784" t="s">
        <v>21</v>
      </c>
      <c r="T11" s="854" t="s">
        <v>21</v>
      </c>
      <c r="U11" s="727" t="s">
        <v>37</v>
      </c>
      <c r="V11" s="727" t="s">
        <v>37</v>
      </c>
      <c r="W11" s="727" t="s">
        <v>37</v>
      </c>
      <c r="X11" s="787" t="s">
        <v>21</v>
      </c>
      <c r="Y11" s="784" t="s">
        <v>21</v>
      </c>
      <c r="Z11" s="784" t="s">
        <v>21</v>
      </c>
      <c r="AA11" s="854" t="s">
        <v>21</v>
      </c>
      <c r="AB11" s="727" t="s">
        <v>37</v>
      </c>
      <c r="AC11" s="727" t="s">
        <v>21</v>
      </c>
      <c r="AD11" s="727" t="s">
        <v>21</v>
      </c>
      <c r="AE11" s="727" t="s">
        <v>37</v>
      </c>
      <c r="AF11" s="784" t="s">
        <v>21</v>
      </c>
      <c r="AG11" s="784" t="s">
        <v>21</v>
      </c>
      <c r="AH11" s="587">
        <f t="shared" si="2"/>
        <v>40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 t="shared" si="5"/>
        <v>10</v>
      </c>
      <c r="AN11" s="55">
        <f t="shared" si="6"/>
        <v>20</v>
      </c>
      <c r="AO11" s="55">
        <f t="shared" si="7"/>
        <v>20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  <c r="AW11" s="55">
        <f t="shared" si="15"/>
        <v>0</v>
      </c>
    </row>
    <row r="12" spans="1:49" ht="14">
      <c r="A12" s="19"/>
      <c r="B12" s="20"/>
      <c r="C12" s="546"/>
      <c r="D12" s="928"/>
      <c r="E12" s="928"/>
      <c r="F12" s="727"/>
      <c r="G12" s="727"/>
      <c r="H12" s="727"/>
      <c r="I12" s="784"/>
      <c r="J12" s="727"/>
      <c r="K12" s="989"/>
      <c r="L12" s="784"/>
      <c r="M12" s="928"/>
      <c r="N12" s="727"/>
      <c r="O12" s="928"/>
      <c r="P12" s="989"/>
      <c r="Q12" s="928"/>
      <c r="R12" s="727"/>
      <c r="S12" s="727"/>
      <c r="T12" s="854"/>
      <c r="U12" s="727"/>
      <c r="V12" s="727"/>
      <c r="W12" s="727"/>
      <c r="X12" s="784"/>
      <c r="Y12" s="727"/>
      <c r="Z12" s="784"/>
      <c r="AA12" s="854"/>
      <c r="AB12" s="727"/>
      <c r="AC12" s="727"/>
      <c r="AD12" s="727"/>
      <c r="AE12" s="727"/>
      <c r="AF12" s="727"/>
      <c r="AG12" s="727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>
        <f t="shared" si="5"/>
        <v>0</v>
      </c>
      <c r="AN12" s="55">
        <f t="shared" si="6"/>
        <v>0</v>
      </c>
      <c r="AO12" s="55">
        <f t="shared" si="7"/>
        <v>0</v>
      </c>
      <c r="AP12" s="55">
        <f t="shared" si="8"/>
        <v>0</v>
      </c>
      <c r="AQ12" s="55">
        <f t="shared" si="9"/>
        <v>0</v>
      </c>
      <c r="AR12" s="55">
        <f t="shared" si="10"/>
        <v>0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  <c r="AW12" s="55">
        <f t="shared" si="15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1016" t="s">
        <v>21</v>
      </c>
      <c r="E13" s="928" t="s">
        <v>37</v>
      </c>
      <c r="F13" s="727" t="s">
        <v>42</v>
      </c>
      <c r="G13" s="727" t="s">
        <v>24</v>
      </c>
      <c r="H13" s="727" t="s">
        <v>34</v>
      </c>
      <c r="I13" s="784" t="s">
        <v>21</v>
      </c>
      <c r="J13" s="727" t="s">
        <v>40</v>
      </c>
      <c r="K13" s="989" t="s">
        <v>21</v>
      </c>
      <c r="L13" s="784" t="s">
        <v>37</v>
      </c>
      <c r="M13" s="928" t="s">
        <v>24</v>
      </c>
      <c r="N13" s="727" t="s">
        <v>34</v>
      </c>
      <c r="O13" s="928" t="s">
        <v>21</v>
      </c>
      <c r="P13" s="784" t="s">
        <v>42</v>
      </c>
      <c r="Q13" s="843" t="s">
        <v>21</v>
      </c>
      <c r="R13" s="843" t="s">
        <v>42</v>
      </c>
      <c r="S13" s="784" t="s">
        <v>21</v>
      </c>
      <c r="T13" s="854" t="s">
        <v>24</v>
      </c>
      <c r="U13" s="727" t="s">
        <v>34</v>
      </c>
      <c r="V13" s="727" t="s">
        <v>21</v>
      </c>
      <c r="W13" s="727" t="s">
        <v>40</v>
      </c>
      <c r="X13" s="784" t="s">
        <v>37</v>
      </c>
      <c r="Y13" s="729" t="s">
        <v>21</v>
      </c>
      <c r="Z13" s="787" t="s">
        <v>35</v>
      </c>
      <c r="AA13" s="820" t="s">
        <v>35</v>
      </c>
      <c r="AB13" s="727" t="s">
        <v>35</v>
      </c>
      <c r="AC13" s="727" t="s">
        <v>24</v>
      </c>
      <c r="AD13" s="784" t="s">
        <v>34</v>
      </c>
      <c r="AE13" s="784" t="s">
        <v>21</v>
      </c>
      <c r="AF13" s="784" t="s">
        <v>35</v>
      </c>
      <c r="AG13" s="784" t="s">
        <v>24</v>
      </c>
      <c r="AH13" s="962">
        <f t="shared" si="2"/>
        <v>18</v>
      </c>
      <c r="AI13" s="100">
        <f t="shared" si="3"/>
        <v>4</v>
      </c>
      <c r="AJ13" s="101">
        <f t="shared" si="4"/>
        <v>20</v>
      </c>
      <c r="AK13" s="104" t="s">
        <v>48</v>
      </c>
      <c r="AL13" s="103"/>
      <c r="AM13" s="55">
        <f t="shared" si="5"/>
        <v>3</v>
      </c>
      <c r="AN13" s="55">
        <f t="shared" si="6"/>
        <v>9</v>
      </c>
      <c r="AO13" s="55">
        <f t="shared" si="7"/>
        <v>9</v>
      </c>
      <c r="AP13" s="55">
        <f t="shared" si="8"/>
        <v>5</v>
      </c>
      <c r="AQ13" s="55">
        <f t="shared" si="9"/>
        <v>5</v>
      </c>
      <c r="AR13" s="55">
        <f t="shared" si="10"/>
        <v>5</v>
      </c>
      <c r="AS13" s="55">
        <f t="shared" si="11"/>
        <v>5</v>
      </c>
      <c r="AT13" s="55">
        <f t="shared" si="12"/>
        <v>0</v>
      </c>
      <c r="AU13" s="55">
        <f t="shared" si="13"/>
        <v>0</v>
      </c>
      <c r="AV13" s="55">
        <f t="shared" si="14"/>
        <v>0</v>
      </c>
      <c r="AW13" s="55">
        <f t="shared" si="15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928" t="s">
        <v>21</v>
      </c>
      <c r="E14" s="928" t="s">
        <v>41</v>
      </c>
      <c r="F14" s="727" t="s">
        <v>28</v>
      </c>
      <c r="G14" s="727" t="s">
        <v>34</v>
      </c>
      <c r="H14" s="727" t="s">
        <v>21</v>
      </c>
      <c r="I14" s="1000" t="s">
        <v>37</v>
      </c>
      <c r="J14" s="1000" t="s">
        <v>28</v>
      </c>
      <c r="K14" s="1006" t="s">
        <v>34</v>
      </c>
      <c r="L14" s="784" t="s">
        <v>21</v>
      </c>
      <c r="M14" s="841" t="s">
        <v>41</v>
      </c>
      <c r="N14" s="727" t="s">
        <v>41</v>
      </c>
      <c r="O14" s="928" t="s">
        <v>28</v>
      </c>
      <c r="P14" s="928" t="s">
        <v>34</v>
      </c>
      <c r="Q14" s="928" t="s">
        <v>21</v>
      </c>
      <c r="R14" s="784" t="s">
        <v>35</v>
      </c>
      <c r="S14" s="727" t="s">
        <v>28</v>
      </c>
      <c r="T14" s="771" t="s">
        <v>34</v>
      </c>
      <c r="U14" s="727" t="s">
        <v>21</v>
      </c>
      <c r="V14" s="843" t="s">
        <v>21</v>
      </c>
      <c r="W14" s="727" t="s">
        <v>35</v>
      </c>
      <c r="X14" s="727" t="s">
        <v>28</v>
      </c>
      <c r="Y14" s="727" t="s">
        <v>34</v>
      </c>
      <c r="Z14" s="784" t="s">
        <v>21</v>
      </c>
      <c r="AA14" s="771" t="s">
        <v>28</v>
      </c>
      <c r="AB14" s="727" t="s">
        <v>34</v>
      </c>
      <c r="AC14" s="727" t="s">
        <v>21</v>
      </c>
      <c r="AD14" s="727" t="s">
        <v>37</v>
      </c>
      <c r="AE14" s="784" t="s">
        <v>28</v>
      </c>
      <c r="AF14" s="784" t="s">
        <v>34</v>
      </c>
      <c r="AG14" s="784" t="s">
        <v>21</v>
      </c>
      <c r="AH14" s="962">
        <f t="shared" si="2"/>
        <v>18</v>
      </c>
      <c r="AI14" s="100">
        <f t="shared" si="3"/>
        <v>2</v>
      </c>
      <c r="AJ14" s="101">
        <f t="shared" si="4"/>
        <v>28</v>
      </c>
      <c r="AK14" s="104" t="s">
        <v>48</v>
      </c>
      <c r="AL14" s="103"/>
      <c r="AM14" s="55">
        <f t="shared" si="5"/>
        <v>2</v>
      </c>
      <c r="AN14" s="55">
        <f t="shared" si="6"/>
        <v>9</v>
      </c>
      <c r="AO14" s="55">
        <f t="shared" si="7"/>
        <v>9</v>
      </c>
      <c r="AP14" s="55">
        <f t="shared" si="8"/>
        <v>0</v>
      </c>
      <c r="AQ14" s="55">
        <f t="shared" si="9"/>
        <v>0</v>
      </c>
      <c r="AR14" s="55">
        <f t="shared" si="10"/>
        <v>0</v>
      </c>
      <c r="AS14" s="55">
        <f t="shared" si="11"/>
        <v>0</v>
      </c>
      <c r="AT14" s="55">
        <f t="shared" si="12"/>
        <v>7</v>
      </c>
      <c r="AU14" s="55">
        <f t="shared" si="13"/>
        <v>7</v>
      </c>
      <c r="AV14" s="55">
        <f t="shared" si="14"/>
        <v>7</v>
      </c>
      <c r="AW14" s="55">
        <f t="shared" si="15"/>
        <v>7</v>
      </c>
    </row>
    <row r="15" spans="1:49" ht="14">
      <c r="A15" s="19" t="s">
        <v>46</v>
      </c>
      <c r="B15" s="20" t="s">
        <v>32</v>
      </c>
      <c r="C15" s="49" t="s">
        <v>50</v>
      </c>
      <c r="D15" s="1016" t="s">
        <v>34</v>
      </c>
      <c r="E15" s="1016" t="s">
        <v>21</v>
      </c>
      <c r="F15" s="727" t="s">
        <v>41</v>
      </c>
      <c r="G15" s="727" t="s">
        <v>28</v>
      </c>
      <c r="H15" s="727" t="s">
        <v>34</v>
      </c>
      <c r="I15" s="727" t="s">
        <v>21</v>
      </c>
      <c r="J15" s="727" t="s">
        <v>36</v>
      </c>
      <c r="K15" s="809" t="s">
        <v>21</v>
      </c>
      <c r="L15" s="729" t="s">
        <v>35</v>
      </c>
      <c r="M15" s="815" t="s">
        <v>35</v>
      </c>
      <c r="N15" s="729" t="s">
        <v>35</v>
      </c>
      <c r="O15" s="928" t="s">
        <v>40</v>
      </c>
      <c r="P15" s="727" t="s">
        <v>24</v>
      </c>
      <c r="Q15" s="928" t="s">
        <v>34</v>
      </c>
      <c r="R15" s="727" t="s">
        <v>21</v>
      </c>
      <c r="S15" s="727" t="s">
        <v>21</v>
      </c>
      <c r="T15" s="771" t="s">
        <v>41</v>
      </c>
      <c r="U15" s="727" t="s">
        <v>40</v>
      </c>
      <c r="V15" s="843" t="s">
        <v>21</v>
      </c>
      <c r="W15" s="727" t="s">
        <v>28</v>
      </c>
      <c r="X15" s="784" t="s">
        <v>34</v>
      </c>
      <c r="Y15" s="727" t="s">
        <v>21</v>
      </c>
      <c r="Z15" s="727" t="s">
        <v>42</v>
      </c>
      <c r="AA15" s="854" t="s">
        <v>42</v>
      </c>
      <c r="AB15" s="727" t="s">
        <v>24</v>
      </c>
      <c r="AC15" s="784" t="s">
        <v>34</v>
      </c>
      <c r="AD15" s="784" t="s">
        <v>21</v>
      </c>
      <c r="AE15" s="784" t="s">
        <v>21</v>
      </c>
      <c r="AF15" s="784" t="s">
        <v>24</v>
      </c>
      <c r="AG15" s="784" t="s">
        <v>34</v>
      </c>
      <c r="AH15" s="962">
        <f t="shared" si="2"/>
        <v>18</v>
      </c>
      <c r="AI15" s="100">
        <f t="shared" si="3"/>
        <v>3</v>
      </c>
      <c r="AJ15" s="101">
        <f t="shared" si="4"/>
        <v>20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9</v>
      </c>
      <c r="AP15" s="55">
        <f t="shared" si="8"/>
        <v>3</v>
      </c>
      <c r="AQ15" s="55">
        <f t="shared" si="9"/>
        <v>3</v>
      </c>
      <c r="AR15" s="55">
        <f t="shared" si="10"/>
        <v>3</v>
      </c>
      <c r="AS15" s="55">
        <f t="shared" si="11"/>
        <v>3</v>
      </c>
      <c r="AT15" s="55">
        <f t="shared" si="12"/>
        <v>2</v>
      </c>
      <c r="AU15" s="55">
        <f t="shared" si="13"/>
        <v>2</v>
      </c>
      <c r="AV15" s="55">
        <f t="shared" si="14"/>
        <v>2</v>
      </c>
      <c r="AW15" s="55">
        <f t="shared" si="15"/>
        <v>2</v>
      </c>
    </row>
    <row r="16" spans="1:49" ht="14">
      <c r="A16" s="33" t="s">
        <v>46</v>
      </c>
      <c r="B16" s="34" t="s">
        <v>32</v>
      </c>
      <c r="C16" s="49" t="s">
        <v>52</v>
      </c>
      <c r="D16" s="928" t="s">
        <v>28</v>
      </c>
      <c r="E16" s="928" t="s">
        <v>34</v>
      </c>
      <c r="F16" s="727" t="s">
        <v>21</v>
      </c>
      <c r="G16" s="727" t="s">
        <v>41</v>
      </c>
      <c r="H16" s="727" t="s">
        <v>36</v>
      </c>
      <c r="I16" s="727" t="s">
        <v>28</v>
      </c>
      <c r="J16" s="727" t="s">
        <v>34</v>
      </c>
      <c r="K16" s="815" t="s">
        <v>21</v>
      </c>
      <c r="L16" s="787" t="s">
        <v>21</v>
      </c>
      <c r="M16" s="989" t="s">
        <v>42</v>
      </c>
      <c r="N16" s="727" t="s">
        <v>36</v>
      </c>
      <c r="O16" s="928" t="s">
        <v>21</v>
      </c>
      <c r="P16" s="843" t="s">
        <v>21</v>
      </c>
      <c r="Q16" s="989" t="s">
        <v>28</v>
      </c>
      <c r="R16" s="784" t="s">
        <v>34</v>
      </c>
      <c r="S16" s="784" t="s">
        <v>21</v>
      </c>
      <c r="T16" s="771" t="s">
        <v>40</v>
      </c>
      <c r="U16" s="727" t="s">
        <v>42</v>
      </c>
      <c r="V16" s="727" t="s">
        <v>36</v>
      </c>
      <c r="W16" s="727" t="s">
        <v>21</v>
      </c>
      <c r="X16" s="784" t="s">
        <v>40</v>
      </c>
      <c r="Y16" s="784" t="s">
        <v>28</v>
      </c>
      <c r="Z16" s="727" t="s">
        <v>34</v>
      </c>
      <c r="AA16" s="771" t="s">
        <v>21</v>
      </c>
      <c r="AB16" s="727" t="s">
        <v>41</v>
      </c>
      <c r="AC16" s="727" t="s">
        <v>21</v>
      </c>
      <c r="AD16" s="784" t="s">
        <v>42</v>
      </c>
      <c r="AE16" s="784" t="s">
        <v>36</v>
      </c>
      <c r="AF16" s="784" t="s">
        <v>41</v>
      </c>
      <c r="AG16" s="784" t="s">
        <v>28</v>
      </c>
      <c r="AH16" s="962">
        <f t="shared" si="2"/>
        <v>18</v>
      </c>
      <c r="AI16" s="100">
        <f t="shared" si="3"/>
        <v>0</v>
      </c>
      <c r="AJ16" s="101">
        <f t="shared" si="4"/>
        <v>20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9</v>
      </c>
      <c r="AP16" s="55">
        <f t="shared" si="8"/>
        <v>0</v>
      </c>
      <c r="AQ16" s="55">
        <f t="shared" si="9"/>
        <v>0</v>
      </c>
      <c r="AR16" s="55">
        <f t="shared" si="10"/>
        <v>0</v>
      </c>
      <c r="AS16" s="55">
        <f t="shared" si="11"/>
        <v>0</v>
      </c>
      <c r="AT16" s="55">
        <f t="shared" si="12"/>
        <v>5</v>
      </c>
      <c r="AU16" s="55">
        <f t="shared" si="13"/>
        <v>5</v>
      </c>
      <c r="AV16" s="55">
        <f t="shared" si="14"/>
        <v>5</v>
      </c>
      <c r="AW16" s="55">
        <f t="shared" si="15"/>
        <v>5</v>
      </c>
    </row>
    <row r="17" spans="1:49" ht="14">
      <c r="A17" s="33" t="s">
        <v>46</v>
      </c>
      <c r="B17" s="34" t="s">
        <v>32</v>
      </c>
      <c r="C17" s="49" t="s">
        <v>53</v>
      </c>
      <c r="D17" s="928" t="s">
        <v>42</v>
      </c>
      <c r="E17" s="928" t="s">
        <v>24</v>
      </c>
      <c r="F17" s="727" t="s">
        <v>34</v>
      </c>
      <c r="G17" s="727" t="s">
        <v>21</v>
      </c>
      <c r="H17" s="727" t="s">
        <v>40</v>
      </c>
      <c r="I17" s="727" t="s">
        <v>42</v>
      </c>
      <c r="J17" s="727" t="s">
        <v>24</v>
      </c>
      <c r="K17" s="928" t="s">
        <v>34</v>
      </c>
      <c r="L17" s="727" t="s">
        <v>21</v>
      </c>
      <c r="M17" s="928" t="s">
        <v>40</v>
      </c>
      <c r="N17" s="727" t="s">
        <v>28</v>
      </c>
      <c r="O17" s="928" t="s">
        <v>34</v>
      </c>
      <c r="P17" s="928" t="s">
        <v>21</v>
      </c>
      <c r="Q17" s="928" t="s">
        <v>36</v>
      </c>
      <c r="R17" s="727" t="s">
        <v>28</v>
      </c>
      <c r="S17" s="727" t="s">
        <v>34</v>
      </c>
      <c r="T17" s="771" t="s">
        <v>21</v>
      </c>
      <c r="U17" s="843" t="s">
        <v>21</v>
      </c>
      <c r="V17" s="727" t="s">
        <v>41</v>
      </c>
      <c r="W17" s="727" t="s">
        <v>36</v>
      </c>
      <c r="X17" s="727" t="s">
        <v>36</v>
      </c>
      <c r="Y17" s="729" t="s">
        <v>21</v>
      </c>
      <c r="Z17" s="784" t="s">
        <v>36</v>
      </c>
      <c r="AA17" s="771" t="s">
        <v>24</v>
      </c>
      <c r="AB17" s="727" t="s">
        <v>34</v>
      </c>
      <c r="AC17" s="784" t="s">
        <v>21</v>
      </c>
      <c r="AD17" s="727" t="s">
        <v>21</v>
      </c>
      <c r="AE17" s="727" t="s">
        <v>40</v>
      </c>
      <c r="AF17" s="784" t="s">
        <v>40</v>
      </c>
      <c r="AG17" s="729" t="s">
        <v>21</v>
      </c>
      <c r="AH17" s="962">
        <f t="shared" si="2"/>
        <v>18</v>
      </c>
      <c r="AI17" s="100">
        <f t="shared" si="3"/>
        <v>0</v>
      </c>
      <c r="AJ17" s="101">
        <f t="shared" si="4"/>
        <v>20</v>
      </c>
      <c r="AK17" s="104" t="s">
        <v>51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9</v>
      </c>
      <c r="AP17" s="55">
        <f t="shared" si="8"/>
        <v>3</v>
      </c>
      <c r="AQ17" s="55">
        <f t="shared" si="9"/>
        <v>3</v>
      </c>
      <c r="AR17" s="55">
        <f t="shared" si="10"/>
        <v>3</v>
      </c>
      <c r="AS17" s="55">
        <f t="shared" si="11"/>
        <v>3</v>
      </c>
      <c r="AT17" s="55">
        <f t="shared" si="12"/>
        <v>2</v>
      </c>
      <c r="AU17" s="55">
        <f t="shared" si="13"/>
        <v>2</v>
      </c>
      <c r="AV17" s="55">
        <f t="shared" si="14"/>
        <v>2</v>
      </c>
      <c r="AW17" s="55">
        <f t="shared" si="15"/>
        <v>2</v>
      </c>
    </row>
    <row r="18" spans="1:49" ht="14">
      <c r="A18" s="19" t="s">
        <v>46</v>
      </c>
      <c r="B18" s="34" t="s">
        <v>32</v>
      </c>
      <c r="C18" s="49" t="s">
        <v>54</v>
      </c>
      <c r="D18" s="809" t="s">
        <v>21</v>
      </c>
      <c r="E18" s="809" t="s">
        <v>21</v>
      </c>
      <c r="F18" s="929" t="s">
        <v>21</v>
      </c>
      <c r="G18" s="727" t="s">
        <v>40</v>
      </c>
      <c r="H18" s="727" t="s">
        <v>24</v>
      </c>
      <c r="I18" s="727" t="s">
        <v>34</v>
      </c>
      <c r="J18" s="727" t="s">
        <v>21</v>
      </c>
      <c r="K18" s="989" t="s">
        <v>36</v>
      </c>
      <c r="L18" s="727" t="s">
        <v>28</v>
      </c>
      <c r="M18" s="928" t="s">
        <v>34</v>
      </c>
      <c r="N18" s="784" t="s">
        <v>21</v>
      </c>
      <c r="O18" s="928" t="s">
        <v>36</v>
      </c>
      <c r="P18" s="928" t="s">
        <v>28</v>
      </c>
      <c r="Q18" s="928" t="s">
        <v>34</v>
      </c>
      <c r="R18" s="727" t="s">
        <v>21</v>
      </c>
      <c r="S18" s="784" t="s">
        <v>42</v>
      </c>
      <c r="T18" s="854" t="s">
        <v>42</v>
      </c>
      <c r="U18" s="727" t="s">
        <v>24</v>
      </c>
      <c r="V18" s="727" t="s">
        <v>34</v>
      </c>
      <c r="W18" s="727" t="s">
        <v>21</v>
      </c>
      <c r="X18" s="784" t="s">
        <v>24</v>
      </c>
      <c r="Y18" s="784" t="s">
        <v>34</v>
      </c>
      <c r="Z18" s="729" t="s">
        <v>21</v>
      </c>
      <c r="AA18" s="820" t="s">
        <v>35</v>
      </c>
      <c r="AB18" s="787" t="s">
        <v>35</v>
      </c>
      <c r="AC18" s="784" t="s">
        <v>41</v>
      </c>
      <c r="AD18" s="784" t="s">
        <v>28</v>
      </c>
      <c r="AE18" s="784" t="s">
        <v>34</v>
      </c>
      <c r="AF18" s="784" t="s">
        <v>21</v>
      </c>
      <c r="AG18" s="784" t="s">
        <v>36</v>
      </c>
      <c r="AH18" s="962">
        <f t="shared" si="2"/>
        <v>18</v>
      </c>
      <c r="AI18" s="100">
        <f t="shared" si="3"/>
        <v>2</v>
      </c>
      <c r="AJ18" s="101">
        <f t="shared" si="4"/>
        <v>24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9</v>
      </c>
      <c r="AP18" s="55">
        <f t="shared" si="8"/>
        <v>3</v>
      </c>
      <c r="AQ18" s="55">
        <f t="shared" si="9"/>
        <v>3</v>
      </c>
      <c r="AR18" s="55">
        <f t="shared" si="10"/>
        <v>3</v>
      </c>
      <c r="AS18" s="55">
        <f t="shared" si="11"/>
        <v>3</v>
      </c>
      <c r="AT18" s="55">
        <f t="shared" si="12"/>
        <v>3</v>
      </c>
      <c r="AU18" s="55">
        <f t="shared" si="13"/>
        <v>3</v>
      </c>
      <c r="AV18" s="55">
        <f t="shared" si="14"/>
        <v>3</v>
      </c>
      <c r="AW18" s="55">
        <f t="shared" si="15"/>
        <v>3</v>
      </c>
    </row>
    <row r="19" spans="1:49" ht="14">
      <c r="A19" s="19" t="s">
        <v>46</v>
      </c>
      <c r="B19" s="34" t="s">
        <v>32</v>
      </c>
      <c r="C19" s="49" t="s">
        <v>55</v>
      </c>
      <c r="D19" s="928" t="s">
        <v>24</v>
      </c>
      <c r="E19" s="928" t="s">
        <v>34</v>
      </c>
      <c r="F19" s="727" t="s">
        <v>21</v>
      </c>
      <c r="G19" s="843" t="s">
        <v>21</v>
      </c>
      <c r="H19" s="727" t="s">
        <v>35</v>
      </c>
      <c r="I19" s="727" t="s">
        <v>40</v>
      </c>
      <c r="J19" s="727" t="s">
        <v>42</v>
      </c>
      <c r="K19" s="989" t="s">
        <v>24</v>
      </c>
      <c r="L19" s="784" t="s">
        <v>34</v>
      </c>
      <c r="M19" s="989" t="s">
        <v>21</v>
      </c>
      <c r="N19" s="727" t="s">
        <v>40</v>
      </c>
      <c r="O19" s="928" t="s">
        <v>21</v>
      </c>
      <c r="P19" s="928" t="s">
        <v>40</v>
      </c>
      <c r="Q19" s="989" t="s">
        <v>24</v>
      </c>
      <c r="R19" s="784" t="s">
        <v>34</v>
      </c>
      <c r="S19" s="784" t="s">
        <v>21</v>
      </c>
      <c r="T19" s="854" t="s">
        <v>36</v>
      </c>
      <c r="U19" s="727" t="s">
        <v>36</v>
      </c>
      <c r="V19" s="727" t="s">
        <v>21</v>
      </c>
      <c r="W19" s="727" t="s">
        <v>24</v>
      </c>
      <c r="X19" s="727" t="s">
        <v>34</v>
      </c>
      <c r="Y19" s="787" t="s">
        <v>21</v>
      </c>
      <c r="Z19" s="729" t="s">
        <v>21</v>
      </c>
      <c r="AA19" s="771" t="s">
        <v>40</v>
      </c>
      <c r="AB19" s="784" t="s">
        <v>42</v>
      </c>
      <c r="AC19" s="784" t="s">
        <v>40</v>
      </c>
      <c r="AD19" s="727" t="s">
        <v>24</v>
      </c>
      <c r="AE19" s="784" t="s">
        <v>34</v>
      </c>
      <c r="AF19" s="784" t="s">
        <v>21</v>
      </c>
      <c r="AG19" s="784" t="s">
        <v>41</v>
      </c>
      <c r="AH19" s="962">
        <f t="shared" si="2"/>
        <v>18</v>
      </c>
      <c r="AI19" s="100">
        <f t="shared" si="3"/>
        <v>1</v>
      </c>
      <c r="AJ19" s="101">
        <f t="shared" si="4"/>
        <v>20</v>
      </c>
      <c r="AK19" s="104" t="s">
        <v>51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9</v>
      </c>
      <c r="AP19" s="55">
        <f t="shared" si="8"/>
        <v>5</v>
      </c>
      <c r="AQ19" s="55">
        <f t="shared" si="9"/>
        <v>5</v>
      </c>
      <c r="AR19" s="55">
        <f t="shared" si="10"/>
        <v>5</v>
      </c>
      <c r="AS19" s="55">
        <f t="shared" si="11"/>
        <v>5</v>
      </c>
      <c r="AT19" s="55">
        <f t="shared" si="12"/>
        <v>0</v>
      </c>
      <c r="AU19" s="55">
        <f t="shared" si="13"/>
        <v>0</v>
      </c>
      <c r="AV19" s="55">
        <f t="shared" si="14"/>
        <v>0</v>
      </c>
      <c r="AW19" s="55">
        <f t="shared" si="15"/>
        <v>0</v>
      </c>
    </row>
    <row r="20" spans="1:49" ht="14">
      <c r="A20" s="19" t="s">
        <v>46</v>
      </c>
      <c r="B20" s="34" t="s">
        <v>32</v>
      </c>
      <c r="C20" s="49" t="s">
        <v>56</v>
      </c>
      <c r="D20" s="1016" t="s">
        <v>34</v>
      </c>
      <c r="E20" s="1016" t="s">
        <v>21</v>
      </c>
      <c r="F20" s="727" t="s">
        <v>36</v>
      </c>
      <c r="G20" s="727" t="s">
        <v>36</v>
      </c>
      <c r="H20" s="727" t="s">
        <v>28</v>
      </c>
      <c r="I20" s="727" t="s">
        <v>34</v>
      </c>
      <c r="J20" s="727" t="s">
        <v>21</v>
      </c>
      <c r="K20" s="989" t="s">
        <v>40</v>
      </c>
      <c r="L20" s="784" t="s">
        <v>36</v>
      </c>
      <c r="M20" s="989" t="s">
        <v>28</v>
      </c>
      <c r="N20" s="727" t="s">
        <v>34</v>
      </c>
      <c r="O20" s="928" t="s">
        <v>21</v>
      </c>
      <c r="P20" s="928" t="s">
        <v>21</v>
      </c>
      <c r="Q20" s="989" t="s">
        <v>41</v>
      </c>
      <c r="R20" s="841" t="s">
        <v>21</v>
      </c>
      <c r="S20" s="784" t="s">
        <v>36</v>
      </c>
      <c r="T20" s="854" t="s">
        <v>28</v>
      </c>
      <c r="U20" s="727" t="s">
        <v>34</v>
      </c>
      <c r="V20" s="727" t="s">
        <v>21</v>
      </c>
      <c r="W20" s="727" t="s">
        <v>21</v>
      </c>
      <c r="X20" s="784" t="s">
        <v>42</v>
      </c>
      <c r="Y20" s="993" t="s">
        <v>41</v>
      </c>
      <c r="Z20" s="798" t="s">
        <v>28</v>
      </c>
      <c r="AA20" s="1021" t="s">
        <v>34</v>
      </c>
      <c r="AB20" s="993" t="s">
        <v>21</v>
      </c>
      <c r="AC20" s="993" t="s">
        <v>28</v>
      </c>
      <c r="AD20" s="993" t="s">
        <v>34</v>
      </c>
      <c r="AE20" s="993" t="s">
        <v>21</v>
      </c>
      <c r="AF20" s="784" t="s">
        <v>28</v>
      </c>
      <c r="AG20" s="784" t="s">
        <v>34</v>
      </c>
      <c r="AH20" s="962">
        <f t="shared" si="2"/>
        <v>18</v>
      </c>
      <c r="AI20" s="100">
        <f t="shared" si="3"/>
        <v>0</v>
      </c>
      <c r="AJ20" s="101">
        <f t="shared" si="4"/>
        <v>24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9</v>
      </c>
      <c r="AP20" s="55">
        <f t="shared" si="8"/>
        <v>0</v>
      </c>
      <c r="AQ20" s="55">
        <f t="shared" si="9"/>
        <v>0</v>
      </c>
      <c r="AR20" s="55">
        <f t="shared" si="10"/>
        <v>0</v>
      </c>
      <c r="AS20" s="55">
        <f t="shared" si="11"/>
        <v>0</v>
      </c>
      <c r="AT20" s="55">
        <f t="shared" si="12"/>
        <v>6</v>
      </c>
      <c r="AU20" s="55">
        <f t="shared" si="13"/>
        <v>6</v>
      </c>
      <c r="AV20" s="55">
        <f t="shared" si="14"/>
        <v>6</v>
      </c>
      <c r="AW20" s="55">
        <f t="shared" si="15"/>
        <v>6</v>
      </c>
    </row>
    <row r="21" spans="1:49" ht="14">
      <c r="A21" s="19" t="s">
        <v>46</v>
      </c>
      <c r="B21" s="34" t="s">
        <v>32</v>
      </c>
      <c r="C21" s="49" t="s">
        <v>57</v>
      </c>
      <c r="D21" s="928" t="s">
        <v>40</v>
      </c>
      <c r="E21" s="928" t="s">
        <v>40</v>
      </c>
      <c r="F21" s="727" t="s">
        <v>24</v>
      </c>
      <c r="G21" s="798" t="s">
        <v>34</v>
      </c>
      <c r="H21" s="727" t="s">
        <v>21</v>
      </c>
      <c r="I21" s="729" t="s">
        <v>21</v>
      </c>
      <c r="J21" s="727" t="s">
        <v>41</v>
      </c>
      <c r="K21" s="815" t="s">
        <v>21</v>
      </c>
      <c r="L21" s="784" t="s">
        <v>40</v>
      </c>
      <c r="M21" s="841" t="s">
        <v>21</v>
      </c>
      <c r="N21" s="727" t="s">
        <v>21</v>
      </c>
      <c r="O21" s="928" t="s">
        <v>24</v>
      </c>
      <c r="P21" s="928" t="s">
        <v>34</v>
      </c>
      <c r="Q21" s="989" t="s">
        <v>21</v>
      </c>
      <c r="R21" s="727" t="s">
        <v>41</v>
      </c>
      <c r="S21" s="784" t="s">
        <v>24</v>
      </c>
      <c r="T21" s="854" t="s">
        <v>34</v>
      </c>
      <c r="U21" s="727" t="s">
        <v>21</v>
      </c>
      <c r="V21" s="727" t="s">
        <v>40</v>
      </c>
      <c r="W21" s="727" t="s">
        <v>41</v>
      </c>
      <c r="X21" s="784" t="s">
        <v>41</v>
      </c>
      <c r="Y21" s="784" t="s">
        <v>24</v>
      </c>
      <c r="Z21" s="994" t="s">
        <v>34</v>
      </c>
      <c r="AA21" s="1022" t="s">
        <v>21</v>
      </c>
      <c r="AB21" s="995" t="s">
        <v>36</v>
      </c>
      <c r="AC21" s="995" t="s">
        <v>36</v>
      </c>
      <c r="AD21" s="994" t="s">
        <v>41</v>
      </c>
      <c r="AE21" s="996" t="s">
        <v>28</v>
      </c>
      <c r="AF21" s="784" t="s">
        <v>34</v>
      </c>
      <c r="AG21" s="784" t="s">
        <v>21</v>
      </c>
      <c r="AH21" s="587">
        <f t="shared" si="2"/>
        <v>18</v>
      </c>
      <c r="AI21" s="100">
        <f t="shared" si="3"/>
        <v>0</v>
      </c>
      <c r="AJ21" s="101">
        <f t="shared" si="4"/>
        <v>20</v>
      </c>
      <c r="AK21" s="104" t="s">
        <v>48</v>
      </c>
      <c r="AM21" s="55">
        <f t="shared" si="5"/>
        <v>0</v>
      </c>
      <c r="AN21" s="55">
        <f t="shared" si="6"/>
        <v>9</v>
      </c>
      <c r="AO21" s="55">
        <f t="shared" si="7"/>
        <v>9</v>
      </c>
      <c r="AP21" s="55">
        <f t="shared" si="8"/>
        <v>4</v>
      </c>
      <c r="AQ21" s="55">
        <f t="shared" si="9"/>
        <v>4</v>
      </c>
      <c r="AR21" s="55">
        <f t="shared" si="10"/>
        <v>4</v>
      </c>
      <c r="AS21" s="55">
        <f t="shared" si="11"/>
        <v>4</v>
      </c>
      <c r="AT21" s="55">
        <f t="shared" si="12"/>
        <v>1</v>
      </c>
      <c r="AU21" s="55">
        <f t="shared" si="13"/>
        <v>1</v>
      </c>
      <c r="AV21" s="55">
        <f t="shared" si="14"/>
        <v>1</v>
      </c>
      <c r="AW21" s="55">
        <f t="shared" si="15"/>
        <v>1</v>
      </c>
    </row>
    <row r="22" spans="1:49" ht="14">
      <c r="A22" s="19" t="s">
        <v>46</v>
      </c>
      <c r="B22" s="20" t="s">
        <v>58</v>
      </c>
      <c r="C22" s="49" t="s">
        <v>59</v>
      </c>
      <c r="D22" s="727" t="s">
        <v>41</v>
      </c>
      <c r="E22" s="928" t="s">
        <v>21</v>
      </c>
      <c r="F22" s="727" t="s">
        <v>40</v>
      </c>
      <c r="G22" s="1017" t="s">
        <v>103</v>
      </c>
      <c r="H22" s="1018" t="s">
        <v>103</v>
      </c>
      <c r="I22" s="727" t="s">
        <v>41</v>
      </c>
      <c r="J22" s="727" t="s">
        <v>21</v>
      </c>
      <c r="K22" s="928" t="s">
        <v>42</v>
      </c>
      <c r="L22" s="727" t="s">
        <v>41</v>
      </c>
      <c r="M22" s="989" t="s">
        <v>21</v>
      </c>
      <c r="N22" s="843" t="s">
        <v>21</v>
      </c>
      <c r="O22" s="928" t="s">
        <v>41</v>
      </c>
      <c r="P22" s="1020" t="s">
        <v>103</v>
      </c>
      <c r="Q22" s="1018" t="s">
        <v>103</v>
      </c>
      <c r="R22" s="727" t="s">
        <v>21</v>
      </c>
      <c r="S22" s="727" t="s">
        <v>41</v>
      </c>
      <c r="T22" s="771" t="s">
        <v>21</v>
      </c>
      <c r="U22" s="727" t="s">
        <v>35</v>
      </c>
      <c r="V22" s="1018" t="s">
        <v>103</v>
      </c>
      <c r="W22" s="1020" t="s">
        <v>103</v>
      </c>
      <c r="X22" s="778" t="s">
        <v>35</v>
      </c>
      <c r="Y22" s="838" t="s">
        <v>42</v>
      </c>
      <c r="Z22" s="838" t="s">
        <v>41</v>
      </c>
      <c r="AA22" s="1023" t="s">
        <v>21</v>
      </c>
      <c r="AB22" s="838" t="s">
        <v>35</v>
      </c>
      <c r="AC22" s="715" t="s">
        <v>103</v>
      </c>
      <c r="AD22" s="847" t="s">
        <v>21</v>
      </c>
      <c r="AE22" s="1024" t="s">
        <v>41</v>
      </c>
      <c r="AF22" s="778" t="s">
        <v>35</v>
      </c>
      <c r="AG22" s="784" t="s">
        <v>21</v>
      </c>
      <c r="AH22" s="587">
        <f t="shared" si="2"/>
        <v>18</v>
      </c>
      <c r="AI22" s="100">
        <f t="shared" si="3"/>
        <v>4</v>
      </c>
      <c r="AJ22" s="101">
        <f t="shared" si="4"/>
        <v>0</v>
      </c>
      <c r="AK22" s="1025" t="s">
        <v>104</v>
      </c>
      <c r="AL22" s="98"/>
      <c r="AM22" s="55">
        <f t="shared" si="5"/>
        <v>0</v>
      </c>
      <c r="AN22" s="55">
        <f t="shared" si="6"/>
        <v>9</v>
      </c>
      <c r="AO22" s="55">
        <f t="shared" si="7"/>
        <v>9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  <c r="AW22" s="55">
        <f t="shared" si="15"/>
        <v>0</v>
      </c>
    </row>
    <row r="23" spans="1:49" ht="14">
      <c r="A23" s="19" t="s">
        <v>46</v>
      </c>
      <c r="B23" s="777" t="s">
        <v>44</v>
      </c>
      <c r="C23" s="49" t="s">
        <v>61</v>
      </c>
      <c r="D23" s="928" t="s">
        <v>36</v>
      </c>
      <c r="E23" s="928" t="s">
        <v>36</v>
      </c>
      <c r="F23" s="727" t="s">
        <v>21</v>
      </c>
      <c r="G23" s="838" t="s">
        <v>42</v>
      </c>
      <c r="H23" s="727" t="s">
        <v>41</v>
      </c>
      <c r="I23" s="727" t="s">
        <v>36</v>
      </c>
      <c r="J23" s="727" t="s">
        <v>21</v>
      </c>
      <c r="K23" s="727" t="s">
        <v>41</v>
      </c>
      <c r="L23" s="727" t="s">
        <v>42</v>
      </c>
      <c r="M23" s="989" t="s">
        <v>36</v>
      </c>
      <c r="N23" s="784" t="s">
        <v>42</v>
      </c>
      <c r="O23" s="928" t="s">
        <v>21</v>
      </c>
      <c r="P23" s="928" t="s">
        <v>36</v>
      </c>
      <c r="Q23" s="928" t="s">
        <v>42</v>
      </c>
      <c r="R23" s="727" t="s">
        <v>40</v>
      </c>
      <c r="S23" s="729" t="s">
        <v>21</v>
      </c>
      <c r="T23" s="808" t="s">
        <v>21</v>
      </c>
      <c r="U23" s="727" t="s">
        <v>41</v>
      </c>
      <c r="V23" s="727" t="s">
        <v>42</v>
      </c>
      <c r="W23" s="727" t="s">
        <v>42</v>
      </c>
      <c r="X23" s="784" t="s">
        <v>21</v>
      </c>
      <c r="Y23" s="727" t="s">
        <v>21</v>
      </c>
      <c r="Z23" s="727" t="s">
        <v>40</v>
      </c>
      <c r="AA23" s="854" t="s">
        <v>41</v>
      </c>
      <c r="AB23" s="727" t="s">
        <v>21</v>
      </c>
      <c r="AC23" s="784" t="s">
        <v>42</v>
      </c>
      <c r="AD23" s="784" t="s">
        <v>40</v>
      </c>
      <c r="AE23" s="784" t="s">
        <v>21</v>
      </c>
      <c r="AF23" s="784" t="s">
        <v>42</v>
      </c>
      <c r="AG23" s="784" t="s">
        <v>40</v>
      </c>
      <c r="AH23" s="587">
        <f t="shared" si="2"/>
        <v>18</v>
      </c>
      <c r="AI23" s="100">
        <f t="shared" si="3"/>
        <v>0</v>
      </c>
      <c r="AJ23" s="101">
        <f t="shared" si="4"/>
        <v>0</v>
      </c>
      <c r="AK23" s="104" t="s">
        <v>51</v>
      </c>
      <c r="AL23" s="98"/>
      <c r="AM23" s="55">
        <f t="shared" si="5"/>
        <v>0</v>
      </c>
      <c r="AN23" s="55">
        <f t="shared" si="6"/>
        <v>9</v>
      </c>
      <c r="AO23" s="55">
        <f t="shared" si="7"/>
        <v>9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  <c r="AW23" s="55">
        <f t="shared" si="15"/>
        <v>0</v>
      </c>
    </row>
    <row r="24" spans="1:49" ht="14">
      <c r="A24" s="19"/>
      <c r="B24" s="777"/>
      <c r="C24" s="49"/>
      <c r="D24" s="778"/>
      <c r="E24" s="778"/>
      <c r="F24" s="548"/>
      <c r="G24" s="548"/>
      <c r="H24" s="548"/>
      <c r="I24" s="548"/>
      <c r="J24" s="548"/>
      <c r="K24" s="778"/>
      <c r="L24" s="548"/>
      <c r="M24" s="789"/>
      <c r="N24" s="568"/>
      <c r="O24" s="778"/>
      <c r="P24" s="778"/>
      <c r="Q24" s="778"/>
      <c r="R24" s="548"/>
      <c r="S24" s="548"/>
      <c r="T24" s="756"/>
      <c r="U24" s="548"/>
      <c r="V24" s="548"/>
      <c r="W24" s="548"/>
      <c r="X24" s="568"/>
      <c r="Y24" s="548"/>
      <c r="Z24" s="548"/>
      <c r="AA24" s="819"/>
      <c r="AB24" s="548"/>
      <c r="AC24" s="568"/>
      <c r="AD24" s="568"/>
      <c r="AE24" s="568"/>
      <c r="AF24" s="568"/>
      <c r="AG24" s="568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  <c r="AW24" s="55">
        <f t="shared" si="15"/>
        <v>0</v>
      </c>
    </row>
    <row r="25" spans="1:49" ht="14">
      <c r="A25" s="19"/>
      <c r="B25" s="779"/>
      <c r="C25" s="49"/>
      <c r="D25" s="778"/>
      <c r="E25" s="778"/>
      <c r="F25" s="548"/>
      <c r="G25" s="548"/>
      <c r="H25" s="548"/>
      <c r="I25" s="548"/>
      <c r="J25" s="548"/>
      <c r="K25" s="778"/>
      <c r="L25" s="548"/>
      <c r="M25" s="789"/>
      <c r="N25" s="568"/>
      <c r="O25" s="778"/>
      <c r="P25" s="778"/>
      <c r="Q25" s="778"/>
      <c r="R25" s="548"/>
      <c r="S25" s="548"/>
      <c r="T25" s="756"/>
      <c r="U25" s="778"/>
      <c r="V25" s="778"/>
      <c r="W25" s="778"/>
      <c r="X25" s="778"/>
      <c r="Y25" s="778"/>
      <c r="Z25" s="548"/>
      <c r="AA25" s="756"/>
      <c r="AB25" s="778"/>
      <c r="AC25" s="778"/>
      <c r="AD25" s="778"/>
      <c r="AE25" s="778"/>
      <c r="AF25" s="778"/>
      <c r="AG25" s="548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  <c r="AW25" s="55">
        <f t="shared" si="15"/>
        <v>0</v>
      </c>
    </row>
    <row r="26" spans="1:49" ht="14">
      <c r="A26" s="19"/>
      <c r="B26" s="780"/>
      <c r="C26" s="49"/>
      <c r="D26" s="778"/>
      <c r="E26" s="778"/>
      <c r="F26" s="548"/>
      <c r="G26" s="548"/>
      <c r="H26" s="548"/>
      <c r="I26" s="791"/>
      <c r="J26" s="791"/>
      <c r="K26" s="790"/>
      <c r="L26" s="548"/>
      <c r="M26" s="778"/>
      <c r="N26" s="548"/>
      <c r="O26" s="778"/>
      <c r="P26" s="778"/>
      <c r="Q26" s="778"/>
      <c r="R26" s="548"/>
      <c r="S26" s="548"/>
      <c r="T26" s="756"/>
      <c r="U26" s="778"/>
      <c r="V26" s="778"/>
      <c r="W26" s="778"/>
      <c r="X26" s="778"/>
      <c r="Y26" s="778"/>
      <c r="Z26" s="548"/>
      <c r="AA26" s="756"/>
      <c r="AB26" s="778"/>
      <c r="AC26" s="778"/>
      <c r="AD26" s="778"/>
      <c r="AE26" s="778"/>
      <c r="AF26" s="778"/>
      <c r="AG26" s="548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228"/>
      <c r="AM26" s="55">
        <f>COUNTIF(D26:AG26,"日")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  <c r="AW26" s="55">
        <f t="shared" si="15"/>
        <v>0</v>
      </c>
    </row>
    <row r="27" spans="1:49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108"/>
      <c r="AI27" s="109"/>
      <c r="AJ27" s="110"/>
      <c r="AK27" s="111"/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  <c r="AW27" s="55">
        <f t="shared" si="15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/>
      <c r="P28" s="1290"/>
      <c r="Q28" s="1290"/>
      <c r="R28" s="1290" t="s">
        <v>81</v>
      </c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7"/>
      <c r="AD28" s="1290" t="s">
        <v>84</v>
      </c>
      <c r="AE28" s="1290" t="s">
        <v>67</v>
      </c>
      <c r="AF28" s="1290"/>
      <c r="AG28" s="1286"/>
      <c r="AH28" s="479"/>
      <c r="AI28" s="480"/>
      <c r="AJ28" s="481"/>
      <c r="AK28" s="482"/>
      <c r="AN28" s="55">
        <f t="shared" si="6"/>
        <v>0</v>
      </c>
      <c r="AO28" s="55">
        <f t="shared" si="7"/>
        <v>0</v>
      </c>
      <c r="AP28" s="55">
        <f t="shared" si="8"/>
        <v>0</v>
      </c>
      <c r="AQ28" s="55">
        <f t="shared" si="9"/>
        <v>0</v>
      </c>
      <c r="AR28" s="55">
        <f t="shared" si="10"/>
        <v>0</v>
      </c>
      <c r="AS28" s="55">
        <f t="shared" si="11"/>
        <v>0</v>
      </c>
      <c r="AT28" s="55">
        <f t="shared" si="12"/>
        <v>0</v>
      </c>
      <c r="AU28" s="55">
        <f t="shared" si="13"/>
        <v>0</v>
      </c>
      <c r="AV28" s="55">
        <f t="shared" si="14"/>
        <v>0</v>
      </c>
      <c r="AW28" s="55">
        <f t="shared" si="15"/>
        <v>0</v>
      </c>
    </row>
    <row r="29" spans="1:49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7"/>
      <c r="AD29" s="1290"/>
      <c r="AE29" s="1290"/>
      <c r="AF29" s="1290"/>
      <c r="AG29" s="1287"/>
      <c r="AH29" s="483"/>
      <c r="AI29" s="484"/>
      <c r="AJ29" s="485"/>
      <c r="AK29" s="486"/>
    </row>
    <row r="30" spans="1:49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7"/>
      <c r="AD30" s="1290"/>
      <c r="AE30" s="1290"/>
      <c r="AF30" s="1290"/>
      <c r="AG30" s="1287"/>
      <c r="AH30" s="4"/>
      <c r="AI30" s="3"/>
      <c r="AJ30" s="3"/>
      <c r="AK30" s="487"/>
    </row>
    <row r="31" spans="1:49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7"/>
      <c r="AD31" s="1290"/>
      <c r="AE31" s="1290"/>
      <c r="AF31" s="1290"/>
      <c r="AG31" s="1287"/>
      <c r="AH31" s="4"/>
      <c r="AI31" s="5"/>
      <c r="AJ31" s="3"/>
      <c r="AK31" s="487"/>
    </row>
    <row r="32" spans="1:49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7"/>
      <c r="AD32" s="1290"/>
      <c r="AE32" s="1290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7"/>
      <c r="AD33" s="1290"/>
      <c r="AE33" s="1290"/>
      <c r="AF33" s="1290"/>
      <c r="AG33" s="1288"/>
      <c r="AH33" s="490"/>
      <c r="AI33" s="491"/>
      <c r="AJ33" s="492"/>
      <c r="AK33" s="493"/>
    </row>
    <row r="35" spans="1:37" ht="14" hidden="1" outlineLevel="1">
      <c r="C35" t="s">
        <v>69</v>
      </c>
      <c r="D35" s="55">
        <f t="shared" ref="D35:AG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</row>
    <row r="36" spans="1:37" ht="14" hidden="1" outlineLevel="1">
      <c r="C36" t="s">
        <v>70</v>
      </c>
      <c r="D36" s="55">
        <f t="shared" ref="D36:AG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1:37" ht="14" hidden="1" outlineLevel="1">
      <c r="C37" t="s">
        <v>42</v>
      </c>
      <c r="D37" s="55">
        <f t="shared" ref="D37:AG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1:37" s="1" customFormat="1" ht="14" hidden="1" outlineLevel="1">
      <c r="C38" s="1" t="s">
        <v>71</v>
      </c>
      <c r="D38" s="55">
        <f t="shared" ref="D38:AG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1:37" s="1" customFormat="1" ht="14" hidden="1" outlineLevel="1">
      <c r="C39" s="1" t="s">
        <v>23</v>
      </c>
      <c r="D39" s="55">
        <f t="shared" ref="D39:AG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2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1:37" s="1" customFormat="1" ht="14" hidden="1" outlineLevel="1">
      <c r="C40" s="1" t="s">
        <v>25</v>
      </c>
      <c r="D40" s="55">
        <f t="shared" ref="D40:AG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2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1:37" s="1" customFormat="1" ht="14" hidden="1" outlineLevel="1">
      <c r="C41" s="1" t="s">
        <v>24</v>
      </c>
      <c r="D41" s="55">
        <f t="shared" ref="D41:AG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2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1:37" s="1" customFormat="1" ht="14" hidden="1" outlineLevel="1">
      <c r="C42" s="1" t="s">
        <v>26</v>
      </c>
      <c r="D42" s="55">
        <f t="shared" ref="D42:AG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2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</row>
    <row r="43" spans="1:37" s="1" customFormat="1" ht="14" hidden="1" outlineLevel="1">
      <c r="C43" s="1" t="s">
        <v>41</v>
      </c>
      <c r="D43" s="55">
        <f t="shared" ref="D43:AG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</row>
    <row r="44" spans="1:37" s="1" customFormat="1" ht="14" hidden="1" outlineLevel="1">
      <c r="C44" s="1" t="s">
        <v>72</v>
      </c>
      <c r="D44" s="55">
        <f t="shared" ref="D44:AG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</row>
    <row r="45" spans="1:37" s="1" customFormat="1" ht="14" hidden="1" outlineLevel="1">
      <c r="C45" s="1" t="s">
        <v>36</v>
      </c>
      <c r="D45" s="55">
        <f t="shared" ref="D45:AG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</row>
    <row r="46" spans="1:37" s="1" customFormat="1" ht="14" hidden="1" outlineLevel="1">
      <c r="C46" s="1" t="s">
        <v>73</v>
      </c>
      <c r="D46" s="55">
        <f t="shared" ref="D46:AG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</row>
    <row r="47" spans="1:37" s="1" customFormat="1" ht="14" hidden="1" outlineLevel="1">
      <c r="C47" s="1" t="s">
        <v>27</v>
      </c>
      <c r="D47" s="55">
        <f t="shared" ref="D47:AG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2</v>
      </c>
      <c r="AF47" s="55">
        <f t="shared" si="28"/>
        <v>1</v>
      </c>
      <c r="AG47" s="55">
        <f t="shared" si="28"/>
        <v>1</v>
      </c>
    </row>
    <row r="48" spans="1:37" s="1" customFormat="1" ht="14" hidden="1" outlineLevel="1">
      <c r="C48" s="1" t="s">
        <v>28</v>
      </c>
      <c r="D48" s="55">
        <f t="shared" ref="D48:AG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2</v>
      </c>
      <c r="AF48" s="55">
        <f t="shared" si="29"/>
        <v>1</v>
      </c>
      <c r="AG48" s="55">
        <f t="shared" si="29"/>
        <v>1</v>
      </c>
    </row>
    <row r="49" spans="3:33" s="1" customFormat="1" ht="14" hidden="1" outlineLevel="1">
      <c r="C49" s="1" t="s">
        <v>29</v>
      </c>
      <c r="D49" s="55">
        <f t="shared" ref="D49:AG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2</v>
      </c>
      <c r="AF49" s="55">
        <f t="shared" si="30"/>
        <v>1</v>
      </c>
      <c r="AG49" s="55">
        <f t="shared" si="30"/>
        <v>1</v>
      </c>
    </row>
    <row r="50" spans="3:33" s="1" customFormat="1" ht="14" hidden="1" outlineLevel="1">
      <c r="C50" s="1" t="s">
        <v>30</v>
      </c>
      <c r="D50" s="55">
        <f t="shared" ref="D50:AG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2</v>
      </c>
      <c r="AF50" s="55">
        <f t="shared" si="31"/>
        <v>1</v>
      </c>
      <c r="AG50" s="55">
        <f t="shared" si="31"/>
        <v>1</v>
      </c>
    </row>
    <row r="51" spans="3:33" s="1" customFormat="1" ht="14" collapsed="1">
      <c r="C51" s="1" t="s">
        <v>40</v>
      </c>
      <c r="D51" s="55">
        <f t="shared" ref="D51:AG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</row>
    <row r="52" spans="3:33" s="1" customFormat="1" ht="14">
      <c r="C52" s="1" t="s">
        <v>42</v>
      </c>
      <c r="D52" s="55">
        <f t="shared" ref="D52:AG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</row>
    <row r="53" spans="3:33" s="1" customFormat="1" ht="14">
      <c r="C53" s="1" t="s">
        <v>24</v>
      </c>
      <c r="D53" s="55">
        <f t="shared" ref="D53:AG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8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</row>
    <row r="54" spans="3:33" s="1" customFormat="1" ht="14">
      <c r="C54" s="1" t="s">
        <v>41</v>
      </c>
      <c r="D54" s="55">
        <f t="shared" ref="D54:AG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</row>
    <row r="55" spans="3:33" s="1" customFormat="1" ht="14">
      <c r="C55" s="1" t="s">
        <v>36</v>
      </c>
      <c r="D55" s="55">
        <f t="shared" ref="D55:AG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</row>
    <row r="56" spans="3:33" s="1" customFormat="1" ht="14">
      <c r="C56" s="1" t="s">
        <v>28</v>
      </c>
      <c r="D56" s="55">
        <f t="shared" ref="D56:AG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8</v>
      </c>
      <c r="AF56" s="55">
        <f t="shared" si="37"/>
        <v>4</v>
      </c>
      <c r="AG56" s="55">
        <f t="shared" si="37"/>
        <v>4</v>
      </c>
    </row>
    <row r="57" spans="3:33" s="1" customFormat="1" ht="14">
      <c r="D57" s="55"/>
      <c r="E57" s="55"/>
      <c r="F57" s="55"/>
    </row>
    <row r="58" spans="3:33" s="1" customFormat="1" ht="14"/>
    <row r="59" spans="3:33" s="1" customFormat="1" ht="14">
      <c r="J59" s="55"/>
    </row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F5:I21 D5:E23 N20:R21 J20:M23 S20:S23 AC21:AE21 F22 N22:O22 R22 T22:U22 F23:I23 N23:R23">
    <cfRule type="expression" dxfId="11056" priority="11" stopIfTrue="1">
      <formula>AND(WEEKDAY(D$5)=1)</formula>
    </cfRule>
  </conditionalFormatting>
  <conditionalFormatting sqref="I22">
    <cfRule type="expression" dxfId="11055" priority="6" stopIfTrue="1">
      <formula>AND(WEEKDAY(I$5)=1)</formula>
    </cfRule>
  </conditionalFormatting>
  <conditionalFormatting sqref="L5:Z8 J5:K19 AA5:AB23 AG5:AG26 L9:S19 AD22:AE22 D24:AF26">
    <cfRule type="expression" dxfId="11054" priority="10" stopIfTrue="1">
      <formula>AND(WEEKDAY(D$5)=1)</formula>
    </cfRule>
  </conditionalFormatting>
  <conditionalFormatting sqref="T9:Z23">
    <cfRule type="expression" dxfId="11053" priority="1" stopIfTrue="1">
      <formula>AND(WEEKDAY(T$5)=1)</formula>
    </cfRule>
  </conditionalFormatting>
  <conditionalFormatting sqref="X22:Z22">
    <cfRule type="expression" dxfId="11052" priority="7" stopIfTrue="1">
      <formula>AND(WEEKDAY(X$5)=1)</formula>
    </cfRule>
  </conditionalFormatting>
  <conditionalFormatting sqref="AC5:AF20">
    <cfRule type="expression" dxfId="11051" priority="2" stopIfTrue="1">
      <formula>AND(WEEKDAY(AC$5)=1)</formula>
    </cfRule>
  </conditionalFormatting>
  <conditionalFormatting sqref="AC23:AF23">
    <cfRule type="expression" dxfId="11050" priority="9" stopIfTrue="1">
      <formula>AND(WEEKDAY(AC$5)=1)</formula>
    </cfRule>
  </conditionalFormatting>
  <conditionalFormatting sqref="AF21:AF22">
    <cfRule type="expression" dxfId="11049" priority="5" stopIfTrue="1">
      <formula>AND(WEEKDAY(AF$5)=1)</formula>
    </cfRule>
  </conditionalFormatting>
  <conditionalFormatting sqref="AH8:AJ26 AM8:AM26">
    <cfRule type="cellIs" dxfId="11048" priority="12" stopIfTrue="1" operator="equal">
      <formula>0</formula>
    </cfRule>
  </conditionalFormatting>
  <dataValidations count="1">
    <dataValidation type="list" allowBlank="1" showInputMessage="1" showErrorMessage="1" sqref="X22 AC8:AC21 AC23:AC26 P8:Q21 I8:O26 G8:H21 R8:U26 AD8:AG26 D8:F26 V23:X26 Y8:AB26 V8:X21 P23:Q26 G23:H26" xr:uid="{00000000-0002-0000-0B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59"/>
  <sheetViews>
    <sheetView workbookViewId="0">
      <selection activeCell="AC22" sqref="AC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43221</v>
      </c>
      <c r="E5" s="11">
        <f>DATE($A$1,$D$2,2)</f>
        <v>43222</v>
      </c>
      <c r="F5" s="11">
        <f>DATE($A$1,$D$2,3)</f>
        <v>43223</v>
      </c>
      <c r="G5" s="11">
        <f>DATE($A$1,$D$2,4)</f>
        <v>43224</v>
      </c>
      <c r="H5" s="11">
        <f>DATE($A$1,$D$2,5)</f>
        <v>43225</v>
      </c>
      <c r="I5" s="11">
        <f>DATE($A$1,$D$2,6)</f>
        <v>43226</v>
      </c>
      <c r="J5" s="11">
        <f>DATE($A$1,$D$2,7)</f>
        <v>43227</v>
      </c>
      <c r="K5" s="11">
        <f>DATE($A$1,$D$2,8)</f>
        <v>43228</v>
      </c>
      <c r="L5" s="11">
        <f>DATE($A$1,$D$2,9)</f>
        <v>43229</v>
      </c>
      <c r="M5" s="11">
        <f>DATE($A$1,$D$2,10)</f>
        <v>43230</v>
      </c>
      <c r="N5" s="56">
        <f>DATE($A$1,$D$2,11)</f>
        <v>43231</v>
      </c>
      <c r="O5" s="11">
        <f>DATE($A$1,$D$2,12)</f>
        <v>43232</v>
      </c>
      <c r="P5" s="11">
        <f>DATE($A$1,$D$2,13)</f>
        <v>43233</v>
      </c>
      <c r="Q5" s="11">
        <f>DATE($A$1,$D$2,14)</f>
        <v>43234</v>
      </c>
      <c r="R5" s="11">
        <f>DATE($A$1,$D$2,15)</f>
        <v>43235</v>
      </c>
      <c r="S5" s="11">
        <f>DATE($A$1,$D$2,16)</f>
        <v>43236</v>
      </c>
      <c r="T5" s="11">
        <f>DATE($A$1,$D$2,17)</f>
        <v>43237</v>
      </c>
      <c r="U5" s="11">
        <f>DATE($A$1,$D$2,18)</f>
        <v>43238</v>
      </c>
      <c r="V5" s="11">
        <f>DATE($A$1,$D$2,19)</f>
        <v>43239</v>
      </c>
      <c r="W5" s="11">
        <f>DATE($A$1,$D$2,20)</f>
        <v>43240</v>
      </c>
      <c r="X5" s="11">
        <f>DATE($A$1,$D$2,21)</f>
        <v>43241</v>
      </c>
      <c r="Y5" s="11">
        <f>DATE($A$1,$D$2,22)</f>
        <v>43242</v>
      </c>
      <c r="Z5" s="11">
        <f>DATE($A$1,$D$2,23)</f>
        <v>43243</v>
      </c>
      <c r="AA5" s="11">
        <f>DATE($A$1,$D$2,24)</f>
        <v>43244</v>
      </c>
      <c r="AB5" s="11">
        <f>DATE($A$1,$D$2,25)</f>
        <v>43245</v>
      </c>
      <c r="AC5" s="11">
        <f>DATE($A$1,$D$2,26)</f>
        <v>43246</v>
      </c>
      <c r="AD5" s="11">
        <f>DATE($A$1,$D$2,27)</f>
        <v>43247</v>
      </c>
      <c r="AE5" s="11">
        <f>DATE($A$1,$D$2,28)</f>
        <v>43248</v>
      </c>
      <c r="AF5" s="88">
        <f>DATE($A$1,$D$2,29)</f>
        <v>43249</v>
      </c>
      <c r="AG5" s="11">
        <f>DATE($A$1,$D$2,30)</f>
        <v>43250</v>
      </c>
      <c r="AH5" s="478">
        <f>DATE($A$1,$D$2,31)</f>
        <v>43251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43221</v>
      </c>
      <c r="E6" s="11">
        <f t="shared" si="0"/>
        <v>43222</v>
      </c>
      <c r="F6" s="56">
        <f t="shared" si="0"/>
        <v>43223</v>
      </c>
      <c r="G6" s="56">
        <f t="shared" si="0"/>
        <v>43224</v>
      </c>
      <c r="H6" s="56">
        <f t="shared" si="0"/>
        <v>43225</v>
      </c>
      <c r="I6" s="56">
        <f t="shared" si="0"/>
        <v>43226</v>
      </c>
      <c r="J6" s="11">
        <f t="shared" si="0"/>
        <v>43227</v>
      </c>
      <c r="K6" s="11">
        <f t="shared" si="0"/>
        <v>43228</v>
      </c>
      <c r="L6" s="88">
        <f t="shared" si="0"/>
        <v>43229</v>
      </c>
      <c r="M6" s="11">
        <f t="shared" si="0"/>
        <v>43230</v>
      </c>
      <c r="N6" s="88">
        <f t="shared" si="0"/>
        <v>43231</v>
      </c>
      <c r="O6" s="11">
        <f t="shared" si="0"/>
        <v>43232</v>
      </c>
      <c r="P6" s="11">
        <f t="shared" si="0"/>
        <v>43233</v>
      </c>
      <c r="Q6" s="11">
        <f t="shared" si="0"/>
        <v>43234</v>
      </c>
      <c r="R6" s="11">
        <f t="shared" si="0"/>
        <v>43235</v>
      </c>
      <c r="S6" s="11">
        <f t="shared" si="0"/>
        <v>43236</v>
      </c>
      <c r="T6" s="11">
        <f t="shared" si="0"/>
        <v>43237</v>
      </c>
      <c r="U6" s="88">
        <f t="shared" si="0"/>
        <v>43238</v>
      </c>
      <c r="V6" s="11">
        <f t="shared" si="0"/>
        <v>43239</v>
      </c>
      <c r="W6" s="11">
        <f t="shared" si="0"/>
        <v>43240</v>
      </c>
      <c r="X6" s="11">
        <f t="shared" si="0"/>
        <v>43241</v>
      </c>
      <c r="Y6" s="11">
        <f t="shared" si="0"/>
        <v>43242</v>
      </c>
      <c r="Z6" s="88">
        <f t="shared" si="0"/>
        <v>43243</v>
      </c>
      <c r="AA6" s="88">
        <f t="shared" si="0"/>
        <v>43244</v>
      </c>
      <c r="AB6" s="11">
        <f t="shared" si="0"/>
        <v>43245</v>
      </c>
      <c r="AC6" s="11">
        <f t="shared" si="0"/>
        <v>43246</v>
      </c>
      <c r="AD6" s="11">
        <f t="shared" si="0"/>
        <v>43247</v>
      </c>
      <c r="AE6" s="11">
        <f t="shared" si="0"/>
        <v>43248</v>
      </c>
      <c r="AF6" s="88">
        <f t="shared" si="0"/>
        <v>43249</v>
      </c>
      <c r="AG6" s="11">
        <f t="shared" si="0"/>
        <v>43250</v>
      </c>
      <c r="AH6" s="478">
        <f t="shared" si="0"/>
        <v>43251</v>
      </c>
      <c r="AI6" s="92"/>
      <c r="AJ6" s="93"/>
      <c r="AK6" s="94"/>
      <c r="AL6" s="1267"/>
    </row>
    <row r="7" spans="1:50" ht="14">
      <c r="A7" s="1254"/>
      <c r="B7" s="1255"/>
      <c r="C7" s="15"/>
      <c r="D7" s="708" t="str">
        <f t="shared" ref="D7:AH7" si="1">IF(D6="","",CHOOSE(WEEKDAY(D6,1),"日","月","火","水","木","金","土"))</f>
        <v>火</v>
      </c>
      <c r="E7" s="117" t="str">
        <f t="shared" si="1"/>
        <v>水</v>
      </c>
      <c r="F7" s="807" t="str">
        <f t="shared" si="1"/>
        <v>木</v>
      </c>
      <c r="G7" s="807" t="str">
        <f t="shared" si="1"/>
        <v>金</v>
      </c>
      <c r="H7" s="807" t="str">
        <f t="shared" si="1"/>
        <v>土</v>
      </c>
      <c r="I7" s="807" t="str">
        <f t="shared" si="1"/>
        <v>日</v>
      </c>
      <c r="J7" s="117" t="str">
        <f t="shared" si="1"/>
        <v>月</v>
      </c>
      <c r="K7" s="117" t="str">
        <f t="shared" si="1"/>
        <v>火</v>
      </c>
      <c r="L7" s="831" t="str">
        <f t="shared" si="1"/>
        <v>水</v>
      </c>
      <c r="M7" s="117" t="str">
        <f t="shared" si="1"/>
        <v>木</v>
      </c>
      <c r="N7" s="831" t="str">
        <f t="shared" si="1"/>
        <v>金</v>
      </c>
      <c r="O7" s="117" t="str">
        <f t="shared" si="1"/>
        <v>土</v>
      </c>
      <c r="P7" s="770" t="str">
        <f t="shared" si="1"/>
        <v>日</v>
      </c>
      <c r="Q7" s="117" t="str">
        <f t="shared" si="1"/>
        <v>月</v>
      </c>
      <c r="R7" s="117" t="str">
        <f t="shared" si="1"/>
        <v>火</v>
      </c>
      <c r="S7" s="117" t="str">
        <f t="shared" si="1"/>
        <v>水</v>
      </c>
      <c r="T7" s="117" t="str">
        <f t="shared" si="1"/>
        <v>木</v>
      </c>
      <c r="U7" s="831" t="str">
        <f t="shared" si="1"/>
        <v>金</v>
      </c>
      <c r="V7" s="117" t="str">
        <f t="shared" si="1"/>
        <v>土</v>
      </c>
      <c r="W7" s="770" t="str">
        <f t="shared" si="1"/>
        <v>日</v>
      </c>
      <c r="X7" s="117" t="str">
        <f t="shared" si="1"/>
        <v>月</v>
      </c>
      <c r="Y7" s="117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117" t="str">
        <f t="shared" si="1"/>
        <v>金</v>
      </c>
      <c r="AC7" s="117" t="str">
        <f t="shared" si="1"/>
        <v>土</v>
      </c>
      <c r="AD7" s="770" t="str">
        <f t="shared" si="1"/>
        <v>日</v>
      </c>
      <c r="AE7" s="117" t="str">
        <f t="shared" si="1"/>
        <v>月</v>
      </c>
      <c r="AF7" s="831" t="str">
        <f t="shared" si="1"/>
        <v>火</v>
      </c>
      <c r="AG7" s="117" t="str">
        <f t="shared" si="1"/>
        <v>水</v>
      </c>
      <c r="AH7" s="117" t="str">
        <f t="shared" si="1"/>
        <v>木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 t="s">
        <v>28</v>
      </c>
      <c r="E8" s="778" t="s">
        <v>34</v>
      </c>
      <c r="F8" s="756" t="s">
        <v>21</v>
      </c>
      <c r="G8" s="756" t="s">
        <v>35</v>
      </c>
      <c r="H8" s="756" t="s">
        <v>28</v>
      </c>
      <c r="I8" s="756" t="s">
        <v>34</v>
      </c>
      <c r="J8" s="778" t="s">
        <v>21</v>
      </c>
      <c r="K8" s="789" t="s">
        <v>24</v>
      </c>
      <c r="L8" s="548" t="s">
        <v>34</v>
      </c>
      <c r="M8" s="778" t="s">
        <v>21</v>
      </c>
      <c r="N8" s="548" t="s">
        <v>28</v>
      </c>
      <c r="O8" s="778" t="s">
        <v>34</v>
      </c>
      <c r="P8" s="789" t="s">
        <v>24</v>
      </c>
      <c r="Q8" s="778" t="s">
        <v>34</v>
      </c>
      <c r="R8" s="729" t="s">
        <v>21</v>
      </c>
      <c r="S8" s="568" t="s">
        <v>24</v>
      </c>
      <c r="T8" s="548" t="s">
        <v>34</v>
      </c>
      <c r="U8" s="548" t="s">
        <v>21</v>
      </c>
      <c r="V8" s="548" t="s">
        <v>35</v>
      </c>
      <c r="W8" s="548" t="s">
        <v>24</v>
      </c>
      <c r="X8" s="548" t="s">
        <v>34</v>
      </c>
      <c r="Y8" s="548" t="s">
        <v>21</v>
      </c>
      <c r="Z8" s="548" t="s">
        <v>36</v>
      </c>
      <c r="AA8" s="548" t="s">
        <v>28</v>
      </c>
      <c r="AB8" s="548" t="s">
        <v>34</v>
      </c>
      <c r="AC8" s="729" t="s">
        <v>21</v>
      </c>
      <c r="AD8" s="787" t="s">
        <v>21</v>
      </c>
      <c r="AE8" s="568" t="s">
        <v>37</v>
      </c>
      <c r="AF8" s="787" t="s">
        <v>21</v>
      </c>
      <c r="AG8" s="568" t="s">
        <v>37</v>
      </c>
      <c r="AH8" s="568" t="s">
        <v>36</v>
      </c>
      <c r="AI8" s="962">
        <f t="shared" ref="AI8:AI26" si="2">SUM(AO8:AP8)</f>
        <v>18</v>
      </c>
      <c r="AJ8" s="100">
        <f t="shared" ref="AJ8:AJ26" si="3">COUNTIF(D8:AH8,"有")</f>
        <v>2</v>
      </c>
      <c r="AK8" s="101">
        <f t="shared" ref="AK8:AK26" si="4">SUM(AQ8:AX8)</f>
        <v>32</v>
      </c>
      <c r="AL8" s="544" t="s">
        <v>38</v>
      </c>
      <c r="AM8" s="545"/>
      <c r="AN8" s="55">
        <f t="shared" ref="AN8:AN23" si="5">COUNTIF(D8:AH8,"日")</f>
        <v>2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4</v>
      </c>
      <c r="AR8" s="55">
        <f t="shared" ref="AR8:AR28" si="9">COUNTIF(D8:AH8,"2－")</f>
        <v>4</v>
      </c>
      <c r="AS8" s="55">
        <f t="shared" ref="AS8:AS28" si="10">COUNTIF(D8:AH8,"２-")</f>
        <v>4</v>
      </c>
      <c r="AT8" s="55">
        <f t="shared" ref="AT8:AT28" si="11">COUNTIF(D8:AH8,"２－")</f>
        <v>4</v>
      </c>
      <c r="AU8" s="55">
        <f t="shared" ref="AU8:AU28" si="12">COUNTIF(D8:AH8,"3-")</f>
        <v>4</v>
      </c>
      <c r="AV8" s="55">
        <f t="shared" ref="AV8:AV28" si="13">COUNTIF(D8:AH8,"3－")</f>
        <v>4</v>
      </c>
      <c r="AW8" s="55">
        <f t="shared" ref="AW8:AW28" si="14">COUNTIF(D8:AH8,"３-")</f>
        <v>4</v>
      </c>
      <c r="AX8" s="55">
        <f t="shared" ref="AX8:AX28" si="15">COUNTIF(D8:AH8,"３－")</f>
        <v>4</v>
      </c>
    </row>
    <row r="9" spans="1:50" ht="14">
      <c r="A9" s="19" t="s">
        <v>31</v>
      </c>
      <c r="B9" s="20" t="s">
        <v>32</v>
      </c>
      <c r="C9" s="546" t="s">
        <v>39</v>
      </c>
      <c r="D9" s="810" t="s">
        <v>21</v>
      </c>
      <c r="E9" s="778" t="s">
        <v>28</v>
      </c>
      <c r="F9" s="756" t="s">
        <v>34</v>
      </c>
      <c r="G9" s="756" t="s">
        <v>21</v>
      </c>
      <c r="H9" s="756" t="s">
        <v>37</v>
      </c>
      <c r="I9" s="756" t="s">
        <v>37</v>
      </c>
      <c r="J9" s="809" t="s">
        <v>21</v>
      </c>
      <c r="K9" s="789" t="s">
        <v>40</v>
      </c>
      <c r="L9" s="548" t="s">
        <v>40</v>
      </c>
      <c r="M9" s="548" t="s">
        <v>28</v>
      </c>
      <c r="N9" s="548" t="s">
        <v>34</v>
      </c>
      <c r="O9" s="548" t="s">
        <v>28</v>
      </c>
      <c r="P9" s="778" t="s">
        <v>34</v>
      </c>
      <c r="Q9" s="815" t="s">
        <v>21</v>
      </c>
      <c r="R9" s="789" t="s">
        <v>21</v>
      </c>
      <c r="S9" s="568" t="s">
        <v>40</v>
      </c>
      <c r="T9" s="548" t="s">
        <v>21</v>
      </c>
      <c r="U9" s="548" t="s">
        <v>40</v>
      </c>
      <c r="V9" s="548" t="s">
        <v>28</v>
      </c>
      <c r="W9" s="548" t="s">
        <v>34</v>
      </c>
      <c r="X9" s="729" t="s">
        <v>21</v>
      </c>
      <c r="Y9" s="568" t="s">
        <v>36</v>
      </c>
      <c r="Z9" s="548" t="s">
        <v>21</v>
      </c>
      <c r="AA9" s="548" t="s">
        <v>37</v>
      </c>
      <c r="AB9" s="548" t="s">
        <v>41</v>
      </c>
      <c r="AC9" s="548" t="s">
        <v>28</v>
      </c>
      <c r="AD9" s="548" t="s">
        <v>34</v>
      </c>
      <c r="AE9" s="729" t="s">
        <v>21</v>
      </c>
      <c r="AF9" s="568" t="s">
        <v>40</v>
      </c>
      <c r="AG9" s="568" t="s">
        <v>42</v>
      </c>
      <c r="AH9" s="568" t="s">
        <v>28</v>
      </c>
      <c r="AI9" s="962">
        <f t="shared" si="2"/>
        <v>18</v>
      </c>
      <c r="AJ9" s="100">
        <f t="shared" si="3"/>
        <v>0</v>
      </c>
      <c r="AK9" s="101">
        <f t="shared" si="4"/>
        <v>24</v>
      </c>
      <c r="AL9" s="102" t="s">
        <v>38</v>
      </c>
      <c r="AM9" s="103"/>
      <c r="AN9" s="55">
        <f t="shared" si="5"/>
        <v>3</v>
      </c>
      <c r="AO9" s="55">
        <f t="shared" si="6"/>
        <v>9</v>
      </c>
      <c r="AP9" s="55">
        <f t="shared" si="7"/>
        <v>9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6</v>
      </c>
      <c r="AV9" s="55">
        <f t="shared" si="13"/>
        <v>6</v>
      </c>
      <c r="AW9" s="55">
        <f t="shared" si="14"/>
        <v>6</v>
      </c>
      <c r="AX9" s="55">
        <f t="shared" si="15"/>
        <v>6</v>
      </c>
    </row>
    <row r="10" spans="1:50" ht="14">
      <c r="A10" s="19" t="s">
        <v>31</v>
      </c>
      <c r="B10" s="20" t="s">
        <v>32</v>
      </c>
      <c r="C10" s="546" t="s">
        <v>43</v>
      </c>
      <c r="D10" s="778" t="s">
        <v>37</v>
      </c>
      <c r="E10" s="778" t="s">
        <v>21</v>
      </c>
      <c r="F10" s="756" t="s">
        <v>37</v>
      </c>
      <c r="G10" s="808" t="s">
        <v>21</v>
      </c>
      <c r="H10" s="756" t="s">
        <v>42</v>
      </c>
      <c r="I10" s="819" t="s">
        <v>40</v>
      </c>
      <c r="J10" s="809" t="s">
        <v>21</v>
      </c>
      <c r="K10" s="789" t="s">
        <v>37</v>
      </c>
      <c r="L10" s="568" t="s">
        <v>37</v>
      </c>
      <c r="M10" s="778" t="s">
        <v>37</v>
      </c>
      <c r="N10" s="548" t="s">
        <v>21</v>
      </c>
      <c r="O10" s="778" t="s">
        <v>37</v>
      </c>
      <c r="P10" s="789" t="s">
        <v>37</v>
      </c>
      <c r="Q10" s="789" t="s">
        <v>42</v>
      </c>
      <c r="R10" s="789" t="s">
        <v>40</v>
      </c>
      <c r="S10" s="568" t="s">
        <v>21</v>
      </c>
      <c r="T10" s="568" t="s">
        <v>42</v>
      </c>
      <c r="U10" s="729" t="s">
        <v>21</v>
      </c>
      <c r="V10" s="548" t="s">
        <v>40</v>
      </c>
      <c r="W10" s="729" t="s">
        <v>21</v>
      </c>
      <c r="X10" s="568" t="s">
        <v>42</v>
      </c>
      <c r="Y10" s="568" t="s">
        <v>40</v>
      </c>
      <c r="Z10" s="568" t="s">
        <v>42</v>
      </c>
      <c r="AA10" s="568" t="s">
        <v>40</v>
      </c>
      <c r="AB10" s="548" t="s">
        <v>40</v>
      </c>
      <c r="AC10" s="729" t="s">
        <v>21</v>
      </c>
      <c r="AD10" s="548" t="s">
        <v>37</v>
      </c>
      <c r="AE10" s="548" t="s">
        <v>42</v>
      </c>
      <c r="AF10" s="568" t="s">
        <v>21</v>
      </c>
      <c r="AG10" s="568" t="s">
        <v>40</v>
      </c>
      <c r="AH10" s="548" t="s">
        <v>40</v>
      </c>
      <c r="AI10" s="962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 t="shared" si="5"/>
        <v>8</v>
      </c>
      <c r="AO10" s="55">
        <f t="shared" si="6"/>
        <v>9</v>
      </c>
      <c r="AP10" s="55">
        <f t="shared" si="7"/>
        <v>9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809" t="s">
        <v>21</v>
      </c>
      <c r="E11" s="778" t="s">
        <v>37</v>
      </c>
      <c r="F11" s="756" t="s">
        <v>21</v>
      </c>
      <c r="G11" s="756" t="s">
        <v>21</v>
      </c>
      <c r="H11" s="756" t="s">
        <v>21</v>
      </c>
      <c r="I11" s="819" t="s">
        <v>21</v>
      </c>
      <c r="J11" s="778" t="s">
        <v>37</v>
      </c>
      <c r="K11" s="789" t="s">
        <v>21</v>
      </c>
      <c r="L11" s="568" t="s">
        <v>21</v>
      </c>
      <c r="M11" s="778" t="s">
        <v>37</v>
      </c>
      <c r="N11" s="548" t="s">
        <v>37</v>
      </c>
      <c r="O11" s="778" t="s">
        <v>21</v>
      </c>
      <c r="P11" s="789" t="s">
        <v>21</v>
      </c>
      <c r="Q11" s="789" t="s">
        <v>37</v>
      </c>
      <c r="R11" s="815" t="s">
        <v>21</v>
      </c>
      <c r="S11" s="568" t="s">
        <v>37</v>
      </c>
      <c r="T11" s="568" t="s">
        <v>21</v>
      </c>
      <c r="U11" s="548" t="s">
        <v>21</v>
      </c>
      <c r="V11" s="548" t="s">
        <v>21</v>
      </c>
      <c r="W11" s="548" t="s">
        <v>21</v>
      </c>
      <c r="X11" s="787" t="s">
        <v>21</v>
      </c>
      <c r="Y11" s="568" t="s">
        <v>21</v>
      </c>
      <c r="Z11" s="568" t="s">
        <v>37</v>
      </c>
      <c r="AA11" s="568" t="s">
        <v>21</v>
      </c>
      <c r="AB11" s="548" t="s">
        <v>37</v>
      </c>
      <c r="AC11" s="548" t="s">
        <v>21</v>
      </c>
      <c r="AD11" s="548" t="s">
        <v>21</v>
      </c>
      <c r="AE11" s="729" t="s">
        <v>21</v>
      </c>
      <c r="AF11" s="568" t="s">
        <v>37</v>
      </c>
      <c r="AG11" s="568" t="s">
        <v>21</v>
      </c>
      <c r="AH11" s="568" t="s">
        <v>37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78"/>
      <c r="E12" s="778"/>
      <c r="F12" s="756"/>
      <c r="G12" s="756"/>
      <c r="H12" s="756"/>
      <c r="I12" s="819"/>
      <c r="J12" s="778"/>
      <c r="K12" s="78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6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10" t="s">
        <v>21</v>
      </c>
      <c r="E13" s="999" t="s">
        <v>42</v>
      </c>
      <c r="F13" s="808" t="s">
        <v>21</v>
      </c>
      <c r="G13" s="756" t="s">
        <v>42</v>
      </c>
      <c r="H13" s="756" t="s">
        <v>24</v>
      </c>
      <c r="I13" s="819" t="s">
        <v>34</v>
      </c>
      <c r="J13" s="778" t="s">
        <v>21</v>
      </c>
      <c r="K13" s="1012" t="s">
        <v>40</v>
      </c>
      <c r="L13" s="787" t="s">
        <v>35</v>
      </c>
      <c r="M13" s="999" t="s">
        <v>40</v>
      </c>
      <c r="N13" s="992" t="s">
        <v>40</v>
      </c>
      <c r="O13" s="809" t="s">
        <v>21</v>
      </c>
      <c r="P13" s="568" t="s">
        <v>21</v>
      </c>
      <c r="Q13" s="778" t="s">
        <v>24</v>
      </c>
      <c r="R13" s="778" t="s">
        <v>34</v>
      </c>
      <c r="S13" s="568" t="s">
        <v>21</v>
      </c>
      <c r="T13" s="568" t="s">
        <v>37</v>
      </c>
      <c r="U13" s="548" t="s">
        <v>37</v>
      </c>
      <c r="V13" s="548" t="s">
        <v>21</v>
      </c>
      <c r="W13" s="548" t="s">
        <v>37</v>
      </c>
      <c r="X13" s="568" t="s">
        <v>37</v>
      </c>
      <c r="Y13" s="548" t="s">
        <v>37</v>
      </c>
      <c r="Z13" s="568" t="s">
        <v>24</v>
      </c>
      <c r="AA13" s="568" t="s">
        <v>34</v>
      </c>
      <c r="AB13" s="548" t="s">
        <v>21</v>
      </c>
      <c r="AC13" s="548" t="s">
        <v>24</v>
      </c>
      <c r="AD13" s="568" t="s">
        <v>34</v>
      </c>
      <c r="AE13" s="568" t="s">
        <v>21</v>
      </c>
      <c r="AF13" s="568" t="s">
        <v>24</v>
      </c>
      <c r="AG13" s="568" t="s">
        <v>34</v>
      </c>
      <c r="AH13" s="568" t="s">
        <v>24</v>
      </c>
      <c r="AI13" s="962">
        <f t="shared" si="2"/>
        <v>18</v>
      </c>
      <c r="AJ13" s="100">
        <f t="shared" si="3"/>
        <v>1</v>
      </c>
      <c r="AK13" s="101">
        <f t="shared" si="4"/>
        <v>24</v>
      </c>
      <c r="AL13" s="104" t="s">
        <v>48</v>
      </c>
      <c r="AM13" s="103"/>
      <c r="AN13" s="55">
        <f t="shared" si="5"/>
        <v>5</v>
      </c>
      <c r="AO13" s="55">
        <f t="shared" si="6"/>
        <v>9</v>
      </c>
      <c r="AP13" s="55">
        <f t="shared" si="7"/>
        <v>9</v>
      </c>
      <c r="AQ13" s="55">
        <f t="shared" si="8"/>
        <v>6</v>
      </c>
      <c r="AR13" s="55">
        <f t="shared" si="9"/>
        <v>6</v>
      </c>
      <c r="AS13" s="55">
        <f t="shared" si="10"/>
        <v>6</v>
      </c>
      <c r="AT13" s="55">
        <f t="shared" si="11"/>
        <v>6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810" t="s">
        <v>34</v>
      </c>
      <c r="E14" s="810" t="s">
        <v>21</v>
      </c>
      <c r="F14" s="808" t="s">
        <v>21</v>
      </c>
      <c r="G14" s="756" t="s">
        <v>28</v>
      </c>
      <c r="H14" s="756" t="s">
        <v>34</v>
      </c>
      <c r="I14" s="990" t="s">
        <v>21</v>
      </c>
      <c r="J14" s="816" t="s">
        <v>28</v>
      </c>
      <c r="K14" s="816" t="s">
        <v>34</v>
      </c>
      <c r="L14" s="568" t="s">
        <v>21</v>
      </c>
      <c r="M14" s="789" t="s">
        <v>41</v>
      </c>
      <c r="N14" s="548" t="s">
        <v>41</v>
      </c>
      <c r="O14" s="809" t="s">
        <v>21</v>
      </c>
      <c r="P14" s="778" t="s">
        <v>21</v>
      </c>
      <c r="Q14" s="778" t="s">
        <v>37</v>
      </c>
      <c r="R14" s="789" t="s">
        <v>37</v>
      </c>
      <c r="S14" s="992" t="s">
        <v>28</v>
      </c>
      <c r="T14" s="992" t="s">
        <v>34</v>
      </c>
      <c r="U14" s="548" t="s">
        <v>21</v>
      </c>
      <c r="V14" s="548" t="s">
        <v>37</v>
      </c>
      <c r="W14" s="548" t="s">
        <v>35</v>
      </c>
      <c r="X14" s="992" t="s">
        <v>28</v>
      </c>
      <c r="Y14" s="992" t="s">
        <v>34</v>
      </c>
      <c r="Z14" s="568" t="s">
        <v>21</v>
      </c>
      <c r="AA14" s="548" t="s">
        <v>37</v>
      </c>
      <c r="AB14" s="548" t="s">
        <v>37</v>
      </c>
      <c r="AC14" s="832" t="s">
        <v>35</v>
      </c>
      <c r="AD14" s="548" t="s">
        <v>21</v>
      </c>
      <c r="AE14" s="568" t="s">
        <v>28</v>
      </c>
      <c r="AF14" s="568" t="s">
        <v>34</v>
      </c>
      <c r="AG14" s="998" t="s">
        <v>28</v>
      </c>
      <c r="AH14" s="998" t="s">
        <v>34</v>
      </c>
      <c r="AI14" s="962">
        <f t="shared" si="2"/>
        <v>18</v>
      </c>
      <c r="AJ14" s="100">
        <f t="shared" si="3"/>
        <v>2</v>
      </c>
      <c r="AK14" s="101">
        <f t="shared" si="4"/>
        <v>24</v>
      </c>
      <c r="AL14" s="104" t="s">
        <v>48</v>
      </c>
      <c r="AM14" s="103"/>
      <c r="AN14" s="55">
        <f t="shared" si="5"/>
        <v>5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810" t="s">
        <v>34</v>
      </c>
      <c r="E15" s="810" t="s">
        <v>21</v>
      </c>
      <c r="F15" s="756" t="s">
        <v>28</v>
      </c>
      <c r="G15" s="808" t="s">
        <v>34</v>
      </c>
      <c r="H15" s="808" t="s">
        <v>21</v>
      </c>
      <c r="I15" s="756" t="s">
        <v>35</v>
      </c>
      <c r="J15" s="778" t="s">
        <v>24</v>
      </c>
      <c r="K15" s="778" t="s">
        <v>34</v>
      </c>
      <c r="L15" s="548" t="s">
        <v>28</v>
      </c>
      <c r="M15" s="789" t="s">
        <v>34</v>
      </c>
      <c r="N15" s="548" t="s">
        <v>24</v>
      </c>
      <c r="O15" s="778" t="s">
        <v>34</v>
      </c>
      <c r="P15" s="548" t="s">
        <v>21</v>
      </c>
      <c r="Q15" s="778" t="s">
        <v>21</v>
      </c>
      <c r="R15" s="778" t="s">
        <v>28</v>
      </c>
      <c r="S15" s="548" t="s">
        <v>34</v>
      </c>
      <c r="T15" s="548" t="s">
        <v>21</v>
      </c>
      <c r="U15" s="548" t="s">
        <v>28</v>
      </c>
      <c r="V15" s="548" t="s">
        <v>34</v>
      </c>
      <c r="W15" s="548" t="s">
        <v>28</v>
      </c>
      <c r="X15" s="568" t="s">
        <v>34</v>
      </c>
      <c r="Y15" s="548" t="s">
        <v>21</v>
      </c>
      <c r="Z15" s="548" t="s">
        <v>28</v>
      </c>
      <c r="AA15" s="568" t="s">
        <v>34</v>
      </c>
      <c r="AB15" s="548" t="s">
        <v>21</v>
      </c>
      <c r="AC15" s="787" t="s">
        <v>21</v>
      </c>
      <c r="AD15" s="568" t="s">
        <v>24</v>
      </c>
      <c r="AE15" s="568" t="s">
        <v>34</v>
      </c>
      <c r="AF15" s="568" t="s">
        <v>28</v>
      </c>
      <c r="AG15" s="568" t="s">
        <v>34</v>
      </c>
      <c r="AH15" s="568" t="s">
        <v>21</v>
      </c>
      <c r="AI15" s="962">
        <f t="shared" si="2"/>
        <v>18</v>
      </c>
      <c r="AJ15" s="100">
        <f t="shared" si="3"/>
        <v>1</v>
      </c>
      <c r="AK15" s="101">
        <f t="shared" si="4"/>
        <v>40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7</v>
      </c>
      <c r="AV15" s="55">
        <f t="shared" si="13"/>
        <v>7</v>
      </c>
      <c r="AW15" s="55">
        <f t="shared" si="14"/>
        <v>7</v>
      </c>
      <c r="AX15" s="55">
        <f t="shared" si="15"/>
        <v>7</v>
      </c>
    </row>
    <row r="16" spans="1:50" ht="14">
      <c r="A16" s="33" t="s">
        <v>46</v>
      </c>
      <c r="B16" s="34" t="s">
        <v>32</v>
      </c>
      <c r="C16" s="49" t="s">
        <v>52</v>
      </c>
      <c r="D16" s="778" t="s">
        <v>21</v>
      </c>
      <c r="E16" s="928" t="s">
        <v>36</v>
      </c>
      <c r="F16" s="756" t="s">
        <v>41</v>
      </c>
      <c r="G16" s="756" t="s">
        <v>24</v>
      </c>
      <c r="H16" s="756" t="s">
        <v>34</v>
      </c>
      <c r="I16" s="756" t="s">
        <v>21</v>
      </c>
      <c r="J16" s="778" t="s">
        <v>41</v>
      </c>
      <c r="K16" s="789" t="s">
        <v>28</v>
      </c>
      <c r="L16" s="568" t="s">
        <v>34</v>
      </c>
      <c r="M16" s="815" t="s">
        <v>21</v>
      </c>
      <c r="N16" s="548" t="s">
        <v>21</v>
      </c>
      <c r="O16" s="778" t="s">
        <v>41</v>
      </c>
      <c r="P16" s="778" t="s">
        <v>41</v>
      </c>
      <c r="Q16" s="789" t="s">
        <v>28</v>
      </c>
      <c r="R16" s="789" t="s">
        <v>34</v>
      </c>
      <c r="S16" s="568" t="s">
        <v>21</v>
      </c>
      <c r="T16" s="568" t="s">
        <v>35</v>
      </c>
      <c r="U16" s="548" t="s">
        <v>36</v>
      </c>
      <c r="V16" s="548" t="s">
        <v>24</v>
      </c>
      <c r="W16" s="548" t="s">
        <v>34</v>
      </c>
      <c r="X16" s="787" t="s">
        <v>21</v>
      </c>
      <c r="Y16" s="787" t="s">
        <v>21</v>
      </c>
      <c r="Z16" s="548" t="s">
        <v>40</v>
      </c>
      <c r="AA16" s="548" t="s">
        <v>36</v>
      </c>
      <c r="AB16" s="548" t="s">
        <v>28</v>
      </c>
      <c r="AC16" s="548" t="s">
        <v>34</v>
      </c>
      <c r="AD16" s="782" t="s">
        <v>41</v>
      </c>
      <c r="AE16" s="913" t="s">
        <v>21</v>
      </c>
      <c r="AF16" s="568" t="s">
        <v>41</v>
      </c>
      <c r="AG16" s="998" t="s">
        <v>36</v>
      </c>
      <c r="AH16" s="568" t="s">
        <v>21</v>
      </c>
      <c r="AI16" s="962">
        <f t="shared" si="2"/>
        <v>18</v>
      </c>
      <c r="AJ16" s="100">
        <f t="shared" si="3"/>
        <v>1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778" t="s">
        <v>40</v>
      </c>
      <c r="E17" s="778" t="s">
        <v>24</v>
      </c>
      <c r="F17" s="756" t="s">
        <v>34</v>
      </c>
      <c r="G17" s="756" t="s">
        <v>21</v>
      </c>
      <c r="H17" s="1011" t="s">
        <v>41</v>
      </c>
      <c r="I17" s="756" t="s">
        <v>28</v>
      </c>
      <c r="J17" s="778" t="s">
        <v>34</v>
      </c>
      <c r="K17" s="778" t="s">
        <v>21</v>
      </c>
      <c r="L17" s="548" t="s">
        <v>24</v>
      </c>
      <c r="M17" s="778" t="s">
        <v>34</v>
      </c>
      <c r="N17" s="548" t="s">
        <v>21</v>
      </c>
      <c r="O17" s="778" t="s">
        <v>24</v>
      </c>
      <c r="P17" s="778" t="s">
        <v>34</v>
      </c>
      <c r="Q17" s="809" t="s">
        <v>21</v>
      </c>
      <c r="R17" s="778" t="s">
        <v>36</v>
      </c>
      <c r="S17" s="548" t="s">
        <v>41</v>
      </c>
      <c r="T17" s="548" t="s">
        <v>28</v>
      </c>
      <c r="U17" s="548" t="s">
        <v>34</v>
      </c>
      <c r="V17" s="548" t="s">
        <v>21</v>
      </c>
      <c r="W17" s="548" t="s">
        <v>36</v>
      </c>
      <c r="X17" s="548" t="s">
        <v>24</v>
      </c>
      <c r="Y17" s="548" t="s">
        <v>34</v>
      </c>
      <c r="Z17" s="568" t="s">
        <v>21</v>
      </c>
      <c r="AA17" s="548" t="s">
        <v>24</v>
      </c>
      <c r="AB17" s="548" t="s">
        <v>34</v>
      </c>
      <c r="AC17" s="568" t="s">
        <v>21</v>
      </c>
      <c r="AD17" s="548" t="s">
        <v>28</v>
      </c>
      <c r="AE17" s="548" t="s">
        <v>34</v>
      </c>
      <c r="AF17" s="568" t="s">
        <v>21</v>
      </c>
      <c r="AG17" s="548" t="s">
        <v>35</v>
      </c>
      <c r="AH17" s="568" t="s">
        <v>21</v>
      </c>
      <c r="AI17" s="962">
        <f t="shared" si="2"/>
        <v>18</v>
      </c>
      <c r="AJ17" s="100">
        <f t="shared" si="3"/>
        <v>1</v>
      </c>
      <c r="AK17" s="101">
        <f t="shared" si="4"/>
        <v>32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5</v>
      </c>
      <c r="AR17" s="55">
        <f t="shared" si="9"/>
        <v>5</v>
      </c>
      <c r="AS17" s="55">
        <f t="shared" si="10"/>
        <v>5</v>
      </c>
      <c r="AT17" s="55">
        <f t="shared" si="11"/>
        <v>5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778" t="s">
        <v>36</v>
      </c>
      <c r="E18" s="809" t="s">
        <v>21</v>
      </c>
      <c r="F18" s="756" t="s">
        <v>24</v>
      </c>
      <c r="G18" s="756" t="s">
        <v>34</v>
      </c>
      <c r="H18" s="756" t="s">
        <v>21</v>
      </c>
      <c r="I18" s="756" t="s">
        <v>36</v>
      </c>
      <c r="J18" s="778" t="s">
        <v>21</v>
      </c>
      <c r="K18" s="789" t="s">
        <v>42</v>
      </c>
      <c r="L18" s="992" t="s">
        <v>40</v>
      </c>
      <c r="M18" s="778" t="s">
        <v>24</v>
      </c>
      <c r="N18" s="568" t="s">
        <v>34</v>
      </c>
      <c r="O18" s="778" t="s">
        <v>21</v>
      </c>
      <c r="P18" s="778" t="s">
        <v>28</v>
      </c>
      <c r="Q18" s="778" t="s">
        <v>34</v>
      </c>
      <c r="R18" s="778" t="s">
        <v>21</v>
      </c>
      <c r="S18" s="568" t="s">
        <v>42</v>
      </c>
      <c r="T18" s="787" t="s">
        <v>24</v>
      </c>
      <c r="U18" s="729" t="s">
        <v>34</v>
      </c>
      <c r="V18" s="729" t="s">
        <v>21</v>
      </c>
      <c r="W18" s="729" t="s">
        <v>21</v>
      </c>
      <c r="X18" s="787" t="s">
        <v>35</v>
      </c>
      <c r="Y18" s="568" t="s">
        <v>28</v>
      </c>
      <c r="Z18" s="548" t="s">
        <v>34</v>
      </c>
      <c r="AA18" s="568" t="s">
        <v>21</v>
      </c>
      <c r="AB18" s="787" t="s">
        <v>24</v>
      </c>
      <c r="AC18" s="787" t="s">
        <v>34</v>
      </c>
      <c r="AD18" s="787" t="s">
        <v>21</v>
      </c>
      <c r="AE18" s="787" t="s">
        <v>35</v>
      </c>
      <c r="AF18" s="568" t="s">
        <v>36</v>
      </c>
      <c r="AG18" s="568" t="s">
        <v>24</v>
      </c>
      <c r="AH18" s="568" t="s">
        <v>34</v>
      </c>
      <c r="AI18" s="962">
        <f t="shared" si="2"/>
        <v>18</v>
      </c>
      <c r="AJ18" s="100">
        <f t="shared" si="3"/>
        <v>2</v>
      </c>
      <c r="AK18" s="101">
        <f t="shared" si="4"/>
        <v>28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5</v>
      </c>
      <c r="AR18" s="55">
        <f t="shared" si="9"/>
        <v>5</v>
      </c>
      <c r="AS18" s="55">
        <f t="shared" si="10"/>
        <v>5</v>
      </c>
      <c r="AT18" s="55">
        <f t="shared" si="11"/>
        <v>5</v>
      </c>
      <c r="AU18" s="55">
        <f t="shared" si="12"/>
        <v>2</v>
      </c>
      <c r="AV18" s="55">
        <f t="shared" si="13"/>
        <v>2</v>
      </c>
      <c r="AW18" s="55">
        <f t="shared" si="14"/>
        <v>2</v>
      </c>
      <c r="AX18" s="55">
        <f t="shared" si="15"/>
        <v>2</v>
      </c>
    </row>
    <row r="19" spans="1:50" ht="14">
      <c r="A19" s="19" t="s">
        <v>46</v>
      </c>
      <c r="B19" s="34" t="s">
        <v>32</v>
      </c>
      <c r="C19" s="49" t="s">
        <v>55</v>
      </c>
      <c r="D19" s="778" t="s">
        <v>24</v>
      </c>
      <c r="E19" s="778" t="s">
        <v>34</v>
      </c>
      <c r="F19" s="756" t="s">
        <v>21</v>
      </c>
      <c r="G19" s="756" t="s">
        <v>41</v>
      </c>
      <c r="H19" s="756" t="s">
        <v>41</v>
      </c>
      <c r="I19" s="756" t="s">
        <v>24</v>
      </c>
      <c r="J19" s="778" t="s">
        <v>34</v>
      </c>
      <c r="K19" s="789" t="s">
        <v>21</v>
      </c>
      <c r="L19" s="568" t="s">
        <v>41</v>
      </c>
      <c r="M19" s="789" t="s">
        <v>36</v>
      </c>
      <c r="N19" s="548" t="s">
        <v>36</v>
      </c>
      <c r="O19" s="778" t="s">
        <v>36</v>
      </c>
      <c r="P19" s="809" t="s">
        <v>21</v>
      </c>
      <c r="Q19" s="815" t="s">
        <v>21</v>
      </c>
      <c r="R19" s="789" t="s">
        <v>24</v>
      </c>
      <c r="S19" s="568" t="s">
        <v>34</v>
      </c>
      <c r="T19" s="568" t="s">
        <v>21</v>
      </c>
      <c r="U19" s="548" t="s">
        <v>24</v>
      </c>
      <c r="V19" s="548" t="s">
        <v>34</v>
      </c>
      <c r="W19" s="548" t="s">
        <v>21</v>
      </c>
      <c r="X19" s="548" t="s">
        <v>36</v>
      </c>
      <c r="Y19" s="568" t="s">
        <v>24</v>
      </c>
      <c r="Z19" s="548" t="s">
        <v>34</v>
      </c>
      <c r="AA19" s="548" t="s">
        <v>21</v>
      </c>
      <c r="AB19" s="568" t="s">
        <v>21</v>
      </c>
      <c r="AC19" s="568" t="s">
        <v>36</v>
      </c>
      <c r="AD19" s="548" t="s">
        <v>36</v>
      </c>
      <c r="AE19" s="568" t="s">
        <v>24</v>
      </c>
      <c r="AF19" s="568" t="s">
        <v>34</v>
      </c>
      <c r="AG19" s="568" t="s">
        <v>21</v>
      </c>
      <c r="AH19" s="568" t="s">
        <v>41</v>
      </c>
      <c r="AI19" s="962">
        <f t="shared" si="2"/>
        <v>18</v>
      </c>
      <c r="AJ19" s="100">
        <f t="shared" si="3"/>
        <v>0</v>
      </c>
      <c r="AK19" s="101">
        <f t="shared" si="4"/>
        <v>24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6</v>
      </c>
      <c r="AR19" s="55">
        <f t="shared" si="9"/>
        <v>6</v>
      </c>
      <c r="AS19" s="55">
        <f t="shared" si="10"/>
        <v>6</v>
      </c>
      <c r="AT19" s="55">
        <f t="shared" si="11"/>
        <v>6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778" t="s">
        <v>42</v>
      </c>
      <c r="E20" s="778" t="s">
        <v>42</v>
      </c>
      <c r="F20" s="756" t="s">
        <v>42</v>
      </c>
      <c r="G20" s="756" t="s">
        <v>21</v>
      </c>
      <c r="H20" s="756" t="s">
        <v>21</v>
      </c>
      <c r="I20" s="756" t="s">
        <v>42</v>
      </c>
      <c r="J20" s="778" t="s">
        <v>36</v>
      </c>
      <c r="K20" s="789" t="s">
        <v>41</v>
      </c>
      <c r="L20" s="568" t="s">
        <v>21</v>
      </c>
      <c r="M20" s="789" t="s">
        <v>40</v>
      </c>
      <c r="N20" s="548" t="s">
        <v>40</v>
      </c>
      <c r="O20" s="778" t="s">
        <v>40</v>
      </c>
      <c r="P20" s="778" t="s">
        <v>36</v>
      </c>
      <c r="Q20" s="789" t="s">
        <v>21</v>
      </c>
      <c r="R20" s="789" t="s">
        <v>41</v>
      </c>
      <c r="S20" s="568" t="s">
        <v>28</v>
      </c>
      <c r="T20" s="568" t="s">
        <v>34</v>
      </c>
      <c r="U20" s="548" t="s">
        <v>21</v>
      </c>
      <c r="V20" s="548" t="s">
        <v>36</v>
      </c>
      <c r="W20" s="548" t="s">
        <v>40</v>
      </c>
      <c r="X20" s="568" t="s">
        <v>28</v>
      </c>
      <c r="Y20" s="725" t="s">
        <v>34</v>
      </c>
      <c r="Z20" s="584" t="s">
        <v>21</v>
      </c>
      <c r="AA20" s="584" t="s">
        <v>21</v>
      </c>
      <c r="AB20" s="725" t="s">
        <v>42</v>
      </c>
      <c r="AC20" s="725" t="s">
        <v>42</v>
      </c>
      <c r="AD20" s="782" t="s">
        <v>21</v>
      </c>
      <c r="AE20" s="945" t="s">
        <v>36</v>
      </c>
      <c r="AF20" s="568" t="s">
        <v>21</v>
      </c>
      <c r="AG20" s="568" t="s">
        <v>28</v>
      </c>
      <c r="AH20" s="568" t="s">
        <v>34</v>
      </c>
      <c r="AI20" s="962">
        <f t="shared" si="2"/>
        <v>18</v>
      </c>
      <c r="AJ20" s="100">
        <f t="shared" si="3"/>
        <v>0</v>
      </c>
      <c r="AK20" s="101">
        <f t="shared" si="4"/>
        <v>12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778" t="s">
        <v>21</v>
      </c>
      <c r="E21" s="778" t="s">
        <v>40</v>
      </c>
      <c r="F21" s="756" t="s">
        <v>40</v>
      </c>
      <c r="G21" s="756" t="s">
        <v>40</v>
      </c>
      <c r="H21" s="756" t="s">
        <v>40</v>
      </c>
      <c r="I21" s="756" t="s">
        <v>21</v>
      </c>
      <c r="J21" s="778" t="s">
        <v>42</v>
      </c>
      <c r="K21" s="789" t="s">
        <v>21</v>
      </c>
      <c r="L21" s="568" t="s">
        <v>42</v>
      </c>
      <c r="M21" s="789" t="s">
        <v>42</v>
      </c>
      <c r="N21" s="548" t="s">
        <v>42</v>
      </c>
      <c r="O21" s="809" t="s">
        <v>21</v>
      </c>
      <c r="P21" s="778" t="s">
        <v>40</v>
      </c>
      <c r="Q21" s="789" t="s">
        <v>40</v>
      </c>
      <c r="R21" s="778" t="s">
        <v>42</v>
      </c>
      <c r="S21" s="568" t="s">
        <v>21</v>
      </c>
      <c r="T21" s="568" t="s">
        <v>40</v>
      </c>
      <c r="U21" s="548" t="s">
        <v>42</v>
      </c>
      <c r="V21" s="548" t="s">
        <v>42</v>
      </c>
      <c r="W21" s="548" t="s">
        <v>42</v>
      </c>
      <c r="X21" s="568" t="s">
        <v>41</v>
      </c>
      <c r="Y21" s="568" t="s">
        <v>21</v>
      </c>
      <c r="Z21" s="823" t="s">
        <v>41</v>
      </c>
      <c r="AA21" s="823" t="s">
        <v>41</v>
      </c>
      <c r="AB21" s="824" t="s">
        <v>21</v>
      </c>
      <c r="AC21" s="824" t="s">
        <v>40</v>
      </c>
      <c r="AD21" s="823" t="s">
        <v>40</v>
      </c>
      <c r="AE21" s="825" t="s">
        <v>41</v>
      </c>
      <c r="AF21" s="568" t="s">
        <v>21</v>
      </c>
      <c r="AG21" s="568" t="s">
        <v>36</v>
      </c>
      <c r="AH21" s="568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0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</row>
    <row r="22" spans="1:50" ht="14">
      <c r="A22" s="19" t="s">
        <v>46</v>
      </c>
      <c r="B22" s="20" t="s">
        <v>58</v>
      </c>
      <c r="C22" s="49" t="s">
        <v>59</v>
      </c>
      <c r="D22" s="992" t="s">
        <v>42</v>
      </c>
      <c r="E22" s="778" t="s">
        <v>41</v>
      </c>
      <c r="F22" s="808" t="s">
        <v>21</v>
      </c>
      <c r="G22" s="1011" t="s">
        <v>41</v>
      </c>
      <c r="H22" s="756" t="s">
        <v>21</v>
      </c>
      <c r="I22" s="1013" t="s">
        <v>60</v>
      </c>
      <c r="J22" s="778" t="s">
        <v>40</v>
      </c>
      <c r="K22" s="778" t="s">
        <v>36</v>
      </c>
      <c r="L22" s="729" t="s">
        <v>21</v>
      </c>
      <c r="M22" s="1012" t="s">
        <v>36</v>
      </c>
      <c r="N22" s="992" t="s">
        <v>36</v>
      </c>
      <c r="O22" s="809" t="s">
        <v>21</v>
      </c>
      <c r="P22" s="1013" t="s">
        <v>60</v>
      </c>
      <c r="Q22" s="778" t="s">
        <v>41</v>
      </c>
      <c r="R22" s="778" t="s">
        <v>35</v>
      </c>
      <c r="S22" s="548" t="s">
        <v>21</v>
      </c>
      <c r="T22" s="548" t="s">
        <v>36</v>
      </c>
      <c r="U22" s="548" t="s">
        <v>41</v>
      </c>
      <c r="V22" s="548" t="s">
        <v>21</v>
      </c>
      <c r="W22" s="1013" t="s">
        <v>60</v>
      </c>
      <c r="X22" s="998" t="s">
        <v>41</v>
      </c>
      <c r="Y22" s="826" t="s">
        <v>42</v>
      </c>
      <c r="Z22" s="1014" t="s">
        <v>41</v>
      </c>
      <c r="AA22" s="828" t="s">
        <v>21</v>
      </c>
      <c r="AB22" s="826" t="s">
        <v>35</v>
      </c>
      <c r="AC22" s="1015" t="s">
        <v>60</v>
      </c>
      <c r="AD22" s="828" t="s">
        <v>21</v>
      </c>
      <c r="AE22" s="828" t="s">
        <v>40</v>
      </c>
      <c r="AF22" s="568" t="s">
        <v>42</v>
      </c>
      <c r="AG22" s="568" t="s">
        <v>41</v>
      </c>
      <c r="AH22" s="568" t="s">
        <v>21</v>
      </c>
      <c r="AI22" s="587">
        <f t="shared" si="2"/>
        <v>18</v>
      </c>
      <c r="AJ22" s="100">
        <f t="shared" si="3"/>
        <v>2</v>
      </c>
      <c r="AK22" s="101">
        <f t="shared" si="4"/>
        <v>0</v>
      </c>
      <c r="AL22" s="104" t="s">
        <v>51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8" t="s">
        <v>41</v>
      </c>
      <c r="E23" s="778" t="s">
        <v>21</v>
      </c>
      <c r="F23" s="756" t="s">
        <v>36</v>
      </c>
      <c r="G23" s="756" t="s">
        <v>36</v>
      </c>
      <c r="H23" s="756" t="s">
        <v>36</v>
      </c>
      <c r="I23" s="756" t="s">
        <v>41</v>
      </c>
      <c r="J23" s="778" t="s">
        <v>35</v>
      </c>
      <c r="K23" s="548" t="s">
        <v>35</v>
      </c>
      <c r="L23" s="548" t="s">
        <v>36</v>
      </c>
      <c r="M23" s="815" t="s">
        <v>21</v>
      </c>
      <c r="N23" s="787" t="s">
        <v>21</v>
      </c>
      <c r="O23" s="778" t="s">
        <v>42</v>
      </c>
      <c r="P23" s="778" t="s">
        <v>42</v>
      </c>
      <c r="Q23" s="778" t="s">
        <v>36</v>
      </c>
      <c r="R23" s="548" t="s">
        <v>21</v>
      </c>
      <c r="S23" s="548" t="s">
        <v>36</v>
      </c>
      <c r="T23" s="548" t="s">
        <v>41</v>
      </c>
      <c r="U23" s="548" t="s">
        <v>21</v>
      </c>
      <c r="V23" s="548" t="s">
        <v>41</v>
      </c>
      <c r="W23" s="548" t="s">
        <v>41</v>
      </c>
      <c r="X23" s="568" t="s">
        <v>40</v>
      </c>
      <c r="Y23" s="548" t="s">
        <v>41</v>
      </c>
      <c r="Z23" s="548" t="s">
        <v>21</v>
      </c>
      <c r="AA23" s="568" t="s">
        <v>42</v>
      </c>
      <c r="AB23" s="548" t="s">
        <v>36</v>
      </c>
      <c r="AC23" s="913" t="s">
        <v>41</v>
      </c>
      <c r="AD23" s="568" t="s">
        <v>42</v>
      </c>
      <c r="AE23" s="568" t="s">
        <v>21</v>
      </c>
      <c r="AF23" s="568" t="s">
        <v>21</v>
      </c>
      <c r="AG23" s="568" t="s">
        <v>21</v>
      </c>
      <c r="AH23" s="568" t="s">
        <v>42</v>
      </c>
      <c r="AI23" s="587">
        <f t="shared" si="2"/>
        <v>18</v>
      </c>
      <c r="AJ23" s="100">
        <f t="shared" si="3"/>
        <v>2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756"/>
      <c r="G24" s="756"/>
      <c r="H24" s="756"/>
      <c r="I24" s="756"/>
      <c r="J24" s="778"/>
      <c r="K24" s="778"/>
      <c r="L24" s="548"/>
      <c r="M24" s="789"/>
      <c r="N24" s="568"/>
      <c r="O24" s="778"/>
      <c r="P24" s="778"/>
      <c r="Q24" s="778"/>
      <c r="R24" s="77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756"/>
      <c r="G25" s="756"/>
      <c r="H25" s="756"/>
      <c r="I25" s="756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756"/>
      <c r="G26" s="756"/>
      <c r="H26" s="756"/>
      <c r="I26" s="927"/>
      <c r="J26" s="790"/>
      <c r="K26" s="790"/>
      <c r="L26" s="548"/>
      <c r="M26" s="778"/>
      <c r="N26" s="778"/>
      <c r="O26" s="778"/>
      <c r="P26" s="778"/>
      <c r="Q26" s="778"/>
      <c r="R26" s="778"/>
      <c r="S26" s="77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 t="s">
        <v>64</v>
      </c>
      <c r="E28" s="1290"/>
      <c r="F28" s="1290"/>
      <c r="G28" s="1290"/>
      <c r="H28" s="1290"/>
      <c r="I28" s="1290"/>
      <c r="J28" s="1290"/>
      <c r="K28" s="1290"/>
      <c r="L28" s="1290"/>
      <c r="M28" s="1291" t="s">
        <v>65</v>
      </c>
      <c r="N28" s="1290"/>
      <c r="O28" s="1290"/>
      <c r="P28" s="1290"/>
      <c r="Q28" s="1290" t="s">
        <v>66</v>
      </c>
      <c r="R28" s="1290"/>
      <c r="S28" s="1290"/>
      <c r="T28" s="1290"/>
      <c r="U28" s="1290" t="s">
        <v>67</v>
      </c>
      <c r="V28" s="1290"/>
      <c r="W28" s="1290"/>
      <c r="X28" s="1290" t="s">
        <v>68</v>
      </c>
      <c r="Y28" s="1291"/>
      <c r="Z28" s="1290"/>
      <c r="AA28" s="1290"/>
      <c r="AB28" s="1290"/>
      <c r="AC28" s="1290"/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2</v>
      </c>
      <c r="L35" s="55">
        <f t="shared" si="16"/>
        <v>2</v>
      </c>
      <c r="M35" s="55">
        <f t="shared" si="16"/>
        <v>2</v>
      </c>
      <c r="N35" s="55">
        <f t="shared" si="16"/>
        <v>2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2</v>
      </c>
      <c r="L36" s="55">
        <f t="shared" si="17"/>
        <v>2</v>
      </c>
      <c r="M36" s="55">
        <f t="shared" si="17"/>
        <v>2</v>
      </c>
      <c r="N36" s="55">
        <f t="shared" si="17"/>
        <v>2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2</v>
      </c>
      <c r="E37" s="55">
        <f t="shared" si="18"/>
        <v>2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2</v>
      </c>
      <c r="E38" s="55">
        <f t="shared" si="19"/>
        <v>2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2</v>
      </c>
      <c r="H43" s="55">
        <f t="shared" si="24"/>
        <v>2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2</v>
      </c>
      <c r="Y43" s="55">
        <f t="shared" si="24"/>
        <v>1</v>
      </c>
      <c r="Z43" s="55">
        <f t="shared" si="24"/>
        <v>2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2</v>
      </c>
      <c r="H44" s="55">
        <f t="shared" si="25"/>
        <v>2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2</v>
      </c>
      <c r="Y44" s="55">
        <f t="shared" si="25"/>
        <v>1</v>
      </c>
      <c r="Z44" s="55">
        <f t="shared" si="25"/>
        <v>2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2</v>
      </c>
      <c r="N45" s="55">
        <f t="shared" si="26"/>
        <v>2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2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2</v>
      </c>
      <c r="N46" s="55">
        <f t="shared" si="27"/>
        <v>2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2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2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2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2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2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2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2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2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2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2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2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2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2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4</v>
      </c>
      <c r="L51" s="55">
        <f t="shared" si="32"/>
        <v>4</v>
      </c>
      <c r="M51" s="55">
        <f t="shared" si="32"/>
        <v>4</v>
      </c>
      <c r="N51" s="55">
        <f t="shared" si="32"/>
        <v>4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4</v>
      </c>
      <c r="E52" s="55">
        <f t="shared" si="33"/>
        <v>4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4</v>
      </c>
      <c r="H54" s="55">
        <f t="shared" si="35"/>
        <v>4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4</v>
      </c>
      <c r="Y54" s="55">
        <f t="shared" si="35"/>
        <v>2</v>
      </c>
      <c r="Z54" s="55">
        <f t="shared" si="35"/>
        <v>4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4</v>
      </c>
      <c r="N55" s="55">
        <f t="shared" si="36"/>
        <v>4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4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8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8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8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T5:Z21">
    <cfRule type="expression" dxfId="11047" priority="1" stopIfTrue="1">
      <formula>AND(WEEKDAY(T$5)=1)</formula>
    </cfRule>
  </conditionalFormatting>
  <conditionalFormatting sqref="AC23">
    <cfRule type="expression" dxfId="11046" priority="4" stopIfTrue="1">
      <formula>AND(WEEKDAY(AC$5)=1)</formula>
    </cfRule>
  </conditionalFormatting>
  <conditionalFormatting sqref="AC5:AF15 F5:I21 N5:R21 D5:E26 J5:M26 S5:S26 AA5:AB26 AG5:AH26 AC16 AE16:AF16 AC17:AF19 AC20 AE20:AF20 F22:H22 N22:O22 Q22:R22 T22:V22 X22:Z22 AD22:AF23 F23:I26 N23:R26 T23:Z26 AC24:AF26">
    <cfRule type="expression" dxfId="11045" priority="5" stopIfTrue="1">
      <formula>AND(WEEKDAY(D$5)=1)</formula>
    </cfRule>
  </conditionalFormatting>
  <conditionalFormatting sqref="AC21:AF21">
    <cfRule type="expression" dxfId="11044" priority="3" stopIfTrue="1">
      <formula>AND(WEEKDAY(AC$5)=1)</formula>
    </cfRule>
  </conditionalFormatting>
  <conditionalFormatting sqref="AI8:AK26 AN8:AN26">
    <cfRule type="cellIs" dxfId="11043" priority="6" stopIfTrue="1" operator="equal">
      <formula>0</formula>
    </cfRule>
  </conditionalFormatting>
  <dataValidations count="1">
    <dataValidation type="list" allowBlank="1" showInputMessage="1" showErrorMessage="1" sqref="I8:I21 I23:I26 P8:P21 P23:P26 W8:W21 W23:W26 AC8:AC21 AC23:AC26 AD8:AD15 AD17:AD19 AD21:AD26 D8:H26 X8:AB26 Q8:V26 J8:O26 AE8:AH26" xr:uid="{00000000-0002-0000-0C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59"/>
  <sheetViews>
    <sheetView topLeftCell="A4" workbookViewId="0">
      <selection activeCell="K3" sqref="K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0.1640625" customWidth="1"/>
    <col min="40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2018</v>
      </c>
      <c r="B1" s="3" t="s">
        <v>0</v>
      </c>
      <c r="C1" s="3"/>
      <c r="D1" s="3"/>
      <c r="E1" s="3"/>
      <c r="F1" s="3"/>
      <c r="G1" s="3"/>
      <c r="K1" s="1289" t="s">
        <v>105</v>
      </c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98" t="s">
        <v>15</v>
      </c>
    </row>
    <row r="5" spans="1:49" ht="24" hidden="1" customHeight="1">
      <c r="A5" s="1254"/>
      <c r="B5" s="1255"/>
      <c r="C5" s="1248"/>
      <c r="D5" s="10">
        <f>DATE($A$1,$D$2,1)</f>
        <v>43252</v>
      </c>
      <c r="E5" s="11">
        <f>DATE($A$1,$D$2,2)</f>
        <v>43253</v>
      </c>
      <c r="F5" s="11">
        <f>DATE($A$1,$D$2,3)</f>
        <v>43254</v>
      </c>
      <c r="G5" s="11">
        <f>DATE($A$1,$D$2,4)</f>
        <v>43255</v>
      </c>
      <c r="H5" s="11">
        <f>DATE($A$1,$D$2,5)</f>
        <v>43256</v>
      </c>
      <c r="I5" s="11">
        <f>DATE($A$1,$D$2,6)</f>
        <v>43257</v>
      </c>
      <c r="J5" s="11">
        <f>DATE($A$1,$D$2,7)</f>
        <v>43258</v>
      </c>
      <c r="K5" s="11">
        <f>DATE($A$1,$D$2,8)</f>
        <v>43259</v>
      </c>
      <c r="L5" s="11">
        <f>DATE($A$1,$D$2,9)</f>
        <v>43260</v>
      </c>
      <c r="M5" s="11">
        <f>DATE($A$1,$D$2,10)</f>
        <v>43261</v>
      </c>
      <c r="N5" s="56">
        <f>DATE($A$1,$D$2,11)</f>
        <v>43262</v>
      </c>
      <c r="O5" s="11">
        <f>DATE($A$1,$D$2,12)</f>
        <v>43263</v>
      </c>
      <c r="P5" s="11">
        <f>DATE($A$1,$D$2,13)</f>
        <v>43264</v>
      </c>
      <c r="Q5" s="11">
        <f>DATE($A$1,$D$2,14)</f>
        <v>43265</v>
      </c>
      <c r="R5" s="11">
        <f>DATE($A$1,$D$2,15)</f>
        <v>43266</v>
      </c>
      <c r="S5" s="11">
        <f>DATE($A$1,$D$2,16)</f>
        <v>43267</v>
      </c>
      <c r="T5" s="11">
        <f>DATE($A$1,$D$2,17)</f>
        <v>43268</v>
      </c>
      <c r="U5" s="11">
        <f>DATE($A$1,$D$2,18)</f>
        <v>43269</v>
      </c>
      <c r="V5" s="11">
        <f>DATE($A$1,$D$2,19)</f>
        <v>43270</v>
      </c>
      <c r="W5" s="11">
        <f>DATE($A$1,$D$2,20)</f>
        <v>43271</v>
      </c>
      <c r="X5" s="11">
        <f>DATE($A$1,$D$2,21)</f>
        <v>43272</v>
      </c>
      <c r="Y5" s="11">
        <f>DATE($A$1,$D$2,22)</f>
        <v>43273</v>
      </c>
      <c r="Z5" s="11">
        <f>DATE($A$1,$D$2,23)</f>
        <v>43274</v>
      </c>
      <c r="AA5" s="11">
        <f>DATE($A$1,$D$2,24)</f>
        <v>43275</v>
      </c>
      <c r="AB5" s="11">
        <f>DATE($A$1,$D$2,25)</f>
        <v>43276</v>
      </c>
      <c r="AC5" s="11">
        <f>DATE($A$1,$D$2,26)</f>
        <v>43277</v>
      </c>
      <c r="AD5" s="11">
        <f>DATE($A$1,$D$2,27)</f>
        <v>43278</v>
      </c>
      <c r="AE5" s="11">
        <f>DATE($A$1,$D$2,28)</f>
        <v>43279</v>
      </c>
      <c r="AF5" s="88">
        <f>DATE($A$1,$D$2,29)</f>
        <v>43280</v>
      </c>
      <c r="AG5" s="11">
        <f>DATE($A$1,$D$2,30)</f>
        <v>43281</v>
      </c>
      <c r="AH5" s="90"/>
      <c r="AI5" s="90"/>
      <c r="AJ5" s="91"/>
      <c r="AK5" s="1299"/>
    </row>
    <row r="6" spans="1:49" ht="14">
      <c r="A6" s="1254"/>
      <c r="B6" s="1255"/>
      <c r="C6" s="1248"/>
      <c r="D6" s="10">
        <f t="shared" ref="D6:AG6" si="0">IF(MONTH(D5)&gt;$D$2,"",D5)</f>
        <v>43252</v>
      </c>
      <c r="E6" s="11">
        <f t="shared" si="0"/>
        <v>43253</v>
      </c>
      <c r="F6" s="56">
        <f t="shared" si="0"/>
        <v>43254</v>
      </c>
      <c r="G6" s="88">
        <f t="shared" si="0"/>
        <v>43255</v>
      </c>
      <c r="H6" s="88">
        <f t="shared" si="0"/>
        <v>43256</v>
      </c>
      <c r="I6" s="88">
        <f t="shared" si="0"/>
        <v>43257</v>
      </c>
      <c r="J6" s="11">
        <f t="shared" si="0"/>
        <v>43258</v>
      </c>
      <c r="K6" s="11">
        <f t="shared" si="0"/>
        <v>43259</v>
      </c>
      <c r="L6" s="88">
        <f t="shared" si="0"/>
        <v>43260</v>
      </c>
      <c r="M6" s="11">
        <f t="shared" si="0"/>
        <v>43261</v>
      </c>
      <c r="N6" s="88">
        <f t="shared" si="0"/>
        <v>43262</v>
      </c>
      <c r="O6" s="11">
        <f t="shared" si="0"/>
        <v>43263</v>
      </c>
      <c r="P6" s="11">
        <f t="shared" si="0"/>
        <v>43264</v>
      </c>
      <c r="Q6" s="11">
        <f t="shared" si="0"/>
        <v>43265</v>
      </c>
      <c r="R6" s="11">
        <f t="shared" si="0"/>
        <v>43266</v>
      </c>
      <c r="S6" s="11">
        <f t="shared" si="0"/>
        <v>43267</v>
      </c>
      <c r="T6" s="11">
        <f t="shared" si="0"/>
        <v>43268</v>
      </c>
      <c r="U6" s="88">
        <f t="shared" si="0"/>
        <v>43269</v>
      </c>
      <c r="V6" s="11">
        <f t="shared" si="0"/>
        <v>43270</v>
      </c>
      <c r="W6" s="11">
        <f t="shared" si="0"/>
        <v>43271</v>
      </c>
      <c r="X6" s="11">
        <f t="shared" si="0"/>
        <v>43272</v>
      </c>
      <c r="Y6" s="11">
        <f t="shared" si="0"/>
        <v>43273</v>
      </c>
      <c r="Z6" s="88">
        <f t="shared" si="0"/>
        <v>43274</v>
      </c>
      <c r="AA6" s="88">
        <f t="shared" si="0"/>
        <v>43275</v>
      </c>
      <c r="AB6" s="11">
        <f t="shared" si="0"/>
        <v>43276</v>
      </c>
      <c r="AC6" s="11">
        <f t="shared" si="0"/>
        <v>43277</v>
      </c>
      <c r="AD6" s="11">
        <f t="shared" si="0"/>
        <v>43278</v>
      </c>
      <c r="AE6" s="11">
        <f t="shared" si="0"/>
        <v>43279</v>
      </c>
      <c r="AF6" s="88">
        <f t="shared" si="0"/>
        <v>43280</v>
      </c>
      <c r="AG6" s="11">
        <f t="shared" si="0"/>
        <v>43281</v>
      </c>
      <c r="AH6" s="92"/>
      <c r="AI6" s="93"/>
      <c r="AJ6" s="94"/>
      <c r="AK6" s="1299"/>
    </row>
    <row r="7" spans="1:49" ht="14">
      <c r="A7" s="1254"/>
      <c r="B7" s="1255"/>
      <c r="C7" s="15"/>
      <c r="D7" s="708" t="str">
        <f t="shared" ref="D7:AG7" si="1">IF(D6="","",CHOOSE(WEEKDAY(D6,1),"日","月","火","水","木","金","土"))</f>
        <v>金</v>
      </c>
      <c r="E7" s="117" t="str">
        <f t="shared" si="1"/>
        <v>土</v>
      </c>
      <c r="F7" s="807" t="str">
        <f t="shared" si="1"/>
        <v>日</v>
      </c>
      <c r="G7" s="831" t="str">
        <f t="shared" si="1"/>
        <v>月</v>
      </c>
      <c r="H7" s="831" t="str">
        <f t="shared" si="1"/>
        <v>火</v>
      </c>
      <c r="I7" s="831" t="str">
        <f t="shared" si="1"/>
        <v>水</v>
      </c>
      <c r="J7" s="117" t="str">
        <f t="shared" si="1"/>
        <v>木</v>
      </c>
      <c r="K7" s="117" t="str">
        <f t="shared" si="1"/>
        <v>金</v>
      </c>
      <c r="L7" s="831" t="str">
        <f t="shared" si="1"/>
        <v>土</v>
      </c>
      <c r="M7" s="770" t="str">
        <f t="shared" si="1"/>
        <v>日</v>
      </c>
      <c r="N7" s="831" t="str">
        <f t="shared" si="1"/>
        <v>月</v>
      </c>
      <c r="O7" s="117" t="str">
        <f t="shared" si="1"/>
        <v>火</v>
      </c>
      <c r="P7" s="117" t="str">
        <f t="shared" si="1"/>
        <v>水</v>
      </c>
      <c r="Q7" s="117" t="str">
        <f t="shared" si="1"/>
        <v>木</v>
      </c>
      <c r="R7" s="117" t="str">
        <f t="shared" si="1"/>
        <v>金</v>
      </c>
      <c r="S7" s="117" t="str">
        <f t="shared" si="1"/>
        <v>土</v>
      </c>
      <c r="T7" s="770" t="str">
        <f t="shared" si="1"/>
        <v>日</v>
      </c>
      <c r="U7" s="831" t="str">
        <f t="shared" si="1"/>
        <v>月</v>
      </c>
      <c r="V7" s="117" t="str">
        <f t="shared" si="1"/>
        <v>火</v>
      </c>
      <c r="W7" s="117" t="str">
        <f t="shared" si="1"/>
        <v>水</v>
      </c>
      <c r="X7" s="117" t="str">
        <f t="shared" si="1"/>
        <v>木</v>
      </c>
      <c r="Y7" s="117" t="str">
        <f t="shared" si="1"/>
        <v>金</v>
      </c>
      <c r="Z7" s="831" t="str">
        <f t="shared" si="1"/>
        <v>土</v>
      </c>
      <c r="AA7" s="797" t="str">
        <f t="shared" si="1"/>
        <v>日</v>
      </c>
      <c r="AB7" s="117" t="str">
        <f t="shared" si="1"/>
        <v>月</v>
      </c>
      <c r="AC7" s="117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831" t="str">
        <f t="shared" si="1"/>
        <v>金</v>
      </c>
      <c r="AG7" s="117" t="str">
        <f t="shared" si="1"/>
        <v>土</v>
      </c>
      <c r="AH7" s="95" t="s">
        <v>16</v>
      </c>
      <c r="AI7" s="96" t="s">
        <v>17</v>
      </c>
      <c r="AJ7" s="97" t="s">
        <v>18</v>
      </c>
      <c r="AK7" s="1300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778" t="s">
        <v>24</v>
      </c>
      <c r="E8" s="778" t="s">
        <v>34</v>
      </c>
      <c r="F8" s="756" t="s">
        <v>21</v>
      </c>
      <c r="G8" s="548" t="s">
        <v>42</v>
      </c>
      <c r="H8" s="729" t="s">
        <v>21</v>
      </c>
      <c r="I8" s="548" t="s">
        <v>37</v>
      </c>
      <c r="J8" s="778" t="s">
        <v>28</v>
      </c>
      <c r="K8" s="789" t="s">
        <v>34</v>
      </c>
      <c r="L8" s="548" t="s">
        <v>21</v>
      </c>
      <c r="M8" s="778" t="s">
        <v>24</v>
      </c>
      <c r="N8" s="548" t="s">
        <v>34</v>
      </c>
      <c r="O8" s="778" t="s">
        <v>21</v>
      </c>
      <c r="P8" s="789" t="s">
        <v>37</v>
      </c>
      <c r="Q8" s="778" t="s">
        <v>35</v>
      </c>
      <c r="R8" s="727" t="s">
        <v>35</v>
      </c>
      <c r="S8" s="568" t="s">
        <v>24</v>
      </c>
      <c r="T8" s="548" t="s">
        <v>34</v>
      </c>
      <c r="U8" s="729" t="s">
        <v>21</v>
      </c>
      <c r="V8" s="548" t="s">
        <v>35</v>
      </c>
      <c r="W8" s="548" t="s">
        <v>42</v>
      </c>
      <c r="X8" s="548" t="s">
        <v>24</v>
      </c>
      <c r="Y8" s="548" t="s">
        <v>34</v>
      </c>
      <c r="Z8" s="548" t="s">
        <v>21</v>
      </c>
      <c r="AA8" s="548" t="s">
        <v>28</v>
      </c>
      <c r="AB8" s="548" t="s">
        <v>34</v>
      </c>
      <c r="AC8" s="727" t="s">
        <v>21</v>
      </c>
      <c r="AD8" s="784" t="s">
        <v>37</v>
      </c>
      <c r="AE8" s="568" t="s">
        <v>24</v>
      </c>
      <c r="AF8" s="784" t="s">
        <v>34</v>
      </c>
      <c r="AG8" s="568" t="s">
        <v>21</v>
      </c>
      <c r="AH8" s="962">
        <f t="shared" ref="AH8:AH26" si="2">SUM(AN8:AO8)</f>
        <v>16</v>
      </c>
      <c r="AI8" s="100">
        <f t="shared" ref="AI8:AI23" si="3">COUNTIF(C8:AG8,"有")</f>
        <v>3</v>
      </c>
      <c r="AJ8" s="101">
        <f t="shared" ref="AJ8:AJ26" si="4">SUM(AP8:AW8)</f>
        <v>28</v>
      </c>
      <c r="AK8" s="544" t="s">
        <v>38</v>
      </c>
      <c r="AL8" s="545"/>
      <c r="AM8" s="55">
        <f t="shared" ref="AM8:AM23" si="5">COUNTIF(D8:AG8,"日")</f>
        <v>3</v>
      </c>
      <c r="AN8" s="55">
        <f t="shared" ref="AN8:AN28" si="6">COUNTIF(D8:AG8,"ヤ")</f>
        <v>8</v>
      </c>
      <c r="AO8" s="55">
        <f t="shared" ref="AO8:AO28" si="7">COUNTIF(D8:AG8,"ﾔ")</f>
        <v>8</v>
      </c>
      <c r="AP8" s="55">
        <f t="shared" ref="AP8:AP28" si="8">COUNTIF(D8:AG8,"2-")</f>
        <v>5</v>
      </c>
      <c r="AQ8" s="55">
        <f t="shared" ref="AQ8:AQ28" si="9">COUNTIF(D8:AG8,"2－")</f>
        <v>5</v>
      </c>
      <c r="AR8" s="55">
        <f t="shared" ref="AR8:AR28" si="10">COUNTIF(D8:AG8,"２-")</f>
        <v>5</v>
      </c>
      <c r="AS8" s="55">
        <f t="shared" ref="AS8:AS28" si="11">COUNTIF(D8:AG8,"２－")</f>
        <v>5</v>
      </c>
      <c r="AT8" s="55">
        <f t="shared" ref="AT8:AT28" si="12">COUNTIF(D8:AG8,"3-")</f>
        <v>2</v>
      </c>
      <c r="AU8" s="55">
        <f t="shared" ref="AU8:AU28" si="13">COUNTIF(D8:AG8,"3－")</f>
        <v>2</v>
      </c>
      <c r="AV8" s="55">
        <f t="shared" ref="AV8:AV28" si="14">COUNTIF(D8:AG8,"３-")</f>
        <v>2</v>
      </c>
      <c r="AW8" s="55">
        <f t="shared" ref="AW8:AW28" si="15">COUNTIF(D8:AG8,"３－")</f>
        <v>2</v>
      </c>
    </row>
    <row r="9" spans="1:49" ht="14">
      <c r="A9" s="19" t="s">
        <v>31</v>
      </c>
      <c r="B9" s="20" t="s">
        <v>32</v>
      </c>
      <c r="C9" s="546" t="s">
        <v>39</v>
      </c>
      <c r="D9" s="928" t="s">
        <v>34</v>
      </c>
      <c r="E9" s="778" t="s">
        <v>21</v>
      </c>
      <c r="F9" s="756" t="s">
        <v>28</v>
      </c>
      <c r="G9" s="548" t="s">
        <v>34</v>
      </c>
      <c r="H9" s="548" t="s">
        <v>21</v>
      </c>
      <c r="I9" s="548" t="s">
        <v>42</v>
      </c>
      <c r="J9" s="928" t="s">
        <v>37</v>
      </c>
      <c r="K9" s="789" t="s">
        <v>21</v>
      </c>
      <c r="L9" s="548" t="s">
        <v>28</v>
      </c>
      <c r="M9" s="548" t="s">
        <v>34</v>
      </c>
      <c r="N9" s="548" t="s">
        <v>21</v>
      </c>
      <c r="O9" s="548" t="s">
        <v>37</v>
      </c>
      <c r="P9" s="778" t="s">
        <v>28</v>
      </c>
      <c r="Q9" s="989" t="s">
        <v>34</v>
      </c>
      <c r="R9" s="789" t="s">
        <v>21</v>
      </c>
      <c r="S9" s="568" t="s">
        <v>37</v>
      </c>
      <c r="T9" s="548" t="s">
        <v>28</v>
      </c>
      <c r="U9" s="548" t="s">
        <v>34</v>
      </c>
      <c r="V9" s="548" t="s">
        <v>21</v>
      </c>
      <c r="W9" s="548" t="s">
        <v>40</v>
      </c>
      <c r="X9" s="727" t="s">
        <v>28</v>
      </c>
      <c r="Y9" s="568" t="s">
        <v>34</v>
      </c>
      <c r="Z9" s="548" t="s">
        <v>21</v>
      </c>
      <c r="AA9" s="548" t="s">
        <v>40</v>
      </c>
      <c r="AB9" s="548" t="s">
        <v>21</v>
      </c>
      <c r="AC9" s="548" t="s">
        <v>37</v>
      </c>
      <c r="AD9" s="548" t="s">
        <v>37</v>
      </c>
      <c r="AE9" s="727" t="s">
        <v>37</v>
      </c>
      <c r="AF9" s="568" t="s">
        <v>40</v>
      </c>
      <c r="AG9" s="568" t="s">
        <v>28</v>
      </c>
      <c r="AH9" s="962">
        <f t="shared" si="2"/>
        <v>16</v>
      </c>
      <c r="AI9" s="100">
        <f t="shared" si="3"/>
        <v>0</v>
      </c>
      <c r="AJ9" s="101">
        <f t="shared" si="4"/>
        <v>24</v>
      </c>
      <c r="AK9" s="102" t="s">
        <v>38</v>
      </c>
      <c r="AL9" s="103"/>
      <c r="AM9" s="55">
        <f t="shared" si="5"/>
        <v>6</v>
      </c>
      <c r="AN9" s="55">
        <f t="shared" si="6"/>
        <v>8</v>
      </c>
      <c r="AO9" s="55">
        <f t="shared" si="7"/>
        <v>8</v>
      </c>
      <c r="AP9" s="55">
        <f t="shared" si="8"/>
        <v>0</v>
      </c>
      <c r="AQ9" s="55">
        <f t="shared" si="9"/>
        <v>0</v>
      </c>
      <c r="AR9" s="55">
        <f t="shared" si="10"/>
        <v>0</v>
      </c>
      <c r="AS9" s="55">
        <f t="shared" si="11"/>
        <v>0</v>
      </c>
      <c r="AT9" s="55">
        <f t="shared" si="12"/>
        <v>6</v>
      </c>
      <c r="AU9" s="55">
        <f t="shared" si="13"/>
        <v>6</v>
      </c>
      <c r="AV9" s="55">
        <f t="shared" si="14"/>
        <v>6</v>
      </c>
      <c r="AW9" s="55">
        <f t="shared" si="15"/>
        <v>6</v>
      </c>
    </row>
    <row r="10" spans="1:49" ht="14">
      <c r="A10" s="19" t="s">
        <v>31</v>
      </c>
      <c r="B10" s="20" t="s">
        <v>32</v>
      </c>
      <c r="C10" s="546" t="s">
        <v>43</v>
      </c>
      <c r="D10" s="778" t="s">
        <v>37</v>
      </c>
      <c r="E10" s="778" t="s">
        <v>37</v>
      </c>
      <c r="F10" s="808" t="s">
        <v>21</v>
      </c>
      <c r="G10" s="727" t="s">
        <v>36</v>
      </c>
      <c r="H10" s="548" t="s">
        <v>36</v>
      </c>
      <c r="I10" s="568" t="s">
        <v>36</v>
      </c>
      <c r="J10" s="928" t="s">
        <v>41</v>
      </c>
      <c r="K10" s="789" t="s">
        <v>21</v>
      </c>
      <c r="L10" s="568" t="s">
        <v>41</v>
      </c>
      <c r="M10" s="778" t="s">
        <v>41</v>
      </c>
      <c r="N10" s="548" t="s">
        <v>37</v>
      </c>
      <c r="O10" s="778" t="s">
        <v>21</v>
      </c>
      <c r="P10" s="789" t="s">
        <v>36</v>
      </c>
      <c r="Q10" s="789" t="s">
        <v>37</v>
      </c>
      <c r="R10" s="789" t="s">
        <v>36</v>
      </c>
      <c r="S10" s="568" t="s">
        <v>21</v>
      </c>
      <c r="T10" s="568" t="s">
        <v>37</v>
      </c>
      <c r="U10" s="727" t="s">
        <v>37</v>
      </c>
      <c r="V10" s="729" t="s">
        <v>21</v>
      </c>
      <c r="W10" s="727" t="s">
        <v>36</v>
      </c>
      <c r="X10" s="568" t="s">
        <v>42</v>
      </c>
      <c r="Y10" s="787" t="s">
        <v>21</v>
      </c>
      <c r="Z10" s="568" t="s">
        <v>37</v>
      </c>
      <c r="AA10" s="568" t="s">
        <v>37</v>
      </c>
      <c r="AB10" s="548" t="s">
        <v>37</v>
      </c>
      <c r="AC10" s="727" t="s">
        <v>21</v>
      </c>
      <c r="AD10" s="548" t="s">
        <v>40</v>
      </c>
      <c r="AE10" s="548" t="s">
        <v>42</v>
      </c>
      <c r="AF10" s="568" t="s">
        <v>21</v>
      </c>
      <c r="AG10" s="568" t="s">
        <v>37</v>
      </c>
      <c r="AH10" s="962">
        <f t="shared" si="2"/>
        <v>16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 t="shared" si="5"/>
        <v>10</v>
      </c>
      <c r="AN10" s="55">
        <f t="shared" si="6"/>
        <v>8</v>
      </c>
      <c r="AO10" s="55">
        <f t="shared" si="7"/>
        <v>8</v>
      </c>
      <c r="AP10" s="55">
        <f t="shared" si="8"/>
        <v>0</v>
      </c>
      <c r="AQ10" s="55">
        <f t="shared" si="9"/>
        <v>0</v>
      </c>
      <c r="AR10" s="55">
        <f t="shared" si="10"/>
        <v>0</v>
      </c>
      <c r="AS10" s="55">
        <f t="shared" si="11"/>
        <v>0</v>
      </c>
      <c r="AT10" s="55">
        <f t="shared" si="12"/>
        <v>0</v>
      </c>
      <c r="AU10" s="55">
        <f t="shared" si="13"/>
        <v>0</v>
      </c>
      <c r="AV10" s="55">
        <f t="shared" si="14"/>
        <v>0</v>
      </c>
      <c r="AW10" s="55">
        <f t="shared" si="15"/>
        <v>0</v>
      </c>
    </row>
    <row r="11" spans="1:49" ht="14">
      <c r="A11" s="19" t="s">
        <v>31</v>
      </c>
      <c r="B11" s="779" t="s">
        <v>44</v>
      </c>
      <c r="C11" s="546" t="s">
        <v>45</v>
      </c>
      <c r="D11" s="928" t="s">
        <v>21</v>
      </c>
      <c r="E11" s="778" t="s">
        <v>21</v>
      </c>
      <c r="F11" s="756" t="s">
        <v>21</v>
      </c>
      <c r="G11" s="548" t="s">
        <v>37</v>
      </c>
      <c r="H11" s="548" t="s">
        <v>37</v>
      </c>
      <c r="I11" s="568" t="s">
        <v>21</v>
      </c>
      <c r="J11" s="778" t="s">
        <v>21</v>
      </c>
      <c r="K11" s="789" t="s">
        <v>37</v>
      </c>
      <c r="L11" s="568" t="s">
        <v>21</v>
      </c>
      <c r="M11" s="778" t="s">
        <v>21</v>
      </c>
      <c r="N11" s="548" t="s">
        <v>37</v>
      </c>
      <c r="O11" s="778" t="s">
        <v>37</v>
      </c>
      <c r="P11" s="815" t="s">
        <v>21</v>
      </c>
      <c r="Q11" s="815" t="s">
        <v>21</v>
      </c>
      <c r="R11" s="815" t="s">
        <v>21</v>
      </c>
      <c r="S11" s="568" t="s">
        <v>21</v>
      </c>
      <c r="T11" s="568" t="s">
        <v>21</v>
      </c>
      <c r="U11" s="548" t="s">
        <v>21</v>
      </c>
      <c r="V11" s="548" t="s">
        <v>37</v>
      </c>
      <c r="W11" s="548" t="s">
        <v>37</v>
      </c>
      <c r="X11" s="784" t="s">
        <v>21</v>
      </c>
      <c r="Y11" s="568" t="s">
        <v>37</v>
      </c>
      <c r="Z11" s="568" t="s">
        <v>21</v>
      </c>
      <c r="AA11" s="568" t="s">
        <v>21</v>
      </c>
      <c r="AB11" s="548" t="s">
        <v>21</v>
      </c>
      <c r="AC11" s="548" t="s">
        <v>37</v>
      </c>
      <c r="AD11" s="548" t="s">
        <v>21</v>
      </c>
      <c r="AE11" s="727" t="s">
        <v>21</v>
      </c>
      <c r="AF11" s="568" t="s">
        <v>37</v>
      </c>
      <c r="AG11" s="568" t="s">
        <v>21</v>
      </c>
      <c r="AH11" s="587">
        <f t="shared" si="2"/>
        <v>40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 t="shared" si="5"/>
        <v>10</v>
      </c>
      <c r="AN11" s="55">
        <f t="shared" si="6"/>
        <v>20</v>
      </c>
      <c r="AO11" s="55">
        <f t="shared" si="7"/>
        <v>20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  <c r="AW11" s="55">
        <f t="shared" si="15"/>
        <v>0</v>
      </c>
    </row>
    <row r="12" spans="1:49" ht="14">
      <c r="A12" s="19"/>
      <c r="B12" s="20"/>
      <c r="C12" s="546"/>
      <c r="D12" s="778"/>
      <c r="E12" s="778"/>
      <c r="F12" s="756"/>
      <c r="G12" s="548"/>
      <c r="H12" s="548"/>
      <c r="I12" s="568"/>
      <c r="J12" s="778"/>
      <c r="K12" s="789"/>
      <c r="L12" s="568"/>
      <c r="M12" s="778"/>
      <c r="N12" s="548"/>
      <c r="O12" s="778"/>
      <c r="P12" s="789"/>
      <c r="Q12" s="778"/>
      <c r="R12" s="77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>
        <f t="shared" si="5"/>
        <v>0</v>
      </c>
      <c r="AN12" s="55">
        <f t="shared" si="6"/>
        <v>0</v>
      </c>
      <c r="AO12" s="55">
        <f t="shared" si="7"/>
        <v>0</v>
      </c>
      <c r="AP12" s="55">
        <f t="shared" si="8"/>
        <v>0</v>
      </c>
      <c r="AQ12" s="55">
        <f t="shared" si="9"/>
        <v>0</v>
      </c>
      <c r="AR12" s="55">
        <f t="shared" si="10"/>
        <v>0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  <c r="AW12" s="55">
        <f t="shared" si="15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928" t="s">
        <v>34</v>
      </c>
      <c r="E13" s="928" t="s">
        <v>21</v>
      </c>
      <c r="F13" s="771" t="s">
        <v>37</v>
      </c>
      <c r="G13" s="548" t="s">
        <v>24</v>
      </c>
      <c r="H13" s="548" t="s">
        <v>34</v>
      </c>
      <c r="I13" s="568" t="s">
        <v>21</v>
      </c>
      <c r="J13" s="778" t="s">
        <v>24</v>
      </c>
      <c r="K13" s="989" t="s">
        <v>34</v>
      </c>
      <c r="L13" s="784" t="s">
        <v>21</v>
      </c>
      <c r="M13" s="809" t="s">
        <v>21</v>
      </c>
      <c r="N13" s="727" t="s">
        <v>42</v>
      </c>
      <c r="O13" s="928" t="s">
        <v>24</v>
      </c>
      <c r="P13" s="568" t="s">
        <v>34</v>
      </c>
      <c r="Q13" s="778" t="s">
        <v>21</v>
      </c>
      <c r="R13" s="778" t="s">
        <v>37</v>
      </c>
      <c r="S13" s="568" t="s">
        <v>35</v>
      </c>
      <c r="T13" s="568" t="s">
        <v>42</v>
      </c>
      <c r="U13" s="548" t="s">
        <v>24</v>
      </c>
      <c r="V13" s="548" t="s">
        <v>34</v>
      </c>
      <c r="W13" s="992" t="s">
        <v>24</v>
      </c>
      <c r="X13" s="998" t="s">
        <v>34</v>
      </c>
      <c r="Y13" s="548" t="s">
        <v>21</v>
      </c>
      <c r="Z13" s="787" t="s">
        <v>21</v>
      </c>
      <c r="AA13" s="568" t="s">
        <v>35</v>
      </c>
      <c r="AB13" s="548" t="s">
        <v>42</v>
      </c>
      <c r="AC13" s="992" t="s">
        <v>24</v>
      </c>
      <c r="AD13" s="998" t="s">
        <v>34</v>
      </c>
      <c r="AE13" s="1008" t="s">
        <v>37</v>
      </c>
      <c r="AF13" s="1008" t="s">
        <v>21</v>
      </c>
      <c r="AG13" s="568" t="s">
        <v>35</v>
      </c>
      <c r="AH13" s="962">
        <f t="shared" si="2"/>
        <v>16</v>
      </c>
      <c r="AI13" s="100">
        <f t="shared" si="3"/>
        <v>3</v>
      </c>
      <c r="AJ13" s="101">
        <f t="shared" si="4"/>
        <v>24</v>
      </c>
      <c r="AK13" s="104" t="s">
        <v>48</v>
      </c>
      <c r="AL13" s="103"/>
      <c r="AM13" s="55">
        <f t="shared" si="5"/>
        <v>3</v>
      </c>
      <c r="AN13" s="55">
        <f t="shared" si="6"/>
        <v>8</v>
      </c>
      <c r="AO13" s="55">
        <f t="shared" si="7"/>
        <v>8</v>
      </c>
      <c r="AP13" s="55">
        <f t="shared" si="8"/>
        <v>6</v>
      </c>
      <c r="AQ13" s="55">
        <f t="shared" si="9"/>
        <v>6</v>
      </c>
      <c r="AR13" s="55">
        <f t="shared" si="10"/>
        <v>6</v>
      </c>
      <c r="AS13" s="55">
        <f t="shared" si="11"/>
        <v>6</v>
      </c>
      <c r="AT13" s="55">
        <f t="shared" si="12"/>
        <v>0</v>
      </c>
      <c r="AU13" s="55">
        <f t="shared" si="13"/>
        <v>0</v>
      </c>
      <c r="AV13" s="55">
        <f t="shared" si="14"/>
        <v>0</v>
      </c>
      <c r="AW13" s="55">
        <f t="shared" si="15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928" t="s">
        <v>21</v>
      </c>
      <c r="E14" s="928" t="s">
        <v>28</v>
      </c>
      <c r="F14" s="771" t="s">
        <v>34</v>
      </c>
      <c r="G14" s="548" t="s">
        <v>21</v>
      </c>
      <c r="H14" s="992" t="s">
        <v>36</v>
      </c>
      <c r="I14" s="936" t="s">
        <v>28</v>
      </c>
      <c r="J14" s="816" t="s">
        <v>34</v>
      </c>
      <c r="K14" s="816" t="s">
        <v>21</v>
      </c>
      <c r="L14" s="568" t="s">
        <v>37</v>
      </c>
      <c r="M14" s="789" t="s">
        <v>37</v>
      </c>
      <c r="N14" s="548" t="s">
        <v>28</v>
      </c>
      <c r="O14" s="928" t="s">
        <v>34</v>
      </c>
      <c r="P14" s="778" t="s">
        <v>21</v>
      </c>
      <c r="Q14" s="778" t="s">
        <v>35</v>
      </c>
      <c r="R14" s="789" t="s">
        <v>41</v>
      </c>
      <c r="S14" s="727" t="s">
        <v>37</v>
      </c>
      <c r="T14" s="727" t="s">
        <v>35</v>
      </c>
      <c r="U14" s="548" t="s">
        <v>28</v>
      </c>
      <c r="V14" s="548" t="s">
        <v>34</v>
      </c>
      <c r="W14" s="729" t="s">
        <v>21</v>
      </c>
      <c r="X14" s="548" t="s">
        <v>37</v>
      </c>
      <c r="Y14" s="548" t="s">
        <v>28</v>
      </c>
      <c r="Z14" s="568" t="s">
        <v>34</v>
      </c>
      <c r="AA14" s="548" t="s">
        <v>21</v>
      </c>
      <c r="AB14" s="548" t="s">
        <v>37</v>
      </c>
      <c r="AC14" s="548" t="s">
        <v>35</v>
      </c>
      <c r="AD14" s="548" t="s">
        <v>28</v>
      </c>
      <c r="AE14" s="568" t="s">
        <v>34</v>
      </c>
      <c r="AF14" s="568" t="s">
        <v>21</v>
      </c>
      <c r="AG14" s="787" t="s">
        <v>21</v>
      </c>
      <c r="AH14" s="962">
        <f t="shared" si="2"/>
        <v>16</v>
      </c>
      <c r="AI14" s="100">
        <f t="shared" si="3"/>
        <v>3</v>
      </c>
      <c r="AJ14" s="101">
        <f t="shared" si="4"/>
        <v>24</v>
      </c>
      <c r="AK14" s="104" t="s">
        <v>48</v>
      </c>
      <c r="AL14" s="103"/>
      <c r="AM14" s="55">
        <f t="shared" si="5"/>
        <v>5</v>
      </c>
      <c r="AN14" s="55">
        <f t="shared" si="6"/>
        <v>8</v>
      </c>
      <c r="AO14" s="55">
        <f t="shared" si="7"/>
        <v>8</v>
      </c>
      <c r="AP14" s="55">
        <f t="shared" si="8"/>
        <v>0</v>
      </c>
      <c r="AQ14" s="55">
        <f t="shared" si="9"/>
        <v>0</v>
      </c>
      <c r="AR14" s="55">
        <f t="shared" si="10"/>
        <v>0</v>
      </c>
      <c r="AS14" s="55">
        <f t="shared" si="11"/>
        <v>0</v>
      </c>
      <c r="AT14" s="55">
        <f t="shared" si="12"/>
        <v>6</v>
      </c>
      <c r="AU14" s="55">
        <f t="shared" si="13"/>
        <v>6</v>
      </c>
      <c r="AV14" s="55">
        <f t="shared" si="14"/>
        <v>6</v>
      </c>
      <c r="AW14" s="55">
        <f t="shared" si="15"/>
        <v>6</v>
      </c>
    </row>
    <row r="15" spans="1:49" ht="14">
      <c r="A15" s="19" t="s">
        <v>46</v>
      </c>
      <c r="B15" s="20" t="s">
        <v>32</v>
      </c>
      <c r="C15" s="49" t="s">
        <v>50</v>
      </c>
      <c r="D15" s="778" t="s">
        <v>28</v>
      </c>
      <c r="E15" s="778" t="s">
        <v>34</v>
      </c>
      <c r="F15" s="808" t="s">
        <v>21</v>
      </c>
      <c r="G15" s="548" t="s">
        <v>35</v>
      </c>
      <c r="H15" s="548" t="s">
        <v>24</v>
      </c>
      <c r="I15" s="548" t="s">
        <v>34</v>
      </c>
      <c r="J15" s="778" t="s">
        <v>21</v>
      </c>
      <c r="K15" s="778" t="s">
        <v>37</v>
      </c>
      <c r="L15" s="548" t="s">
        <v>24</v>
      </c>
      <c r="M15" s="789" t="s">
        <v>34</v>
      </c>
      <c r="N15" s="548" t="s">
        <v>21</v>
      </c>
      <c r="O15" s="778" t="s">
        <v>35</v>
      </c>
      <c r="P15" s="548" t="s">
        <v>35</v>
      </c>
      <c r="Q15" s="778" t="s">
        <v>41</v>
      </c>
      <c r="R15" s="778" t="s">
        <v>28</v>
      </c>
      <c r="S15" s="548" t="s">
        <v>34</v>
      </c>
      <c r="T15" s="729" t="s">
        <v>21</v>
      </c>
      <c r="U15" s="548" t="s">
        <v>21</v>
      </c>
      <c r="V15" s="548" t="s">
        <v>28</v>
      </c>
      <c r="W15" s="548" t="s">
        <v>34</v>
      </c>
      <c r="X15" s="568" t="s">
        <v>21</v>
      </c>
      <c r="Y15" s="548" t="s">
        <v>35</v>
      </c>
      <c r="Z15" s="548" t="s">
        <v>36</v>
      </c>
      <c r="AA15" s="568" t="s">
        <v>24</v>
      </c>
      <c r="AB15" s="548" t="s">
        <v>34</v>
      </c>
      <c r="AC15" s="784" t="s">
        <v>21</v>
      </c>
      <c r="AD15" s="568" t="s">
        <v>42</v>
      </c>
      <c r="AE15" s="568" t="s">
        <v>21</v>
      </c>
      <c r="AF15" s="568" t="s">
        <v>28</v>
      </c>
      <c r="AG15" s="568" t="s">
        <v>34</v>
      </c>
      <c r="AH15" s="962">
        <f t="shared" si="2"/>
        <v>16</v>
      </c>
      <c r="AI15" s="100">
        <f t="shared" si="3"/>
        <v>4</v>
      </c>
      <c r="AJ15" s="101">
        <f t="shared" si="4"/>
        <v>28</v>
      </c>
      <c r="AK15" s="104" t="s">
        <v>51</v>
      </c>
      <c r="AL15" s="103"/>
      <c r="AM15" s="55">
        <f t="shared" si="5"/>
        <v>1</v>
      </c>
      <c r="AN15" s="55">
        <f t="shared" si="6"/>
        <v>8</v>
      </c>
      <c r="AO15" s="55">
        <f t="shared" si="7"/>
        <v>8</v>
      </c>
      <c r="AP15" s="55">
        <f t="shared" si="8"/>
        <v>3</v>
      </c>
      <c r="AQ15" s="55">
        <f t="shared" si="9"/>
        <v>3</v>
      </c>
      <c r="AR15" s="55">
        <f t="shared" si="10"/>
        <v>3</v>
      </c>
      <c r="AS15" s="55">
        <f t="shared" si="11"/>
        <v>3</v>
      </c>
      <c r="AT15" s="55">
        <f t="shared" si="12"/>
        <v>4</v>
      </c>
      <c r="AU15" s="55">
        <f t="shared" si="13"/>
        <v>4</v>
      </c>
      <c r="AV15" s="55">
        <f t="shared" si="14"/>
        <v>4</v>
      </c>
      <c r="AW15" s="55">
        <f t="shared" si="15"/>
        <v>4</v>
      </c>
    </row>
    <row r="16" spans="1:49" ht="14">
      <c r="A16" s="33" t="s">
        <v>46</v>
      </c>
      <c r="B16" s="34" t="s">
        <v>32</v>
      </c>
      <c r="C16" s="49" t="s">
        <v>52</v>
      </c>
      <c r="D16" s="778" t="s">
        <v>40</v>
      </c>
      <c r="E16" s="928" t="s">
        <v>24</v>
      </c>
      <c r="F16" s="756" t="s">
        <v>34</v>
      </c>
      <c r="G16" s="548" t="s">
        <v>21</v>
      </c>
      <c r="H16" s="548" t="s">
        <v>21</v>
      </c>
      <c r="I16" s="548" t="s">
        <v>35</v>
      </c>
      <c r="J16" s="999" t="s">
        <v>41</v>
      </c>
      <c r="K16" s="1008" t="s">
        <v>41</v>
      </c>
      <c r="L16" s="1008" t="s">
        <v>21</v>
      </c>
      <c r="M16" s="965" t="s">
        <v>36</v>
      </c>
      <c r="N16" s="548" t="s">
        <v>35</v>
      </c>
      <c r="O16" s="778" t="s">
        <v>42</v>
      </c>
      <c r="P16" s="778" t="s">
        <v>37</v>
      </c>
      <c r="Q16" s="789" t="s">
        <v>24</v>
      </c>
      <c r="R16" s="789" t="s">
        <v>34</v>
      </c>
      <c r="S16" s="787" t="s">
        <v>21</v>
      </c>
      <c r="T16" s="568" t="s">
        <v>36</v>
      </c>
      <c r="U16" s="729" t="s">
        <v>21</v>
      </c>
      <c r="V16" s="548" t="s">
        <v>24</v>
      </c>
      <c r="W16" s="548" t="s">
        <v>34</v>
      </c>
      <c r="X16" s="784" t="s">
        <v>21</v>
      </c>
      <c r="Y16" s="784" t="s">
        <v>41</v>
      </c>
      <c r="Z16" s="548" t="s">
        <v>21</v>
      </c>
      <c r="AA16" s="548" t="s">
        <v>41</v>
      </c>
      <c r="AB16" s="548" t="s">
        <v>28</v>
      </c>
      <c r="AC16" s="548" t="s">
        <v>34</v>
      </c>
      <c r="AD16" s="548" t="s">
        <v>21</v>
      </c>
      <c r="AE16" s="568" t="s">
        <v>36</v>
      </c>
      <c r="AF16" s="568" t="s">
        <v>36</v>
      </c>
      <c r="AG16" s="784" t="s">
        <v>40</v>
      </c>
      <c r="AH16" s="962">
        <f t="shared" si="2"/>
        <v>16</v>
      </c>
      <c r="AI16" s="100">
        <f t="shared" si="3"/>
        <v>2</v>
      </c>
      <c r="AJ16" s="101">
        <f t="shared" si="4"/>
        <v>16</v>
      </c>
      <c r="AK16" s="104" t="s">
        <v>51</v>
      </c>
      <c r="AL16" s="103"/>
      <c r="AM16" s="55">
        <f t="shared" si="5"/>
        <v>1</v>
      </c>
      <c r="AN16" s="55">
        <f t="shared" si="6"/>
        <v>8</v>
      </c>
      <c r="AO16" s="55">
        <f t="shared" si="7"/>
        <v>8</v>
      </c>
      <c r="AP16" s="55">
        <f t="shared" si="8"/>
        <v>3</v>
      </c>
      <c r="AQ16" s="55">
        <f t="shared" si="9"/>
        <v>3</v>
      </c>
      <c r="AR16" s="55">
        <f t="shared" si="10"/>
        <v>3</v>
      </c>
      <c r="AS16" s="55">
        <f t="shared" si="11"/>
        <v>3</v>
      </c>
      <c r="AT16" s="55">
        <f t="shared" si="12"/>
        <v>1</v>
      </c>
      <c r="AU16" s="55">
        <f t="shared" si="13"/>
        <v>1</v>
      </c>
      <c r="AV16" s="55">
        <f t="shared" si="14"/>
        <v>1</v>
      </c>
      <c r="AW16" s="55">
        <f t="shared" si="15"/>
        <v>1</v>
      </c>
    </row>
    <row r="17" spans="1:49" ht="14">
      <c r="A17" s="33" t="s">
        <v>46</v>
      </c>
      <c r="B17" s="34" t="s">
        <v>32</v>
      </c>
      <c r="C17" s="49" t="s">
        <v>53</v>
      </c>
      <c r="D17" s="999" t="s">
        <v>36</v>
      </c>
      <c r="E17" s="778" t="s">
        <v>21</v>
      </c>
      <c r="F17" s="756" t="s">
        <v>24</v>
      </c>
      <c r="G17" s="548" t="s">
        <v>34</v>
      </c>
      <c r="H17" s="727" t="s">
        <v>21</v>
      </c>
      <c r="I17" s="548" t="s">
        <v>41</v>
      </c>
      <c r="J17" s="778" t="s">
        <v>42</v>
      </c>
      <c r="K17" s="778" t="s">
        <v>24</v>
      </c>
      <c r="L17" s="548" t="s">
        <v>34</v>
      </c>
      <c r="M17" s="778" t="s">
        <v>21</v>
      </c>
      <c r="N17" s="548" t="s">
        <v>35</v>
      </c>
      <c r="O17" s="778" t="s">
        <v>35</v>
      </c>
      <c r="P17" s="778" t="s">
        <v>41</v>
      </c>
      <c r="Q17" s="928" t="s">
        <v>28</v>
      </c>
      <c r="R17" s="778" t="s">
        <v>34</v>
      </c>
      <c r="S17" s="548" t="s">
        <v>21</v>
      </c>
      <c r="T17" s="548" t="s">
        <v>24</v>
      </c>
      <c r="U17" s="548" t="s">
        <v>34</v>
      </c>
      <c r="V17" s="548" t="s">
        <v>21</v>
      </c>
      <c r="W17" s="548" t="s">
        <v>21</v>
      </c>
      <c r="X17" s="548" t="s">
        <v>37</v>
      </c>
      <c r="Y17" s="548" t="s">
        <v>40</v>
      </c>
      <c r="Z17" s="568" t="s">
        <v>24</v>
      </c>
      <c r="AA17" s="548" t="s">
        <v>34</v>
      </c>
      <c r="AB17" s="729" t="s">
        <v>21</v>
      </c>
      <c r="AC17" s="568" t="s">
        <v>42</v>
      </c>
      <c r="AD17" s="548" t="s">
        <v>24</v>
      </c>
      <c r="AE17" s="548" t="s">
        <v>34</v>
      </c>
      <c r="AF17" s="568" t="s">
        <v>21</v>
      </c>
      <c r="AG17" s="548" t="s">
        <v>36</v>
      </c>
      <c r="AH17" s="962">
        <f t="shared" si="2"/>
        <v>16</v>
      </c>
      <c r="AI17" s="100">
        <f t="shared" si="3"/>
        <v>2</v>
      </c>
      <c r="AJ17" s="101">
        <f t="shared" si="4"/>
        <v>24</v>
      </c>
      <c r="AK17" s="104" t="s">
        <v>51</v>
      </c>
      <c r="AL17" s="103"/>
      <c r="AM17" s="55">
        <f t="shared" si="5"/>
        <v>1</v>
      </c>
      <c r="AN17" s="55">
        <f t="shared" si="6"/>
        <v>8</v>
      </c>
      <c r="AO17" s="55">
        <f t="shared" si="7"/>
        <v>8</v>
      </c>
      <c r="AP17" s="55">
        <f t="shared" si="8"/>
        <v>5</v>
      </c>
      <c r="AQ17" s="55">
        <f t="shared" si="9"/>
        <v>5</v>
      </c>
      <c r="AR17" s="55">
        <f t="shared" si="10"/>
        <v>5</v>
      </c>
      <c r="AS17" s="55">
        <f t="shared" si="11"/>
        <v>5</v>
      </c>
      <c r="AT17" s="55">
        <f t="shared" si="12"/>
        <v>1</v>
      </c>
      <c r="AU17" s="55">
        <f t="shared" si="13"/>
        <v>1</v>
      </c>
      <c r="AV17" s="55">
        <f t="shared" si="14"/>
        <v>1</v>
      </c>
      <c r="AW17" s="55">
        <f t="shared" si="15"/>
        <v>1</v>
      </c>
    </row>
    <row r="18" spans="1:49" ht="14">
      <c r="A18" s="19" t="s">
        <v>46</v>
      </c>
      <c r="B18" s="34" t="s">
        <v>32</v>
      </c>
      <c r="C18" s="49" t="s">
        <v>54</v>
      </c>
      <c r="D18" s="778" t="s">
        <v>21</v>
      </c>
      <c r="E18" s="928" t="s">
        <v>37</v>
      </c>
      <c r="F18" s="756" t="s">
        <v>37</v>
      </c>
      <c r="G18" s="548" t="s">
        <v>28</v>
      </c>
      <c r="H18" s="548" t="s">
        <v>34</v>
      </c>
      <c r="I18" s="548" t="s">
        <v>21</v>
      </c>
      <c r="J18" s="778" t="s">
        <v>36</v>
      </c>
      <c r="K18" s="789" t="s">
        <v>42</v>
      </c>
      <c r="L18" s="727" t="s">
        <v>40</v>
      </c>
      <c r="M18" s="778" t="s">
        <v>28</v>
      </c>
      <c r="N18" s="568" t="s">
        <v>34</v>
      </c>
      <c r="O18" s="809" t="s">
        <v>21</v>
      </c>
      <c r="P18" s="778" t="s">
        <v>24</v>
      </c>
      <c r="Q18" s="778" t="s">
        <v>34</v>
      </c>
      <c r="R18" s="778" t="s">
        <v>21</v>
      </c>
      <c r="S18" s="568" t="s">
        <v>28</v>
      </c>
      <c r="T18" s="784" t="s">
        <v>34</v>
      </c>
      <c r="U18" s="727" t="s">
        <v>21</v>
      </c>
      <c r="V18" s="727" t="s">
        <v>41</v>
      </c>
      <c r="W18" s="729" t="s">
        <v>21</v>
      </c>
      <c r="X18" s="784" t="s">
        <v>40</v>
      </c>
      <c r="Y18" s="568" t="s">
        <v>24</v>
      </c>
      <c r="Z18" s="548" t="s">
        <v>34</v>
      </c>
      <c r="AA18" s="568" t="s">
        <v>21</v>
      </c>
      <c r="AB18" s="784" t="s">
        <v>36</v>
      </c>
      <c r="AC18" s="784" t="s">
        <v>28</v>
      </c>
      <c r="AD18" s="784" t="s">
        <v>34</v>
      </c>
      <c r="AE18" s="784" t="s">
        <v>21</v>
      </c>
      <c r="AF18" s="568" t="s">
        <v>42</v>
      </c>
      <c r="AG18" s="568" t="s">
        <v>24</v>
      </c>
      <c r="AH18" s="962">
        <f t="shared" si="2"/>
        <v>16</v>
      </c>
      <c r="AI18" s="100">
        <f t="shared" si="3"/>
        <v>0</v>
      </c>
      <c r="AJ18" s="101">
        <f t="shared" si="4"/>
        <v>28</v>
      </c>
      <c r="AK18" s="104" t="s">
        <v>48</v>
      </c>
      <c r="AL18" s="98"/>
      <c r="AM18" s="55">
        <f t="shared" si="5"/>
        <v>2</v>
      </c>
      <c r="AN18" s="55">
        <f t="shared" si="6"/>
        <v>8</v>
      </c>
      <c r="AO18" s="55">
        <f t="shared" si="7"/>
        <v>8</v>
      </c>
      <c r="AP18" s="55">
        <f t="shared" si="8"/>
        <v>3</v>
      </c>
      <c r="AQ18" s="55">
        <f t="shared" si="9"/>
        <v>3</v>
      </c>
      <c r="AR18" s="55">
        <f t="shared" si="10"/>
        <v>3</v>
      </c>
      <c r="AS18" s="55">
        <f t="shared" si="11"/>
        <v>3</v>
      </c>
      <c r="AT18" s="55">
        <f t="shared" si="12"/>
        <v>4</v>
      </c>
      <c r="AU18" s="55">
        <f t="shared" si="13"/>
        <v>4</v>
      </c>
      <c r="AV18" s="55">
        <f t="shared" si="14"/>
        <v>4</v>
      </c>
      <c r="AW18" s="55">
        <f t="shared" si="15"/>
        <v>4</v>
      </c>
    </row>
    <row r="19" spans="1:49" ht="14">
      <c r="A19" s="19" t="s">
        <v>46</v>
      </c>
      <c r="B19" s="34" t="s">
        <v>32</v>
      </c>
      <c r="C19" s="49" t="s">
        <v>55</v>
      </c>
      <c r="D19" s="778" t="s">
        <v>41</v>
      </c>
      <c r="E19" s="778" t="s">
        <v>40</v>
      </c>
      <c r="F19" s="756" t="s">
        <v>36</v>
      </c>
      <c r="G19" s="548" t="s">
        <v>21</v>
      </c>
      <c r="H19" s="548" t="s">
        <v>42</v>
      </c>
      <c r="I19" s="548" t="s">
        <v>24</v>
      </c>
      <c r="J19" s="778" t="s">
        <v>34</v>
      </c>
      <c r="K19" s="789" t="s">
        <v>21</v>
      </c>
      <c r="L19" s="568" t="s">
        <v>42</v>
      </c>
      <c r="M19" s="815" t="s">
        <v>21</v>
      </c>
      <c r="N19" s="548" t="s">
        <v>24</v>
      </c>
      <c r="O19" s="778" t="s">
        <v>34</v>
      </c>
      <c r="P19" s="928" t="s">
        <v>21</v>
      </c>
      <c r="Q19" s="989" t="s">
        <v>40</v>
      </c>
      <c r="R19" s="789" t="s">
        <v>24</v>
      </c>
      <c r="S19" s="568" t="s">
        <v>34</v>
      </c>
      <c r="T19" s="568" t="s">
        <v>21</v>
      </c>
      <c r="U19" s="548" t="s">
        <v>36</v>
      </c>
      <c r="V19" s="548" t="s">
        <v>40</v>
      </c>
      <c r="W19" s="729" t="s">
        <v>21</v>
      </c>
      <c r="X19" s="548" t="s">
        <v>36</v>
      </c>
      <c r="Y19" s="568" t="s">
        <v>36</v>
      </c>
      <c r="Z19" s="548" t="s">
        <v>21</v>
      </c>
      <c r="AA19" s="548" t="s">
        <v>42</v>
      </c>
      <c r="AB19" s="568" t="s">
        <v>24</v>
      </c>
      <c r="AC19" s="568" t="s">
        <v>34</v>
      </c>
      <c r="AD19" s="548" t="s">
        <v>21</v>
      </c>
      <c r="AE19" s="568" t="s">
        <v>40</v>
      </c>
      <c r="AF19" s="568" t="s">
        <v>24</v>
      </c>
      <c r="AG19" s="568" t="s">
        <v>34</v>
      </c>
      <c r="AH19" s="962">
        <f t="shared" si="2"/>
        <v>16</v>
      </c>
      <c r="AI19" s="100">
        <f t="shared" si="3"/>
        <v>0</v>
      </c>
      <c r="AJ19" s="101">
        <f t="shared" si="4"/>
        <v>20</v>
      </c>
      <c r="AK19" s="104" t="s">
        <v>51</v>
      </c>
      <c r="AL19" s="98"/>
      <c r="AM19" s="55">
        <f t="shared" si="5"/>
        <v>0</v>
      </c>
      <c r="AN19" s="55">
        <f t="shared" si="6"/>
        <v>8</v>
      </c>
      <c r="AO19" s="55">
        <f t="shared" si="7"/>
        <v>8</v>
      </c>
      <c r="AP19" s="55">
        <f t="shared" si="8"/>
        <v>5</v>
      </c>
      <c r="AQ19" s="55">
        <f t="shared" si="9"/>
        <v>5</v>
      </c>
      <c r="AR19" s="55">
        <f t="shared" si="10"/>
        <v>5</v>
      </c>
      <c r="AS19" s="55">
        <f t="shared" si="11"/>
        <v>5</v>
      </c>
      <c r="AT19" s="55">
        <f t="shared" si="12"/>
        <v>0</v>
      </c>
      <c r="AU19" s="55">
        <f t="shared" si="13"/>
        <v>0</v>
      </c>
      <c r="AV19" s="55">
        <f t="shared" si="14"/>
        <v>0</v>
      </c>
      <c r="AW19" s="55">
        <f t="shared" si="15"/>
        <v>0</v>
      </c>
    </row>
    <row r="20" spans="1:49" ht="14">
      <c r="A20" s="19" t="s">
        <v>46</v>
      </c>
      <c r="B20" s="34" t="s">
        <v>32</v>
      </c>
      <c r="C20" s="49" t="s">
        <v>56</v>
      </c>
      <c r="D20" s="778" t="s">
        <v>21</v>
      </c>
      <c r="E20" s="778" t="s">
        <v>42</v>
      </c>
      <c r="F20" s="756" t="s">
        <v>40</v>
      </c>
      <c r="G20" s="548" t="s">
        <v>40</v>
      </c>
      <c r="H20" s="548" t="s">
        <v>28</v>
      </c>
      <c r="I20" s="548" t="s">
        <v>34</v>
      </c>
      <c r="J20" s="778" t="s">
        <v>21</v>
      </c>
      <c r="K20" s="1008" t="s">
        <v>28</v>
      </c>
      <c r="L20" s="1008" t="s">
        <v>34</v>
      </c>
      <c r="M20" s="965" t="s">
        <v>21</v>
      </c>
      <c r="N20" s="548" t="s">
        <v>36</v>
      </c>
      <c r="O20" s="778" t="s">
        <v>28</v>
      </c>
      <c r="P20" s="778" t="s">
        <v>34</v>
      </c>
      <c r="Q20" s="789" t="s">
        <v>21</v>
      </c>
      <c r="R20" s="789" t="s">
        <v>40</v>
      </c>
      <c r="S20" s="568" t="s">
        <v>42</v>
      </c>
      <c r="T20" s="568" t="s">
        <v>21</v>
      </c>
      <c r="U20" s="548" t="s">
        <v>41</v>
      </c>
      <c r="V20" s="548" t="s">
        <v>36</v>
      </c>
      <c r="W20" s="548" t="s">
        <v>28</v>
      </c>
      <c r="X20" s="568" t="s">
        <v>34</v>
      </c>
      <c r="Y20" s="725" t="s">
        <v>21</v>
      </c>
      <c r="Z20" s="584" t="s">
        <v>28</v>
      </c>
      <c r="AA20" s="584" t="s">
        <v>34</v>
      </c>
      <c r="AB20" s="725" t="s">
        <v>21</v>
      </c>
      <c r="AC20" s="725" t="s">
        <v>36</v>
      </c>
      <c r="AD20" s="725" t="s">
        <v>36</v>
      </c>
      <c r="AE20" s="725" t="s">
        <v>28</v>
      </c>
      <c r="AF20" s="568" t="s">
        <v>34</v>
      </c>
      <c r="AG20" s="568" t="s">
        <v>21</v>
      </c>
      <c r="AH20" s="962">
        <f t="shared" si="2"/>
        <v>16</v>
      </c>
      <c r="AI20" s="100">
        <f t="shared" si="3"/>
        <v>0</v>
      </c>
      <c r="AJ20" s="101">
        <f t="shared" si="4"/>
        <v>24</v>
      </c>
      <c r="AK20" s="104" t="s">
        <v>48</v>
      </c>
      <c r="AL20" s="98"/>
      <c r="AM20" s="55">
        <f t="shared" si="5"/>
        <v>0</v>
      </c>
      <c r="AN20" s="55">
        <f t="shared" si="6"/>
        <v>8</v>
      </c>
      <c r="AO20" s="55">
        <f t="shared" si="7"/>
        <v>8</v>
      </c>
      <c r="AP20" s="55">
        <f t="shared" si="8"/>
        <v>0</v>
      </c>
      <c r="AQ20" s="55">
        <f t="shared" si="9"/>
        <v>0</v>
      </c>
      <c r="AR20" s="55">
        <f t="shared" si="10"/>
        <v>0</v>
      </c>
      <c r="AS20" s="55">
        <f t="shared" si="11"/>
        <v>0</v>
      </c>
      <c r="AT20" s="55">
        <f t="shared" si="12"/>
        <v>6</v>
      </c>
      <c r="AU20" s="55">
        <f t="shared" si="13"/>
        <v>6</v>
      </c>
      <c r="AV20" s="55">
        <f t="shared" si="14"/>
        <v>6</v>
      </c>
      <c r="AW20" s="55">
        <f t="shared" si="15"/>
        <v>6</v>
      </c>
    </row>
    <row r="21" spans="1:49" ht="14">
      <c r="A21" s="19" t="s">
        <v>46</v>
      </c>
      <c r="B21" s="34" t="s">
        <v>32</v>
      </c>
      <c r="C21" s="49" t="s">
        <v>57</v>
      </c>
      <c r="D21" s="778" t="s">
        <v>36</v>
      </c>
      <c r="E21" s="778" t="s">
        <v>36</v>
      </c>
      <c r="F21" s="756" t="s">
        <v>41</v>
      </c>
      <c r="G21" s="548" t="s">
        <v>21</v>
      </c>
      <c r="H21" s="548" t="s">
        <v>41</v>
      </c>
      <c r="I21" s="548" t="s">
        <v>40</v>
      </c>
      <c r="J21" s="778" t="s">
        <v>21</v>
      </c>
      <c r="K21" s="789" t="s">
        <v>36</v>
      </c>
      <c r="L21" s="568" t="s">
        <v>21</v>
      </c>
      <c r="M21" s="789" t="s">
        <v>40</v>
      </c>
      <c r="N21" s="548" t="s">
        <v>41</v>
      </c>
      <c r="O21" s="928" t="s">
        <v>40</v>
      </c>
      <c r="P21" s="778" t="s">
        <v>40</v>
      </c>
      <c r="Q21" s="789" t="s">
        <v>21</v>
      </c>
      <c r="R21" s="778" t="s">
        <v>42</v>
      </c>
      <c r="S21" s="568" t="s">
        <v>36</v>
      </c>
      <c r="T21" s="787" t="s">
        <v>21</v>
      </c>
      <c r="U21" s="548" t="s">
        <v>42</v>
      </c>
      <c r="V21" s="548" t="s">
        <v>42</v>
      </c>
      <c r="W21" s="548" t="s">
        <v>24</v>
      </c>
      <c r="X21" s="568" t="s">
        <v>34</v>
      </c>
      <c r="Y21" s="787" t="s">
        <v>21</v>
      </c>
      <c r="Z21" s="823" t="s">
        <v>41</v>
      </c>
      <c r="AA21" s="823" t="s">
        <v>36</v>
      </c>
      <c r="AB21" s="824" t="s">
        <v>40</v>
      </c>
      <c r="AC21" s="824" t="s">
        <v>24</v>
      </c>
      <c r="AD21" s="823" t="s">
        <v>34</v>
      </c>
      <c r="AE21" s="825" t="s">
        <v>21</v>
      </c>
      <c r="AF21" s="568" t="s">
        <v>21</v>
      </c>
      <c r="AG21" s="568" t="s">
        <v>41</v>
      </c>
      <c r="AH21" s="587">
        <f t="shared" si="2"/>
        <v>16</v>
      </c>
      <c r="AI21" s="100">
        <f t="shared" si="3"/>
        <v>0</v>
      </c>
      <c r="AJ21" s="101">
        <f t="shared" si="4"/>
        <v>8</v>
      </c>
      <c r="AK21" s="104" t="s">
        <v>48</v>
      </c>
      <c r="AM21" s="55">
        <f t="shared" si="5"/>
        <v>0</v>
      </c>
      <c r="AN21" s="55">
        <f t="shared" si="6"/>
        <v>8</v>
      </c>
      <c r="AO21" s="55">
        <f t="shared" si="7"/>
        <v>8</v>
      </c>
      <c r="AP21" s="55">
        <f t="shared" si="8"/>
        <v>2</v>
      </c>
      <c r="AQ21" s="55">
        <f t="shared" si="9"/>
        <v>2</v>
      </c>
      <c r="AR21" s="55">
        <f t="shared" si="10"/>
        <v>2</v>
      </c>
      <c r="AS21" s="55">
        <f t="shared" si="11"/>
        <v>2</v>
      </c>
      <c r="AT21" s="55">
        <f t="shared" si="12"/>
        <v>0</v>
      </c>
      <c r="AU21" s="55">
        <f t="shared" si="13"/>
        <v>0</v>
      </c>
      <c r="AV21" s="55">
        <f t="shared" si="14"/>
        <v>0</v>
      </c>
      <c r="AW21" s="55">
        <f t="shared" si="15"/>
        <v>0</v>
      </c>
    </row>
    <row r="22" spans="1:49" ht="14">
      <c r="A22" s="19" t="s">
        <v>46</v>
      </c>
      <c r="B22" s="20" t="s">
        <v>58</v>
      </c>
      <c r="C22" s="49" t="s">
        <v>59</v>
      </c>
      <c r="D22" s="727" t="s">
        <v>21</v>
      </c>
      <c r="E22" s="778" t="s">
        <v>41</v>
      </c>
      <c r="F22" s="771" t="s">
        <v>21</v>
      </c>
      <c r="G22" s="992" t="s">
        <v>36</v>
      </c>
      <c r="H22" s="548" t="s">
        <v>40</v>
      </c>
      <c r="I22" s="727" t="s">
        <v>21</v>
      </c>
      <c r="J22" s="778" t="s">
        <v>35</v>
      </c>
      <c r="K22" s="778" t="s">
        <v>40</v>
      </c>
      <c r="L22" s="992" t="s">
        <v>41</v>
      </c>
      <c r="M22" s="989" t="s">
        <v>35</v>
      </c>
      <c r="N22" s="727" t="s">
        <v>40</v>
      </c>
      <c r="O22" s="928" t="s">
        <v>36</v>
      </c>
      <c r="P22" s="778" t="s">
        <v>42</v>
      </c>
      <c r="Q22" s="778" t="s">
        <v>42</v>
      </c>
      <c r="R22" s="778" t="s">
        <v>21</v>
      </c>
      <c r="S22" s="548" t="s">
        <v>40</v>
      </c>
      <c r="T22" s="548" t="s">
        <v>40</v>
      </c>
      <c r="U22" s="548" t="s">
        <v>40</v>
      </c>
      <c r="V22" s="548" t="s">
        <v>37</v>
      </c>
      <c r="W22" s="1009" t="s">
        <v>21</v>
      </c>
      <c r="X22" s="784" t="s">
        <v>41</v>
      </c>
      <c r="Y22" s="826" t="s">
        <v>35</v>
      </c>
      <c r="Z22" s="838" t="s">
        <v>42</v>
      </c>
      <c r="AA22" s="828" t="s">
        <v>21</v>
      </c>
      <c r="AB22" s="826" t="s">
        <v>41</v>
      </c>
      <c r="AC22" s="824" t="s">
        <v>40</v>
      </c>
      <c r="AD22" s="828" t="s">
        <v>21</v>
      </c>
      <c r="AE22" s="1010" t="s">
        <v>35</v>
      </c>
      <c r="AF22" s="568" t="s">
        <v>41</v>
      </c>
      <c r="AG22" s="787" t="s">
        <v>21</v>
      </c>
      <c r="AH22" s="587">
        <f t="shared" si="2"/>
        <v>16</v>
      </c>
      <c r="AI22" s="100">
        <f t="shared" si="3"/>
        <v>4</v>
      </c>
      <c r="AJ22" s="101">
        <f t="shared" si="4"/>
        <v>0</v>
      </c>
      <c r="AK22" s="104" t="s">
        <v>51</v>
      </c>
      <c r="AL22" s="98"/>
      <c r="AM22" s="55">
        <f t="shared" si="5"/>
        <v>1</v>
      </c>
      <c r="AN22" s="55">
        <f t="shared" si="6"/>
        <v>8</v>
      </c>
      <c r="AO22" s="55">
        <f t="shared" si="7"/>
        <v>8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  <c r="AW22" s="55">
        <f t="shared" si="15"/>
        <v>0</v>
      </c>
    </row>
    <row r="23" spans="1:49" ht="14">
      <c r="A23" s="19" t="s">
        <v>46</v>
      </c>
      <c r="B23" s="777" t="s">
        <v>44</v>
      </c>
      <c r="C23" s="49" t="s">
        <v>61</v>
      </c>
      <c r="D23" s="778" t="s">
        <v>42</v>
      </c>
      <c r="E23" s="778" t="s">
        <v>21</v>
      </c>
      <c r="F23" s="756" t="s">
        <v>42</v>
      </c>
      <c r="G23" s="548" t="s">
        <v>41</v>
      </c>
      <c r="H23" s="548" t="s">
        <v>21</v>
      </c>
      <c r="I23" s="715" t="s">
        <v>106</v>
      </c>
      <c r="J23" s="778" t="s">
        <v>40</v>
      </c>
      <c r="K23" s="548" t="s">
        <v>21</v>
      </c>
      <c r="L23" s="548" t="s">
        <v>36</v>
      </c>
      <c r="M23" s="989" t="s">
        <v>42</v>
      </c>
      <c r="N23" s="715" t="s">
        <v>106</v>
      </c>
      <c r="O23" s="778" t="s">
        <v>41</v>
      </c>
      <c r="P23" s="778" t="s">
        <v>21</v>
      </c>
      <c r="Q23" s="778" t="s">
        <v>36</v>
      </c>
      <c r="R23" s="715" t="s">
        <v>106</v>
      </c>
      <c r="S23" s="548" t="s">
        <v>41</v>
      </c>
      <c r="T23" s="548" t="s">
        <v>41</v>
      </c>
      <c r="U23" s="548" t="s">
        <v>35</v>
      </c>
      <c r="V23" s="548" t="s">
        <v>35</v>
      </c>
      <c r="W23" s="548" t="s">
        <v>41</v>
      </c>
      <c r="X23" s="568" t="s">
        <v>21</v>
      </c>
      <c r="Y23" s="548" t="s">
        <v>42</v>
      </c>
      <c r="Z23" s="548" t="s">
        <v>40</v>
      </c>
      <c r="AA23" s="787" t="s">
        <v>21</v>
      </c>
      <c r="AB23" s="729" t="s">
        <v>21</v>
      </c>
      <c r="AC23" s="568" t="s">
        <v>41</v>
      </c>
      <c r="AD23" s="568" t="s">
        <v>41</v>
      </c>
      <c r="AE23" s="568" t="s">
        <v>41</v>
      </c>
      <c r="AF23" s="568" t="s">
        <v>21</v>
      </c>
      <c r="AG23" s="568" t="s">
        <v>42</v>
      </c>
      <c r="AH23" s="587">
        <f t="shared" si="2"/>
        <v>16</v>
      </c>
      <c r="AI23" s="100">
        <f t="shared" si="3"/>
        <v>2</v>
      </c>
      <c r="AJ23" s="101">
        <f t="shared" si="4"/>
        <v>0</v>
      </c>
      <c r="AK23" s="104" t="s">
        <v>51</v>
      </c>
      <c r="AL23" s="98"/>
      <c r="AM23" s="55">
        <f t="shared" si="5"/>
        <v>0</v>
      </c>
      <c r="AN23" s="55">
        <f t="shared" si="6"/>
        <v>8</v>
      </c>
      <c r="AO23" s="55">
        <f t="shared" si="7"/>
        <v>8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  <c r="AW23" s="55">
        <f t="shared" si="15"/>
        <v>0</v>
      </c>
    </row>
    <row r="24" spans="1:49" ht="14">
      <c r="A24" s="19"/>
      <c r="B24" s="777"/>
      <c r="C24" s="49"/>
      <c r="D24" s="778"/>
      <c r="E24" s="778"/>
      <c r="F24" s="756"/>
      <c r="G24" s="548"/>
      <c r="H24" s="548"/>
      <c r="I24" s="548"/>
      <c r="J24" s="778"/>
      <c r="K24" s="778"/>
      <c r="L24" s="548"/>
      <c r="M24" s="789"/>
      <c r="N24" s="568"/>
      <c r="O24" s="778"/>
      <c r="P24" s="778"/>
      <c r="Q24" s="778"/>
      <c r="R24" s="77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87">
        <f t="shared" si="2"/>
        <v>0</v>
      </c>
      <c r="AI24" s="100">
        <f>COUNTIF(D24:AG24,"有")</f>
        <v>0</v>
      </c>
      <c r="AJ24" s="101">
        <f t="shared" si="4"/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  <c r="AW24" s="55">
        <f t="shared" si="15"/>
        <v>0</v>
      </c>
    </row>
    <row r="25" spans="1:49" ht="14">
      <c r="A25" s="19"/>
      <c r="B25" s="779"/>
      <c r="C25" s="49"/>
      <c r="D25" s="778"/>
      <c r="E25" s="778"/>
      <c r="F25" s="756"/>
      <c r="G25" s="548"/>
      <c r="H25" s="548"/>
      <c r="I25" s="548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87">
        <f t="shared" si="2"/>
        <v>0</v>
      </c>
      <c r="AI25" s="100">
        <f>COUNTIF(D25:AG25,"有")</f>
        <v>0</v>
      </c>
      <c r="AJ25" s="101">
        <f t="shared" si="4"/>
        <v>0</v>
      </c>
      <c r="AK25" s="373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  <c r="AW25" s="55">
        <f t="shared" si="15"/>
        <v>0</v>
      </c>
    </row>
    <row r="26" spans="1:49" ht="14">
      <c r="A26" s="19"/>
      <c r="B26" s="780"/>
      <c r="C26" s="49"/>
      <c r="D26" s="778"/>
      <c r="E26" s="778"/>
      <c r="F26" s="756"/>
      <c r="G26" s="548"/>
      <c r="H26" s="548"/>
      <c r="I26" s="791"/>
      <c r="J26" s="790"/>
      <c r="K26" s="790"/>
      <c r="L26" s="548"/>
      <c r="M26" s="778"/>
      <c r="N26" s="778"/>
      <c r="O26" s="778"/>
      <c r="P26" s="778"/>
      <c r="Q26" s="778"/>
      <c r="R26" s="778"/>
      <c r="S26" s="77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87">
        <f t="shared" si="2"/>
        <v>0</v>
      </c>
      <c r="AI26" s="100">
        <f>COUNTIF(D26:AG26,"有")</f>
        <v>0</v>
      </c>
      <c r="AJ26" s="101">
        <f t="shared" si="4"/>
        <v>0</v>
      </c>
      <c r="AK26" s="228"/>
      <c r="AM26" s="55">
        <f>COUNTIF(D26:AG26,"日")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  <c r="AW26" s="55">
        <f t="shared" si="15"/>
        <v>0</v>
      </c>
    </row>
    <row r="27" spans="1:49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108"/>
      <c r="AI27" s="109"/>
      <c r="AJ27" s="110"/>
      <c r="AK27" s="111"/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  <c r="AW27" s="55">
        <f t="shared" si="15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 t="s">
        <v>67</v>
      </c>
      <c r="L28" s="1290"/>
      <c r="M28" s="1291" t="s">
        <v>107</v>
      </c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 t="s">
        <v>84</v>
      </c>
      <c r="AF28" s="1290"/>
      <c r="AG28" s="1286"/>
      <c r="AH28" s="479"/>
      <c r="AI28" s="480"/>
      <c r="AJ28" s="481"/>
      <c r="AK28" s="482"/>
      <c r="AN28" s="55">
        <f t="shared" si="6"/>
        <v>0</v>
      </c>
      <c r="AO28" s="55">
        <f t="shared" si="7"/>
        <v>0</v>
      </c>
      <c r="AP28" s="55">
        <f t="shared" si="8"/>
        <v>0</v>
      </c>
      <c r="AQ28" s="55">
        <f t="shared" si="9"/>
        <v>0</v>
      </c>
      <c r="AR28" s="55">
        <f t="shared" si="10"/>
        <v>0</v>
      </c>
      <c r="AS28" s="55">
        <f t="shared" si="11"/>
        <v>0</v>
      </c>
      <c r="AT28" s="55">
        <f t="shared" si="12"/>
        <v>0</v>
      </c>
      <c r="AU28" s="55">
        <f t="shared" si="13"/>
        <v>0</v>
      </c>
      <c r="AV28" s="55">
        <f t="shared" si="14"/>
        <v>0</v>
      </c>
      <c r="AW28" s="55">
        <f t="shared" si="15"/>
        <v>0</v>
      </c>
    </row>
    <row r="29" spans="1:49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483"/>
      <c r="AI29" s="484"/>
      <c r="AJ29" s="485"/>
      <c r="AK29" s="486"/>
    </row>
    <row r="30" spans="1:49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4"/>
      <c r="AI30" s="3"/>
      <c r="AJ30" s="3"/>
      <c r="AK30" s="487"/>
    </row>
    <row r="31" spans="1:49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4"/>
      <c r="AI31" s="5"/>
      <c r="AJ31" s="3"/>
      <c r="AK31" s="487"/>
    </row>
    <row r="32" spans="1:49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490"/>
      <c r="AI33" s="491"/>
      <c r="AJ33" s="492"/>
      <c r="AK33" s="493"/>
    </row>
    <row r="35" spans="1:37" ht="14" hidden="1" outlineLevel="1">
      <c r="C35" t="s">
        <v>69</v>
      </c>
      <c r="D35" s="55">
        <f t="shared" ref="D35:AG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</row>
    <row r="36" spans="1:37" ht="14" hidden="1" outlineLevel="1">
      <c r="C36" t="s">
        <v>70</v>
      </c>
      <c r="D36" s="55">
        <f t="shared" ref="D36:AG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1:37" ht="14" hidden="1" outlineLevel="1">
      <c r="C37" t="s">
        <v>42</v>
      </c>
      <c r="D37" s="55">
        <f t="shared" ref="D37:AG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1:37" s="1" customFormat="1" ht="14" hidden="1" outlineLevel="1">
      <c r="C38" s="1" t="s">
        <v>71</v>
      </c>
      <c r="D38" s="55">
        <f t="shared" ref="D38:AG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1:37" s="1" customFormat="1" ht="14" hidden="1" outlineLevel="1">
      <c r="C39" s="1" t="s">
        <v>23</v>
      </c>
      <c r="D39" s="55">
        <f t="shared" ref="D39:AG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2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2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1:37" s="1" customFormat="1" ht="14" hidden="1" outlineLevel="1">
      <c r="C40" s="1" t="s">
        <v>25</v>
      </c>
      <c r="D40" s="55">
        <f t="shared" ref="D40:AG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2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2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1:37" s="1" customFormat="1" ht="14" hidden="1" outlineLevel="1">
      <c r="C41" s="1" t="s">
        <v>24</v>
      </c>
      <c r="D41" s="55">
        <f t="shared" ref="D41:AG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2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2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1:37" s="1" customFormat="1" ht="14" hidden="1" outlineLevel="1">
      <c r="C42" s="1" t="s">
        <v>26</v>
      </c>
      <c r="D42" s="55">
        <f t="shared" ref="D42:AG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2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2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</row>
    <row r="43" spans="1:37" s="1" customFormat="1" ht="14" hidden="1" outlineLevel="1">
      <c r="C43" s="1" t="s">
        <v>41</v>
      </c>
      <c r="D43" s="55">
        <f t="shared" ref="D43:AG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2</v>
      </c>
      <c r="K43" s="55">
        <f t="shared" si="24"/>
        <v>1</v>
      </c>
      <c r="L43" s="55">
        <f t="shared" si="24"/>
        <v>2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</row>
    <row r="44" spans="1:37" s="1" customFormat="1" ht="14" hidden="1" outlineLevel="1">
      <c r="C44" s="1" t="s">
        <v>72</v>
      </c>
      <c r="D44" s="55">
        <f t="shared" ref="D44:AG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2</v>
      </c>
      <c r="K44" s="55">
        <f t="shared" si="25"/>
        <v>1</v>
      </c>
      <c r="L44" s="55">
        <f t="shared" si="25"/>
        <v>2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</row>
    <row r="45" spans="1:37" s="1" customFormat="1" ht="14" hidden="1" outlineLevel="1">
      <c r="C45" s="1" t="s">
        <v>36</v>
      </c>
      <c r="D45" s="55">
        <f t="shared" ref="D45:AG45" si="26">COUNTIF(D8:D26,"3オ")</f>
        <v>2</v>
      </c>
      <c r="E45" s="55">
        <f t="shared" si="26"/>
        <v>1</v>
      </c>
      <c r="F45" s="55">
        <f t="shared" si="26"/>
        <v>1</v>
      </c>
      <c r="G45" s="55">
        <f t="shared" si="26"/>
        <v>2</v>
      </c>
      <c r="H45" s="55">
        <f t="shared" si="26"/>
        <v>2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</row>
    <row r="46" spans="1:37" s="1" customFormat="1" ht="14" hidden="1" outlineLevel="1">
      <c r="C46" s="1" t="s">
        <v>73</v>
      </c>
      <c r="D46" s="55">
        <f t="shared" ref="D46:AG46" si="27">COUNTIF(D8:D26,"３オ")</f>
        <v>2</v>
      </c>
      <c r="E46" s="55">
        <f t="shared" si="27"/>
        <v>1</v>
      </c>
      <c r="F46" s="55">
        <f t="shared" si="27"/>
        <v>1</v>
      </c>
      <c r="G46" s="55">
        <f t="shared" si="27"/>
        <v>2</v>
      </c>
      <c r="H46" s="55">
        <f t="shared" si="27"/>
        <v>2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</row>
    <row r="47" spans="1:37" s="1" customFormat="1" ht="14" hidden="1" outlineLevel="1">
      <c r="C47" s="1" t="s">
        <v>27</v>
      </c>
      <c r="D47" s="55">
        <f t="shared" ref="D47:AG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</row>
    <row r="48" spans="1:37" s="1" customFormat="1" ht="14" hidden="1" outlineLevel="1">
      <c r="C48" s="1" t="s">
        <v>28</v>
      </c>
      <c r="D48" s="55">
        <f t="shared" ref="D48:AG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</row>
    <row r="49" spans="3:33" s="1" customFormat="1" ht="14" hidden="1" outlineLevel="1">
      <c r="C49" s="1" t="s">
        <v>29</v>
      </c>
      <c r="D49" s="55">
        <f t="shared" ref="D49:AG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</row>
    <row r="50" spans="3:33" s="1" customFormat="1" ht="14" hidden="1" outlineLevel="1">
      <c r="C50" s="1" t="s">
        <v>30</v>
      </c>
      <c r="D50" s="55">
        <f t="shared" ref="D50:AG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</row>
    <row r="51" spans="3:33" s="1" customFormat="1" ht="14" collapsed="1">
      <c r="C51" s="1" t="s">
        <v>40</v>
      </c>
      <c r="D51" s="55">
        <f t="shared" ref="D51:AG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</row>
    <row r="52" spans="3:33" s="1" customFormat="1" ht="14">
      <c r="C52" s="1" t="s">
        <v>42</v>
      </c>
      <c r="D52" s="55">
        <f t="shared" ref="D52:AG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</row>
    <row r="53" spans="3:33" s="1" customFormat="1" ht="14">
      <c r="C53" s="1" t="s">
        <v>24</v>
      </c>
      <c r="D53" s="55">
        <f t="shared" ref="D53:AG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8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8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</row>
    <row r="54" spans="3:33" s="1" customFormat="1" ht="14">
      <c r="C54" s="1" t="s">
        <v>41</v>
      </c>
      <c r="D54" s="55">
        <f t="shared" ref="D54:AG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4</v>
      </c>
      <c r="K54" s="55">
        <f t="shared" si="35"/>
        <v>2</v>
      </c>
      <c r="L54" s="55">
        <f t="shared" si="35"/>
        <v>4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</row>
    <row r="55" spans="3:33" s="1" customFormat="1" ht="14">
      <c r="C55" s="1" t="s">
        <v>36</v>
      </c>
      <c r="D55" s="55">
        <f t="shared" ref="D55:AG55" si="36">SUM(D45:D46)</f>
        <v>4</v>
      </c>
      <c r="E55" s="55">
        <f t="shared" si="36"/>
        <v>2</v>
      </c>
      <c r="F55" s="55">
        <f t="shared" si="36"/>
        <v>2</v>
      </c>
      <c r="G55" s="55">
        <f t="shared" si="36"/>
        <v>4</v>
      </c>
      <c r="H55" s="55">
        <f t="shared" si="36"/>
        <v>4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</row>
    <row r="56" spans="3:33" s="1" customFormat="1" ht="14">
      <c r="C56" s="1" t="s">
        <v>28</v>
      </c>
      <c r="D56" s="55">
        <f t="shared" ref="D56:AG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</row>
    <row r="57" spans="3:33" s="1" customFormat="1" ht="14"/>
    <row r="58" spans="3:33" s="1" customFormat="1" ht="14"/>
    <row r="59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F5:I21 D5:E23 J16:L16 L20 J20:K23 S20:S23 AA20:AB23 L21:M23 T22:V22 X22:Z22 O23:Q23 T23:Z23">
    <cfRule type="expression" dxfId="11042" priority="10" stopIfTrue="1">
      <formula>AND(WEEKDAY(D$5)=1)</formula>
    </cfRule>
  </conditionalFormatting>
  <conditionalFormatting sqref="F22:AF23">
    <cfRule type="expression" dxfId="11041" priority="7" stopIfTrue="1">
      <formula>AND(WEEKDAY(F$5)=1)</formula>
    </cfRule>
  </conditionalFormatting>
  <conditionalFormatting sqref="I22">
    <cfRule type="expression" dxfId="11040" priority="5" stopIfTrue="1">
      <formula>AND(WEEKDAY(I$5)=1)</formula>
    </cfRule>
  </conditionalFormatting>
  <conditionalFormatting sqref="J5:AF15 AG5:AG26 J17:AF19 D24:AF26">
    <cfRule type="expression" dxfId="11039" priority="9" stopIfTrue="1">
      <formula>AND(WEEKDAY(D$5)=1)</formula>
    </cfRule>
  </conditionalFormatting>
  <conditionalFormatting sqref="N22:R22">
    <cfRule type="expression" dxfId="11038" priority="6" stopIfTrue="1">
      <formula>AND(WEEKDAY(N$5)=1)</formula>
    </cfRule>
  </conditionalFormatting>
  <conditionalFormatting sqref="N16:AF16">
    <cfRule type="expression" dxfId="11037" priority="1" stopIfTrue="1">
      <formula>AND(WEEKDAY(N$5)=1)</formula>
    </cfRule>
  </conditionalFormatting>
  <conditionalFormatting sqref="N20:AF21">
    <cfRule type="expression" dxfId="11036" priority="2" stopIfTrue="1">
      <formula>AND(WEEKDAY(N$5)=1)</formula>
    </cfRule>
  </conditionalFormatting>
  <conditionalFormatting sqref="AH8:AJ26 AM8:AM26">
    <cfRule type="cellIs" dxfId="11035" priority="11" stopIfTrue="1" operator="equal">
      <formula>0</formula>
    </cfRule>
  </conditionalFormatting>
  <dataValidations count="1">
    <dataValidation type="list" allowBlank="1" showInputMessage="1" showErrorMessage="1" sqref="I8:I22 I24:I26 M8:M15 M17:M19 M21:M26 N8:N22 N24:N26 R8:R22 R24:R26 W8:W21 W23:W26 D8:H26 O8:Q26 S8:V26 X8:AG26 J8:L26" xr:uid="{00000000-0002-0000-0D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59"/>
  <sheetViews>
    <sheetView workbookViewId="0">
      <selection activeCell="U24" sqref="U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7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43282</v>
      </c>
      <c r="E5" s="11">
        <f>DATE($A$1,$D$2,2)</f>
        <v>43283</v>
      </c>
      <c r="F5" s="11">
        <f>DATE($A$1,$D$2,3)</f>
        <v>43284</v>
      </c>
      <c r="G5" s="11">
        <f>DATE($A$1,$D$2,4)</f>
        <v>43285</v>
      </c>
      <c r="H5" s="11">
        <f>DATE($A$1,$D$2,5)</f>
        <v>43286</v>
      </c>
      <c r="I5" s="11">
        <f>DATE($A$1,$D$2,6)</f>
        <v>43287</v>
      </c>
      <c r="J5" s="11">
        <f>DATE($A$1,$D$2,7)</f>
        <v>43288</v>
      </c>
      <c r="K5" s="11">
        <f>DATE($A$1,$D$2,8)</f>
        <v>43289</v>
      </c>
      <c r="L5" s="11">
        <f>DATE($A$1,$D$2,9)</f>
        <v>43290</v>
      </c>
      <c r="M5" s="11">
        <f>DATE($A$1,$D$2,10)</f>
        <v>43291</v>
      </c>
      <c r="N5" s="56">
        <f>DATE($A$1,$D$2,11)</f>
        <v>43292</v>
      </c>
      <c r="O5" s="11">
        <f>DATE($A$1,$D$2,12)</f>
        <v>43293</v>
      </c>
      <c r="P5" s="11">
        <f>DATE($A$1,$D$2,13)</f>
        <v>43294</v>
      </c>
      <c r="Q5" s="11">
        <f>DATE($A$1,$D$2,14)</f>
        <v>43295</v>
      </c>
      <c r="R5" s="11">
        <f>DATE($A$1,$D$2,15)</f>
        <v>43296</v>
      </c>
      <c r="S5" s="11">
        <f>DATE($A$1,$D$2,16)</f>
        <v>43297</v>
      </c>
      <c r="T5" s="11">
        <f>DATE($A$1,$D$2,17)</f>
        <v>43298</v>
      </c>
      <c r="U5" s="11">
        <f>DATE($A$1,$D$2,18)</f>
        <v>43299</v>
      </c>
      <c r="V5" s="11">
        <f>DATE($A$1,$D$2,19)</f>
        <v>43300</v>
      </c>
      <c r="W5" s="11">
        <f>DATE($A$1,$D$2,20)</f>
        <v>43301</v>
      </c>
      <c r="X5" s="11">
        <f>DATE($A$1,$D$2,21)</f>
        <v>43302</v>
      </c>
      <c r="Y5" s="11">
        <f>DATE($A$1,$D$2,22)</f>
        <v>43303</v>
      </c>
      <c r="Z5" s="11">
        <f>DATE($A$1,$D$2,23)</f>
        <v>43304</v>
      </c>
      <c r="AA5" s="11">
        <f>DATE($A$1,$D$2,24)</f>
        <v>43305</v>
      </c>
      <c r="AB5" s="11">
        <f>DATE($A$1,$D$2,25)</f>
        <v>43306</v>
      </c>
      <c r="AC5" s="11">
        <f>DATE($A$1,$D$2,26)</f>
        <v>43307</v>
      </c>
      <c r="AD5" s="11">
        <f>DATE($A$1,$D$2,27)</f>
        <v>43308</v>
      </c>
      <c r="AE5" s="11">
        <f>DATE($A$1,$D$2,28)</f>
        <v>43309</v>
      </c>
      <c r="AF5" s="88">
        <f>DATE($A$1,$D$2,29)</f>
        <v>43310</v>
      </c>
      <c r="AG5" s="11">
        <f>DATE($A$1,$D$2,30)</f>
        <v>43311</v>
      </c>
      <c r="AH5" s="478">
        <f>DATE($A$1,$D$2,31)</f>
        <v>43312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43282</v>
      </c>
      <c r="E6" s="11">
        <f t="shared" si="0"/>
        <v>43283</v>
      </c>
      <c r="F6" s="88">
        <f t="shared" si="0"/>
        <v>43284</v>
      </c>
      <c r="G6" s="88">
        <f t="shared" si="0"/>
        <v>43285</v>
      </c>
      <c r="H6" s="88">
        <f t="shared" si="0"/>
        <v>43286</v>
      </c>
      <c r="I6" s="88">
        <f t="shared" si="0"/>
        <v>43287</v>
      </c>
      <c r="J6" s="88">
        <f t="shared" si="0"/>
        <v>43288</v>
      </c>
      <c r="K6" s="11">
        <f t="shared" si="0"/>
        <v>43289</v>
      </c>
      <c r="L6" s="88">
        <f t="shared" si="0"/>
        <v>43290</v>
      </c>
      <c r="M6" s="11">
        <f t="shared" si="0"/>
        <v>43291</v>
      </c>
      <c r="N6" s="88">
        <f t="shared" si="0"/>
        <v>43292</v>
      </c>
      <c r="O6" s="11">
        <f t="shared" si="0"/>
        <v>43293</v>
      </c>
      <c r="P6" s="11">
        <f t="shared" si="0"/>
        <v>43294</v>
      </c>
      <c r="Q6" s="11">
        <f t="shared" si="0"/>
        <v>43295</v>
      </c>
      <c r="R6" s="56">
        <f t="shared" si="0"/>
        <v>43296</v>
      </c>
      <c r="S6" s="56">
        <f t="shared" si="0"/>
        <v>43297</v>
      </c>
      <c r="T6" s="11">
        <f t="shared" si="0"/>
        <v>43298</v>
      </c>
      <c r="U6" s="88">
        <f t="shared" si="0"/>
        <v>43299</v>
      </c>
      <c r="V6" s="11">
        <f t="shared" si="0"/>
        <v>43300</v>
      </c>
      <c r="W6" s="11">
        <f t="shared" si="0"/>
        <v>43301</v>
      </c>
      <c r="X6" s="11">
        <f t="shared" si="0"/>
        <v>43302</v>
      </c>
      <c r="Y6" s="11">
        <f t="shared" si="0"/>
        <v>43303</v>
      </c>
      <c r="Z6" s="88">
        <f t="shared" si="0"/>
        <v>43304</v>
      </c>
      <c r="AA6" s="88">
        <f t="shared" si="0"/>
        <v>43305</v>
      </c>
      <c r="AB6" s="11">
        <f t="shared" si="0"/>
        <v>43306</v>
      </c>
      <c r="AC6" s="11">
        <f t="shared" si="0"/>
        <v>43307</v>
      </c>
      <c r="AD6" s="11">
        <f t="shared" si="0"/>
        <v>43308</v>
      </c>
      <c r="AE6" s="11">
        <f t="shared" si="0"/>
        <v>43309</v>
      </c>
      <c r="AF6" s="88">
        <f t="shared" si="0"/>
        <v>43310</v>
      </c>
      <c r="AG6" s="11">
        <f t="shared" si="0"/>
        <v>43311</v>
      </c>
      <c r="AH6" s="478">
        <f t="shared" si="0"/>
        <v>43312</v>
      </c>
      <c r="AI6" s="92"/>
      <c r="AJ6" s="93"/>
      <c r="AK6" s="94"/>
      <c r="AL6" s="1267"/>
    </row>
    <row r="7" spans="1:50" ht="14">
      <c r="A7" s="1254"/>
      <c r="B7" s="1255"/>
      <c r="C7" s="15"/>
      <c r="D7" s="770" t="str">
        <f t="shared" ref="D7:AH7" si="1">IF(D6="","",CHOOSE(WEEKDAY(D6,1),"日","月","火","水","木","金","土"))</f>
        <v>日</v>
      </c>
      <c r="E7" s="708" t="str">
        <f t="shared" si="1"/>
        <v>月</v>
      </c>
      <c r="F7" s="744" t="str">
        <f t="shared" si="1"/>
        <v>火</v>
      </c>
      <c r="G7" s="744" t="str">
        <f t="shared" si="1"/>
        <v>水</v>
      </c>
      <c r="H7" s="744" t="str">
        <f t="shared" si="1"/>
        <v>木</v>
      </c>
      <c r="I7" s="744" t="str">
        <f t="shared" si="1"/>
        <v>金</v>
      </c>
      <c r="J7" s="744" t="str">
        <f t="shared" si="1"/>
        <v>土</v>
      </c>
      <c r="K7" s="770" t="str">
        <f t="shared" si="1"/>
        <v>日</v>
      </c>
      <c r="L7" s="744" t="str">
        <f t="shared" si="1"/>
        <v>月</v>
      </c>
      <c r="M7" s="708" t="str">
        <f t="shared" si="1"/>
        <v>火</v>
      </c>
      <c r="N7" s="744" t="str">
        <f t="shared" si="1"/>
        <v>水</v>
      </c>
      <c r="O7" s="708" t="str">
        <f t="shared" si="1"/>
        <v>木</v>
      </c>
      <c r="P7" s="708" t="str">
        <f t="shared" si="1"/>
        <v>金</v>
      </c>
      <c r="Q7" s="708" t="str">
        <f t="shared" si="1"/>
        <v>土</v>
      </c>
      <c r="R7" s="807" t="str">
        <f t="shared" si="1"/>
        <v>日</v>
      </c>
      <c r="S7" s="807" t="str">
        <f t="shared" si="1"/>
        <v>月</v>
      </c>
      <c r="T7" s="708" t="str">
        <f t="shared" si="1"/>
        <v>火</v>
      </c>
      <c r="U7" s="744" t="str">
        <f t="shared" si="1"/>
        <v>水</v>
      </c>
      <c r="V7" s="708" t="str">
        <f t="shared" si="1"/>
        <v>木</v>
      </c>
      <c r="W7" s="708" t="str">
        <f t="shared" si="1"/>
        <v>金</v>
      </c>
      <c r="X7" s="708" t="str">
        <f t="shared" si="1"/>
        <v>土</v>
      </c>
      <c r="Y7" s="770" t="str">
        <f t="shared" si="1"/>
        <v>日</v>
      </c>
      <c r="Z7" s="744" t="str">
        <f t="shared" si="1"/>
        <v>月</v>
      </c>
      <c r="AA7" s="744" t="str">
        <f t="shared" si="1"/>
        <v>火</v>
      </c>
      <c r="AB7" s="708" t="str">
        <f t="shared" si="1"/>
        <v>水</v>
      </c>
      <c r="AC7" s="708" t="str">
        <f t="shared" si="1"/>
        <v>木</v>
      </c>
      <c r="AD7" s="708" t="str">
        <f t="shared" si="1"/>
        <v>金</v>
      </c>
      <c r="AE7" s="708" t="str">
        <f t="shared" si="1"/>
        <v>土</v>
      </c>
      <c r="AF7" s="797" t="str">
        <f t="shared" si="1"/>
        <v>日</v>
      </c>
      <c r="AG7" s="708" t="str">
        <f t="shared" si="1"/>
        <v>月</v>
      </c>
      <c r="AH7" s="708" t="str">
        <f t="shared" si="1"/>
        <v>火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809" t="s">
        <v>24</v>
      </c>
      <c r="E8" s="809" t="s">
        <v>34</v>
      </c>
      <c r="F8" s="729" t="s">
        <v>21</v>
      </c>
      <c r="G8" s="727" t="s">
        <v>24</v>
      </c>
      <c r="H8" s="727" t="s">
        <v>34</v>
      </c>
      <c r="I8" s="727" t="s">
        <v>21</v>
      </c>
      <c r="J8" s="727" t="s">
        <v>37</v>
      </c>
      <c r="K8" s="989" t="s">
        <v>37</v>
      </c>
      <c r="L8" s="727" t="s">
        <v>28</v>
      </c>
      <c r="M8" s="928" t="s">
        <v>34</v>
      </c>
      <c r="N8" s="729" t="s">
        <v>21</v>
      </c>
      <c r="O8" s="928" t="s">
        <v>37</v>
      </c>
      <c r="P8" s="989" t="s">
        <v>21</v>
      </c>
      <c r="Q8" s="928" t="s">
        <v>37</v>
      </c>
      <c r="R8" s="771" t="s">
        <v>37</v>
      </c>
      <c r="S8" s="854" t="s">
        <v>24</v>
      </c>
      <c r="T8" s="729" t="s">
        <v>34</v>
      </c>
      <c r="U8" s="727" t="s">
        <v>21</v>
      </c>
      <c r="V8" s="727" t="s">
        <v>37</v>
      </c>
      <c r="W8" s="729" t="s">
        <v>21</v>
      </c>
      <c r="X8" s="727" t="s">
        <v>37</v>
      </c>
      <c r="Y8" s="727" t="s">
        <v>28</v>
      </c>
      <c r="Z8" s="727" t="s">
        <v>34</v>
      </c>
      <c r="AA8" s="727" t="s">
        <v>21</v>
      </c>
      <c r="AB8" s="727" t="s">
        <v>21</v>
      </c>
      <c r="AC8" s="727" t="s">
        <v>35</v>
      </c>
      <c r="AD8" s="784" t="s">
        <v>37</v>
      </c>
      <c r="AE8" s="784" t="s">
        <v>21</v>
      </c>
      <c r="AF8" s="784" t="s">
        <v>37</v>
      </c>
      <c r="AG8" s="784" t="s">
        <v>37</v>
      </c>
      <c r="AH8" s="787" t="s">
        <v>28</v>
      </c>
      <c r="AI8" s="962">
        <f t="shared" ref="AI8:AI26" si="2">SUM(AO8:AP8)</f>
        <v>18</v>
      </c>
      <c r="AJ8" s="100">
        <f t="shared" ref="AJ8:AJ26" si="3">COUNTIF(D8:AH8,"有")</f>
        <v>1</v>
      </c>
      <c r="AK8" s="101">
        <f t="shared" ref="AK8:AK26" si="4">SUM(AQ8:AX8)</f>
        <v>24</v>
      </c>
      <c r="AL8" s="544" t="s">
        <v>38</v>
      </c>
      <c r="AM8" s="545"/>
      <c r="AN8" s="55">
        <f t="shared" ref="AN8:AN23" si="5">COUNTIF(D8:AH8,"日")</f>
        <v>10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3</v>
      </c>
      <c r="AR8" s="55">
        <f t="shared" ref="AR8:AR28" si="9">COUNTIF(D8:AH8,"2－")</f>
        <v>3</v>
      </c>
      <c r="AS8" s="55">
        <f t="shared" ref="AS8:AS28" si="10">COUNTIF(D8:AH8,"２-")</f>
        <v>3</v>
      </c>
      <c r="AT8" s="55">
        <f t="shared" ref="AT8:AT28" si="11">COUNTIF(D8:AH8,"２－")</f>
        <v>3</v>
      </c>
      <c r="AU8" s="55">
        <f t="shared" ref="AU8:AU28" si="12">COUNTIF(D8:AH8,"3-")</f>
        <v>3</v>
      </c>
      <c r="AV8" s="55">
        <f t="shared" ref="AV8:AV28" si="13">COUNTIF(D8:AH8,"3－")</f>
        <v>3</v>
      </c>
      <c r="AW8" s="55">
        <f t="shared" ref="AW8:AW28" si="14">COUNTIF(D8:AH8,"３-")</f>
        <v>3</v>
      </c>
      <c r="AX8" s="55">
        <f t="shared" ref="AX8:AX28" si="15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810" t="s">
        <v>34</v>
      </c>
      <c r="E9" s="810" t="s">
        <v>21</v>
      </c>
      <c r="F9" s="727" t="s">
        <v>37</v>
      </c>
      <c r="G9" s="727" t="s">
        <v>36</v>
      </c>
      <c r="H9" s="727" t="s">
        <v>28</v>
      </c>
      <c r="I9" s="727" t="s">
        <v>34</v>
      </c>
      <c r="J9" s="727" t="s">
        <v>21</v>
      </c>
      <c r="K9" s="989" t="s">
        <v>42</v>
      </c>
      <c r="L9" s="727" t="s">
        <v>21</v>
      </c>
      <c r="M9" s="727" t="s">
        <v>28</v>
      </c>
      <c r="N9" s="727" t="s">
        <v>34</v>
      </c>
      <c r="O9" s="727" t="s">
        <v>21</v>
      </c>
      <c r="P9" s="928" t="s">
        <v>37</v>
      </c>
      <c r="Q9" s="989" t="s">
        <v>28</v>
      </c>
      <c r="R9" s="854" t="s">
        <v>34</v>
      </c>
      <c r="S9" s="820" t="s">
        <v>21</v>
      </c>
      <c r="T9" s="727" t="s">
        <v>37</v>
      </c>
      <c r="U9" s="727" t="s">
        <v>28</v>
      </c>
      <c r="V9" s="727" t="s">
        <v>34</v>
      </c>
      <c r="W9" s="729" t="s">
        <v>21</v>
      </c>
      <c r="X9" s="727" t="s">
        <v>41</v>
      </c>
      <c r="Y9" s="784" t="s">
        <v>37</v>
      </c>
      <c r="Z9" s="727" t="s">
        <v>21</v>
      </c>
      <c r="AA9" s="727" t="s">
        <v>37</v>
      </c>
      <c r="AB9" s="727" t="s">
        <v>28</v>
      </c>
      <c r="AC9" s="727" t="s">
        <v>34</v>
      </c>
      <c r="AD9" s="727" t="s">
        <v>21</v>
      </c>
      <c r="AE9" s="727" t="s">
        <v>28</v>
      </c>
      <c r="AF9" s="784" t="s">
        <v>34</v>
      </c>
      <c r="AG9" s="784" t="s">
        <v>21</v>
      </c>
      <c r="AH9" s="784" t="s">
        <v>37</v>
      </c>
      <c r="AI9" s="962">
        <f t="shared" si="2"/>
        <v>18</v>
      </c>
      <c r="AJ9" s="100">
        <f t="shared" si="3"/>
        <v>0</v>
      </c>
      <c r="AK9" s="101">
        <f t="shared" si="4"/>
        <v>24</v>
      </c>
      <c r="AL9" s="102" t="s">
        <v>38</v>
      </c>
      <c r="AM9" s="103"/>
      <c r="AN9" s="55">
        <f t="shared" si="5"/>
        <v>6</v>
      </c>
      <c r="AO9" s="55">
        <f t="shared" si="6"/>
        <v>9</v>
      </c>
      <c r="AP9" s="55">
        <f t="shared" si="7"/>
        <v>9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6</v>
      </c>
      <c r="AV9" s="55">
        <f t="shared" si="13"/>
        <v>6</v>
      </c>
      <c r="AW9" s="55">
        <f t="shared" si="14"/>
        <v>6</v>
      </c>
      <c r="AX9" s="55">
        <f t="shared" si="15"/>
        <v>6</v>
      </c>
    </row>
    <row r="10" spans="1:50" ht="14">
      <c r="A10" s="19" t="s">
        <v>31</v>
      </c>
      <c r="B10" s="20" t="s">
        <v>32</v>
      </c>
      <c r="C10" s="546" t="s">
        <v>43</v>
      </c>
      <c r="D10" s="928" t="s">
        <v>37</v>
      </c>
      <c r="E10" s="928" t="s">
        <v>42</v>
      </c>
      <c r="F10" s="727" t="s">
        <v>42</v>
      </c>
      <c r="G10" s="727" t="s">
        <v>21</v>
      </c>
      <c r="H10" s="727" t="s">
        <v>40</v>
      </c>
      <c r="I10" s="784" t="s">
        <v>37</v>
      </c>
      <c r="J10" s="727" t="s">
        <v>42</v>
      </c>
      <c r="K10" s="815" t="s">
        <v>21</v>
      </c>
      <c r="L10" s="784" t="s">
        <v>37</v>
      </c>
      <c r="M10" s="928" t="s">
        <v>37</v>
      </c>
      <c r="N10" s="727" t="s">
        <v>21</v>
      </c>
      <c r="O10" s="928" t="s">
        <v>36</v>
      </c>
      <c r="P10" s="989" t="s">
        <v>36</v>
      </c>
      <c r="Q10" s="989" t="s">
        <v>21</v>
      </c>
      <c r="R10" s="854" t="s">
        <v>42</v>
      </c>
      <c r="S10" s="854" t="s">
        <v>36</v>
      </c>
      <c r="T10" s="784" t="s">
        <v>42</v>
      </c>
      <c r="U10" s="729" t="s">
        <v>21</v>
      </c>
      <c r="V10" s="727" t="s">
        <v>24</v>
      </c>
      <c r="W10" s="727" t="s">
        <v>34</v>
      </c>
      <c r="X10" s="784" t="s">
        <v>21</v>
      </c>
      <c r="Y10" s="784" t="s">
        <v>42</v>
      </c>
      <c r="Z10" s="784" t="s">
        <v>24</v>
      </c>
      <c r="AA10" s="784" t="s">
        <v>34</v>
      </c>
      <c r="AB10" s="727" t="s">
        <v>21</v>
      </c>
      <c r="AC10" s="727" t="s">
        <v>41</v>
      </c>
      <c r="AD10" s="729" t="s">
        <v>21</v>
      </c>
      <c r="AE10" s="727" t="s">
        <v>36</v>
      </c>
      <c r="AF10" s="787" t="s">
        <v>21</v>
      </c>
      <c r="AG10" s="784" t="s">
        <v>24</v>
      </c>
      <c r="AH10" s="727" t="s">
        <v>34</v>
      </c>
      <c r="AI10" s="962">
        <f t="shared" si="2"/>
        <v>18</v>
      </c>
      <c r="AJ10" s="100">
        <f t="shared" si="3"/>
        <v>0</v>
      </c>
      <c r="AK10" s="101">
        <f t="shared" si="4"/>
        <v>12</v>
      </c>
      <c r="AL10" s="102" t="s">
        <v>38</v>
      </c>
      <c r="AM10" s="103"/>
      <c r="AN10" s="55">
        <f t="shared" si="5"/>
        <v>4</v>
      </c>
      <c r="AO10" s="55">
        <f t="shared" si="6"/>
        <v>9</v>
      </c>
      <c r="AP10" s="55">
        <f t="shared" si="7"/>
        <v>9</v>
      </c>
      <c r="AQ10" s="55">
        <f t="shared" si="8"/>
        <v>3</v>
      </c>
      <c r="AR10" s="55">
        <f t="shared" si="9"/>
        <v>3</v>
      </c>
      <c r="AS10" s="55">
        <f t="shared" si="10"/>
        <v>3</v>
      </c>
      <c r="AT10" s="55">
        <f t="shared" si="11"/>
        <v>3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928" t="s">
        <v>21</v>
      </c>
      <c r="E11" s="928" t="s">
        <v>37</v>
      </c>
      <c r="F11" s="727" t="s">
        <v>21</v>
      </c>
      <c r="G11" s="727" t="s">
        <v>37</v>
      </c>
      <c r="H11" s="727" t="s">
        <v>37</v>
      </c>
      <c r="I11" s="784" t="s">
        <v>21</v>
      </c>
      <c r="J11" s="727" t="s">
        <v>21</v>
      </c>
      <c r="K11" s="989" t="s">
        <v>21</v>
      </c>
      <c r="L11" s="784" t="s">
        <v>21</v>
      </c>
      <c r="M11" s="928" t="s">
        <v>21</v>
      </c>
      <c r="N11" s="727" t="s">
        <v>37</v>
      </c>
      <c r="O11" s="809" t="s">
        <v>21</v>
      </c>
      <c r="P11" s="989" t="s">
        <v>37</v>
      </c>
      <c r="Q11" s="989" t="s">
        <v>21</v>
      </c>
      <c r="R11" s="854" t="s">
        <v>21</v>
      </c>
      <c r="S11" s="854" t="s">
        <v>21</v>
      </c>
      <c r="T11" s="784" t="s">
        <v>21</v>
      </c>
      <c r="U11" s="727" t="s">
        <v>37</v>
      </c>
      <c r="V11" s="727" t="s">
        <v>21</v>
      </c>
      <c r="W11" s="727" t="s">
        <v>37</v>
      </c>
      <c r="X11" s="784" t="s">
        <v>21</v>
      </c>
      <c r="Y11" s="784" t="s">
        <v>21</v>
      </c>
      <c r="Z11" s="784" t="s">
        <v>37</v>
      </c>
      <c r="AA11" s="784" t="s">
        <v>21</v>
      </c>
      <c r="AB11" s="727" t="s">
        <v>37</v>
      </c>
      <c r="AC11" s="727" t="s">
        <v>37</v>
      </c>
      <c r="AD11" s="727" t="s">
        <v>21</v>
      </c>
      <c r="AE11" s="727" t="s">
        <v>21</v>
      </c>
      <c r="AF11" s="784" t="s">
        <v>21</v>
      </c>
      <c r="AG11" s="787" t="s">
        <v>21</v>
      </c>
      <c r="AH11" s="787" t="s">
        <v>21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928"/>
      <c r="E12" s="928"/>
      <c r="F12" s="727"/>
      <c r="G12" s="727"/>
      <c r="H12" s="727"/>
      <c r="I12" s="784"/>
      <c r="J12" s="727"/>
      <c r="K12" s="989"/>
      <c r="L12" s="784"/>
      <c r="M12" s="928"/>
      <c r="N12" s="727"/>
      <c r="O12" s="928"/>
      <c r="P12" s="989"/>
      <c r="Q12" s="928"/>
      <c r="R12" s="771"/>
      <c r="S12" s="771"/>
      <c r="T12" s="784"/>
      <c r="U12" s="727"/>
      <c r="V12" s="727"/>
      <c r="W12" s="727"/>
      <c r="X12" s="784"/>
      <c r="Y12" s="727"/>
      <c r="Z12" s="784"/>
      <c r="AA12" s="784"/>
      <c r="AB12" s="727"/>
      <c r="AC12" s="727"/>
      <c r="AD12" s="727"/>
      <c r="AE12" s="727"/>
      <c r="AF12" s="727"/>
      <c r="AG12" s="727"/>
      <c r="AH12" s="784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09" t="s">
        <v>21</v>
      </c>
      <c r="E13" s="999" t="s">
        <v>24</v>
      </c>
      <c r="F13" s="992" t="s">
        <v>34</v>
      </c>
      <c r="G13" s="727" t="s">
        <v>21</v>
      </c>
      <c r="H13" s="727" t="s">
        <v>21</v>
      </c>
      <c r="I13" s="784" t="s">
        <v>37</v>
      </c>
      <c r="J13" s="727" t="s">
        <v>35</v>
      </c>
      <c r="K13" s="989" t="s">
        <v>37</v>
      </c>
      <c r="L13" s="784" t="s">
        <v>24</v>
      </c>
      <c r="M13" s="928" t="s">
        <v>34</v>
      </c>
      <c r="N13" s="727" t="s">
        <v>21</v>
      </c>
      <c r="O13" s="928" t="s">
        <v>35</v>
      </c>
      <c r="P13" s="784" t="s">
        <v>24</v>
      </c>
      <c r="Q13" s="928" t="s">
        <v>34</v>
      </c>
      <c r="R13" s="808" t="s">
        <v>21</v>
      </c>
      <c r="S13" s="820" t="s">
        <v>21</v>
      </c>
      <c r="T13" s="784" t="s">
        <v>37</v>
      </c>
      <c r="U13" s="727" t="s">
        <v>35</v>
      </c>
      <c r="V13" s="992" t="s">
        <v>24</v>
      </c>
      <c r="W13" s="992" t="s">
        <v>34</v>
      </c>
      <c r="X13" s="784" t="s">
        <v>21</v>
      </c>
      <c r="Y13" s="727" t="s">
        <v>37</v>
      </c>
      <c r="Z13" s="998" t="s">
        <v>24</v>
      </c>
      <c r="AA13" s="998" t="s">
        <v>34</v>
      </c>
      <c r="AB13" s="727" t="s">
        <v>21</v>
      </c>
      <c r="AC13" s="727" t="s">
        <v>37</v>
      </c>
      <c r="AD13" s="784" t="s">
        <v>24</v>
      </c>
      <c r="AE13" s="784" t="s">
        <v>34</v>
      </c>
      <c r="AF13" s="784" t="s">
        <v>21</v>
      </c>
      <c r="AG13" s="998" t="s">
        <v>24</v>
      </c>
      <c r="AH13" s="998" t="s">
        <v>34</v>
      </c>
      <c r="AI13" s="962">
        <f t="shared" si="2"/>
        <v>18</v>
      </c>
      <c r="AJ13" s="100">
        <f t="shared" si="3"/>
        <v>3</v>
      </c>
      <c r="AK13" s="101">
        <f t="shared" si="4"/>
        <v>28</v>
      </c>
      <c r="AL13" s="104" t="s">
        <v>48</v>
      </c>
      <c r="AM13" s="103"/>
      <c r="AN13" s="55">
        <f t="shared" si="5"/>
        <v>5</v>
      </c>
      <c r="AO13" s="55">
        <f t="shared" si="6"/>
        <v>9</v>
      </c>
      <c r="AP13" s="55">
        <f t="shared" si="7"/>
        <v>9</v>
      </c>
      <c r="AQ13" s="55">
        <f t="shared" si="8"/>
        <v>7</v>
      </c>
      <c r="AR13" s="55">
        <f t="shared" si="9"/>
        <v>7</v>
      </c>
      <c r="AS13" s="55">
        <f t="shared" si="10"/>
        <v>7</v>
      </c>
      <c r="AT13" s="55">
        <f t="shared" si="11"/>
        <v>7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928" t="s">
        <v>21</v>
      </c>
      <c r="E14" s="1005" t="s">
        <v>37</v>
      </c>
      <c r="F14" s="727" t="s">
        <v>28</v>
      </c>
      <c r="G14" s="727" t="s">
        <v>34</v>
      </c>
      <c r="H14" s="729" t="s">
        <v>21</v>
      </c>
      <c r="I14" s="1000" t="s">
        <v>28</v>
      </c>
      <c r="J14" s="1000" t="s">
        <v>34</v>
      </c>
      <c r="K14" s="1006" t="s">
        <v>21</v>
      </c>
      <c r="L14" s="1002" t="s">
        <v>37</v>
      </c>
      <c r="M14" s="1007" t="s">
        <v>37</v>
      </c>
      <c r="N14" s="729" t="s">
        <v>21</v>
      </c>
      <c r="O14" s="928" t="s">
        <v>28</v>
      </c>
      <c r="P14" s="928" t="s">
        <v>34</v>
      </c>
      <c r="Q14" s="928" t="s">
        <v>21</v>
      </c>
      <c r="R14" s="854" t="s">
        <v>28</v>
      </c>
      <c r="S14" s="771" t="s">
        <v>34</v>
      </c>
      <c r="T14" s="727" t="s">
        <v>21</v>
      </c>
      <c r="U14" s="727" t="s">
        <v>36</v>
      </c>
      <c r="V14" s="727" t="s">
        <v>28</v>
      </c>
      <c r="W14" s="727" t="s">
        <v>34</v>
      </c>
      <c r="X14" s="727" t="s">
        <v>21</v>
      </c>
      <c r="Y14" s="727" t="s">
        <v>35</v>
      </c>
      <c r="Z14" s="784" t="s">
        <v>35</v>
      </c>
      <c r="AA14" s="727" t="s">
        <v>28</v>
      </c>
      <c r="AB14" s="727" t="s">
        <v>34</v>
      </c>
      <c r="AC14" s="727" t="s">
        <v>21</v>
      </c>
      <c r="AD14" s="727" t="s">
        <v>36</v>
      </c>
      <c r="AE14" s="784" t="s">
        <v>37</v>
      </c>
      <c r="AF14" s="784" t="s">
        <v>21</v>
      </c>
      <c r="AG14" s="784" t="s">
        <v>36</v>
      </c>
      <c r="AH14" s="784" t="s">
        <v>35</v>
      </c>
      <c r="AI14" s="962">
        <f t="shared" si="2"/>
        <v>18</v>
      </c>
      <c r="AJ14" s="100">
        <f t="shared" si="3"/>
        <v>3</v>
      </c>
      <c r="AK14" s="101">
        <f t="shared" si="4"/>
        <v>24</v>
      </c>
      <c r="AL14" s="104" t="s">
        <v>48</v>
      </c>
      <c r="AM14" s="103"/>
      <c r="AN14" s="55">
        <f t="shared" si="5"/>
        <v>4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810" t="s">
        <v>21</v>
      </c>
      <c r="E15" s="1005" t="s">
        <v>37</v>
      </c>
      <c r="F15" s="727" t="s">
        <v>24</v>
      </c>
      <c r="G15" s="727" t="s">
        <v>34</v>
      </c>
      <c r="H15" s="727" t="s">
        <v>21</v>
      </c>
      <c r="I15" s="727" t="s">
        <v>24</v>
      </c>
      <c r="J15" s="727" t="s">
        <v>34</v>
      </c>
      <c r="K15" s="928" t="s">
        <v>21</v>
      </c>
      <c r="L15" s="1003" t="s">
        <v>37</v>
      </c>
      <c r="M15" s="1007" t="s">
        <v>37</v>
      </c>
      <c r="N15" s="727" t="s">
        <v>24</v>
      </c>
      <c r="O15" s="928" t="s">
        <v>34</v>
      </c>
      <c r="P15" s="727" t="s">
        <v>21</v>
      </c>
      <c r="Q15" s="928" t="s">
        <v>24</v>
      </c>
      <c r="R15" s="771" t="s">
        <v>34</v>
      </c>
      <c r="S15" s="808" t="s">
        <v>21</v>
      </c>
      <c r="T15" s="727" t="s">
        <v>28</v>
      </c>
      <c r="U15" s="727" t="s">
        <v>34</v>
      </c>
      <c r="V15" s="727" t="s">
        <v>21</v>
      </c>
      <c r="W15" s="729" t="s">
        <v>21</v>
      </c>
      <c r="X15" s="784" t="s">
        <v>24</v>
      </c>
      <c r="Y15" s="727" t="s">
        <v>34</v>
      </c>
      <c r="Z15" s="727" t="s">
        <v>21</v>
      </c>
      <c r="AA15" s="784" t="s">
        <v>36</v>
      </c>
      <c r="AB15" s="727" t="s">
        <v>42</v>
      </c>
      <c r="AC15" s="784" t="s">
        <v>35</v>
      </c>
      <c r="AD15" s="784" t="s">
        <v>28</v>
      </c>
      <c r="AE15" s="784" t="s">
        <v>34</v>
      </c>
      <c r="AF15" s="787" t="s">
        <v>21</v>
      </c>
      <c r="AG15" s="784" t="s">
        <v>35</v>
      </c>
      <c r="AH15" s="784" t="s">
        <v>36</v>
      </c>
      <c r="AI15" s="962">
        <f t="shared" si="2"/>
        <v>18</v>
      </c>
      <c r="AJ15" s="100">
        <f t="shared" si="3"/>
        <v>2</v>
      </c>
      <c r="AK15" s="101">
        <f t="shared" si="4"/>
        <v>28</v>
      </c>
      <c r="AL15" s="104" t="s">
        <v>51</v>
      </c>
      <c r="AM15" s="103"/>
      <c r="AN15" s="55">
        <f t="shared" si="5"/>
        <v>3</v>
      </c>
      <c r="AO15" s="55">
        <f t="shared" si="6"/>
        <v>9</v>
      </c>
      <c r="AP15" s="55">
        <f t="shared" si="7"/>
        <v>9</v>
      </c>
      <c r="AQ15" s="55">
        <f t="shared" si="8"/>
        <v>5</v>
      </c>
      <c r="AR15" s="55">
        <f t="shared" si="9"/>
        <v>5</v>
      </c>
      <c r="AS15" s="55">
        <f t="shared" si="10"/>
        <v>5</v>
      </c>
      <c r="AT15" s="55">
        <f t="shared" si="11"/>
        <v>5</v>
      </c>
      <c r="AU15" s="55">
        <f t="shared" si="12"/>
        <v>2</v>
      </c>
      <c r="AV15" s="55">
        <f t="shared" si="13"/>
        <v>2</v>
      </c>
      <c r="AW15" s="55">
        <f t="shared" si="14"/>
        <v>2</v>
      </c>
      <c r="AX15" s="55">
        <f t="shared" si="15"/>
        <v>2</v>
      </c>
    </row>
    <row r="16" spans="1:50" ht="14">
      <c r="A16" s="33" t="s">
        <v>46</v>
      </c>
      <c r="B16" s="34" t="s">
        <v>32</v>
      </c>
      <c r="C16" s="49" t="s">
        <v>52</v>
      </c>
      <c r="D16" s="928" t="s">
        <v>40</v>
      </c>
      <c r="E16" s="809" t="s">
        <v>21</v>
      </c>
      <c r="F16" s="729" t="s">
        <v>35</v>
      </c>
      <c r="G16" s="729" t="s">
        <v>35</v>
      </c>
      <c r="H16" s="729" t="s">
        <v>35</v>
      </c>
      <c r="I16" s="727" t="s">
        <v>42</v>
      </c>
      <c r="J16" s="729" t="s">
        <v>21</v>
      </c>
      <c r="K16" s="989" t="s">
        <v>24</v>
      </c>
      <c r="L16" s="784" t="s">
        <v>34</v>
      </c>
      <c r="M16" s="815" t="s">
        <v>21</v>
      </c>
      <c r="N16" s="727" t="s">
        <v>36</v>
      </c>
      <c r="O16" s="928" t="s">
        <v>42</v>
      </c>
      <c r="P16" s="928" t="s">
        <v>21</v>
      </c>
      <c r="Q16" s="989" t="s">
        <v>40</v>
      </c>
      <c r="R16" s="854" t="s">
        <v>24</v>
      </c>
      <c r="S16" s="854" t="s">
        <v>34</v>
      </c>
      <c r="T16" s="784" t="s">
        <v>21</v>
      </c>
      <c r="U16" s="727" t="s">
        <v>41</v>
      </c>
      <c r="V16" s="727" t="s">
        <v>41</v>
      </c>
      <c r="W16" s="727" t="s">
        <v>28</v>
      </c>
      <c r="X16" s="784" t="s">
        <v>34</v>
      </c>
      <c r="Y16" s="784" t="s">
        <v>21</v>
      </c>
      <c r="Z16" s="727" t="s">
        <v>41</v>
      </c>
      <c r="AA16" s="727" t="s">
        <v>21</v>
      </c>
      <c r="AB16" s="727" t="s">
        <v>21</v>
      </c>
      <c r="AC16" s="727" t="s">
        <v>42</v>
      </c>
      <c r="AD16" s="784" t="s">
        <v>42</v>
      </c>
      <c r="AE16" s="784" t="s">
        <v>21</v>
      </c>
      <c r="AF16" s="784" t="s">
        <v>36</v>
      </c>
      <c r="AG16" s="784" t="s">
        <v>28</v>
      </c>
      <c r="AH16" s="784" t="s">
        <v>34</v>
      </c>
      <c r="AI16" s="962">
        <f t="shared" si="2"/>
        <v>18</v>
      </c>
      <c r="AJ16" s="100">
        <f t="shared" si="3"/>
        <v>3</v>
      </c>
      <c r="AK16" s="101">
        <f t="shared" si="4"/>
        <v>16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  <c r="AX16" s="55">
        <f t="shared" si="15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928" t="s">
        <v>41</v>
      </c>
      <c r="E17" s="928" t="s">
        <v>28</v>
      </c>
      <c r="F17" s="727" t="s">
        <v>34</v>
      </c>
      <c r="G17" s="727" t="s">
        <v>21</v>
      </c>
      <c r="H17" s="727" t="s">
        <v>21</v>
      </c>
      <c r="I17" s="727" t="s">
        <v>35</v>
      </c>
      <c r="J17" s="727" t="s">
        <v>28</v>
      </c>
      <c r="K17" s="928" t="s">
        <v>34</v>
      </c>
      <c r="L17" s="727" t="s">
        <v>21</v>
      </c>
      <c r="M17" s="928" t="s">
        <v>36</v>
      </c>
      <c r="N17" s="729" t="s">
        <v>21</v>
      </c>
      <c r="O17" s="928" t="s">
        <v>41</v>
      </c>
      <c r="P17" s="928" t="s">
        <v>40</v>
      </c>
      <c r="Q17" s="928" t="s">
        <v>21</v>
      </c>
      <c r="R17" s="771" t="s">
        <v>41</v>
      </c>
      <c r="S17" s="771" t="s">
        <v>37</v>
      </c>
      <c r="T17" s="727" t="s">
        <v>41</v>
      </c>
      <c r="U17" s="727" t="s">
        <v>35</v>
      </c>
      <c r="V17" s="727" t="s">
        <v>42</v>
      </c>
      <c r="W17" s="727" t="s">
        <v>42</v>
      </c>
      <c r="X17" s="727" t="s">
        <v>21</v>
      </c>
      <c r="Y17" s="727" t="s">
        <v>24</v>
      </c>
      <c r="Z17" s="784" t="s">
        <v>34</v>
      </c>
      <c r="AA17" s="727" t="s">
        <v>21</v>
      </c>
      <c r="AB17" s="727" t="s">
        <v>40</v>
      </c>
      <c r="AC17" s="784" t="s">
        <v>24</v>
      </c>
      <c r="AD17" s="727" t="s">
        <v>34</v>
      </c>
      <c r="AE17" s="727" t="s">
        <v>21</v>
      </c>
      <c r="AF17" s="784" t="s">
        <v>28</v>
      </c>
      <c r="AG17" s="727" t="s">
        <v>34</v>
      </c>
      <c r="AH17" s="784" t="s">
        <v>21</v>
      </c>
      <c r="AI17" s="962">
        <f t="shared" si="2"/>
        <v>18</v>
      </c>
      <c r="AJ17" s="100">
        <f t="shared" si="3"/>
        <v>2</v>
      </c>
      <c r="AK17" s="101">
        <f t="shared" si="4"/>
        <v>20</v>
      </c>
      <c r="AL17" s="104" t="s">
        <v>51</v>
      </c>
      <c r="AM17" s="103"/>
      <c r="AN17" s="55">
        <f t="shared" si="5"/>
        <v>1</v>
      </c>
      <c r="AO17" s="55">
        <f t="shared" si="6"/>
        <v>9</v>
      </c>
      <c r="AP17" s="55">
        <f t="shared" si="7"/>
        <v>9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810" t="s">
        <v>34</v>
      </c>
      <c r="E18" s="810" t="s">
        <v>21</v>
      </c>
      <c r="F18" s="727" t="s">
        <v>36</v>
      </c>
      <c r="G18" s="727" t="s">
        <v>28</v>
      </c>
      <c r="H18" s="727" t="s">
        <v>34</v>
      </c>
      <c r="I18" s="727" t="s">
        <v>21</v>
      </c>
      <c r="J18" s="727" t="s">
        <v>41</v>
      </c>
      <c r="K18" s="989" t="s">
        <v>36</v>
      </c>
      <c r="L18" s="727" t="s">
        <v>40</v>
      </c>
      <c r="M18" s="928" t="s">
        <v>24</v>
      </c>
      <c r="N18" s="784" t="s">
        <v>34</v>
      </c>
      <c r="O18" s="928" t="s">
        <v>21</v>
      </c>
      <c r="P18" s="809" t="s">
        <v>28</v>
      </c>
      <c r="Q18" s="809" t="s">
        <v>34</v>
      </c>
      <c r="R18" s="808" t="s">
        <v>21</v>
      </c>
      <c r="S18" s="820" t="s">
        <v>21</v>
      </c>
      <c r="T18" s="787" t="s">
        <v>21</v>
      </c>
      <c r="U18" s="729" t="s">
        <v>24</v>
      </c>
      <c r="V18" s="729" t="s">
        <v>34</v>
      </c>
      <c r="W18" s="727" t="s">
        <v>21</v>
      </c>
      <c r="X18" s="784" t="s">
        <v>42</v>
      </c>
      <c r="Y18" s="784" t="s">
        <v>36</v>
      </c>
      <c r="Z18" s="727" t="s">
        <v>28</v>
      </c>
      <c r="AA18" s="784" t="s">
        <v>34</v>
      </c>
      <c r="AB18" s="784" t="s">
        <v>21</v>
      </c>
      <c r="AC18" s="784" t="s">
        <v>40</v>
      </c>
      <c r="AD18" s="784" t="s">
        <v>41</v>
      </c>
      <c r="AE18" s="784" t="s">
        <v>24</v>
      </c>
      <c r="AF18" s="784" t="s">
        <v>34</v>
      </c>
      <c r="AG18" s="784" t="s">
        <v>21</v>
      </c>
      <c r="AH18" s="784" t="s">
        <v>42</v>
      </c>
      <c r="AI18" s="962">
        <f t="shared" si="2"/>
        <v>18</v>
      </c>
      <c r="AJ18" s="100">
        <f t="shared" si="3"/>
        <v>0</v>
      </c>
      <c r="AK18" s="101">
        <f t="shared" si="4"/>
        <v>24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3</v>
      </c>
      <c r="AR18" s="55">
        <f t="shared" si="9"/>
        <v>3</v>
      </c>
      <c r="AS18" s="55">
        <f t="shared" si="10"/>
        <v>3</v>
      </c>
      <c r="AT18" s="55">
        <f t="shared" si="11"/>
        <v>3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810" t="s">
        <v>21</v>
      </c>
      <c r="E19" s="928" t="s">
        <v>36</v>
      </c>
      <c r="F19" s="727" t="s">
        <v>40</v>
      </c>
      <c r="G19" s="727" t="s">
        <v>40</v>
      </c>
      <c r="H19" s="727" t="s">
        <v>24</v>
      </c>
      <c r="I19" s="727" t="s">
        <v>34</v>
      </c>
      <c r="J19" s="727" t="s">
        <v>21</v>
      </c>
      <c r="K19" s="989" t="s">
        <v>40</v>
      </c>
      <c r="L19" s="784" t="s">
        <v>36</v>
      </c>
      <c r="M19" s="989" t="s">
        <v>21</v>
      </c>
      <c r="N19" s="727" t="s">
        <v>40</v>
      </c>
      <c r="O19" s="928" t="s">
        <v>24</v>
      </c>
      <c r="P19" s="928" t="s">
        <v>34</v>
      </c>
      <c r="Q19" s="815" t="s">
        <v>21</v>
      </c>
      <c r="R19" s="820" t="s">
        <v>21</v>
      </c>
      <c r="S19" s="854" t="s">
        <v>41</v>
      </c>
      <c r="T19" s="784" t="s">
        <v>36</v>
      </c>
      <c r="U19" s="727" t="s">
        <v>21</v>
      </c>
      <c r="V19" s="727" t="s">
        <v>40</v>
      </c>
      <c r="W19" s="727" t="s">
        <v>24</v>
      </c>
      <c r="X19" s="727" t="s">
        <v>34</v>
      </c>
      <c r="Y19" s="784" t="s">
        <v>21</v>
      </c>
      <c r="Z19" s="727" t="s">
        <v>36</v>
      </c>
      <c r="AA19" s="727" t="s">
        <v>42</v>
      </c>
      <c r="AB19" s="784" t="s">
        <v>24</v>
      </c>
      <c r="AC19" s="784" t="s">
        <v>34</v>
      </c>
      <c r="AD19" s="727" t="s">
        <v>21</v>
      </c>
      <c r="AE19" s="784" t="s">
        <v>21</v>
      </c>
      <c r="AF19" s="784" t="s">
        <v>42</v>
      </c>
      <c r="AG19" s="784" t="s">
        <v>42</v>
      </c>
      <c r="AH19" s="784" t="s">
        <v>24</v>
      </c>
      <c r="AI19" s="962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5</v>
      </c>
      <c r="AR19" s="55">
        <f t="shared" si="9"/>
        <v>5</v>
      </c>
      <c r="AS19" s="55">
        <f t="shared" si="10"/>
        <v>5</v>
      </c>
      <c r="AT19" s="55">
        <f t="shared" si="11"/>
        <v>5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928" t="s">
        <v>28</v>
      </c>
      <c r="E20" s="928" t="s">
        <v>34</v>
      </c>
      <c r="F20" s="727" t="s">
        <v>21</v>
      </c>
      <c r="G20" s="727" t="s">
        <v>41</v>
      </c>
      <c r="H20" s="727" t="s">
        <v>41</v>
      </c>
      <c r="I20" s="727" t="s">
        <v>41</v>
      </c>
      <c r="J20" s="727" t="s">
        <v>21</v>
      </c>
      <c r="K20" s="989" t="s">
        <v>28</v>
      </c>
      <c r="L20" s="784" t="s">
        <v>34</v>
      </c>
      <c r="M20" s="989" t="s">
        <v>21</v>
      </c>
      <c r="N20" s="727" t="s">
        <v>28</v>
      </c>
      <c r="O20" s="928" t="s">
        <v>34</v>
      </c>
      <c r="P20" s="928" t="s">
        <v>21</v>
      </c>
      <c r="Q20" s="989" t="s">
        <v>42</v>
      </c>
      <c r="R20" s="854" t="s">
        <v>36</v>
      </c>
      <c r="S20" s="854" t="s">
        <v>28</v>
      </c>
      <c r="T20" s="784" t="s">
        <v>34</v>
      </c>
      <c r="U20" s="727" t="s">
        <v>21</v>
      </c>
      <c r="V20" s="727" t="s">
        <v>36</v>
      </c>
      <c r="W20" s="727" t="s">
        <v>41</v>
      </c>
      <c r="X20" s="784" t="s">
        <v>28</v>
      </c>
      <c r="Y20" s="993" t="s">
        <v>34</v>
      </c>
      <c r="Z20" s="798" t="s">
        <v>21</v>
      </c>
      <c r="AA20" s="798" t="s">
        <v>21</v>
      </c>
      <c r="AB20" s="993" t="s">
        <v>41</v>
      </c>
      <c r="AC20" s="993" t="s">
        <v>28</v>
      </c>
      <c r="AD20" s="993" t="s">
        <v>34</v>
      </c>
      <c r="AE20" s="993" t="s">
        <v>21</v>
      </c>
      <c r="AF20" s="784" t="s">
        <v>41</v>
      </c>
      <c r="AG20" s="784" t="s">
        <v>21</v>
      </c>
      <c r="AH20" s="784" t="s">
        <v>40</v>
      </c>
      <c r="AI20" s="962">
        <f t="shared" si="2"/>
        <v>18</v>
      </c>
      <c r="AJ20" s="100">
        <f t="shared" si="3"/>
        <v>0</v>
      </c>
      <c r="AK20" s="101">
        <f t="shared" si="4"/>
        <v>24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6</v>
      </c>
      <c r="AV20" s="55">
        <f t="shared" si="13"/>
        <v>6</v>
      </c>
      <c r="AW20" s="55">
        <f t="shared" si="14"/>
        <v>6</v>
      </c>
      <c r="AX20" s="55">
        <f t="shared" si="15"/>
        <v>6</v>
      </c>
    </row>
    <row r="21" spans="1:50" ht="14">
      <c r="A21" s="19" t="s">
        <v>46</v>
      </c>
      <c r="B21" s="34" t="s">
        <v>32</v>
      </c>
      <c r="C21" s="49" t="s">
        <v>57</v>
      </c>
      <c r="D21" s="928" t="s">
        <v>42</v>
      </c>
      <c r="E21" s="928" t="s">
        <v>24</v>
      </c>
      <c r="F21" s="727" t="s">
        <v>34</v>
      </c>
      <c r="G21" s="727" t="s">
        <v>21</v>
      </c>
      <c r="H21" s="727" t="s">
        <v>36</v>
      </c>
      <c r="I21" s="727" t="s">
        <v>40</v>
      </c>
      <c r="J21" s="727" t="s">
        <v>24</v>
      </c>
      <c r="K21" s="989" t="s">
        <v>34</v>
      </c>
      <c r="L21" s="784" t="s">
        <v>21</v>
      </c>
      <c r="M21" s="989" t="s">
        <v>41</v>
      </c>
      <c r="N21" s="727" t="s">
        <v>41</v>
      </c>
      <c r="O21" s="928" t="s">
        <v>21</v>
      </c>
      <c r="P21" s="928" t="s">
        <v>41</v>
      </c>
      <c r="Q21" s="989" t="s">
        <v>41</v>
      </c>
      <c r="R21" s="808" t="s">
        <v>21</v>
      </c>
      <c r="S21" s="854" t="s">
        <v>42</v>
      </c>
      <c r="T21" s="784" t="s">
        <v>24</v>
      </c>
      <c r="U21" s="727" t="s">
        <v>34</v>
      </c>
      <c r="V21" s="727" t="s">
        <v>21</v>
      </c>
      <c r="W21" s="727" t="s">
        <v>21</v>
      </c>
      <c r="X21" s="784" t="s">
        <v>40</v>
      </c>
      <c r="Y21" s="784" t="s">
        <v>41</v>
      </c>
      <c r="Z21" s="994" t="s">
        <v>40</v>
      </c>
      <c r="AA21" s="994" t="s">
        <v>24</v>
      </c>
      <c r="AB21" s="995" t="s">
        <v>34</v>
      </c>
      <c r="AC21" s="995" t="s">
        <v>21</v>
      </c>
      <c r="AD21" s="994" t="s">
        <v>21</v>
      </c>
      <c r="AE21" s="996" t="s">
        <v>40</v>
      </c>
      <c r="AF21" s="784" t="s">
        <v>24</v>
      </c>
      <c r="AG21" s="784" t="s">
        <v>34</v>
      </c>
      <c r="AH21" s="787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5</v>
      </c>
      <c r="AR21" s="55">
        <f t="shared" si="9"/>
        <v>5</v>
      </c>
      <c r="AS21" s="55">
        <f t="shared" si="10"/>
        <v>5</v>
      </c>
      <c r="AT21" s="55">
        <f t="shared" si="11"/>
        <v>5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</row>
    <row r="22" spans="1:50" ht="14">
      <c r="A22" s="19" t="s">
        <v>46</v>
      </c>
      <c r="B22" s="20" t="s">
        <v>58</v>
      </c>
      <c r="C22" s="49" t="s">
        <v>59</v>
      </c>
      <c r="D22" s="727" t="s">
        <v>21</v>
      </c>
      <c r="E22" s="928" t="s">
        <v>41</v>
      </c>
      <c r="F22" s="727" t="s">
        <v>41</v>
      </c>
      <c r="G22" s="727" t="s">
        <v>42</v>
      </c>
      <c r="H22" s="729" t="s">
        <v>21</v>
      </c>
      <c r="I22" s="727" t="s">
        <v>21</v>
      </c>
      <c r="J22" s="727" t="s">
        <v>36</v>
      </c>
      <c r="K22" s="928" t="s">
        <v>41</v>
      </c>
      <c r="L22" s="727" t="s">
        <v>41</v>
      </c>
      <c r="M22" s="989" t="s">
        <v>40</v>
      </c>
      <c r="N22" s="729" t="s">
        <v>21</v>
      </c>
      <c r="O22" s="928" t="s">
        <v>35</v>
      </c>
      <c r="P22" s="928" t="s">
        <v>42</v>
      </c>
      <c r="Q22" s="928" t="s">
        <v>37</v>
      </c>
      <c r="R22" s="771" t="s">
        <v>21</v>
      </c>
      <c r="S22" s="771" t="s">
        <v>21</v>
      </c>
      <c r="T22" s="727" t="s">
        <v>40</v>
      </c>
      <c r="U22" s="727" t="s">
        <v>40</v>
      </c>
      <c r="V22" s="727" t="s">
        <v>21</v>
      </c>
      <c r="W22" s="727" t="s">
        <v>36</v>
      </c>
      <c r="X22" s="784" t="s">
        <v>35</v>
      </c>
      <c r="Y22" s="838" t="s">
        <v>35</v>
      </c>
      <c r="Z22" s="838" t="s">
        <v>21</v>
      </c>
      <c r="AA22" s="847" t="s">
        <v>40</v>
      </c>
      <c r="AB22" s="838" t="s">
        <v>36</v>
      </c>
      <c r="AC22" s="784" t="s">
        <v>21</v>
      </c>
      <c r="AD22" s="847" t="s">
        <v>40</v>
      </c>
      <c r="AE22" s="847" t="s">
        <v>41</v>
      </c>
      <c r="AF22" s="784" t="s">
        <v>40</v>
      </c>
      <c r="AG22" s="784" t="s">
        <v>40</v>
      </c>
      <c r="AH22" s="784" t="s">
        <v>35</v>
      </c>
      <c r="AI22" s="587">
        <f t="shared" si="2"/>
        <v>18</v>
      </c>
      <c r="AJ22" s="100">
        <f t="shared" si="3"/>
        <v>4</v>
      </c>
      <c r="AK22" s="101">
        <f t="shared" si="4"/>
        <v>0</v>
      </c>
      <c r="AL22" s="104" t="s">
        <v>51</v>
      </c>
      <c r="AM22" s="98"/>
      <c r="AN22" s="55">
        <f t="shared" si="5"/>
        <v>1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928" t="s">
        <v>36</v>
      </c>
      <c r="E23" s="928" t="s">
        <v>40</v>
      </c>
      <c r="F23" s="727" t="s">
        <v>21</v>
      </c>
      <c r="G23" s="727" t="s">
        <v>21</v>
      </c>
      <c r="H23" s="727" t="s">
        <v>42</v>
      </c>
      <c r="I23" s="727" t="s">
        <v>36</v>
      </c>
      <c r="J23" s="727" t="s">
        <v>40</v>
      </c>
      <c r="K23" s="729" t="s">
        <v>21</v>
      </c>
      <c r="L23" s="727" t="s">
        <v>42</v>
      </c>
      <c r="M23" s="989" t="s">
        <v>42</v>
      </c>
      <c r="N23" s="784" t="s">
        <v>42</v>
      </c>
      <c r="O23" s="928" t="s">
        <v>40</v>
      </c>
      <c r="P23" s="928" t="s">
        <v>21</v>
      </c>
      <c r="Q23" s="928" t="s">
        <v>36</v>
      </c>
      <c r="R23" s="771" t="s">
        <v>40</v>
      </c>
      <c r="S23" s="771" t="s">
        <v>40</v>
      </c>
      <c r="T23" s="727" t="s">
        <v>21</v>
      </c>
      <c r="U23" s="727" t="s">
        <v>42</v>
      </c>
      <c r="V23" s="727" t="s">
        <v>21</v>
      </c>
      <c r="W23" s="727" t="s">
        <v>40</v>
      </c>
      <c r="X23" s="784" t="s">
        <v>36</v>
      </c>
      <c r="Y23" s="727" t="s">
        <v>40</v>
      </c>
      <c r="Z23" s="727" t="s">
        <v>42</v>
      </c>
      <c r="AA23" s="784" t="s">
        <v>41</v>
      </c>
      <c r="AB23" s="727" t="s">
        <v>21</v>
      </c>
      <c r="AC23" s="784" t="s">
        <v>36</v>
      </c>
      <c r="AD23" s="784" t="s">
        <v>21</v>
      </c>
      <c r="AE23" s="784" t="s">
        <v>42</v>
      </c>
      <c r="AF23" s="787" t="s">
        <v>21</v>
      </c>
      <c r="AG23" s="784" t="s">
        <v>41</v>
      </c>
      <c r="AH23" s="784" t="s">
        <v>41</v>
      </c>
      <c r="AI23" s="587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548"/>
      <c r="G24" s="548"/>
      <c r="H24" s="548"/>
      <c r="I24" s="548"/>
      <c r="J24" s="548"/>
      <c r="K24" s="778"/>
      <c r="L24" s="548"/>
      <c r="M24" s="789"/>
      <c r="N24" s="568"/>
      <c r="O24" s="778"/>
      <c r="P24" s="778"/>
      <c r="Q24" s="778"/>
      <c r="R24" s="756"/>
      <c r="S24" s="756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548"/>
      <c r="G25" s="548"/>
      <c r="H25" s="548"/>
      <c r="I25" s="548"/>
      <c r="J25" s="548"/>
      <c r="K25" s="778"/>
      <c r="L25" s="548"/>
      <c r="M25" s="789"/>
      <c r="N25" s="568"/>
      <c r="O25" s="778"/>
      <c r="P25" s="778"/>
      <c r="Q25" s="778"/>
      <c r="R25" s="756"/>
      <c r="S25" s="756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548"/>
      <c r="G26" s="548"/>
      <c r="H26" s="548"/>
      <c r="I26" s="791"/>
      <c r="J26" s="791"/>
      <c r="K26" s="790"/>
      <c r="L26" s="548"/>
      <c r="M26" s="778"/>
      <c r="N26" s="778"/>
      <c r="O26" s="778"/>
      <c r="P26" s="778"/>
      <c r="Q26" s="778"/>
      <c r="R26" s="756"/>
      <c r="S26" s="756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/>
      <c r="P28" s="1290"/>
      <c r="Q28" s="1290"/>
      <c r="R28" s="1290"/>
      <c r="S28" s="1290"/>
      <c r="T28" s="1290" t="s">
        <v>68</v>
      </c>
      <c r="U28" s="1290"/>
      <c r="V28" s="1290"/>
      <c r="W28" s="1290"/>
      <c r="X28" s="1290"/>
      <c r="Y28" s="1291"/>
      <c r="Z28" s="1290"/>
      <c r="AA28" s="1290"/>
      <c r="AB28" s="1290"/>
      <c r="AC28" s="1297" t="s">
        <v>108</v>
      </c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7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7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7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7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7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2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2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2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2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2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2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2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2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2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2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2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2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2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2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2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2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8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8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8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8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5:AH26">
    <cfRule type="expression" dxfId="11034" priority="1" stopIfTrue="1">
      <formula>AND(WEEKDAY(D$5)=1)</formula>
    </cfRule>
  </conditionalFormatting>
  <conditionalFormatting sqref="AI8:AK26 AN8:AN26">
    <cfRule type="cellIs" dxfId="11033" priority="12" stopIfTrue="1" operator="equal">
      <formula>0</formula>
    </cfRule>
  </conditionalFormatting>
  <dataValidations count="1">
    <dataValidation type="list" allowBlank="1" showInputMessage="1" showErrorMessage="1" sqref="D8:AH26" xr:uid="{00000000-0002-0000-0E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X59"/>
  <sheetViews>
    <sheetView workbookViewId="0">
      <selection activeCell="AH10" sqref="AH10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43313</v>
      </c>
      <c r="E5" s="11">
        <f>DATE($A$1,$D$2,2)</f>
        <v>43314</v>
      </c>
      <c r="F5" s="11">
        <f>DATE($A$1,$D$2,3)</f>
        <v>43315</v>
      </c>
      <c r="G5" s="11">
        <f>DATE($A$1,$D$2,4)</f>
        <v>43316</v>
      </c>
      <c r="H5" s="11">
        <f>DATE($A$1,$D$2,5)</f>
        <v>43317</v>
      </c>
      <c r="I5" s="11">
        <f>DATE($A$1,$D$2,6)</f>
        <v>43318</v>
      </c>
      <c r="J5" s="11">
        <f>DATE($A$1,$D$2,7)</f>
        <v>43319</v>
      </c>
      <c r="K5" s="11">
        <f>DATE($A$1,$D$2,8)</f>
        <v>43320</v>
      </c>
      <c r="L5" s="11">
        <f>DATE($A$1,$D$2,9)</f>
        <v>43321</v>
      </c>
      <c r="M5" s="11">
        <f>DATE($A$1,$D$2,10)</f>
        <v>43322</v>
      </c>
      <c r="N5" s="56">
        <f>DATE($A$1,$D$2,11)</f>
        <v>43323</v>
      </c>
      <c r="O5" s="11">
        <f>DATE($A$1,$D$2,12)</f>
        <v>43324</v>
      </c>
      <c r="P5" s="11">
        <f>DATE($A$1,$D$2,13)</f>
        <v>43325</v>
      </c>
      <c r="Q5" s="11">
        <f>DATE($A$1,$D$2,14)</f>
        <v>43326</v>
      </c>
      <c r="R5" s="11">
        <f>DATE($A$1,$D$2,15)</f>
        <v>43327</v>
      </c>
      <c r="S5" s="11">
        <f>DATE($A$1,$D$2,16)</f>
        <v>43328</v>
      </c>
      <c r="T5" s="11">
        <f>DATE($A$1,$D$2,17)</f>
        <v>43329</v>
      </c>
      <c r="U5" s="11">
        <f>DATE($A$1,$D$2,18)</f>
        <v>43330</v>
      </c>
      <c r="V5" s="11">
        <f>DATE($A$1,$D$2,19)</f>
        <v>43331</v>
      </c>
      <c r="W5" s="11">
        <f>DATE($A$1,$D$2,20)</f>
        <v>43332</v>
      </c>
      <c r="X5" s="11">
        <f>DATE($A$1,$D$2,21)</f>
        <v>43333</v>
      </c>
      <c r="Y5" s="11">
        <f>DATE($A$1,$D$2,22)</f>
        <v>43334</v>
      </c>
      <c r="Z5" s="11">
        <f>DATE($A$1,$D$2,23)</f>
        <v>43335</v>
      </c>
      <c r="AA5" s="11">
        <f>DATE($A$1,$D$2,24)</f>
        <v>43336</v>
      </c>
      <c r="AB5" s="11">
        <f>DATE($A$1,$D$2,25)</f>
        <v>43337</v>
      </c>
      <c r="AC5" s="11">
        <f>DATE($A$1,$D$2,26)</f>
        <v>43338</v>
      </c>
      <c r="AD5" s="11">
        <f>DATE($A$1,$D$2,27)</f>
        <v>43339</v>
      </c>
      <c r="AE5" s="11">
        <f>DATE($A$1,$D$2,28)</f>
        <v>43340</v>
      </c>
      <c r="AF5" s="88">
        <f>DATE($A$1,$D$2,29)</f>
        <v>43341</v>
      </c>
      <c r="AG5" s="11">
        <f>DATE($A$1,$D$2,30)</f>
        <v>43342</v>
      </c>
      <c r="AH5" s="478">
        <f>DATE($A$1,$D$2,31)</f>
        <v>43343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43313</v>
      </c>
      <c r="E6" s="11">
        <f t="shared" si="0"/>
        <v>43314</v>
      </c>
      <c r="F6" s="88">
        <f t="shared" si="0"/>
        <v>43315</v>
      </c>
      <c r="G6" s="88">
        <f t="shared" si="0"/>
        <v>43316</v>
      </c>
      <c r="H6" s="88">
        <f t="shared" si="0"/>
        <v>43317</v>
      </c>
      <c r="I6" s="88">
        <f t="shared" si="0"/>
        <v>43318</v>
      </c>
      <c r="J6" s="88">
        <f t="shared" si="0"/>
        <v>43319</v>
      </c>
      <c r="K6" s="11">
        <f t="shared" si="0"/>
        <v>43320</v>
      </c>
      <c r="L6" s="88">
        <f t="shared" si="0"/>
        <v>43321</v>
      </c>
      <c r="M6" s="11">
        <f t="shared" si="0"/>
        <v>43322</v>
      </c>
      <c r="N6" s="56">
        <f t="shared" si="0"/>
        <v>43323</v>
      </c>
      <c r="O6" s="11">
        <f t="shared" si="0"/>
        <v>43324</v>
      </c>
      <c r="P6" s="11">
        <f t="shared" si="0"/>
        <v>43325</v>
      </c>
      <c r="Q6" s="11">
        <f t="shared" si="0"/>
        <v>43326</v>
      </c>
      <c r="R6" s="88">
        <f t="shared" si="0"/>
        <v>43327</v>
      </c>
      <c r="S6" s="88">
        <f t="shared" si="0"/>
        <v>43328</v>
      </c>
      <c r="T6" s="11">
        <f t="shared" si="0"/>
        <v>43329</v>
      </c>
      <c r="U6" s="88">
        <f t="shared" si="0"/>
        <v>43330</v>
      </c>
      <c r="V6" s="11">
        <f t="shared" si="0"/>
        <v>43331</v>
      </c>
      <c r="W6" s="11">
        <f t="shared" si="0"/>
        <v>43332</v>
      </c>
      <c r="X6" s="11">
        <f t="shared" si="0"/>
        <v>43333</v>
      </c>
      <c r="Y6" s="11">
        <f t="shared" si="0"/>
        <v>43334</v>
      </c>
      <c r="Z6" s="88">
        <f t="shared" si="0"/>
        <v>43335</v>
      </c>
      <c r="AA6" s="88">
        <f t="shared" si="0"/>
        <v>43336</v>
      </c>
      <c r="AB6" s="11">
        <f t="shared" si="0"/>
        <v>43337</v>
      </c>
      <c r="AC6" s="11">
        <f t="shared" si="0"/>
        <v>43338</v>
      </c>
      <c r="AD6" s="11">
        <f t="shared" si="0"/>
        <v>43339</v>
      </c>
      <c r="AE6" s="11">
        <f t="shared" si="0"/>
        <v>43340</v>
      </c>
      <c r="AF6" s="88">
        <f t="shared" si="0"/>
        <v>43341</v>
      </c>
      <c r="AG6" s="11">
        <f t="shared" si="0"/>
        <v>43342</v>
      </c>
      <c r="AH6" s="478">
        <f t="shared" si="0"/>
        <v>43343</v>
      </c>
      <c r="AI6" s="92"/>
      <c r="AJ6" s="93"/>
      <c r="AK6" s="94"/>
      <c r="AL6" s="1267"/>
    </row>
    <row r="7" spans="1:50" ht="14">
      <c r="A7" s="1254"/>
      <c r="B7" s="1255"/>
      <c r="C7" s="15"/>
      <c r="D7" s="117" t="str">
        <f t="shared" ref="D7:AH7" si="1">IF(D6="","",CHOOSE(WEEKDAY(D6,1),"日","月","火","水","木","金","土"))</f>
        <v>水</v>
      </c>
      <c r="E7" s="708" t="str">
        <f t="shared" si="1"/>
        <v>木</v>
      </c>
      <c r="F7" s="744" t="str">
        <f t="shared" si="1"/>
        <v>金</v>
      </c>
      <c r="G7" s="744" t="str">
        <f t="shared" si="1"/>
        <v>土</v>
      </c>
      <c r="H7" s="797" t="str">
        <f t="shared" si="1"/>
        <v>日</v>
      </c>
      <c r="I7" s="744" t="str">
        <f t="shared" si="1"/>
        <v>月</v>
      </c>
      <c r="J7" s="744" t="str">
        <f t="shared" si="1"/>
        <v>火</v>
      </c>
      <c r="K7" s="117" t="str">
        <f t="shared" si="1"/>
        <v>水</v>
      </c>
      <c r="L7" s="744" t="str">
        <f t="shared" si="1"/>
        <v>木</v>
      </c>
      <c r="M7" s="708" t="str">
        <f t="shared" si="1"/>
        <v>金</v>
      </c>
      <c r="N7" s="807" t="str">
        <f t="shared" si="1"/>
        <v>土</v>
      </c>
      <c r="O7" s="770" t="str">
        <f t="shared" si="1"/>
        <v>日</v>
      </c>
      <c r="P7" s="708" t="str">
        <f t="shared" si="1"/>
        <v>月</v>
      </c>
      <c r="Q7" s="708" t="str">
        <f t="shared" si="1"/>
        <v>火</v>
      </c>
      <c r="R7" s="831" t="str">
        <f t="shared" si="1"/>
        <v>水</v>
      </c>
      <c r="S7" s="831" t="str">
        <f t="shared" si="1"/>
        <v>木</v>
      </c>
      <c r="T7" s="708" t="str">
        <f t="shared" si="1"/>
        <v>金</v>
      </c>
      <c r="U7" s="744" t="str">
        <f t="shared" si="1"/>
        <v>土</v>
      </c>
      <c r="V7" s="770" t="str">
        <f t="shared" si="1"/>
        <v>日</v>
      </c>
      <c r="W7" s="708" t="str">
        <f t="shared" si="1"/>
        <v>月</v>
      </c>
      <c r="X7" s="708" t="str">
        <f t="shared" si="1"/>
        <v>火</v>
      </c>
      <c r="Y7" s="117" t="str">
        <f t="shared" si="1"/>
        <v>水</v>
      </c>
      <c r="Z7" s="744" t="str">
        <f t="shared" si="1"/>
        <v>木</v>
      </c>
      <c r="AA7" s="744" t="str">
        <f t="shared" si="1"/>
        <v>金</v>
      </c>
      <c r="AB7" s="708" t="str">
        <f t="shared" si="1"/>
        <v>土</v>
      </c>
      <c r="AC7" s="770" t="str">
        <f t="shared" si="1"/>
        <v>日</v>
      </c>
      <c r="AD7" s="708" t="str">
        <f t="shared" si="1"/>
        <v>月</v>
      </c>
      <c r="AE7" s="708" t="str">
        <f t="shared" si="1"/>
        <v>火</v>
      </c>
      <c r="AF7" s="831" t="str">
        <f t="shared" si="1"/>
        <v>水</v>
      </c>
      <c r="AG7" s="708" t="str">
        <f t="shared" si="1"/>
        <v>木</v>
      </c>
      <c r="AH7" s="708" t="str">
        <f t="shared" si="1"/>
        <v>金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928" t="s">
        <v>34</v>
      </c>
      <c r="E8" s="928" t="s">
        <v>21</v>
      </c>
      <c r="F8" s="727" t="s">
        <v>37</v>
      </c>
      <c r="G8" s="727" t="s">
        <v>37</v>
      </c>
      <c r="H8" s="727" t="s">
        <v>37</v>
      </c>
      <c r="I8" s="727" t="s">
        <v>21</v>
      </c>
      <c r="J8" s="727" t="s">
        <v>28</v>
      </c>
      <c r="K8" s="989" t="s">
        <v>34</v>
      </c>
      <c r="L8" s="727" t="s">
        <v>21</v>
      </c>
      <c r="M8" s="928" t="s">
        <v>21</v>
      </c>
      <c r="N8" s="771" t="s">
        <v>21</v>
      </c>
      <c r="O8" s="928" t="s">
        <v>37</v>
      </c>
      <c r="P8" s="989" t="s">
        <v>24</v>
      </c>
      <c r="Q8" s="928" t="s">
        <v>34</v>
      </c>
      <c r="R8" s="727" t="s">
        <v>21</v>
      </c>
      <c r="S8" s="784" t="s">
        <v>28</v>
      </c>
      <c r="T8" s="727" t="s">
        <v>34</v>
      </c>
      <c r="U8" s="727" t="s">
        <v>21</v>
      </c>
      <c r="V8" s="727" t="s">
        <v>37</v>
      </c>
      <c r="W8" s="729" t="s">
        <v>21</v>
      </c>
      <c r="X8" s="727" t="s">
        <v>28</v>
      </c>
      <c r="Y8" s="727" t="s">
        <v>34</v>
      </c>
      <c r="Z8" s="729" t="s">
        <v>21</v>
      </c>
      <c r="AA8" s="729" t="s">
        <v>35</v>
      </c>
      <c r="AB8" s="729" t="s">
        <v>35</v>
      </c>
      <c r="AC8" s="729" t="s">
        <v>35</v>
      </c>
      <c r="AD8" s="787" t="s">
        <v>35</v>
      </c>
      <c r="AE8" s="787" t="s">
        <v>35</v>
      </c>
      <c r="AF8" s="787" t="s">
        <v>35</v>
      </c>
      <c r="AG8" s="787" t="s">
        <v>35</v>
      </c>
      <c r="AH8" s="784" t="s">
        <v>37</v>
      </c>
      <c r="AI8" s="962">
        <f t="shared" ref="AI8:AI26" si="2">SUM(AO8:AP8)</f>
        <v>18</v>
      </c>
      <c r="AJ8" s="100">
        <f t="shared" ref="AJ8:AJ26" si="3">COUNTIF(D8:AH8,"有")</f>
        <v>7</v>
      </c>
      <c r="AK8" s="101">
        <f t="shared" ref="AK8:AK26" si="4">SUM(AQ8:AX8)</f>
        <v>16</v>
      </c>
      <c r="AL8" s="544" t="s">
        <v>38</v>
      </c>
      <c r="AM8" s="545"/>
      <c r="AN8" s="55">
        <f t="shared" ref="AN8:AN23" si="5">COUNTIF(D8:AH8,"日")</f>
        <v>6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1</v>
      </c>
      <c r="AR8" s="55">
        <f t="shared" ref="AR8:AR28" si="9">COUNTIF(D8:AH8,"2－")</f>
        <v>1</v>
      </c>
      <c r="AS8" s="55">
        <f t="shared" ref="AS8:AS28" si="10">COUNTIF(D8:AH8,"２-")</f>
        <v>1</v>
      </c>
      <c r="AT8" s="55">
        <f t="shared" ref="AT8:AT28" si="11">COUNTIF(D8:AH8,"２－")</f>
        <v>1</v>
      </c>
      <c r="AU8" s="55">
        <f t="shared" ref="AU8:AU28" si="12">COUNTIF(D8:AH8,"3-")</f>
        <v>3</v>
      </c>
      <c r="AV8" s="55">
        <f t="shared" ref="AV8:AV28" si="13">COUNTIF(D8:AH8,"3－")</f>
        <v>3</v>
      </c>
      <c r="AW8" s="55">
        <f t="shared" ref="AW8:AW28" si="14">COUNTIF(D8:AH8,"３-")</f>
        <v>3</v>
      </c>
      <c r="AX8" s="55">
        <f t="shared" ref="AX8:AX28" si="15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928" t="s">
        <v>36</v>
      </c>
      <c r="E9" s="928" t="s">
        <v>37</v>
      </c>
      <c r="F9" s="727" t="s">
        <v>21</v>
      </c>
      <c r="G9" s="727" t="s">
        <v>28</v>
      </c>
      <c r="H9" s="727" t="s">
        <v>34</v>
      </c>
      <c r="I9" s="729" t="s">
        <v>21</v>
      </c>
      <c r="J9" s="727" t="s">
        <v>37</v>
      </c>
      <c r="K9" s="989" t="s">
        <v>21</v>
      </c>
      <c r="L9" s="727" t="s">
        <v>24</v>
      </c>
      <c r="M9" s="727" t="s">
        <v>34</v>
      </c>
      <c r="N9" s="771" t="s">
        <v>21</v>
      </c>
      <c r="O9" s="727" t="s">
        <v>40</v>
      </c>
      <c r="P9" s="809" t="s">
        <v>21</v>
      </c>
      <c r="Q9" s="989" t="s">
        <v>37</v>
      </c>
      <c r="R9" s="784" t="s">
        <v>24</v>
      </c>
      <c r="S9" s="784" t="s">
        <v>34</v>
      </c>
      <c r="T9" s="727" t="s">
        <v>21</v>
      </c>
      <c r="U9" s="727" t="s">
        <v>37</v>
      </c>
      <c r="V9" s="727" t="s">
        <v>42</v>
      </c>
      <c r="W9" s="729" t="s">
        <v>21</v>
      </c>
      <c r="X9" s="727" t="s">
        <v>42</v>
      </c>
      <c r="Y9" s="784" t="s">
        <v>21</v>
      </c>
      <c r="Z9" s="727" t="s">
        <v>40</v>
      </c>
      <c r="AA9" s="727" t="s">
        <v>42</v>
      </c>
      <c r="AB9" s="727" t="s">
        <v>37</v>
      </c>
      <c r="AC9" s="727" t="s">
        <v>37</v>
      </c>
      <c r="AD9" s="729" t="s">
        <v>21</v>
      </c>
      <c r="AE9" s="727" t="s">
        <v>37</v>
      </c>
      <c r="AF9" s="784" t="s">
        <v>37</v>
      </c>
      <c r="AG9" s="784" t="s">
        <v>28</v>
      </c>
      <c r="AH9" s="784" t="s">
        <v>34</v>
      </c>
      <c r="AI9" s="962">
        <f t="shared" si="2"/>
        <v>18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 t="shared" si="5"/>
        <v>8</v>
      </c>
      <c r="AO9" s="55">
        <f t="shared" si="6"/>
        <v>9</v>
      </c>
      <c r="AP9" s="55">
        <f t="shared" si="7"/>
        <v>9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928" t="s">
        <v>42</v>
      </c>
      <c r="E10" s="928" t="s">
        <v>21</v>
      </c>
      <c r="F10" s="727" t="s">
        <v>24</v>
      </c>
      <c r="G10" s="727" t="s">
        <v>34</v>
      </c>
      <c r="H10" s="729" t="s">
        <v>21</v>
      </c>
      <c r="I10" s="784" t="s">
        <v>37</v>
      </c>
      <c r="J10" s="727" t="s">
        <v>36</v>
      </c>
      <c r="K10" s="989" t="s">
        <v>24</v>
      </c>
      <c r="L10" s="784" t="s">
        <v>34</v>
      </c>
      <c r="M10" s="928" t="s">
        <v>21</v>
      </c>
      <c r="N10" s="771" t="s">
        <v>37</v>
      </c>
      <c r="O10" s="928" t="s">
        <v>36</v>
      </c>
      <c r="P10" s="989" t="s">
        <v>37</v>
      </c>
      <c r="Q10" s="989" t="s">
        <v>36</v>
      </c>
      <c r="R10" s="784" t="s">
        <v>21</v>
      </c>
      <c r="S10" s="784" t="s">
        <v>37</v>
      </c>
      <c r="T10" s="784" t="s">
        <v>37</v>
      </c>
      <c r="U10" s="727" t="s">
        <v>24</v>
      </c>
      <c r="V10" s="727" t="s">
        <v>34</v>
      </c>
      <c r="W10" s="727" t="s">
        <v>21</v>
      </c>
      <c r="X10" s="784" t="s">
        <v>37</v>
      </c>
      <c r="Y10" s="787" t="s">
        <v>21</v>
      </c>
      <c r="Z10" s="784" t="s">
        <v>37</v>
      </c>
      <c r="AA10" s="784" t="s">
        <v>24</v>
      </c>
      <c r="AB10" s="727" t="s">
        <v>34</v>
      </c>
      <c r="AC10" s="729" t="s">
        <v>21</v>
      </c>
      <c r="AD10" s="729" t="s">
        <v>21</v>
      </c>
      <c r="AE10" s="727" t="s">
        <v>36</v>
      </c>
      <c r="AF10" s="784" t="s">
        <v>42</v>
      </c>
      <c r="AG10" s="784" t="s">
        <v>21</v>
      </c>
      <c r="AH10" s="727" t="s">
        <v>41</v>
      </c>
      <c r="AI10" s="962">
        <f t="shared" si="2"/>
        <v>18</v>
      </c>
      <c r="AJ10" s="100">
        <f t="shared" si="3"/>
        <v>0</v>
      </c>
      <c r="AK10" s="101">
        <f t="shared" si="4"/>
        <v>16</v>
      </c>
      <c r="AL10" s="102" t="s">
        <v>38</v>
      </c>
      <c r="AM10" s="103"/>
      <c r="AN10" s="55">
        <f t="shared" si="5"/>
        <v>7</v>
      </c>
      <c r="AO10" s="55">
        <f t="shared" si="6"/>
        <v>9</v>
      </c>
      <c r="AP10" s="55">
        <f t="shared" si="7"/>
        <v>9</v>
      </c>
      <c r="AQ10" s="55">
        <f t="shared" si="8"/>
        <v>4</v>
      </c>
      <c r="AR10" s="55">
        <f t="shared" si="9"/>
        <v>4</v>
      </c>
      <c r="AS10" s="55">
        <f t="shared" si="10"/>
        <v>4</v>
      </c>
      <c r="AT10" s="55">
        <f t="shared" si="11"/>
        <v>4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809" t="s">
        <v>21</v>
      </c>
      <c r="E11" s="809" t="s">
        <v>21</v>
      </c>
      <c r="F11" s="727" t="s">
        <v>37</v>
      </c>
      <c r="G11" s="727" t="s">
        <v>21</v>
      </c>
      <c r="H11" s="727" t="s">
        <v>21</v>
      </c>
      <c r="I11" s="784" t="s">
        <v>21</v>
      </c>
      <c r="J11" s="727" t="s">
        <v>21</v>
      </c>
      <c r="K11" s="989" t="s">
        <v>37</v>
      </c>
      <c r="L11" s="784" t="s">
        <v>37</v>
      </c>
      <c r="M11" s="928" t="s">
        <v>37</v>
      </c>
      <c r="N11" s="771" t="s">
        <v>21</v>
      </c>
      <c r="O11" s="928" t="s">
        <v>21</v>
      </c>
      <c r="P11" s="989" t="s">
        <v>21</v>
      </c>
      <c r="Q11" s="989" t="s">
        <v>21</v>
      </c>
      <c r="R11" s="784" t="s">
        <v>37</v>
      </c>
      <c r="S11" s="787" t="s">
        <v>21</v>
      </c>
      <c r="T11" s="784" t="s">
        <v>21</v>
      </c>
      <c r="U11" s="727" t="s">
        <v>21</v>
      </c>
      <c r="V11" s="727" t="s">
        <v>21</v>
      </c>
      <c r="W11" s="727" t="s">
        <v>37</v>
      </c>
      <c r="X11" s="784" t="s">
        <v>21</v>
      </c>
      <c r="Y11" s="784" t="s">
        <v>37</v>
      </c>
      <c r="Z11" s="784" t="s">
        <v>21</v>
      </c>
      <c r="AA11" s="787" t="s">
        <v>21</v>
      </c>
      <c r="AB11" s="727" t="s">
        <v>21</v>
      </c>
      <c r="AC11" s="727" t="s">
        <v>21</v>
      </c>
      <c r="AD11" s="727" t="s">
        <v>37</v>
      </c>
      <c r="AE11" s="727" t="s">
        <v>37</v>
      </c>
      <c r="AF11" s="784" t="s">
        <v>21</v>
      </c>
      <c r="AG11" s="784" t="s">
        <v>37</v>
      </c>
      <c r="AH11" s="784" t="s">
        <v>21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928"/>
      <c r="E12" s="928"/>
      <c r="F12" s="727"/>
      <c r="G12" s="727"/>
      <c r="H12" s="727"/>
      <c r="I12" s="784"/>
      <c r="J12" s="727"/>
      <c r="K12" s="989"/>
      <c r="L12" s="784"/>
      <c r="M12" s="928"/>
      <c r="N12" s="771"/>
      <c r="O12" s="928"/>
      <c r="P12" s="989"/>
      <c r="Q12" s="928"/>
      <c r="R12" s="727"/>
      <c r="S12" s="727"/>
      <c r="T12" s="784"/>
      <c r="U12" s="727"/>
      <c r="V12" s="727"/>
      <c r="W12" s="727"/>
      <c r="X12" s="784"/>
      <c r="Y12" s="727"/>
      <c r="Z12" s="784"/>
      <c r="AA12" s="784"/>
      <c r="AB12" s="727"/>
      <c r="AC12" s="727"/>
      <c r="AD12" s="727"/>
      <c r="AE12" s="727"/>
      <c r="AF12" s="727"/>
      <c r="AG12" s="727"/>
      <c r="AH12" s="784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09" t="s">
        <v>21</v>
      </c>
      <c r="E13" s="809" t="s">
        <v>21</v>
      </c>
      <c r="F13" s="729" t="s">
        <v>35</v>
      </c>
      <c r="G13" s="727" t="s">
        <v>37</v>
      </c>
      <c r="H13" s="729" t="s">
        <v>21</v>
      </c>
      <c r="I13" s="784" t="s">
        <v>24</v>
      </c>
      <c r="J13" s="727" t="s">
        <v>34</v>
      </c>
      <c r="K13" s="989" t="s">
        <v>21</v>
      </c>
      <c r="L13" s="998" t="s">
        <v>24</v>
      </c>
      <c r="M13" s="999" t="s">
        <v>34</v>
      </c>
      <c r="N13" s="771" t="s">
        <v>21</v>
      </c>
      <c r="O13" s="928" t="s">
        <v>37</v>
      </c>
      <c r="P13" s="784" t="s">
        <v>21</v>
      </c>
      <c r="Q13" s="928" t="s">
        <v>35</v>
      </c>
      <c r="R13" s="992" t="s">
        <v>24</v>
      </c>
      <c r="S13" s="998" t="s">
        <v>34</v>
      </c>
      <c r="T13" s="784" t="s">
        <v>21</v>
      </c>
      <c r="U13" s="727" t="s">
        <v>35</v>
      </c>
      <c r="V13" s="727" t="s">
        <v>37</v>
      </c>
      <c r="W13" s="727" t="s">
        <v>24</v>
      </c>
      <c r="X13" s="784" t="s">
        <v>34</v>
      </c>
      <c r="Y13" s="727" t="s">
        <v>21</v>
      </c>
      <c r="Z13" s="784" t="s">
        <v>21</v>
      </c>
      <c r="AA13" s="784" t="s">
        <v>37</v>
      </c>
      <c r="AB13" s="727" t="s">
        <v>35</v>
      </c>
      <c r="AC13" s="727" t="s">
        <v>40</v>
      </c>
      <c r="AD13" s="784" t="s">
        <v>37</v>
      </c>
      <c r="AE13" s="784" t="s">
        <v>37</v>
      </c>
      <c r="AF13" s="784" t="s">
        <v>35</v>
      </c>
      <c r="AG13" s="784" t="s">
        <v>24</v>
      </c>
      <c r="AH13" s="784" t="s">
        <v>34</v>
      </c>
      <c r="AI13" s="962">
        <f t="shared" si="2"/>
        <v>18</v>
      </c>
      <c r="AJ13" s="100">
        <f t="shared" si="3"/>
        <v>5</v>
      </c>
      <c r="AK13" s="101">
        <f t="shared" si="4"/>
        <v>20</v>
      </c>
      <c r="AL13" s="104" t="s">
        <v>48</v>
      </c>
      <c r="AM13" s="103"/>
      <c r="AN13" s="55">
        <f t="shared" si="5"/>
        <v>6</v>
      </c>
      <c r="AO13" s="55">
        <f t="shared" si="6"/>
        <v>9</v>
      </c>
      <c r="AP13" s="55">
        <f t="shared" si="7"/>
        <v>9</v>
      </c>
      <c r="AQ13" s="55">
        <f t="shared" si="8"/>
        <v>5</v>
      </c>
      <c r="AR13" s="55">
        <f t="shared" si="9"/>
        <v>5</v>
      </c>
      <c r="AS13" s="55">
        <f t="shared" si="10"/>
        <v>5</v>
      </c>
      <c r="AT13" s="55">
        <f t="shared" si="11"/>
        <v>5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809" t="s">
        <v>21</v>
      </c>
      <c r="E14" s="928" t="s">
        <v>35</v>
      </c>
      <c r="F14" s="727" t="s">
        <v>28</v>
      </c>
      <c r="G14" s="727" t="s">
        <v>34</v>
      </c>
      <c r="H14" s="727" t="s">
        <v>21</v>
      </c>
      <c r="I14" s="1000" t="s">
        <v>41</v>
      </c>
      <c r="J14" s="1001" t="s">
        <v>37</v>
      </c>
      <c r="K14" s="816" t="s">
        <v>35</v>
      </c>
      <c r="L14" s="1002" t="s">
        <v>37</v>
      </c>
      <c r="M14" s="789" t="s">
        <v>36</v>
      </c>
      <c r="N14" s="756" t="s">
        <v>21</v>
      </c>
      <c r="O14" s="928" t="s">
        <v>28</v>
      </c>
      <c r="P14" s="928" t="s">
        <v>34</v>
      </c>
      <c r="Q14" s="928" t="s">
        <v>21</v>
      </c>
      <c r="R14" s="784" t="s">
        <v>28</v>
      </c>
      <c r="S14" s="727" t="s">
        <v>34</v>
      </c>
      <c r="T14" s="727" t="s">
        <v>21</v>
      </c>
      <c r="U14" s="727" t="s">
        <v>41</v>
      </c>
      <c r="V14" s="727" t="s">
        <v>21</v>
      </c>
      <c r="W14" s="727" t="s">
        <v>37</v>
      </c>
      <c r="X14" s="727" t="s">
        <v>35</v>
      </c>
      <c r="Y14" s="729" t="s">
        <v>21</v>
      </c>
      <c r="Z14" s="784" t="s">
        <v>37</v>
      </c>
      <c r="AA14" s="727" t="s">
        <v>35</v>
      </c>
      <c r="AB14" s="727" t="s">
        <v>28</v>
      </c>
      <c r="AC14" s="727" t="s">
        <v>34</v>
      </c>
      <c r="AD14" s="727" t="s">
        <v>21</v>
      </c>
      <c r="AE14" s="784" t="s">
        <v>37</v>
      </c>
      <c r="AF14" s="784" t="s">
        <v>28</v>
      </c>
      <c r="AG14" s="784" t="s">
        <v>34</v>
      </c>
      <c r="AH14" s="784" t="s">
        <v>21</v>
      </c>
      <c r="AI14" s="962">
        <f t="shared" si="2"/>
        <v>18</v>
      </c>
      <c r="AJ14" s="100">
        <f t="shared" si="3"/>
        <v>4</v>
      </c>
      <c r="AK14" s="101">
        <f t="shared" si="4"/>
        <v>20</v>
      </c>
      <c r="AL14" s="104" t="s">
        <v>48</v>
      </c>
      <c r="AM14" s="103"/>
      <c r="AN14" s="55">
        <f t="shared" si="5"/>
        <v>5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</row>
    <row r="15" spans="1:50" ht="14">
      <c r="A15" s="19" t="s">
        <v>46</v>
      </c>
      <c r="B15" s="20" t="s">
        <v>32</v>
      </c>
      <c r="C15" s="49" t="s">
        <v>50</v>
      </c>
      <c r="D15" s="778" t="s">
        <v>24</v>
      </c>
      <c r="E15" s="778" t="s">
        <v>34</v>
      </c>
      <c r="F15" s="727" t="s">
        <v>21</v>
      </c>
      <c r="G15" s="727" t="s">
        <v>24</v>
      </c>
      <c r="H15" s="727" t="s">
        <v>34</v>
      </c>
      <c r="I15" s="727" t="s">
        <v>21</v>
      </c>
      <c r="J15" s="1003" t="s">
        <v>37</v>
      </c>
      <c r="K15" s="778" t="s">
        <v>21</v>
      </c>
      <c r="L15" s="1003" t="s">
        <v>37</v>
      </c>
      <c r="M15" s="789" t="s">
        <v>28</v>
      </c>
      <c r="N15" s="771" t="s">
        <v>34</v>
      </c>
      <c r="O15" s="928" t="s">
        <v>21</v>
      </c>
      <c r="P15" s="727" t="s">
        <v>36</v>
      </c>
      <c r="Q15" s="928" t="s">
        <v>28</v>
      </c>
      <c r="R15" s="727" t="s">
        <v>34</v>
      </c>
      <c r="S15" s="548" t="s">
        <v>21</v>
      </c>
      <c r="T15" s="727" t="s">
        <v>28</v>
      </c>
      <c r="U15" s="727" t="s">
        <v>34</v>
      </c>
      <c r="V15" s="727" t="s">
        <v>21</v>
      </c>
      <c r="W15" s="548" t="s">
        <v>40</v>
      </c>
      <c r="X15" s="784" t="s">
        <v>24</v>
      </c>
      <c r="Y15" s="727" t="s">
        <v>34</v>
      </c>
      <c r="Z15" s="727" t="s">
        <v>21</v>
      </c>
      <c r="AA15" s="784" t="s">
        <v>41</v>
      </c>
      <c r="AB15" s="727" t="s">
        <v>24</v>
      </c>
      <c r="AC15" s="784" t="s">
        <v>34</v>
      </c>
      <c r="AD15" s="784" t="s">
        <v>21</v>
      </c>
      <c r="AE15" s="784" t="s">
        <v>28</v>
      </c>
      <c r="AF15" s="568" t="s">
        <v>34</v>
      </c>
      <c r="AG15" s="784" t="s">
        <v>21</v>
      </c>
      <c r="AH15" s="784" t="s">
        <v>24</v>
      </c>
      <c r="AI15" s="962">
        <f t="shared" si="2"/>
        <v>18</v>
      </c>
      <c r="AJ15" s="100">
        <f t="shared" si="3"/>
        <v>0</v>
      </c>
      <c r="AK15" s="101">
        <f t="shared" si="4"/>
        <v>36</v>
      </c>
      <c r="AL15" s="104" t="s">
        <v>51</v>
      </c>
      <c r="AM15" s="103"/>
      <c r="AN15" s="55">
        <f t="shared" si="5"/>
        <v>2</v>
      </c>
      <c r="AO15" s="55">
        <f t="shared" si="6"/>
        <v>9</v>
      </c>
      <c r="AP15" s="55">
        <f t="shared" si="7"/>
        <v>9</v>
      </c>
      <c r="AQ15" s="55">
        <f t="shared" si="8"/>
        <v>5</v>
      </c>
      <c r="AR15" s="55">
        <f t="shared" si="9"/>
        <v>5</v>
      </c>
      <c r="AS15" s="55">
        <f t="shared" si="10"/>
        <v>5</v>
      </c>
      <c r="AT15" s="55">
        <f t="shared" si="11"/>
        <v>5</v>
      </c>
      <c r="AU15" s="55">
        <f t="shared" si="12"/>
        <v>4</v>
      </c>
      <c r="AV15" s="55">
        <f t="shared" si="13"/>
        <v>4</v>
      </c>
      <c r="AW15" s="55">
        <f t="shared" si="14"/>
        <v>4</v>
      </c>
      <c r="AX15" s="55">
        <f t="shared" si="15"/>
        <v>4</v>
      </c>
    </row>
    <row r="16" spans="1:50" ht="14">
      <c r="A16" s="33" t="s">
        <v>46</v>
      </c>
      <c r="B16" s="34" t="s">
        <v>32</v>
      </c>
      <c r="C16" s="49" t="s">
        <v>52</v>
      </c>
      <c r="D16" s="928" t="s">
        <v>21</v>
      </c>
      <c r="E16" s="778" t="s">
        <v>41</v>
      </c>
      <c r="F16" s="548" t="s">
        <v>36</v>
      </c>
      <c r="G16" s="548" t="s">
        <v>42</v>
      </c>
      <c r="H16" s="548" t="s">
        <v>42</v>
      </c>
      <c r="I16" s="727" t="s">
        <v>21</v>
      </c>
      <c r="J16" s="548" t="s">
        <v>41</v>
      </c>
      <c r="K16" s="989" t="s">
        <v>28</v>
      </c>
      <c r="L16" s="784" t="s">
        <v>34</v>
      </c>
      <c r="M16" s="789" t="s">
        <v>21</v>
      </c>
      <c r="N16" s="771" t="s">
        <v>28</v>
      </c>
      <c r="O16" s="928" t="s">
        <v>34</v>
      </c>
      <c r="P16" s="928" t="s">
        <v>21</v>
      </c>
      <c r="Q16" s="989" t="s">
        <v>42</v>
      </c>
      <c r="R16" s="787" t="s">
        <v>21</v>
      </c>
      <c r="S16" s="784" t="s">
        <v>41</v>
      </c>
      <c r="T16" s="784" t="s">
        <v>24</v>
      </c>
      <c r="U16" s="727" t="s">
        <v>34</v>
      </c>
      <c r="V16" s="727" t="s">
        <v>21</v>
      </c>
      <c r="W16" s="729" t="s">
        <v>21</v>
      </c>
      <c r="X16" s="784" t="s">
        <v>36</v>
      </c>
      <c r="Y16" s="784" t="s">
        <v>28</v>
      </c>
      <c r="Z16" s="727" t="s">
        <v>34</v>
      </c>
      <c r="AA16" s="727" t="s">
        <v>21</v>
      </c>
      <c r="AB16" s="727" t="s">
        <v>41</v>
      </c>
      <c r="AC16" s="727" t="s">
        <v>41</v>
      </c>
      <c r="AD16" s="784" t="s">
        <v>24</v>
      </c>
      <c r="AE16" s="784" t="s">
        <v>34</v>
      </c>
      <c r="AF16" s="784" t="s">
        <v>21</v>
      </c>
      <c r="AG16" s="784" t="s">
        <v>40</v>
      </c>
      <c r="AH16" s="784" t="s">
        <v>42</v>
      </c>
      <c r="AI16" s="962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928" t="s">
        <v>41</v>
      </c>
      <c r="E17" s="928" t="s">
        <v>28</v>
      </c>
      <c r="F17" s="727" t="s">
        <v>34</v>
      </c>
      <c r="G17" s="727" t="s">
        <v>21</v>
      </c>
      <c r="H17" s="727" t="s">
        <v>24</v>
      </c>
      <c r="I17" s="727" t="s">
        <v>34</v>
      </c>
      <c r="J17" s="727" t="s">
        <v>21</v>
      </c>
      <c r="K17" s="928" t="s">
        <v>36</v>
      </c>
      <c r="L17" s="727" t="s">
        <v>42</v>
      </c>
      <c r="M17" s="928" t="s">
        <v>41</v>
      </c>
      <c r="N17" s="756" t="s">
        <v>24</v>
      </c>
      <c r="O17" s="778" t="s">
        <v>34</v>
      </c>
      <c r="P17" s="809" t="s">
        <v>21</v>
      </c>
      <c r="Q17" s="809" t="s">
        <v>21</v>
      </c>
      <c r="R17" s="727" t="s">
        <v>21</v>
      </c>
      <c r="S17" s="727" t="s">
        <v>37</v>
      </c>
      <c r="T17" s="727" t="s">
        <v>42</v>
      </c>
      <c r="U17" s="727" t="s">
        <v>28</v>
      </c>
      <c r="V17" s="727" t="s">
        <v>34</v>
      </c>
      <c r="W17" s="727" t="s">
        <v>21</v>
      </c>
      <c r="X17" s="727" t="s">
        <v>41</v>
      </c>
      <c r="Y17" s="727" t="s">
        <v>36</v>
      </c>
      <c r="Z17" s="784" t="s">
        <v>28</v>
      </c>
      <c r="AA17" s="727" t="s">
        <v>34</v>
      </c>
      <c r="AB17" s="727" t="s">
        <v>21</v>
      </c>
      <c r="AC17" s="784" t="s">
        <v>28</v>
      </c>
      <c r="AD17" s="727" t="s">
        <v>34</v>
      </c>
      <c r="AE17" s="729" t="s">
        <v>21</v>
      </c>
      <c r="AF17" s="784" t="s">
        <v>35</v>
      </c>
      <c r="AG17" s="727" t="s">
        <v>41</v>
      </c>
      <c r="AH17" s="784" t="s">
        <v>21</v>
      </c>
      <c r="AI17" s="962">
        <f t="shared" si="2"/>
        <v>18</v>
      </c>
      <c r="AJ17" s="100">
        <f t="shared" si="3"/>
        <v>1</v>
      </c>
      <c r="AK17" s="101">
        <f t="shared" si="4"/>
        <v>24</v>
      </c>
      <c r="AL17" s="104" t="s">
        <v>51</v>
      </c>
      <c r="AM17" s="103"/>
      <c r="AN17" s="55">
        <f t="shared" si="5"/>
        <v>1</v>
      </c>
      <c r="AO17" s="55">
        <f t="shared" si="6"/>
        <v>9</v>
      </c>
      <c r="AP17" s="55">
        <f t="shared" si="7"/>
        <v>9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4</v>
      </c>
      <c r="AV17" s="55">
        <f t="shared" si="13"/>
        <v>4</v>
      </c>
      <c r="AW17" s="55">
        <f t="shared" si="14"/>
        <v>4</v>
      </c>
      <c r="AX17" s="55">
        <f t="shared" si="15"/>
        <v>4</v>
      </c>
    </row>
    <row r="18" spans="1:50" ht="14">
      <c r="A18" s="19" t="s">
        <v>46</v>
      </c>
      <c r="B18" s="34" t="s">
        <v>32</v>
      </c>
      <c r="C18" s="49" t="s">
        <v>54</v>
      </c>
      <c r="D18" s="809" t="s">
        <v>21</v>
      </c>
      <c r="E18" s="778" t="s">
        <v>24</v>
      </c>
      <c r="F18" s="727" t="s">
        <v>34</v>
      </c>
      <c r="G18" s="727" t="s">
        <v>21</v>
      </c>
      <c r="H18" s="727" t="s">
        <v>41</v>
      </c>
      <c r="I18" s="727" t="s">
        <v>28</v>
      </c>
      <c r="J18" s="727" t="s">
        <v>34</v>
      </c>
      <c r="K18" s="989" t="s">
        <v>21</v>
      </c>
      <c r="L18" s="727" t="s">
        <v>28</v>
      </c>
      <c r="M18" s="928" t="s">
        <v>34</v>
      </c>
      <c r="N18" s="854" t="s">
        <v>21</v>
      </c>
      <c r="O18" s="928" t="s">
        <v>41</v>
      </c>
      <c r="P18" s="778" t="s">
        <v>21</v>
      </c>
      <c r="Q18" s="778" t="s">
        <v>40</v>
      </c>
      <c r="R18" s="548" t="s">
        <v>40</v>
      </c>
      <c r="S18" s="787" t="s">
        <v>24</v>
      </c>
      <c r="T18" s="787" t="s">
        <v>34</v>
      </c>
      <c r="U18" s="729" t="s">
        <v>21</v>
      </c>
      <c r="V18" s="548" t="s">
        <v>28</v>
      </c>
      <c r="W18" s="727" t="s">
        <v>34</v>
      </c>
      <c r="X18" s="784" t="s">
        <v>21</v>
      </c>
      <c r="Y18" s="784" t="s">
        <v>42</v>
      </c>
      <c r="Z18" s="727" t="s">
        <v>36</v>
      </c>
      <c r="AA18" s="784" t="s">
        <v>28</v>
      </c>
      <c r="AB18" s="784" t="s">
        <v>34</v>
      </c>
      <c r="AC18" s="784" t="s">
        <v>21</v>
      </c>
      <c r="AD18" s="784" t="s">
        <v>41</v>
      </c>
      <c r="AE18" s="784" t="s">
        <v>41</v>
      </c>
      <c r="AF18" s="784" t="s">
        <v>36</v>
      </c>
      <c r="AG18" s="784" t="s">
        <v>21</v>
      </c>
      <c r="AH18" s="784" t="s">
        <v>40</v>
      </c>
      <c r="AI18" s="962">
        <f t="shared" si="2"/>
        <v>18</v>
      </c>
      <c r="AJ18" s="100">
        <f t="shared" si="3"/>
        <v>0</v>
      </c>
      <c r="AK18" s="101">
        <f t="shared" si="4"/>
        <v>24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4</v>
      </c>
      <c r="AV18" s="55">
        <f t="shared" si="13"/>
        <v>4</v>
      </c>
      <c r="AW18" s="55">
        <f t="shared" si="14"/>
        <v>4</v>
      </c>
      <c r="AX18" s="55">
        <f t="shared" si="15"/>
        <v>4</v>
      </c>
    </row>
    <row r="19" spans="1:50" ht="14">
      <c r="A19" s="19" t="s">
        <v>46</v>
      </c>
      <c r="B19" s="34" t="s">
        <v>32</v>
      </c>
      <c r="C19" s="49" t="s">
        <v>55</v>
      </c>
      <c r="D19" s="778" t="s">
        <v>34</v>
      </c>
      <c r="E19" s="928" t="s">
        <v>21</v>
      </c>
      <c r="F19" s="729" t="s">
        <v>21</v>
      </c>
      <c r="G19" s="727" t="s">
        <v>41</v>
      </c>
      <c r="H19" s="727" t="s">
        <v>40</v>
      </c>
      <c r="I19" s="727" t="s">
        <v>36</v>
      </c>
      <c r="J19" s="727" t="s">
        <v>21</v>
      </c>
      <c r="K19" s="989" t="s">
        <v>42</v>
      </c>
      <c r="L19" s="787" t="s">
        <v>21</v>
      </c>
      <c r="M19" s="989" t="s">
        <v>24</v>
      </c>
      <c r="N19" s="771" t="s">
        <v>34</v>
      </c>
      <c r="O19" s="928" t="s">
        <v>21</v>
      </c>
      <c r="P19" s="928" t="s">
        <v>42</v>
      </c>
      <c r="Q19" s="789" t="s">
        <v>24</v>
      </c>
      <c r="R19" s="568" t="s">
        <v>34</v>
      </c>
      <c r="S19" s="784" t="s">
        <v>21</v>
      </c>
      <c r="T19" s="784" t="s">
        <v>36</v>
      </c>
      <c r="U19" s="727" t="s">
        <v>40</v>
      </c>
      <c r="V19" s="727" t="s">
        <v>24</v>
      </c>
      <c r="W19" s="727" t="s">
        <v>34</v>
      </c>
      <c r="X19" s="727" t="s">
        <v>21</v>
      </c>
      <c r="Y19" s="784" t="s">
        <v>40</v>
      </c>
      <c r="Z19" s="727" t="s">
        <v>24</v>
      </c>
      <c r="AA19" s="727" t="s">
        <v>34</v>
      </c>
      <c r="AB19" s="784" t="s">
        <v>21</v>
      </c>
      <c r="AC19" s="784" t="s">
        <v>42</v>
      </c>
      <c r="AD19" s="727" t="s">
        <v>36</v>
      </c>
      <c r="AE19" s="784" t="s">
        <v>24</v>
      </c>
      <c r="AF19" s="784" t="s">
        <v>34</v>
      </c>
      <c r="AG19" s="784" t="s">
        <v>21</v>
      </c>
      <c r="AH19" s="784" t="s">
        <v>36</v>
      </c>
      <c r="AI19" s="962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5</v>
      </c>
      <c r="AR19" s="55">
        <f t="shared" si="9"/>
        <v>5</v>
      </c>
      <c r="AS19" s="55">
        <f t="shared" si="10"/>
        <v>5</v>
      </c>
      <c r="AT19" s="55">
        <f t="shared" si="11"/>
        <v>5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928" t="s">
        <v>28</v>
      </c>
      <c r="E20" s="928" t="s">
        <v>34</v>
      </c>
      <c r="F20" s="727" t="s">
        <v>21</v>
      </c>
      <c r="G20" s="727" t="s">
        <v>36</v>
      </c>
      <c r="H20" s="727" t="s">
        <v>28</v>
      </c>
      <c r="I20" s="727" t="s">
        <v>34</v>
      </c>
      <c r="J20" s="729" t="s">
        <v>21</v>
      </c>
      <c r="K20" s="989" t="s">
        <v>40</v>
      </c>
      <c r="L20" s="784" t="s">
        <v>40</v>
      </c>
      <c r="M20" s="989" t="s">
        <v>21</v>
      </c>
      <c r="N20" s="771" t="s">
        <v>41</v>
      </c>
      <c r="O20" s="928" t="s">
        <v>42</v>
      </c>
      <c r="P20" s="928" t="s">
        <v>28</v>
      </c>
      <c r="Q20" s="989" t="s">
        <v>34</v>
      </c>
      <c r="R20" s="784" t="s">
        <v>21</v>
      </c>
      <c r="S20" s="784" t="s">
        <v>40</v>
      </c>
      <c r="T20" s="784" t="s">
        <v>41</v>
      </c>
      <c r="U20" s="727" t="s">
        <v>21</v>
      </c>
      <c r="V20" s="727" t="s">
        <v>36</v>
      </c>
      <c r="W20" s="727" t="s">
        <v>28</v>
      </c>
      <c r="X20" s="784" t="s">
        <v>34</v>
      </c>
      <c r="Y20" s="993" t="s">
        <v>21</v>
      </c>
      <c r="Z20" s="798" t="s">
        <v>42</v>
      </c>
      <c r="AA20" s="798" t="s">
        <v>21</v>
      </c>
      <c r="AB20" s="993" t="s">
        <v>36</v>
      </c>
      <c r="AC20" s="895" t="s">
        <v>21</v>
      </c>
      <c r="AD20" s="993" t="s">
        <v>28</v>
      </c>
      <c r="AE20" s="993" t="s">
        <v>34</v>
      </c>
      <c r="AF20" s="784" t="s">
        <v>21</v>
      </c>
      <c r="AG20" s="784" t="s">
        <v>36</v>
      </c>
      <c r="AH20" s="784" t="s">
        <v>28</v>
      </c>
      <c r="AI20" s="962">
        <f t="shared" si="2"/>
        <v>18</v>
      </c>
      <c r="AJ20" s="100">
        <f t="shared" si="3"/>
        <v>0</v>
      </c>
      <c r="AK20" s="101">
        <f t="shared" si="4"/>
        <v>24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6</v>
      </c>
      <c r="AV20" s="55">
        <f t="shared" si="13"/>
        <v>6</v>
      </c>
      <c r="AW20" s="55">
        <f t="shared" si="14"/>
        <v>6</v>
      </c>
      <c r="AX20" s="55">
        <f t="shared" si="15"/>
        <v>6</v>
      </c>
    </row>
    <row r="21" spans="1:50" ht="14">
      <c r="A21" s="19" t="s">
        <v>46</v>
      </c>
      <c r="B21" s="34" t="s">
        <v>32</v>
      </c>
      <c r="C21" s="49" t="s">
        <v>57</v>
      </c>
      <c r="D21" s="928" t="s">
        <v>40</v>
      </c>
      <c r="E21" s="928" t="s">
        <v>42</v>
      </c>
      <c r="F21" s="727" t="s">
        <v>40</v>
      </c>
      <c r="G21" s="727" t="s">
        <v>40</v>
      </c>
      <c r="H21" s="729" t="s">
        <v>21</v>
      </c>
      <c r="I21" s="727" t="s">
        <v>40</v>
      </c>
      <c r="J21" s="727" t="s">
        <v>24</v>
      </c>
      <c r="K21" s="989" t="s">
        <v>34</v>
      </c>
      <c r="L21" s="784" t="s">
        <v>21</v>
      </c>
      <c r="M21" s="989" t="s">
        <v>21</v>
      </c>
      <c r="N21" s="771" t="s">
        <v>40</v>
      </c>
      <c r="O21" s="928" t="s">
        <v>24</v>
      </c>
      <c r="P21" s="928" t="s">
        <v>34</v>
      </c>
      <c r="Q21" s="989" t="s">
        <v>21</v>
      </c>
      <c r="R21" s="548" t="s">
        <v>36</v>
      </c>
      <c r="S21" s="784" t="s">
        <v>36</v>
      </c>
      <c r="T21" s="784" t="s">
        <v>21</v>
      </c>
      <c r="U21" s="727" t="s">
        <v>42</v>
      </c>
      <c r="V21" s="727" t="s">
        <v>40</v>
      </c>
      <c r="W21" s="727" t="s">
        <v>42</v>
      </c>
      <c r="X21" s="784" t="s">
        <v>21</v>
      </c>
      <c r="Y21" s="784" t="s">
        <v>24</v>
      </c>
      <c r="Z21" s="994" t="s">
        <v>34</v>
      </c>
      <c r="AA21" s="994" t="s">
        <v>21</v>
      </c>
      <c r="AB21" s="995" t="s">
        <v>42</v>
      </c>
      <c r="AC21" s="995" t="s">
        <v>24</v>
      </c>
      <c r="AD21" s="994" t="s">
        <v>34</v>
      </c>
      <c r="AE21" s="996" t="s">
        <v>21</v>
      </c>
      <c r="AF21" s="784" t="s">
        <v>24</v>
      </c>
      <c r="AG21" s="784" t="s">
        <v>34</v>
      </c>
      <c r="AH21" s="787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5</v>
      </c>
      <c r="AR21" s="55">
        <f t="shared" si="9"/>
        <v>5</v>
      </c>
      <c r="AS21" s="55">
        <f t="shared" si="10"/>
        <v>5</v>
      </c>
      <c r="AT21" s="55">
        <f t="shared" si="11"/>
        <v>5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</row>
    <row r="22" spans="1:50" ht="14">
      <c r="A22" s="19" t="s">
        <v>46</v>
      </c>
      <c r="B22" s="20" t="s">
        <v>58</v>
      </c>
      <c r="C22" s="49" t="s">
        <v>59</v>
      </c>
      <c r="D22" s="729" t="s">
        <v>21</v>
      </c>
      <c r="E22" s="928" t="s">
        <v>40</v>
      </c>
      <c r="F22" s="727" t="s">
        <v>41</v>
      </c>
      <c r="G22" s="727" t="s">
        <v>35</v>
      </c>
      <c r="H22" s="548" t="s">
        <v>21</v>
      </c>
      <c r="I22" s="727" t="s">
        <v>42</v>
      </c>
      <c r="J22" s="727" t="s">
        <v>40</v>
      </c>
      <c r="K22" s="928" t="s">
        <v>21</v>
      </c>
      <c r="L22" s="727" t="s">
        <v>41</v>
      </c>
      <c r="M22" s="989" t="s">
        <v>40</v>
      </c>
      <c r="N22" s="756" t="s">
        <v>42</v>
      </c>
      <c r="O22" s="928" t="s">
        <v>21</v>
      </c>
      <c r="P22" s="928" t="s">
        <v>40</v>
      </c>
      <c r="Q22" s="928" t="s">
        <v>35</v>
      </c>
      <c r="R22" s="727" t="s">
        <v>41</v>
      </c>
      <c r="S22" s="727" t="s">
        <v>42</v>
      </c>
      <c r="T22" s="727" t="s">
        <v>35</v>
      </c>
      <c r="U22" s="727" t="s">
        <v>21</v>
      </c>
      <c r="V22" s="727" t="s">
        <v>21</v>
      </c>
      <c r="W22" s="727" t="s">
        <v>41</v>
      </c>
      <c r="X22" s="784" t="s">
        <v>40</v>
      </c>
      <c r="Y22" s="1004" t="s">
        <v>21</v>
      </c>
      <c r="Z22" s="838" t="s">
        <v>35</v>
      </c>
      <c r="AA22" s="847" t="s">
        <v>40</v>
      </c>
      <c r="AB22" s="838" t="s">
        <v>40</v>
      </c>
      <c r="AC22" s="784" t="s">
        <v>21</v>
      </c>
      <c r="AD22" s="847" t="s">
        <v>40</v>
      </c>
      <c r="AE22" s="847" t="s">
        <v>40</v>
      </c>
      <c r="AF22" s="784" t="s">
        <v>41</v>
      </c>
      <c r="AG22" s="784" t="s">
        <v>42</v>
      </c>
      <c r="AH22" s="784" t="s">
        <v>21</v>
      </c>
      <c r="AI22" s="587">
        <f t="shared" si="2"/>
        <v>18</v>
      </c>
      <c r="AJ22" s="100">
        <f t="shared" si="3"/>
        <v>4</v>
      </c>
      <c r="AK22" s="101">
        <f t="shared" si="4"/>
        <v>0</v>
      </c>
      <c r="AL22" s="104" t="s">
        <v>51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809" t="s">
        <v>21</v>
      </c>
      <c r="E23" s="778" t="s">
        <v>36</v>
      </c>
      <c r="F23" s="548" t="s">
        <v>42</v>
      </c>
      <c r="G23" s="548" t="s">
        <v>21</v>
      </c>
      <c r="H23" s="548" t="s">
        <v>36</v>
      </c>
      <c r="I23" s="548" t="s">
        <v>21</v>
      </c>
      <c r="J23" s="548" t="s">
        <v>42</v>
      </c>
      <c r="K23" s="727" t="s">
        <v>41</v>
      </c>
      <c r="L23" s="727" t="s">
        <v>36</v>
      </c>
      <c r="M23" s="989" t="s">
        <v>42</v>
      </c>
      <c r="N23" s="854" t="s">
        <v>36</v>
      </c>
      <c r="O23" s="928" t="s">
        <v>21</v>
      </c>
      <c r="P23" s="928" t="s">
        <v>41</v>
      </c>
      <c r="Q23" s="928" t="s">
        <v>41</v>
      </c>
      <c r="R23" s="727" t="s">
        <v>42</v>
      </c>
      <c r="S23" s="727" t="s">
        <v>21</v>
      </c>
      <c r="T23" s="727" t="s">
        <v>40</v>
      </c>
      <c r="U23" s="727" t="s">
        <v>36</v>
      </c>
      <c r="V23" s="727" t="s">
        <v>41</v>
      </c>
      <c r="W23" s="727" t="s">
        <v>36</v>
      </c>
      <c r="X23" s="784" t="s">
        <v>21</v>
      </c>
      <c r="Y23" s="727" t="s">
        <v>41</v>
      </c>
      <c r="Z23" s="727" t="s">
        <v>41</v>
      </c>
      <c r="AA23" s="784" t="s">
        <v>36</v>
      </c>
      <c r="AB23" s="727" t="s">
        <v>21</v>
      </c>
      <c r="AC23" s="784" t="s">
        <v>36</v>
      </c>
      <c r="AD23" s="784" t="s">
        <v>42</v>
      </c>
      <c r="AE23" s="784" t="s">
        <v>42</v>
      </c>
      <c r="AF23" s="784" t="s">
        <v>40</v>
      </c>
      <c r="AG23" s="784" t="s">
        <v>21</v>
      </c>
      <c r="AH23" s="784" t="s">
        <v>21</v>
      </c>
      <c r="AI23" s="587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548"/>
      <c r="G24" s="548"/>
      <c r="H24" s="548"/>
      <c r="I24" s="548"/>
      <c r="J24" s="548"/>
      <c r="K24" s="778"/>
      <c r="L24" s="548"/>
      <c r="M24" s="789"/>
      <c r="N24" s="819"/>
      <c r="O24" s="778"/>
      <c r="P24" s="778"/>
      <c r="Q24" s="778"/>
      <c r="R24" s="54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548"/>
      <c r="G25" s="548"/>
      <c r="H25" s="548"/>
      <c r="I25" s="548"/>
      <c r="J25" s="548"/>
      <c r="K25" s="778"/>
      <c r="L25" s="548"/>
      <c r="M25" s="789"/>
      <c r="N25" s="819"/>
      <c r="O25" s="778"/>
      <c r="P25" s="778"/>
      <c r="Q25" s="778"/>
      <c r="R25" s="548"/>
      <c r="S25" s="54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548"/>
      <c r="G26" s="548"/>
      <c r="H26" s="548"/>
      <c r="I26" s="791"/>
      <c r="J26" s="791"/>
      <c r="K26" s="790"/>
      <c r="L26" s="548"/>
      <c r="M26" s="778"/>
      <c r="N26" s="756"/>
      <c r="O26" s="778"/>
      <c r="P26" s="778"/>
      <c r="Q26" s="778"/>
      <c r="R26" s="548"/>
      <c r="S26" s="54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 t="s">
        <v>67</v>
      </c>
      <c r="M28" s="1291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 t="s">
        <v>84</v>
      </c>
      <c r="AA28" s="1290"/>
      <c r="AB28" s="1290"/>
      <c r="AC28" s="1297"/>
      <c r="AD28" s="1290"/>
      <c r="AE28" s="1290" t="s">
        <v>83</v>
      </c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7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7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7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7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7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2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2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2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2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2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2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2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2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8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8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5:AH26">
    <cfRule type="expression" dxfId="11032" priority="1" stopIfTrue="1">
      <formula>AND(WEEKDAY(D$5)=1)</formula>
    </cfRule>
  </conditionalFormatting>
  <conditionalFormatting sqref="AI8:AK26 AN8:AN26">
    <cfRule type="cellIs" dxfId="11031" priority="12" stopIfTrue="1" operator="equal">
      <formula>0</formula>
    </cfRule>
  </conditionalFormatting>
  <dataValidations count="1">
    <dataValidation type="list" allowBlank="1" showInputMessage="1" showErrorMessage="1" sqref="D8:AH26" xr:uid="{00000000-0002-0000-0F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X59"/>
  <sheetViews>
    <sheetView topLeftCell="A4" workbookViewId="0">
      <selection activeCell="AE17" sqref="AE17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0.16406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43374</v>
      </c>
      <c r="E5" s="11">
        <f>DATE($A$1,$D$2,2)</f>
        <v>43375</v>
      </c>
      <c r="F5" s="11">
        <f>DATE($A$1,$D$2,3)</f>
        <v>43376</v>
      </c>
      <c r="G5" s="11">
        <f>DATE($A$1,$D$2,4)</f>
        <v>43377</v>
      </c>
      <c r="H5" s="11">
        <f>DATE($A$1,$D$2,5)</f>
        <v>43378</v>
      </c>
      <c r="I5" s="11">
        <f>DATE($A$1,$D$2,6)</f>
        <v>43379</v>
      </c>
      <c r="J5" s="11">
        <f>DATE($A$1,$D$2,7)</f>
        <v>43380</v>
      </c>
      <c r="K5" s="11">
        <f>DATE($A$1,$D$2,8)</f>
        <v>43381</v>
      </c>
      <c r="L5" s="11">
        <f>DATE($A$1,$D$2,9)</f>
        <v>43382</v>
      </c>
      <c r="M5" s="11">
        <f>DATE($A$1,$D$2,10)</f>
        <v>43383</v>
      </c>
      <c r="N5" s="56">
        <f>DATE($A$1,$D$2,11)</f>
        <v>43384</v>
      </c>
      <c r="O5" s="11">
        <f>DATE($A$1,$D$2,12)</f>
        <v>43385</v>
      </c>
      <c r="P5" s="11">
        <f>DATE($A$1,$D$2,13)</f>
        <v>43386</v>
      </c>
      <c r="Q5" s="11">
        <f>DATE($A$1,$D$2,14)</f>
        <v>43387</v>
      </c>
      <c r="R5" s="11">
        <f>DATE($A$1,$D$2,15)</f>
        <v>43388</v>
      </c>
      <c r="S5" s="11">
        <f>DATE($A$1,$D$2,16)</f>
        <v>43389</v>
      </c>
      <c r="T5" s="11">
        <f>DATE($A$1,$D$2,17)</f>
        <v>43390</v>
      </c>
      <c r="U5" s="11">
        <f>DATE($A$1,$D$2,18)</f>
        <v>43391</v>
      </c>
      <c r="V5" s="11">
        <f>DATE($A$1,$D$2,19)</f>
        <v>43392</v>
      </c>
      <c r="W5" s="11">
        <f>DATE($A$1,$D$2,20)</f>
        <v>43393</v>
      </c>
      <c r="X5" s="11">
        <f>DATE($A$1,$D$2,21)</f>
        <v>43394</v>
      </c>
      <c r="Y5" s="11">
        <f>DATE($A$1,$D$2,22)</f>
        <v>43395</v>
      </c>
      <c r="Z5" s="11">
        <f>DATE($A$1,$D$2,23)</f>
        <v>43396</v>
      </c>
      <c r="AA5" s="11">
        <f>DATE($A$1,$D$2,24)</f>
        <v>43397</v>
      </c>
      <c r="AB5" s="11">
        <f>DATE($A$1,$D$2,25)</f>
        <v>43398</v>
      </c>
      <c r="AC5" s="11">
        <f>DATE($A$1,$D$2,26)</f>
        <v>43399</v>
      </c>
      <c r="AD5" s="11">
        <f>DATE($A$1,$D$2,27)</f>
        <v>43400</v>
      </c>
      <c r="AE5" s="11">
        <f>DATE($A$1,$D$2,28)</f>
        <v>43401</v>
      </c>
      <c r="AF5" s="88">
        <f>DATE($A$1,$D$2,29)</f>
        <v>43402</v>
      </c>
      <c r="AG5" s="11">
        <f>DATE($A$1,$D$2,30)</f>
        <v>43403</v>
      </c>
      <c r="AH5" s="478">
        <f>DATE($A$1,$D$2,31)</f>
        <v>43404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H6" si="0">IF(MONTH(D5)&gt;$D$2,"",D5)</f>
        <v>43374</v>
      </c>
      <c r="E6" s="11">
        <f t="shared" si="0"/>
        <v>43375</v>
      </c>
      <c r="F6" s="88">
        <f t="shared" si="0"/>
        <v>43376</v>
      </c>
      <c r="G6" s="88">
        <f t="shared" si="0"/>
        <v>43377</v>
      </c>
      <c r="H6" s="88">
        <f t="shared" si="0"/>
        <v>43378</v>
      </c>
      <c r="I6" s="88">
        <f t="shared" si="0"/>
        <v>43379</v>
      </c>
      <c r="J6" s="88">
        <f t="shared" si="0"/>
        <v>43380</v>
      </c>
      <c r="K6" s="56">
        <f t="shared" si="0"/>
        <v>43381</v>
      </c>
      <c r="L6" s="88">
        <f t="shared" si="0"/>
        <v>43382</v>
      </c>
      <c r="M6" s="11">
        <f t="shared" si="0"/>
        <v>43383</v>
      </c>
      <c r="N6" s="88">
        <f t="shared" si="0"/>
        <v>43384</v>
      </c>
      <c r="O6" s="11">
        <f t="shared" si="0"/>
        <v>43385</v>
      </c>
      <c r="P6" s="11">
        <f t="shared" si="0"/>
        <v>43386</v>
      </c>
      <c r="Q6" s="11">
        <f t="shared" si="0"/>
        <v>43387</v>
      </c>
      <c r="R6" s="88">
        <f t="shared" si="0"/>
        <v>43388</v>
      </c>
      <c r="S6" s="88">
        <f t="shared" si="0"/>
        <v>43389</v>
      </c>
      <c r="T6" s="11">
        <f t="shared" si="0"/>
        <v>43390</v>
      </c>
      <c r="U6" s="88">
        <f t="shared" si="0"/>
        <v>43391</v>
      </c>
      <c r="V6" s="11">
        <f t="shared" si="0"/>
        <v>43392</v>
      </c>
      <c r="W6" s="11">
        <f t="shared" si="0"/>
        <v>43393</v>
      </c>
      <c r="X6" s="11">
        <f t="shared" si="0"/>
        <v>43394</v>
      </c>
      <c r="Y6" s="11">
        <f t="shared" si="0"/>
        <v>43395</v>
      </c>
      <c r="Z6" s="88">
        <f t="shared" si="0"/>
        <v>43396</v>
      </c>
      <c r="AA6" s="88">
        <f t="shared" si="0"/>
        <v>43397</v>
      </c>
      <c r="AB6" s="11">
        <f t="shared" si="0"/>
        <v>43398</v>
      </c>
      <c r="AC6" s="11">
        <f t="shared" si="0"/>
        <v>43399</v>
      </c>
      <c r="AD6" s="11">
        <f t="shared" si="0"/>
        <v>43400</v>
      </c>
      <c r="AE6" s="11">
        <f t="shared" si="0"/>
        <v>43401</v>
      </c>
      <c r="AF6" s="88">
        <f t="shared" si="0"/>
        <v>43402</v>
      </c>
      <c r="AG6" s="11">
        <f t="shared" si="0"/>
        <v>43403</v>
      </c>
      <c r="AH6" s="478">
        <f t="shared" si="0"/>
        <v>43404</v>
      </c>
      <c r="AI6" s="92"/>
      <c r="AJ6" s="93"/>
      <c r="AK6" s="94"/>
      <c r="AL6" s="1267"/>
    </row>
    <row r="7" spans="1:50" ht="14">
      <c r="A7" s="1254"/>
      <c r="B7" s="1255"/>
      <c r="C7" s="15"/>
      <c r="D7" s="117" t="str">
        <f t="shared" ref="D7:AH7" si="1">IF(D6="","",CHOOSE(WEEKDAY(D6,1),"日","月","火","水","木","金","土"))</f>
        <v>月</v>
      </c>
      <c r="E7" s="708" t="str">
        <f t="shared" si="1"/>
        <v>火</v>
      </c>
      <c r="F7" s="744" t="str">
        <f t="shared" si="1"/>
        <v>水</v>
      </c>
      <c r="G7" s="744" t="str">
        <f t="shared" si="1"/>
        <v>木</v>
      </c>
      <c r="H7" s="831" t="str">
        <f t="shared" si="1"/>
        <v>金</v>
      </c>
      <c r="I7" s="744" t="str">
        <f t="shared" si="1"/>
        <v>土</v>
      </c>
      <c r="J7" s="797" t="str">
        <f t="shared" si="1"/>
        <v>日</v>
      </c>
      <c r="K7" s="807" t="str">
        <f t="shared" si="1"/>
        <v>月</v>
      </c>
      <c r="L7" s="744" t="str">
        <f t="shared" si="1"/>
        <v>火</v>
      </c>
      <c r="M7" s="708" t="str">
        <f t="shared" si="1"/>
        <v>水</v>
      </c>
      <c r="N7" s="831" t="str">
        <f t="shared" si="1"/>
        <v>木</v>
      </c>
      <c r="O7" s="117" t="str">
        <f t="shared" si="1"/>
        <v>金</v>
      </c>
      <c r="P7" s="708" t="str">
        <f t="shared" si="1"/>
        <v>土</v>
      </c>
      <c r="Q7" s="770" t="str">
        <f t="shared" si="1"/>
        <v>日</v>
      </c>
      <c r="R7" s="831" t="str">
        <f t="shared" si="1"/>
        <v>月</v>
      </c>
      <c r="S7" s="831" t="str">
        <f t="shared" si="1"/>
        <v>火</v>
      </c>
      <c r="T7" s="708" t="str">
        <f t="shared" si="1"/>
        <v>水</v>
      </c>
      <c r="U7" s="744" t="str">
        <f t="shared" si="1"/>
        <v>木</v>
      </c>
      <c r="V7" s="117" t="str">
        <f t="shared" si="1"/>
        <v>金</v>
      </c>
      <c r="W7" s="708" t="str">
        <f t="shared" si="1"/>
        <v>土</v>
      </c>
      <c r="X7" s="770" t="str">
        <f t="shared" si="1"/>
        <v>日</v>
      </c>
      <c r="Y7" s="117" t="str">
        <f t="shared" si="1"/>
        <v>月</v>
      </c>
      <c r="Z7" s="744" t="str">
        <f t="shared" si="1"/>
        <v>火</v>
      </c>
      <c r="AA7" s="744" t="str">
        <f t="shared" si="1"/>
        <v>水</v>
      </c>
      <c r="AB7" s="708" t="str">
        <f t="shared" si="1"/>
        <v>木</v>
      </c>
      <c r="AC7" s="117" t="str">
        <f t="shared" si="1"/>
        <v>金</v>
      </c>
      <c r="AD7" s="708" t="str">
        <f t="shared" si="1"/>
        <v>土</v>
      </c>
      <c r="AE7" s="770" t="str">
        <f t="shared" si="1"/>
        <v>日</v>
      </c>
      <c r="AF7" s="831" t="str">
        <f t="shared" si="1"/>
        <v>月</v>
      </c>
      <c r="AG7" s="708" t="str">
        <f t="shared" si="1"/>
        <v>火</v>
      </c>
      <c r="AH7" s="708" t="str">
        <f t="shared" si="1"/>
        <v>水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928" t="s">
        <v>37</v>
      </c>
      <c r="E8" s="928" t="s">
        <v>21</v>
      </c>
      <c r="F8" s="727" t="s">
        <v>37</v>
      </c>
      <c r="G8" s="727" t="s">
        <v>37</v>
      </c>
      <c r="H8" s="727" t="s">
        <v>21</v>
      </c>
      <c r="I8" s="727" t="s">
        <v>37</v>
      </c>
      <c r="J8" s="727" t="s">
        <v>42</v>
      </c>
      <c r="K8" s="854" t="s">
        <v>42</v>
      </c>
      <c r="L8" s="727" t="s">
        <v>21</v>
      </c>
      <c r="M8" s="928" t="s">
        <v>37</v>
      </c>
      <c r="N8" s="727" t="s">
        <v>37</v>
      </c>
      <c r="O8" s="928" t="s">
        <v>37</v>
      </c>
      <c r="P8" s="815" t="s">
        <v>21</v>
      </c>
      <c r="Q8" s="928" t="s">
        <v>24</v>
      </c>
      <c r="R8" s="727" t="s">
        <v>34</v>
      </c>
      <c r="S8" s="784" t="s">
        <v>21</v>
      </c>
      <c r="T8" s="727" t="s">
        <v>37</v>
      </c>
      <c r="U8" s="727" t="s">
        <v>24</v>
      </c>
      <c r="V8" s="727" t="s">
        <v>34</v>
      </c>
      <c r="W8" s="729" t="s">
        <v>21</v>
      </c>
      <c r="X8" s="729" t="s">
        <v>21</v>
      </c>
      <c r="Y8" s="727" t="s">
        <v>37</v>
      </c>
      <c r="Z8" s="548" t="s">
        <v>37</v>
      </c>
      <c r="AA8" s="548" t="s">
        <v>28</v>
      </c>
      <c r="AB8" s="548" t="s">
        <v>34</v>
      </c>
      <c r="AC8" s="548" t="s">
        <v>21</v>
      </c>
      <c r="AD8" s="568" t="s">
        <v>37</v>
      </c>
      <c r="AE8" s="568" t="s">
        <v>24</v>
      </c>
      <c r="AF8" s="568" t="s">
        <v>34</v>
      </c>
      <c r="AG8" s="568" t="s">
        <v>21</v>
      </c>
      <c r="AH8" s="784" t="s">
        <v>37</v>
      </c>
      <c r="AI8" s="962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16</v>
      </c>
      <c r="AL8" s="544" t="s">
        <v>38</v>
      </c>
      <c r="AM8" s="545"/>
      <c r="AN8" s="55">
        <f t="shared" ref="AN8:AN23" si="5">COUNTIF(D8:AH8,"日")</f>
        <v>12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3</v>
      </c>
      <c r="AR8" s="55">
        <f t="shared" ref="AR8:AR28" si="9">COUNTIF(D8:AH8,"2－")</f>
        <v>3</v>
      </c>
      <c r="AS8" s="55">
        <f t="shared" ref="AS8:AS28" si="10">COUNTIF(D8:AH8,"２-")</f>
        <v>3</v>
      </c>
      <c r="AT8" s="55">
        <f t="shared" ref="AT8:AT28" si="11">COUNTIF(D8:AH8,"２－")</f>
        <v>3</v>
      </c>
      <c r="AU8" s="55">
        <f t="shared" ref="AU8:AU28" si="12">COUNTIF(D8:AH8,"3-")</f>
        <v>1</v>
      </c>
      <c r="AV8" s="55">
        <f t="shared" ref="AV8:AV28" si="13">COUNTIF(D8:AH8,"3－")</f>
        <v>1</v>
      </c>
      <c r="AW8" s="55">
        <f t="shared" ref="AW8:AW28" si="14">COUNTIF(D8:AH8,"３-")</f>
        <v>1</v>
      </c>
      <c r="AX8" s="55">
        <f t="shared" ref="AX8:AX28" si="15">COUNTIF(D8:AH8,"３－")</f>
        <v>1</v>
      </c>
    </row>
    <row r="9" spans="1:50" ht="14">
      <c r="A9" s="19" t="s">
        <v>31</v>
      </c>
      <c r="B9" s="20" t="s">
        <v>32</v>
      </c>
      <c r="C9" s="546" t="s">
        <v>39</v>
      </c>
      <c r="D9" s="928" t="s">
        <v>21</v>
      </c>
      <c r="E9" s="928" t="s">
        <v>28</v>
      </c>
      <c r="F9" s="727" t="s">
        <v>34</v>
      </c>
      <c r="G9" s="727" t="s">
        <v>21</v>
      </c>
      <c r="H9" s="727" t="s">
        <v>37</v>
      </c>
      <c r="I9" s="548" t="s">
        <v>28</v>
      </c>
      <c r="J9" s="727" t="s">
        <v>34</v>
      </c>
      <c r="K9" s="854" t="s">
        <v>21</v>
      </c>
      <c r="L9" s="727" t="s">
        <v>36</v>
      </c>
      <c r="M9" s="727" t="s">
        <v>42</v>
      </c>
      <c r="N9" s="727" t="s">
        <v>40</v>
      </c>
      <c r="O9" s="727" t="s">
        <v>35</v>
      </c>
      <c r="P9" s="778" t="s">
        <v>36</v>
      </c>
      <c r="Q9" s="989" t="s">
        <v>37</v>
      </c>
      <c r="R9" s="784" t="s">
        <v>21</v>
      </c>
      <c r="S9" s="784" t="s">
        <v>37</v>
      </c>
      <c r="T9" s="727" t="s">
        <v>40</v>
      </c>
      <c r="U9" s="727" t="s">
        <v>21</v>
      </c>
      <c r="V9" s="727" t="s">
        <v>37</v>
      </c>
      <c r="W9" s="548" t="s">
        <v>37</v>
      </c>
      <c r="X9" s="727" t="s">
        <v>36</v>
      </c>
      <c r="Y9" s="784" t="s">
        <v>21</v>
      </c>
      <c r="Z9" s="727" t="s">
        <v>24</v>
      </c>
      <c r="AA9" s="727" t="s">
        <v>34</v>
      </c>
      <c r="AB9" s="727" t="s">
        <v>21</v>
      </c>
      <c r="AC9" s="727" t="s">
        <v>41</v>
      </c>
      <c r="AD9" s="548" t="s">
        <v>40</v>
      </c>
      <c r="AE9" s="727" t="s">
        <v>37</v>
      </c>
      <c r="AF9" s="784" t="s">
        <v>21</v>
      </c>
      <c r="AG9" s="787" t="s">
        <v>21</v>
      </c>
      <c r="AH9" s="784" t="s">
        <v>28</v>
      </c>
      <c r="AI9" s="962">
        <f t="shared" si="2"/>
        <v>18</v>
      </c>
      <c r="AJ9" s="100">
        <f t="shared" si="3"/>
        <v>1</v>
      </c>
      <c r="AK9" s="101">
        <f t="shared" si="4"/>
        <v>16</v>
      </c>
      <c r="AL9" s="102" t="s">
        <v>38</v>
      </c>
      <c r="AM9" s="103"/>
      <c r="AN9" s="55">
        <f t="shared" si="5"/>
        <v>6</v>
      </c>
      <c r="AO9" s="55">
        <f t="shared" si="6"/>
        <v>9</v>
      </c>
      <c r="AP9" s="55">
        <f t="shared" si="7"/>
        <v>9</v>
      </c>
      <c r="AQ9" s="55">
        <f t="shared" si="8"/>
        <v>1</v>
      </c>
      <c r="AR9" s="55">
        <f t="shared" si="9"/>
        <v>1</v>
      </c>
      <c r="AS9" s="55">
        <f t="shared" si="10"/>
        <v>1</v>
      </c>
      <c r="AT9" s="55">
        <f t="shared" si="11"/>
        <v>1</v>
      </c>
      <c r="AU9" s="55">
        <f t="shared" si="12"/>
        <v>3</v>
      </c>
      <c r="AV9" s="55">
        <f t="shared" si="13"/>
        <v>3</v>
      </c>
      <c r="AW9" s="55">
        <f t="shared" si="14"/>
        <v>3</v>
      </c>
      <c r="AX9" s="55">
        <f t="shared" si="15"/>
        <v>3</v>
      </c>
    </row>
    <row r="10" spans="1:50" ht="14">
      <c r="A10" s="19" t="s">
        <v>31</v>
      </c>
      <c r="B10" s="20" t="s">
        <v>32</v>
      </c>
      <c r="C10" s="546" t="s">
        <v>43</v>
      </c>
      <c r="D10" s="928" t="s">
        <v>42</v>
      </c>
      <c r="E10" s="928" t="s">
        <v>36</v>
      </c>
      <c r="F10" s="727" t="s">
        <v>21</v>
      </c>
      <c r="G10" s="727" t="s">
        <v>24</v>
      </c>
      <c r="H10" s="548" t="s">
        <v>34</v>
      </c>
      <c r="I10" s="787" t="s">
        <v>35</v>
      </c>
      <c r="J10" s="729" t="s">
        <v>21</v>
      </c>
      <c r="K10" s="854" t="s">
        <v>41</v>
      </c>
      <c r="L10" s="784" t="s">
        <v>21</v>
      </c>
      <c r="M10" s="928" t="s">
        <v>36</v>
      </c>
      <c r="N10" s="727" t="s">
        <v>36</v>
      </c>
      <c r="O10" s="928" t="s">
        <v>42</v>
      </c>
      <c r="P10" s="989" t="s">
        <v>24</v>
      </c>
      <c r="Q10" s="989" t="s">
        <v>34</v>
      </c>
      <c r="R10" s="784" t="s">
        <v>21</v>
      </c>
      <c r="S10" s="784" t="s">
        <v>41</v>
      </c>
      <c r="T10" s="784" t="s">
        <v>36</v>
      </c>
      <c r="U10" s="727" t="s">
        <v>35</v>
      </c>
      <c r="V10" s="727" t="s">
        <v>36</v>
      </c>
      <c r="W10" s="729" t="s">
        <v>21</v>
      </c>
      <c r="X10" s="787" t="s">
        <v>21</v>
      </c>
      <c r="Y10" s="568" t="s">
        <v>42</v>
      </c>
      <c r="Z10" s="784" t="s">
        <v>21</v>
      </c>
      <c r="AA10" s="784" t="s">
        <v>37</v>
      </c>
      <c r="AB10" s="727" t="s">
        <v>40</v>
      </c>
      <c r="AC10" s="548" t="s">
        <v>42</v>
      </c>
      <c r="AD10" s="548" t="s">
        <v>24</v>
      </c>
      <c r="AE10" s="727" t="s">
        <v>34</v>
      </c>
      <c r="AF10" s="784" t="s">
        <v>21</v>
      </c>
      <c r="AG10" s="784" t="s">
        <v>37</v>
      </c>
      <c r="AH10" s="727" t="s">
        <v>21</v>
      </c>
      <c r="AI10" s="962">
        <f t="shared" si="2"/>
        <v>18</v>
      </c>
      <c r="AJ10" s="100">
        <f t="shared" si="3"/>
        <v>2</v>
      </c>
      <c r="AK10" s="101">
        <f t="shared" si="4"/>
        <v>12</v>
      </c>
      <c r="AL10" s="102" t="s">
        <v>38</v>
      </c>
      <c r="AM10" s="103"/>
      <c r="AN10" s="55">
        <f t="shared" si="5"/>
        <v>2</v>
      </c>
      <c r="AO10" s="55">
        <f t="shared" si="6"/>
        <v>9</v>
      </c>
      <c r="AP10" s="55">
        <f t="shared" si="7"/>
        <v>9</v>
      </c>
      <c r="AQ10" s="55">
        <f t="shared" si="8"/>
        <v>3</v>
      </c>
      <c r="AR10" s="55">
        <f t="shared" si="9"/>
        <v>3</v>
      </c>
      <c r="AS10" s="55">
        <f t="shared" si="10"/>
        <v>3</v>
      </c>
      <c r="AT10" s="55">
        <f t="shared" si="11"/>
        <v>3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778" t="s">
        <v>21</v>
      </c>
      <c r="E11" s="778" t="s">
        <v>37</v>
      </c>
      <c r="F11" s="727" t="s">
        <v>37</v>
      </c>
      <c r="G11" s="727" t="s">
        <v>21</v>
      </c>
      <c r="H11" s="727" t="s">
        <v>21</v>
      </c>
      <c r="I11" s="784" t="s">
        <v>21</v>
      </c>
      <c r="J11" s="727" t="s">
        <v>21</v>
      </c>
      <c r="K11" s="854" t="s">
        <v>21</v>
      </c>
      <c r="L11" s="784" t="s">
        <v>37</v>
      </c>
      <c r="M11" s="928" t="s">
        <v>21</v>
      </c>
      <c r="N11" s="727" t="s">
        <v>21</v>
      </c>
      <c r="O11" s="809" t="s">
        <v>21</v>
      </c>
      <c r="P11" s="989" t="s">
        <v>21</v>
      </c>
      <c r="Q11" s="989" t="s">
        <v>21</v>
      </c>
      <c r="R11" s="784" t="s">
        <v>37</v>
      </c>
      <c r="S11" s="568" t="s">
        <v>21</v>
      </c>
      <c r="T11" s="784" t="s">
        <v>37</v>
      </c>
      <c r="U11" s="727" t="s">
        <v>37</v>
      </c>
      <c r="V11" s="729" t="s">
        <v>21</v>
      </c>
      <c r="W11" s="727" t="s">
        <v>21</v>
      </c>
      <c r="X11" s="784" t="s">
        <v>21</v>
      </c>
      <c r="Y11" s="784" t="s">
        <v>21</v>
      </c>
      <c r="Z11" s="784" t="s">
        <v>21</v>
      </c>
      <c r="AA11" s="568" t="s">
        <v>21</v>
      </c>
      <c r="AB11" s="727" t="s">
        <v>37</v>
      </c>
      <c r="AC11" s="727" t="s">
        <v>37</v>
      </c>
      <c r="AD11" s="727" t="s">
        <v>21</v>
      </c>
      <c r="AE11" s="727" t="s">
        <v>21</v>
      </c>
      <c r="AF11" s="784" t="s">
        <v>37</v>
      </c>
      <c r="AG11" s="784" t="s">
        <v>21</v>
      </c>
      <c r="AH11" s="784" t="s">
        <v>37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928"/>
      <c r="E12" s="928"/>
      <c r="F12" s="727"/>
      <c r="G12" s="727"/>
      <c r="H12" s="727"/>
      <c r="I12" s="784"/>
      <c r="J12" s="727"/>
      <c r="K12" s="854"/>
      <c r="L12" s="784"/>
      <c r="M12" s="928"/>
      <c r="N12" s="727"/>
      <c r="O12" s="928"/>
      <c r="P12" s="989"/>
      <c r="Q12" s="928"/>
      <c r="R12" s="727"/>
      <c r="S12" s="727"/>
      <c r="T12" s="784"/>
      <c r="U12" s="727"/>
      <c r="V12" s="727"/>
      <c r="W12" s="727"/>
      <c r="X12" s="784"/>
      <c r="Y12" s="727"/>
      <c r="Z12" s="784"/>
      <c r="AA12" s="784"/>
      <c r="AB12" s="727"/>
      <c r="AC12" s="727"/>
      <c r="AD12" s="727"/>
      <c r="AE12" s="727"/>
      <c r="AF12" s="727"/>
      <c r="AG12" s="727"/>
      <c r="AH12" s="784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78" t="s">
        <v>34</v>
      </c>
      <c r="E13" s="778" t="s">
        <v>21</v>
      </c>
      <c r="F13" s="548" t="s">
        <v>42</v>
      </c>
      <c r="G13" s="727" t="s">
        <v>37</v>
      </c>
      <c r="H13" s="548" t="s">
        <v>42</v>
      </c>
      <c r="I13" s="784" t="s">
        <v>21</v>
      </c>
      <c r="J13" s="729" t="s">
        <v>21</v>
      </c>
      <c r="K13" s="854" t="s">
        <v>24</v>
      </c>
      <c r="L13" s="568" t="s">
        <v>34</v>
      </c>
      <c r="M13" s="778" t="s">
        <v>21</v>
      </c>
      <c r="N13" s="727" t="s">
        <v>24</v>
      </c>
      <c r="O13" s="928" t="s">
        <v>34</v>
      </c>
      <c r="P13" s="787" t="s">
        <v>21</v>
      </c>
      <c r="Q13" s="928" t="s">
        <v>37</v>
      </c>
      <c r="R13" s="548" t="s">
        <v>24</v>
      </c>
      <c r="S13" s="568" t="s">
        <v>34</v>
      </c>
      <c r="T13" s="784" t="s">
        <v>21</v>
      </c>
      <c r="U13" s="727" t="s">
        <v>42</v>
      </c>
      <c r="V13" s="727" t="s">
        <v>42</v>
      </c>
      <c r="W13" s="727" t="s">
        <v>24</v>
      </c>
      <c r="X13" s="784" t="s">
        <v>34</v>
      </c>
      <c r="Y13" s="727" t="s">
        <v>21</v>
      </c>
      <c r="Z13" s="784" t="s">
        <v>42</v>
      </c>
      <c r="AA13" s="568" t="s">
        <v>21</v>
      </c>
      <c r="AB13" s="727" t="s">
        <v>24</v>
      </c>
      <c r="AC13" s="727" t="s">
        <v>34</v>
      </c>
      <c r="AD13" s="784" t="s">
        <v>21</v>
      </c>
      <c r="AE13" s="568" t="s">
        <v>35</v>
      </c>
      <c r="AF13" s="784" t="s">
        <v>42</v>
      </c>
      <c r="AG13" s="784" t="s">
        <v>24</v>
      </c>
      <c r="AH13" s="784" t="s">
        <v>34</v>
      </c>
      <c r="AI13" s="962">
        <f t="shared" si="2"/>
        <v>18</v>
      </c>
      <c r="AJ13" s="100">
        <f t="shared" si="3"/>
        <v>1</v>
      </c>
      <c r="AK13" s="101">
        <f t="shared" si="4"/>
        <v>24</v>
      </c>
      <c r="AL13" s="104" t="s">
        <v>48</v>
      </c>
      <c r="AM13" s="103"/>
      <c r="AN13" s="55">
        <f t="shared" si="5"/>
        <v>2</v>
      </c>
      <c r="AO13" s="55">
        <f t="shared" si="6"/>
        <v>9</v>
      </c>
      <c r="AP13" s="55">
        <f t="shared" si="7"/>
        <v>9</v>
      </c>
      <c r="AQ13" s="55">
        <f t="shared" si="8"/>
        <v>6</v>
      </c>
      <c r="AR13" s="55">
        <f t="shared" si="9"/>
        <v>6</v>
      </c>
      <c r="AS13" s="55">
        <f t="shared" si="10"/>
        <v>6</v>
      </c>
      <c r="AT13" s="55">
        <f t="shared" si="11"/>
        <v>6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78" t="s">
        <v>36</v>
      </c>
      <c r="E14" s="928" t="s">
        <v>41</v>
      </c>
      <c r="F14" s="727" t="s">
        <v>41</v>
      </c>
      <c r="G14" s="727" t="s">
        <v>37</v>
      </c>
      <c r="H14" s="727" t="s">
        <v>35</v>
      </c>
      <c r="I14" s="956" t="s">
        <v>21</v>
      </c>
      <c r="J14" s="936" t="s">
        <v>36</v>
      </c>
      <c r="K14" s="990" t="s">
        <v>21</v>
      </c>
      <c r="L14" s="568" t="s">
        <v>28</v>
      </c>
      <c r="M14" s="789" t="s">
        <v>34</v>
      </c>
      <c r="N14" s="548" t="s">
        <v>21</v>
      </c>
      <c r="O14" s="928" t="s">
        <v>41</v>
      </c>
      <c r="P14" s="809" t="s">
        <v>21</v>
      </c>
      <c r="Q14" s="928" t="s">
        <v>35</v>
      </c>
      <c r="R14" s="784" t="s">
        <v>36</v>
      </c>
      <c r="S14" s="992" t="s">
        <v>28</v>
      </c>
      <c r="T14" s="992" t="s">
        <v>34</v>
      </c>
      <c r="U14" s="727" t="s">
        <v>21</v>
      </c>
      <c r="V14" s="992" t="s">
        <v>28</v>
      </c>
      <c r="W14" s="992" t="s">
        <v>34</v>
      </c>
      <c r="X14" s="727" t="s">
        <v>21</v>
      </c>
      <c r="Y14" s="548" t="s">
        <v>28</v>
      </c>
      <c r="Z14" s="784" t="s">
        <v>34</v>
      </c>
      <c r="AA14" s="729" t="s">
        <v>21</v>
      </c>
      <c r="AB14" s="727" t="s">
        <v>37</v>
      </c>
      <c r="AC14" s="969" t="s">
        <v>109</v>
      </c>
      <c r="AD14" s="727" t="s">
        <v>41</v>
      </c>
      <c r="AE14" s="784" t="s">
        <v>21</v>
      </c>
      <c r="AF14" s="784" t="s">
        <v>28</v>
      </c>
      <c r="AG14" s="784" t="s">
        <v>34</v>
      </c>
      <c r="AH14" s="784" t="s">
        <v>21</v>
      </c>
      <c r="AI14" s="962">
        <f t="shared" si="2"/>
        <v>18</v>
      </c>
      <c r="AJ14" s="100">
        <f t="shared" si="3"/>
        <v>2</v>
      </c>
      <c r="AK14" s="101">
        <f t="shared" si="4"/>
        <v>20</v>
      </c>
      <c r="AL14" s="104" t="s">
        <v>48</v>
      </c>
      <c r="AM14" s="103"/>
      <c r="AN14" s="55">
        <f t="shared" si="5"/>
        <v>2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</row>
    <row r="15" spans="1:50" ht="14">
      <c r="A15" s="19" t="s">
        <v>46</v>
      </c>
      <c r="B15" s="20" t="s">
        <v>32</v>
      </c>
      <c r="C15" s="49" t="s">
        <v>50</v>
      </c>
      <c r="D15" s="778" t="s">
        <v>21</v>
      </c>
      <c r="E15" s="778" t="s">
        <v>40</v>
      </c>
      <c r="F15" s="727" t="s">
        <v>24</v>
      </c>
      <c r="G15" s="727" t="s">
        <v>34</v>
      </c>
      <c r="H15" s="727" t="s">
        <v>28</v>
      </c>
      <c r="I15" s="727" t="s">
        <v>34</v>
      </c>
      <c r="J15" s="729" t="s">
        <v>21</v>
      </c>
      <c r="K15" s="756" t="s">
        <v>40</v>
      </c>
      <c r="L15" s="548" t="s">
        <v>24</v>
      </c>
      <c r="M15" s="789" t="s">
        <v>34</v>
      </c>
      <c r="N15" s="727" t="s">
        <v>21</v>
      </c>
      <c r="O15" s="928" t="s">
        <v>36</v>
      </c>
      <c r="P15" s="953" t="s">
        <v>110</v>
      </c>
      <c r="Q15" s="809" t="s">
        <v>21</v>
      </c>
      <c r="R15" s="727" t="s">
        <v>28</v>
      </c>
      <c r="S15" s="548" t="s">
        <v>34</v>
      </c>
      <c r="T15" s="727" t="s">
        <v>21</v>
      </c>
      <c r="U15" s="727" t="s">
        <v>36</v>
      </c>
      <c r="V15" s="727" t="s">
        <v>40</v>
      </c>
      <c r="W15" s="548" t="s">
        <v>28</v>
      </c>
      <c r="X15" s="784" t="s">
        <v>34</v>
      </c>
      <c r="Y15" s="727" t="s">
        <v>21</v>
      </c>
      <c r="Z15" s="727" t="s">
        <v>21</v>
      </c>
      <c r="AA15" s="784" t="s">
        <v>24</v>
      </c>
      <c r="AB15" s="727" t="s">
        <v>34</v>
      </c>
      <c r="AC15" s="784" t="s">
        <v>21</v>
      </c>
      <c r="AD15" s="784" t="s">
        <v>28</v>
      </c>
      <c r="AE15" s="784" t="s">
        <v>34</v>
      </c>
      <c r="AF15" s="568" t="s">
        <v>21</v>
      </c>
      <c r="AG15" s="784" t="s">
        <v>40</v>
      </c>
      <c r="AH15" s="784" t="s">
        <v>24</v>
      </c>
      <c r="AI15" s="962">
        <f t="shared" si="2"/>
        <v>18</v>
      </c>
      <c r="AJ15" s="100">
        <f t="shared" si="3"/>
        <v>0</v>
      </c>
      <c r="AK15" s="101">
        <f t="shared" si="4"/>
        <v>32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4</v>
      </c>
      <c r="AR15" s="55">
        <f t="shared" si="9"/>
        <v>4</v>
      </c>
      <c r="AS15" s="55">
        <f t="shared" si="10"/>
        <v>4</v>
      </c>
      <c r="AT15" s="55">
        <f t="shared" si="11"/>
        <v>4</v>
      </c>
      <c r="AU15" s="55">
        <f t="shared" si="12"/>
        <v>4</v>
      </c>
      <c r="AV15" s="55">
        <f t="shared" si="13"/>
        <v>4</v>
      </c>
      <c r="AW15" s="55">
        <f t="shared" si="14"/>
        <v>4</v>
      </c>
      <c r="AX15" s="55">
        <f t="shared" si="15"/>
        <v>4</v>
      </c>
    </row>
    <row r="16" spans="1:50" ht="14">
      <c r="A16" s="33" t="s">
        <v>46</v>
      </c>
      <c r="B16" s="34" t="s">
        <v>32</v>
      </c>
      <c r="C16" s="49" t="s">
        <v>52</v>
      </c>
      <c r="D16" s="928" t="s">
        <v>34</v>
      </c>
      <c r="E16" s="778" t="s">
        <v>21</v>
      </c>
      <c r="F16" s="548" t="s">
        <v>36</v>
      </c>
      <c r="G16" s="548" t="s">
        <v>28</v>
      </c>
      <c r="H16" s="548" t="s">
        <v>34</v>
      </c>
      <c r="I16" s="727" t="s">
        <v>21</v>
      </c>
      <c r="J16" s="548" t="s">
        <v>40</v>
      </c>
      <c r="K16" s="820" t="s">
        <v>21</v>
      </c>
      <c r="L16" s="787" t="s">
        <v>35</v>
      </c>
      <c r="M16" s="789" t="s">
        <v>28</v>
      </c>
      <c r="N16" s="727" t="s">
        <v>34</v>
      </c>
      <c r="O16" s="928" t="s">
        <v>21</v>
      </c>
      <c r="P16" s="928" t="s">
        <v>40</v>
      </c>
      <c r="Q16" s="989" t="s">
        <v>28</v>
      </c>
      <c r="R16" s="568" t="s">
        <v>34</v>
      </c>
      <c r="S16" s="784" t="s">
        <v>21</v>
      </c>
      <c r="T16" s="784" t="s">
        <v>41</v>
      </c>
      <c r="U16" s="727" t="s">
        <v>40</v>
      </c>
      <c r="V16" s="729" t="s">
        <v>21</v>
      </c>
      <c r="W16" s="729" t="s">
        <v>21</v>
      </c>
      <c r="X16" s="784" t="s">
        <v>40</v>
      </c>
      <c r="Y16" s="784" t="s">
        <v>24</v>
      </c>
      <c r="Z16" s="727" t="s">
        <v>34</v>
      </c>
      <c r="AA16" s="727" t="s">
        <v>21</v>
      </c>
      <c r="AB16" s="727" t="s">
        <v>35</v>
      </c>
      <c r="AC16" s="727" t="s">
        <v>24</v>
      </c>
      <c r="AD16" s="784" t="s">
        <v>34</v>
      </c>
      <c r="AE16" s="784" t="s">
        <v>21</v>
      </c>
      <c r="AF16" s="784" t="s">
        <v>36</v>
      </c>
      <c r="AG16" s="784" t="s">
        <v>42</v>
      </c>
      <c r="AH16" s="784" t="s">
        <v>42</v>
      </c>
      <c r="AI16" s="962">
        <f t="shared" si="2"/>
        <v>18</v>
      </c>
      <c r="AJ16" s="100">
        <f t="shared" si="3"/>
        <v>2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928" t="s">
        <v>24</v>
      </c>
      <c r="E17" s="928" t="s">
        <v>34</v>
      </c>
      <c r="F17" s="727" t="s">
        <v>21</v>
      </c>
      <c r="G17" s="727" t="s">
        <v>40</v>
      </c>
      <c r="H17" s="727" t="s">
        <v>24</v>
      </c>
      <c r="I17" s="727" t="s">
        <v>34</v>
      </c>
      <c r="J17" s="729" t="s">
        <v>21</v>
      </c>
      <c r="K17" s="808" t="s">
        <v>21</v>
      </c>
      <c r="L17" s="727" t="s">
        <v>41</v>
      </c>
      <c r="M17" s="928" t="s">
        <v>21</v>
      </c>
      <c r="N17" s="548" t="s">
        <v>42</v>
      </c>
      <c r="O17" s="778" t="s">
        <v>28</v>
      </c>
      <c r="P17" s="778" t="s">
        <v>34</v>
      </c>
      <c r="Q17" s="778" t="s">
        <v>21</v>
      </c>
      <c r="R17" s="727" t="s">
        <v>40</v>
      </c>
      <c r="S17" s="727" t="s">
        <v>40</v>
      </c>
      <c r="T17" s="727" t="s">
        <v>24</v>
      </c>
      <c r="U17" s="727" t="s">
        <v>34</v>
      </c>
      <c r="V17" s="727" t="s">
        <v>21</v>
      </c>
      <c r="W17" s="727" t="s">
        <v>36</v>
      </c>
      <c r="X17" s="727" t="s">
        <v>28</v>
      </c>
      <c r="Y17" s="727" t="s">
        <v>34</v>
      </c>
      <c r="Z17" s="784" t="s">
        <v>21</v>
      </c>
      <c r="AA17" s="727" t="s">
        <v>35</v>
      </c>
      <c r="AB17" s="727" t="s">
        <v>41</v>
      </c>
      <c r="AC17" s="784" t="s">
        <v>21</v>
      </c>
      <c r="AD17" s="727" t="s">
        <v>36</v>
      </c>
      <c r="AE17" s="548" t="s">
        <v>28</v>
      </c>
      <c r="AF17" s="784" t="s">
        <v>34</v>
      </c>
      <c r="AG17" s="727" t="s">
        <v>21</v>
      </c>
      <c r="AH17" s="784" t="s">
        <v>36</v>
      </c>
      <c r="AI17" s="962">
        <f t="shared" si="2"/>
        <v>18</v>
      </c>
      <c r="AJ17" s="100">
        <f t="shared" si="3"/>
        <v>1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3</v>
      </c>
      <c r="AR17" s="55">
        <f t="shared" si="9"/>
        <v>3</v>
      </c>
      <c r="AS17" s="55">
        <f t="shared" si="10"/>
        <v>3</v>
      </c>
      <c r="AT17" s="55">
        <f t="shared" si="11"/>
        <v>3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778" t="s">
        <v>28</v>
      </c>
      <c r="E18" s="778" t="s">
        <v>34</v>
      </c>
      <c r="F18" s="548" t="s">
        <v>21</v>
      </c>
      <c r="G18" s="548" t="s">
        <v>35</v>
      </c>
      <c r="H18" s="727" t="s">
        <v>41</v>
      </c>
      <c r="I18" s="727" t="s">
        <v>42</v>
      </c>
      <c r="J18" s="729" t="s">
        <v>21</v>
      </c>
      <c r="K18" s="854" t="s">
        <v>28</v>
      </c>
      <c r="L18" s="727" t="s">
        <v>34</v>
      </c>
      <c r="M18" s="778" t="s">
        <v>21</v>
      </c>
      <c r="N18" s="568" t="s">
        <v>35</v>
      </c>
      <c r="O18" s="928" t="s">
        <v>24</v>
      </c>
      <c r="P18" s="778" t="s">
        <v>34</v>
      </c>
      <c r="Q18" s="809" t="s">
        <v>21</v>
      </c>
      <c r="R18" s="548" t="s">
        <v>41</v>
      </c>
      <c r="S18" s="568" t="s">
        <v>36</v>
      </c>
      <c r="T18" s="568" t="s">
        <v>28</v>
      </c>
      <c r="U18" s="548" t="s">
        <v>34</v>
      </c>
      <c r="V18" s="548" t="s">
        <v>21</v>
      </c>
      <c r="W18" s="727" t="s">
        <v>40</v>
      </c>
      <c r="X18" s="784" t="s">
        <v>24</v>
      </c>
      <c r="Y18" s="784" t="s">
        <v>34</v>
      </c>
      <c r="Z18" s="727" t="s">
        <v>21</v>
      </c>
      <c r="AA18" s="784" t="s">
        <v>41</v>
      </c>
      <c r="AB18" s="784" t="s">
        <v>28</v>
      </c>
      <c r="AC18" s="784" t="s">
        <v>34</v>
      </c>
      <c r="AD18" s="784" t="s">
        <v>21</v>
      </c>
      <c r="AE18" s="784" t="s">
        <v>40</v>
      </c>
      <c r="AF18" s="784" t="s">
        <v>35</v>
      </c>
      <c r="AG18" s="784" t="s">
        <v>21</v>
      </c>
      <c r="AH18" s="784" t="s">
        <v>21</v>
      </c>
      <c r="AI18" s="962">
        <f t="shared" si="2"/>
        <v>18</v>
      </c>
      <c r="AJ18" s="100">
        <f t="shared" si="3"/>
        <v>3</v>
      </c>
      <c r="AK18" s="101">
        <f t="shared" si="4"/>
        <v>24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4</v>
      </c>
      <c r="AV18" s="55">
        <f t="shared" si="13"/>
        <v>4</v>
      </c>
      <c r="AW18" s="55">
        <f t="shared" si="14"/>
        <v>4</v>
      </c>
      <c r="AX18" s="55">
        <f t="shared" si="15"/>
        <v>4</v>
      </c>
    </row>
    <row r="19" spans="1:50" ht="14">
      <c r="A19" s="19" t="s">
        <v>46</v>
      </c>
      <c r="B19" s="34" t="s">
        <v>32</v>
      </c>
      <c r="C19" s="49" t="s">
        <v>55</v>
      </c>
      <c r="D19" s="778" t="s">
        <v>35</v>
      </c>
      <c r="E19" s="928" t="s">
        <v>35</v>
      </c>
      <c r="F19" s="548" t="s">
        <v>21</v>
      </c>
      <c r="G19" s="727" t="s">
        <v>36</v>
      </c>
      <c r="H19" s="727" t="s">
        <v>40</v>
      </c>
      <c r="I19" s="727" t="s">
        <v>24</v>
      </c>
      <c r="J19" s="727" t="s">
        <v>34</v>
      </c>
      <c r="K19" s="854" t="s">
        <v>21</v>
      </c>
      <c r="L19" s="568" t="s">
        <v>42</v>
      </c>
      <c r="M19" s="989" t="s">
        <v>24</v>
      </c>
      <c r="N19" s="727" t="s">
        <v>34</v>
      </c>
      <c r="O19" s="928" t="s">
        <v>21</v>
      </c>
      <c r="P19" s="928" t="s">
        <v>41</v>
      </c>
      <c r="Q19" s="789" t="s">
        <v>41</v>
      </c>
      <c r="R19" s="568" t="s">
        <v>42</v>
      </c>
      <c r="S19" s="784" t="s">
        <v>24</v>
      </c>
      <c r="T19" s="784" t="s">
        <v>34</v>
      </c>
      <c r="U19" s="727" t="s">
        <v>21</v>
      </c>
      <c r="V19" s="727" t="s">
        <v>24</v>
      </c>
      <c r="W19" s="727" t="s">
        <v>34</v>
      </c>
      <c r="X19" s="729" t="s">
        <v>21</v>
      </c>
      <c r="Y19" s="787" t="s">
        <v>21</v>
      </c>
      <c r="Z19" s="727" t="s">
        <v>41</v>
      </c>
      <c r="AA19" s="727" t="s">
        <v>40</v>
      </c>
      <c r="AB19" s="784" t="s">
        <v>42</v>
      </c>
      <c r="AC19" s="784" t="s">
        <v>21</v>
      </c>
      <c r="AD19" s="727" t="s">
        <v>21</v>
      </c>
      <c r="AE19" s="784" t="s">
        <v>41</v>
      </c>
      <c r="AF19" s="784" t="s">
        <v>24</v>
      </c>
      <c r="AG19" s="784" t="s">
        <v>34</v>
      </c>
      <c r="AH19" s="784" t="s">
        <v>21</v>
      </c>
      <c r="AI19" s="962">
        <f t="shared" si="2"/>
        <v>18</v>
      </c>
      <c r="AJ19" s="100">
        <f t="shared" si="3"/>
        <v>2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5</v>
      </c>
      <c r="AR19" s="55">
        <f t="shared" si="9"/>
        <v>5</v>
      </c>
      <c r="AS19" s="55">
        <f t="shared" si="10"/>
        <v>5</v>
      </c>
      <c r="AT19" s="55">
        <f t="shared" si="11"/>
        <v>5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928" t="s">
        <v>21</v>
      </c>
      <c r="E20" s="928" t="s">
        <v>42</v>
      </c>
      <c r="F20" s="727" t="s">
        <v>28</v>
      </c>
      <c r="G20" s="727" t="s">
        <v>34</v>
      </c>
      <c r="H20" s="727" t="s">
        <v>21</v>
      </c>
      <c r="I20" s="727" t="s">
        <v>36</v>
      </c>
      <c r="J20" s="548" t="s">
        <v>28</v>
      </c>
      <c r="K20" s="854" t="s">
        <v>34</v>
      </c>
      <c r="L20" s="784" t="s">
        <v>21</v>
      </c>
      <c r="M20" s="989" t="s">
        <v>40</v>
      </c>
      <c r="N20" s="727" t="s">
        <v>28</v>
      </c>
      <c r="O20" s="928" t="s">
        <v>34</v>
      </c>
      <c r="P20" s="928" t="s">
        <v>28</v>
      </c>
      <c r="Q20" s="989" t="s">
        <v>34</v>
      </c>
      <c r="R20" s="784" t="s">
        <v>21</v>
      </c>
      <c r="S20" s="784" t="s">
        <v>21</v>
      </c>
      <c r="T20" s="784" t="s">
        <v>42</v>
      </c>
      <c r="U20" s="727" t="s">
        <v>28</v>
      </c>
      <c r="V20" s="727" t="s">
        <v>34</v>
      </c>
      <c r="W20" s="727" t="s">
        <v>21</v>
      </c>
      <c r="X20" s="784" t="s">
        <v>42</v>
      </c>
      <c r="Y20" s="993" t="s">
        <v>36</v>
      </c>
      <c r="Z20" s="798" t="s">
        <v>21</v>
      </c>
      <c r="AA20" s="798" t="s">
        <v>42</v>
      </c>
      <c r="AB20" s="993" t="s">
        <v>36</v>
      </c>
      <c r="AC20" s="725" t="s">
        <v>28</v>
      </c>
      <c r="AD20" s="993" t="s">
        <v>34</v>
      </c>
      <c r="AE20" s="895" t="s">
        <v>21</v>
      </c>
      <c r="AF20" s="787" t="s">
        <v>21</v>
      </c>
      <c r="AG20" s="784" t="s">
        <v>41</v>
      </c>
      <c r="AH20" s="784" t="s">
        <v>40</v>
      </c>
      <c r="AI20" s="962">
        <f t="shared" si="2"/>
        <v>18</v>
      </c>
      <c r="AJ20" s="100">
        <f t="shared" si="3"/>
        <v>0</v>
      </c>
      <c r="AK20" s="101">
        <f t="shared" si="4"/>
        <v>24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6</v>
      </c>
      <c r="AV20" s="55">
        <f t="shared" si="13"/>
        <v>6</v>
      </c>
      <c r="AW20" s="55">
        <f t="shared" si="14"/>
        <v>6</v>
      </c>
      <c r="AX20" s="55">
        <f t="shared" si="15"/>
        <v>6</v>
      </c>
    </row>
    <row r="21" spans="1:50" ht="14">
      <c r="A21" s="19" t="s">
        <v>46</v>
      </c>
      <c r="B21" s="34" t="s">
        <v>32</v>
      </c>
      <c r="C21" s="49" t="s">
        <v>57</v>
      </c>
      <c r="D21" s="928" t="s">
        <v>41</v>
      </c>
      <c r="E21" s="928" t="s">
        <v>24</v>
      </c>
      <c r="F21" s="727" t="s">
        <v>34</v>
      </c>
      <c r="G21" s="727" t="s">
        <v>21</v>
      </c>
      <c r="H21" s="548" t="s">
        <v>36</v>
      </c>
      <c r="I21" s="727" t="s">
        <v>40</v>
      </c>
      <c r="J21" s="727" t="s">
        <v>24</v>
      </c>
      <c r="K21" s="854" t="s">
        <v>34</v>
      </c>
      <c r="L21" s="784" t="s">
        <v>21</v>
      </c>
      <c r="M21" s="815" t="s">
        <v>21</v>
      </c>
      <c r="N21" s="727" t="s">
        <v>21</v>
      </c>
      <c r="O21" s="928" t="s">
        <v>40</v>
      </c>
      <c r="P21" s="953" t="s">
        <v>110</v>
      </c>
      <c r="Q21" s="989" t="s">
        <v>36</v>
      </c>
      <c r="R21" s="548" t="s">
        <v>21</v>
      </c>
      <c r="S21" s="784" t="s">
        <v>28</v>
      </c>
      <c r="T21" s="784" t="s">
        <v>34</v>
      </c>
      <c r="U21" s="727" t="s">
        <v>21</v>
      </c>
      <c r="V21" s="727" t="s">
        <v>28</v>
      </c>
      <c r="W21" s="727" t="s">
        <v>34</v>
      </c>
      <c r="X21" s="787" t="s">
        <v>21</v>
      </c>
      <c r="Y21" s="784" t="s">
        <v>41</v>
      </c>
      <c r="Z21" s="994" t="s">
        <v>28</v>
      </c>
      <c r="AA21" s="994" t="s">
        <v>34</v>
      </c>
      <c r="AB21" s="995" t="s">
        <v>21</v>
      </c>
      <c r="AC21" s="995" t="s">
        <v>40</v>
      </c>
      <c r="AD21" s="994" t="s">
        <v>21</v>
      </c>
      <c r="AE21" s="996" t="s">
        <v>42</v>
      </c>
      <c r="AF21" s="784" t="s">
        <v>35</v>
      </c>
      <c r="AG21" s="784" t="s">
        <v>28</v>
      </c>
      <c r="AH21" s="568" t="s">
        <v>34</v>
      </c>
      <c r="AI21" s="587">
        <f t="shared" si="2"/>
        <v>18</v>
      </c>
      <c r="AJ21" s="100">
        <f t="shared" si="3"/>
        <v>1</v>
      </c>
      <c r="AK21" s="101">
        <f t="shared" si="4"/>
        <v>24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2</v>
      </c>
      <c r="AR21" s="55">
        <f t="shared" si="9"/>
        <v>2</v>
      </c>
      <c r="AS21" s="55">
        <f t="shared" si="10"/>
        <v>2</v>
      </c>
      <c r="AT21" s="55">
        <f t="shared" si="11"/>
        <v>2</v>
      </c>
      <c r="AU21" s="55">
        <f t="shared" si="12"/>
        <v>4</v>
      </c>
      <c r="AV21" s="55">
        <f t="shared" si="13"/>
        <v>4</v>
      </c>
      <c r="AW21" s="55">
        <f t="shared" si="14"/>
        <v>4</v>
      </c>
      <c r="AX21" s="55">
        <f t="shared" si="15"/>
        <v>4</v>
      </c>
    </row>
    <row r="22" spans="1:50" ht="14">
      <c r="A22" s="19" t="s">
        <v>46</v>
      </c>
      <c r="B22" s="20" t="s">
        <v>58</v>
      </c>
      <c r="C22" s="49" t="s">
        <v>59</v>
      </c>
      <c r="D22" s="548" t="s">
        <v>40</v>
      </c>
      <c r="E22" s="737" t="s">
        <v>111</v>
      </c>
      <c r="F22" s="737" t="s">
        <v>111</v>
      </c>
      <c r="G22" s="727" t="s">
        <v>41</v>
      </c>
      <c r="H22" s="737" t="s">
        <v>111</v>
      </c>
      <c r="I22" s="729" t="s">
        <v>21</v>
      </c>
      <c r="J22" s="727" t="s">
        <v>21</v>
      </c>
      <c r="K22" s="991" t="s">
        <v>111</v>
      </c>
      <c r="L22" s="727" t="s">
        <v>40</v>
      </c>
      <c r="M22" s="737" t="s">
        <v>111</v>
      </c>
      <c r="N22" s="548" t="s">
        <v>21</v>
      </c>
      <c r="O22" s="737" t="s">
        <v>111</v>
      </c>
      <c r="P22" s="809" t="s">
        <v>21</v>
      </c>
      <c r="Q22" s="928" t="s">
        <v>40</v>
      </c>
      <c r="R22" s="727" t="s">
        <v>21</v>
      </c>
      <c r="S22" s="737" t="s">
        <v>111</v>
      </c>
      <c r="T22" s="737" t="s">
        <v>111</v>
      </c>
      <c r="U22" s="737" t="s">
        <v>111</v>
      </c>
      <c r="V22" s="727" t="s">
        <v>21</v>
      </c>
      <c r="W22" s="727" t="s">
        <v>42</v>
      </c>
      <c r="X22" s="784" t="s">
        <v>41</v>
      </c>
      <c r="Y22" s="826" t="s">
        <v>40</v>
      </c>
      <c r="Z22" s="838" t="s">
        <v>36</v>
      </c>
      <c r="AA22" s="997" t="s">
        <v>21</v>
      </c>
      <c r="AB22" s="737" t="s">
        <v>111</v>
      </c>
      <c r="AC22" s="969" t="s">
        <v>109</v>
      </c>
      <c r="AD22" s="737" t="s">
        <v>111</v>
      </c>
      <c r="AE22" s="847" t="s">
        <v>21</v>
      </c>
      <c r="AF22" s="784" t="s">
        <v>40</v>
      </c>
      <c r="AG22" s="784" t="s">
        <v>36</v>
      </c>
      <c r="AH22" s="784" t="s">
        <v>21</v>
      </c>
      <c r="AI22" s="587">
        <f t="shared" si="2"/>
        <v>18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8" t="s">
        <v>21</v>
      </c>
      <c r="E23" s="778" t="s">
        <v>21</v>
      </c>
      <c r="F23" s="548" t="s">
        <v>40</v>
      </c>
      <c r="G23" s="548" t="s">
        <v>42</v>
      </c>
      <c r="H23" s="548" t="s">
        <v>21</v>
      </c>
      <c r="I23" s="548" t="s">
        <v>41</v>
      </c>
      <c r="J23" s="548" t="s">
        <v>41</v>
      </c>
      <c r="K23" s="771" t="s">
        <v>36</v>
      </c>
      <c r="L23" s="727" t="s">
        <v>35</v>
      </c>
      <c r="M23" s="989" t="s">
        <v>41</v>
      </c>
      <c r="N23" s="784" t="s">
        <v>41</v>
      </c>
      <c r="O23" s="928" t="s">
        <v>21</v>
      </c>
      <c r="P23" s="928" t="s">
        <v>42</v>
      </c>
      <c r="Q23" s="928" t="s">
        <v>42</v>
      </c>
      <c r="R23" s="727" t="s">
        <v>35</v>
      </c>
      <c r="S23" s="727" t="s">
        <v>42</v>
      </c>
      <c r="T23" s="727" t="s">
        <v>21</v>
      </c>
      <c r="U23" s="727" t="s">
        <v>41</v>
      </c>
      <c r="V23" s="727" t="s">
        <v>41</v>
      </c>
      <c r="W23" s="727" t="s">
        <v>41</v>
      </c>
      <c r="X23" s="787" t="s">
        <v>21</v>
      </c>
      <c r="Y23" s="729" t="s">
        <v>21</v>
      </c>
      <c r="Z23" s="727" t="s">
        <v>40</v>
      </c>
      <c r="AA23" s="784" t="s">
        <v>36</v>
      </c>
      <c r="AB23" s="727" t="s">
        <v>21</v>
      </c>
      <c r="AC23" s="784" t="s">
        <v>36</v>
      </c>
      <c r="AD23" s="784" t="s">
        <v>42</v>
      </c>
      <c r="AE23" s="784" t="s">
        <v>36</v>
      </c>
      <c r="AF23" s="784" t="s">
        <v>41</v>
      </c>
      <c r="AG23" s="784" t="s">
        <v>21</v>
      </c>
      <c r="AH23" s="784" t="s">
        <v>41</v>
      </c>
      <c r="AI23" s="587">
        <f t="shared" si="2"/>
        <v>18</v>
      </c>
      <c r="AJ23" s="100">
        <f t="shared" si="3"/>
        <v>2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548"/>
      <c r="G24" s="548"/>
      <c r="H24" s="548"/>
      <c r="I24" s="548"/>
      <c r="J24" s="548"/>
      <c r="K24" s="756"/>
      <c r="L24" s="548"/>
      <c r="M24" s="789"/>
      <c r="N24" s="568"/>
      <c r="O24" s="778"/>
      <c r="P24" s="778"/>
      <c r="Q24" s="778"/>
      <c r="R24" s="548"/>
      <c r="S24" s="548"/>
      <c r="T24" s="54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548"/>
      <c r="G25" s="548"/>
      <c r="H25" s="548"/>
      <c r="I25" s="548"/>
      <c r="J25" s="548"/>
      <c r="K25" s="756"/>
      <c r="L25" s="548"/>
      <c r="M25" s="789"/>
      <c r="N25" s="568"/>
      <c r="O25" s="778"/>
      <c r="P25" s="778"/>
      <c r="Q25" s="778"/>
      <c r="R25" s="548"/>
      <c r="S25" s="54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548"/>
      <c r="G26" s="548"/>
      <c r="H26" s="548"/>
      <c r="I26" s="791"/>
      <c r="J26" s="791"/>
      <c r="K26" s="927"/>
      <c r="L26" s="548"/>
      <c r="M26" s="778"/>
      <c r="N26" s="548"/>
      <c r="O26" s="778"/>
      <c r="P26" s="778"/>
      <c r="Q26" s="778"/>
      <c r="R26" s="548"/>
      <c r="S26" s="54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37"/>
      <c r="G27" s="715"/>
      <c r="H27" s="715"/>
      <c r="I27" s="715"/>
      <c r="J27" s="973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69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 t="s">
        <v>112</v>
      </c>
      <c r="H28" s="1290"/>
      <c r="I28" s="1290"/>
      <c r="J28" s="1290"/>
      <c r="K28" s="1290"/>
      <c r="L28" s="1290"/>
      <c r="M28" s="1291"/>
      <c r="N28" s="1290"/>
      <c r="O28" s="1290"/>
      <c r="P28" s="1290" t="s">
        <v>113</v>
      </c>
      <c r="Q28" s="1290"/>
      <c r="R28" s="1290"/>
      <c r="S28" s="1290"/>
      <c r="T28" s="1290"/>
      <c r="U28" s="1290"/>
      <c r="V28" s="1290"/>
      <c r="W28" s="1290"/>
      <c r="X28" s="1290"/>
      <c r="Y28" s="1290" t="s">
        <v>67</v>
      </c>
      <c r="Z28" s="1290"/>
      <c r="AA28" s="1290"/>
      <c r="AB28" s="1290" t="s">
        <v>84</v>
      </c>
      <c r="AC28" s="1297"/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2</v>
      </c>
      <c r="T47" s="55">
        <f t="shared" si="28"/>
        <v>1</v>
      </c>
      <c r="U47" s="55">
        <f t="shared" si="28"/>
        <v>1</v>
      </c>
      <c r="V47" s="55">
        <f t="shared" si="28"/>
        <v>2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2</v>
      </c>
      <c r="T48" s="55">
        <f t="shared" si="29"/>
        <v>1</v>
      </c>
      <c r="U48" s="55">
        <f t="shared" si="29"/>
        <v>1</v>
      </c>
      <c r="V48" s="55">
        <f t="shared" si="29"/>
        <v>2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2</v>
      </c>
      <c r="T49" s="55">
        <f t="shared" si="30"/>
        <v>1</v>
      </c>
      <c r="U49" s="55">
        <f t="shared" si="30"/>
        <v>1</v>
      </c>
      <c r="V49" s="55">
        <f t="shared" si="30"/>
        <v>2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2</v>
      </c>
      <c r="T50" s="55">
        <f t="shared" si="31"/>
        <v>1</v>
      </c>
      <c r="U50" s="55">
        <f t="shared" si="31"/>
        <v>1</v>
      </c>
      <c r="V50" s="55">
        <f t="shared" si="31"/>
        <v>2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8</v>
      </c>
      <c r="T56" s="55">
        <f t="shared" si="37"/>
        <v>4</v>
      </c>
      <c r="U56" s="55">
        <f t="shared" si="37"/>
        <v>4</v>
      </c>
      <c r="V56" s="55">
        <f t="shared" si="37"/>
        <v>8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I22">
    <cfRule type="expression" dxfId="11030" priority="6" stopIfTrue="1">
      <formula>AND(WEEKDAY(I$5)=1)</formula>
    </cfRule>
  </conditionalFormatting>
  <conditionalFormatting sqref="N5:R14 D5:I21 K5:M21 AB5:AB21 J5:J26 AA5:AA26 AD14:AF14 N15:O15 Q15:R15 N16:R20 N21:O21 Q21:R22 D22 G22 L22 N22 AE22:AF22 D23:I26 K23:Z26 AB23:AB26">
    <cfRule type="expression" dxfId="11029" priority="10" stopIfTrue="1">
      <formula>AND(WEEKDAY(D$5)=1)</formula>
    </cfRule>
  </conditionalFormatting>
  <conditionalFormatting sqref="P22">
    <cfRule type="expression" dxfId="11028" priority="7" stopIfTrue="1">
      <formula>AND(WEEKDAY(P$5)=1)</formula>
    </cfRule>
  </conditionalFormatting>
  <conditionalFormatting sqref="S5:Z21">
    <cfRule type="expression" dxfId="11027" priority="1" stopIfTrue="1">
      <formula>AND(WEEKDAY(S$5)=1)</formula>
    </cfRule>
  </conditionalFormatting>
  <conditionalFormatting sqref="V22:Z22">
    <cfRule type="expression" dxfId="11026" priority="8" stopIfTrue="1">
      <formula>AND(WEEKDAY(V$5)=1)</formula>
    </cfRule>
  </conditionalFormatting>
  <conditionalFormatting sqref="AC5:AH26">
    <cfRule type="expression" dxfId="11025" priority="2" stopIfTrue="1">
      <formula>AND(WEEKDAY(AC$5)=1)</formula>
    </cfRule>
  </conditionalFormatting>
  <conditionalFormatting sqref="AI8:AK26 AN8:AN26">
    <cfRule type="cellIs" dxfId="11024" priority="11" stopIfTrue="1" operator="equal">
      <formula>0</formula>
    </cfRule>
  </conditionalFormatting>
  <dataValidations count="1">
    <dataValidation type="list" allowBlank="1" showInputMessage="1" showErrorMessage="1" sqref="D8:D26 G8:G26 H8:H21 H23:H26 K8:K21 K23:K26 L8:L26 M8:M21 M23:M26 N8:N26 O8:O21 O23:O26 P8:P14 P16:P20 P22:P26 AB8:AB21 AC8:AC13 AC15:AC21 AD8:AD21 E8:F21 S8:U21 S23:U26 AB23:AD26 I8:J26 Q8:R26 V8:AA26 E23:F26 AE8:AH26" xr:uid="{00000000-0002-0000-10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59"/>
  <sheetViews>
    <sheetView topLeftCell="B7" workbookViewId="0">
      <selection activeCell="Y23" sqref="Y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1.5" customWidth="1"/>
    <col min="40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43405</v>
      </c>
      <c r="E5" s="11">
        <f>DATE($A$1,$D$2,2)</f>
        <v>43406</v>
      </c>
      <c r="F5" s="11">
        <f>DATE($A$1,$D$2,3)</f>
        <v>43407</v>
      </c>
      <c r="G5" s="11">
        <f>DATE($A$1,$D$2,4)</f>
        <v>43408</v>
      </c>
      <c r="H5" s="11">
        <f>DATE($A$1,$D$2,5)</f>
        <v>43409</v>
      </c>
      <c r="I5" s="11">
        <f>DATE($A$1,$D$2,6)</f>
        <v>43410</v>
      </c>
      <c r="J5" s="11">
        <f>DATE($A$1,$D$2,7)</f>
        <v>43411</v>
      </c>
      <c r="K5" s="11">
        <f>DATE($A$1,$D$2,8)</f>
        <v>43412</v>
      </c>
      <c r="L5" s="11">
        <f>DATE($A$1,$D$2,9)</f>
        <v>43413</v>
      </c>
      <c r="M5" s="11">
        <f>DATE($A$1,$D$2,10)</f>
        <v>43414</v>
      </c>
      <c r="N5" s="56">
        <f>DATE($A$1,$D$2,11)</f>
        <v>43415</v>
      </c>
      <c r="O5" s="11">
        <f>DATE($A$1,$D$2,12)</f>
        <v>43416</v>
      </c>
      <c r="P5" s="11">
        <f>DATE($A$1,$D$2,13)</f>
        <v>43417</v>
      </c>
      <c r="Q5" s="11">
        <f>DATE($A$1,$D$2,14)</f>
        <v>43418</v>
      </c>
      <c r="R5" s="11">
        <f>DATE($A$1,$D$2,15)</f>
        <v>43419</v>
      </c>
      <c r="S5" s="11">
        <f>DATE($A$1,$D$2,16)</f>
        <v>43420</v>
      </c>
      <c r="T5" s="11">
        <f>DATE($A$1,$D$2,17)</f>
        <v>43421</v>
      </c>
      <c r="U5" s="11">
        <f>DATE($A$1,$D$2,18)</f>
        <v>43422</v>
      </c>
      <c r="V5" s="11">
        <f>DATE($A$1,$D$2,19)</f>
        <v>43423</v>
      </c>
      <c r="W5" s="11">
        <f>DATE($A$1,$D$2,20)</f>
        <v>43424</v>
      </c>
      <c r="X5" s="11">
        <f>DATE($A$1,$D$2,21)</f>
        <v>43425</v>
      </c>
      <c r="Y5" s="11">
        <f>DATE($A$1,$D$2,22)</f>
        <v>43426</v>
      </c>
      <c r="Z5" s="11">
        <f>DATE($A$1,$D$2,23)</f>
        <v>43427</v>
      </c>
      <c r="AA5" s="11">
        <f>DATE($A$1,$D$2,24)</f>
        <v>43428</v>
      </c>
      <c r="AB5" s="11">
        <f>DATE($A$1,$D$2,25)</f>
        <v>43429</v>
      </c>
      <c r="AC5" s="11">
        <f>DATE($A$1,$D$2,26)</f>
        <v>43430</v>
      </c>
      <c r="AD5" s="11">
        <f>DATE($A$1,$D$2,27)</f>
        <v>43431</v>
      </c>
      <c r="AE5" s="11">
        <f>DATE($A$1,$D$2,28)</f>
        <v>43432</v>
      </c>
      <c r="AF5" s="88">
        <f>DATE($A$1,$D$2,29)</f>
        <v>43433</v>
      </c>
      <c r="AG5" s="11">
        <f>DATE($A$1,$D$2,30)</f>
        <v>43434</v>
      </c>
      <c r="AH5" s="90"/>
      <c r="AI5" s="90"/>
      <c r="AJ5" s="91"/>
      <c r="AK5" s="1267"/>
    </row>
    <row r="6" spans="1:49" ht="14">
      <c r="A6" s="1254"/>
      <c r="B6" s="1255"/>
      <c r="C6" s="1248"/>
      <c r="D6" s="10">
        <f t="shared" ref="D6:AG6" si="0">IF(MONTH(D5)&gt;$D$2,"",D5)</f>
        <v>43405</v>
      </c>
      <c r="E6" s="11">
        <f t="shared" si="0"/>
        <v>43406</v>
      </c>
      <c r="F6" s="56">
        <f t="shared" si="0"/>
        <v>43407</v>
      </c>
      <c r="G6" s="88">
        <f t="shared" si="0"/>
        <v>43408</v>
      </c>
      <c r="H6" s="88">
        <f t="shared" si="0"/>
        <v>43409</v>
      </c>
      <c r="I6" s="88">
        <f t="shared" si="0"/>
        <v>43410</v>
      </c>
      <c r="J6" s="88">
        <f t="shared" si="0"/>
        <v>43411</v>
      </c>
      <c r="K6" s="88">
        <f t="shared" si="0"/>
        <v>43412</v>
      </c>
      <c r="L6" s="88">
        <f t="shared" si="0"/>
        <v>43413</v>
      </c>
      <c r="M6" s="11">
        <f t="shared" si="0"/>
        <v>43414</v>
      </c>
      <c r="N6" s="88">
        <f t="shared" si="0"/>
        <v>43415</v>
      </c>
      <c r="O6" s="11">
        <f t="shared" si="0"/>
        <v>43416</v>
      </c>
      <c r="P6" s="11">
        <f t="shared" si="0"/>
        <v>43417</v>
      </c>
      <c r="Q6" s="11">
        <f t="shared" si="0"/>
        <v>43418</v>
      </c>
      <c r="R6" s="88">
        <f t="shared" si="0"/>
        <v>43419</v>
      </c>
      <c r="S6" s="88">
        <f t="shared" si="0"/>
        <v>43420</v>
      </c>
      <c r="T6" s="11">
        <f t="shared" si="0"/>
        <v>43421</v>
      </c>
      <c r="U6" s="88">
        <f t="shared" si="0"/>
        <v>43422</v>
      </c>
      <c r="V6" s="11">
        <f t="shared" si="0"/>
        <v>43423</v>
      </c>
      <c r="W6" s="11">
        <f t="shared" si="0"/>
        <v>43424</v>
      </c>
      <c r="X6" s="11">
        <f t="shared" si="0"/>
        <v>43425</v>
      </c>
      <c r="Y6" s="11">
        <f t="shared" si="0"/>
        <v>43426</v>
      </c>
      <c r="Z6" s="56">
        <f t="shared" si="0"/>
        <v>43427</v>
      </c>
      <c r="AA6" s="88">
        <f t="shared" si="0"/>
        <v>43428</v>
      </c>
      <c r="AB6" s="11">
        <f t="shared" si="0"/>
        <v>43429</v>
      </c>
      <c r="AC6" s="11">
        <f t="shared" si="0"/>
        <v>43430</v>
      </c>
      <c r="AD6" s="11">
        <f t="shared" si="0"/>
        <v>43431</v>
      </c>
      <c r="AE6" s="11">
        <f t="shared" si="0"/>
        <v>43432</v>
      </c>
      <c r="AF6" s="88">
        <f t="shared" si="0"/>
        <v>43433</v>
      </c>
      <c r="AG6" s="11">
        <f t="shared" si="0"/>
        <v>43434</v>
      </c>
      <c r="AH6" s="92"/>
      <c r="AI6" s="93"/>
      <c r="AJ6" s="94"/>
      <c r="AK6" s="1267"/>
    </row>
    <row r="7" spans="1:49" ht="14">
      <c r="A7" s="1254"/>
      <c r="B7" s="1255"/>
      <c r="C7" s="15"/>
      <c r="D7" s="117" t="str">
        <f t="shared" ref="D7:AG7" si="1">IF(D6="","",CHOOSE(WEEKDAY(D6,1),"日","月","火","水","木","金","土"))</f>
        <v>木</v>
      </c>
      <c r="E7" s="117" t="str">
        <f t="shared" si="1"/>
        <v>金</v>
      </c>
      <c r="F7" s="807" t="str">
        <f t="shared" si="1"/>
        <v>土</v>
      </c>
      <c r="G7" s="797" t="str">
        <f t="shared" si="1"/>
        <v>日</v>
      </c>
      <c r="H7" s="831" t="str">
        <f t="shared" si="1"/>
        <v>月</v>
      </c>
      <c r="I7" s="831" t="str">
        <f t="shared" si="1"/>
        <v>火</v>
      </c>
      <c r="J7" s="831" t="str">
        <f t="shared" si="1"/>
        <v>水</v>
      </c>
      <c r="K7" s="831" t="str">
        <f t="shared" si="1"/>
        <v>木</v>
      </c>
      <c r="L7" s="831" t="str">
        <f t="shared" si="1"/>
        <v>金</v>
      </c>
      <c r="M7" s="117" t="str">
        <f t="shared" si="1"/>
        <v>土</v>
      </c>
      <c r="N7" s="797" t="str">
        <f t="shared" si="1"/>
        <v>日</v>
      </c>
      <c r="O7" s="117" t="str">
        <f t="shared" si="1"/>
        <v>月</v>
      </c>
      <c r="P7" s="117" t="str">
        <f t="shared" si="1"/>
        <v>火</v>
      </c>
      <c r="Q7" s="117" t="str">
        <f t="shared" si="1"/>
        <v>水</v>
      </c>
      <c r="R7" s="831" t="str">
        <f t="shared" si="1"/>
        <v>木</v>
      </c>
      <c r="S7" s="831" t="str">
        <f t="shared" si="1"/>
        <v>金</v>
      </c>
      <c r="T7" s="117" t="str">
        <f t="shared" si="1"/>
        <v>土</v>
      </c>
      <c r="U7" s="797" t="str">
        <f t="shared" si="1"/>
        <v>日</v>
      </c>
      <c r="V7" s="117" t="str">
        <f t="shared" si="1"/>
        <v>月</v>
      </c>
      <c r="W7" s="117" t="str">
        <f t="shared" si="1"/>
        <v>火</v>
      </c>
      <c r="X7" s="117" t="str">
        <f t="shared" si="1"/>
        <v>水</v>
      </c>
      <c r="Y7" s="117" t="str">
        <f t="shared" si="1"/>
        <v>木</v>
      </c>
      <c r="Z7" s="807" t="str">
        <f t="shared" si="1"/>
        <v>金</v>
      </c>
      <c r="AA7" s="831" t="str">
        <f t="shared" si="1"/>
        <v>土</v>
      </c>
      <c r="AB7" s="770" t="str">
        <f t="shared" si="1"/>
        <v>日</v>
      </c>
      <c r="AC7" s="117" t="str">
        <f t="shared" si="1"/>
        <v>月</v>
      </c>
      <c r="AD7" s="117" t="str">
        <f t="shared" si="1"/>
        <v>火</v>
      </c>
      <c r="AE7" s="117" t="str">
        <f t="shared" si="1"/>
        <v>水</v>
      </c>
      <c r="AF7" s="831" t="str">
        <f t="shared" si="1"/>
        <v>木</v>
      </c>
      <c r="AG7" s="117" t="str">
        <f t="shared" si="1"/>
        <v>金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778" t="s">
        <v>24</v>
      </c>
      <c r="E8" s="778" t="s">
        <v>34</v>
      </c>
      <c r="F8" s="756" t="s">
        <v>21</v>
      </c>
      <c r="G8" s="548" t="s">
        <v>37</v>
      </c>
      <c r="H8" s="548" t="s">
        <v>24</v>
      </c>
      <c r="I8" s="729" t="s">
        <v>34</v>
      </c>
      <c r="J8" s="729" t="s">
        <v>21</v>
      </c>
      <c r="K8" s="568" t="s">
        <v>36</v>
      </c>
      <c r="L8" s="548" t="s">
        <v>37</v>
      </c>
      <c r="M8" s="778" t="s">
        <v>37</v>
      </c>
      <c r="N8" s="548" t="s">
        <v>42</v>
      </c>
      <c r="O8" s="778" t="s">
        <v>21</v>
      </c>
      <c r="P8" s="789" t="s">
        <v>37</v>
      </c>
      <c r="Q8" s="778" t="s">
        <v>28</v>
      </c>
      <c r="R8" s="729" t="s">
        <v>34</v>
      </c>
      <c r="S8" s="787" t="s">
        <v>21</v>
      </c>
      <c r="T8" s="729" t="s">
        <v>35</v>
      </c>
      <c r="U8" s="729" t="s">
        <v>35</v>
      </c>
      <c r="V8" s="548" t="s">
        <v>37</v>
      </c>
      <c r="W8" s="729" t="s">
        <v>21</v>
      </c>
      <c r="X8" s="548" t="s">
        <v>37</v>
      </c>
      <c r="Y8" s="548" t="s">
        <v>37</v>
      </c>
      <c r="Z8" s="808" t="s">
        <v>21</v>
      </c>
      <c r="AA8" s="548" t="s">
        <v>37</v>
      </c>
      <c r="AB8" s="548" t="s">
        <v>28</v>
      </c>
      <c r="AC8" s="548" t="s">
        <v>34</v>
      </c>
      <c r="AD8" s="568" t="s">
        <v>21</v>
      </c>
      <c r="AE8" s="568" t="s">
        <v>37</v>
      </c>
      <c r="AF8" s="568" t="s">
        <v>37</v>
      </c>
      <c r="AG8" s="568" t="s">
        <v>21</v>
      </c>
      <c r="AH8" s="962">
        <f t="shared" ref="AH8:AH26" si="2">SUM(AN8:AO8)</f>
        <v>16</v>
      </c>
      <c r="AI8" s="100">
        <f t="shared" ref="AI8:AI26" si="3">COUNTIF(D8:AG8,"有")</f>
        <v>2</v>
      </c>
      <c r="AJ8" s="101">
        <f t="shared" ref="AJ8:AJ26" si="4">SUM(AP8:AW8)</f>
        <v>16</v>
      </c>
      <c r="AK8" s="544" t="s">
        <v>38</v>
      </c>
      <c r="AL8" s="545"/>
      <c r="AM8" s="55">
        <f t="shared" ref="AM8:AM23" si="5">COUNTIF(D8:AG8,"日")</f>
        <v>10</v>
      </c>
      <c r="AN8" s="55">
        <f t="shared" ref="AN8:AN28" si="6">COUNTIF(D8:AG8,"ヤ")</f>
        <v>8</v>
      </c>
      <c r="AO8" s="55">
        <f t="shared" ref="AO8:AO28" si="7">COUNTIF(D8:AG8,"ﾔ")</f>
        <v>8</v>
      </c>
      <c r="AP8" s="55">
        <f t="shared" ref="AP8:AP28" si="8">COUNTIF(D8:AG8,"2-")</f>
        <v>2</v>
      </c>
      <c r="AQ8" s="55">
        <f t="shared" ref="AQ8:AQ28" si="9">COUNTIF(D8:AG8,"2－")</f>
        <v>2</v>
      </c>
      <c r="AR8" s="55">
        <f t="shared" ref="AR8:AR28" si="10">COUNTIF(D8:AG8,"２-")</f>
        <v>2</v>
      </c>
      <c r="AS8" s="55">
        <f t="shared" ref="AS8:AS28" si="11">COUNTIF(D8:AG8,"２－")</f>
        <v>2</v>
      </c>
      <c r="AT8" s="55">
        <f t="shared" ref="AT8:AT28" si="12">COUNTIF(D8:AG8,"3-")</f>
        <v>2</v>
      </c>
      <c r="AU8" s="55">
        <f t="shared" ref="AU8:AU28" si="13">COUNTIF(D8:AG8,"3－")</f>
        <v>2</v>
      </c>
      <c r="AV8" s="55">
        <f t="shared" ref="AV8:AV28" si="14">COUNTIF(D8:AG8,"３-")</f>
        <v>2</v>
      </c>
      <c r="AW8" s="55">
        <f t="shared" ref="AW8:AW28" si="15">COUNTIF(D8:AG8,"３－")</f>
        <v>2</v>
      </c>
    </row>
    <row r="9" spans="1:49" ht="14">
      <c r="A9" s="19" t="s">
        <v>31</v>
      </c>
      <c r="B9" s="20" t="s">
        <v>32</v>
      </c>
      <c r="C9" s="546" t="s">
        <v>39</v>
      </c>
      <c r="D9" s="810" t="s">
        <v>34</v>
      </c>
      <c r="E9" s="810" t="s">
        <v>21</v>
      </c>
      <c r="F9" s="756" t="s">
        <v>37</v>
      </c>
      <c r="G9" s="548" t="s">
        <v>37</v>
      </c>
      <c r="H9" s="548" t="s">
        <v>21</v>
      </c>
      <c r="I9" s="548" t="s">
        <v>37</v>
      </c>
      <c r="J9" s="548" t="s">
        <v>37</v>
      </c>
      <c r="K9" s="568" t="s">
        <v>21</v>
      </c>
      <c r="L9" s="548" t="s">
        <v>36</v>
      </c>
      <c r="M9" s="548" t="s">
        <v>28</v>
      </c>
      <c r="N9" s="548" t="s">
        <v>34</v>
      </c>
      <c r="O9" s="548" t="s">
        <v>21</v>
      </c>
      <c r="P9" s="778" t="s">
        <v>24</v>
      </c>
      <c r="Q9" s="789" t="s">
        <v>34</v>
      </c>
      <c r="R9" s="568" t="s">
        <v>21</v>
      </c>
      <c r="S9" s="568" t="s">
        <v>37</v>
      </c>
      <c r="T9" s="548" t="s">
        <v>37</v>
      </c>
      <c r="U9" s="548" t="s">
        <v>37</v>
      </c>
      <c r="V9" s="548" t="s">
        <v>21</v>
      </c>
      <c r="W9" s="729" t="s">
        <v>21</v>
      </c>
      <c r="X9" s="548" t="s">
        <v>42</v>
      </c>
      <c r="Y9" s="568" t="s">
        <v>36</v>
      </c>
      <c r="Z9" s="756" t="s">
        <v>37</v>
      </c>
      <c r="AA9" s="548" t="s">
        <v>41</v>
      </c>
      <c r="AB9" s="548" t="s">
        <v>42</v>
      </c>
      <c r="AC9" s="548" t="s">
        <v>21</v>
      </c>
      <c r="AD9" s="548" t="s">
        <v>42</v>
      </c>
      <c r="AE9" s="548" t="s">
        <v>41</v>
      </c>
      <c r="AF9" s="568" t="s">
        <v>28</v>
      </c>
      <c r="AG9" s="568" t="s">
        <v>34</v>
      </c>
      <c r="AH9" s="962">
        <f t="shared" si="2"/>
        <v>16</v>
      </c>
      <c r="AI9" s="100">
        <f t="shared" si="3"/>
        <v>0</v>
      </c>
      <c r="AJ9" s="101">
        <f t="shared" si="4"/>
        <v>12</v>
      </c>
      <c r="AK9" s="102" t="s">
        <v>38</v>
      </c>
      <c r="AL9" s="103"/>
      <c r="AM9" s="55">
        <f t="shared" si="5"/>
        <v>8</v>
      </c>
      <c r="AN9" s="55">
        <f t="shared" si="6"/>
        <v>8</v>
      </c>
      <c r="AO9" s="55">
        <f t="shared" si="7"/>
        <v>8</v>
      </c>
      <c r="AP9" s="55">
        <f t="shared" si="8"/>
        <v>1</v>
      </c>
      <c r="AQ9" s="55">
        <f t="shared" si="9"/>
        <v>1</v>
      </c>
      <c r="AR9" s="55">
        <f t="shared" si="10"/>
        <v>1</v>
      </c>
      <c r="AS9" s="55">
        <f t="shared" si="11"/>
        <v>1</v>
      </c>
      <c r="AT9" s="55">
        <f t="shared" si="12"/>
        <v>2</v>
      </c>
      <c r="AU9" s="55">
        <f t="shared" si="13"/>
        <v>2</v>
      </c>
      <c r="AV9" s="55">
        <f t="shared" si="14"/>
        <v>2</v>
      </c>
      <c r="AW9" s="55">
        <f t="shared" si="15"/>
        <v>2</v>
      </c>
    </row>
    <row r="10" spans="1:49" ht="14">
      <c r="A10" s="19" t="s">
        <v>31</v>
      </c>
      <c r="B10" s="20" t="s">
        <v>32</v>
      </c>
      <c r="C10" s="546" t="s">
        <v>43</v>
      </c>
      <c r="D10" s="778" t="s">
        <v>41</v>
      </c>
      <c r="E10" s="778" t="s">
        <v>37</v>
      </c>
      <c r="F10" s="756" t="s">
        <v>40</v>
      </c>
      <c r="G10" s="548" t="s">
        <v>21</v>
      </c>
      <c r="H10" s="548" t="s">
        <v>42</v>
      </c>
      <c r="I10" s="568" t="s">
        <v>21</v>
      </c>
      <c r="J10" s="548" t="s">
        <v>37</v>
      </c>
      <c r="K10" s="568" t="s">
        <v>24</v>
      </c>
      <c r="L10" s="568" t="s">
        <v>34</v>
      </c>
      <c r="M10" s="778" t="s">
        <v>21</v>
      </c>
      <c r="N10" s="548" t="s">
        <v>36</v>
      </c>
      <c r="O10" s="778" t="s">
        <v>36</v>
      </c>
      <c r="P10" s="789" t="s">
        <v>21</v>
      </c>
      <c r="Q10" s="789" t="s">
        <v>42</v>
      </c>
      <c r="R10" s="568" t="s">
        <v>42</v>
      </c>
      <c r="S10" s="568" t="s">
        <v>41</v>
      </c>
      <c r="T10" s="568" t="s">
        <v>40</v>
      </c>
      <c r="U10" s="729" t="s">
        <v>35</v>
      </c>
      <c r="V10" s="729" t="s">
        <v>21</v>
      </c>
      <c r="W10" s="548" t="s">
        <v>42</v>
      </c>
      <c r="X10" s="568" t="s">
        <v>24</v>
      </c>
      <c r="Y10" s="568" t="s">
        <v>34</v>
      </c>
      <c r="Z10" s="820" t="s">
        <v>21</v>
      </c>
      <c r="AA10" s="787" t="s">
        <v>35</v>
      </c>
      <c r="AB10" s="548" t="s">
        <v>37</v>
      </c>
      <c r="AC10" s="548" t="s">
        <v>37</v>
      </c>
      <c r="AD10" s="548" t="s">
        <v>21</v>
      </c>
      <c r="AE10" s="729" t="s">
        <v>21</v>
      </c>
      <c r="AF10" s="568" t="s">
        <v>37</v>
      </c>
      <c r="AG10" s="568" t="s">
        <v>37</v>
      </c>
      <c r="AH10" s="962">
        <f t="shared" si="2"/>
        <v>16</v>
      </c>
      <c r="AI10" s="100">
        <f t="shared" si="3"/>
        <v>2</v>
      </c>
      <c r="AJ10" s="101">
        <f t="shared" si="4"/>
        <v>8</v>
      </c>
      <c r="AK10" s="102" t="s">
        <v>38</v>
      </c>
      <c r="AL10" s="103"/>
      <c r="AM10" s="55">
        <f t="shared" si="5"/>
        <v>6</v>
      </c>
      <c r="AN10" s="55">
        <f t="shared" si="6"/>
        <v>8</v>
      </c>
      <c r="AO10" s="55">
        <f t="shared" si="7"/>
        <v>8</v>
      </c>
      <c r="AP10" s="55">
        <f t="shared" si="8"/>
        <v>2</v>
      </c>
      <c r="AQ10" s="55">
        <f t="shared" si="9"/>
        <v>2</v>
      </c>
      <c r="AR10" s="55">
        <f t="shared" si="10"/>
        <v>2</v>
      </c>
      <c r="AS10" s="55">
        <f t="shared" si="11"/>
        <v>2</v>
      </c>
      <c r="AT10" s="55">
        <f t="shared" si="12"/>
        <v>0</v>
      </c>
      <c r="AU10" s="55">
        <f t="shared" si="13"/>
        <v>0</v>
      </c>
      <c r="AV10" s="55">
        <f t="shared" si="14"/>
        <v>0</v>
      </c>
      <c r="AW10" s="55">
        <f t="shared" si="15"/>
        <v>0</v>
      </c>
    </row>
    <row r="11" spans="1:49" ht="14">
      <c r="A11" s="19" t="s">
        <v>31</v>
      </c>
      <c r="B11" s="779" t="s">
        <v>44</v>
      </c>
      <c r="C11" s="546" t="s">
        <v>45</v>
      </c>
      <c r="D11" s="778" t="s">
        <v>37</v>
      </c>
      <c r="E11" s="809" t="s">
        <v>21</v>
      </c>
      <c r="F11" s="756" t="s">
        <v>21</v>
      </c>
      <c r="G11" s="548" t="s">
        <v>21</v>
      </c>
      <c r="H11" s="548" t="s">
        <v>37</v>
      </c>
      <c r="I11" s="568" t="s">
        <v>21</v>
      </c>
      <c r="J11" s="729" t="s">
        <v>21</v>
      </c>
      <c r="K11" s="568" t="s">
        <v>37</v>
      </c>
      <c r="L11" s="568" t="s">
        <v>21</v>
      </c>
      <c r="M11" s="778" t="s">
        <v>21</v>
      </c>
      <c r="N11" s="548" t="s">
        <v>21</v>
      </c>
      <c r="O11" s="778" t="s">
        <v>37</v>
      </c>
      <c r="P11" s="789" t="s">
        <v>21</v>
      </c>
      <c r="Q11" s="789" t="s">
        <v>37</v>
      </c>
      <c r="R11" s="568" t="s">
        <v>37</v>
      </c>
      <c r="S11" s="568" t="s">
        <v>21</v>
      </c>
      <c r="T11" s="568" t="s">
        <v>21</v>
      </c>
      <c r="U11" s="548" t="s">
        <v>21</v>
      </c>
      <c r="V11" s="548" t="s">
        <v>21</v>
      </c>
      <c r="W11" s="548" t="s">
        <v>37</v>
      </c>
      <c r="X11" s="568" t="s">
        <v>37</v>
      </c>
      <c r="Y11" s="568" t="s">
        <v>21</v>
      </c>
      <c r="Z11" s="819" t="s">
        <v>21</v>
      </c>
      <c r="AA11" s="568" t="s">
        <v>21</v>
      </c>
      <c r="AB11" s="548" t="s">
        <v>21</v>
      </c>
      <c r="AC11" s="729" t="s">
        <v>21</v>
      </c>
      <c r="AD11" s="548" t="s">
        <v>37</v>
      </c>
      <c r="AE11" s="548" t="s">
        <v>37</v>
      </c>
      <c r="AF11" s="568" t="s">
        <v>21</v>
      </c>
      <c r="AG11" s="568" t="s">
        <v>21</v>
      </c>
      <c r="AH11" s="587">
        <f t="shared" si="2"/>
        <v>40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 t="shared" si="5"/>
        <v>10</v>
      </c>
      <c r="AN11" s="55">
        <f t="shared" si="6"/>
        <v>20</v>
      </c>
      <c r="AO11" s="55">
        <f t="shared" si="7"/>
        <v>20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  <c r="AW11" s="55">
        <f t="shared" si="15"/>
        <v>0</v>
      </c>
    </row>
    <row r="12" spans="1:49" ht="14">
      <c r="A12" s="19"/>
      <c r="B12" s="20"/>
      <c r="C12" s="546"/>
      <c r="D12" s="778"/>
      <c r="E12" s="778"/>
      <c r="F12" s="756"/>
      <c r="G12" s="548"/>
      <c r="H12" s="548"/>
      <c r="I12" s="568"/>
      <c r="J12" s="548"/>
      <c r="K12" s="568"/>
      <c r="L12" s="568"/>
      <c r="M12" s="778"/>
      <c r="N12" s="548"/>
      <c r="O12" s="778"/>
      <c r="P12" s="789"/>
      <c r="Q12" s="778"/>
      <c r="R12" s="548"/>
      <c r="S12" s="548"/>
      <c r="T12" s="568"/>
      <c r="U12" s="548"/>
      <c r="V12" s="548"/>
      <c r="W12" s="548"/>
      <c r="X12" s="568"/>
      <c r="Y12" s="548"/>
      <c r="Z12" s="819"/>
      <c r="AA12" s="568"/>
      <c r="AB12" s="548"/>
      <c r="AC12" s="548"/>
      <c r="AD12" s="548"/>
      <c r="AE12" s="548"/>
      <c r="AF12" s="548"/>
      <c r="AG12" s="548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>
        <f t="shared" si="5"/>
        <v>0</v>
      </c>
      <c r="AN12" s="55">
        <f t="shared" si="6"/>
        <v>0</v>
      </c>
      <c r="AO12" s="55">
        <f t="shared" si="7"/>
        <v>0</v>
      </c>
      <c r="AP12" s="55">
        <f t="shared" si="8"/>
        <v>0</v>
      </c>
      <c r="AQ12" s="55">
        <f t="shared" si="9"/>
        <v>0</v>
      </c>
      <c r="AR12" s="55">
        <f t="shared" si="10"/>
        <v>0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  <c r="AW12" s="55">
        <f t="shared" si="15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810" t="s">
        <v>21</v>
      </c>
      <c r="E13" s="778" t="s">
        <v>42</v>
      </c>
      <c r="F13" s="808" t="s">
        <v>24</v>
      </c>
      <c r="G13" s="729" t="s">
        <v>34</v>
      </c>
      <c r="H13" s="729" t="s">
        <v>21</v>
      </c>
      <c r="I13" s="568" t="s">
        <v>42</v>
      </c>
      <c r="J13" s="548" t="s">
        <v>24</v>
      </c>
      <c r="K13" s="568" t="s">
        <v>34</v>
      </c>
      <c r="L13" s="568" t="s">
        <v>21</v>
      </c>
      <c r="M13" s="778" t="s">
        <v>37</v>
      </c>
      <c r="N13" s="729" t="s">
        <v>35</v>
      </c>
      <c r="O13" s="985" t="s">
        <v>24</v>
      </c>
      <c r="P13" s="986" t="s">
        <v>34</v>
      </c>
      <c r="Q13" s="778" t="s">
        <v>21</v>
      </c>
      <c r="R13" s="729" t="s">
        <v>24</v>
      </c>
      <c r="S13" s="787" t="s">
        <v>34</v>
      </c>
      <c r="T13" s="787" t="s">
        <v>21</v>
      </c>
      <c r="U13" s="548" t="s">
        <v>42</v>
      </c>
      <c r="V13" s="987" t="s">
        <v>24</v>
      </c>
      <c r="W13" s="987" t="s">
        <v>34</v>
      </c>
      <c r="X13" s="568" t="s">
        <v>21</v>
      </c>
      <c r="Y13" s="548" t="s">
        <v>37</v>
      </c>
      <c r="Z13" s="819" t="s">
        <v>37</v>
      </c>
      <c r="AA13" s="568" t="s">
        <v>42</v>
      </c>
      <c r="AB13" s="729" t="s">
        <v>21</v>
      </c>
      <c r="AC13" s="548" t="s">
        <v>42</v>
      </c>
      <c r="AD13" s="568" t="s">
        <v>35</v>
      </c>
      <c r="AE13" s="568" t="s">
        <v>21</v>
      </c>
      <c r="AF13" s="986" t="s">
        <v>24</v>
      </c>
      <c r="AG13" s="986" t="s">
        <v>34</v>
      </c>
      <c r="AH13" s="962">
        <f t="shared" si="2"/>
        <v>16</v>
      </c>
      <c r="AI13" s="100">
        <f t="shared" si="3"/>
        <v>2</v>
      </c>
      <c r="AJ13" s="101">
        <f t="shared" si="4"/>
        <v>24</v>
      </c>
      <c r="AK13" s="104" t="s">
        <v>48</v>
      </c>
      <c r="AL13" s="103"/>
      <c r="AM13" s="55">
        <f t="shared" si="5"/>
        <v>3</v>
      </c>
      <c r="AN13" s="55">
        <f t="shared" si="6"/>
        <v>8</v>
      </c>
      <c r="AO13" s="55">
        <f t="shared" si="7"/>
        <v>8</v>
      </c>
      <c r="AP13" s="55">
        <f t="shared" si="8"/>
        <v>6</v>
      </c>
      <c r="AQ13" s="55">
        <f t="shared" si="9"/>
        <v>6</v>
      </c>
      <c r="AR13" s="55">
        <f t="shared" si="10"/>
        <v>6</v>
      </c>
      <c r="AS13" s="55">
        <f t="shared" si="11"/>
        <v>6</v>
      </c>
      <c r="AT13" s="55">
        <f t="shared" si="12"/>
        <v>0</v>
      </c>
      <c r="AU13" s="55">
        <f t="shared" si="13"/>
        <v>0</v>
      </c>
      <c r="AV13" s="55">
        <f t="shared" si="14"/>
        <v>0</v>
      </c>
      <c r="AW13" s="55">
        <f t="shared" si="15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778" t="s">
        <v>37</v>
      </c>
      <c r="E14" s="778" t="s">
        <v>28</v>
      </c>
      <c r="F14" s="756" t="s">
        <v>34</v>
      </c>
      <c r="G14" s="548" t="s">
        <v>21</v>
      </c>
      <c r="H14" s="548" t="s">
        <v>21</v>
      </c>
      <c r="I14" s="936" t="s">
        <v>41</v>
      </c>
      <c r="J14" s="936" t="s">
        <v>41</v>
      </c>
      <c r="K14" s="936" t="s">
        <v>28</v>
      </c>
      <c r="L14" s="568" t="s">
        <v>34</v>
      </c>
      <c r="M14" s="815" t="s">
        <v>21</v>
      </c>
      <c r="N14" s="729" t="s">
        <v>21</v>
      </c>
      <c r="O14" s="778" t="s">
        <v>28</v>
      </c>
      <c r="P14" s="778" t="s">
        <v>34</v>
      </c>
      <c r="Q14" s="778" t="s">
        <v>21</v>
      </c>
      <c r="R14" s="568" t="s">
        <v>28</v>
      </c>
      <c r="S14" s="548" t="s">
        <v>34</v>
      </c>
      <c r="T14" s="548" t="s">
        <v>21</v>
      </c>
      <c r="U14" s="548" t="s">
        <v>35</v>
      </c>
      <c r="V14" s="548" t="s">
        <v>36</v>
      </c>
      <c r="W14" s="548" t="s">
        <v>41</v>
      </c>
      <c r="X14" s="548" t="s">
        <v>35</v>
      </c>
      <c r="Y14" s="548" t="s">
        <v>28</v>
      </c>
      <c r="Z14" s="819" t="s">
        <v>34</v>
      </c>
      <c r="AA14" s="548" t="s">
        <v>28</v>
      </c>
      <c r="AB14" s="548" t="s">
        <v>34</v>
      </c>
      <c r="AC14" s="548" t="s">
        <v>21</v>
      </c>
      <c r="AD14" s="548" t="s">
        <v>28</v>
      </c>
      <c r="AE14" s="568" t="s">
        <v>34</v>
      </c>
      <c r="AF14" s="568" t="s">
        <v>21</v>
      </c>
      <c r="AG14" s="568" t="s">
        <v>36</v>
      </c>
      <c r="AH14" s="962">
        <f t="shared" si="2"/>
        <v>16</v>
      </c>
      <c r="AI14" s="100">
        <f t="shared" si="3"/>
        <v>2</v>
      </c>
      <c r="AJ14" s="101">
        <f t="shared" si="4"/>
        <v>28</v>
      </c>
      <c r="AK14" s="104" t="s">
        <v>48</v>
      </c>
      <c r="AL14" s="103"/>
      <c r="AM14" s="55">
        <f t="shared" si="5"/>
        <v>1</v>
      </c>
      <c r="AN14" s="55">
        <f t="shared" si="6"/>
        <v>8</v>
      </c>
      <c r="AO14" s="55">
        <f t="shared" si="7"/>
        <v>8</v>
      </c>
      <c r="AP14" s="55">
        <f t="shared" si="8"/>
        <v>0</v>
      </c>
      <c r="AQ14" s="55">
        <f t="shared" si="9"/>
        <v>0</v>
      </c>
      <c r="AR14" s="55">
        <f t="shared" si="10"/>
        <v>0</v>
      </c>
      <c r="AS14" s="55">
        <f t="shared" si="11"/>
        <v>0</v>
      </c>
      <c r="AT14" s="55">
        <f t="shared" si="12"/>
        <v>7</v>
      </c>
      <c r="AU14" s="55">
        <f t="shared" si="13"/>
        <v>7</v>
      </c>
      <c r="AV14" s="55">
        <f t="shared" si="14"/>
        <v>7</v>
      </c>
      <c r="AW14" s="55">
        <f t="shared" si="15"/>
        <v>7</v>
      </c>
    </row>
    <row r="15" spans="1:49" ht="14">
      <c r="A15" s="19" t="s">
        <v>46</v>
      </c>
      <c r="B15" s="20" t="s">
        <v>32</v>
      </c>
      <c r="C15" s="49" t="s">
        <v>50</v>
      </c>
      <c r="D15" s="810" t="s">
        <v>34</v>
      </c>
      <c r="E15" s="810" t="s">
        <v>21</v>
      </c>
      <c r="F15" s="808" t="s">
        <v>35</v>
      </c>
      <c r="G15" s="548" t="s">
        <v>28</v>
      </c>
      <c r="H15" s="548" t="s">
        <v>34</v>
      </c>
      <c r="I15" s="548" t="s">
        <v>21</v>
      </c>
      <c r="J15" s="548" t="s">
        <v>40</v>
      </c>
      <c r="K15" s="548" t="s">
        <v>40</v>
      </c>
      <c r="L15" s="548" t="s">
        <v>28</v>
      </c>
      <c r="M15" s="789" t="s">
        <v>34</v>
      </c>
      <c r="N15" s="729" t="s">
        <v>21</v>
      </c>
      <c r="O15" s="778" t="s">
        <v>35</v>
      </c>
      <c r="P15" s="778" t="s">
        <v>28</v>
      </c>
      <c r="Q15" s="778" t="s">
        <v>34</v>
      </c>
      <c r="R15" s="548" t="s">
        <v>21</v>
      </c>
      <c r="S15" s="548" t="s">
        <v>24</v>
      </c>
      <c r="T15" s="548" t="s">
        <v>34</v>
      </c>
      <c r="U15" s="548" t="s">
        <v>21</v>
      </c>
      <c r="V15" s="548" t="s">
        <v>28</v>
      </c>
      <c r="W15" s="548" t="s">
        <v>34</v>
      </c>
      <c r="X15" s="568" t="s">
        <v>21</v>
      </c>
      <c r="Y15" s="548" t="s">
        <v>24</v>
      </c>
      <c r="Z15" s="756" t="s">
        <v>34</v>
      </c>
      <c r="AA15" s="568" t="s">
        <v>21</v>
      </c>
      <c r="AB15" s="729" t="s">
        <v>35</v>
      </c>
      <c r="AC15" s="568" t="s">
        <v>41</v>
      </c>
      <c r="AD15" s="568" t="s">
        <v>24</v>
      </c>
      <c r="AE15" s="568" t="s">
        <v>34</v>
      </c>
      <c r="AF15" s="568" t="s">
        <v>21</v>
      </c>
      <c r="AG15" s="568" t="s">
        <v>28</v>
      </c>
      <c r="AH15" s="962">
        <f t="shared" si="2"/>
        <v>16</v>
      </c>
      <c r="AI15" s="100">
        <f t="shared" si="3"/>
        <v>3</v>
      </c>
      <c r="AJ15" s="101">
        <f t="shared" si="4"/>
        <v>32</v>
      </c>
      <c r="AK15" s="104" t="s">
        <v>51</v>
      </c>
      <c r="AL15" s="103"/>
      <c r="AM15" s="55">
        <f t="shared" si="5"/>
        <v>0</v>
      </c>
      <c r="AN15" s="55">
        <f t="shared" si="6"/>
        <v>8</v>
      </c>
      <c r="AO15" s="55">
        <f t="shared" si="7"/>
        <v>8</v>
      </c>
      <c r="AP15" s="55">
        <f t="shared" si="8"/>
        <v>3</v>
      </c>
      <c r="AQ15" s="55">
        <f t="shared" si="9"/>
        <v>3</v>
      </c>
      <c r="AR15" s="55">
        <f t="shared" si="10"/>
        <v>3</v>
      </c>
      <c r="AS15" s="55">
        <f t="shared" si="11"/>
        <v>3</v>
      </c>
      <c r="AT15" s="55">
        <f t="shared" si="12"/>
        <v>5</v>
      </c>
      <c r="AU15" s="55">
        <f t="shared" si="13"/>
        <v>5</v>
      </c>
      <c r="AV15" s="55">
        <f t="shared" si="14"/>
        <v>5</v>
      </c>
      <c r="AW15" s="55">
        <f t="shared" si="15"/>
        <v>5</v>
      </c>
    </row>
    <row r="16" spans="1:49" ht="14">
      <c r="A16" s="33" t="s">
        <v>46</v>
      </c>
      <c r="B16" s="34" t="s">
        <v>32</v>
      </c>
      <c r="C16" s="49" t="s">
        <v>52</v>
      </c>
      <c r="D16" s="778" t="s">
        <v>21</v>
      </c>
      <c r="E16" s="778" t="s">
        <v>40</v>
      </c>
      <c r="F16" s="756" t="s">
        <v>41</v>
      </c>
      <c r="G16" s="548" t="s">
        <v>40</v>
      </c>
      <c r="H16" s="548" t="s">
        <v>21</v>
      </c>
      <c r="I16" s="548" t="s">
        <v>24</v>
      </c>
      <c r="J16" s="548" t="s">
        <v>34</v>
      </c>
      <c r="K16" s="568" t="s">
        <v>21</v>
      </c>
      <c r="L16" s="568" t="s">
        <v>42</v>
      </c>
      <c r="M16" s="789" t="s">
        <v>36</v>
      </c>
      <c r="N16" s="548" t="s">
        <v>28</v>
      </c>
      <c r="O16" s="778" t="s">
        <v>34</v>
      </c>
      <c r="P16" s="809" t="s">
        <v>21</v>
      </c>
      <c r="Q16" s="789" t="s">
        <v>41</v>
      </c>
      <c r="R16" s="568" t="s">
        <v>21</v>
      </c>
      <c r="S16" s="568" t="s">
        <v>36</v>
      </c>
      <c r="T16" s="568" t="s">
        <v>36</v>
      </c>
      <c r="U16" s="548" t="s">
        <v>28</v>
      </c>
      <c r="V16" s="548" t="s">
        <v>34</v>
      </c>
      <c r="W16" s="729" t="s">
        <v>21</v>
      </c>
      <c r="X16" s="568" t="s">
        <v>40</v>
      </c>
      <c r="Y16" s="568" t="s">
        <v>40</v>
      </c>
      <c r="Z16" s="756" t="s">
        <v>40</v>
      </c>
      <c r="AA16" s="548" t="s">
        <v>21</v>
      </c>
      <c r="AB16" s="548" t="s">
        <v>40</v>
      </c>
      <c r="AC16" s="548" t="s">
        <v>24</v>
      </c>
      <c r="AD16" s="568" t="s">
        <v>34</v>
      </c>
      <c r="AE16" s="568" t="s">
        <v>21</v>
      </c>
      <c r="AF16" s="568" t="s">
        <v>36</v>
      </c>
      <c r="AG16" s="568" t="s">
        <v>40</v>
      </c>
      <c r="AH16" s="962">
        <f t="shared" si="2"/>
        <v>16</v>
      </c>
      <c r="AI16" s="100">
        <f t="shared" si="3"/>
        <v>0</v>
      </c>
      <c r="AJ16" s="101">
        <f t="shared" si="4"/>
        <v>16</v>
      </c>
      <c r="AK16" s="104" t="s">
        <v>51</v>
      </c>
      <c r="AL16" s="103"/>
      <c r="AM16" s="55">
        <f t="shared" si="5"/>
        <v>0</v>
      </c>
      <c r="AN16" s="55">
        <f t="shared" si="6"/>
        <v>8</v>
      </c>
      <c r="AO16" s="55">
        <f t="shared" si="7"/>
        <v>8</v>
      </c>
      <c r="AP16" s="55">
        <f t="shared" si="8"/>
        <v>2</v>
      </c>
      <c r="AQ16" s="55">
        <f t="shared" si="9"/>
        <v>2</v>
      </c>
      <c r="AR16" s="55">
        <f t="shared" si="10"/>
        <v>2</v>
      </c>
      <c r="AS16" s="55">
        <f t="shared" si="11"/>
        <v>2</v>
      </c>
      <c r="AT16" s="55">
        <f t="shared" si="12"/>
        <v>2</v>
      </c>
      <c r="AU16" s="55">
        <f t="shared" si="13"/>
        <v>2</v>
      </c>
      <c r="AV16" s="55">
        <f t="shared" si="14"/>
        <v>2</v>
      </c>
      <c r="AW16" s="55">
        <f t="shared" si="15"/>
        <v>2</v>
      </c>
    </row>
    <row r="17" spans="1:49" ht="14">
      <c r="A17" s="33" t="s">
        <v>46</v>
      </c>
      <c r="B17" s="34" t="s">
        <v>32</v>
      </c>
      <c r="C17" s="49" t="s">
        <v>53</v>
      </c>
      <c r="D17" s="778" t="s">
        <v>42</v>
      </c>
      <c r="E17" s="778" t="s">
        <v>41</v>
      </c>
      <c r="F17" s="756" t="s">
        <v>28</v>
      </c>
      <c r="G17" s="548" t="s">
        <v>34</v>
      </c>
      <c r="H17" s="729" t="s">
        <v>21</v>
      </c>
      <c r="I17" s="729" t="s">
        <v>21</v>
      </c>
      <c r="J17" s="548" t="s">
        <v>28</v>
      </c>
      <c r="K17" s="548" t="s">
        <v>34</v>
      </c>
      <c r="L17" s="548" t="s">
        <v>21</v>
      </c>
      <c r="M17" s="778" t="s">
        <v>42</v>
      </c>
      <c r="N17" s="729" t="s">
        <v>35</v>
      </c>
      <c r="O17" s="778" t="s">
        <v>40</v>
      </c>
      <c r="P17" s="778" t="s">
        <v>42</v>
      </c>
      <c r="Q17" s="778" t="s">
        <v>24</v>
      </c>
      <c r="R17" s="548" t="s">
        <v>34</v>
      </c>
      <c r="S17" s="548" t="s">
        <v>21</v>
      </c>
      <c r="T17" s="548" t="s">
        <v>24</v>
      </c>
      <c r="U17" s="548" t="s">
        <v>34</v>
      </c>
      <c r="V17" s="548" t="s">
        <v>21</v>
      </c>
      <c r="W17" s="548" t="s">
        <v>28</v>
      </c>
      <c r="X17" s="548" t="s">
        <v>34</v>
      </c>
      <c r="Y17" s="548" t="s">
        <v>21</v>
      </c>
      <c r="Z17" s="819" t="s">
        <v>24</v>
      </c>
      <c r="AA17" s="548" t="s">
        <v>34</v>
      </c>
      <c r="AB17" s="548" t="s">
        <v>24</v>
      </c>
      <c r="AC17" s="568" t="s">
        <v>34</v>
      </c>
      <c r="AD17" s="548" t="s">
        <v>21</v>
      </c>
      <c r="AE17" s="548" t="s">
        <v>28</v>
      </c>
      <c r="AF17" s="568" t="s">
        <v>34</v>
      </c>
      <c r="AG17" s="548" t="s">
        <v>21</v>
      </c>
      <c r="AH17" s="962">
        <f t="shared" si="2"/>
        <v>16</v>
      </c>
      <c r="AI17" s="100">
        <f t="shared" si="3"/>
        <v>1</v>
      </c>
      <c r="AJ17" s="101">
        <f t="shared" si="4"/>
        <v>32</v>
      </c>
      <c r="AK17" s="104" t="s">
        <v>51</v>
      </c>
      <c r="AL17" s="103"/>
      <c r="AM17" s="55">
        <f t="shared" si="5"/>
        <v>0</v>
      </c>
      <c r="AN17" s="55">
        <f t="shared" si="6"/>
        <v>8</v>
      </c>
      <c r="AO17" s="55">
        <f t="shared" si="7"/>
        <v>8</v>
      </c>
      <c r="AP17" s="55">
        <f t="shared" si="8"/>
        <v>4</v>
      </c>
      <c r="AQ17" s="55">
        <f t="shared" si="9"/>
        <v>4</v>
      </c>
      <c r="AR17" s="55">
        <f t="shared" si="10"/>
        <v>4</v>
      </c>
      <c r="AS17" s="55">
        <f t="shared" si="11"/>
        <v>4</v>
      </c>
      <c r="AT17" s="55">
        <f t="shared" si="12"/>
        <v>4</v>
      </c>
      <c r="AU17" s="55">
        <f t="shared" si="13"/>
        <v>4</v>
      </c>
      <c r="AV17" s="55">
        <f t="shared" si="14"/>
        <v>4</v>
      </c>
      <c r="AW17" s="55">
        <f t="shared" si="15"/>
        <v>4</v>
      </c>
    </row>
    <row r="18" spans="1:49" ht="14">
      <c r="A18" s="19" t="s">
        <v>46</v>
      </c>
      <c r="B18" s="34" t="s">
        <v>32</v>
      </c>
      <c r="C18" s="49" t="s">
        <v>54</v>
      </c>
      <c r="D18" s="778" t="s">
        <v>40</v>
      </c>
      <c r="E18" s="778" t="s">
        <v>24</v>
      </c>
      <c r="F18" s="756" t="s">
        <v>34</v>
      </c>
      <c r="G18" s="548" t="s">
        <v>21</v>
      </c>
      <c r="H18" s="548" t="s">
        <v>40</v>
      </c>
      <c r="I18" s="548" t="s">
        <v>36</v>
      </c>
      <c r="J18" s="548" t="s">
        <v>42</v>
      </c>
      <c r="K18" s="568" t="s">
        <v>21</v>
      </c>
      <c r="L18" s="548" t="s">
        <v>24</v>
      </c>
      <c r="M18" s="778" t="s">
        <v>34</v>
      </c>
      <c r="N18" s="787" t="s">
        <v>21</v>
      </c>
      <c r="O18" s="778" t="s">
        <v>42</v>
      </c>
      <c r="P18" s="778" t="s">
        <v>36</v>
      </c>
      <c r="Q18" s="778" t="s">
        <v>21</v>
      </c>
      <c r="R18" s="548" t="s">
        <v>36</v>
      </c>
      <c r="S18" s="568" t="s">
        <v>28</v>
      </c>
      <c r="T18" s="568" t="s">
        <v>34</v>
      </c>
      <c r="U18" s="729" t="s">
        <v>21</v>
      </c>
      <c r="V18" s="548" t="s">
        <v>42</v>
      </c>
      <c r="W18" s="548" t="s">
        <v>24</v>
      </c>
      <c r="X18" s="568" t="s">
        <v>34</v>
      </c>
      <c r="Y18" s="568" t="s">
        <v>21</v>
      </c>
      <c r="Z18" s="819" t="s">
        <v>28</v>
      </c>
      <c r="AA18" s="548" t="s">
        <v>34</v>
      </c>
      <c r="AB18" s="548" t="s">
        <v>21</v>
      </c>
      <c r="AC18" s="548" t="s">
        <v>28</v>
      </c>
      <c r="AD18" s="568" t="s">
        <v>34</v>
      </c>
      <c r="AE18" s="568" t="s">
        <v>21</v>
      </c>
      <c r="AF18" s="568" t="s">
        <v>40</v>
      </c>
      <c r="AG18" s="568" t="s">
        <v>41</v>
      </c>
      <c r="AH18" s="962">
        <f t="shared" si="2"/>
        <v>16</v>
      </c>
      <c r="AI18" s="100">
        <f t="shared" si="3"/>
        <v>0</v>
      </c>
      <c r="AJ18" s="101">
        <f t="shared" si="4"/>
        <v>24</v>
      </c>
      <c r="AK18" s="104" t="s">
        <v>48</v>
      </c>
      <c r="AL18" s="98"/>
      <c r="AM18" s="55">
        <f t="shared" si="5"/>
        <v>0</v>
      </c>
      <c r="AN18" s="55">
        <f t="shared" si="6"/>
        <v>8</v>
      </c>
      <c r="AO18" s="55">
        <f t="shared" si="7"/>
        <v>8</v>
      </c>
      <c r="AP18" s="55">
        <f t="shared" si="8"/>
        <v>3</v>
      </c>
      <c r="AQ18" s="55">
        <f t="shared" si="9"/>
        <v>3</v>
      </c>
      <c r="AR18" s="55">
        <f t="shared" si="10"/>
        <v>3</v>
      </c>
      <c r="AS18" s="55">
        <f t="shared" si="11"/>
        <v>3</v>
      </c>
      <c r="AT18" s="55">
        <f t="shared" si="12"/>
        <v>3</v>
      </c>
      <c r="AU18" s="55">
        <f t="shared" si="13"/>
        <v>3</v>
      </c>
      <c r="AV18" s="55">
        <f t="shared" si="14"/>
        <v>3</v>
      </c>
      <c r="AW18" s="55">
        <f t="shared" si="15"/>
        <v>3</v>
      </c>
    </row>
    <row r="19" spans="1:49" ht="14">
      <c r="A19" s="19" t="s">
        <v>46</v>
      </c>
      <c r="B19" s="34" t="s">
        <v>32</v>
      </c>
      <c r="C19" s="49" t="s">
        <v>55</v>
      </c>
      <c r="D19" s="778" t="s">
        <v>36</v>
      </c>
      <c r="E19" s="778" t="s">
        <v>21</v>
      </c>
      <c r="F19" s="756" t="s">
        <v>42</v>
      </c>
      <c r="G19" s="548" t="s">
        <v>24</v>
      </c>
      <c r="H19" s="548" t="s">
        <v>34</v>
      </c>
      <c r="I19" s="729" t="s">
        <v>21</v>
      </c>
      <c r="J19" s="729" t="s">
        <v>21</v>
      </c>
      <c r="K19" s="568" t="s">
        <v>42</v>
      </c>
      <c r="L19" s="568" t="s">
        <v>41</v>
      </c>
      <c r="M19" s="789" t="s">
        <v>40</v>
      </c>
      <c r="N19" s="548" t="s">
        <v>24</v>
      </c>
      <c r="O19" s="778" t="s">
        <v>34</v>
      </c>
      <c r="P19" s="778" t="s">
        <v>21</v>
      </c>
      <c r="Q19" s="789" t="s">
        <v>36</v>
      </c>
      <c r="R19" s="568" t="s">
        <v>21</v>
      </c>
      <c r="S19" s="568" t="s">
        <v>40</v>
      </c>
      <c r="T19" s="789" t="s">
        <v>42</v>
      </c>
      <c r="U19" s="778" t="s">
        <v>24</v>
      </c>
      <c r="V19" s="548" t="s">
        <v>34</v>
      </c>
      <c r="W19" s="548" t="s">
        <v>21</v>
      </c>
      <c r="X19" s="568" t="s">
        <v>36</v>
      </c>
      <c r="Y19" s="548" t="s">
        <v>21</v>
      </c>
      <c r="Z19" s="819" t="s">
        <v>36</v>
      </c>
      <c r="AA19" s="778" t="s">
        <v>40</v>
      </c>
      <c r="AB19" s="548" t="s">
        <v>36</v>
      </c>
      <c r="AC19" s="568" t="s">
        <v>36</v>
      </c>
      <c r="AD19" s="548" t="s">
        <v>21</v>
      </c>
      <c r="AE19" s="568" t="s">
        <v>36</v>
      </c>
      <c r="AF19" s="568" t="s">
        <v>42</v>
      </c>
      <c r="AG19" s="568" t="s">
        <v>24</v>
      </c>
      <c r="AH19" s="962">
        <f t="shared" si="2"/>
        <v>16</v>
      </c>
      <c r="AI19" s="100">
        <f t="shared" si="3"/>
        <v>0</v>
      </c>
      <c r="AJ19" s="101">
        <f t="shared" si="4"/>
        <v>16</v>
      </c>
      <c r="AK19" s="104" t="s">
        <v>51</v>
      </c>
      <c r="AL19" s="98"/>
      <c r="AM19" s="55">
        <f t="shared" si="5"/>
        <v>0</v>
      </c>
      <c r="AN19" s="55">
        <f t="shared" si="6"/>
        <v>8</v>
      </c>
      <c r="AO19" s="55">
        <f t="shared" si="7"/>
        <v>8</v>
      </c>
      <c r="AP19" s="55">
        <f t="shared" si="8"/>
        <v>4</v>
      </c>
      <c r="AQ19" s="55">
        <f t="shared" si="9"/>
        <v>4</v>
      </c>
      <c r="AR19" s="55">
        <f t="shared" si="10"/>
        <v>4</v>
      </c>
      <c r="AS19" s="55">
        <f t="shared" si="11"/>
        <v>4</v>
      </c>
      <c r="AT19" s="55">
        <f t="shared" si="12"/>
        <v>0</v>
      </c>
      <c r="AU19" s="55">
        <f t="shared" si="13"/>
        <v>0</v>
      </c>
      <c r="AV19" s="55">
        <f t="shared" si="14"/>
        <v>0</v>
      </c>
      <c r="AW19" s="55">
        <f t="shared" si="15"/>
        <v>0</v>
      </c>
    </row>
    <row r="20" spans="1:49" ht="14">
      <c r="A20" s="19" t="s">
        <v>46</v>
      </c>
      <c r="B20" s="34" t="s">
        <v>32</v>
      </c>
      <c r="C20" s="49" t="s">
        <v>56</v>
      </c>
      <c r="D20" s="778" t="s">
        <v>28</v>
      </c>
      <c r="E20" s="778" t="s">
        <v>34</v>
      </c>
      <c r="F20" s="808" t="s">
        <v>21</v>
      </c>
      <c r="G20" s="729" t="s">
        <v>21</v>
      </c>
      <c r="H20" s="548" t="s">
        <v>36</v>
      </c>
      <c r="I20" s="548" t="s">
        <v>28</v>
      </c>
      <c r="J20" s="548" t="s">
        <v>34</v>
      </c>
      <c r="K20" s="568" t="s">
        <v>21</v>
      </c>
      <c r="L20" s="568" t="s">
        <v>21</v>
      </c>
      <c r="M20" s="789" t="s">
        <v>41</v>
      </c>
      <c r="N20" s="548" t="s">
        <v>40</v>
      </c>
      <c r="O20" s="778" t="s">
        <v>24</v>
      </c>
      <c r="P20" s="778" t="s">
        <v>34</v>
      </c>
      <c r="Q20" s="789" t="s">
        <v>21</v>
      </c>
      <c r="R20" s="568" t="s">
        <v>40</v>
      </c>
      <c r="S20" s="568" t="s">
        <v>21</v>
      </c>
      <c r="T20" s="568" t="s">
        <v>41</v>
      </c>
      <c r="U20" s="778" t="s">
        <v>36</v>
      </c>
      <c r="V20" s="548" t="s">
        <v>24</v>
      </c>
      <c r="W20" s="548" t="s">
        <v>34</v>
      </c>
      <c r="X20" s="568" t="s">
        <v>21</v>
      </c>
      <c r="Y20" s="548" t="s">
        <v>42</v>
      </c>
      <c r="Z20" s="819" t="s">
        <v>41</v>
      </c>
      <c r="AA20" s="809" t="s">
        <v>21</v>
      </c>
      <c r="AB20" s="729" t="s">
        <v>35</v>
      </c>
      <c r="AC20" s="787" t="s">
        <v>35</v>
      </c>
      <c r="AD20" s="548" t="s">
        <v>41</v>
      </c>
      <c r="AE20" s="568" t="s">
        <v>40</v>
      </c>
      <c r="AF20" s="568" t="s">
        <v>24</v>
      </c>
      <c r="AG20" s="568" t="s">
        <v>34</v>
      </c>
      <c r="AH20" s="962">
        <f t="shared" si="2"/>
        <v>16</v>
      </c>
      <c r="AI20" s="100">
        <f t="shared" si="3"/>
        <v>2</v>
      </c>
      <c r="AJ20" s="101">
        <f t="shared" si="4"/>
        <v>20</v>
      </c>
      <c r="AK20" s="104" t="s">
        <v>48</v>
      </c>
      <c r="AL20" s="98"/>
      <c r="AM20" s="55">
        <f t="shared" si="5"/>
        <v>0</v>
      </c>
      <c r="AN20" s="55">
        <f t="shared" si="6"/>
        <v>8</v>
      </c>
      <c r="AO20" s="55">
        <f t="shared" si="7"/>
        <v>8</v>
      </c>
      <c r="AP20" s="55">
        <f t="shared" si="8"/>
        <v>3</v>
      </c>
      <c r="AQ20" s="55">
        <f t="shared" si="9"/>
        <v>3</v>
      </c>
      <c r="AR20" s="55">
        <f t="shared" si="10"/>
        <v>3</v>
      </c>
      <c r="AS20" s="55">
        <f t="shared" si="11"/>
        <v>3</v>
      </c>
      <c r="AT20" s="55">
        <f t="shared" si="12"/>
        <v>2</v>
      </c>
      <c r="AU20" s="55">
        <f t="shared" si="13"/>
        <v>2</v>
      </c>
      <c r="AV20" s="55">
        <f t="shared" si="14"/>
        <v>2</v>
      </c>
      <c r="AW20" s="55">
        <f t="shared" si="15"/>
        <v>2</v>
      </c>
    </row>
    <row r="21" spans="1:49" ht="14">
      <c r="A21" s="19" t="s">
        <v>46</v>
      </c>
      <c r="B21" s="34" t="s">
        <v>32</v>
      </c>
      <c r="C21" s="49" t="s">
        <v>57</v>
      </c>
      <c r="D21" s="810" t="s">
        <v>21</v>
      </c>
      <c r="E21" s="778" t="s">
        <v>36</v>
      </c>
      <c r="F21" s="756" t="s">
        <v>36</v>
      </c>
      <c r="G21" s="548" t="s">
        <v>36</v>
      </c>
      <c r="H21" s="548" t="s">
        <v>28</v>
      </c>
      <c r="I21" s="548" t="s">
        <v>34</v>
      </c>
      <c r="J21" s="548" t="s">
        <v>21</v>
      </c>
      <c r="K21" s="568" t="s">
        <v>41</v>
      </c>
      <c r="L21" s="568" t="s">
        <v>40</v>
      </c>
      <c r="M21" s="789" t="s">
        <v>24</v>
      </c>
      <c r="N21" s="548" t="s">
        <v>34</v>
      </c>
      <c r="O21" s="778" t="s">
        <v>21</v>
      </c>
      <c r="P21" s="789" t="s">
        <v>40</v>
      </c>
      <c r="Q21" s="789" t="s">
        <v>40</v>
      </c>
      <c r="R21" s="548" t="s">
        <v>41</v>
      </c>
      <c r="S21" s="787" t="s">
        <v>21</v>
      </c>
      <c r="T21" s="778" t="s">
        <v>28</v>
      </c>
      <c r="U21" s="778" t="s">
        <v>34</v>
      </c>
      <c r="V21" s="568" t="s">
        <v>21</v>
      </c>
      <c r="W21" s="548" t="s">
        <v>40</v>
      </c>
      <c r="X21" s="548" t="s">
        <v>28</v>
      </c>
      <c r="Y21" s="548" t="s">
        <v>34</v>
      </c>
      <c r="Z21" s="819" t="s">
        <v>21</v>
      </c>
      <c r="AA21" s="778" t="s">
        <v>24</v>
      </c>
      <c r="AB21" s="548" t="s">
        <v>34</v>
      </c>
      <c r="AC21" s="548" t="s">
        <v>21</v>
      </c>
      <c r="AD21" s="548" t="s">
        <v>36</v>
      </c>
      <c r="AE21" s="568" t="s">
        <v>24</v>
      </c>
      <c r="AF21" s="568" t="s">
        <v>34</v>
      </c>
      <c r="AG21" s="787" t="s">
        <v>21</v>
      </c>
      <c r="AH21" s="587">
        <f t="shared" si="2"/>
        <v>16</v>
      </c>
      <c r="AI21" s="100">
        <f t="shared" si="3"/>
        <v>0</v>
      </c>
      <c r="AJ21" s="101">
        <f t="shared" si="4"/>
        <v>24</v>
      </c>
      <c r="AK21" s="104" t="s">
        <v>48</v>
      </c>
      <c r="AM21" s="55">
        <f t="shared" si="5"/>
        <v>0</v>
      </c>
      <c r="AN21" s="55">
        <f t="shared" si="6"/>
        <v>8</v>
      </c>
      <c r="AO21" s="55">
        <f t="shared" si="7"/>
        <v>8</v>
      </c>
      <c r="AP21" s="55">
        <f t="shared" si="8"/>
        <v>3</v>
      </c>
      <c r="AQ21" s="55">
        <f t="shared" si="9"/>
        <v>3</v>
      </c>
      <c r="AR21" s="55">
        <f t="shared" si="10"/>
        <v>3</v>
      </c>
      <c r="AS21" s="55">
        <f t="shared" si="11"/>
        <v>3</v>
      </c>
      <c r="AT21" s="55">
        <f t="shared" si="12"/>
        <v>3</v>
      </c>
      <c r="AU21" s="55">
        <f t="shared" si="13"/>
        <v>3</v>
      </c>
      <c r="AV21" s="55">
        <f t="shared" si="14"/>
        <v>3</v>
      </c>
      <c r="AW21" s="55">
        <f t="shared" si="15"/>
        <v>3</v>
      </c>
    </row>
    <row r="22" spans="1:49" ht="14">
      <c r="A22" s="19" t="s">
        <v>46</v>
      </c>
      <c r="B22" s="34" t="s">
        <v>32</v>
      </c>
      <c r="C22" s="49" t="s">
        <v>59</v>
      </c>
      <c r="D22" s="737" t="s">
        <v>111</v>
      </c>
      <c r="E22" s="737" t="s">
        <v>111</v>
      </c>
      <c r="F22" s="756" t="s">
        <v>21</v>
      </c>
      <c r="G22" s="548" t="s">
        <v>41</v>
      </c>
      <c r="H22" s="548" t="s">
        <v>21</v>
      </c>
      <c r="I22" s="548" t="s">
        <v>21</v>
      </c>
      <c r="J22" s="737" t="s">
        <v>111</v>
      </c>
      <c r="K22" s="737" t="s">
        <v>111</v>
      </c>
      <c r="L22" s="737" t="s">
        <v>111</v>
      </c>
      <c r="M22" s="787" t="s">
        <v>21</v>
      </c>
      <c r="N22" s="729" t="s">
        <v>21</v>
      </c>
      <c r="O22" s="737" t="s">
        <v>111</v>
      </c>
      <c r="P22" s="737" t="s">
        <v>111</v>
      </c>
      <c r="Q22" s="809" t="s">
        <v>21</v>
      </c>
      <c r="R22" s="737" t="s">
        <v>111</v>
      </c>
      <c r="S22" s="548" t="s">
        <v>42</v>
      </c>
      <c r="T22" s="568" t="s">
        <v>21</v>
      </c>
      <c r="U22" s="778" t="s">
        <v>40</v>
      </c>
      <c r="V22" s="548" t="s">
        <v>40</v>
      </c>
      <c r="W22" s="778" t="s">
        <v>35</v>
      </c>
      <c r="X22" s="568" t="s">
        <v>41</v>
      </c>
      <c r="Y22" s="568" t="s">
        <v>41</v>
      </c>
      <c r="Z22" s="756" t="s">
        <v>21</v>
      </c>
      <c r="AA22" s="737" t="s">
        <v>111</v>
      </c>
      <c r="AB22" s="548" t="s">
        <v>41</v>
      </c>
      <c r="AC22" s="568" t="s">
        <v>40</v>
      </c>
      <c r="AD22" s="737" t="s">
        <v>111</v>
      </c>
      <c r="AE22" s="548" t="s">
        <v>35</v>
      </c>
      <c r="AF22" s="737" t="s">
        <v>111</v>
      </c>
      <c r="AG22" s="737" t="s">
        <v>111</v>
      </c>
      <c r="AH22" s="587">
        <f t="shared" si="2"/>
        <v>16</v>
      </c>
      <c r="AI22" s="100">
        <f t="shared" si="3"/>
        <v>2</v>
      </c>
      <c r="AJ22" s="101">
        <f t="shared" si="4"/>
        <v>0</v>
      </c>
      <c r="AK22" s="769" t="s">
        <v>104</v>
      </c>
      <c r="AL22" s="98"/>
      <c r="AM22" s="55">
        <f t="shared" si="5"/>
        <v>0</v>
      </c>
      <c r="AN22" s="55">
        <f t="shared" si="6"/>
        <v>8</v>
      </c>
      <c r="AO22" s="55">
        <f t="shared" si="7"/>
        <v>8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  <c r="AW22" s="55">
        <f t="shared" si="15"/>
        <v>0</v>
      </c>
    </row>
    <row r="23" spans="1:49" ht="14">
      <c r="A23" s="19" t="s">
        <v>46</v>
      </c>
      <c r="B23" s="777" t="s">
        <v>44</v>
      </c>
      <c r="C23" s="49" t="s">
        <v>61</v>
      </c>
      <c r="D23" s="778" t="s">
        <v>21</v>
      </c>
      <c r="E23" s="737" t="s">
        <v>114</v>
      </c>
      <c r="F23" s="756" t="s">
        <v>21</v>
      </c>
      <c r="G23" s="548" t="s">
        <v>42</v>
      </c>
      <c r="H23" s="548" t="s">
        <v>41</v>
      </c>
      <c r="I23" s="548" t="s">
        <v>40</v>
      </c>
      <c r="J23" s="548" t="s">
        <v>36</v>
      </c>
      <c r="K23" s="548" t="s">
        <v>21</v>
      </c>
      <c r="L23" s="737" t="s">
        <v>114</v>
      </c>
      <c r="M23" s="737" t="s">
        <v>114</v>
      </c>
      <c r="N23" s="568" t="s">
        <v>41</v>
      </c>
      <c r="O23" s="778" t="s">
        <v>41</v>
      </c>
      <c r="P23" s="778" t="s">
        <v>41</v>
      </c>
      <c r="Q23" s="778" t="s">
        <v>21</v>
      </c>
      <c r="R23" s="737" t="s">
        <v>114</v>
      </c>
      <c r="S23" s="737" t="s">
        <v>114</v>
      </c>
      <c r="T23" s="778" t="s">
        <v>21</v>
      </c>
      <c r="U23" s="789" t="s">
        <v>41</v>
      </c>
      <c r="V23" s="568" t="s">
        <v>41</v>
      </c>
      <c r="W23" s="548" t="s">
        <v>36</v>
      </c>
      <c r="X23" s="568" t="s">
        <v>21</v>
      </c>
      <c r="Y23" s="737" t="s">
        <v>114</v>
      </c>
      <c r="Z23" s="756" t="s">
        <v>42</v>
      </c>
      <c r="AA23" s="778" t="s">
        <v>36</v>
      </c>
      <c r="AB23" s="729" t="s">
        <v>21</v>
      </c>
      <c r="AC23" s="787" t="s">
        <v>21</v>
      </c>
      <c r="AD23" s="568" t="s">
        <v>40</v>
      </c>
      <c r="AE23" s="548" t="s">
        <v>42</v>
      </c>
      <c r="AF23" s="568" t="s">
        <v>41</v>
      </c>
      <c r="AG23" s="568" t="s">
        <v>42</v>
      </c>
      <c r="AH23" s="587">
        <f t="shared" si="2"/>
        <v>16</v>
      </c>
      <c r="AI23" s="100">
        <f t="shared" si="3"/>
        <v>0</v>
      </c>
      <c r="AJ23" s="101">
        <f t="shared" si="4"/>
        <v>0</v>
      </c>
      <c r="AK23" s="104" t="s">
        <v>51</v>
      </c>
      <c r="AL23" s="98"/>
      <c r="AM23" s="55">
        <f t="shared" si="5"/>
        <v>0</v>
      </c>
      <c r="AN23" s="55">
        <f t="shared" si="6"/>
        <v>8</v>
      </c>
      <c r="AO23" s="55">
        <f t="shared" si="7"/>
        <v>8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  <c r="AW23" s="55">
        <f t="shared" si="15"/>
        <v>0</v>
      </c>
    </row>
    <row r="24" spans="1:49" ht="14">
      <c r="A24" s="19"/>
      <c r="B24" s="777"/>
      <c r="C24" s="49"/>
      <c r="D24" s="778"/>
      <c r="E24" s="778"/>
      <c r="F24" s="756"/>
      <c r="G24" s="548"/>
      <c r="H24" s="548"/>
      <c r="I24" s="548"/>
      <c r="J24" s="548"/>
      <c r="K24" s="548"/>
      <c r="L24" s="548"/>
      <c r="M24" s="789"/>
      <c r="N24" s="568"/>
      <c r="O24" s="778"/>
      <c r="P24" s="778"/>
      <c r="Q24" s="778"/>
      <c r="R24" s="548"/>
      <c r="S24" s="548"/>
      <c r="T24" s="778"/>
      <c r="U24" s="778"/>
      <c r="V24" s="548"/>
      <c r="W24" s="548"/>
      <c r="X24" s="568"/>
      <c r="Y24" s="548"/>
      <c r="Z24" s="756"/>
      <c r="AA24" s="548"/>
      <c r="AB24" s="548"/>
      <c r="AC24" s="568"/>
      <c r="AD24" s="568"/>
      <c r="AE24" s="568"/>
      <c r="AF24" s="568"/>
      <c r="AG24" s="568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  <c r="AW24" s="55">
        <f t="shared" si="15"/>
        <v>0</v>
      </c>
    </row>
    <row r="25" spans="1:49" ht="14">
      <c r="A25" s="19"/>
      <c r="B25" s="779"/>
      <c r="C25" s="49"/>
      <c r="D25" s="778"/>
      <c r="E25" s="778"/>
      <c r="F25" s="756"/>
      <c r="G25" s="548"/>
      <c r="H25" s="548"/>
      <c r="I25" s="548"/>
      <c r="J25" s="548"/>
      <c r="K25" s="548"/>
      <c r="L25" s="548"/>
      <c r="M25" s="789"/>
      <c r="N25" s="568"/>
      <c r="O25" s="778"/>
      <c r="P25" s="778"/>
      <c r="Q25" s="778"/>
      <c r="R25" s="548"/>
      <c r="S25" s="548"/>
      <c r="T25" s="778"/>
      <c r="U25" s="778"/>
      <c r="V25" s="548"/>
      <c r="W25" s="568"/>
      <c r="X25" s="778"/>
      <c r="Y25" s="778"/>
      <c r="Z25" s="756"/>
      <c r="AA25" s="789"/>
      <c r="AB25" s="568"/>
      <c r="AC25" s="568"/>
      <c r="AD25" s="778"/>
      <c r="AE25" s="778"/>
      <c r="AF25" s="778"/>
      <c r="AG25" s="548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  <c r="AW25" s="55">
        <f t="shared" si="15"/>
        <v>0</v>
      </c>
    </row>
    <row r="26" spans="1:49" ht="14">
      <c r="A26" s="19"/>
      <c r="B26" s="780"/>
      <c r="C26" s="49"/>
      <c r="D26" s="778"/>
      <c r="E26" s="778"/>
      <c r="F26" s="756"/>
      <c r="G26" s="548"/>
      <c r="H26" s="548"/>
      <c r="I26" s="791"/>
      <c r="J26" s="791"/>
      <c r="K26" s="791"/>
      <c r="L26" s="548"/>
      <c r="M26" s="778"/>
      <c r="N26" s="548"/>
      <c r="O26" s="778"/>
      <c r="P26" s="778"/>
      <c r="Q26" s="778"/>
      <c r="R26" s="548"/>
      <c r="S26" s="548"/>
      <c r="T26" s="778"/>
      <c r="U26" s="789"/>
      <c r="V26" s="568"/>
      <c r="W26" s="568"/>
      <c r="X26" s="778"/>
      <c r="Y26" s="778"/>
      <c r="Z26" s="756"/>
      <c r="AA26" s="548"/>
      <c r="AB26" s="778"/>
      <c r="AC26" s="778"/>
      <c r="AD26" s="778"/>
      <c r="AE26" s="778"/>
      <c r="AF26" s="778"/>
      <c r="AG26" s="548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228"/>
      <c r="AM26" s="55">
        <f>COUNTIF(D26:AG26,"日")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  <c r="AW26" s="55">
        <f t="shared" si="15"/>
        <v>0</v>
      </c>
    </row>
    <row r="27" spans="1:49" ht="14">
      <c r="A27" s="1258" t="s">
        <v>62</v>
      </c>
      <c r="B27" s="1258"/>
      <c r="C27" s="1258"/>
      <c r="D27" s="763"/>
      <c r="E27" s="737"/>
      <c r="F27" s="737"/>
      <c r="G27" s="715"/>
      <c r="H27" s="715"/>
      <c r="I27" s="715"/>
      <c r="J27" s="973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69"/>
      <c r="AD27" s="715"/>
      <c r="AE27" s="715"/>
      <c r="AF27" s="715"/>
      <c r="AG27" s="715"/>
      <c r="AH27" s="108"/>
      <c r="AI27" s="109"/>
      <c r="AJ27" s="110"/>
      <c r="AK27" s="111"/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  <c r="AW27" s="55">
        <f t="shared" si="15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 t="s">
        <v>84</v>
      </c>
      <c r="Z28" s="1290" t="s">
        <v>67</v>
      </c>
      <c r="AA28" s="1290"/>
      <c r="AB28" s="1290"/>
      <c r="AC28" s="1297"/>
      <c r="AD28" s="1290"/>
      <c r="AE28" s="1290"/>
      <c r="AF28" s="1290"/>
      <c r="AG28" s="1286"/>
      <c r="AH28" s="479"/>
      <c r="AI28" s="480"/>
      <c r="AJ28" s="481"/>
      <c r="AK28" s="482"/>
      <c r="AN28" s="55">
        <f t="shared" si="6"/>
        <v>0</v>
      </c>
      <c r="AO28" s="55">
        <f t="shared" si="7"/>
        <v>0</v>
      </c>
      <c r="AP28" s="55">
        <f t="shared" si="8"/>
        <v>0</v>
      </c>
      <c r="AQ28" s="55">
        <f t="shared" si="9"/>
        <v>0</v>
      </c>
      <c r="AR28" s="55">
        <f t="shared" si="10"/>
        <v>0</v>
      </c>
      <c r="AS28" s="55">
        <f t="shared" si="11"/>
        <v>0</v>
      </c>
      <c r="AT28" s="55">
        <f t="shared" si="12"/>
        <v>0</v>
      </c>
      <c r="AU28" s="55">
        <f t="shared" si="13"/>
        <v>0</v>
      </c>
      <c r="AV28" s="55">
        <f t="shared" si="14"/>
        <v>0</v>
      </c>
      <c r="AW28" s="55">
        <f t="shared" si="15"/>
        <v>0</v>
      </c>
    </row>
    <row r="29" spans="1:49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290"/>
      <c r="AG29" s="1287"/>
      <c r="AH29" s="483"/>
      <c r="AI29" s="484"/>
      <c r="AJ29" s="485"/>
      <c r="AK29" s="486"/>
    </row>
    <row r="30" spans="1:49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290"/>
      <c r="AG30" s="1287"/>
      <c r="AH30" s="4"/>
      <c r="AI30" s="3"/>
      <c r="AJ30" s="3"/>
      <c r="AK30" s="487"/>
    </row>
    <row r="31" spans="1:49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290"/>
      <c r="AG31" s="1287"/>
      <c r="AH31" s="4"/>
      <c r="AI31" s="5"/>
      <c r="AJ31" s="3"/>
      <c r="AK31" s="487"/>
    </row>
    <row r="32" spans="1:49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290"/>
      <c r="AG33" s="1288"/>
      <c r="AH33" s="490"/>
      <c r="AI33" s="491"/>
      <c r="AJ33" s="492"/>
      <c r="AK33" s="493"/>
    </row>
    <row r="35" spans="1:37" ht="14" hidden="1" outlineLevel="1">
      <c r="C35" t="s">
        <v>69</v>
      </c>
      <c r="D35" s="55">
        <f t="shared" ref="D35:J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>COUNTIF(K9:K26,"2早")</f>
        <v>1</v>
      </c>
      <c r="L35" s="55">
        <f t="shared" ref="L35:AG35" si="17">COUNTIF(L8:L26,"2早")</f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</row>
    <row r="36" spans="1:37" ht="14" hidden="1" outlineLevel="1">
      <c r="C36" t="s">
        <v>70</v>
      </c>
      <c r="D36" s="55">
        <f t="shared" ref="D36:J36" si="18">COUNTIF(D8:D26,"２早")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>COUNTIF(K9:K26,"２早")</f>
        <v>1</v>
      </c>
      <c r="L36" s="55">
        <f t="shared" ref="L36:AG36" si="19">COUNTIF(L8:L26,"２早")</f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</row>
    <row r="37" spans="1:37" ht="14" hidden="1" outlineLevel="1">
      <c r="C37" t="s">
        <v>42</v>
      </c>
      <c r="D37" s="55">
        <f t="shared" ref="D37:J37" si="20">COUNTIF(D8:D26,"2オ")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>COUNTIF(K9:K26,"2オ")</f>
        <v>1</v>
      </c>
      <c r="L37" s="55">
        <f t="shared" ref="L37:AG37" si="21">COUNTIF(L8:L26,"2オ")</f>
        <v>1</v>
      </c>
      <c r="M37" s="55">
        <f t="shared" si="21"/>
        <v>1</v>
      </c>
      <c r="N37" s="55">
        <f t="shared" si="21"/>
        <v>1</v>
      </c>
      <c r="O37" s="55">
        <f t="shared" si="21"/>
        <v>1</v>
      </c>
      <c r="P37" s="55">
        <f t="shared" si="21"/>
        <v>1</v>
      </c>
      <c r="Q37" s="55">
        <f t="shared" si="21"/>
        <v>1</v>
      </c>
      <c r="R37" s="55">
        <f t="shared" si="21"/>
        <v>1</v>
      </c>
      <c r="S37" s="55">
        <f t="shared" si="21"/>
        <v>1</v>
      </c>
      <c r="T37" s="55">
        <f t="shared" si="21"/>
        <v>1</v>
      </c>
      <c r="U37" s="55">
        <f t="shared" si="21"/>
        <v>1</v>
      </c>
      <c r="V37" s="55">
        <f t="shared" si="21"/>
        <v>1</v>
      </c>
      <c r="W37" s="55">
        <f t="shared" si="21"/>
        <v>1</v>
      </c>
      <c r="X37" s="55">
        <f t="shared" si="21"/>
        <v>1</v>
      </c>
      <c r="Y37" s="55">
        <f t="shared" si="21"/>
        <v>1</v>
      </c>
      <c r="Z37" s="55">
        <f t="shared" si="21"/>
        <v>1</v>
      </c>
      <c r="AA37" s="55">
        <f t="shared" si="21"/>
        <v>1</v>
      </c>
      <c r="AB37" s="55">
        <f t="shared" si="21"/>
        <v>1</v>
      </c>
      <c r="AC37" s="55">
        <f t="shared" si="21"/>
        <v>1</v>
      </c>
      <c r="AD37" s="55">
        <f t="shared" si="21"/>
        <v>1</v>
      </c>
      <c r="AE37" s="55">
        <f t="shared" si="21"/>
        <v>1</v>
      </c>
      <c r="AF37" s="55">
        <f t="shared" si="21"/>
        <v>1</v>
      </c>
      <c r="AG37" s="55">
        <f t="shared" si="21"/>
        <v>1</v>
      </c>
    </row>
    <row r="38" spans="1:37" s="1" customFormat="1" ht="14" hidden="1" outlineLevel="1">
      <c r="C38" s="1" t="s">
        <v>71</v>
      </c>
      <c r="D38" s="55">
        <f t="shared" ref="D38:J38" si="22">COUNTIF(D8:D26,"２オ")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1</v>
      </c>
      <c r="K38" s="55">
        <f>COUNTIF(K9:K26,"２オ")</f>
        <v>1</v>
      </c>
      <c r="L38" s="55">
        <f t="shared" ref="L38:AG38" si="23">COUNTIF(L8:L26,"２オ")</f>
        <v>1</v>
      </c>
      <c r="M38" s="55">
        <f t="shared" si="23"/>
        <v>1</v>
      </c>
      <c r="N38" s="55">
        <f t="shared" si="23"/>
        <v>1</v>
      </c>
      <c r="O38" s="55">
        <f t="shared" si="23"/>
        <v>1</v>
      </c>
      <c r="P38" s="55">
        <f t="shared" si="23"/>
        <v>1</v>
      </c>
      <c r="Q38" s="55">
        <f t="shared" si="23"/>
        <v>1</v>
      </c>
      <c r="R38" s="55">
        <f t="shared" si="23"/>
        <v>1</v>
      </c>
      <c r="S38" s="55">
        <f t="shared" si="23"/>
        <v>1</v>
      </c>
      <c r="T38" s="55">
        <f t="shared" si="23"/>
        <v>1</v>
      </c>
      <c r="U38" s="55">
        <f t="shared" si="23"/>
        <v>1</v>
      </c>
      <c r="V38" s="55">
        <f t="shared" si="23"/>
        <v>1</v>
      </c>
      <c r="W38" s="55">
        <f t="shared" si="23"/>
        <v>1</v>
      </c>
      <c r="X38" s="55">
        <f t="shared" si="23"/>
        <v>1</v>
      </c>
      <c r="Y38" s="55">
        <f t="shared" si="23"/>
        <v>1</v>
      </c>
      <c r="Z38" s="55">
        <f t="shared" si="23"/>
        <v>1</v>
      </c>
      <c r="AA38" s="55">
        <f t="shared" si="23"/>
        <v>1</v>
      </c>
      <c r="AB38" s="55">
        <f t="shared" si="23"/>
        <v>1</v>
      </c>
      <c r="AC38" s="55">
        <f t="shared" si="23"/>
        <v>1</v>
      </c>
      <c r="AD38" s="55">
        <f t="shared" si="23"/>
        <v>1</v>
      </c>
      <c r="AE38" s="55">
        <f t="shared" si="23"/>
        <v>1</v>
      </c>
      <c r="AF38" s="55">
        <f t="shared" si="23"/>
        <v>1</v>
      </c>
      <c r="AG38" s="55">
        <f t="shared" si="23"/>
        <v>1</v>
      </c>
    </row>
    <row r="39" spans="1:37" s="1" customFormat="1" ht="14" hidden="1" outlineLevel="1">
      <c r="C39" s="1" t="s">
        <v>23</v>
      </c>
      <c r="D39" s="55">
        <f t="shared" ref="D39:J39" si="24">COUNTIF(D8:D26,"2-")</f>
        <v>1</v>
      </c>
      <c r="E39" s="55">
        <f t="shared" si="24"/>
        <v>1</v>
      </c>
      <c r="F39" s="55">
        <f t="shared" si="24"/>
        <v>1</v>
      </c>
      <c r="G39" s="55">
        <f t="shared" si="24"/>
        <v>1</v>
      </c>
      <c r="H39" s="55">
        <f t="shared" si="24"/>
        <v>1</v>
      </c>
      <c r="I39" s="55">
        <f t="shared" si="24"/>
        <v>1</v>
      </c>
      <c r="J39" s="55">
        <f t="shared" si="24"/>
        <v>1</v>
      </c>
      <c r="K39" s="55">
        <f>COUNTIF(K9:K26,"2-")</f>
        <v>1</v>
      </c>
      <c r="L39" s="55">
        <f t="shared" ref="L39:AG39" si="25">COUNTIF(L8:L26,"2-")</f>
        <v>1</v>
      </c>
      <c r="M39" s="55">
        <f t="shared" si="25"/>
        <v>1</v>
      </c>
      <c r="N39" s="55">
        <f t="shared" si="25"/>
        <v>1</v>
      </c>
      <c r="O39" s="55">
        <f t="shared" si="25"/>
        <v>2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2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2</v>
      </c>
      <c r="AG39" s="55">
        <f t="shared" si="25"/>
        <v>1</v>
      </c>
    </row>
    <row r="40" spans="1:37" s="1" customFormat="1" ht="14" hidden="1" outlineLevel="1">
      <c r="C40" s="1" t="s">
        <v>25</v>
      </c>
      <c r="D40" s="55">
        <f t="shared" ref="D40:J40" si="26">COUNTIF(D8:D26,"２-")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>COUNTIF(K9:K26,"２-")</f>
        <v>1</v>
      </c>
      <c r="L40" s="55">
        <f t="shared" ref="L40:AG40" si="27">COUNTIF(L8:L26,"２-")</f>
        <v>1</v>
      </c>
      <c r="M40" s="55">
        <f t="shared" si="27"/>
        <v>1</v>
      </c>
      <c r="N40" s="55">
        <f t="shared" si="27"/>
        <v>1</v>
      </c>
      <c r="O40" s="55">
        <f t="shared" si="27"/>
        <v>2</v>
      </c>
      <c r="P40" s="55">
        <f t="shared" si="27"/>
        <v>1</v>
      </c>
      <c r="Q40" s="55">
        <f t="shared" si="27"/>
        <v>1</v>
      </c>
      <c r="R40" s="55">
        <f t="shared" si="27"/>
        <v>1</v>
      </c>
      <c r="S40" s="55">
        <f t="shared" si="27"/>
        <v>1</v>
      </c>
      <c r="T40" s="55">
        <f t="shared" si="27"/>
        <v>1</v>
      </c>
      <c r="U40" s="55">
        <f t="shared" si="27"/>
        <v>1</v>
      </c>
      <c r="V40" s="55">
        <f t="shared" si="27"/>
        <v>2</v>
      </c>
      <c r="W40" s="55">
        <f t="shared" si="27"/>
        <v>1</v>
      </c>
      <c r="X40" s="55">
        <f t="shared" si="27"/>
        <v>1</v>
      </c>
      <c r="Y40" s="55">
        <f t="shared" si="27"/>
        <v>1</v>
      </c>
      <c r="Z40" s="55">
        <f t="shared" si="27"/>
        <v>1</v>
      </c>
      <c r="AA40" s="55">
        <f t="shared" si="27"/>
        <v>1</v>
      </c>
      <c r="AB40" s="55">
        <f t="shared" si="27"/>
        <v>1</v>
      </c>
      <c r="AC40" s="55">
        <f t="shared" si="27"/>
        <v>1</v>
      </c>
      <c r="AD40" s="55">
        <f t="shared" si="27"/>
        <v>1</v>
      </c>
      <c r="AE40" s="55">
        <f t="shared" si="27"/>
        <v>1</v>
      </c>
      <c r="AF40" s="55">
        <f t="shared" si="27"/>
        <v>2</v>
      </c>
      <c r="AG40" s="55">
        <f t="shared" si="27"/>
        <v>1</v>
      </c>
    </row>
    <row r="41" spans="1:37" s="1" customFormat="1" ht="14" hidden="1" outlineLevel="1">
      <c r="C41" s="1" t="s">
        <v>24</v>
      </c>
      <c r="D41" s="55">
        <f t="shared" ref="D41:J41" si="28">COUNTIF(D8:D26,"2－")</f>
        <v>1</v>
      </c>
      <c r="E41" s="55">
        <f t="shared" si="28"/>
        <v>1</v>
      </c>
      <c r="F41" s="55">
        <f t="shared" si="28"/>
        <v>1</v>
      </c>
      <c r="G41" s="55">
        <f t="shared" si="28"/>
        <v>1</v>
      </c>
      <c r="H41" s="55">
        <f t="shared" si="28"/>
        <v>1</v>
      </c>
      <c r="I41" s="55">
        <f t="shared" si="28"/>
        <v>1</v>
      </c>
      <c r="J41" s="55">
        <f t="shared" si="28"/>
        <v>1</v>
      </c>
      <c r="K41" s="55">
        <f>COUNTIF(K9:K26,"2－")</f>
        <v>1</v>
      </c>
      <c r="L41" s="55">
        <f t="shared" ref="L41:AG41" si="29">COUNTIF(L8:L26,"2－")</f>
        <v>1</v>
      </c>
      <c r="M41" s="55">
        <f t="shared" si="29"/>
        <v>1</v>
      </c>
      <c r="N41" s="55">
        <f t="shared" si="29"/>
        <v>1</v>
      </c>
      <c r="O41" s="55">
        <f t="shared" si="29"/>
        <v>2</v>
      </c>
      <c r="P41" s="55">
        <f t="shared" si="29"/>
        <v>1</v>
      </c>
      <c r="Q41" s="55">
        <f t="shared" si="29"/>
        <v>1</v>
      </c>
      <c r="R41" s="55">
        <f t="shared" si="29"/>
        <v>1</v>
      </c>
      <c r="S41" s="55">
        <f t="shared" si="29"/>
        <v>1</v>
      </c>
      <c r="T41" s="55">
        <f t="shared" si="29"/>
        <v>1</v>
      </c>
      <c r="U41" s="55">
        <f t="shared" si="29"/>
        <v>1</v>
      </c>
      <c r="V41" s="55">
        <f t="shared" si="29"/>
        <v>2</v>
      </c>
      <c r="W41" s="55">
        <f t="shared" si="29"/>
        <v>1</v>
      </c>
      <c r="X41" s="55">
        <f t="shared" si="29"/>
        <v>1</v>
      </c>
      <c r="Y41" s="55">
        <f t="shared" si="29"/>
        <v>1</v>
      </c>
      <c r="Z41" s="55">
        <f t="shared" si="29"/>
        <v>1</v>
      </c>
      <c r="AA41" s="55">
        <f t="shared" si="29"/>
        <v>1</v>
      </c>
      <c r="AB41" s="55">
        <f t="shared" si="29"/>
        <v>1</v>
      </c>
      <c r="AC41" s="55">
        <f t="shared" si="29"/>
        <v>1</v>
      </c>
      <c r="AD41" s="55">
        <f t="shared" si="29"/>
        <v>1</v>
      </c>
      <c r="AE41" s="55">
        <f t="shared" si="29"/>
        <v>1</v>
      </c>
      <c r="AF41" s="55">
        <f t="shared" si="29"/>
        <v>2</v>
      </c>
      <c r="AG41" s="55">
        <f t="shared" si="29"/>
        <v>1</v>
      </c>
    </row>
    <row r="42" spans="1:37" s="1" customFormat="1" ht="14" hidden="1" outlineLevel="1">
      <c r="C42" s="1" t="s">
        <v>26</v>
      </c>
      <c r="D42" s="55">
        <f t="shared" ref="D42:J42" si="30">COUNTIF(D8:D26,"２－")</f>
        <v>1</v>
      </c>
      <c r="E42" s="55">
        <f t="shared" si="30"/>
        <v>1</v>
      </c>
      <c r="F42" s="55">
        <f t="shared" si="30"/>
        <v>1</v>
      </c>
      <c r="G42" s="55">
        <f t="shared" si="30"/>
        <v>1</v>
      </c>
      <c r="H42" s="55">
        <f t="shared" si="30"/>
        <v>1</v>
      </c>
      <c r="I42" s="55">
        <f t="shared" si="30"/>
        <v>1</v>
      </c>
      <c r="J42" s="55">
        <f t="shared" si="30"/>
        <v>1</v>
      </c>
      <c r="K42" s="55">
        <f>COUNTIF(K9:K26,"２－")</f>
        <v>1</v>
      </c>
      <c r="L42" s="55">
        <f t="shared" ref="L42:AG42" si="31">COUNTIF(L8:L26,"２－")</f>
        <v>1</v>
      </c>
      <c r="M42" s="55">
        <f t="shared" si="31"/>
        <v>1</v>
      </c>
      <c r="N42" s="55">
        <f t="shared" si="31"/>
        <v>1</v>
      </c>
      <c r="O42" s="55">
        <f t="shared" si="31"/>
        <v>2</v>
      </c>
      <c r="P42" s="55">
        <f t="shared" si="31"/>
        <v>1</v>
      </c>
      <c r="Q42" s="55">
        <f t="shared" si="31"/>
        <v>1</v>
      </c>
      <c r="R42" s="55">
        <f t="shared" si="31"/>
        <v>1</v>
      </c>
      <c r="S42" s="55">
        <f t="shared" si="31"/>
        <v>1</v>
      </c>
      <c r="T42" s="55">
        <f t="shared" si="31"/>
        <v>1</v>
      </c>
      <c r="U42" s="55">
        <f t="shared" si="31"/>
        <v>1</v>
      </c>
      <c r="V42" s="55">
        <f t="shared" si="31"/>
        <v>2</v>
      </c>
      <c r="W42" s="55">
        <f t="shared" si="31"/>
        <v>1</v>
      </c>
      <c r="X42" s="55">
        <f t="shared" si="31"/>
        <v>1</v>
      </c>
      <c r="Y42" s="55">
        <f t="shared" si="31"/>
        <v>1</v>
      </c>
      <c r="Z42" s="55">
        <f t="shared" si="31"/>
        <v>1</v>
      </c>
      <c r="AA42" s="55">
        <f t="shared" si="31"/>
        <v>1</v>
      </c>
      <c r="AB42" s="55">
        <f t="shared" si="31"/>
        <v>1</v>
      </c>
      <c r="AC42" s="55">
        <f t="shared" si="31"/>
        <v>1</v>
      </c>
      <c r="AD42" s="55">
        <f t="shared" si="31"/>
        <v>1</v>
      </c>
      <c r="AE42" s="55">
        <f t="shared" si="31"/>
        <v>1</v>
      </c>
      <c r="AF42" s="55">
        <f t="shared" si="31"/>
        <v>2</v>
      </c>
      <c r="AG42" s="55">
        <f t="shared" si="31"/>
        <v>1</v>
      </c>
    </row>
    <row r="43" spans="1:37" s="1" customFormat="1" ht="14" hidden="1" outlineLevel="1">
      <c r="C43" s="1" t="s">
        <v>41</v>
      </c>
      <c r="D43" s="55">
        <f t="shared" ref="D43:J43" si="32">COUNTIF(D8:D26,"3早")</f>
        <v>1</v>
      </c>
      <c r="E43" s="55">
        <f t="shared" si="32"/>
        <v>1</v>
      </c>
      <c r="F43" s="55">
        <f t="shared" si="32"/>
        <v>1</v>
      </c>
      <c r="G43" s="55">
        <f t="shared" si="32"/>
        <v>1</v>
      </c>
      <c r="H43" s="55">
        <f t="shared" si="32"/>
        <v>1</v>
      </c>
      <c r="I43" s="55">
        <f t="shared" si="32"/>
        <v>1</v>
      </c>
      <c r="J43" s="55">
        <f t="shared" si="32"/>
        <v>1</v>
      </c>
      <c r="K43" s="55">
        <f>COUNTIF(K9:K26,"3早")</f>
        <v>1</v>
      </c>
      <c r="L43" s="55">
        <f t="shared" ref="L43:AG43" si="33">COUNTIF(L8:L26,"3早")</f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</row>
    <row r="44" spans="1:37" s="1" customFormat="1" ht="14" hidden="1" outlineLevel="1">
      <c r="C44" s="1" t="s">
        <v>72</v>
      </c>
      <c r="D44" s="55">
        <f t="shared" ref="D44:J44" si="34">COUNTIF(D8:D26,"３早")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>COUNTIF(K9:K26,"３早")</f>
        <v>1</v>
      </c>
      <c r="L44" s="55">
        <f t="shared" ref="L44:AG44" si="35">COUNTIF(L8:L26,"３早")</f>
        <v>1</v>
      </c>
      <c r="M44" s="55">
        <f t="shared" si="35"/>
        <v>1</v>
      </c>
      <c r="N44" s="55">
        <f t="shared" si="35"/>
        <v>1</v>
      </c>
      <c r="O44" s="55">
        <f t="shared" si="35"/>
        <v>1</v>
      </c>
      <c r="P44" s="55">
        <f t="shared" si="35"/>
        <v>1</v>
      </c>
      <c r="Q44" s="55">
        <f t="shared" si="35"/>
        <v>1</v>
      </c>
      <c r="R44" s="55">
        <f t="shared" si="35"/>
        <v>1</v>
      </c>
      <c r="S44" s="55">
        <f t="shared" si="35"/>
        <v>1</v>
      </c>
      <c r="T44" s="55">
        <f t="shared" si="35"/>
        <v>1</v>
      </c>
      <c r="U44" s="55">
        <f t="shared" si="35"/>
        <v>1</v>
      </c>
      <c r="V44" s="55">
        <f t="shared" si="35"/>
        <v>1</v>
      </c>
      <c r="W44" s="55">
        <f t="shared" si="35"/>
        <v>1</v>
      </c>
      <c r="X44" s="55">
        <f t="shared" si="35"/>
        <v>1</v>
      </c>
      <c r="Y44" s="55">
        <f t="shared" si="35"/>
        <v>1</v>
      </c>
      <c r="Z44" s="55">
        <f t="shared" si="35"/>
        <v>1</v>
      </c>
      <c r="AA44" s="55">
        <f t="shared" si="35"/>
        <v>1</v>
      </c>
      <c r="AB44" s="55">
        <f t="shared" si="35"/>
        <v>1</v>
      </c>
      <c r="AC44" s="55">
        <f t="shared" si="35"/>
        <v>1</v>
      </c>
      <c r="AD44" s="55">
        <f t="shared" si="35"/>
        <v>1</v>
      </c>
      <c r="AE44" s="55">
        <f t="shared" si="35"/>
        <v>1</v>
      </c>
      <c r="AF44" s="55">
        <f t="shared" si="35"/>
        <v>1</v>
      </c>
      <c r="AG44" s="55">
        <f t="shared" si="35"/>
        <v>1</v>
      </c>
    </row>
    <row r="45" spans="1:37" s="1" customFormat="1" ht="14" hidden="1" outlineLevel="1">
      <c r="C45" s="1" t="s">
        <v>36</v>
      </c>
      <c r="D45" s="55">
        <f t="shared" ref="D45:AG45" si="36">COUNTIF(D8:D26,"3オ")</f>
        <v>1</v>
      </c>
      <c r="E45" s="55">
        <f t="shared" si="36"/>
        <v>1</v>
      </c>
      <c r="F45" s="55">
        <f t="shared" si="36"/>
        <v>1</v>
      </c>
      <c r="G45" s="55">
        <f t="shared" si="36"/>
        <v>1</v>
      </c>
      <c r="H45" s="55">
        <f t="shared" si="36"/>
        <v>1</v>
      </c>
      <c r="I45" s="55">
        <f t="shared" si="36"/>
        <v>1</v>
      </c>
      <c r="J45" s="55">
        <f t="shared" si="36"/>
        <v>1</v>
      </c>
      <c r="K45" s="55">
        <f t="shared" si="36"/>
        <v>1</v>
      </c>
      <c r="L45" s="55">
        <f t="shared" si="36"/>
        <v>1</v>
      </c>
      <c r="M45" s="55">
        <f t="shared" si="36"/>
        <v>1</v>
      </c>
      <c r="N45" s="55">
        <f t="shared" si="36"/>
        <v>1</v>
      </c>
      <c r="O45" s="55">
        <f t="shared" si="36"/>
        <v>1</v>
      </c>
      <c r="P45" s="55">
        <f t="shared" si="36"/>
        <v>1</v>
      </c>
      <c r="Q45" s="55">
        <f t="shared" si="36"/>
        <v>1</v>
      </c>
      <c r="R45" s="55">
        <f t="shared" si="36"/>
        <v>1</v>
      </c>
      <c r="S45" s="55">
        <f t="shared" si="36"/>
        <v>1</v>
      </c>
      <c r="T45" s="55">
        <f t="shared" si="36"/>
        <v>1</v>
      </c>
      <c r="U45" s="55">
        <f t="shared" si="36"/>
        <v>1</v>
      </c>
      <c r="V45" s="55">
        <f t="shared" si="36"/>
        <v>1</v>
      </c>
      <c r="W45" s="55">
        <f t="shared" si="36"/>
        <v>1</v>
      </c>
      <c r="X45" s="55">
        <f t="shared" si="36"/>
        <v>1</v>
      </c>
      <c r="Y45" s="55">
        <f t="shared" si="36"/>
        <v>1</v>
      </c>
      <c r="Z45" s="55">
        <f t="shared" si="36"/>
        <v>1</v>
      </c>
      <c r="AA45" s="55">
        <f t="shared" si="36"/>
        <v>1</v>
      </c>
      <c r="AB45" s="55">
        <f t="shared" si="36"/>
        <v>1</v>
      </c>
      <c r="AC45" s="55">
        <f t="shared" si="36"/>
        <v>1</v>
      </c>
      <c r="AD45" s="55">
        <f t="shared" si="36"/>
        <v>1</v>
      </c>
      <c r="AE45" s="55">
        <f t="shared" si="36"/>
        <v>1</v>
      </c>
      <c r="AF45" s="55">
        <f t="shared" si="36"/>
        <v>1</v>
      </c>
      <c r="AG45" s="55">
        <f t="shared" si="36"/>
        <v>1</v>
      </c>
    </row>
    <row r="46" spans="1:37" s="1" customFormat="1" ht="14" hidden="1" outlineLevel="1">
      <c r="C46" s="1" t="s">
        <v>73</v>
      </c>
      <c r="D46" s="55">
        <f t="shared" ref="D46:J46" si="37">COUNTIF(D8:D26,"３オ")</f>
        <v>1</v>
      </c>
      <c r="E46" s="55">
        <f t="shared" si="37"/>
        <v>1</v>
      </c>
      <c r="F46" s="55">
        <f t="shared" si="37"/>
        <v>1</v>
      </c>
      <c r="G46" s="55">
        <f t="shared" si="37"/>
        <v>1</v>
      </c>
      <c r="H46" s="55">
        <f t="shared" si="37"/>
        <v>1</v>
      </c>
      <c r="I46" s="55">
        <f t="shared" si="37"/>
        <v>1</v>
      </c>
      <c r="J46" s="55">
        <f t="shared" si="37"/>
        <v>1</v>
      </c>
      <c r="K46" s="55">
        <f>COUNTIF(K9:K26,"３オ")</f>
        <v>0</v>
      </c>
      <c r="L46" s="55">
        <f t="shared" ref="L46:AG46" si="38">COUNTIF(L8:L26,"３オ")</f>
        <v>1</v>
      </c>
      <c r="M46" s="55">
        <f t="shared" si="38"/>
        <v>1</v>
      </c>
      <c r="N46" s="55">
        <f t="shared" si="38"/>
        <v>1</v>
      </c>
      <c r="O46" s="55">
        <f t="shared" si="38"/>
        <v>1</v>
      </c>
      <c r="P46" s="55">
        <f t="shared" si="38"/>
        <v>1</v>
      </c>
      <c r="Q46" s="55">
        <f t="shared" si="38"/>
        <v>1</v>
      </c>
      <c r="R46" s="55">
        <f t="shared" si="38"/>
        <v>1</v>
      </c>
      <c r="S46" s="55">
        <f t="shared" si="38"/>
        <v>1</v>
      </c>
      <c r="T46" s="55">
        <f t="shared" si="38"/>
        <v>1</v>
      </c>
      <c r="U46" s="55">
        <f t="shared" si="38"/>
        <v>1</v>
      </c>
      <c r="V46" s="55">
        <f t="shared" si="38"/>
        <v>1</v>
      </c>
      <c r="W46" s="55">
        <f t="shared" si="38"/>
        <v>1</v>
      </c>
      <c r="X46" s="55">
        <f t="shared" si="38"/>
        <v>1</v>
      </c>
      <c r="Y46" s="55">
        <f t="shared" si="38"/>
        <v>1</v>
      </c>
      <c r="Z46" s="55">
        <f t="shared" si="38"/>
        <v>1</v>
      </c>
      <c r="AA46" s="55">
        <f t="shared" si="38"/>
        <v>1</v>
      </c>
      <c r="AB46" s="55">
        <f t="shared" si="38"/>
        <v>1</v>
      </c>
      <c r="AC46" s="55">
        <f t="shared" si="38"/>
        <v>1</v>
      </c>
      <c r="AD46" s="55">
        <f t="shared" si="38"/>
        <v>1</v>
      </c>
      <c r="AE46" s="55">
        <f t="shared" si="38"/>
        <v>1</v>
      </c>
      <c r="AF46" s="55">
        <f t="shared" si="38"/>
        <v>1</v>
      </c>
      <c r="AG46" s="55">
        <f t="shared" si="38"/>
        <v>1</v>
      </c>
    </row>
    <row r="47" spans="1:37" s="1" customFormat="1" ht="14" hidden="1" outlineLevel="1">
      <c r="C47" s="1" t="s">
        <v>27</v>
      </c>
      <c r="D47" s="55">
        <f t="shared" ref="D47:J47" si="39">COUNTIF(D8:D26,"3-")</f>
        <v>1</v>
      </c>
      <c r="E47" s="55">
        <f t="shared" si="39"/>
        <v>1</v>
      </c>
      <c r="F47" s="55">
        <f t="shared" si="39"/>
        <v>1</v>
      </c>
      <c r="G47" s="55">
        <f t="shared" si="39"/>
        <v>1</v>
      </c>
      <c r="H47" s="55">
        <f t="shared" si="39"/>
        <v>1</v>
      </c>
      <c r="I47" s="55">
        <f t="shared" si="39"/>
        <v>1</v>
      </c>
      <c r="J47" s="55">
        <f t="shared" si="39"/>
        <v>1</v>
      </c>
      <c r="K47" s="55">
        <f>COUNTIF(K9:K26,"3-")</f>
        <v>1</v>
      </c>
      <c r="L47" s="55">
        <f t="shared" ref="L47:AG47" si="40">COUNTIF(L8:L26,"3-")</f>
        <v>1</v>
      </c>
      <c r="M47" s="55">
        <f t="shared" si="40"/>
        <v>1</v>
      </c>
      <c r="N47" s="55">
        <f t="shared" si="40"/>
        <v>1</v>
      </c>
      <c r="O47" s="55">
        <f t="shared" si="40"/>
        <v>1</v>
      </c>
      <c r="P47" s="55">
        <f t="shared" si="40"/>
        <v>1</v>
      </c>
      <c r="Q47" s="55">
        <f t="shared" si="40"/>
        <v>1</v>
      </c>
      <c r="R47" s="55">
        <f t="shared" si="40"/>
        <v>1</v>
      </c>
      <c r="S47" s="55">
        <f t="shared" si="40"/>
        <v>1</v>
      </c>
      <c r="T47" s="55">
        <f t="shared" si="40"/>
        <v>1</v>
      </c>
      <c r="U47" s="55">
        <f t="shared" si="40"/>
        <v>1</v>
      </c>
      <c r="V47" s="55">
        <f t="shared" si="40"/>
        <v>1</v>
      </c>
      <c r="W47" s="55">
        <f t="shared" si="40"/>
        <v>1</v>
      </c>
      <c r="X47" s="55">
        <f t="shared" si="40"/>
        <v>1</v>
      </c>
      <c r="Y47" s="55">
        <f t="shared" si="40"/>
        <v>1</v>
      </c>
      <c r="Z47" s="55">
        <f t="shared" si="40"/>
        <v>1</v>
      </c>
      <c r="AA47" s="55">
        <f t="shared" si="40"/>
        <v>1</v>
      </c>
      <c r="AB47" s="55">
        <f t="shared" si="40"/>
        <v>1</v>
      </c>
      <c r="AC47" s="55">
        <f t="shared" si="40"/>
        <v>1</v>
      </c>
      <c r="AD47" s="55">
        <f t="shared" si="40"/>
        <v>1</v>
      </c>
      <c r="AE47" s="55">
        <f t="shared" si="40"/>
        <v>1</v>
      </c>
      <c r="AF47" s="55">
        <f t="shared" si="40"/>
        <v>1</v>
      </c>
      <c r="AG47" s="55">
        <f t="shared" si="40"/>
        <v>1</v>
      </c>
    </row>
    <row r="48" spans="1:37" s="1" customFormat="1" ht="14" hidden="1" outlineLevel="1">
      <c r="C48" s="1" t="s">
        <v>28</v>
      </c>
      <c r="D48" s="55">
        <f t="shared" ref="D48:J48" si="41">COUNTIF(D8:D26,"3－")</f>
        <v>1</v>
      </c>
      <c r="E48" s="55">
        <f t="shared" si="41"/>
        <v>1</v>
      </c>
      <c r="F48" s="55">
        <f t="shared" si="41"/>
        <v>1</v>
      </c>
      <c r="G48" s="55">
        <f t="shared" si="41"/>
        <v>1</v>
      </c>
      <c r="H48" s="55">
        <f t="shared" si="41"/>
        <v>1</v>
      </c>
      <c r="I48" s="55">
        <f t="shared" si="41"/>
        <v>1</v>
      </c>
      <c r="J48" s="55">
        <f t="shared" si="41"/>
        <v>1</v>
      </c>
      <c r="K48" s="55">
        <f>COUNTIF(K9:K26,"3－")</f>
        <v>1</v>
      </c>
      <c r="L48" s="55">
        <f t="shared" ref="L48:AG48" si="42">COUNTIF(L8:L26,"3－")</f>
        <v>1</v>
      </c>
      <c r="M48" s="55">
        <f t="shared" si="42"/>
        <v>1</v>
      </c>
      <c r="N48" s="55">
        <f t="shared" si="42"/>
        <v>1</v>
      </c>
      <c r="O48" s="55">
        <f t="shared" si="42"/>
        <v>1</v>
      </c>
      <c r="P48" s="55">
        <f t="shared" si="42"/>
        <v>1</v>
      </c>
      <c r="Q48" s="55">
        <f t="shared" si="42"/>
        <v>1</v>
      </c>
      <c r="R48" s="55">
        <f t="shared" si="42"/>
        <v>1</v>
      </c>
      <c r="S48" s="55">
        <f t="shared" si="42"/>
        <v>1</v>
      </c>
      <c r="T48" s="55">
        <f t="shared" si="42"/>
        <v>1</v>
      </c>
      <c r="U48" s="55">
        <f t="shared" si="42"/>
        <v>1</v>
      </c>
      <c r="V48" s="55">
        <f t="shared" si="42"/>
        <v>1</v>
      </c>
      <c r="W48" s="55">
        <f t="shared" si="42"/>
        <v>1</v>
      </c>
      <c r="X48" s="55">
        <f t="shared" si="42"/>
        <v>1</v>
      </c>
      <c r="Y48" s="55">
        <f t="shared" si="42"/>
        <v>1</v>
      </c>
      <c r="Z48" s="55">
        <f t="shared" si="42"/>
        <v>1</v>
      </c>
      <c r="AA48" s="55">
        <f t="shared" si="42"/>
        <v>1</v>
      </c>
      <c r="AB48" s="55">
        <f t="shared" si="42"/>
        <v>1</v>
      </c>
      <c r="AC48" s="55">
        <f t="shared" si="42"/>
        <v>1</v>
      </c>
      <c r="AD48" s="55">
        <f t="shared" si="42"/>
        <v>1</v>
      </c>
      <c r="AE48" s="55">
        <f t="shared" si="42"/>
        <v>1</v>
      </c>
      <c r="AF48" s="55">
        <f t="shared" si="42"/>
        <v>1</v>
      </c>
      <c r="AG48" s="55">
        <f t="shared" si="42"/>
        <v>1</v>
      </c>
    </row>
    <row r="49" spans="3:33" s="1" customFormat="1" ht="14" hidden="1" outlineLevel="1">
      <c r="C49" s="1" t="s">
        <v>29</v>
      </c>
      <c r="D49" s="55">
        <f t="shared" ref="D49:J49" si="43">COUNTIF(D8:D26,"３-")</f>
        <v>1</v>
      </c>
      <c r="E49" s="55">
        <f t="shared" si="43"/>
        <v>1</v>
      </c>
      <c r="F49" s="55">
        <f t="shared" si="43"/>
        <v>1</v>
      </c>
      <c r="G49" s="55">
        <f t="shared" si="43"/>
        <v>1</v>
      </c>
      <c r="H49" s="55">
        <f t="shared" si="43"/>
        <v>1</v>
      </c>
      <c r="I49" s="55">
        <f t="shared" si="43"/>
        <v>1</v>
      </c>
      <c r="J49" s="55">
        <f t="shared" si="43"/>
        <v>1</v>
      </c>
      <c r="K49" s="55">
        <f>COUNTIF(K9:K26,"３-")</f>
        <v>1</v>
      </c>
      <c r="L49" s="55">
        <f t="shared" ref="L49:AG49" si="44">COUNTIF(L8:L26,"３-")</f>
        <v>1</v>
      </c>
      <c r="M49" s="55">
        <f t="shared" si="44"/>
        <v>1</v>
      </c>
      <c r="N49" s="55">
        <f t="shared" si="44"/>
        <v>1</v>
      </c>
      <c r="O49" s="55">
        <f t="shared" si="44"/>
        <v>1</v>
      </c>
      <c r="P49" s="55">
        <f t="shared" si="44"/>
        <v>1</v>
      </c>
      <c r="Q49" s="55">
        <f t="shared" si="44"/>
        <v>1</v>
      </c>
      <c r="R49" s="55">
        <f t="shared" si="44"/>
        <v>1</v>
      </c>
      <c r="S49" s="55">
        <f t="shared" si="44"/>
        <v>1</v>
      </c>
      <c r="T49" s="55">
        <f t="shared" si="44"/>
        <v>1</v>
      </c>
      <c r="U49" s="55">
        <f t="shared" si="44"/>
        <v>1</v>
      </c>
      <c r="V49" s="55">
        <f t="shared" si="44"/>
        <v>1</v>
      </c>
      <c r="W49" s="55">
        <f t="shared" si="44"/>
        <v>1</v>
      </c>
      <c r="X49" s="55">
        <f t="shared" si="44"/>
        <v>1</v>
      </c>
      <c r="Y49" s="55">
        <f t="shared" si="44"/>
        <v>1</v>
      </c>
      <c r="Z49" s="55">
        <f t="shared" si="44"/>
        <v>1</v>
      </c>
      <c r="AA49" s="55">
        <f t="shared" si="44"/>
        <v>1</v>
      </c>
      <c r="AB49" s="55">
        <f t="shared" si="44"/>
        <v>1</v>
      </c>
      <c r="AC49" s="55">
        <f t="shared" si="44"/>
        <v>1</v>
      </c>
      <c r="AD49" s="55">
        <f t="shared" si="44"/>
        <v>1</v>
      </c>
      <c r="AE49" s="55">
        <f t="shared" si="44"/>
        <v>1</v>
      </c>
      <c r="AF49" s="55">
        <f t="shared" si="44"/>
        <v>1</v>
      </c>
      <c r="AG49" s="55">
        <f t="shared" si="44"/>
        <v>1</v>
      </c>
    </row>
    <row r="50" spans="3:33" s="1" customFormat="1" ht="14" hidden="1" outlineLevel="1">
      <c r="C50" s="1" t="s">
        <v>30</v>
      </c>
      <c r="D50" s="55">
        <f t="shared" ref="D50:J50" si="45">COUNTIF(D8:D26,"３－")</f>
        <v>1</v>
      </c>
      <c r="E50" s="55">
        <f t="shared" si="45"/>
        <v>1</v>
      </c>
      <c r="F50" s="55">
        <f t="shared" si="45"/>
        <v>1</v>
      </c>
      <c r="G50" s="55">
        <f t="shared" si="45"/>
        <v>1</v>
      </c>
      <c r="H50" s="55">
        <f t="shared" si="45"/>
        <v>1</v>
      </c>
      <c r="I50" s="55">
        <f t="shared" si="45"/>
        <v>1</v>
      </c>
      <c r="J50" s="55">
        <f t="shared" si="45"/>
        <v>1</v>
      </c>
      <c r="K50" s="55">
        <f>COUNTIF(K9:K26,"３－")</f>
        <v>1</v>
      </c>
      <c r="L50" s="55">
        <f t="shared" ref="L50:AG50" si="46">COUNTIF(L8:L26,"３－")</f>
        <v>1</v>
      </c>
      <c r="M50" s="55">
        <f t="shared" si="46"/>
        <v>1</v>
      </c>
      <c r="N50" s="55">
        <f t="shared" si="46"/>
        <v>1</v>
      </c>
      <c r="O50" s="55">
        <f t="shared" si="46"/>
        <v>1</v>
      </c>
      <c r="P50" s="55">
        <f t="shared" si="46"/>
        <v>1</v>
      </c>
      <c r="Q50" s="55">
        <f t="shared" si="46"/>
        <v>1</v>
      </c>
      <c r="R50" s="55">
        <f t="shared" si="46"/>
        <v>1</v>
      </c>
      <c r="S50" s="55">
        <f t="shared" si="46"/>
        <v>1</v>
      </c>
      <c r="T50" s="55">
        <f t="shared" si="46"/>
        <v>1</v>
      </c>
      <c r="U50" s="55">
        <f t="shared" si="46"/>
        <v>1</v>
      </c>
      <c r="V50" s="55">
        <f t="shared" si="46"/>
        <v>1</v>
      </c>
      <c r="W50" s="55">
        <f t="shared" si="46"/>
        <v>1</v>
      </c>
      <c r="X50" s="55">
        <f t="shared" si="46"/>
        <v>1</v>
      </c>
      <c r="Y50" s="55">
        <f t="shared" si="46"/>
        <v>1</v>
      </c>
      <c r="Z50" s="55">
        <f t="shared" si="46"/>
        <v>1</v>
      </c>
      <c r="AA50" s="55">
        <f t="shared" si="46"/>
        <v>1</v>
      </c>
      <c r="AB50" s="55">
        <f t="shared" si="46"/>
        <v>1</v>
      </c>
      <c r="AC50" s="55">
        <f t="shared" si="46"/>
        <v>1</v>
      </c>
      <c r="AD50" s="55">
        <f t="shared" si="46"/>
        <v>1</v>
      </c>
      <c r="AE50" s="55">
        <f t="shared" si="46"/>
        <v>1</v>
      </c>
      <c r="AF50" s="55">
        <f t="shared" si="46"/>
        <v>1</v>
      </c>
      <c r="AG50" s="55">
        <f t="shared" si="46"/>
        <v>1</v>
      </c>
    </row>
    <row r="51" spans="3:33" s="1" customFormat="1" ht="14" collapsed="1">
      <c r="C51" s="1" t="s">
        <v>40</v>
      </c>
      <c r="D51" s="55">
        <f t="shared" ref="D51:AG51" si="47">SUM(D35:D36)</f>
        <v>2</v>
      </c>
      <c r="E51" s="55">
        <f t="shared" si="47"/>
        <v>2</v>
      </c>
      <c r="F51" s="55">
        <f t="shared" si="47"/>
        <v>2</v>
      </c>
      <c r="G51" s="55">
        <f t="shared" si="47"/>
        <v>2</v>
      </c>
      <c r="H51" s="55">
        <f t="shared" si="47"/>
        <v>2</v>
      </c>
      <c r="I51" s="55">
        <f t="shared" si="47"/>
        <v>2</v>
      </c>
      <c r="J51" s="55">
        <f t="shared" si="47"/>
        <v>2</v>
      </c>
      <c r="K51" s="55">
        <f t="shared" si="47"/>
        <v>2</v>
      </c>
      <c r="L51" s="55">
        <f t="shared" si="47"/>
        <v>2</v>
      </c>
      <c r="M51" s="55">
        <f t="shared" si="47"/>
        <v>2</v>
      </c>
      <c r="N51" s="55">
        <f t="shared" si="47"/>
        <v>2</v>
      </c>
      <c r="O51" s="55">
        <f t="shared" si="47"/>
        <v>2</v>
      </c>
      <c r="P51" s="55">
        <f t="shared" si="47"/>
        <v>2</v>
      </c>
      <c r="Q51" s="55">
        <f t="shared" si="47"/>
        <v>2</v>
      </c>
      <c r="R51" s="55">
        <f t="shared" si="47"/>
        <v>2</v>
      </c>
      <c r="S51" s="55">
        <f t="shared" si="47"/>
        <v>2</v>
      </c>
      <c r="T51" s="55">
        <f t="shared" si="47"/>
        <v>2</v>
      </c>
      <c r="U51" s="55">
        <f t="shared" si="47"/>
        <v>2</v>
      </c>
      <c r="V51" s="55">
        <f t="shared" si="47"/>
        <v>2</v>
      </c>
      <c r="W51" s="55">
        <f t="shared" si="47"/>
        <v>2</v>
      </c>
      <c r="X51" s="55">
        <f t="shared" si="47"/>
        <v>2</v>
      </c>
      <c r="Y51" s="55">
        <f t="shared" si="47"/>
        <v>2</v>
      </c>
      <c r="Z51" s="55">
        <f t="shared" si="47"/>
        <v>2</v>
      </c>
      <c r="AA51" s="55">
        <f t="shared" si="47"/>
        <v>2</v>
      </c>
      <c r="AB51" s="55">
        <f t="shared" si="47"/>
        <v>2</v>
      </c>
      <c r="AC51" s="55">
        <f t="shared" si="47"/>
        <v>2</v>
      </c>
      <c r="AD51" s="55">
        <f t="shared" si="47"/>
        <v>2</v>
      </c>
      <c r="AE51" s="55">
        <f t="shared" si="47"/>
        <v>2</v>
      </c>
      <c r="AF51" s="55">
        <f t="shared" si="47"/>
        <v>2</v>
      </c>
      <c r="AG51" s="55">
        <f t="shared" si="47"/>
        <v>2</v>
      </c>
    </row>
    <row r="52" spans="3:33" s="1" customFormat="1" ht="14">
      <c r="C52" s="1" t="s">
        <v>42</v>
      </c>
      <c r="D52" s="55">
        <f t="shared" ref="D52:AG52" si="48">SUM(D37:D38)</f>
        <v>2</v>
      </c>
      <c r="E52" s="55">
        <f t="shared" si="48"/>
        <v>2</v>
      </c>
      <c r="F52" s="55">
        <f t="shared" si="48"/>
        <v>2</v>
      </c>
      <c r="G52" s="55">
        <f t="shared" si="48"/>
        <v>2</v>
      </c>
      <c r="H52" s="55">
        <f t="shared" si="48"/>
        <v>2</v>
      </c>
      <c r="I52" s="55">
        <f t="shared" si="48"/>
        <v>2</v>
      </c>
      <c r="J52" s="55">
        <f t="shared" si="48"/>
        <v>2</v>
      </c>
      <c r="K52" s="55">
        <f t="shared" si="48"/>
        <v>2</v>
      </c>
      <c r="L52" s="55">
        <f t="shared" si="48"/>
        <v>2</v>
      </c>
      <c r="M52" s="55">
        <f t="shared" si="48"/>
        <v>2</v>
      </c>
      <c r="N52" s="55">
        <f t="shared" si="48"/>
        <v>2</v>
      </c>
      <c r="O52" s="55">
        <f t="shared" si="48"/>
        <v>2</v>
      </c>
      <c r="P52" s="55">
        <f t="shared" si="48"/>
        <v>2</v>
      </c>
      <c r="Q52" s="55">
        <f t="shared" si="48"/>
        <v>2</v>
      </c>
      <c r="R52" s="55">
        <f t="shared" si="48"/>
        <v>2</v>
      </c>
      <c r="S52" s="55">
        <f t="shared" si="48"/>
        <v>2</v>
      </c>
      <c r="T52" s="55">
        <f t="shared" si="48"/>
        <v>2</v>
      </c>
      <c r="U52" s="55">
        <f t="shared" si="48"/>
        <v>2</v>
      </c>
      <c r="V52" s="55">
        <f t="shared" si="48"/>
        <v>2</v>
      </c>
      <c r="W52" s="55">
        <f t="shared" si="48"/>
        <v>2</v>
      </c>
      <c r="X52" s="55">
        <f t="shared" si="48"/>
        <v>2</v>
      </c>
      <c r="Y52" s="55">
        <f t="shared" si="48"/>
        <v>2</v>
      </c>
      <c r="Z52" s="55">
        <f t="shared" si="48"/>
        <v>2</v>
      </c>
      <c r="AA52" s="55">
        <f t="shared" si="48"/>
        <v>2</v>
      </c>
      <c r="AB52" s="55">
        <f t="shared" si="48"/>
        <v>2</v>
      </c>
      <c r="AC52" s="55">
        <f t="shared" si="48"/>
        <v>2</v>
      </c>
      <c r="AD52" s="55">
        <f t="shared" si="48"/>
        <v>2</v>
      </c>
      <c r="AE52" s="55">
        <f t="shared" si="48"/>
        <v>2</v>
      </c>
      <c r="AF52" s="55">
        <f t="shared" si="48"/>
        <v>2</v>
      </c>
      <c r="AG52" s="55">
        <f t="shared" si="48"/>
        <v>2</v>
      </c>
    </row>
    <row r="53" spans="3:33" s="1" customFormat="1" ht="14">
      <c r="C53" s="1" t="s">
        <v>24</v>
      </c>
      <c r="D53" s="55">
        <f t="shared" ref="D53:AG53" si="49">SUM(D39:D42)</f>
        <v>4</v>
      </c>
      <c r="E53" s="55">
        <f t="shared" si="49"/>
        <v>4</v>
      </c>
      <c r="F53" s="55">
        <f t="shared" si="49"/>
        <v>4</v>
      </c>
      <c r="G53" s="55">
        <f t="shared" si="49"/>
        <v>4</v>
      </c>
      <c r="H53" s="55">
        <f t="shared" si="49"/>
        <v>4</v>
      </c>
      <c r="I53" s="55">
        <f t="shared" si="49"/>
        <v>4</v>
      </c>
      <c r="J53" s="55">
        <f t="shared" si="49"/>
        <v>4</v>
      </c>
      <c r="K53" s="55">
        <f t="shared" si="49"/>
        <v>4</v>
      </c>
      <c r="L53" s="55">
        <f t="shared" si="49"/>
        <v>4</v>
      </c>
      <c r="M53" s="55">
        <f t="shared" si="49"/>
        <v>4</v>
      </c>
      <c r="N53" s="55">
        <f t="shared" si="49"/>
        <v>4</v>
      </c>
      <c r="O53" s="55">
        <f t="shared" si="49"/>
        <v>8</v>
      </c>
      <c r="P53" s="55">
        <f t="shared" si="49"/>
        <v>4</v>
      </c>
      <c r="Q53" s="55">
        <f t="shared" si="49"/>
        <v>4</v>
      </c>
      <c r="R53" s="55">
        <f t="shared" si="49"/>
        <v>4</v>
      </c>
      <c r="S53" s="55">
        <f t="shared" si="49"/>
        <v>4</v>
      </c>
      <c r="T53" s="55">
        <f t="shared" si="49"/>
        <v>4</v>
      </c>
      <c r="U53" s="55">
        <f t="shared" si="49"/>
        <v>4</v>
      </c>
      <c r="V53" s="55">
        <f t="shared" si="49"/>
        <v>8</v>
      </c>
      <c r="W53" s="55">
        <f t="shared" si="49"/>
        <v>4</v>
      </c>
      <c r="X53" s="55">
        <f t="shared" si="49"/>
        <v>4</v>
      </c>
      <c r="Y53" s="55">
        <f t="shared" si="49"/>
        <v>4</v>
      </c>
      <c r="Z53" s="55">
        <f t="shared" si="49"/>
        <v>4</v>
      </c>
      <c r="AA53" s="55">
        <f t="shared" si="49"/>
        <v>4</v>
      </c>
      <c r="AB53" s="55">
        <f t="shared" si="49"/>
        <v>4</v>
      </c>
      <c r="AC53" s="55">
        <f t="shared" si="49"/>
        <v>4</v>
      </c>
      <c r="AD53" s="55">
        <f t="shared" si="49"/>
        <v>4</v>
      </c>
      <c r="AE53" s="55">
        <f t="shared" si="49"/>
        <v>4</v>
      </c>
      <c r="AF53" s="55">
        <f t="shared" si="49"/>
        <v>8</v>
      </c>
      <c r="AG53" s="55">
        <f t="shared" si="49"/>
        <v>4</v>
      </c>
    </row>
    <row r="54" spans="3:33" s="1" customFormat="1" ht="14">
      <c r="C54" s="1" t="s">
        <v>41</v>
      </c>
      <c r="D54" s="55">
        <f t="shared" ref="D54:AG54" si="50">SUM(D43:D44)</f>
        <v>2</v>
      </c>
      <c r="E54" s="55">
        <f t="shared" si="50"/>
        <v>2</v>
      </c>
      <c r="F54" s="55">
        <f t="shared" si="50"/>
        <v>2</v>
      </c>
      <c r="G54" s="55">
        <f t="shared" si="50"/>
        <v>2</v>
      </c>
      <c r="H54" s="55">
        <f t="shared" si="50"/>
        <v>2</v>
      </c>
      <c r="I54" s="55">
        <f t="shared" si="50"/>
        <v>2</v>
      </c>
      <c r="J54" s="55">
        <f t="shared" si="50"/>
        <v>2</v>
      </c>
      <c r="K54" s="55">
        <f t="shared" si="50"/>
        <v>2</v>
      </c>
      <c r="L54" s="55">
        <f t="shared" si="50"/>
        <v>2</v>
      </c>
      <c r="M54" s="55">
        <f t="shared" si="50"/>
        <v>2</v>
      </c>
      <c r="N54" s="55">
        <f t="shared" si="50"/>
        <v>2</v>
      </c>
      <c r="O54" s="55">
        <f t="shared" si="50"/>
        <v>2</v>
      </c>
      <c r="P54" s="55">
        <f t="shared" si="50"/>
        <v>2</v>
      </c>
      <c r="Q54" s="55">
        <f t="shared" si="50"/>
        <v>2</v>
      </c>
      <c r="R54" s="55">
        <f t="shared" si="50"/>
        <v>2</v>
      </c>
      <c r="S54" s="55">
        <f t="shared" si="50"/>
        <v>2</v>
      </c>
      <c r="T54" s="55">
        <f t="shared" si="50"/>
        <v>2</v>
      </c>
      <c r="U54" s="55">
        <f t="shared" si="50"/>
        <v>2</v>
      </c>
      <c r="V54" s="55">
        <f t="shared" si="50"/>
        <v>2</v>
      </c>
      <c r="W54" s="55">
        <f t="shared" si="50"/>
        <v>2</v>
      </c>
      <c r="X54" s="55">
        <f t="shared" si="50"/>
        <v>2</v>
      </c>
      <c r="Y54" s="55">
        <f t="shared" si="50"/>
        <v>2</v>
      </c>
      <c r="Z54" s="55">
        <f t="shared" si="50"/>
        <v>2</v>
      </c>
      <c r="AA54" s="55">
        <f t="shared" si="50"/>
        <v>2</v>
      </c>
      <c r="AB54" s="55">
        <f t="shared" si="50"/>
        <v>2</v>
      </c>
      <c r="AC54" s="55">
        <f t="shared" si="50"/>
        <v>2</v>
      </c>
      <c r="AD54" s="55">
        <f t="shared" si="50"/>
        <v>2</v>
      </c>
      <c r="AE54" s="55">
        <f t="shared" si="50"/>
        <v>2</v>
      </c>
      <c r="AF54" s="55">
        <f t="shared" si="50"/>
        <v>2</v>
      </c>
      <c r="AG54" s="55">
        <f t="shared" si="50"/>
        <v>2</v>
      </c>
    </row>
    <row r="55" spans="3:33" s="1" customFormat="1" ht="14">
      <c r="C55" s="1" t="s">
        <v>36</v>
      </c>
      <c r="D55" s="55">
        <f t="shared" ref="D55:AG55" si="51">SUM(D45:D46)</f>
        <v>2</v>
      </c>
      <c r="E55" s="55">
        <f t="shared" si="51"/>
        <v>2</v>
      </c>
      <c r="F55" s="55">
        <f t="shared" si="51"/>
        <v>2</v>
      </c>
      <c r="G55" s="55">
        <f t="shared" si="51"/>
        <v>2</v>
      </c>
      <c r="H55" s="55">
        <f t="shared" si="51"/>
        <v>2</v>
      </c>
      <c r="I55" s="55">
        <f t="shared" si="51"/>
        <v>2</v>
      </c>
      <c r="J55" s="55">
        <f t="shared" si="51"/>
        <v>2</v>
      </c>
      <c r="K55" s="55">
        <f t="shared" si="51"/>
        <v>1</v>
      </c>
      <c r="L55" s="55">
        <f t="shared" si="51"/>
        <v>2</v>
      </c>
      <c r="M55" s="55">
        <f t="shared" si="51"/>
        <v>2</v>
      </c>
      <c r="N55" s="55">
        <f t="shared" si="51"/>
        <v>2</v>
      </c>
      <c r="O55" s="55">
        <f t="shared" si="51"/>
        <v>2</v>
      </c>
      <c r="P55" s="55">
        <f t="shared" si="51"/>
        <v>2</v>
      </c>
      <c r="Q55" s="55">
        <f t="shared" si="51"/>
        <v>2</v>
      </c>
      <c r="R55" s="55">
        <f t="shared" si="51"/>
        <v>2</v>
      </c>
      <c r="S55" s="55">
        <f t="shared" si="51"/>
        <v>2</v>
      </c>
      <c r="T55" s="55">
        <f t="shared" si="51"/>
        <v>2</v>
      </c>
      <c r="U55" s="55">
        <f t="shared" si="51"/>
        <v>2</v>
      </c>
      <c r="V55" s="55">
        <f t="shared" si="51"/>
        <v>2</v>
      </c>
      <c r="W55" s="55">
        <f t="shared" si="51"/>
        <v>2</v>
      </c>
      <c r="X55" s="55">
        <f t="shared" si="51"/>
        <v>2</v>
      </c>
      <c r="Y55" s="55">
        <f t="shared" si="51"/>
        <v>2</v>
      </c>
      <c r="Z55" s="55">
        <f t="shared" si="51"/>
        <v>2</v>
      </c>
      <c r="AA55" s="55">
        <f t="shared" si="51"/>
        <v>2</v>
      </c>
      <c r="AB55" s="55">
        <f t="shared" si="51"/>
        <v>2</v>
      </c>
      <c r="AC55" s="55">
        <f t="shared" si="51"/>
        <v>2</v>
      </c>
      <c r="AD55" s="55">
        <f t="shared" si="51"/>
        <v>2</v>
      </c>
      <c r="AE55" s="55">
        <f t="shared" si="51"/>
        <v>2</v>
      </c>
      <c r="AF55" s="55">
        <f t="shared" si="51"/>
        <v>2</v>
      </c>
      <c r="AG55" s="55">
        <f t="shared" si="51"/>
        <v>2</v>
      </c>
    </row>
    <row r="56" spans="3:33" s="1" customFormat="1" ht="14">
      <c r="C56" s="1" t="s">
        <v>28</v>
      </c>
      <c r="D56" s="55">
        <f t="shared" ref="D56:AG56" si="52">SUM(D47:D50)</f>
        <v>4</v>
      </c>
      <c r="E56" s="55">
        <f t="shared" si="52"/>
        <v>4</v>
      </c>
      <c r="F56" s="55">
        <f t="shared" si="52"/>
        <v>4</v>
      </c>
      <c r="G56" s="55">
        <f t="shared" si="52"/>
        <v>4</v>
      </c>
      <c r="H56" s="55">
        <f t="shared" si="52"/>
        <v>4</v>
      </c>
      <c r="I56" s="55">
        <f t="shared" si="52"/>
        <v>4</v>
      </c>
      <c r="J56" s="55">
        <f t="shared" si="52"/>
        <v>4</v>
      </c>
      <c r="K56" s="55">
        <f t="shared" si="52"/>
        <v>4</v>
      </c>
      <c r="L56" s="55">
        <f t="shared" si="52"/>
        <v>4</v>
      </c>
      <c r="M56" s="55">
        <f t="shared" si="52"/>
        <v>4</v>
      </c>
      <c r="N56" s="55">
        <f t="shared" si="52"/>
        <v>4</v>
      </c>
      <c r="O56" s="55">
        <f t="shared" si="52"/>
        <v>4</v>
      </c>
      <c r="P56" s="55">
        <f t="shared" si="52"/>
        <v>4</v>
      </c>
      <c r="Q56" s="55">
        <f t="shared" si="52"/>
        <v>4</v>
      </c>
      <c r="R56" s="55">
        <f t="shared" si="52"/>
        <v>4</v>
      </c>
      <c r="S56" s="55">
        <f t="shared" si="52"/>
        <v>4</v>
      </c>
      <c r="T56" s="55">
        <f t="shared" si="52"/>
        <v>4</v>
      </c>
      <c r="U56" s="55">
        <f t="shared" si="52"/>
        <v>4</v>
      </c>
      <c r="V56" s="55">
        <f t="shared" si="52"/>
        <v>4</v>
      </c>
      <c r="W56" s="55">
        <f t="shared" si="52"/>
        <v>4</v>
      </c>
      <c r="X56" s="55">
        <f t="shared" si="52"/>
        <v>4</v>
      </c>
      <c r="Y56" s="55">
        <f t="shared" si="52"/>
        <v>4</v>
      </c>
      <c r="Z56" s="55">
        <f t="shared" si="52"/>
        <v>4</v>
      </c>
      <c r="AA56" s="55">
        <f t="shared" si="52"/>
        <v>4</v>
      </c>
      <c r="AB56" s="55">
        <f t="shared" si="52"/>
        <v>4</v>
      </c>
      <c r="AC56" s="55">
        <f t="shared" si="52"/>
        <v>4</v>
      </c>
      <c r="AD56" s="55">
        <f t="shared" si="52"/>
        <v>4</v>
      </c>
      <c r="AE56" s="55">
        <f t="shared" si="52"/>
        <v>4</v>
      </c>
      <c r="AF56" s="55">
        <f t="shared" si="52"/>
        <v>4</v>
      </c>
      <c r="AG56" s="55">
        <f t="shared" si="52"/>
        <v>4</v>
      </c>
    </row>
    <row r="57" spans="3:33" s="1" customFormat="1" ht="14"/>
    <row r="58" spans="3:33" s="1" customFormat="1" ht="14"/>
    <row r="59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23">
    <cfRule type="expression" dxfId="11023" priority="16" stopIfTrue="1">
      <formula>AND(WEEKDAY(E$5)=1)</formula>
    </cfRule>
  </conditionalFormatting>
  <conditionalFormatting sqref="D5:R21">
    <cfRule type="expression" dxfId="11022" priority="1" stopIfTrue="1">
      <formula>AND(WEEKDAY(D$5)=1)</formula>
    </cfRule>
  </conditionalFormatting>
  <conditionalFormatting sqref="F22:I23">
    <cfRule type="expression" dxfId="11021" priority="9" stopIfTrue="1">
      <formula>AND(WEEKDAY(F$5)=1)</formula>
    </cfRule>
  </conditionalFormatting>
  <conditionalFormatting sqref="M22:N22">
    <cfRule type="expression" dxfId="11020" priority="12" stopIfTrue="1">
      <formula>AND(WEEKDAY(M$5)=1)</formula>
    </cfRule>
  </conditionalFormatting>
  <conditionalFormatting sqref="Q22">
    <cfRule type="expression" dxfId="11019" priority="23" stopIfTrue="1">
      <formula>AND(WEEKDAY(Q$5)=1)</formula>
    </cfRule>
  </conditionalFormatting>
  <conditionalFormatting sqref="S5:Z22">
    <cfRule type="expression" dxfId="11018" priority="2" stopIfTrue="1">
      <formula>AND(WEEKDAY(S$5)=1)</formula>
    </cfRule>
  </conditionalFormatting>
  <conditionalFormatting sqref="T23:X23">
    <cfRule type="expression" dxfId="11017" priority="20" stopIfTrue="1">
      <formula>AND(WEEKDAY(T$5)=1)</formula>
    </cfRule>
  </conditionalFormatting>
  <conditionalFormatting sqref="T19:AA21 Z23:AA25">
    <cfRule type="expression" dxfId="11016" priority="19" stopIfTrue="1">
      <formula>AND(WEEKDAY(T$5)=1)</formula>
    </cfRule>
  </conditionalFormatting>
  <conditionalFormatting sqref="AA5:AF18">
    <cfRule type="expression" dxfId="11015" priority="3" stopIfTrue="1">
      <formula>AND(WEEKDAY(AA$5)=1)</formula>
    </cfRule>
  </conditionalFormatting>
  <conditionalFormatting sqref="AB19:AB23 AC22 AE22">
    <cfRule type="expression" dxfId="11014" priority="22" stopIfTrue="1">
      <formula>AND(WEEKDAY(AB$5)=1)</formula>
    </cfRule>
  </conditionalFormatting>
  <conditionalFormatting sqref="AC19:AF21">
    <cfRule type="expression" dxfId="11013" priority="8" stopIfTrue="1">
      <formula>AND(WEEKDAY(AC$5)=1)</formula>
    </cfRule>
  </conditionalFormatting>
  <conditionalFormatting sqref="AG5:AG21 N23:Q23 AC23:AF23 J23:K26 AG23:AG26 X24:Y25 AB24:AF25 D24:I26 L24:W26 X26:AF26">
    <cfRule type="expression" dxfId="11012" priority="17" stopIfTrue="1">
      <formula>AND(WEEKDAY(D$5)=1)</formula>
    </cfRule>
  </conditionalFormatting>
  <conditionalFormatting sqref="AH8:AJ26 AM8:AM26">
    <cfRule type="cellIs" dxfId="11011" priority="18" stopIfTrue="1" operator="equal">
      <formula>0</formula>
    </cfRule>
  </conditionalFormatting>
  <dataValidations count="1">
    <dataValidation type="list" allowBlank="1" showInputMessage="1" showErrorMessage="1" sqref="H22:I22 M22 W22:Z22 AB22:AC22 AE22 D23 W23:X23 Z23:AG23 F22:F26 G8:G26 N8:N26 Q22:Q23 S19:S22 W19:AG21 H23:K26 D24:E26 L24:M26 S8:AG18 W24:AG26 H8:M21 O8:R21 O23:P26 Q24:S26 T19:V26 D8:F21" xr:uid="{00000000-0002-0000-11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X59"/>
  <sheetViews>
    <sheetView topLeftCell="A7" workbookViewId="0">
      <selection activeCell="AK16" sqref="AK16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1.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2018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82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82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609"/>
      <c r="AI4" s="1301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43435</v>
      </c>
      <c r="E5" s="11">
        <f>DATE($A$1,$D$2,2)</f>
        <v>43436</v>
      </c>
      <c r="F5" s="11">
        <f>DATE($A$1,$D$2,3)</f>
        <v>43437</v>
      </c>
      <c r="G5" s="11">
        <f>DATE($A$1,$D$2,4)</f>
        <v>43438</v>
      </c>
      <c r="H5" s="11">
        <f>DATE($A$1,$D$2,5)</f>
        <v>43439</v>
      </c>
      <c r="I5" s="11">
        <f>DATE($A$1,$D$2,6)</f>
        <v>43440</v>
      </c>
      <c r="J5" s="11">
        <f>DATE($A$1,$D$2,7)</f>
        <v>43441</v>
      </c>
      <c r="K5" s="11">
        <f>DATE($A$1,$D$2,8)</f>
        <v>43442</v>
      </c>
      <c r="L5" s="11">
        <f>DATE($A$1,$D$2,9)</f>
        <v>43443</v>
      </c>
      <c r="M5" s="11">
        <f>DATE($A$1,$D$2,10)</f>
        <v>43444</v>
      </c>
      <c r="N5" s="56">
        <f>DATE($A$1,$D$2,11)</f>
        <v>43445</v>
      </c>
      <c r="O5" s="11">
        <f>DATE($A$1,$D$2,12)</f>
        <v>43446</v>
      </c>
      <c r="P5" s="11">
        <f>DATE($A$1,$D$2,13)</f>
        <v>43447</v>
      </c>
      <c r="Q5" s="11">
        <f>DATE($A$1,$D$2,14)</f>
        <v>43448</v>
      </c>
      <c r="R5" s="11">
        <f>DATE($A$1,$D$2,15)</f>
        <v>43449</v>
      </c>
      <c r="S5" s="11">
        <f>DATE($A$1,$D$2,16)</f>
        <v>43450</v>
      </c>
      <c r="T5" s="11">
        <f>DATE($A$1,$D$2,17)</f>
        <v>43451</v>
      </c>
      <c r="U5" s="11">
        <f>DATE($A$1,$D$2,18)</f>
        <v>43452</v>
      </c>
      <c r="V5" s="11">
        <f>DATE($A$1,$D$2,19)</f>
        <v>43453</v>
      </c>
      <c r="W5" s="11">
        <f>DATE($A$1,$D$2,20)</f>
        <v>43454</v>
      </c>
      <c r="X5" s="11">
        <f>DATE($A$1,$D$2,21)</f>
        <v>43455</v>
      </c>
      <c r="Y5" s="11">
        <f>DATE($A$1,$D$2,22)</f>
        <v>43456</v>
      </c>
      <c r="Z5" s="11">
        <f>DATE($A$1,$D$2,23)</f>
        <v>43457</v>
      </c>
      <c r="AA5" s="11">
        <f>DATE($A$1,$D$2,24)</f>
        <v>43458</v>
      </c>
      <c r="AB5" s="11">
        <f>DATE($A$1,$D$2,25)</f>
        <v>43459</v>
      </c>
      <c r="AC5" s="11">
        <f>DATE($A$1,$D$2,26)</f>
        <v>43460</v>
      </c>
      <c r="AD5" s="11">
        <f>DATE($A$1,$D$2,27)</f>
        <v>43461</v>
      </c>
      <c r="AE5" s="11">
        <f>DATE($A$1,$D$2,28)</f>
        <v>43462</v>
      </c>
      <c r="AF5" s="88">
        <f>DATE($A$1,$D$2,29)</f>
        <v>43463</v>
      </c>
      <c r="AG5" s="11">
        <f>DATE($A$1,$D$2,30)</f>
        <v>43464</v>
      </c>
      <c r="AH5" s="975"/>
      <c r="AI5" s="976"/>
      <c r="AJ5" s="90"/>
      <c r="AK5" s="91"/>
      <c r="AL5" s="1267"/>
    </row>
    <row r="6" spans="1:50" ht="14">
      <c r="A6" s="1254"/>
      <c r="B6" s="1255"/>
      <c r="C6" s="1248"/>
      <c r="D6" s="10">
        <f t="shared" ref="D6:AG6" si="0">IF(MONTH(D5)&gt;$D$2,"",D5)</f>
        <v>43435</v>
      </c>
      <c r="E6" s="11">
        <f t="shared" si="0"/>
        <v>43436</v>
      </c>
      <c r="F6" s="88">
        <f t="shared" si="0"/>
        <v>43437</v>
      </c>
      <c r="G6" s="88">
        <f t="shared" si="0"/>
        <v>43438</v>
      </c>
      <c r="H6" s="88">
        <f t="shared" si="0"/>
        <v>43439</v>
      </c>
      <c r="I6" s="88">
        <f t="shared" si="0"/>
        <v>43440</v>
      </c>
      <c r="J6" s="88">
        <f t="shared" si="0"/>
        <v>43441</v>
      </c>
      <c r="K6" s="88">
        <f t="shared" si="0"/>
        <v>43442</v>
      </c>
      <c r="L6" s="88">
        <f t="shared" si="0"/>
        <v>43443</v>
      </c>
      <c r="M6" s="11">
        <f t="shared" si="0"/>
        <v>43444</v>
      </c>
      <c r="N6" s="88">
        <f t="shared" si="0"/>
        <v>43445</v>
      </c>
      <c r="O6" s="11">
        <f t="shared" si="0"/>
        <v>43446</v>
      </c>
      <c r="P6" s="11">
        <f t="shared" si="0"/>
        <v>43447</v>
      </c>
      <c r="Q6" s="11">
        <f t="shared" si="0"/>
        <v>43448</v>
      </c>
      <c r="R6" s="88">
        <f t="shared" si="0"/>
        <v>43449</v>
      </c>
      <c r="S6" s="88">
        <f t="shared" si="0"/>
        <v>43450</v>
      </c>
      <c r="T6" s="11">
        <f t="shared" si="0"/>
        <v>43451</v>
      </c>
      <c r="U6" s="88">
        <f t="shared" si="0"/>
        <v>43452</v>
      </c>
      <c r="V6" s="11">
        <f t="shared" si="0"/>
        <v>43453</v>
      </c>
      <c r="W6" s="11">
        <f t="shared" si="0"/>
        <v>43454</v>
      </c>
      <c r="X6" s="11">
        <f t="shared" si="0"/>
        <v>43455</v>
      </c>
      <c r="Y6" s="11">
        <f t="shared" si="0"/>
        <v>43456</v>
      </c>
      <c r="Z6" s="56">
        <f t="shared" si="0"/>
        <v>43457</v>
      </c>
      <c r="AA6" s="56">
        <f t="shared" si="0"/>
        <v>43458</v>
      </c>
      <c r="AB6" s="11">
        <f t="shared" si="0"/>
        <v>43459</v>
      </c>
      <c r="AC6" s="11">
        <f t="shared" si="0"/>
        <v>43460</v>
      </c>
      <c r="AD6" s="11">
        <f t="shared" si="0"/>
        <v>43461</v>
      </c>
      <c r="AE6" s="11">
        <f t="shared" si="0"/>
        <v>43462</v>
      </c>
      <c r="AF6" s="88">
        <f t="shared" si="0"/>
        <v>43463</v>
      </c>
      <c r="AG6" s="11">
        <f t="shared" si="0"/>
        <v>43464</v>
      </c>
      <c r="AH6" s="977">
        <v>31</v>
      </c>
      <c r="AI6" s="978"/>
      <c r="AJ6" s="93"/>
      <c r="AK6" s="94"/>
      <c r="AL6" s="1267"/>
    </row>
    <row r="7" spans="1:50" ht="14">
      <c r="A7" s="1254"/>
      <c r="B7" s="1255"/>
      <c r="C7" s="15"/>
      <c r="D7" s="117" t="str">
        <f t="shared" ref="D7:AG7" si="1">IF(D6="","",CHOOSE(WEEKDAY(D6,1),"日","月","火","水","木","金","土"))</f>
        <v>土</v>
      </c>
      <c r="E7" s="770" t="str">
        <f t="shared" si="1"/>
        <v>日</v>
      </c>
      <c r="F7" s="831" t="str">
        <f t="shared" si="1"/>
        <v>月</v>
      </c>
      <c r="G7" s="831" t="str">
        <f t="shared" si="1"/>
        <v>火</v>
      </c>
      <c r="H7" s="831" t="str">
        <f t="shared" si="1"/>
        <v>水</v>
      </c>
      <c r="I7" s="831" t="str">
        <f t="shared" si="1"/>
        <v>木</v>
      </c>
      <c r="J7" s="831" t="str">
        <f t="shared" si="1"/>
        <v>金</v>
      </c>
      <c r="K7" s="831" t="str">
        <f t="shared" si="1"/>
        <v>土</v>
      </c>
      <c r="L7" s="797" t="str">
        <f t="shared" si="1"/>
        <v>日</v>
      </c>
      <c r="M7" s="117" t="str">
        <f t="shared" si="1"/>
        <v>月</v>
      </c>
      <c r="N7" s="831" t="str">
        <f t="shared" si="1"/>
        <v>火</v>
      </c>
      <c r="O7" s="117" t="str">
        <f t="shared" si="1"/>
        <v>水</v>
      </c>
      <c r="P7" s="117" t="str">
        <f t="shared" si="1"/>
        <v>木</v>
      </c>
      <c r="Q7" s="117" t="str">
        <f t="shared" si="1"/>
        <v>金</v>
      </c>
      <c r="R7" s="831" t="str">
        <f t="shared" si="1"/>
        <v>土</v>
      </c>
      <c r="S7" s="797" t="str">
        <f t="shared" si="1"/>
        <v>日</v>
      </c>
      <c r="T7" s="117" t="str">
        <f t="shared" si="1"/>
        <v>月</v>
      </c>
      <c r="U7" s="831" t="str">
        <f t="shared" si="1"/>
        <v>火</v>
      </c>
      <c r="V7" s="117" t="str">
        <f t="shared" si="1"/>
        <v>水</v>
      </c>
      <c r="W7" s="117" t="str">
        <f t="shared" si="1"/>
        <v>木</v>
      </c>
      <c r="X7" s="117" t="str">
        <f t="shared" si="1"/>
        <v>金</v>
      </c>
      <c r="Y7" s="117" t="str">
        <f t="shared" si="1"/>
        <v>土</v>
      </c>
      <c r="Z7" s="807" t="str">
        <f t="shared" si="1"/>
        <v>日</v>
      </c>
      <c r="AA7" s="807" t="str">
        <f t="shared" si="1"/>
        <v>月</v>
      </c>
      <c r="AB7" s="117" t="str">
        <f t="shared" si="1"/>
        <v>火</v>
      </c>
      <c r="AC7" s="117" t="str">
        <f t="shared" si="1"/>
        <v>水</v>
      </c>
      <c r="AD7" s="117" t="str">
        <f t="shared" si="1"/>
        <v>木</v>
      </c>
      <c r="AE7" s="117" t="str">
        <f t="shared" si="1"/>
        <v>金</v>
      </c>
      <c r="AF7" s="831" t="str">
        <f t="shared" si="1"/>
        <v>土</v>
      </c>
      <c r="AG7" s="770" t="str">
        <f t="shared" si="1"/>
        <v>日</v>
      </c>
      <c r="AH7" s="979" t="s">
        <v>115</v>
      </c>
      <c r="AI7" s="980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78"/>
      <c r="E8" s="778"/>
      <c r="F8" s="548"/>
      <c r="G8" s="548"/>
      <c r="H8" s="548"/>
      <c r="I8" s="729"/>
      <c r="J8" s="729"/>
      <c r="K8" s="568"/>
      <c r="L8" s="548"/>
      <c r="M8" s="778"/>
      <c r="N8" s="548"/>
      <c r="O8" s="778"/>
      <c r="P8" s="789"/>
      <c r="Q8" s="778"/>
      <c r="R8" s="729"/>
      <c r="S8" s="787"/>
      <c r="T8" s="729"/>
      <c r="U8" s="729"/>
      <c r="V8" s="548"/>
      <c r="W8" s="729"/>
      <c r="X8" s="548"/>
      <c r="Y8" s="548"/>
      <c r="Z8" s="808"/>
      <c r="AA8" s="756"/>
      <c r="AB8" s="548"/>
      <c r="AC8" s="548"/>
      <c r="AD8" s="568"/>
      <c r="AE8" s="568"/>
      <c r="AF8" s="568"/>
      <c r="AG8" s="568"/>
      <c r="AH8" s="568"/>
      <c r="AI8" s="962">
        <f t="shared" ref="AI8:AI26" si="2">SUM(AO8:AP8)</f>
        <v>0</v>
      </c>
      <c r="AJ8" s="100">
        <f t="shared" ref="AJ8:AJ26" si="3">COUNTIF(D8:AG8,"有")</f>
        <v>0</v>
      </c>
      <c r="AK8" s="101">
        <f t="shared" ref="AK8:AK26" si="4">SUM(AQ8:AX8)</f>
        <v>0</v>
      </c>
      <c r="AL8" s="544" t="s">
        <v>38</v>
      </c>
      <c r="AM8" s="545"/>
      <c r="AN8" s="55">
        <f t="shared" ref="AN8:AN23" si="5">COUNTIF(D8:AG8,"日")</f>
        <v>0</v>
      </c>
      <c r="AO8" s="55">
        <f t="shared" ref="AO8:AO28" si="6">COUNTIF(D8:AG8,"ヤ")</f>
        <v>0</v>
      </c>
      <c r="AP8" s="55">
        <f t="shared" ref="AP8:AP28" si="7">COUNTIF(D8:AG8,"ﾔ")</f>
        <v>0</v>
      </c>
      <c r="AQ8" s="55">
        <f t="shared" ref="AQ8:AQ28" si="8">COUNTIF(D8:AG8,"2-")</f>
        <v>0</v>
      </c>
      <c r="AR8" s="55">
        <f t="shared" ref="AR8:AR28" si="9">COUNTIF(D8:AG8,"2－")</f>
        <v>0</v>
      </c>
      <c r="AS8" s="55">
        <f t="shared" ref="AS8:AS28" si="10">COUNTIF(D8:AG8,"２-")</f>
        <v>0</v>
      </c>
      <c r="AT8" s="55">
        <f t="shared" ref="AT8:AT28" si="11">COUNTIF(D8:AG8,"２－")</f>
        <v>0</v>
      </c>
      <c r="AU8" s="55">
        <f t="shared" ref="AU8:AU28" si="12">COUNTIF(D8:AG8,"3-")</f>
        <v>0</v>
      </c>
      <c r="AV8" s="55">
        <f t="shared" ref="AV8:AV28" si="13">COUNTIF(D8:AG8,"3－")</f>
        <v>0</v>
      </c>
      <c r="AW8" s="55">
        <f t="shared" ref="AW8:AW28" si="14">COUNTIF(D8:AG8,"３-")</f>
        <v>0</v>
      </c>
      <c r="AX8" s="55">
        <f t="shared" ref="AX8:AX28" si="15">COUNTIF(D8:AG8,"３－")</f>
        <v>0</v>
      </c>
    </row>
    <row r="9" spans="1:50" ht="14">
      <c r="A9" s="19" t="s">
        <v>31</v>
      </c>
      <c r="B9" s="20" t="s">
        <v>32</v>
      </c>
      <c r="C9" s="546" t="s">
        <v>39</v>
      </c>
      <c r="D9" s="810"/>
      <c r="E9" s="810"/>
      <c r="F9" s="548"/>
      <c r="G9" s="548"/>
      <c r="H9" s="548"/>
      <c r="I9" s="548"/>
      <c r="J9" s="548"/>
      <c r="K9" s="568"/>
      <c r="L9" s="548"/>
      <c r="M9" s="548"/>
      <c r="N9" s="548"/>
      <c r="O9" s="548"/>
      <c r="P9" s="778"/>
      <c r="Q9" s="789"/>
      <c r="R9" s="568"/>
      <c r="S9" s="568"/>
      <c r="T9" s="548"/>
      <c r="U9" s="548"/>
      <c r="V9" s="548"/>
      <c r="W9" s="729"/>
      <c r="X9" s="548"/>
      <c r="Y9" s="568"/>
      <c r="Z9" s="756"/>
      <c r="AA9" s="756"/>
      <c r="AB9" s="548"/>
      <c r="AC9" s="548"/>
      <c r="AD9" s="548"/>
      <c r="AE9" s="548"/>
      <c r="AF9" s="568"/>
      <c r="AG9" s="568"/>
      <c r="AH9" s="568"/>
      <c r="AI9" s="962">
        <f t="shared" si="2"/>
        <v>0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 t="shared" si="5"/>
        <v>0</v>
      </c>
      <c r="AO9" s="55">
        <f t="shared" si="6"/>
        <v>0</v>
      </c>
      <c r="AP9" s="55">
        <f t="shared" si="7"/>
        <v>0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0</v>
      </c>
      <c r="AV9" s="55">
        <f t="shared" si="13"/>
        <v>0</v>
      </c>
      <c r="AW9" s="55">
        <f t="shared" si="14"/>
        <v>0</v>
      </c>
      <c r="AX9" s="55">
        <f t="shared" si="15"/>
        <v>0</v>
      </c>
    </row>
    <row r="10" spans="1:50" ht="14">
      <c r="A10" s="19" t="s">
        <v>31</v>
      </c>
      <c r="B10" s="20" t="s">
        <v>32</v>
      </c>
      <c r="C10" s="546" t="s">
        <v>43</v>
      </c>
      <c r="D10" s="778"/>
      <c r="E10" s="778"/>
      <c r="F10" s="548"/>
      <c r="G10" s="548"/>
      <c r="H10" s="548"/>
      <c r="I10" s="568"/>
      <c r="J10" s="548"/>
      <c r="K10" s="568"/>
      <c r="L10" s="568"/>
      <c r="M10" s="778"/>
      <c r="N10" s="548"/>
      <c r="O10" s="778"/>
      <c r="P10" s="789"/>
      <c r="Q10" s="789"/>
      <c r="R10" s="568"/>
      <c r="S10" s="568"/>
      <c r="T10" s="568"/>
      <c r="U10" s="729"/>
      <c r="V10" s="729"/>
      <c r="W10" s="548"/>
      <c r="X10" s="568"/>
      <c r="Y10" s="568"/>
      <c r="Z10" s="820"/>
      <c r="AA10" s="820"/>
      <c r="AB10" s="548"/>
      <c r="AC10" s="548"/>
      <c r="AD10" s="548"/>
      <c r="AE10" s="729"/>
      <c r="AF10" s="568"/>
      <c r="AG10" s="568"/>
      <c r="AH10" s="568"/>
      <c r="AI10" s="962">
        <f t="shared" si="2"/>
        <v>0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 t="shared" si="5"/>
        <v>0</v>
      </c>
      <c r="AO10" s="55">
        <f t="shared" si="6"/>
        <v>0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778"/>
      <c r="E11" s="809"/>
      <c r="F11" s="548"/>
      <c r="G11" s="548"/>
      <c r="H11" s="548"/>
      <c r="I11" s="568"/>
      <c r="J11" s="729"/>
      <c r="K11" s="568"/>
      <c r="L11" s="568"/>
      <c r="M11" s="778"/>
      <c r="N11" s="548"/>
      <c r="O11" s="778"/>
      <c r="P11" s="789"/>
      <c r="Q11" s="789"/>
      <c r="R11" s="568"/>
      <c r="S11" s="568"/>
      <c r="T11" s="568"/>
      <c r="U11" s="548"/>
      <c r="V11" s="548"/>
      <c r="W11" s="548"/>
      <c r="X11" s="568"/>
      <c r="Y11" s="568"/>
      <c r="Z11" s="819"/>
      <c r="AA11" s="819"/>
      <c r="AB11" s="548"/>
      <c r="AC11" s="729"/>
      <c r="AD11" s="548"/>
      <c r="AE11" s="548"/>
      <c r="AF11" s="568"/>
      <c r="AG11" s="568"/>
      <c r="AH11" s="56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78"/>
      <c r="E12" s="778"/>
      <c r="F12" s="548"/>
      <c r="G12" s="548"/>
      <c r="H12" s="548"/>
      <c r="I12" s="568"/>
      <c r="J12" s="548"/>
      <c r="K12" s="568"/>
      <c r="L12" s="568"/>
      <c r="M12" s="778"/>
      <c r="N12" s="548"/>
      <c r="O12" s="778"/>
      <c r="P12" s="789"/>
      <c r="Q12" s="778"/>
      <c r="R12" s="548"/>
      <c r="S12" s="548"/>
      <c r="T12" s="568"/>
      <c r="U12" s="548"/>
      <c r="V12" s="548"/>
      <c r="W12" s="548"/>
      <c r="X12" s="568"/>
      <c r="Y12" s="548"/>
      <c r="Z12" s="819"/>
      <c r="AA12" s="819"/>
      <c r="AB12" s="548"/>
      <c r="AC12" s="548"/>
      <c r="AD12" s="548"/>
      <c r="AE12" s="548"/>
      <c r="AF12" s="548"/>
      <c r="AG12" s="548"/>
      <c r="AH12" s="54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10"/>
      <c r="E13" s="778"/>
      <c r="F13" s="729"/>
      <c r="G13" s="729"/>
      <c r="H13" s="729"/>
      <c r="I13" s="568"/>
      <c r="J13" s="548"/>
      <c r="K13" s="568"/>
      <c r="L13" s="568"/>
      <c r="M13" s="778"/>
      <c r="N13" s="729"/>
      <c r="O13" s="985"/>
      <c r="P13" s="986"/>
      <c r="Q13" s="778"/>
      <c r="R13" s="729"/>
      <c r="S13" s="787"/>
      <c r="T13" s="787"/>
      <c r="U13" s="548"/>
      <c r="V13" s="987"/>
      <c r="W13" s="987"/>
      <c r="X13" s="568"/>
      <c r="Y13" s="548"/>
      <c r="Z13" s="819"/>
      <c r="AA13" s="819"/>
      <c r="AB13" s="729"/>
      <c r="AC13" s="548"/>
      <c r="AD13" s="568"/>
      <c r="AE13" s="568"/>
      <c r="AF13" s="986"/>
      <c r="AG13" s="986"/>
      <c r="AH13" s="986"/>
      <c r="AI13" s="962">
        <f t="shared" si="2"/>
        <v>0</v>
      </c>
      <c r="AJ13" s="100">
        <f t="shared" si="3"/>
        <v>0</v>
      </c>
      <c r="AK13" s="101">
        <f t="shared" si="4"/>
        <v>0</v>
      </c>
      <c r="AL13" s="104" t="s">
        <v>48</v>
      </c>
      <c r="AM13" s="103"/>
      <c r="AN13" s="55">
        <f t="shared" si="5"/>
        <v>0</v>
      </c>
      <c r="AO13" s="55">
        <f t="shared" si="6"/>
        <v>0</v>
      </c>
      <c r="AP13" s="55">
        <f t="shared" si="7"/>
        <v>0</v>
      </c>
      <c r="AQ13" s="55">
        <f t="shared" si="8"/>
        <v>0</v>
      </c>
      <c r="AR13" s="55">
        <f t="shared" si="9"/>
        <v>0</v>
      </c>
      <c r="AS13" s="55">
        <f t="shared" si="10"/>
        <v>0</v>
      </c>
      <c r="AT13" s="55">
        <f t="shared" si="11"/>
        <v>0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78"/>
      <c r="E14" s="778"/>
      <c r="F14" s="548"/>
      <c r="G14" s="548"/>
      <c r="H14" s="548"/>
      <c r="I14" s="936"/>
      <c r="J14" s="936"/>
      <c r="K14" s="936"/>
      <c r="L14" s="568"/>
      <c r="M14" s="815"/>
      <c r="N14" s="729"/>
      <c r="O14" s="778"/>
      <c r="P14" s="778"/>
      <c r="Q14" s="778"/>
      <c r="R14" s="568"/>
      <c r="S14" s="548"/>
      <c r="T14" s="548"/>
      <c r="U14" s="548"/>
      <c r="V14" s="548"/>
      <c r="W14" s="548"/>
      <c r="X14" s="548"/>
      <c r="Y14" s="548"/>
      <c r="Z14" s="819"/>
      <c r="AA14" s="756"/>
      <c r="AB14" s="548"/>
      <c r="AC14" s="548"/>
      <c r="AD14" s="548"/>
      <c r="AE14" s="568"/>
      <c r="AF14" s="568"/>
      <c r="AG14" s="568"/>
      <c r="AH14" s="568" t="s">
        <v>21</v>
      </c>
      <c r="AI14" s="962">
        <f t="shared" si="2"/>
        <v>0</v>
      </c>
      <c r="AJ14" s="100">
        <f t="shared" si="3"/>
        <v>0</v>
      </c>
      <c r="AK14" s="101">
        <f t="shared" si="4"/>
        <v>0</v>
      </c>
      <c r="AL14" s="104" t="s">
        <v>48</v>
      </c>
      <c r="AM14" s="103"/>
      <c r="AN14" s="55">
        <f t="shared" si="5"/>
        <v>0</v>
      </c>
      <c r="AO14" s="55">
        <f t="shared" si="6"/>
        <v>0</v>
      </c>
      <c r="AP14" s="55">
        <f t="shared" si="7"/>
        <v>0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0</v>
      </c>
      <c r="AV14" s="55">
        <f t="shared" si="13"/>
        <v>0</v>
      </c>
      <c r="AW14" s="55">
        <f t="shared" si="14"/>
        <v>0</v>
      </c>
      <c r="AX14" s="55">
        <f t="shared" si="15"/>
        <v>0</v>
      </c>
    </row>
    <row r="15" spans="1:50" ht="14">
      <c r="A15" s="19" t="s">
        <v>46</v>
      </c>
      <c r="B15" s="20" t="s">
        <v>32</v>
      </c>
      <c r="C15" s="49" t="s">
        <v>50</v>
      </c>
      <c r="D15" s="810"/>
      <c r="E15" s="810"/>
      <c r="F15" s="729"/>
      <c r="G15" s="548"/>
      <c r="H15" s="548"/>
      <c r="I15" s="548"/>
      <c r="J15" s="548"/>
      <c r="K15" s="548"/>
      <c r="L15" s="548"/>
      <c r="M15" s="789"/>
      <c r="N15" s="729"/>
      <c r="O15" s="778"/>
      <c r="P15" s="778"/>
      <c r="Q15" s="778"/>
      <c r="R15" s="548"/>
      <c r="S15" s="548"/>
      <c r="T15" s="548"/>
      <c r="U15" s="548"/>
      <c r="V15" s="548"/>
      <c r="W15" s="548"/>
      <c r="X15" s="568"/>
      <c r="Y15" s="548"/>
      <c r="Z15" s="756"/>
      <c r="AA15" s="819"/>
      <c r="AB15" s="729"/>
      <c r="AC15" s="568"/>
      <c r="AD15" s="568"/>
      <c r="AE15" s="568"/>
      <c r="AF15" s="568"/>
      <c r="AG15" s="568"/>
      <c r="AH15" s="568"/>
      <c r="AI15" s="962">
        <f t="shared" si="2"/>
        <v>0</v>
      </c>
      <c r="AJ15" s="100">
        <f t="shared" si="3"/>
        <v>0</v>
      </c>
      <c r="AK15" s="101">
        <f t="shared" si="4"/>
        <v>0</v>
      </c>
      <c r="AL15" s="104" t="s">
        <v>51</v>
      </c>
      <c r="AM15" s="103"/>
      <c r="AN15" s="55">
        <f t="shared" si="5"/>
        <v>0</v>
      </c>
      <c r="AO15" s="55">
        <f t="shared" si="6"/>
        <v>0</v>
      </c>
      <c r="AP15" s="55">
        <f t="shared" si="7"/>
        <v>0</v>
      </c>
      <c r="AQ15" s="55">
        <f t="shared" si="8"/>
        <v>0</v>
      </c>
      <c r="AR15" s="55">
        <f t="shared" si="9"/>
        <v>0</v>
      </c>
      <c r="AS15" s="55">
        <f t="shared" si="10"/>
        <v>0</v>
      </c>
      <c r="AT15" s="55">
        <f t="shared" si="11"/>
        <v>0</v>
      </c>
      <c r="AU15" s="55">
        <f t="shared" si="12"/>
        <v>0</v>
      </c>
      <c r="AV15" s="55">
        <f t="shared" si="13"/>
        <v>0</v>
      </c>
      <c r="AW15" s="55">
        <f t="shared" si="14"/>
        <v>0</v>
      </c>
      <c r="AX15" s="55">
        <f t="shared" si="15"/>
        <v>0</v>
      </c>
    </row>
    <row r="16" spans="1:50" ht="14">
      <c r="A16" s="33" t="s">
        <v>46</v>
      </c>
      <c r="B16" s="34" t="s">
        <v>32</v>
      </c>
      <c r="C16" s="49" t="s">
        <v>52</v>
      </c>
      <c r="D16" s="778"/>
      <c r="E16" s="778"/>
      <c r="F16" s="548"/>
      <c r="G16" s="548"/>
      <c r="H16" s="548"/>
      <c r="I16" s="548"/>
      <c r="J16" s="548"/>
      <c r="K16" s="568"/>
      <c r="L16" s="568"/>
      <c r="M16" s="789"/>
      <c r="N16" s="548"/>
      <c r="O16" s="778"/>
      <c r="P16" s="809"/>
      <c r="Q16" s="789"/>
      <c r="R16" s="568"/>
      <c r="S16" s="568"/>
      <c r="T16" s="568"/>
      <c r="U16" s="548"/>
      <c r="V16" s="548"/>
      <c r="W16" s="729"/>
      <c r="X16" s="568"/>
      <c r="Y16" s="568"/>
      <c r="Z16" s="756"/>
      <c r="AA16" s="756"/>
      <c r="AB16" s="548"/>
      <c r="AC16" s="548"/>
      <c r="AD16" s="568"/>
      <c r="AE16" s="568"/>
      <c r="AF16" s="568"/>
      <c r="AG16" s="568"/>
      <c r="AH16" s="568"/>
      <c r="AI16" s="962">
        <f t="shared" si="2"/>
        <v>0</v>
      </c>
      <c r="AJ16" s="100">
        <f t="shared" si="3"/>
        <v>0</v>
      </c>
      <c r="AK16" s="101">
        <f t="shared" si="4"/>
        <v>0</v>
      </c>
      <c r="AL16" s="104" t="s">
        <v>51</v>
      </c>
      <c r="AM16" s="103"/>
      <c r="AN16" s="55">
        <f t="shared" si="5"/>
        <v>0</v>
      </c>
      <c r="AO16" s="55">
        <f t="shared" si="6"/>
        <v>0</v>
      </c>
      <c r="AP16" s="55">
        <f t="shared" si="7"/>
        <v>0</v>
      </c>
      <c r="AQ16" s="55">
        <f t="shared" si="8"/>
        <v>0</v>
      </c>
      <c r="AR16" s="55">
        <f t="shared" si="9"/>
        <v>0</v>
      </c>
      <c r="AS16" s="55">
        <f t="shared" si="10"/>
        <v>0</v>
      </c>
      <c r="AT16" s="55">
        <f t="shared" si="11"/>
        <v>0</v>
      </c>
      <c r="AU16" s="55">
        <f t="shared" si="12"/>
        <v>0</v>
      </c>
      <c r="AV16" s="55">
        <f t="shared" si="13"/>
        <v>0</v>
      </c>
      <c r="AW16" s="55">
        <f t="shared" si="14"/>
        <v>0</v>
      </c>
      <c r="AX16" s="55">
        <f t="shared" si="15"/>
        <v>0</v>
      </c>
    </row>
    <row r="17" spans="1:50" ht="14">
      <c r="A17" s="33" t="s">
        <v>46</v>
      </c>
      <c r="B17" s="34" t="s">
        <v>32</v>
      </c>
      <c r="C17" s="49" t="s">
        <v>53</v>
      </c>
      <c r="D17" s="778"/>
      <c r="E17" s="778"/>
      <c r="F17" s="548"/>
      <c r="G17" s="548"/>
      <c r="H17" s="729"/>
      <c r="I17" s="729"/>
      <c r="J17" s="548"/>
      <c r="K17" s="548"/>
      <c r="L17" s="548"/>
      <c r="M17" s="778"/>
      <c r="N17" s="729"/>
      <c r="O17" s="778"/>
      <c r="P17" s="778"/>
      <c r="Q17" s="778"/>
      <c r="R17" s="548"/>
      <c r="S17" s="548"/>
      <c r="T17" s="548"/>
      <c r="U17" s="548"/>
      <c r="V17" s="548"/>
      <c r="W17" s="548"/>
      <c r="X17" s="548"/>
      <c r="Y17" s="548"/>
      <c r="Z17" s="819"/>
      <c r="AA17" s="756"/>
      <c r="AB17" s="548"/>
      <c r="AC17" s="568"/>
      <c r="AD17" s="548"/>
      <c r="AE17" s="548"/>
      <c r="AF17" s="568"/>
      <c r="AG17" s="548"/>
      <c r="AH17" s="548"/>
      <c r="AI17" s="962">
        <f t="shared" si="2"/>
        <v>0</v>
      </c>
      <c r="AJ17" s="100">
        <f t="shared" si="3"/>
        <v>0</v>
      </c>
      <c r="AK17" s="101">
        <f t="shared" si="4"/>
        <v>0</v>
      </c>
      <c r="AL17" s="104" t="s">
        <v>51</v>
      </c>
      <c r="AM17" s="103"/>
      <c r="AN17" s="55">
        <f t="shared" si="5"/>
        <v>0</v>
      </c>
      <c r="AO17" s="55">
        <f t="shared" si="6"/>
        <v>0</v>
      </c>
      <c r="AP17" s="55">
        <f t="shared" si="7"/>
        <v>0</v>
      </c>
      <c r="AQ17" s="55">
        <f t="shared" si="8"/>
        <v>0</v>
      </c>
      <c r="AR17" s="55">
        <f t="shared" si="9"/>
        <v>0</v>
      </c>
      <c r="AS17" s="55">
        <f t="shared" si="10"/>
        <v>0</v>
      </c>
      <c r="AT17" s="55">
        <f t="shared" si="11"/>
        <v>0</v>
      </c>
      <c r="AU17" s="55">
        <f t="shared" si="12"/>
        <v>0</v>
      </c>
      <c r="AV17" s="55">
        <f t="shared" si="13"/>
        <v>0</v>
      </c>
      <c r="AW17" s="55">
        <f t="shared" si="14"/>
        <v>0</v>
      </c>
      <c r="AX17" s="55">
        <f t="shared" si="15"/>
        <v>0</v>
      </c>
    </row>
    <row r="18" spans="1:50" ht="14">
      <c r="A18" s="19" t="s">
        <v>46</v>
      </c>
      <c r="B18" s="34" t="s">
        <v>32</v>
      </c>
      <c r="C18" s="49" t="s">
        <v>54</v>
      </c>
      <c r="D18" s="778"/>
      <c r="E18" s="778"/>
      <c r="F18" s="548"/>
      <c r="G18" s="548"/>
      <c r="H18" s="548"/>
      <c r="I18" s="548"/>
      <c r="J18" s="548"/>
      <c r="K18" s="568"/>
      <c r="L18" s="548"/>
      <c r="M18" s="778"/>
      <c r="N18" s="787"/>
      <c r="O18" s="778"/>
      <c r="P18" s="778"/>
      <c r="Q18" s="778"/>
      <c r="R18" s="548"/>
      <c r="S18" s="568"/>
      <c r="T18" s="568"/>
      <c r="U18" s="729"/>
      <c r="V18" s="548"/>
      <c r="W18" s="548"/>
      <c r="X18" s="568"/>
      <c r="Y18" s="568"/>
      <c r="Z18" s="819"/>
      <c r="AA18" s="756"/>
      <c r="AB18" s="548"/>
      <c r="AC18" s="548"/>
      <c r="AD18" s="568"/>
      <c r="AE18" s="568"/>
      <c r="AF18" s="568"/>
      <c r="AG18" s="568"/>
      <c r="AH18" s="568"/>
      <c r="AI18" s="962">
        <f t="shared" si="2"/>
        <v>0</v>
      </c>
      <c r="AJ18" s="100">
        <f t="shared" si="3"/>
        <v>0</v>
      </c>
      <c r="AK18" s="101">
        <f t="shared" si="4"/>
        <v>0</v>
      </c>
      <c r="AL18" s="104" t="s">
        <v>48</v>
      </c>
      <c r="AM18" s="98"/>
      <c r="AN18" s="55">
        <f t="shared" si="5"/>
        <v>0</v>
      </c>
      <c r="AO18" s="55">
        <f t="shared" si="6"/>
        <v>0</v>
      </c>
      <c r="AP18" s="55">
        <f t="shared" si="7"/>
        <v>0</v>
      </c>
      <c r="AQ18" s="55">
        <f t="shared" si="8"/>
        <v>0</v>
      </c>
      <c r="AR18" s="55">
        <f t="shared" si="9"/>
        <v>0</v>
      </c>
      <c r="AS18" s="55">
        <f t="shared" si="10"/>
        <v>0</v>
      </c>
      <c r="AT18" s="55">
        <f t="shared" si="11"/>
        <v>0</v>
      </c>
      <c r="AU18" s="55">
        <f t="shared" si="12"/>
        <v>0</v>
      </c>
      <c r="AV18" s="55">
        <f t="shared" si="13"/>
        <v>0</v>
      </c>
      <c r="AW18" s="55">
        <f t="shared" si="14"/>
        <v>0</v>
      </c>
      <c r="AX18" s="55">
        <f t="shared" si="15"/>
        <v>0</v>
      </c>
    </row>
    <row r="19" spans="1:50" ht="14">
      <c r="A19" s="19" t="s">
        <v>46</v>
      </c>
      <c r="B19" s="34" t="s">
        <v>32</v>
      </c>
      <c r="C19" s="49" t="s">
        <v>55</v>
      </c>
      <c r="D19" s="778"/>
      <c r="E19" s="778"/>
      <c r="F19" s="548"/>
      <c r="G19" s="548"/>
      <c r="H19" s="548"/>
      <c r="I19" s="729"/>
      <c r="J19" s="729"/>
      <c r="K19" s="568"/>
      <c r="L19" s="568"/>
      <c r="M19" s="789"/>
      <c r="N19" s="548"/>
      <c r="O19" s="778"/>
      <c r="P19" s="778"/>
      <c r="Q19" s="789"/>
      <c r="R19" s="568"/>
      <c r="S19" s="568"/>
      <c r="T19" s="789"/>
      <c r="U19" s="778"/>
      <c r="V19" s="548"/>
      <c r="W19" s="548"/>
      <c r="X19" s="568"/>
      <c r="Y19" s="548"/>
      <c r="Z19" s="819"/>
      <c r="AA19" s="756"/>
      <c r="AB19" s="548"/>
      <c r="AC19" s="568"/>
      <c r="AD19" s="548"/>
      <c r="AE19" s="568"/>
      <c r="AF19" s="568"/>
      <c r="AG19" s="568"/>
      <c r="AH19" s="568"/>
      <c r="AI19" s="962">
        <f t="shared" si="2"/>
        <v>0</v>
      </c>
      <c r="AJ19" s="100">
        <f t="shared" si="3"/>
        <v>0</v>
      </c>
      <c r="AK19" s="101">
        <f t="shared" si="4"/>
        <v>0</v>
      </c>
      <c r="AL19" s="104" t="s">
        <v>51</v>
      </c>
      <c r="AM19" s="98"/>
      <c r="AN19" s="55">
        <f t="shared" si="5"/>
        <v>0</v>
      </c>
      <c r="AO19" s="55">
        <f t="shared" si="6"/>
        <v>0</v>
      </c>
      <c r="AP19" s="55">
        <f t="shared" si="7"/>
        <v>0</v>
      </c>
      <c r="AQ19" s="55">
        <f t="shared" si="8"/>
        <v>0</v>
      </c>
      <c r="AR19" s="55">
        <f t="shared" si="9"/>
        <v>0</v>
      </c>
      <c r="AS19" s="55">
        <f t="shared" si="10"/>
        <v>0</v>
      </c>
      <c r="AT19" s="55">
        <f t="shared" si="11"/>
        <v>0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</row>
    <row r="20" spans="1:50" ht="14">
      <c r="A20" s="19" t="s">
        <v>46</v>
      </c>
      <c r="B20" s="34" t="s">
        <v>32</v>
      </c>
      <c r="C20" s="49" t="s">
        <v>56</v>
      </c>
      <c r="D20" s="778"/>
      <c r="E20" s="778"/>
      <c r="F20" s="729"/>
      <c r="G20" s="729"/>
      <c r="H20" s="548"/>
      <c r="I20" s="548"/>
      <c r="J20" s="548"/>
      <c r="K20" s="568"/>
      <c r="L20" s="568"/>
      <c r="M20" s="789"/>
      <c r="N20" s="548"/>
      <c r="O20" s="778"/>
      <c r="P20" s="778"/>
      <c r="Q20" s="789"/>
      <c r="R20" s="568"/>
      <c r="S20" s="568"/>
      <c r="T20" s="568"/>
      <c r="U20" s="778"/>
      <c r="V20" s="548"/>
      <c r="W20" s="548"/>
      <c r="X20" s="568"/>
      <c r="Y20" s="548"/>
      <c r="Z20" s="819"/>
      <c r="AA20" s="808"/>
      <c r="AB20" s="729"/>
      <c r="AC20" s="787"/>
      <c r="AD20" s="548"/>
      <c r="AE20" s="568"/>
      <c r="AF20" s="568"/>
      <c r="AG20" s="568"/>
      <c r="AH20" s="568"/>
      <c r="AI20" s="962">
        <f t="shared" si="2"/>
        <v>0</v>
      </c>
      <c r="AJ20" s="100">
        <f t="shared" si="3"/>
        <v>0</v>
      </c>
      <c r="AK20" s="101">
        <f t="shared" si="4"/>
        <v>0</v>
      </c>
      <c r="AL20" s="104" t="s">
        <v>48</v>
      </c>
      <c r="AM20" s="98"/>
      <c r="AN20" s="55">
        <f t="shared" si="5"/>
        <v>0</v>
      </c>
      <c r="AO20" s="55">
        <f t="shared" si="6"/>
        <v>0</v>
      </c>
      <c r="AP20" s="55">
        <f t="shared" si="7"/>
        <v>0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0</v>
      </c>
      <c r="AV20" s="55">
        <f t="shared" si="13"/>
        <v>0</v>
      </c>
      <c r="AW20" s="55">
        <f t="shared" si="14"/>
        <v>0</v>
      </c>
      <c r="AX20" s="55">
        <f t="shared" si="15"/>
        <v>0</v>
      </c>
    </row>
    <row r="21" spans="1:50" ht="14">
      <c r="A21" s="19" t="s">
        <v>46</v>
      </c>
      <c r="B21" s="34" t="s">
        <v>32</v>
      </c>
      <c r="C21" s="49" t="s">
        <v>57</v>
      </c>
      <c r="D21" s="810"/>
      <c r="E21" s="778"/>
      <c r="F21" s="548"/>
      <c r="G21" s="548"/>
      <c r="H21" s="548"/>
      <c r="I21" s="548"/>
      <c r="J21" s="548"/>
      <c r="K21" s="568"/>
      <c r="L21" s="568"/>
      <c r="M21" s="789"/>
      <c r="N21" s="548"/>
      <c r="O21" s="778"/>
      <c r="P21" s="789"/>
      <c r="Q21" s="789"/>
      <c r="R21" s="548"/>
      <c r="S21" s="787"/>
      <c r="T21" s="778"/>
      <c r="U21" s="778"/>
      <c r="V21" s="568"/>
      <c r="W21" s="548"/>
      <c r="X21" s="548"/>
      <c r="Y21" s="548"/>
      <c r="Z21" s="819"/>
      <c r="AA21" s="756"/>
      <c r="AB21" s="548"/>
      <c r="AC21" s="548"/>
      <c r="AD21" s="548"/>
      <c r="AE21" s="568"/>
      <c r="AF21" s="568"/>
      <c r="AG21" s="787"/>
      <c r="AH21" s="787"/>
      <c r="AI21" s="587">
        <f t="shared" si="2"/>
        <v>0</v>
      </c>
      <c r="AJ21" s="100">
        <f t="shared" si="3"/>
        <v>0</v>
      </c>
      <c r="AK21" s="101">
        <f t="shared" si="4"/>
        <v>0</v>
      </c>
      <c r="AL21" s="104" t="s">
        <v>48</v>
      </c>
      <c r="AN21" s="55">
        <f t="shared" si="5"/>
        <v>0</v>
      </c>
      <c r="AO21" s="55">
        <f t="shared" si="6"/>
        <v>0</v>
      </c>
      <c r="AP21" s="55">
        <f t="shared" si="7"/>
        <v>0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</row>
    <row r="22" spans="1:50" ht="14">
      <c r="A22" s="19" t="s">
        <v>46</v>
      </c>
      <c r="B22" s="34" t="s">
        <v>32</v>
      </c>
      <c r="C22" s="49" t="s">
        <v>59</v>
      </c>
      <c r="D22" s="737"/>
      <c r="E22" s="984"/>
      <c r="F22" s="548"/>
      <c r="G22" s="548"/>
      <c r="H22" s="548"/>
      <c r="I22" s="548"/>
      <c r="J22" s="737"/>
      <c r="K22" s="737"/>
      <c r="L22" s="984"/>
      <c r="M22" s="787"/>
      <c r="N22" s="729"/>
      <c r="O22" s="737"/>
      <c r="P22" s="737"/>
      <c r="Q22" s="809"/>
      <c r="R22" s="737"/>
      <c r="S22" s="548"/>
      <c r="T22" s="568"/>
      <c r="U22" s="778"/>
      <c r="V22" s="548"/>
      <c r="W22" s="778"/>
      <c r="X22" s="568"/>
      <c r="Y22" s="568"/>
      <c r="Z22" s="756"/>
      <c r="AA22" s="984"/>
      <c r="AB22" s="548"/>
      <c r="AC22" s="568"/>
      <c r="AD22" s="737"/>
      <c r="AE22" s="548"/>
      <c r="AF22" s="737"/>
      <c r="AG22" s="984"/>
      <c r="AH22" s="988"/>
      <c r="AI22" s="587">
        <f t="shared" si="2"/>
        <v>0</v>
      </c>
      <c r="AJ22" s="100">
        <f t="shared" si="3"/>
        <v>0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0</v>
      </c>
      <c r="AP22" s="55">
        <f t="shared" si="7"/>
        <v>0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63"/>
      <c r="E23" s="984"/>
      <c r="F23" s="548"/>
      <c r="G23" s="548"/>
      <c r="H23" s="548"/>
      <c r="I23" s="548"/>
      <c r="J23" s="548"/>
      <c r="K23" s="548"/>
      <c r="L23" s="984"/>
      <c r="M23" s="737"/>
      <c r="N23" s="568"/>
      <c r="O23" s="778"/>
      <c r="P23" s="778"/>
      <c r="Q23" s="778"/>
      <c r="R23" s="737"/>
      <c r="S23" s="984"/>
      <c r="T23" s="778"/>
      <c r="U23" s="789"/>
      <c r="V23" s="568"/>
      <c r="W23" s="548"/>
      <c r="X23" s="568"/>
      <c r="Y23" s="737"/>
      <c r="Z23" s="756"/>
      <c r="AA23" s="756"/>
      <c r="AB23" s="729"/>
      <c r="AC23" s="787"/>
      <c r="AD23" s="568"/>
      <c r="AE23" s="548"/>
      <c r="AF23" s="568"/>
      <c r="AG23" s="568"/>
      <c r="AH23" s="568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78"/>
      <c r="E24" s="778"/>
      <c r="F24" s="548"/>
      <c r="G24" s="548"/>
      <c r="H24" s="548"/>
      <c r="I24" s="548"/>
      <c r="J24" s="548"/>
      <c r="K24" s="548"/>
      <c r="L24" s="548"/>
      <c r="M24" s="789"/>
      <c r="N24" s="568"/>
      <c r="O24" s="778"/>
      <c r="P24" s="778"/>
      <c r="Q24" s="778"/>
      <c r="R24" s="548"/>
      <c r="S24" s="548"/>
      <c r="T24" s="778"/>
      <c r="U24" s="778"/>
      <c r="V24" s="548"/>
      <c r="W24" s="548"/>
      <c r="X24" s="568"/>
      <c r="Y24" s="548"/>
      <c r="Z24" s="756"/>
      <c r="AA24" s="756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78"/>
      <c r="E25" s="778"/>
      <c r="F25" s="548"/>
      <c r="G25" s="548"/>
      <c r="H25" s="548"/>
      <c r="I25" s="548"/>
      <c r="J25" s="548"/>
      <c r="K25" s="548"/>
      <c r="L25" s="548"/>
      <c r="M25" s="789"/>
      <c r="N25" s="568"/>
      <c r="O25" s="778"/>
      <c r="P25" s="778"/>
      <c r="Q25" s="778"/>
      <c r="R25" s="548"/>
      <c r="S25" s="548"/>
      <c r="T25" s="778"/>
      <c r="U25" s="778"/>
      <c r="V25" s="548"/>
      <c r="W25" s="568"/>
      <c r="X25" s="778"/>
      <c r="Y25" s="778"/>
      <c r="Z25" s="756"/>
      <c r="AA25" s="819"/>
      <c r="AB25" s="568"/>
      <c r="AC25" s="56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78"/>
      <c r="E26" s="778"/>
      <c r="F26" s="548"/>
      <c r="G26" s="548"/>
      <c r="H26" s="548"/>
      <c r="I26" s="791"/>
      <c r="J26" s="791"/>
      <c r="K26" s="791"/>
      <c r="L26" s="548"/>
      <c r="M26" s="778"/>
      <c r="N26" s="548"/>
      <c r="O26" s="778"/>
      <c r="P26" s="778"/>
      <c r="Q26" s="778"/>
      <c r="R26" s="548"/>
      <c r="S26" s="548"/>
      <c r="T26" s="778"/>
      <c r="U26" s="789"/>
      <c r="V26" s="568"/>
      <c r="W26" s="568"/>
      <c r="X26" s="778"/>
      <c r="Y26" s="778"/>
      <c r="Z26" s="756"/>
      <c r="AA26" s="756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COUNTIF(D26:AG26,"日")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37"/>
      <c r="F27" s="737"/>
      <c r="G27" s="715"/>
      <c r="H27" s="715"/>
      <c r="I27" s="715"/>
      <c r="J27" s="973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69"/>
      <c r="AD27" s="715"/>
      <c r="AE27" s="715"/>
      <c r="AF27" s="715"/>
      <c r="AG27" s="715"/>
      <c r="AH27" s="981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290"/>
      <c r="AG28" s="1286"/>
      <c r="AH28" s="982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290"/>
      <c r="AG29" s="1287"/>
      <c r="AH29" s="982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290"/>
      <c r="AG30" s="1287"/>
      <c r="AH30" s="982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290"/>
      <c r="AG31" s="1287"/>
      <c r="AH31" s="982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290"/>
      <c r="AG32" s="1287"/>
      <c r="AH32" s="982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290"/>
      <c r="AG33" s="1288"/>
      <c r="AH33" s="983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J35" si="16">COUNTIF(D8:D26,"2早")</f>
        <v>0</v>
      </c>
      <c r="E35" s="55">
        <f t="shared" si="16"/>
        <v>0</v>
      </c>
      <c r="F35" s="55">
        <f t="shared" si="16"/>
        <v>0</v>
      </c>
      <c r="G35" s="55">
        <f t="shared" si="16"/>
        <v>0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>COUNTIF(K9:K26,"2早")</f>
        <v>0</v>
      </c>
      <c r="L35" s="55">
        <f t="shared" ref="L35:AG35" si="17">COUNTIF(L8:L26,"2早")</f>
        <v>0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/>
    </row>
    <row r="36" spans="1:38" ht="14" hidden="1" outlineLevel="1">
      <c r="C36" t="s">
        <v>70</v>
      </c>
      <c r="D36" s="55">
        <f t="shared" ref="D36:J36" si="18">COUNTIF(D8:D26,"２早")</f>
        <v>0</v>
      </c>
      <c r="E36" s="55">
        <f t="shared" si="18"/>
        <v>0</v>
      </c>
      <c r="F36" s="55">
        <f t="shared" si="18"/>
        <v>0</v>
      </c>
      <c r="G36" s="55">
        <f t="shared" si="18"/>
        <v>0</v>
      </c>
      <c r="H36" s="55">
        <f t="shared" si="18"/>
        <v>0</v>
      </c>
      <c r="I36" s="55">
        <f t="shared" si="18"/>
        <v>0</v>
      </c>
      <c r="J36" s="55">
        <f t="shared" si="18"/>
        <v>0</v>
      </c>
      <c r="K36" s="55">
        <f>COUNTIF(K9:K26,"２早")</f>
        <v>0</v>
      </c>
      <c r="L36" s="55">
        <f t="shared" ref="L36:AG36" si="19">COUNTIF(L8:L26,"２早")</f>
        <v>0</v>
      </c>
      <c r="M36" s="55">
        <f t="shared" si="19"/>
        <v>0</v>
      </c>
      <c r="N36" s="55">
        <f t="shared" si="19"/>
        <v>0</v>
      </c>
      <c r="O36" s="55">
        <f t="shared" si="19"/>
        <v>0</v>
      </c>
      <c r="P36" s="55">
        <f t="shared" si="19"/>
        <v>0</v>
      </c>
      <c r="Q36" s="55">
        <f t="shared" si="19"/>
        <v>0</v>
      </c>
      <c r="R36" s="55">
        <f t="shared" si="19"/>
        <v>0</v>
      </c>
      <c r="S36" s="55">
        <f t="shared" si="19"/>
        <v>0</v>
      </c>
      <c r="T36" s="55">
        <f t="shared" si="19"/>
        <v>0</v>
      </c>
      <c r="U36" s="55">
        <f t="shared" si="19"/>
        <v>0</v>
      </c>
      <c r="V36" s="55">
        <f t="shared" si="19"/>
        <v>0</v>
      </c>
      <c r="W36" s="55">
        <f t="shared" si="19"/>
        <v>0</v>
      </c>
      <c r="X36" s="55">
        <f t="shared" si="19"/>
        <v>0</v>
      </c>
      <c r="Y36" s="55">
        <f t="shared" si="19"/>
        <v>0</v>
      </c>
      <c r="Z36" s="55">
        <f t="shared" si="19"/>
        <v>0</v>
      </c>
      <c r="AA36" s="55">
        <f t="shared" si="19"/>
        <v>0</v>
      </c>
      <c r="AB36" s="55">
        <f t="shared" si="19"/>
        <v>0</v>
      </c>
      <c r="AC36" s="55">
        <f t="shared" si="19"/>
        <v>0</v>
      </c>
      <c r="AD36" s="55">
        <f t="shared" si="19"/>
        <v>0</v>
      </c>
      <c r="AE36" s="55">
        <f t="shared" si="19"/>
        <v>0</v>
      </c>
      <c r="AF36" s="55">
        <f t="shared" si="19"/>
        <v>0</v>
      </c>
      <c r="AG36" s="55">
        <f t="shared" si="19"/>
        <v>0</v>
      </c>
      <c r="AH36" s="55"/>
    </row>
    <row r="37" spans="1:38" ht="14" hidden="1" outlineLevel="1">
      <c r="C37" t="s">
        <v>42</v>
      </c>
      <c r="D37" s="55">
        <f t="shared" ref="D37:J37" si="20">COUNTIF(D8:D26,"2オ")</f>
        <v>0</v>
      </c>
      <c r="E37" s="55">
        <f t="shared" si="20"/>
        <v>0</v>
      </c>
      <c r="F37" s="55">
        <f t="shared" si="20"/>
        <v>0</v>
      </c>
      <c r="G37" s="55">
        <f t="shared" si="20"/>
        <v>0</v>
      </c>
      <c r="H37" s="55">
        <f t="shared" si="20"/>
        <v>0</v>
      </c>
      <c r="I37" s="55">
        <f t="shared" si="20"/>
        <v>0</v>
      </c>
      <c r="J37" s="55">
        <f t="shared" si="20"/>
        <v>0</v>
      </c>
      <c r="K37" s="55">
        <f>COUNTIF(K9:K26,"2オ")</f>
        <v>0</v>
      </c>
      <c r="L37" s="55">
        <f t="shared" ref="L37:AG37" si="21">COUNTIF(L8:L26,"2オ")</f>
        <v>0</v>
      </c>
      <c r="M37" s="55">
        <f t="shared" si="21"/>
        <v>0</v>
      </c>
      <c r="N37" s="55">
        <f t="shared" si="21"/>
        <v>0</v>
      </c>
      <c r="O37" s="55">
        <f t="shared" si="21"/>
        <v>0</v>
      </c>
      <c r="P37" s="55">
        <f t="shared" si="21"/>
        <v>0</v>
      </c>
      <c r="Q37" s="55">
        <f t="shared" si="21"/>
        <v>0</v>
      </c>
      <c r="R37" s="55">
        <f t="shared" si="21"/>
        <v>0</v>
      </c>
      <c r="S37" s="55">
        <f t="shared" si="21"/>
        <v>0</v>
      </c>
      <c r="T37" s="55">
        <f t="shared" si="21"/>
        <v>0</v>
      </c>
      <c r="U37" s="55">
        <f t="shared" si="21"/>
        <v>0</v>
      </c>
      <c r="V37" s="55">
        <f t="shared" si="21"/>
        <v>0</v>
      </c>
      <c r="W37" s="55">
        <f t="shared" si="21"/>
        <v>0</v>
      </c>
      <c r="X37" s="55">
        <f t="shared" si="21"/>
        <v>0</v>
      </c>
      <c r="Y37" s="55">
        <f t="shared" si="21"/>
        <v>0</v>
      </c>
      <c r="Z37" s="55">
        <f t="shared" si="21"/>
        <v>0</v>
      </c>
      <c r="AA37" s="55">
        <f t="shared" si="21"/>
        <v>0</v>
      </c>
      <c r="AB37" s="55">
        <f t="shared" si="21"/>
        <v>0</v>
      </c>
      <c r="AC37" s="55">
        <f t="shared" si="21"/>
        <v>0</v>
      </c>
      <c r="AD37" s="55">
        <f t="shared" si="21"/>
        <v>0</v>
      </c>
      <c r="AE37" s="55">
        <f t="shared" si="21"/>
        <v>0</v>
      </c>
      <c r="AF37" s="55">
        <f t="shared" si="21"/>
        <v>0</v>
      </c>
      <c r="AG37" s="55">
        <f t="shared" si="21"/>
        <v>0</v>
      </c>
      <c r="AH37" s="55"/>
    </row>
    <row r="38" spans="1:38" s="1" customFormat="1" ht="14" hidden="1" outlineLevel="1">
      <c r="C38" s="1" t="s">
        <v>71</v>
      </c>
      <c r="D38" s="55">
        <f t="shared" ref="D38:J38" si="22">COUNTIF(D8:D26,"２オ")</f>
        <v>0</v>
      </c>
      <c r="E38" s="55">
        <f t="shared" si="22"/>
        <v>0</v>
      </c>
      <c r="F38" s="55">
        <f t="shared" si="22"/>
        <v>0</v>
      </c>
      <c r="G38" s="55">
        <f t="shared" si="22"/>
        <v>0</v>
      </c>
      <c r="H38" s="55">
        <f t="shared" si="22"/>
        <v>0</v>
      </c>
      <c r="I38" s="55">
        <f t="shared" si="22"/>
        <v>0</v>
      </c>
      <c r="J38" s="55">
        <f t="shared" si="22"/>
        <v>0</v>
      </c>
      <c r="K38" s="55">
        <f>COUNTIF(K9:K26,"２オ")</f>
        <v>0</v>
      </c>
      <c r="L38" s="55">
        <f t="shared" ref="L38:AG38" si="23">COUNTIF(L8:L26,"２オ")</f>
        <v>0</v>
      </c>
      <c r="M38" s="55">
        <f t="shared" si="23"/>
        <v>0</v>
      </c>
      <c r="N38" s="55">
        <f t="shared" si="23"/>
        <v>0</v>
      </c>
      <c r="O38" s="55">
        <f t="shared" si="23"/>
        <v>0</v>
      </c>
      <c r="P38" s="55">
        <f t="shared" si="23"/>
        <v>0</v>
      </c>
      <c r="Q38" s="55">
        <f t="shared" si="23"/>
        <v>0</v>
      </c>
      <c r="R38" s="55">
        <f t="shared" si="23"/>
        <v>0</v>
      </c>
      <c r="S38" s="55">
        <f t="shared" si="23"/>
        <v>0</v>
      </c>
      <c r="T38" s="55">
        <f t="shared" si="23"/>
        <v>0</v>
      </c>
      <c r="U38" s="55">
        <f t="shared" si="23"/>
        <v>0</v>
      </c>
      <c r="V38" s="55">
        <f t="shared" si="23"/>
        <v>0</v>
      </c>
      <c r="W38" s="55">
        <f t="shared" si="23"/>
        <v>0</v>
      </c>
      <c r="X38" s="55">
        <f t="shared" si="23"/>
        <v>0</v>
      </c>
      <c r="Y38" s="55">
        <f t="shared" si="23"/>
        <v>0</v>
      </c>
      <c r="Z38" s="55">
        <f t="shared" si="23"/>
        <v>0</v>
      </c>
      <c r="AA38" s="55">
        <f t="shared" si="23"/>
        <v>0</v>
      </c>
      <c r="AB38" s="55">
        <f t="shared" si="23"/>
        <v>0</v>
      </c>
      <c r="AC38" s="55">
        <f t="shared" si="23"/>
        <v>0</v>
      </c>
      <c r="AD38" s="55">
        <f t="shared" si="23"/>
        <v>0</v>
      </c>
      <c r="AE38" s="55">
        <f t="shared" si="23"/>
        <v>0</v>
      </c>
      <c r="AF38" s="55">
        <f t="shared" si="23"/>
        <v>0</v>
      </c>
      <c r="AG38" s="55">
        <f t="shared" si="23"/>
        <v>0</v>
      </c>
      <c r="AH38" s="55"/>
    </row>
    <row r="39" spans="1:38" s="1" customFormat="1" ht="14" hidden="1" outlineLevel="1">
      <c r="C39" s="1" t="s">
        <v>23</v>
      </c>
      <c r="D39" s="55">
        <f t="shared" ref="D39:J39" si="24">COUNTIF(D8:D26,"2-")</f>
        <v>0</v>
      </c>
      <c r="E39" s="55">
        <f t="shared" si="24"/>
        <v>0</v>
      </c>
      <c r="F39" s="55">
        <f t="shared" si="24"/>
        <v>0</v>
      </c>
      <c r="G39" s="55">
        <f t="shared" si="24"/>
        <v>0</v>
      </c>
      <c r="H39" s="55">
        <f t="shared" si="24"/>
        <v>0</v>
      </c>
      <c r="I39" s="55">
        <f t="shared" si="24"/>
        <v>0</v>
      </c>
      <c r="J39" s="55">
        <f t="shared" si="24"/>
        <v>0</v>
      </c>
      <c r="K39" s="55">
        <f>COUNTIF(K9:K26,"2-")</f>
        <v>0</v>
      </c>
      <c r="L39" s="55">
        <f t="shared" ref="L39:AG39" si="25">COUNTIF(L8:L26,"2-")</f>
        <v>0</v>
      </c>
      <c r="M39" s="55">
        <f t="shared" si="25"/>
        <v>0</v>
      </c>
      <c r="N39" s="55">
        <f t="shared" si="25"/>
        <v>0</v>
      </c>
      <c r="O39" s="55">
        <f t="shared" si="25"/>
        <v>0</v>
      </c>
      <c r="P39" s="55">
        <f t="shared" si="25"/>
        <v>0</v>
      </c>
      <c r="Q39" s="55">
        <f t="shared" si="25"/>
        <v>0</v>
      </c>
      <c r="R39" s="55">
        <f t="shared" si="25"/>
        <v>0</v>
      </c>
      <c r="S39" s="55">
        <f t="shared" si="25"/>
        <v>0</v>
      </c>
      <c r="T39" s="55">
        <f t="shared" si="25"/>
        <v>0</v>
      </c>
      <c r="U39" s="55">
        <f t="shared" si="25"/>
        <v>0</v>
      </c>
      <c r="V39" s="55">
        <f t="shared" si="25"/>
        <v>0</v>
      </c>
      <c r="W39" s="55">
        <f t="shared" si="25"/>
        <v>0</v>
      </c>
      <c r="X39" s="55">
        <f t="shared" si="25"/>
        <v>0</v>
      </c>
      <c r="Y39" s="55">
        <f t="shared" si="25"/>
        <v>0</v>
      </c>
      <c r="Z39" s="55">
        <f t="shared" si="25"/>
        <v>0</v>
      </c>
      <c r="AA39" s="55">
        <f t="shared" si="25"/>
        <v>0</v>
      </c>
      <c r="AB39" s="55">
        <f t="shared" si="25"/>
        <v>0</v>
      </c>
      <c r="AC39" s="55">
        <f t="shared" si="25"/>
        <v>0</v>
      </c>
      <c r="AD39" s="55">
        <f t="shared" si="25"/>
        <v>0</v>
      </c>
      <c r="AE39" s="55">
        <f t="shared" si="25"/>
        <v>0</v>
      </c>
      <c r="AF39" s="55">
        <f t="shared" si="25"/>
        <v>0</v>
      </c>
      <c r="AG39" s="55">
        <f t="shared" si="25"/>
        <v>0</v>
      </c>
      <c r="AH39" s="55"/>
    </row>
    <row r="40" spans="1:38" s="1" customFormat="1" ht="14" hidden="1" outlineLevel="1">
      <c r="C40" s="1" t="s">
        <v>25</v>
      </c>
      <c r="D40" s="55">
        <f t="shared" ref="D40:J40" si="26">COUNTIF(D8:D26,"２-")</f>
        <v>0</v>
      </c>
      <c r="E40" s="55">
        <f t="shared" si="26"/>
        <v>0</v>
      </c>
      <c r="F40" s="55">
        <f t="shared" si="26"/>
        <v>0</v>
      </c>
      <c r="G40" s="55">
        <f t="shared" si="26"/>
        <v>0</v>
      </c>
      <c r="H40" s="55">
        <f t="shared" si="26"/>
        <v>0</v>
      </c>
      <c r="I40" s="55">
        <f t="shared" si="26"/>
        <v>0</v>
      </c>
      <c r="J40" s="55">
        <f t="shared" si="26"/>
        <v>0</v>
      </c>
      <c r="K40" s="55">
        <f>COUNTIF(K9:K26,"２-")</f>
        <v>0</v>
      </c>
      <c r="L40" s="55">
        <f t="shared" ref="L40:AG40" si="27">COUNTIF(L8:L26,"２-")</f>
        <v>0</v>
      </c>
      <c r="M40" s="55">
        <f t="shared" si="27"/>
        <v>0</v>
      </c>
      <c r="N40" s="55">
        <f t="shared" si="27"/>
        <v>0</v>
      </c>
      <c r="O40" s="55">
        <f t="shared" si="27"/>
        <v>0</v>
      </c>
      <c r="P40" s="55">
        <f t="shared" si="27"/>
        <v>0</v>
      </c>
      <c r="Q40" s="55">
        <f t="shared" si="27"/>
        <v>0</v>
      </c>
      <c r="R40" s="55">
        <f t="shared" si="27"/>
        <v>0</v>
      </c>
      <c r="S40" s="55">
        <f t="shared" si="27"/>
        <v>0</v>
      </c>
      <c r="T40" s="55">
        <f t="shared" si="27"/>
        <v>0</v>
      </c>
      <c r="U40" s="55">
        <f t="shared" si="27"/>
        <v>0</v>
      </c>
      <c r="V40" s="55">
        <f t="shared" si="27"/>
        <v>0</v>
      </c>
      <c r="W40" s="55">
        <f t="shared" si="27"/>
        <v>0</v>
      </c>
      <c r="X40" s="55">
        <f t="shared" si="27"/>
        <v>0</v>
      </c>
      <c r="Y40" s="55">
        <f t="shared" si="27"/>
        <v>0</v>
      </c>
      <c r="Z40" s="55">
        <f t="shared" si="27"/>
        <v>0</v>
      </c>
      <c r="AA40" s="55">
        <f t="shared" si="27"/>
        <v>0</v>
      </c>
      <c r="AB40" s="55">
        <f t="shared" si="27"/>
        <v>0</v>
      </c>
      <c r="AC40" s="55">
        <f t="shared" si="27"/>
        <v>0</v>
      </c>
      <c r="AD40" s="55">
        <f t="shared" si="27"/>
        <v>0</v>
      </c>
      <c r="AE40" s="55">
        <f t="shared" si="27"/>
        <v>0</v>
      </c>
      <c r="AF40" s="55">
        <f t="shared" si="27"/>
        <v>0</v>
      </c>
      <c r="AG40" s="55">
        <f t="shared" si="27"/>
        <v>0</v>
      </c>
      <c r="AH40" s="55"/>
    </row>
    <row r="41" spans="1:38" s="1" customFormat="1" ht="14" hidden="1" outlineLevel="1">
      <c r="C41" s="1" t="s">
        <v>24</v>
      </c>
      <c r="D41" s="55">
        <f t="shared" ref="D41:J41" si="28">COUNTIF(D8:D26,"2－")</f>
        <v>0</v>
      </c>
      <c r="E41" s="55">
        <f t="shared" si="28"/>
        <v>0</v>
      </c>
      <c r="F41" s="55">
        <f t="shared" si="28"/>
        <v>0</v>
      </c>
      <c r="G41" s="55">
        <f t="shared" si="28"/>
        <v>0</v>
      </c>
      <c r="H41" s="55">
        <f t="shared" si="28"/>
        <v>0</v>
      </c>
      <c r="I41" s="55">
        <f t="shared" si="28"/>
        <v>0</v>
      </c>
      <c r="J41" s="55">
        <f t="shared" si="28"/>
        <v>0</v>
      </c>
      <c r="K41" s="55">
        <f>COUNTIF(K9:K26,"2－")</f>
        <v>0</v>
      </c>
      <c r="L41" s="55">
        <f t="shared" ref="L41:AG41" si="29">COUNTIF(L8:L26,"2－")</f>
        <v>0</v>
      </c>
      <c r="M41" s="55">
        <f t="shared" si="29"/>
        <v>0</v>
      </c>
      <c r="N41" s="55">
        <f t="shared" si="29"/>
        <v>0</v>
      </c>
      <c r="O41" s="55">
        <f t="shared" si="29"/>
        <v>0</v>
      </c>
      <c r="P41" s="55">
        <f t="shared" si="29"/>
        <v>0</v>
      </c>
      <c r="Q41" s="55">
        <f t="shared" si="29"/>
        <v>0</v>
      </c>
      <c r="R41" s="55">
        <f t="shared" si="29"/>
        <v>0</v>
      </c>
      <c r="S41" s="55">
        <f t="shared" si="29"/>
        <v>0</v>
      </c>
      <c r="T41" s="55">
        <f t="shared" si="29"/>
        <v>0</v>
      </c>
      <c r="U41" s="55">
        <f t="shared" si="29"/>
        <v>0</v>
      </c>
      <c r="V41" s="55">
        <f t="shared" si="29"/>
        <v>0</v>
      </c>
      <c r="W41" s="55">
        <f t="shared" si="29"/>
        <v>0</v>
      </c>
      <c r="X41" s="55">
        <f t="shared" si="29"/>
        <v>0</v>
      </c>
      <c r="Y41" s="55">
        <f t="shared" si="29"/>
        <v>0</v>
      </c>
      <c r="Z41" s="55">
        <f t="shared" si="29"/>
        <v>0</v>
      </c>
      <c r="AA41" s="55">
        <f t="shared" si="29"/>
        <v>0</v>
      </c>
      <c r="AB41" s="55">
        <f t="shared" si="29"/>
        <v>0</v>
      </c>
      <c r="AC41" s="55">
        <f t="shared" si="29"/>
        <v>0</v>
      </c>
      <c r="AD41" s="55">
        <f t="shared" si="29"/>
        <v>0</v>
      </c>
      <c r="AE41" s="55">
        <f t="shared" si="29"/>
        <v>0</v>
      </c>
      <c r="AF41" s="55">
        <f t="shared" si="29"/>
        <v>0</v>
      </c>
      <c r="AG41" s="55">
        <f t="shared" si="29"/>
        <v>0</v>
      </c>
      <c r="AH41" s="55"/>
    </row>
    <row r="42" spans="1:38" s="1" customFormat="1" ht="14" hidden="1" outlineLevel="1">
      <c r="C42" s="1" t="s">
        <v>26</v>
      </c>
      <c r="D42" s="55">
        <f t="shared" ref="D42:J42" si="30">COUNTIF(D8:D26,"２－")</f>
        <v>0</v>
      </c>
      <c r="E42" s="55">
        <f t="shared" si="30"/>
        <v>0</v>
      </c>
      <c r="F42" s="55">
        <f t="shared" si="30"/>
        <v>0</v>
      </c>
      <c r="G42" s="55">
        <f t="shared" si="30"/>
        <v>0</v>
      </c>
      <c r="H42" s="55">
        <f t="shared" si="30"/>
        <v>0</v>
      </c>
      <c r="I42" s="55">
        <f t="shared" si="30"/>
        <v>0</v>
      </c>
      <c r="J42" s="55">
        <f t="shared" si="30"/>
        <v>0</v>
      </c>
      <c r="K42" s="55">
        <f>COUNTIF(K9:K26,"２－")</f>
        <v>0</v>
      </c>
      <c r="L42" s="55">
        <f t="shared" ref="L42:AG42" si="31">COUNTIF(L8:L26,"２－")</f>
        <v>0</v>
      </c>
      <c r="M42" s="55">
        <f t="shared" si="31"/>
        <v>0</v>
      </c>
      <c r="N42" s="55">
        <f t="shared" si="31"/>
        <v>0</v>
      </c>
      <c r="O42" s="55">
        <f t="shared" si="31"/>
        <v>0</v>
      </c>
      <c r="P42" s="55">
        <f t="shared" si="31"/>
        <v>0</v>
      </c>
      <c r="Q42" s="55">
        <f t="shared" si="31"/>
        <v>0</v>
      </c>
      <c r="R42" s="55">
        <f t="shared" si="31"/>
        <v>0</v>
      </c>
      <c r="S42" s="55">
        <f t="shared" si="31"/>
        <v>0</v>
      </c>
      <c r="T42" s="55">
        <f t="shared" si="31"/>
        <v>0</v>
      </c>
      <c r="U42" s="55">
        <f t="shared" si="31"/>
        <v>0</v>
      </c>
      <c r="V42" s="55">
        <f t="shared" si="31"/>
        <v>0</v>
      </c>
      <c r="W42" s="55">
        <f t="shared" si="31"/>
        <v>0</v>
      </c>
      <c r="X42" s="55">
        <f t="shared" si="31"/>
        <v>0</v>
      </c>
      <c r="Y42" s="55">
        <f t="shared" si="31"/>
        <v>0</v>
      </c>
      <c r="Z42" s="55">
        <f t="shared" si="31"/>
        <v>0</v>
      </c>
      <c r="AA42" s="55">
        <f t="shared" si="31"/>
        <v>0</v>
      </c>
      <c r="AB42" s="55">
        <f t="shared" si="31"/>
        <v>0</v>
      </c>
      <c r="AC42" s="55">
        <f t="shared" si="31"/>
        <v>0</v>
      </c>
      <c r="AD42" s="55">
        <f t="shared" si="31"/>
        <v>0</v>
      </c>
      <c r="AE42" s="55">
        <f t="shared" si="31"/>
        <v>0</v>
      </c>
      <c r="AF42" s="55">
        <f t="shared" si="31"/>
        <v>0</v>
      </c>
      <c r="AG42" s="55">
        <f t="shared" si="31"/>
        <v>0</v>
      </c>
      <c r="AH42" s="55"/>
    </row>
    <row r="43" spans="1:38" s="1" customFormat="1" ht="14" hidden="1" outlineLevel="1">
      <c r="C43" s="1" t="s">
        <v>41</v>
      </c>
      <c r="D43" s="55">
        <f t="shared" ref="D43:J43" si="32">COUNTIF(D8:D26,"3早")</f>
        <v>0</v>
      </c>
      <c r="E43" s="55">
        <f t="shared" si="32"/>
        <v>0</v>
      </c>
      <c r="F43" s="55">
        <f t="shared" si="32"/>
        <v>0</v>
      </c>
      <c r="G43" s="55">
        <f t="shared" si="32"/>
        <v>0</v>
      </c>
      <c r="H43" s="55">
        <f t="shared" si="32"/>
        <v>0</v>
      </c>
      <c r="I43" s="55">
        <f t="shared" si="32"/>
        <v>0</v>
      </c>
      <c r="J43" s="55">
        <f t="shared" si="32"/>
        <v>0</v>
      </c>
      <c r="K43" s="55">
        <f>COUNTIF(K9:K26,"3早")</f>
        <v>0</v>
      </c>
      <c r="L43" s="55">
        <f t="shared" ref="L43:AG43" si="33">COUNTIF(L8:L26,"3早")</f>
        <v>0</v>
      </c>
      <c r="M43" s="55">
        <f t="shared" si="33"/>
        <v>0</v>
      </c>
      <c r="N43" s="55">
        <f t="shared" si="33"/>
        <v>0</v>
      </c>
      <c r="O43" s="55">
        <f t="shared" si="33"/>
        <v>0</v>
      </c>
      <c r="P43" s="55">
        <f t="shared" si="33"/>
        <v>0</v>
      </c>
      <c r="Q43" s="55">
        <f t="shared" si="33"/>
        <v>0</v>
      </c>
      <c r="R43" s="55">
        <f t="shared" si="33"/>
        <v>0</v>
      </c>
      <c r="S43" s="55">
        <f t="shared" si="33"/>
        <v>0</v>
      </c>
      <c r="T43" s="55">
        <f t="shared" si="33"/>
        <v>0</v>
      </c>
      <c r="U43" s="55">
        <f t="shared" si="33"/>
        <v>0</v>
      </c>
      <c r="V43" s="55">
        <f t="shared" si="33"/>
        <v>0</v>
      </c>
      <c r="W43" s="55">
        <f t="shared" si="33"/>
        <v>0</v>
      </c>
      <c r="X43" s="55">
        <f t="shared" si="33"/>
        <v>0</v>
      </c>
      <c r="Y43" s="55">
        <f t="shared" si="33"/>
        <v>0</v>
      </c>
      <c r="Z43" s="55">
        <f t="shared" si="33"/>
        <v>0</v>
      </c>
      <c r="AA43" s="55">
        <f t="shared" si="33"/>
        <v>0</v>
      </c>
      <c r="AB43" s="55">
        <f t="shared" si="33"/>
        <v>0</v>
      </c>
      <c r="AC43" s="55">
        <f t="shared" si="33"/>
        <v>0</v>
      </c>
      <c r="AD43" s="55">
        <f t="shared" si="33"/>
        <v>0</v>
      </c>
      <c r="AE43" s="55">
        <f t="shared" si="33"/>
        <v>0</v>
      </c>
      <c r="AF43" s="55">
        <f t="shared" si="33"/>
        <v>0</v>
      </c>
      <c r="AG43" s="55">
        <f t="shared" si="33"/>
        <v>0</v>
      </c>
      <c r="AH43" s="55"/>
    </row>
    <row r="44" spans="1:38" s="1" customFormat="1" ht="14" hidden="1" outlineLevel="1">
      <c r="C44" s="1" t="s">
        <v>72</v>
      </c>
      <c r="D44" s="55">
        <f t="shared" ref="D44:J44" si="34">COUNTIF(D8:D26,"３早")</f>
        <v>0</v>
      </c>
      <c r="E44" s="55">
        <f t="shared" si="34"/>
        <v>0</v>
      </c>
      <c r="F44" s="55">
        <f t="shared" si="34"/>
        <v>0</v>
      </c>
      <c r="G44" s="55">
        <f t="shared" si="34"/>
        <v>0</v>
      </c>
      <c r="H44" s="55">
        <f t="shared" si="34"/>
        <v>0</v>
      </c>
      <c r="I44" s="55">
        <f t="shared" si="34"/>
        <v>0</v>
      </c>
      <c r="J44" s="55">
        <f t="shared" si="34"/>
        <v>0</v>
      </c>
      <c r="K44" s="55">
        <f>COUNTIF(K9:K26,"３早")</f>
        <v>0</v>
      </c>
      <c r="L44" s="55">
        <f t="shared" ref="L44:AG44" si="35">COUNTIF(L8:L26,"３早")</f>
        <v>0</v>
      </c>
      <c r="M44" s="55">
        <f t="shared" si="35"/>
        <v>0</v>
      </c>
      <c r="N44" s="55">
        <f t="shared" si="35"/>
        <v>0</v>
      </c>
      <c r="O44" s="55">
        <f t="shared" si="35"/>
        <v>0</v>
      </c>
      <c r="P44" s="55">
        <f t="shared" si="35"/>
        <v>0</v>
      </c>
      <c r="Q44" s="55">
        <f t="shared" si="35"/>
        <v>0</v>
      </c>
      <c r="R44" s="55">
        <f t="shared" si="35"/>
        <v>0</v>
      </c>
      <c r="S44" s="55">
        <f t="shared" si="35"/>
        <v>0</v>
      </c>
      <c r="T44" s="55">
        <f t="shared" si="35"/>
        <v>0</v>
      </c>
      <c r="U44" s="55">
        <f t="shared" si="35"/>
        <v>0</v>
      </c>
      <c r="V44" s="55">
        <f t="shared" si="35"/>
        <v>0</v>
      </c>
      <c r="W44" s="55">
        <f t="shared" si="35"/>
        <v>0</v>
      </c>
      <c r="X44" s="55">
        <f t="shared" si="35"/>
        <v>0</v>
      </c>
      <c r="Y44" s="55">
        <f t="shared" si="35"/>
        <v>0</v>
      </c>
      <c r="Z44" s="55">
        <f t="shared" si="35"/>
        <v>0</v>
      </c>
      <c r="AA44" s="55">
        <f t="shared" si="35"/>
        <v>0</v>
      </c>
      <c r="AB44" s="55">
        <f t="shared" si="35"/>
        <v>0</v>
      </c>
      <c r="AC44" s="55">
        <f t="shared" si="35"/>
        <v>0</v>
      </c>
      <c r="AD44" s="55">
        <f t="shared" si="35"/>
        <v>0</v>
      </c>
      <c r="AE44" s="55">
        <f t="shared" si="35"/>
        <v>0</v>
      </c>
      <c r="AF44" s="55">
        <f t="shared" si="35"/>
        <v>0</v>
      </c>
      <c r="AG44" s="55">
        <f t="shared" si="35"/>
        <v>0</v>
      </c>
      <c r="AH44" s="55"/>
    </row>
    <row r="45" spans="1:38" s="1" customFormat="1" ht="14" hidden="1" outlineLevel="1">
      <c r="C45" s="1" t="s">
        <v>36</v>
      </c>
      <c r="D45" s="55">
        <f t="shared" ref="D45:AG45" si="36">COUNTIF(D8:D26,"3オ")</f>
        <v>0</v>
      </c>
      <c r="E45" s="55">
        <f t="shared" si="36"/>
        <v>0</v>
      </c>
      <c r="F45" s="55">
        <f t="shared" si="36"/>
        <v>0</v>
      </c>
      <c r="G45" s="55">
        <f t="shared" si="36"/>
        <v>0</v>
      </c>
      <c r="H45" s="55">
        <f t="shared" si="36"/>
        <v>0</v>
      </c>
      <c r="I45" s="55">
        <f t="shared" si="36"/>
        <v>0</v>
      </c>
      <c r="J45" s="55">
        <f t="shared" si="36"/>
        <v>0</v>
      </c>
      <c r="K45" s="55">
        <f t="shared" si="36"/>
        <v>0</v>
      </c>
      <c r="L45" s="55">
        <f t="shared" si="36"/>
        <v>0</v>
      </c>
      <c r="M45" s="55">
        <f t="shared" si="36"/>
        <v>0</v>
      </c>
      <c r="N45" s="55">
        <f t="shared" si="36"/>
        <v>0</v>
      </c>
      <c r="O45" s="55">
        <f t="shared" si="36"/>
        <v>0</v>
      </c>
      <c r="P45" s="55">
        <f t="shared" si="36"/>
        <v>0</v>
      </c>
      <c r="Q45" s="55">
        <f t="shared" si="36"/>
        <v>0</v>
      </c>
      <c r="R45" s="55">
        <f t="shared" si="36"/>
        <v>0</v>
      </c>
      <c r="S45" s="55">
        <f t="shared" si="36"/>
        <v>0</v>
      </c>
      <c r="T45" s="55">
        <f t="shared" si="36"/>
        <v>0</v>
      </c>
      <c r="U45" s="55">
        <f t="shared" si="36"/>
        <v>0</v>
      </c>
      <c r="V45" s="55">
        <f t="shared" si="36"/>
        <v>0</v>
      </c>
      <c r="W45" s="55">
        <f t="shared" si="36"/>
        <v>0</v>
      </c>
      <c r="X45" s="55">
        <f t="shared" si="36"/>
        <v>0</v>
      </c>
      <c r="Y45" s="55">
        <f t="shared" si="36"/>
        <v>0</v>
      </c>
      <c r="Z45" s="55">
        <f t="shared" si="36"/>
        <v>0</v>
      </c>
      <c r="AA45" s="55">
        <f t="shared" si="36"/>
        <v>0</v>
      </c>
      <c r="AB45" s="55">
        <f t="shared" si="36"/>
        <v>0</v>
      </c>
      <c r="AC45" s="55">
        <f t="shared" si="36"/>
        <v>0</v>
      </c>
      <c r="AD45" s="55">
        <f t="shared" si="36"/>
        <v>0</v>
      </c>
      <c r="AE45" s="55">
        <f t="shared" si="36"/>
        <v>0</v>
      </c>
      <c r="AF45" s="55">
        <f t="shared" si="36"/>
        <v>0</v>
      </c>
      <c r="AG45" s="55">
        <f t="shared" si="36"/>
        <v>0</v>
      </c>
      <c r="AH45" s="55"/>
    </row>
    <row r="46" spans="1:38" s="1" customFormat="1" ht="14" hidden="1" outlineLevel="1">
      <c r="C46" s="1" t="s">
        <v>73</v>
      </c>
      <c r="D46" s="55">
        <f t="shared" ref="D46:J46" si="37">COUNTIF(D8:D26,"３オ")</f>
        <v>0</v>
      </c>
      <c r="E46" s="55">
        <f t="shared" si="37"/>
        <v>0</v>
      </c>
      <c r="F46" s="55">
        <f t="shared" si="37"/>
        <v>0</v>
      </c>
      <c r="G46" s="55">
        <f t="shared" si="37"/>
        <v>0</v>
      </c>
      <c r="H46" s="55">
        <f t="shared" si="37"/>
        <v>0</v>
      </c>
      <c r="I46" s="55">
        <f t="shared" si="37"/>
        <v>0</v>
      </c>
      <c r="J46" s="55">
        <f t="shared" si="37"/>
        <v>0</v>
      </c>
      <c r="K46" s="55">
        <f>COUNTIF(K9:K26,"３オ")</f>
        <v>0</v>
      </c>
      <c r="L46" s="55">
        <f t="shared" ref="L46:AG46" si="38">COUNTIF(L8:L26,"３オ")</f>
        <v>0</v>
      </c>
      <c r="M46" s="55">
        <f t="shared" si="38"/>
        <v>0</v>
      </c>
      <c r="N46" s="55">
        <f t="shared" si="38"/>
        <v>0</v>
      </c>
      <c r="O46" s="55">
        <f t="shared" si="38"/>
        <v>0</v>
      </c>
      <c r="P46" s="55">
        <f t="shared" si="38"/>
        <v>0</v>
      </c>
      <c r="Q46" s="55">
        <f t="shared" si="38"/>
        <v>0</v>
      </c>
      <c r="R46" s="55">
        <f t="shared" si="38"/>
        <v>0</v>
      </c>
      <c r="S46" s="55">
        <f t="shared" si="38"/>
        <v>0</v>
      </c>
      <c r="T46" s="55">
        <f t="shared" si="38"/>
        <v>0</v>
      </c>
      <c r="U46" s="55">
        <f t="shared" si="38"/>
        <v>0</v>
      </c>
      <c r="V46" s="55">
        <f t="shared" si="38"/>
        <v>0</v>
      </c>
      <c r="W46" s="55">
        <f t="shared" si="38"/>
        <v>0</v>
      </c>
      <c r="X46" s="55">
        <f t="shared" si="38"/>
        <v>0</v>
      </c>
      <c r="Y46" s="55">
        <f t="shared" si="38"/>
        <v>0</v>
      </c>
      <c r="Z46" s="55">
        <f t="shared" si="38"/>
        <v>0</v>
      </c>
      <c r="AA46" s="55">
        <f t="shared" si="38"/>
        <v>0</v>
      </c>
      <c r="AB46" s="55">
        <f t="shared" si="38"/>
        <v>0</v>
      </c>
      <c r="AC46" s="55">
        <f t="shared" si="38"/>
        <v>0</v>
      </c>
      <c r="AD46" s="55">
        <f t="shared" si="38"/>
        <v>0</v>
      </c>
      <c r="AE46" s="55">
        <f t="shared" si="38"/>
        <v>0</v>
      </c>
      <c r="AF46" s="55">
        <f t="shared" si="38"/>
        <v>0</v>
      </c>
      <c r="AG46" s="55">
        <f t="shared" si="38"/>
        <v>0</v>
      </c>
      <c r="AH46" s="55"/>
    </row>
    <row r="47" spans="1:38" s="1" customFormat="1" ht="14" hidden="1" outlineLevel="1">
      <c r="C47" s="1" t="s">
        <v>27</v>
      </c>
      <c r="D47" s="55">
        <f t="shared" ref="D47:J47" si="39">COUNTIF(D8:D26,"3-")</f>
        <v>0</v>
      </c>
      <c r="E47" s="55">
        <f t="shared" si="39"/>
        <v>0</v>
      </c>
      <c r="F47" s="55">
        <f t="shared" si="39"/>
        <v>0</v>
      </c>
      <c r="G47" s="55">
        <f t="shared" si="39"/>
        <v>0</v>
      </c>
      <c r="H47" s="55">
        <f t="shared" si="39"/>
        <v>0</v>
      </c>
      <c r="I47" s="55">
        <f t="shared" si="39"/>
        <v>0</v>
      </c>
      <c r="J47" s="55">
        <f t="shared" si="39"/>
        <v>0</v>
      </c>
      <c r="K47" s="55">
        <f>COUNTIF(K9:K26,"3-")</f>
        <v>0</v>
      </c>
      <c r="L47" s="55">
        <f t="shared" ref="L47:AG47" si="40">COUNTIF(L8:L26,"3-")</f>
        <v>0</v>
      </c>
      <c r="M47" s="55">
        <f t="shared" si="40"/>
        <v>0</v>
      </c>
      <c r="N47" s="55">
        <f t="shared" si="40"/>
        <v>0</v>
      </c>
      <c r="O47" s="55">
        <f t="shared" si="40"/>
        <v>0</v>
      </c>
      <c r="P47" s="55">
        <f t="shared" si="40"/>
        <v>0</v>
      </c>
      <c r="Q47" s="55">
        <f t="shared" si="40"/>
        <v>0</v>
      </c>
      <c r="R47" s="55">
        <f t="shared" si="40"/>
        <v>0</v>
      </c>
      <c r="S47" s="55">
        <f t="shared" si="40"/>
        <v>0</v>
      </c>
      <c r="T47" s="55">
        <f t="shared" si="40"/>
        <v>0</v>
      </c>
      <c r="U47" s="55">
        <f t="shared" si="40"/>
        <v>0</v>
      </c>
      <c r="V47" s="55">
        <f t="shared" si="40"/>
        <v>0</v>
      </c>
      <c r="W47" s="55">
        <f t="shared" si="40"/>
        <v>0</v>
      </c>
      <c r="X47" s="55">
        <f t="shared" si="40"/>
        <v>0</v>
      </c>
      <c r="Y47" s="55">
        <f t="shared" si="40"/>
        <v>0</v>
      </c>
      <c r="Z47" s="55">
        <f t="shared" si="40"/>
        <v>0</v>
      </c>
      <c r="AA47" s="55">
        <f t="shared" si="40"/>
        <v>0</v>
      </c>
      <c r="AB47" s="55">
        <f t="shared" si="40"/>
        <v>0</v>
      </c>
      <c r="AC47" s="55">
        <f t="shared" si="40"/>
        <v>0</v>
      </c>
      <c r="AD47" s="55">
        <f t="shared" si="40"/>
        <v>0</v>
      </c>
      <c r="AE47" s="55">
        <f t="shared" si="40"/>
        <v>0</v>
      </c>
      <c r="AF47" s="55">
        <f t="shared" si="40"/>
        <v>0</v>
      </c>
      <c r="AG47" s="55">
        <f t="shared" si="40"/>
        <v>0</v>
      </c>
      <c r="AH47" s="55"/>
    </row>
    <row r="48" spans="1:38" s="1" customFormat="1" ht="14" hidden="1" outlineLevel="1">
      <c r="C48" s="1" t="s">
        <v>28</v>
      </c>
      <c r="D48" s="55">
        <f t="shared" ref="D48:J48" si="41">COUNTIF(D8:D26,"3－")</f>
        <v>0</v>
      </c>
      <c r="E48" s="55">
        <f t="shared" si="41"/>
        <v>0</v>
      </c>
      <c r="F48" s="55">
        <f t="shared" si="41"/>
        <v>0</v>
      </c>
      <c r="G48" s="55">
        <f t="shared" si="41"/>
        <v>0</v>
      </c>
      <c r="H48" s="55">
        <f t="shared" si="41"/>
        <v>0</v>
      </c>
      <c r="I48" s="55">
        <f t="shared" si="41"/>
        <v>0</v>
      </c>
      <c r="J48" s="55">
        <f t="shared" si="41"/>
        <v>0</v>
      </c>
      <c r="K48" s="55">
        <f>COUNTIF(K9:K26,"3－")</f>
        <v>0</v>
      </c>
      <c r="L48" s="55">
        <f t="shared" ref="L48:AG48" si="42">COUNTIF(L8:L26,"3－")</f>
        <v>0</v>
      </c>
      <c r="M48" s="55">
        <f t="shared" si="42"/>
        <v>0</v>
      </c>
      <c r="N48" s="55">
        <f t="shared" si="42"/>
        <v>0</v>
      </c>
      <c r="O48" s="55">
        <f t="shared" si="42"/>
        <v>0</v>
      </c>
      <c r="P48" s="55">
        <f t="shared" si="42"/>
        <v>0</v>
      </c>
      <c r="Q48" s="55">
        <f t="shared" si="42"/>
        <v>0</v>
      </c>
      <c r="R48" s="55">
        <f t="shared" si="42"/>
        <v>0</v>
      </c>
      <c r="S48" s="55">
        <f t="shared" si="42"/>
        <v>0</v>
      </c>
      <c r="T48" s="55">
        <f t="shared" si="42"/>
        <v>0</v>
      </c>
      <c r="U48" s="55">
        <f t="shared" si="42"/>
        <v>0</v>
      </c>
      <c r="V48" s="55">
        <f t="shared" si="42"/>
        <v>0</v>
      </c>
      <c r="W48" s="55">
        <f t="shared" si="42"/>
        <v>0</v>
      </c>
      <c r="X48" s="55">
        <f t="shared" si="42"/>
        <v>0</v>
      </c>
      <c r="Y48" s="55">
        <f t="shared" si="42"/>
        <v>0</v>
      </c>
      <c r="Z48" s="55">
        <f t="shared" si="42"/>
        <v>0</v>
      </c>
      <c r="AA48" s="55">
        <f t="shared" si="42"/>
        <v>0</v>
      </c>
      <c r="AB48" s="55">
        <f t="shared" si="42"/>
        <v>0</v>
      </c>
      <c r="AC48" s="55">
        <f t="shared" si="42"/>
        <v>0</v>
      </c>
      <c r="AD48" s="55">
        <f t="shared" si="42"/>
        <v>0</v>
      </c>
      <c r="AE48" s="55">
        <f t="shared" si="42"/>
        <v>0</v>
      </c>
      <c r="AF48" s="55">
        <f t="shared" si="42"/>
        <v>0</v>
      </c>
      <c r="AG48" s="55">
        <f t="shared" si="42"/>
        <v>0</v>
      </c>
      <c r="AH48" s="55"/>
    </row>
    <row r="49" spans="3:34" s="1" customFormat="1" ht="14" hidden="1" outlineLevel="1">
      <c r="C49" s="1" t="s">
        <v>29</v>
      </c>
      <c r="D49" s="55">
        <f t="shared" ref="D49:J49" si="43">COUNTIF(D8:D26,"３-")</f>
        <v>0</v>
      </c>
      <c r="E49" s="55">
        <f t="shared" si="43"/>
        <v>0</v>
      </c>
      <c r="F49" s="55">
        <f t="shared" si="43"/>
        <v>0</v>
      </c>
      <c r="G49" s="55">
        <f t="shared" si="43"/>
        <v>0</v>
      </c>
      <c r="H49" s="55">
        <f t="shared" si="43"/>
        <v>0</v>
      </c>
      <c r="I49" s="55">
        <f t="shared" si="43"/>
        <v>0</v>
      </c>
      <c r="J49" s="55">
        <f t="shared" si="43"/>
        <v>0</v>
      </c>
      <c r="K49" s="55">
        <f>COUNTIF(K9:K26,"３-")</f>
        <v>0</v>
      </c>
      <c r="L49" s="55">
        <f t="shared" ref="L49:AG49" si="44">COUNTIF(L8:L26,"３-")</f>
        <v>0</v>
      </c>
      <c r="M49" s="55">
        <f t="shared" si="44"/>
        <v>0</v>
      </c>
      <c r="N49" s="55">
        <f t="shared" si="44"/>
        <v>0</v>
      </c>
      <c r="O49" s="55">
        <f t="shared" si="44"/>
        <v>0</v>
      </c>
      <c r="P49" s="55">
        <f t="shared" si="44"/>
        <v>0</v>
      </c>
      <c r="Q49" s="55">
        <f t="shared" si="44"/>
        <v>0</v>
      </c>
      <c r="R49" s="55">
        <f t="shared" si="44"/>
        <v>0</v>
      </c>
      <c r="S49" s="55">
        <f t="shared" si="44"/>
        <v>0</v>
      </c>
      <c r="T49" s="55">
        <f t="shared" si="44"/>
        <v>0</v>
      </c>
      <c r="U49" s="55">
        <f t="shared" si="44"/>
        <v>0</v>
      </c>
      <c r="V49" s="55">
        <f t="shared" si="44"/>
        <v>0</v>
      </c>
      <c r="W49" s="55">
        <f t="shared" si="44"/>
        <v>0</v>
      </c>
      <c r="X49" s="55">
        <f t="shared" si="44"/>
        <v>0</v>
      </c>
      <c r="Y49" s="55">
        <f t="shared" si="44"/>
        <v>0</v>
      </c>
      <c r="Z49" s="55">
        <f t="shared" si="44"/>
        <v>0</v>
      </c>
      <c r="AA49" s="55">
        <f t="shared" si="44"/>
        <v>0</v>
      </c>
      <c r="AB49" s="55">
        <f t="shared" si="44"/>
        <v>0</v>
      </c>
      <c r="AC49" s="55">
        <f t="shared" si="44"/>
        <v>0</v>
      </c>
      <c r="AD49" s="55">
        <f t="shared" si="44"/>
        <v>0</v>
      </c>
      <c r="AE49" s="55">
        <f t="shared" si="44"/>
        <v>0</v>
      </c>
      <c r="AF49" s="55">
        <f t="shared" si="44"/>
        <v>0</v>
      </c>
      <c r="AG49" s="55">
        <f t="shared" si="44"/>
        <v>0</v>
      </c>
      <c r="AH49" s="55"/>
    </row>
    <row r="50" spans="3:34" s="1" customFormat="1" ht="14" hidden="1" outlineLevel="1">
      <c r="C50" s="1" t="s">
        <v>30</v>
      </c>
      <c r="D50" s="55">
        <f t="shared" ref="D50:J50" si="45">COUNTIF(D8:D26,"３－")</f>
        <v>0</v>
      </c>
      <c r="E50" s="55">
        <f t="shared" si="45"/>
        <v>0</v>
      </c>
      <c r="F50" s="55">
        <f t="shared" si="45"/>
        <v>0</v>
      </c>
      <c r="G50" s="55">
        <f t="shared" si="45"/>
        <v>0</v>
      </c>
      <c r="H50" s="55">
        <f t="shared" si="45"/>
        <v>0</v>
      </c>
      <c r="I50" s="55">
        <f t="shared" si="45"/>
        <v>0</v>
      </c>
      <c r="J50" s="55">
        <f t="shared" si="45"/>
        <v>0</v>
      </c>
      <c r="K50" s="55">
        <f>COUNTIF(K9:K26,"３－")</f>
        <v>0</v>
      </c>
      <c r="L50" s="55">
        <f t="shared" ref="L50:AG50" si="46">COUNTIF(L8:L26,"３－")</f>
        <v>0</v>
      </c>
      <c r="M50" s="55">
        <f t="shared" si="46"/>
        <v>0</v>
      </c>
      <c r="N50" s="55">
        <f t="shared" si="46"/>
        <v>0</v>
      </c>
      <c r="O50" s="55">
        <f t="shared" si="46"/>
        <v>0</v>
      </c>
      <c r="P50" s="55">
        <f t="shared" si="46"/>
        <v>0</v>
      </c>
      <c r="Q50" s="55">
        <f t="shared" si="46"/>
        <v>0</v>
      </c>
      <c r="R50" s="55">
        <f t="shared" si="46"/>
        <v>0</v>
      </c>
      <c r="S50" s="55">
        <f t="shared" si="46"/>
        <v>0</v>
      </c>
      <c r="T50" s="55">
        <f t="shared" si="46"/>
        <v>0</v>
      </c>
      <c r="U50" s="55">
        <f t="shared" si="46"/>
        <v>0</v>
      </c>
      <c r="V50" s="55">
        <f t="shared" si="46"/>
        <v>0</v>
      </c>
      <c r="W50" s="55">
        <f t="shared" si="46"/>
        <v>0</v>
      </c>
      <c r="X50" s="55">
        <f t="shared" si="46"/>
        <v>0</v>
      </c>
      <c r="Y50" s="55">
        <f t="shared" si="46"/>
        <v>0</v>
      </c>
      <c r="Z50" s="55">
        <f t="shared" si="46"/>
        <v>0</v>
      </c>
      <c r="AA50" s="55">
        <f t="shared" si="46"/>
        <v>0</v>
      </c>
      <c r="AB50" s="55">
        <f t="shared" si="46"/>
        <v>0</v>
      </c>
      <c r="AC50" s="55">
        <f t="shared" si="46"/>
        <v>0</v>
      </c>
      <c r="AD50" s="55">
        <f t="shared" si="46"/>
        <v>0</v>
      </c>
      <c r="AE50" s="55">
        <f t="shared" si="46"/>
        <v>0</v>
      </c>
      <c r="AF50" s="55">
        <f t="shared" si="46"/>
        <v>0</v>
      </c>
      <c r="AG50" s="55">
        <f t="shared" si="46"/>
        <v>0</v>
      </c>
      <c r="AH50" s="55"/>
    </row>
    <row r="51" spans="3:34" s="1" customFormat="1" ht="14" collapsed="1">
      <c r="C51" s="1" t="s">
        <v>40</v>
      </c>
      <c r="D51" s="55">
        <f t="shared" ref="D51:AG51" si="47">SUM(D35:D36)</f>
        <v>0</v>
      </c>
      <c r="E51" s="55">
        <f t="shared" si="47"/>
        <v>0</v>
      </c>
      <c r="F51" s="55">
        <f t="shared" si="47"/>
        <v>0</v>
      </c>
      <c r="G51" s="55">
        <f t="shared" si="47"/>
        <v>0</v>
      </c>
      <c r="H51" s="55">
        <f t="shared" si="47"/>
        <v>0</v>
      </c>
      <c r="I51" s="55">
        <f t="shared" si="47"/>
        <v>0</v>
      </c>
      <c r="J51" s="55">
        <f t="shared" si="47"/>
        <v>0</v>
      </c>
      <c r="K51" s="55">
        <f t="shared" si="47"/>
        <v>0</v>
      </c>
      <c r="L51" s="55">
        <f t="shared" si="47"/>
        <v>0</v>
      </c>
      <c r="M51" s="55">
        <f t="shared" si="47"/>
        <v>0</v>
      </c>
      <c r="N51" s="55">
        <f t="shared" si="47"/>
        <v>0</v>
      </c>
      <c r="O51" s="55">
        <f t="shared" si="47"/>
        <v>0</v>
      </c>
      <c r="P51" s="55">
        <f t="shared" si="47"/>
        <v>0</v>
      </c>
      <c r="Q51" s="55">
        <f t="shared" si="47"/>
        <v>0</v>
      </c>
      <c r="R51" s="55">
        <f t="shared" si="47"/>
        <v>0</v>
      </c>
      <c r="S51" s="55">
        <f t="shared" si="47"/>
        <v>0</v>
      </c>
      <c r="T51" s="55">
        <f t="shared" si="47"/>
        <v>0</v>
      </c>
      <c r="U51" s="55">
        <f t="shared" si="47"/>
        <v>0</v>
      </c>
      <c r="V51" s="55">
        <f t="shared" si="47"/>
        <v>0</v>
      </c>
      <c r="W51" s="55">
        <f t="shared" si="47"/>
        <v>0</v>
      </c>
      <c r="X51" s="55">
        <f t="shared" si="47"/>
        <v>0</v>
      </c>
      <c r="Y51" s="55">
        <f t="shared" si="47"/>
        <v>0</v>
      </c>
      <c r="Z51" s="55">
        <f t="shared" si="47"/>
        <v>0</v>
      </c>
      <c r="AA51" s="55">
        <f t="shared" si="47"/>
        <v>0</v>
      </c>
      <c r="AB51" s="55">
        <f t="shared" si="47"/>
        <v>0</v>
      </c>
      <c r="AC51" s="55">
        <f t="shared" si="47"/>
        <v>0</v>
      </c>
      <c r="AD51" s="55">
        <f t="shared" si="47"/>
        <v>0</v>
      </c>
      <c r="AE51" s="55">
        <f t="shared" si="47"/>
        <v>0</v>
      </c>
      <c r="AF51" s="55">
        <f t="shared" si="47"/>
        <v>0</v>
      </c>
      <c r="AG51" s="55">
        <f t="shared" si="47"/>
        <v>0</v>
      </c>
      <c r="AH51" s="55"/>
    </row>
    <row r="52" spans="3:34" s="1" customFormat="1" ht="14">
      <c r="C52" s="1" t="s">
        <v>42</v>
      </c>
      <c r="D52" s="55">
        <f t="shared" ref="D52:AG52" si="48">SUM(D37:D38)</f>
        <v>0</v>
      </c>
      <c r="E52" s="55">
        <f t="shared" si="48"/>
        <v>0</v>
      </c>
      <c r="F52" s="55">
        <f t="shared" si="48"/>
        <v>0</v>
      </c>
      <c r="G52" s="55">
        <f t="shared" si="48"/>
        <v>0</v>
      </c>
      <c r="H52" s="55">
        <f t="shared" si="48"/>
        <v>0</v>
      </c>
      <c r="I52" s="55">
        <f t="shared" si="48"/>
        <v>0</v>
      </c>
      <c r="J52" s="55">
        <f t="shared" si="48"/>
        <v>0</v>
      </c>
      <c r="K52" s="55">
        <f t="shared" si="48"/>
        <v>0</v>
      </c>
      <c r="L52" s="55">
        <f t="shared" si="48"/>
        <v>0</v>
      </c>
      <c r="M52" s="55">
        <f t="shared" si="48"/>
        <v>0</v>
      </c>
      <c r="N52" s="55">
        <f t="shared" si="48"/>
        <v>0</v>
      </c>
      <c r="O52" s="55">
        <f t="shared" si="48"/>
        <v>0</v>
      </c>
      <c r="P52" s="55">
        <f t="shared" si="48"/>
        <v>0</v>
      </c>
      <c r="Q52" s="55">
        <f t="shared" si="48"/>
        <v>0</v>
      </c>
      <c r="R52" s="55">
        <f t="shared" si="48"/>
        <v>0</v>
      </c>
      <c r="S52" s="55">
        <f t="shared" si="48"/>
        <v>0</v>
      </c>
      <c r="T52" s="55">
        <f t="shared" si="48"/>
        <v>0</v>
      </c>
      <c r="U52" s="55">
        <f t="shared" si="48"/>
        <v>0</v>
      </c>
      <c r="V52" s="55">
        <f t="shared" si="48"/>
        <v>0</v>
      </c>
      <c r="W52" s="55">
        <f t="shared" si="48"/>
        <v>0</v>
      </c>
      <c r="X52" s="55">
        <f t="shared" si="48"/>
        <v>0</v>
      </c>
      <c r="Y52" s="55">
        <f t="shared" si="48"/>
        <v>0</v>
      </c>
      <c r="Z52" s="55">
        <f t="shared" si="48"/>
        <v>0</v>
      </c>
      <c r="AA52" s="55">
        <f t="shared" si="48"/>
        <v>0</v>
      </c>
      <c r="AB52" s="55">
        <f t="shared" si="48"/>
        <v>0</v>
      </c>
      <c r="AC52" s="55">
        <f t="shared" si="48"/>
        <v>0</v>
      </c>
      <c r="AD52" s="55">
        <f t="shared" si="48"/>
        <v>0</v>
      </c>
      <c r="AE52" s="55">
        <f t="shared" si="48"/>
        <v>0</v>
      </c>
      <c r="AF52" s="55">
        <f t="shared" si="48"/>
        <v>0</v>
      </c>
      <c r="AG52" s="55">
        <f t="shared" si="48"/>
        <v>0</v>
      </c>
      <c r="AH52" s="55"/>
    </row>
    <row r="53" spans="3:34" s="1" customFormat="1" ht="14">
      <c r="C53" s="1" t="s">
        <v>24</v>
      </c>
      <c r="D53" s="55">
        <f t="shared" ref="D53:AG53" si="49">SUM(D39:D42)</f>
        <v>0</v>
      </c>
      <c r="E53" s="55">
        <f t="shared" si="49"/>
        <v>0</v>
      </c>
      <c r="F53" s="55">
        <f t="shared" si="49"/>
        <v>0</v>
      </c>
      <c r="G53" s="55">
        <f t="shared" si="49"/>
        <v>0</v>
      </c>
      <c r="H53" s="55">
        <f t="shared" si="49"/>
        <v>0</v>
      </c>
      <c r="I53" s="55">
        <f t="shared" si="49"/>
        <v>0</v>
      </c>
      <c r="J53" s="55">
        <f t="shared" si="49"/>
        <v>0</v>
      </c>
      <c r="K53" s="55">
        <f t="shared" si="49"/>
        <v>0</v>
      </c>
      <c r="L53" s="55">
        <f t="shared" si="49"/>
        <v>0</v>
      </c>
      <c r="M53" s="55">
        <f t="shared" si="49"/>
        <v>0</v>
      </c>
      <c r="N53" s="55">
        <f t="shared" si="49"/>
        <v>0</v>
      </c>
      <c r="O53" s="55">
        <f t="shared" si="49"/>
        <v>0</v>
      </c>
      <c r="P53" s="55">
        <f t="shared" si="49"/>
        <v>0</v>
      </c>
      <c r="Q53" s="55">
        <f t="shared" si="49"/>
        <v>0</v>
      </c>
      <c r="R53" s="55">
        <f t="shared" si="49"/>
        <v>0</v>
      </c>
      <c r="S53" s="55">
        <f t="shared" si="49"/>
        <v>0</v>
      </c>
      <c r="T53" s="55">
        <f t="shared" si="49"/>
        <v>0</v>
      </c>
      <c r="U53" s="55">
        <f t="shared" si="49"/>
        <v>0</v>
      </c>
      <c r="V53" s="55">
        <f t="shared" si="49"/>
        <v>0</v>
      </c>
      <c r="W53" s="55">
        <f t="shared" si="49"/>
        <v>0</v>
      </c>
      <c r="X53" s="55">
        <f t="shared" si="49"/>
        <v>0</v>
      </c>
      <c r="Y53" s="55">
        <f t="shared" si="49"/>
        <v>0</v>
      </c>
      <c r="Z53" s="55">
        <f t="shared" si="49"/>
        <v>0</v>
      </c>
      <c r="AA53" s="55">
        <f t="shared" si="49"/>
        <v>0</v>
      </c>
      <c r="AB53" s="55">
        <f t="shared" si="49"/>
        <v>0</v>
      </c>
      <c r="AC53" s="55">
        <f t="shared" si="49"/>
        <v>0</v>
      </c>
      <c r="AD53" s="55">
        <f t="shared" si="49"/>
        <v>0</v>
      </c>
      <c r="AE53" s="55">
        <f t="shared" si="49"/>
        <v>0</v>
      </c>
      <c r="AF53" s="55">
        <f t="shared" si="49"/>
        <v>0</v>
      </c>
      <c r="AG53" s="55">
        <f t="shared" si="49"/>
        <v>0</v>
      </c>
      <c r="AH53" s="55"/>
    </row>
    <row r="54" spans="3:34" s="1" customFormat="1" ht="14">
      <c r="C54" s="1" t="s">
        <v>41</v>
      </c>
      <c r="D54" s="55">
        <f t="shared" ref="D54:AG54" si="50">SUM(D43:D44)</f>
        <v>0</v>
      </c>
      <c r="E54" s="55">
        <f t="shared" si="50"/>
        <v>0</v>
      </c>
      <c r="F54" s="55">
        <f t="shared" si="50"/>
        <v>0</v>
      </c>
      <c r="G54" s="55">
        <f t="shared" si="50"/>
        <v>0</v>
      </c>
      <c r="H54" s="55">
        <f t="shared" si="50"/>
        <v>0</v>
      </c>
      <c r="I54" s="55">
        <f t="shared" si="50"/>
        <v>0</v>
      </c>
      <c r="J54" s="55">
        <f t="shared" si="50"/>
        <v>0</v>
      </c>
      <c r="K54" s="55">
        <f t="shared" si="50"/>
        <v>0</v>
      </c>
      <c r="L54" s="55">
        <f t="shared" si="50"/>
        <v>0</v>
      </c>
      <c r="M54" s="55">
        <f t="shared" si="50"/>
        <v>0</v>
      </c>
      <c r="N54" s="55">
        <f t="shared" si="50"/>
        <v>0</v>
      </c>
      <c r="O54" s="55">
        <f t="shared" si="50"/>
        <v>0</v>
      </c>
      <c r="P54" s="55">
        <f t="shared" si="50"/>
        <v>0</v>
      </c>
      <c r="Q54" s="55">
        <f t="shared" si="50"/>
        <v>0</v>
      </c>
      <c r="R54" s="55">
        <f t="shared" si="50"/>
        <v>0</v>
      </c>
      <c r="S54" s="55">
        <f t="shared" si="50"/>
        <v>0</v>
      </c>
      <c r="T54" s="55">
        <f t="shared" si="50"/>
        <v>0</v>
      </c>
      <c r="U54" s="55">
        <f t="shared" si="50"/>
        <v>0</v>
      </c>
      <c r="V54" s="55">
        <f t="shared" si="50"/>
        <v>0</v>
      </c>
      <c r="W54" s="55">
        <f t="shared" si="50"/>
        <v>0</v>
      </c>
      <c r="X54" s="55">
        <f t="shared" si="50"/>
        <v>0</v>
      </c>
      <c r="Y54" s="55">
        <f t="shared" si="50"/>
        <v>0</v>
      </c>
      <c r="Z54" s="55">
        <f t="shared" si="50"/>
        <v>0</v>
      </c>
      <c r="AA54" s="55">
        <f t="shared" si="50"/>
        <v>0</v>
      </c>
      <c r="AB54" s="55">
        <f t="shared" si="50"/>
        <v>0</v>
      </c>
      <c r="AC54" s="55">
        <f t="shared" si="50"/>
        <v>0</v>
      </c>
      <c r="AD54" s="55">
        <f t="shared" si="50"/>
        <v>0</v>
      </c>
      <c r="AE54" s="55">
        <f t="shared" si="50"/>
        <v>0</v>
      </c>
      <c r="AF54" s="55">
        <f t="shared" si="50"/>
        <v>0</v>
      </c>
      <c r="AG54" s="55">
        <f t="shared" si="50"/>
        <v>0</v>
      </c>
      <c r="AH54" s="55"/>
    </row>
    <row r="55" spans="3:34" s="1" customFormat="1" ht="14">
      <c r="C55" s="1" t="s">
        <v>36</v>
      </c>
      <c r="D55" s="55">
        <f t="shared" ref="D55:AG55" si="51">SUM(D45:D46)</f>
        <v>0</v>
      </c>
      <c r="E55" s="55">
        <f t="shared" si="51"/>
        <v>0</v>
      </c>
      <c r="F55" s="55">
        <f t="shared" si="51"/>
        <v>0</v>
      </c>
      <c r="G55" s="55">
        <f t="shared" si="51"/>
        <v>0</v>
      </c>
      <c r="H55" s="55">
        <f t="shared" si="51"/>
        <v>0</v>
      </c>
      <c r="I55" s="55">
        <f t="shared" si="51"/>
        <v>0</v>
      </c>
      <c r="J55" s="55">
        <f t="shared" si="51"/>
        <v>0</v>
      </c>
      <c r="K55" s="55">
        <f t="shared" si="51"/>
        <v>0</v>
      </c>
      <c r="L55" s="55">
        <f t="shared" si="51"/>
        <v>0</v>
      </c>
      <c r="M55" s="55">
        <f t="shared" si="51"/>
        <v>0</v>
      </c>
      <c r="N55" s="55">
        <f t="shared" si="51"/>
        <v>0</v>
      </c>
      <c r="O55" s="55">
        <f t="shared" si="51"/>
        <v>0</v>
      </c>
      <c r="P55" s="55">
        <f t="shared" si="51"/>
        <v>0</v>
      </c>
      <c r="Q55" s="55">
        <f t="shared" si="51"/>
        <v>0</v>
      </c>
      <c r="R55" s="55">
        <f t="shared" si="51"/>
        <v>0</v>
      </c>
      <c r="S55" s="55">
        <f t="shared" si="51"/>
        <v>0</v>
      </c>
      <c r="T55" s="55">
        <f t="shared" si="51"/>
        <v>0</v>
      </c>
      <c r="U55" s="55">
        <f t="shared" si="51"/>
        <v>0</v>
      </c>
      <c r="V55" s="55">
        <f t="shared" si="51"/>
        <v>0</v>
      </c>
      <c r="W55" s="55">
        <f t="shared" si="51"/>
        <v>0</v>
      </c>
      <c r="X55" s="55">
        <f t="shared" si="51"/>
        <v>0</v>
      </c>
      <c r="Y55" s="55">
        <f t="shared" si="51"/>
        <v>0</v>
      </c>
      <c r="Z55" s="55">
        <f t="shared" si="51"/>
        <v>0</v>
      </c>
      <c r="AA55" s="55">
        <f t="shared" si="51"/>
        <v>0</v>
      </c>
      <c r="AB55" s="55">
        <f t="shared" si="51"/>
        <v>0</v>
      </c>
      <c r="AC55" s="55">
        <f t="shared" si="51"/>
        <v>0</v>
      </c>
      <c r="AD55" s="55">
        <f t="shared" si="51"/>
        <v>0</v>
      </c>
      <c r="AE55" s="55">
        <f t="shared" si="51"/>
        <v>0</v>
      </c>
      <c r="AF55" s="55">
        <f t="shared" si="51"/>
        <v>0</v>
      </c>
      <c r="AG55" s="55">
        <f t="shared" si="51"/>
        <v>0</v>
      </c>
      <c r="AH55" s="55"/>
    </row>
    <row r="56" spans="3:34" s="1" customFormat="1" ht="14">
      <c r="C56" s="1" t="s">
        <v>28</v>
      </c>
      <c r="D56" s="55">
        <f t="shared" ref="D56:AG56" si="52">SUM(D47:D50)</f>
        <v>0</v>
      </c>
      <c r="E56" s="55">
        <f t="shared" si="52"/>
        <v>0</v>
      </c>
      <c r="F56" s="55">
        <f t="shared" si="52"/>
        <v>0</v>
      </c>
      <c r="G56" s="55">
        <f t="shared" si="52"/>
        <v>0</v>
      </c>
      <c r="H56" s="55">
        <f t="shared" si="52"/>
        <v>0</v>
      </c>
      <c r="I56" s="55">
        <f t="shared" si="52"/>
        <v>0</v>
      </c>
      <c r="J56" s="55">
        <f t="shared" si="52"/>
        <v>0</v>
      </c>
      <c r="K56" s="55">
        <f t="shared" si="52"/>
        <v>0</v>
      </c>
      <c r="L56" s="55">
        <f t="shared" si="52"/>
        <v>0</v>
      </c>
      <c r="M56" s="55">
        <f t="shared" si="52"/>
        <v>0</v>
      </c>
      <c r="N56" s="55">
        <f t="shared" si="52"/>
        <v>0</v>
      </c>
      <c r="O56" s="55">
        <f t="shared" si="52"/>
        <v>0</v>
      </c>
      <c r="P56" s="55">
        <f t="shared" si="52"/>
        <v>0</v>
      </c>
      <c r="Q56" s="55">
        <f t="shared" si="52"/>
        <v>0</v>
      </c>
      <c r="R56" s="55">
        <f t="shared" si="52"/>
        <v>0</v>
      </c>
      <c r="S56" s="55">
        <f t="shared" si="52"/>
        <v>0</v>
      </c>
      <c r="T56" s="55">
        <f t="shared" si="52"/>
        <v>0</v>
      </c>
      <c r="U56" s="55">
        <f t="shared" si="52"/>
        <v>0</v>
      </c>
      <c r="V56" s="55">
        <f t="shared" si="52"/>
        <v>0</v>
      </c>
      <c r="W56" s="55">
        <f t="shared" si="52"/>
        <v>0</v>
      </c>
      <c r="X56" s="55">
        <f t="shared" si="52"/>
        <v>0</v>
      </c>
      <c r="Y56" s="55">
        <f t="shared" si="52"/>
        <v>0</v>
      </c>
      <c r="Z56" s="55">
        <f t="shared" si="52"/>
        <v>0</v>
      </c>
      <c r="AA56" s="55">
        <f t="shared" si="52"/>
        <v>0</v>
      </c>
      <c r="AB56" s="55">
        <f t="shared" si="52"/>
        <v>0</v>
      </c>
      <c r="AC56" s="55">
        <f t="shared" si="52"/>
        <v>0</v>
      </c>
      <c r="AD56" s="55">
        <f t="shared" si="52"/>
        <v>0</v>
      </c>
      <c r="AE56" s="55">
        <f t="shared" si="52"/>
        <v>0</v>
      </c>
      <c r="AF56" s="55">
        <f t="shared" si="52"/>
        <v>0</v>
      </c>
      <c r="AG56" s="55">
        <f t="shared" si="52"/>
        <v>0</v>
      </c>
      <c r="AH56" s="55"/>
    </row>
    <row r="57" spans="3:34" s="1" customFormat="1" ht="14"/>
    <row r="58" spans="3:34" s="1" customFormat="1" ht="14"/>
    <row r="59" spans="3:34" s="1" customFormat="1" ht="14"/>
  </sheetData>
  <mergeCells count="49">
    <mergeCell ref="Y1:AG1"/>
    <mergeCell ref="AI1:AL1"/>
    <mergeCell ref="A2:C2"/>
    <mergeCell ref="E2:J2"/>
    <mergeCell ref="Y2:AG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5:R21">
    <cfRule type="expression" dxfId="11010" priority="1" stopIfTrue="1">
      <formula>AND(WEEKDAY(D$5)=1)</formula>
    </cfRule>
  </conditionalFormatting>
  <conditionalFormatting sqref="F22:I23">
    <cfRule type="expression" dxfId="11009" priority="9" stopIfTrue="1">
      <formula>AND(WEEKDAY(F$5)=1)</formula>
    </cfRule>
  </conditionalFormatting>
  <conditionalFormatting sqref="M22:N22">
    <cfRule type="expression" dxfId="11008" priority="12" stopIfTrue="1">
      <formula>AND(WEEKDAY(M$5)=1)</formula>
    </cfRule>
  </conditionalFormatting>
  <conditionalFormatting sqref="Q22">
    <cfRule type="expression" dxfId="11007" priority="22" stopIfTrue="1">
      <formula>AND(WEEKDAY(Q$5)=1)</formula>
    </cfRule>
  </conditionalFormatting>
  <conditionalFormatting sqref="T23:X23">
    <cfRule type="expression" dxfId="11006" priority="19" stopIfTrue="1">
      <formula>AND(WEEKDAY(T$5)=1)</formula>
    </cfRule>
  </conditionalFormatting>
  <conditionalFormatting sqref="T22:Z22">
    <cfRule type="expression" dxfId="11005" priority="13" stopIfTrue="1">
      <formula>AND(WEEKDAY(T$5)=1)</formula>
    </cfRule>
  </conditionalFormatting>
  <conditionalFormatting sqref="T19:AA21 Z23:AA25">
    <cfRule type="expression" dxfId="11004" priority="18" stopIfTrue="1">
      <formula>AND(WEEKDAY(T$5)=1)</formula>
    </cfRule>
  </conditionalFormatting>
  <conditionalFormatting sqref="T5:AF18">
    <cfRule type="expression" dxfId="11003" priority="2" stopIfTrue="1">
      <formula>AND(WEEKDAY(T$5)=1)</formula>
    </cfRule>
  </conditionalFormatting>
  <conditionalFormatting sqref="AB19:AB23 AC22 AE22">
    <cfRule type="expression" dxfId="11002" priority="21" stopIfTrue="1">
      <formula>AND(WEEKDAY(AB$5)=1)</formula>
    </cfRule>
  </conditionalFormatting>
  <conditionalFormatting sqref="AC19:AF21">
    <cfRule type="expression" dxfId="11001" priority="8" stopIfTrue="1">
      <formula>AND(WEEKDAY(AC$5)=1)</formula>
    </cfRule>
  </conditionalFormatting>
  <conditionalFormatting sqref="AG5:AH21 S5:S22 N23:Q23 AC23:AF23 J23:K26 AG23:AH26 X24:Y25 AB24:AF25 D24:I26 L24:W26 X26:AF26">
    <cfRule type="expression" dxfId="11000" priority="16" stopIfTrue="1">
      <formula>AND(WEEKDAY(D$5)=1)</formula>
    </cfRule>
  </conditionalFormatting>
  <conditionalFormatting sqref="AI8:AK26 AN8:AN26">
    <cfRule type="cellIs" dxfId="10999" priority="17" stopIfTrue="1" operator="equal">
      <formula>0</formula>
    </cfRule>
  </conditionalFormatting>
  <dataValidations count="1">
    <dataValidation type="list" allowBlank="1" showInputMessage="1" showErrorMessage="1" sqref="H22:I22 M22 W22:Z22 AB22:AC22 AE22 W23:X23 Z23:AH23 F22:F26 G8:G26 N8:N26 Q22:Q23 S19:S22 T19:V26 W19:AH21 S8:AH18 D24:E26 L24:M26 D8:F21 W24:AH26 H8:M21 O8:R21 O23:P26 Q24:S26 H23:K26" xr:uid="{00000000-0002-0000-12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X59"/>
  <sheetViews>
    <sheetView topLeftCell="A4" workbookViewId="0">
      <selection activeCell="O28" sqref="O28:O3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1.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82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82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609"/>
      <c r="AI4" s="1301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43466</v>
      </c>
      <c r="E5" s="11">
        <f>DATE($A$1,$D$2,2)</f>
        <v>43467</v>
      </c>
      <c r="F5" s="11">
        <f>DATE($A$1,$D$2,3)</f>
        <v>43468</v>
      </c>
      <c r="G5" s="11">
        <f>DATE($A$1,$D$2,4)</f>
        <v>43469</v>
      </c>
      <c r="H5" s="11">
        <f>DATE($A$1,$D$2,5)</f>
        <v>43470</v>
      </c>
      <c r="I5" s="11">
        <f>DATE($A$1,$D$2,6)</f>
        <v>43471</v>
      </c>
      <c r="J5" s="11">
        <f>DATE($A$1,$D$2,7)</f>
        <v>43472</v>
      </c>
      <c r="K5" s="11">
        <f>DATE($A$1,$D$2,8)</f>
        <v>43473</v>
      </c>
      <c r="L5" s="11">
        <f>DATE($A$1,$D$2,9)</f>
        <v>43474</v>
      </c>
      <c r="M5" s="11">
        <f>DATE($A$1,$D$2,10)</f>
        <v>43475</v>
      </c>
      <c r="N5" s="56">
        <f>DATE($A$1,$D$2,11)</f>
        <v>43476</v>
      </c>
      <c r="O5" s="11">
        <f>DATE($A$1,$D$2,12)</f>
        <v>43477</v>
      </c>
      <c r="P5" s="11">
        <f>DATE($A$1,$D$2,13)</f>
        <v>43478</v>
      </c>
      <c r="Q5" s="11">
        <f>DATE($A$1,$D$2,14)</f>
        <v>43479</v>
      </c>
      <c r="R5" s="11">
        <f>DATE($A$1,$D$2,15)</f>
        <v>43480</v>
      </c>
      <c r="S5" s="11">
        <f>DATE($A$1,$D$2,16)</f>
        <v>43481</v>
      </c>
      <c r="T5" s="11">
        <f>DATE($A$1,$D$2,17)</f>
        <v>43482</v>
      </c>
      <c r="U5" s="11">
        <f>DATE($A$1,$D$2,18)</f>
        <v>43483</v>
      </c>
      <c r="V5" s="11">
        <f>DATE($A$1,$D$2,19)</f>
        <v>43484</v>
      </c>
      <c r="W5" s="11">
        <f>DATE($A$1,$D$2,20)</f>
        <v>43485</v>
      </c>
      <c r="X5" s="11">
        <f>DATE($A$1,$D$2,21)</f>
        <v>43486</v>
      </c>
      <c r="Y5" s="11">
        <f>DATE($A$1,$D$2,22)</f>
        <v>43487</v>
      </c>
      <c r="Z5" s="11">
        <f>DATE($A$1,$D$2,23)</f>
        <v>43488</v>
      </c>
      <c r="AA5" s="11">
        <f>DATE($A$1,$D$2,24)</f>
        <v>43489</v>
      </c>
      <c r="AB5" s="11">
        <f>DATE($A$1,$D$2,25)</f>
        <v>43490</v>
      </c>
      <c r="AC5" s="11">
        <f>DATE($A$1,$D$2,26)</f>
        <v>43491</v>
      </c>
      <c r="AD5" s="11">
        <f>DATE($A$1,$D$2,27)</f>
        <v>43492</v>
      </c>
      <c r="AE5" s="11">
        <f>DATE($A$1,$D$2,28)</f>
        <v>43493</v>
      </c>
      <c r="AF5" s="88">
        <f>DATE($A$1,$D$2,29)</f>
        <v>43494</v>
      </c>
      <c r="AG5" s="11">
        <f>DATE($A$1,$D$2,30)</f>
        <v>43495</v>
      </c>
      <c r="AH5" s="975"/>
      <c r="AI5" s="976"/>
      <c r="AJ5" s="90"/>
      <c r="AK5" s="91"/>
      <c r="AL5" s="1267"/>
    </row>
    <row r="6" spans="1:50" ht="14">
      <c r="A6" s="1254"/>
      <c r="B6" s="1255"/>
      <c r="C6" s="1248"/>
      <c r="D6" s="922">
        <f t="shared" ref="D6:AG6" si="0">IF(MONTH(D5)&gt;$D$2,"",D5)</f>
        <v>43466</v>
      </c>
      <c r="E6" s="11">
        <f t="shared" si="0"/>
        <v>43467</v>
      </c>
      <c r="F6" s="88">
        <f t="shared" si="0"/>
        <v>43468</v>
      </c>
      <c r="G6" s="88">
        <f t="shared" si="0"/>
        <v>43469</v>
      </c>
      <c r="H6" s="88">
        <f t="shared" si="0"/>
        <v>43470</v>
      </c>
      <c r="I6" s="88">
        <f t="shared" si="0"/>
        <v>43471</v>
      </c>
      <c r="J6" s="88">
        <f t="shared" si="0"/>
        <v>43472</v>
      </c>
      <c r="K6" s="88">
        <f t="shared" si="0"/>
        <v>43473</v>
      </c>
      <c r="L6" s="88">
        <f t="shared" si="0"/>
        <v>43474</v>
      </c>
      <c r="M6" s="11">
        <f t="shared" si="0"/>
        <v>43475</v>
      </c>
      <c r="N6" s="88">
        <f t="shared" si="0"/>
        <v>43476</v>
      </c>
      <c r="O6" s="11">
        <f t="shared" si="0"/>
        <v>43477</v>
      </c>
      <c r="P6" s="11">
        <f t="shared" si="0"/>
        <v>43478</v>
      </c>
      <c r="Q6" s="56">
        <f t="shared" si="0"/>
        <v>43479</v>
      </c>
      <c r="R6" s="88">
        <f t="shared" si="0"/>
        <v>43480</v>
      </c>
      <c r="S6" s="88">
        <f t="shared" si="0"/>
        <v>43481</v>
      </c>
      <c r="T6" s="11">
        <f t="shared" si="0"/>
        <v>43482</v>
      </c>
      <c r="U6" s="88">
        <f t="shared" si="0"/>
        <v>43483</v>
      </c>
      <c r="V6" s="11">
        <f t="shared" si="0"/>
        <v>43484</v>
      </c>
      <c r="W6" s="11">
        <f t="shared" si="0"/>
        <v>43485</v>
      </c>
      <c r="X6" s="11">
        <f t="shared" si="0"/>
        <v>43486</v>
      </c>
      <c r="Y6" s="11">
        <f t="shared" si="0"/>
        <v>43487</v>
      </c>
      <c r="Z6" s="88">
        <f t="shared" si="0"/>
        <v>43488</v>
      </c>
      <c r="AA6" s="88">
        <f t="shared" si="0"/>
        <v>43489</v>
      </c>
      <c r="AB6" s="11">
        <f t="shared" si="0"/>
        <v>43490</v>
      </c>
      <c r="AC6" s="11">
        <f t="shared" si="0"/>
        <v>43491</v>
      </c>
      <c r="AD6" s="11">
        <f t="shared" si="0"/>
        <v>43492</v>
      </c>
      <c r="AE6" s="11">
        <f t="shared" si="0"/>
        <v>43493</v>
      </c>
      <c r="AF6" s="88">
        <f t="shared" si="0"/>
        <v>43494</v>
      </c>
      <c r="AG6" s="11">
        <f t="shared" si="0"/>
        <v>43495</v>
      </c>
      <c r="AH6" s="977">
        <v>31</v>
      </c>
      <c r="AI6" s="978"/>
      <c r="AJ6" s="93"/>
      <c r="AK6" s="94"/>
      <c r="AL6" s="1267"/>
    </row>
    <row r="7" spans="1:50" ht="14">
      <c r="A7" s="1254"/>
      <c r="B7" s="1255"/>
      <c r="C7" s="15"/>
      <c r="D7" s="807" t="s">
        <v>116</v>
      </c>
      <c r="E7" s="117" t="str">
        <f t="shared" ref="E7:AG7" si="1">IF(E6="","",CHOOSE(WEEKDAY(E6,1),"日","月","火","水","木","金","土"))</f>
        <v>水</v>
      </c>
      <c r="F7" s="831" t="str">
        <f t="shared" si="1"/>
        <v>木</v>
      </c>
      <c r="G7" s="117" t="str">
        <f t="shared" si="1"/>
        <v>金</v>
      </c>
      <c r="H7" s="117" t="str">
        <f t="shared" si="1"/>
        <v>土</v>
      </c>
      <c r="I7" s="770" t="str">
        <f t="shared" si="1"/>
        <v>日</v>
      </c>
      <c r="J7" s="117" t="str">
        <f t="shared" si="1"/>
        <v>月</v>
      </c>
      <c r="K7" s="831" t="str">
        <f t="shared" si="1"/>
        <v>火</v>
      </c>
      <c r="L7" s="831" t="str">
        <f t="shared" si="1"/>
        <v>水</v>
      </c>
      <c r="M7" s="117" t="str">
        <f t="shared" si="1"/>
        <v>木</v>
      </c>
      <c r="N7" s="831" t="str">
        <f t="shared" si="1"/>
        <v>金</v>
      </c>
      <c r="O7" s="117" t="str">
        <f t="shared" si="1"/>
        <v>土</v>
      </c>
      <c r="P7" s="770" t="str">
        <f t="shared" si="1"/>
        <v>日</v>
      </c>
      <c r="Q7" s="807" t="str">
        <f t="shared" si="1"/>
        <v>月</v>
      </c>
      <c r="R7" s="831" t="str">
        <f t="shared" si="1"/>
        <v>火</v>
      </c>
      <c r="S7" s="831" t="str">
        <f t="shared" si="1"/>
        <v>水</v>
      </c>
      <c r="T7" s="117" t="str">
        <f t="shared" si="1"/>
        <v>木</v>
      </c>
      <c r="U7" s="831" t="str">
        <f t="shared" si="1"/>
        <v>金</v>
      </c>
      <c r="V7" s="117" t="str">
        <f t="shared" si="1"/>
        <v>土</v>
      </c>
      <c r="W7" s="770" t="str">
        <f t="shared" si="1"/>
        <v>日</v>
      </c>
      <c r="X7" s="117" t="str">
        <f t="shared" si="1"/>
        <v>月</v>
      </c>
      <c r="Y7" s="117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117" t="str">
        <f t="shared" si="1"/>
        <v>金</v>
      </c>
      <c r="AC7" s="117" t="str">
        <f t="shared" si="1"/>
        <v>土</v>
      </c>
      <c r="AD7" s="770" t="str">
        <f t="shared" si="1"/>
        <v>日</v>
      </c>
      <c r="AE7" s="117" t="str">
        <f t="shared" si="1"/>
        <v>月</v>
      </c>
      <c r="AF7" s="831" t="str">
        <f t="shared" si="1"/>
        <v>火</v>
      </c>
      <c r="AG7" s="117" t="str">
        <f t="shared" si="1"/>
        <v>水</v>
      </c>
      <c r="AH7" s="979" t="s">
        <v>117</v>
      </c>
      <c r="AI7" s="980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56" t="s">
        <v>37</v>
      </c>
      <c r="E8" s="778" t="s">
        <v>37</v>
      </c>
      <c r="F8" s="548" t="s">
        <v>21</v>
      </c>
      <c r="G8" s="548" t="s">
        <v>24</v>
      </c>
      <c r="H8" s="548" t="s">
        <v>34</v>
      </c>
      <c r="I8" s="548" t="s">
        <v>21</v>
      </c>
      <c r="J8" s="729" t="s">
        <v>21</v>
      </c>
      <c r="K8" s="568" t="s">
        <v>37</v>
      </c>
      <c r="L8" s="548" t="s">
        <v>28</v>
      </c>
      <c r="M8" s="778" t="s">
        <v>34</v>
      </c>
      <c r="N8" s="548" t="s">
        <v>21</v>
      </c>
      <c r="O8" s="778"/>
      <c r="P8" s="789"/>
      <c r="Q8" s="756" t="s">
        <v>24</v>
      </c>
      <c r="R8" s="548" t="s">
        <v>34</v>
      </c>
      <c r="S8" s="568" t="s">
        <v>21</v>
      </c>
      <c r="T8" s="548"/>
      <c r="U8" s="548"/>
      <c r="V8" s="548"/>
      <c r="W8" s="548" t="s">
        <v>28</v>
      </c>
      <c r="X8" s="548" t="s">
        <v>34</v>
      </c>
      <c r="Y8" s="729" t="s">
        <v>21</v>
      </c>
      <c r="Z8" s="548" t="s">
        <v>37</v>
      </c>
      <c r="AA8" s="548"/>
      <c r="AB8" s="548"/>
      <c r="AC8" s="548"/>
      <c r="AD8" s="568" t="s">
        <v>37</v>
      </c>
      <c r="AE8" s="568" t="s">
        <v>28</v>
      </c>
      <c r="AF8" s="568" t="s">
        <v>34</v>
      </c>
      <c r="AG8" s="568" t="s">
        <v>21</v>
      </c>
      <c r="AH8" s="568"/>
      <c r="AI8" s="962">
        <f t="shared" ref="AI8:AI26" si="2">SUM(AO8:AP8)</f>
        <v>14</v>
      </c>
      <c r="AJ8" s="100">
        <f t="shared" ref="AJ8:AJ26" si="3">COUNTIF(D8:AG8,"有")</f>
        <v>0</v>
      </c>
      <c r="AK8" s="101">
        <f t="shared" ref="AK8:AK26" si="4">SUM(AQ8:AX8)</f>
        <v>20</v>
      </c>
      <c r="AL8" s="544" t="s">
        <v>38</v>
      </c>
      <c r="AM8" s="545"/>
      <c r="AN8" s="55">
        <f t="shared" ref="AN8:AN23" si="5">COUNTIF(D8:AG8,"日")</f>
        <v>5</v>
      </c>
      <c r="AO8" s="55">
        <f t="shared" ref="AO8:AO28" si="6">COUNTIF(D8:AG8,"ヤ")</f>
        <v>7</v>
      </c>
      <c r="AP8" s="55">
        <f t="shared" ref="AP8:AP28" si="7">COUNTIF(D8:AG8,"ﾔ")</f>
        <v>7</v>
      </c>
      <c r="AQ8" s="55">
        <f t="shared" ref="AQ8:AQ28" si="8">COUNTIF(D8:AG8,"2-")</f>
        <v>2</v>
      </c>
      <c r="AR8" s="55">
        <f t="shared" ref="AR8:AR28" si="9">COUNTIF(D8:AG8,"2－")</f>
        <v>2</v>
      </c>
      <c r="AS8" s="55">
        <f t="shared" ref="AS8:AS28" si="10">COUNTIF(D8:AG8,"２-")</f>
        <v>2</v>
      </c>
      <c r="AT8" s="55">
        <f t="shared" ref="AT8:AT28" si="11">COUNTIF(D8:AG8,"２－")</f>
        <v>2</v>
      </c>
      <c r="AU8" s="55">
        <f t="shared" ref="AU8:AU28" si="12">COUNTIF(D8:AG8,"3-")</f>
        <v>3</v>
      </c>
      <c r="AV8" s="55">
        <f t="shared" ref="AV8:AV28" si="13">COUNTIF(D8:AG8,"3－")</f>
        <v>3</v>
      </c>
      <c r="AW8" s="55">
        <f t="shared" ref="AW8:AW28" si="14">COUNTIF(D8:AG8,"３-")</f>
        <v>3</v>
      </c>
      <c r="AX8" s="55">
        <f t="shared" ref="AX8:AX28" si="15">COUNTIF(D8:AG8,"３－")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808" t="s">
        <v>21</v>
      </c>
      <c r="E9" s="778" t="s">
        <v>24</v>
      </c>
      <c r="F9" s="548" t="s">
        <v>34</v>
      </c>
      <c r="G9" s="729" t="s">
        <v>21</v>
      </c>
      <c r="H9" s="548" t="s">
        <v>37</v>
      </c>
      <c r="I9" s="965" t="s">
        <v>40</v>
      </c>
      <c r="J9" s="548" t="s">
        <v>21</v>
      </c>
      <c r="K9" s="568" t="s">
        <v>28</v>
      </c>
      <c r="L9" s="548" t="s">
        <v>34</v>
      </c>
      <c r="M9" s="548" t="s">
        <v>21</v>
      </c>
      <c r="N9" s="548"/>
      <c r="O9" s="548"/>
      <c r="P9" s="778"/>
      <c r="Q9" s="819" t="s">
        <v>21</v>
      </c>
      <c r="R9" s="568"/>
      <c r="S9" s="568" t="s">
        <v>28</v>
      </c>
      <c r="T9" s="548" t="s">
        <v>34</v>
      </c>
      <c r="U9" s="548" t="s">
        <v>21</v>
      </c>
      <c r="V9" s="548"/>
      <c r="W9" s="548"/>
      <c r="X9" s="548" t="s">
        <v>21</v>
      </c>
      <c r="Y9" s="568"/>
      <c r="Z9" s="548"/>
      <c r="AA9" s="548" t="s">
        <v>24</v>
      </c>
      <c r="AB9" s="548" t="s">
        <v>34</v>
      </c>
      <c r="AC9" s="729" t="s">
        <v>21</v>
      </c>
      <c r="AD9" s="729" t="s">
        <v>21</v>
      </c>
      <c r="AE9" s="548"/>
      <c r="AF9" s="568"/>
      <c r="AG9" s="568"/>
      <c r="AH9" s="568" t="s">
        <v>24</v>
      </c>
      <c r="AI9" s="962">
        <f t="shared" si="2"/>
        <v>18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 t="shared" si="5"/>
        <v>1</v>
      </c>
      <c r="AO9" s="55">
        <f t="shared" si="6"/>
        <v>9</v>
      </c>
      <c r="AP9" s="55">
        <f t="shared" si="7"/>
        <v>9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756" t="s">
        <v>21</v>
      </c>
      <c r="E10" s="778" t="s">
        <v>36</v>
      </c>
      <c r="F10" s="548" t="s">
        <v>36</v>
      </c>
      <c r="G10" s="548" t="s">
        <v>37</v>
      </c>
      <c r="H10" s="729" t="s">
        <v>21</v>
      </c>
      <c r="I10" s="568" t="s">
        <v>37</v>
      </c>
      <c r="J10" s="548"/>
      <c r="K10" s="568"/>
      <c r="L10" s="568"/>
      <c r="M10" s="778"/>
      <c r="N10" s="548" t="s">
        <v>24</v>
      </c>
      <c r="O10" s="778" t="s">
        <v>34</v>
      </c>
      <c r="P10" s="815" t="s">
        <v>21</v>
      </c>
      <c r="Q10" s="819"/>
      <c r="R10" s="568"/>
      <c r="S10" s="568"/>
      <c r="T10" s="568"/>
      <c r="U10" s="548" t="s">
        <v>24</v>
      </c>
      <c r="V10" s="548" t="s">
        <v>34</v>
      </c>
      <c r="W10" s="548" t="s">
        <v>21</v>
      </c>
      <c r="X10" s="568"/>
      <c r="Y10" s="568"/>
      <c r="Z10" s="568"/>
      <c r="AA10" s="568"/>
      <c r="AB10" s="548"/>
      <c r="AC10" s="729" t="s">
        <v>21</v>
      </c>
      <c r="AD10" s="729" t="s">
        <v>21</v>
      </c>
      <c r="AE10" s="548"/>
      <c r="AF10" s="568" t="s">
        <v>24</v>
      </c>
      <c r="AG10" s="568" t="s">
        <v>34</v>
      </c>
      <c r="AH10" s="568" t="s">
        <v>21</v>
      </c>
      <c r="AI10" s="962">
        <f t="shared" si="2"/>
        <v>12</v>
      </c>
      <c r="AJ10" s="100">
        <f t="shared" si="3"/>
        <v>0</v>
      </c>
      <c r="AK10" s="101">
        <f t="shared" si="4"/>
        <v>12</v>
      </c>
      <c r="AL10" s="102" t="s">
        <v>38</v>
      </c>
      <c r="AM10" s="103"/>
      <c r="AN10" s="55">
        <f t="shared" si="5"/>
        <v>2</v>
      </c>
      <c r="AO10" s="55">
        <f t="shared" si="6"/>
        <v>6</v>
      </c>
      <c r="AP10" s="55">
        <f t="shared" si="7"/>
        <v>6</v>
      </c>
      <c r="AQ10" s="55">
        <f t="shared" si="8"/>
        <v>3</v>
      </c>
      <c r="AR10" s="55">
        <f t="shared" si="9"/>
        <v>3</v>
      </c>
      <c r="AS10" s="55">
        <f t="shared" si="10"/>
        <v>3</v>
      </c>
      <c r="AT10" s="55">
        <f t="shared" si="11"/>
        <v>3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808" t="s">
        <v>21</v>
      </c>
      <c r="E11" s="809" t="s">
        <v>21</v>
      </c>
      <c r="F11" s="548" t="s">
        <v>37</v>
      </c>
      <c r="G11" s="548" t="s">
        <v>37</v>
      </c>
      <c r="H11" s="729" t="s">
        <v>21</v>
      </c>
      <c r="I11" s="568" t="s">
        <v>21</v>
      </c>
      <c r="J11" s="548"/>
      <c r="K11" s="568"/>
      <c r="L11" s="568"/>
      <c r="M11" s="778"/>
      <c r="N11" s="548"/>
      <c r="O11" s="778"/>
      <c r="P11" s="789" t="s">
        <v>21</v>
      </c>
      <c r="Q11" s="819" t="s">
        <v>21</v>
      </c>
      <c r="R11" s="568"/>
      <c r="S11" s="568"/>
      <c r="T11" s="568"/>
      <c r="U11" s="548"/>
      <c r="V11" s="548" t="s">
        <v>21</v>
      </c>
      <c r="W11" s="548" t="s">
        <v>21</v>
      </c>
      <c r="X11" s="568"/>
      <c r="Y11" s="568"/>
      <c r="Z11" s="568"/>
      <c r="AA11" s="568"/>
      <c r="AB11" s="548"/>
      <c r="AC11" s="548" t="s">
        <v>37</v>
      </c>
      <c r="AD11" s="548" t="s">
        <v>21</v>
      </c>
      <c r="AE11" s="548"/>
      <c r="AF11" s="568"/>
      <c r="AG11" s="568"/>
      <c r="AH11" s="568"/>
      <c r="AI11" s="587">
        <f t="shared" si="2"/>
        <v>18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3</v>
      </c>
      <c r="AO11" s="55">
        <f t="shared" si="6"/>
        <v>9</v>
      </c>
      <c r="AP11" s="55">
        <f t="shared" si="7"/>
        <v>9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56"/>
      <c r="E12" s="778"/>
      <c r="F12" s="548"/>
      <c r="G12" s="548"/>
      <c r="H12" s="548"/>
      <c r="I12" s="568"/>
      <c r="J12" s="548"/>
      <c r="K12" s="568"/>
      <c r="L12" s="568"/>
      <c r="M12" s="778"/>
      <c r="N12" s="548"/>
      <c r="O12" s="778"/>
      <c r="P12" s="789"/>
      <c r="Q12" s="756"/>
      <c r="R12" s="54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4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56" t="s">
        <v>21</v>
      </c>
      <c r="E13" s="778" t="s">
        <v>42</v>
      </c>
      <c r="F13" s="548" t="s">
        <v>24</v>
      </c>
      <c r="G13" s="548" t="s">
        <v>34</v>
      </c>
      <c r="H13" s="548" t="s">
        <v>21</v>
      </c>
      <c r="I13" s="568" t="s">
        <v>24</v>
      </c>
      <c r="J13" s="548" t="s">
        <v>34</v>
      </c>
      <c r="K13" s="568" t="s">
        <v>21</v>
      </c>
      <c r="L13" s="568" t="s">
        <v>21</v>
      </c>
      <c r="M13" s="778"/>
      <c r="N13" s="548"/>
      <c r="O13" s="778"/>
      <c r="P13" s="787" t="s">
        <v>35</v>
      </c>
      <c r="Q13" s="808" t="s">
        <v>35</v>
      </c>
      <c r="R13" s="548" t="s">
        <v>24</v>
      </c>
      <c r="S13" s="568" t="s">
        <v>34</v>
      </c>
      <c r="T13" s="568" t="s">
        <v>21</v>
      </c>
      <c r="U13" s="548"/>
      <c r="V13" s="548" t="s">
        <v>24</v>
      </c>
      <c r="W13" s="548" t="s">
        <v>34</v>
      </c>
      <c r="X13" s="568" t="s">
        <v>21</v>
      </c>
      <c r="Y13" s="548" t="s">
        <v>21</v>
      </c>
      <c r="Z13" s="568"/>
      <c r="AA13" s="568" t="s">
        <v>37</v>
      </c>
      <c r="AB13" s="548" t="s">
        <v>21</v>
      </c>
      <c r="AC13" s="548"/>
      <c r="AD13" s="568"/>
      <c r="AE13" s="568" t="s">
        <v>21</v>
      </c>
      <c r="AF13" s="568"/>
      <c r="AG13" s="568" t="s">
        <v>24</v>
      </c>
      <c r="AH13" s="568" t="s">
        <v>34</v>
      </c>
      <c r="AI13" s="962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si="5"/>
        <v>1</v>
      </c>
      <c r="AO13" s="55">
        <f t="shared" si="6"/>
        <v>9</v>
      </c>
      <c r="AP13" s="55">
        <f t="shared" si="7"/>
        <v>9</v>
      </c>
      <c r="AQ13" s="55">
        <f t="shared" si="8"/>
        <v>5</v>
      </c>
      <c r="AR13" s="55">
        <f t="shared" si="9"/>
        <v>5</v>
      </c>
      <c r="AS13" s="55">
        <f t="shared" si="10"/>
        <v>5</v>
      </c>
      <c r="AT13" s="55">
        <f t="shared" si="11"/>
        <v>5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56" t="s">
        <v>28</v>
      </c>
      <c r="E14" s="778" t="s">
        <v>34</v>
      </c>
      <c r="F14" s="548" t="s">
        <v>21</v>
      </c>
      <c r="G14" s="548" t="s">
        <v>21</v>
      </c>
      <c r="H14" s="548" t="s">
        <v>41</v>
      </c>
      <c r="I14" s="936" t="s">
        <v>41</v>
      </c>
      <c r="J14" s="936" t="s">
        <v>28</v>
      </c>
      <c r="K14" s="936" t="s">
        <v>34</v>
      </c>
      <c r="L14" s="568" t="s">
        <v>21</v>
      </c>
      <c r="M14" s="789"/>
      <c r="N14" s="548" t="s">
        <v>28</v>
      </c>
      <c r="O14" s="778" t="s">
        <v>34</v>
      </c>
      <c r="P14" s="778" t="s">
        <v>21</v>
      </c>
      <c r="Q14" s="756"/>
      <c r="R14" s="568"/>
      <c r="S14" s="548" t="s">
        <v>21</v>
      </c>
      <c r="T14" s="729" t="s">
        <v>21</v>
      </c>
      <c r="U14" s="548"/>
      <c r="V14" s="729" t="s">
        <v>21</v>
      </c>
      <c r="W14" s="548" t="s">
        <v>21</v>
      </c>
      <c r="X14" s="548"/>
      <c r="Y14" s="548"/>
      <c r="Z14" s="568" t="s">
        <v>28</v>
      </c>
      <c r="AA14" s="548" t="s">
        <v>34</v>
      </c>
      <c r="AB14" s="548" t="s">
        <v>21</v>
      </c>
      <c r="AC14" s="548" t="s">
        <v>28</v>
      </c>
      <c r="AD14" s="548" t="s">
        <v>34</v>
      </c>
      <c r="AE14" s="787" t="s">
        <v>35</v>
      </c>
      <c r="AF14" s="787" t="s">
        <v>35</v>
      </c>
      <c r="AG14" s="787" t="s">
        <v>35</v>
      </c>
      <c r="AH14" s="568"/>
      <c r="AI14" s="962">
        <f t="shared" si="2"/>
        <v>18</v>
      </c>
      <c r="AJ14" s="100">
        <f t="shared" si="3"/>
        <v>3</v>
      </c>
      <c r="AK14" s="101">
        <f t="shared" si="4"/>
        <v>20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</row>
    <row r="15" spans="1:50" ht="14">
      <c r="A15" s="19" t="s">
        <v>46</v>
      </c>
      <c r="B15" s="20" t="s">
        <v>32</v>
      </c>
      <c r="C15" s="49" t="s">
        <v>50</v>
      </c>
      <c r="D15" s="756" t="s">
        <v>24</v>
      </c>
      <c r="E15" s="778" t="s">
        <v>34</v>
      </c>
      <c r="F15" s="729" t="s">
        <v>21</v>
      </c>
      <c r="G15" s="548" t="s">
        <v>21</v>
      </c>
      <c r="H15" s="548" t="s">
        <v>24</v>
      </c>
      <c r="I15" s="548" t="s">
        <v>34</v>
      </c>
      <c r="J15" s="548" t="s">
        <v>21</v>
      </c>
      <c r="K15" s="548"/>
      <c r="L15" s="548"/>
      <c r="M15" s="789" t="s">
        <v>28</v>
      </c>
      <c r="N15" s="548" t="s">
        <v>34</v>
      </c>
      <c r="O15" s="778" t="s">
        <v>21</v>
      </c>
      <c r="P15" s="778" t="s">
        <v>28</v>
      </c>
      <c r="Q15" s="756" t="s">
        <v>34</v>
      </c>
      <c r="R15" s="548" t="s">
        <v>21</v>
      </c>
      <c r="S15" s="548" t="s">
        <v>21</v>
      </c>
      <c r="T15" s="548"/>
      <c r="U15" s="548"/>
      <c r="V15" s="548" t="s">
        <v>28</v>
      </c>
      <c r="W15" s="548" t="s">
        <v>34</v>
      </c>
      <c r="X15" s="568" t="s">
        <v>21</v>
      </c>
      <c r="Y15" s="548" t="s">
        <v>28</v>
      </c>
      <c r="Z15" s="548" t="s">
        <v>34</v>
      </c>
      <c r="AA15" s="568" t="s">
        <v>21</v>
      </c>
      <c r="AB15" s="548" t="s">
        <v>24</v>
      </c>
      <c r="AC15" s="568" t="s">
        <v>34</v>
      </c>
      <c r="AD15" s="568" t="s">
        <v>21</v>
      </c>
      <c r="AE15" s="568"/>
      <c r="AF15" s="568" t="s">
        <v>28</v>
      </c>
      <c r="AG15" s="568" t="s">
        <v>34</v>
      </c>
      <c r="AH15" s="568" t="s">
        <v>21</v>
      </c>
      <c r="AI15" s="962">
        <f t="shared" si="2"/>
        <v>18</v>
      </c>
      <c r="AJ15" s="100">
        <f t="shared" si="3"/>
        <v>0</v>
      </c>
      <c r="AK15" s="101">
        <f t="shared" si="4"/>
        <v>32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5</v>
      </c>
      <c r="AV15" s="55">
        <f t="shared" si="13"/>
        <v>5</v>
      </c>
      <c r="AW15" s="55">
        <f t="shared" si="14"/>
        <v>5</v>
      </c>
      <c r="AX15" s="55">
        <f t="shared" si="15"/>
        <v>5</v>
      </c>
    </row>
    <row r="16" spans="1:50" ht="14">
      <c r="A16" s="33" t="s">
        <v>46</v>
      </c>
      <c r="B16" s="34" t="s">
        <v>32</v>
      </c>
      <c r="C16" s="49" t="s">
        <v>52</v>
      </c>
      <c r="D16" s="756" t="s">
        <v>36</v>
      </c>
      <c r="E16" s="778" t="s">
        <v>21</v>
      </c>
      <c r="F16" s="548" t="s">
        <v>28</v>
      </c>
      <c r="G16" s="548" t="s">
        <v>34</v>
      </c>
      <c r="H16" s="729" t="s">
        <v>35</v>
      </c>
      <c r="I16" s="729" t="s">
        <v>35</v>
      </c>
      <c r="J16" s="729" t="s">
        <v>21</v>
      </c>
      <c r="K16" s="568"/>
      <c r="L16" s="568" t="s">
        <v>21</v>
      </c>
      <c r="M16" s="789"/>
      <c r="N16" s="548"/>
      <c r="O16" s="778" t="s">
        <v>24</v>
      </c>
      <c r="P16" s="778" t="s">
        <v>34</v>
      </c>
      <c r="Q16" s="819" t="s">
        <v>21</v>
      </c>
      <c r="R16" s="568"/>
      <c r="S16" s="568"/>
      <c r="T16" s="568" t="s">
        <v>21</v>
      </c>
      <c r="U16" s="548"/>
      <c r="V16" s="548"/>
      <c r="W16" s="729" t="s">
        <v>21</v>
      </c>
      <c r="X16" s="568" t="s">
        <v>21</v>
      </c>
      <c r="Y16" s="568"/>
      <c r="Z16" s="548"/>
      <c r="AA16" s="548" t="s">
        <v>28</v>
      </c>
      <c r="AB16" s="548" t="s">
        <v>34</v>
      </c>
      <c r="AC16" s="548" t="s">
        <v>21</v>
      </c>
      <c r="AD16" s="568"/>
      <c r="AE16" s="568"/>
      <c r="AF16" s="568" t="s">
        <v>21</v>
      </c>
      <c r="AG16" s="568" t="s">
        <v>28</v>
      </c>
      <c r="AH16" s="568" t="s">
        <v>34</v>
      </c>
      <c r="AI16" s="962">
        <f t="shared" si="2"/>
        <v>18</v>
      </c>
      <c r="AJ16" s="100">
        <f t="shared" si="3"/>
        <v>2</v>
      </c>
      <c r="AK16" s="101">
        <f t="shared" si="4"/>
        <v>16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1</v>
      </c>
      <c r="AR16" s="55">
        <f t="shared" si="9"/>
        <v>1</v>
      </c>
      <c r="AS16" s="55">
        <f t="shared" si="10"/>
        <v>1</v>
      </c>
      <c r="AT16" s="55">
        <f t="shared" si="11"/>
        <v>1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756" t="s">
        <v>34</v>
      </c>
      <c r="E17" s="778" t="s">
        <v>21</v>
      </c>
      <c r="F17" s="548" t="s">
        <v>42</v>
      </c>
      <c r="G17" s="548" t="s">
        <v>36</v>
      </c>
      <c r="H17" s="548" t="s">
        <v>28</v>
      </c>
      <c r="I17" s="548" t="s">
        <v>34</v>
      </c>
      <c r="J17" s="548" t="s">
        <v>21</v>
      </c>
      <c r="K17" s="548" t="s">
        <v>24</v>
      </c>
      <c r="L17" s="548" t="s">
        <v>34</v>
      </c>
      <c r="M17" s="778" t="s">
        <v>21</v>
      </c>
      <c r="N17" s="548"/>
      <c r="O17" s="778" t="s">
        <v>40</v>
      </c>
      <c r="P17" s="778" t="s">
        <v>21</v>
      </c>
      <c r="Q17" s="756"/>
      <c r="R17" s="548" t="s">
        <v>28</v>
      </c>
      <c r="S17" s="548" t="s">
        <v>34</v>
      </c>
      <c r="T17" s="548" t="s">
        <v>21</v>
      </c>
      <c r="U17" s="548" t="s">
        <v>28</v>
      </c>
      <c r="V17" s="548" t="s">
        <v>34</v>
      </c>
      <c r="W17" s="729" t="s">
        <v>21</v>
      </c>
      <c r="X17" s="548" t="s">
        <v>28</v>
      </c>
      <c r="Y17" s="548" t="s">
        <v>34</v>
      </c>
      <c r="Z17" s="568" t="s">
        <v>21</v>
      </c>
      <c r="AA17" s="548" t="s">
        <v>21</v>
      </c>
      <c r="AB17" s="548"/>
      <c r="AC17" s="568" t="s">
        <v>40</v>
      </c>
      <c r="AD17" s="548" t="s">
        <v>28</v>
      </c>
      <c r="AE17" s="548" t="s">
        <v>34</v>
      </c>
      <c r="AF17" s="568" t="s">
        <v>21</v>
      </c>
      <c r="AG17" s="548"/>
      <c r="AH17" s="548"/>
      <c r="AI17" s="962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1</v>
      </c>
      <c r="AR17" s="55">
        <f t="shared" si="9"/>
        <v>1</v>
      </c>
      <c r="AS17" s="55">
        <f t="shared" si="10"/>
        <v>1</v>
      </c>
      <c r="AT17" s="55">
        <f t="shared" si="11"/>
        <v>1</v>
      </c>
      <c r="AU17" s="55">
        <f t="shared" si="12"/>
        <v>5</v>
      </c>
      <c r="AV17" s="55">
        <f t="shared" si="13"/>
        <v>5</v>
      </c>
      <c r="AW17" s="55">
        <f t="shared" si="14"/>
        <v>5</v>
      </c>
      <c r="AX17" s="55">
        <f t="shared" si="15"/>
        <v>5</v>
      </c>
    </row>
    <row r="18" spans="1:50" ht="14">
      <c r="A18" s="19" t="s">
        <v>46</v>
      </c>
      <c r="B18" s="34" t="s">
        <v>32</v>
      </c>
      <c r="C18" s="49" t="s">
        <v>54</v>
      </c>
      <c r="D18" s="756" t="s">
        <v>21</v>
      </c>
      <c r="E18" s="778" t="s">
        <v>28</v>
      </c>
      <c r="F18" s="548" t="s">
        <v>34</v>
      </c>
      <c r="G18" s="729" t="s">
        <v>21</v>
      </c>
      <c r="H18" s="729" t="s">
        <v>35</v>
      </c>
      <c r="I18" s="965" t="s">
        <v>21</v>
      </c>
      <c r="J18" s="729" t="s">
        <v>21</v>
      </c>
      <c r="K18" s="568"/>
      <c r="L18" s="548"/>
      <c r="M18" s="778" t="s">
        <v>24</v>
      </c>
      <c r="N18" s="568" t="s">
        <v>34</v>
      </c>
      <c r="O18" s="778" t="s">
        <v>21</v>
      </c>
      <c r="P18" s="778"/>
      <c r="Q18" s="756"/>
      <c r="R18" s="548" t="s">
        <v>21</v>
      </c>
      <c r="S18" s="568"/>
      <c r="T18" s="787" t="s">
        <v>24</v>
      </c>
      <c r="U18" s="729" t="s">
        <v>34</v>
      </c>
      <c r="V18" s="729" t="s">
        <v>21</v>
      </c>
      <c r="W18" s="548"/>
      <c r="X18" s="568"/>
      <c r="Y18" s="568"/>
      <c r="Z18" s="787" t="s">
        <v>24</v>
      </c>
      <c r="AA18" s="729" t="s">
        <v>34</v>
      </c>
      <c r="AB18" s="729" t="s">
        <v>21</v>
      </c>
      <c r="AC18" s="548"/>
      <c r="AD18" s="568"/>
      <c r="AE18" s="568" t="s">
        <v>24</v>
      </c>
      <c r="AF18" s="568" t="s">
        <v>34</v>
      </c>
      <c r="AG18" s="568" t="s">
        <v>21</v>
      </c>
      <c r="AH18" s="568"/>
      <c r="AI18" s="962">
        <f t="shared" si="2"/>
        <v>18</v>
      </c>
      <c r="AJ18" s="100">
        <f t="shared" si="3"/>
        <v>1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4</v>
      </c>
      <c r="AR18" s="55">
        <f t="shared" si="9"/>
        <v>4</v>
      </c>
      <c r="AS18" s="55">
        <f t="shared" si="10"/>
        <v>4</v>
      </c>
      <c r="AT18" s="55">
        <f t="shared" si="11"/>
        <v>4</v>
      </c>
      <c r="AU18" s="55">
        <f t="shared" si="12"/>
        <v>1</v>
      </c>
      <c r="AV18" s="55">
        <f t="shared" si="13"/>
        <v>1</v>
      </c>
      <c r="AW18" s="55">
        <f t="shared" si="14"/>
        <v>1</v>
      </c>
      <c r="AX18" s="55">
        <f t="shared" si="15"/>
        <v>1</v>
      </c>
    </row>
    <row r="19" spans="1:50" ht="14">
      <c r="A19" s="19" t="s">
        <v>46</v>
      </c>
      <c r="B19" s="34" t="s">
        <v>32</v>
      </c>
      <c r="C19" s="49" t="s">
        <v>55</v>
      </c>
      <c r="D19" s="756" t="s">
        <v>41</v>
      </c>
      <c r="E19" s="778" t="s">
        <v>40</v>
      </c>
      <c r="F19" s="548" t="s">
        <v>21</v>
      </c>
      <c r="G19" s="548" t="s">
        <v>42</v>
      </c>
      <c r="H19" s="548" t="s">
        <v>36</v>
      </c>
      <c r="I19" s="548" t="s">
        <v>28</v>
      </c>
      <c r="J19" s="548" t="s">
        <v>34</v>
      </c>
      <c r="K19" s="568" t="s">
        <v>21</v>
      </c>
      <c r="L19" s="568" t="s">
        <v>21</v>
      </c>
      <c r="M19" s="966"/>
      <c r="N19" s="548"/>
      <c r="O19" s="778" t="s">
        <v>28</v>
      </c>
      <c r="P19" s="778" t="s">
        <v>34</v>
      </c>
      <c r="Q19" s="819" t="s">
        <v>21</v>
      </c>
      <c r="R19" s="568"/>
      <c r="S19" s="568" t="s">
        <v>24</v>
      </c>
      <c r="T19" s="789" t="s">
        <v>34</v>
      </c>
      <c r="U19" s="778" t="s">
        <v>21</v>
      </c>
      <c r="V19" s="548"/>
      <c r="W19" s="548"/>
      <c r="X19" s="568" t="s">
        <v>24</v>
      </c>
      <c r="Y19" s="548" t="s">
        <v>34</v>
      </c>
      <c r="Z19" s="568" t="s">
        <v>21</v>
      </c>
      <c r="AA19" s="548"/>
      <c r="AB19" s="548" t="s">
        <v>28</v>
      </c>
      <c r="AC19" s="568" t="s">
        <v>34</v>
      </c>
      <c r="AD19" s="548" t="s">
        <v>21</v>
      </c>
      <c r="AE19" s="568"/>
      <c r="AF19" s="568"/>
      <c r="AG19" s="568" t="s">
        <v>21</v>
      </c>
      <c r="AH19" s="568" t="s">
        <v>21</v>
      </c>
      <c r="AI19" s="962">
        <f t="shared" si="2"/>
        <v>16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8</v>
      </c>
      <c r="AP19" s="55">
        <f t="shared" si="7"/>
        <v>8</v>
      </c>
      <c r="AQ19" s="55">
        <f t="shared" si="8"/>
        <v>2</v>
      </c>
      <c r="AR19" s="55">
        <f t="shared" si="9"/>
        <v>2</v>
      </c>
      <c r="AS19" s="55">
        <f t="shared" si="10"/>
        <v>2</v>
      </c>
      <c r="AT19" s="55">
        <f t="shared" si="11"/>
        <v>2</v>
      </c>
      <c r="AU19" s="55">
        <f t="shared" si="12"/>
        <v>3</v>
      </c>
      <c r="AV19" s="55">
        <f t="shared" si="13"/>
        <v>3</v>
      </c>
      <c r="AW19" s="55">
        <f t="shared" si="14"/>
        <v>3</v>
      </c>
      <c r="AX19" s="55">
        <f t="shared" si="15"/>
        <v>3</v>
      </c>
    </row>
    <row r="20" spans="1:50" ht="14">
      <c r="A20" s="19" t="s">
        <v>46</v>
      </c>
      <c r="B20" s="34" t="s">
        <v>32</v>
      </c>
      <c r="C20" s="49" t="s">
        <v>56</v>
      </c>
      <c r="D20" s="756" t="s">
        <v>21</v>
      </c>
      <c r="E20" s="778" t="s">
        <v>41</v>
      </c>
      <c r="F20" s="548" t="s">
        <v>40</v>
      </c>
      <c r="G20" s="548" t="s">
        <v>28</v>
      </c>
      <c r="H20" s="548" t="s">
        <v>34</v>
      </c>
      <c r="I20" s="548" t="s">
        <v>21</v>
      </c>
      <c r="J20" s="548" t="s">
        <v>24</v>
      </c>
      <c r="K20" s="568" t="s">
        <v>34</v>
      </c>
      <c r="L20" s="789" t="s">
        <v>21</v>
      </c>
      <c r="M20" s="970"/>
      <c r="N20" s="960"/>
      <c r="O20" s="778"/>
      <c r="P20" s="778" t="s">
        <v>24</v>
      </c>
      <c r="Q20" s="819" t="s">
        <v>34</v>
      </c>
      <c r="R20" s="568" t="s">
        <v>21</v>
      </c>
      <c r="S20" s="568"/>
      <c r="T20" s="568" t="s">
        <v>28</v>
      </c>
      <c r="U20" s="778" t="s">
        <v>34</v>
      </c>
      <c r="V20" s="729" t="s">
        <v>21</v>
      </c>
      <c r="W20" s="729" t="s">
        <v>21</v>
      </c>
      <c r="X20" s="787" t="s">
        <v>35</v>
      </c>
      <c r="Y20" s="548" t="s">
        <v>24</v>
      </c>
      <c r="Z20" s="568" t="s">
        <v>34</v>
      </c>
      <c r="AA20" s="548" t="s">
        <v>21</v>
      </c>
      <c r="AB20" s="548"/>
      <c r="AC20" s="568" t="s">
        <v>24</v>
      </c>
      <c r="AD20" s="548" t="s">
        <v>34</v>
      </c>
      <c r="AE20" s="568" t="s">
        <v>21</v>
      </c>
      <c r="AF20" s="568"/>
      <c r="AG20" s="568"/>
      <c r="AH20" s="568" t="s">
        <v>28</v>
      </c>
      <c r="AI20" s="962">
        <f t="shared" si="2"/>
        <v>16</v>
      </c>
      <c r="AJ20" s="100">
        <f t="shared" si="3"/>
        <v>1</v>
      </c>
      <c r="AK20" s="101">
        <f t="shared" si="4"/>
        <v>24</v>
      </c>
      <c r="AL20" s="104" t="s">
        <v>48</v>
      </c>
      <c r="AM20" s="98"/>
      <c r="AN20" s="55">
        <f t="shared" si="5"/>
        <v>0</v>
      </c>
      <c r="AO20" s="55">
        <f t="shared" si="6"/>
        <v>8</v>
      </c>
      <c r="AP20" s="55">
        <f t="shared" si="7"/>
        <v>8</v>
      </c>
      <c r="AQ20" s="55">
        <f t="shared" si="8"/>
        <v>4</v>
      </c>
      <c r="AR20" s="55">
        <f t="shared" si="9"/>
        <v>4</v>
      </c>
      <c r="AS20" s="55">
        <f t="shared" si="10"/>
        <v>4</v>
      </c>
      <c r="AT20" s="55">
        <f t="shared" si="11"/>
        <v>4</v>
      </c>
      <c r="AU20" s="55">
        <f t="shared" si="12"/>
        <v>2</v>
      </c>
      <c r="AV20" s="55">
        <f t="shared" si="13"/>
        <v>2</v>
      </c>
      <c r="AW20" s="55">
        <f t="shared" si="14"/>
        <v>2</v>
      </c>
      <c r="AX20" s="55">
        <f t="shared" si="15"/>
        <v>2</v>
      </c>
    </row>
    <row r="21" spans="1:50" ht="14">
      <c r="A21" s="19" t="s">
        <v>46</v>
      </c>
      <c r="B21" s="34" t="s">
        <v>32</v>
      </c>
      <c r="C21" s="49" t="s">
        <v>57</v>
      </c>
      <c r="D21" s="756" t="s">
        <v>34</v>
      </c>
      <c r="E21" s="809" t="s">
        <v>21</v>
      </c>
      <c r="F21" s="729" t="s">
        <v>35</v>
      </c>
      <c r="G21" s="548" t="s">
        <v>40</v>
      </c>
      <c r="H21" s="548" t="s">
        <v>40</v>
      </c>
      <c r="I21" s="548" t="s">
        <v>42</v>
      </c>
      <c r="J21" s="548"/>
      <c r="K21" s="568"/>
      <c r="L21" s="568" t="s">
        <v>24</v>
      </c>
      <c r="M21" s="971" t="s">
        <v>34</v>
      </c>
      <c r="N21" s="960" t="s">
        <v>21</v>
      </c>
      <c r="O21" s="778"/>
      <c r="P21" s="789"/>
      <c r="Q21" s="819" t="s">
        <v>28</v>
      </c>
      <c r="R21" s="548" t="s">
        <v>34</v>
      </c>
      <c r="S21" s="568" t="s">
        <v>21</v>
      </c>
      <c r="T21" s="778"/>
      <c r="U21" s="778"/>
      <c r="V21" s="568"/>
      <c r="W21" s="548" t="s">
        <v>24</v>
      </c>
      <c r="X21" s="548" t="s">
        <v>34</v>
      </c>
      <c r="Y21" s="548" t="s">
        <v>21</v>
      </c>
      <c r="Z21" s="568"/>
      <c r="AA21" s="548"/>
      <c r="AB21" s="548"/>
      <c r="AC21" s="548"/>
      <c r="AD21" s="548" t="s">
        <v>24</v>
      </c>
      <c r="AE21" s="568" t="s">
        <v>34</v>
      </c>
      <c r="AF21" s="568" t="s">
        <v>21</v>
      </c>
      <c r="AG21" s="568"/>
      <c r="AH21" s="568"/>
      <c r="AI21" s="587">
        <f t="shared" si="2"/>
        <v>10</v>
      </c>
      <c r="AJ21" s="100">
        <f t="shared" si="3"/>
        <v>1</v>
      </c>
      <c r="AK21" s="101">
        <f t="shared" si="4"/>
        <v>16</v>
      </c>
      <c r="AL21" s="104" t="s">
        <v>48</v>
      </c>
      <c r="AN21" s="55">
        <f t="shared" si="5"/>
        <v>0</v>
      </c>
      <c r="AO21" s="55">
        <f t="shared" si="6"/>
        <v>5</v>
      </c>
      <c r="AP21" s="55">
        <f t="shared" si="7"/>
        <v>5</v>
      </c>
      <c r="AQ21" s="55">
        <f t="shared" si="8"/>
        <v>3</v>
      </c>
      <c r="AR21" s="55">
        <f t="shared" si="9"/>
        <v>3</v>
      </c>
      <c r="AS21" s="55">
        <f t="shared" si="10"/>
        <v>3</v>
      </c>
      <c r="AT21" s="55">
        <f t="shared" si="11"/>
        <v>3</v>
      </c>
      <c r="AU21" s="55">
        <f t="shared" si="12"/>
        <v>1</v>
      </c>
      <c r="AV21" s="55">
        <f t="shared" si="13"/>
        <v>1</v>
      </c>
      <c r="AW21" s="55">
        <f t="shared" si="14"/>
        <v>1</v>
      </c>
      <c r="AX21" s="55">
        <f t="shared" si="15"/>
        <v>1</v>
      </c>
    </row>
    <row r="22" spans="1:50" ht="14">
      <c r="A22" s="19" t="s">
        <v>46</v>
      </c>
      <c r="B22" s="34" t="s">
        <v>32</v>
      </c>
      <c r="C22" s="49" t="s">
        <v>59</v>
      </c>
      <c r="D22" s="967" t="s">
        <v>40</v>
      </c>
      <c r="E22" s="935" t="s">
        <v>21</v>
      </c>
      <c r="F22" s="548" t="s">
        <v>41</v>
      </c>
      <c r="G22" s="737" t="s">
        <v>111</v>
      </c>
      <c r="H22" s="935" t="s">
        <v>42</v>
      </c>
      <c r="I22" s="548" t="s">
        <v>21</v>
      </c>
      <c r="J22" s="548"/>
      <c r="K22" s="548"/>
      <c r="L22" s="548"/>
      <c r="M22" s="972"/>
      <c r="N22" s="964" t="s">
        <v>103</v>
      </c>
      <c r="O22" s="778"/>
      <c r="P22" s="778"/>
      <c r="Q22" s="756" t="s">
        <v>21</v>
      </c>
      <c r="R22" s="548"/>
      <c r="S22" s="964" t="s">
        <v>103</v>
      </c>
      <c r="T22" s="809" t="s">
        <v>21</v>
      </c>
      <c r="U22" s="778"/>
      <c r="V22" s="729" t="s">
        <v>21</v>
      </c>
      <c r="W22" s="568"/>
      <c r="X22" s="778"/>
      <c r="Y22" s="778"/>
      <c r="Z22" s="548"/>
      <c r="AA22" s="568" t="s">
        <v>21</v>
      </c>
      <c r="AB22" s="568"/>
      <c r="AC22" s="568"/>
      <c r="AD22" s="778" t="s">
        <v>21</v>
      </c>
      <c r="AE22" s="809" t="s">
        <v>35</v>
      </c>
      <c r="AF22" s="809" t="s">
        <v>35</v>
      </c>
      <c r="AG22" s="729" t="s">
        <v>35</v>
      </c>
      <c r="AH22" s="548"/>
      <c r="AI22" s="587">
        <f t="shared" si="2"/>
        <v>14</v>
      </c>
      <c r="AJ22" s="100">
        <f t="shared" si="3"/>
        <v>3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7</v>
      </c>
      <c r="AP22" s="55">
        <f t="shared" si="7"/>
        <v>7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968" t="s">
        <v>42</v>
      </c>
      <c r="E23" s="969" t="s">
        <v>21</v>
      </c>
      <c r="F23" s="729" t="s">
        <v>35</v>
      </c>
      <c r="G23" s="548" t="s">
        <v>41</v>
      </c>
      <c r="H23" s="548" t="s">
        <v>21</v>
      </c>
      <c r="I23" s="548" t="s">
        <v>36</v>
      </c>
      <c r="J23" s="791"/>
      <c r="K23" s="791"/>
      <c r="L23" s="548"/>
      <c r="M23" s="778"/>
      <c r="N23" s="548"/>
      <c r="O23" s="778"/>
      <c r="P23" s="778"/>
      <c r="Q23" s="756"/>
      <c r="R23" s="548"/>
      <c r="S23" s="548"/>
      <c r="T23" s="778"/>
      <c r="U23" s="789"/>
      <c r="V23" s="568"/>
      <c r="W23" s="568"/>
      <c r="X23" s="778"/>
      <c r="Y23" s="778"/>
      <c r="Z23" s="548"/>
      <c r="AA23" s="548"/>
      <c r="AB23" s="778"/>
      <c r="AC23" s="778"/>
      <c r="AD23" s="809" t="s">
        <v>21</v>
      </c>
      <c r="AE23" s="778"/>
      <c r="AF23" s="778"/>
      <c r="AG23" s="548"/>
      <c r="AH23" s="548"/>
      <c r="AI23" s="587">
        <f t="shared" si="2"/>
        <v>6</v>
      </c>
      <c r="AJ23" s="100">
        <f t="shared" si="3"/>
        <v>1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3</v>
      </c>
      <c r="AP23" s="55">
        <f t="shared" si="7"/>
        <v>3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56"/>
      <c r="E24" s="778"/>
      <c r="F24" s="548"/>
      <c r="G24" s="548"/>
      <c r="H24" s="548"/>
      <c r="I24" s="548"/>
      <c r="J24" s="548"/>
      <c r="K24" s="548"/>
      <c r="L24" s="548"/>
      <c r="M24" s="789"/>
      <c r="N24" s="568"/>
      <c r="O24" s="778"/>
      <c r="P24" s="778"/>
      <c r="Q24" s="756"/>
      <c r="R24" s="548"/>
      <c r="S24" s="548"/>
      <c r="T24" s="778"/>
      <c r="U24" s="778"/>
      <c r="V24" s="548"/>
      <c r="W24" s="548"/>
      <c r="X24" s="568"/>
      <c r="Y24" s="548"/>
      <c r="Z24" s="548"/>
      <c r="AA24" s="54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56"/>
      <c r="E25" s="778"/>
      <c r="F25" s="548"/>
      <c r="G25" s="548"/>
      <c r="H25" s="548"/>
      <c r="I25" s="548"/>
      <c r="J25" s="548"/>
      <c r="K25" s="548"/>
      <c r="L25" s="548"/>
      <c r="M25" s="789"/>
      <c r="N25" s="568"/>
      <c r="O25" s="778"/>
      <c r="P25" s="778"/>
      <c r="Q25" s="756"/>
      <c r="R25" s="548"/>
      <c r="S25" s="548"/>
      <c r="T25" s="778"/>
      <c r="U25" s="778"/>
      <c r="V25" s="548"/>
      <c r="W25" s="568"/>
      <c r="X25" s="778"/>
      <c r="Y25" s="778"/>
      <c r="Z25" s="548"/>
      <c r="AA25" s="568"/>
      <c r="AB25" s="568"/>
      <c r="AC25" s="56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56"/>
      <c r="E26" s="778"/>
      <c r="F26" s="548"/>
      <c r="G26" s="548"/>
      <c r="H26" s="548"/>
      <c r="I26" s="791"/>
      <c r="J26" s="791"/>
      <c r="K26" s="791"/>
      <c r="L26" s="548"/>
      <c r="M26" s="778"/>
      <c r="N26" s="548"/>
      <c r="O26" s="778"/>
      <c r="P26" s="778"/>
      <c r="Q26" s="756"/>
      <c r="R26" s="548"/>
      <c r="S26" s="548"/>
      <c r="T26" s="778"/>
      <c r="U26" s="789"/>
      <c r="V26" s="568"/>
      <c r="W26" s="56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COUNTIF(D26:AG26,"日")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37"/>
      <c r="F27" s="737"/>
      <c r="G27" s="737"/>
      <c r="H27" s="715"/>
      <c r="I27" s="715"/>
      <c r="J27" s="973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69"/>
      <c r="AD27" s="715"/>
      <c r="AE27" s="715"/>
      <c r="AF27" s="715"/>
      <c r="AG27" s="715"/>
      <c r="AH27" s="981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 t="s">
        <v>118</v>
      </c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290"/>
      <c r="AG28" s="1286"/>
      <c r="AH28" s="982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290"/>
      <c r="AG29" s="1287"/>
      <c r="AH29" s="982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290"/>
      <c r="AG30" s="1287"/>
      <c r="AH30" s="982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290"/>
      <c r="AG31" s="1287"/>
      <c r="AH31" s="982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290"/>
      <c r="AG32" s="1287"/>
      <c r="AH32" s="982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290"/>
      <c r="AG33" s="1288"/>
      <c r="AH33" s="983"/>
      <c r="AI33" s="490"/>
      <c r="AJ33" s="491"/>
      <c r="AK33" s="492"/>
      <c r="AL33" s="493"/>
    </row>
    <row r="34" spans="1:38" ht="14">
      <c r="O34" s="974" t="s">
        <v>119</v>
      </c>
    </row>
    <row r="35" spans="1:38" ht="14" hidden="1" outlineLevel="1">
      <c r="C35" t="s">
        <v>69</v>
      </c>
      <c r="D35" s="55">
        <f t="shared" ref="D35:J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0</v>
      </c>
      <c r="K35" s="55">
        <f>COUNTIF(K9:K26,"2早")</f>
        <v>0</v>
      </c>
      <c r="L35" s="55">
        <f t="shared" ref="L35:AG35" si="17">COUNTIF(L8:L26,"2早")</f>
        <v>0</v>
      </c>
      <c r="M35" s="55">
        <f t="shared" si="17"/>
        <v>0</v>
      </c>
      <c r="N35" s="55">
        <f t="shared" si="17"/>
        <v>0</v>
      </c>
      <c r="O35" s="55">
        <f t="shared" si="17"/>
        <v>1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1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/>
    </row>
    <row r="36" spans="1:38" ht="14" hidden="1" outlineLevel="1">
      <c r="C36" t="s">
        <v>70</v>
      </c>
      <c r="D36" s="55">
        <f t="shared" ref="D36:J36" si="18">COUNTIF(D8:D26,"２早")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0</v>
      </c>
      <c r="K36" s="55">
        <f>COUNTIF(K9:K26,"２早")</f>
        <v>0</v>
      </c>
      <c r="L36" s="55">
        <f t="shared" ref="L36:AG36" si="19">COUNTIF(L8:L26,"２早")</f>
        <v>0</v>
      </c>
      <c r="M36" s="55">
        <f t="shared" si="19"/>
        <v>0</v>
      </c>
      <c r="N36" s="55">
        <f t="shared" si="19"/>
        <v>0</v>
      </c>
      <c r="O36" s="55">
        <f t="shared" si="19"/>
        <v>1</v>
      </c>
      <c r="P36" s="55">
        <f t="shared" si="19"/>
        <v>0</v>
      </c>
      <c r="Q36" s="55">
        <f t="shared" si="19"/>
        <v>0</v>
      </c>
      <c r="R36" s="55">
        <f t="shared" si="19"/>
        <v>0</v>
      </c>
      <c r="S36" s="55">
        <f t="shared" si="19"/>
        <v>0</v>
      </c>
      <c r="T36" s="55">
        <f t="shared" si="19"/>
        <v>0</v>
      </c>
      <c r="U36" s="55">
        <f t="shared" si="19"/>
        <v>0</v>
      </c>
      <c r="V36" s="55">
        <f t="shared" si="19"/>
        <v>0</v>
      </c>
      <c r="W36" s="55">
        <f t="shared" si="19"/>
        <v>0</v>
      </c>
      <c r="X36" s="55">
        <f t="shared" si="19"/>
        <v>0</v>
      </c>
      <c r="Y36" s="55">
        <f t="shared" si="19"/>
        <v>0</v>
      </c>
      <c r="Z36" s="55">
        <f t="shared" si="19"/>
        <v>0</v>
      </c>
      <c r="AA36" s="55">
        <f t="shared" si="19"/>
        <v>0</v>
      </c>
      <c r="AB36" s="55">
        <f t="shared" si="19"/>
        <v>0</v>
      </c>
      <c r="AC36" s="55">
        <f t="shared" si="19"/>
        <v>1</v>
      </c>
      <c r="AD36" s="55">
        <f t="shared" si="19"/>
        <v>0</v>
      </c>
      <c r="AE36" s="55">
        <f t="shared" si="19"/>
        <v>0</v>
      </c>
      <c r="AF36" s="55">
        <f t="shared" si="19"/>
        <v>0</v>
      </c>
      <c r="AG36" s="55">
        <f t="shared" si="19"/>
        <v>0</v>
      </c>
      <c r="AH36" s="55"/>
    </row>
    <row r="37" spans="1:38" ht="14" hidden="1" outlineLevel="1">
      <c r="C37" t="s">
        <v>42</v>
      </c>
      <c r="D37" s="55">
        <f t="shared" ref="D37:J37" si="20">COUNTIF(D8:D26,"2オ")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0</v>
      </c>
      <c r="K37" s="55">
        <f>COUNTIF(K9:K26,"2オ")</f>
        <v>0</v>
      </c>
      <c r="L37" s="55">
        <f t="shared" ref="L37:AG37" si="21">COUNTIF(L8:L26,"2オ")</f>
        <v>0</v>
      </c>
      <c r="M37" s="55">
        <f t="shared" si="21"/>
        <v>0</v>
      </c>
      <c r="N37" s="55">
        <f t="shared" si="21"/>
        <v>0</v>
      </c>
      <c r="O37" s="55">
        <f t="shared" si="21"/>
        <v>0</v>
      </c>
      <c r="P37" s="55">
        <f t="shared" si="21"/>
        <v>0</v>
      </c>
      <c r="Q37" s="55">
        <f t="shared" si="21"/>
        <v>0</v>
      </c>
      <c r="R37" s="55">
        <f t="shared" si="21"/>
        <v>0</v>
      </c>
      <c r="S37" s="55">
        <f t="shared" si="21"/>
        <v>0</v>
      </c>
      <c r="T37" s="55">
        <f t="shared" si="21"/>
        <v>0</v>
      </c>
      <c r="U37" s="55">
        <f t="shared" si="21"/>
        <v>0</v>
      </c>
      <c r="V37" s="55">
        <f t="shared" si="21"/>
        <v>0</v>
      </c>
      <c r="W37" s="55">
        <f t="shared" si="21"/>
        <v>0</v>
      </c>
      <c r="X37" s="55">
        <f t="shared" si="21"/>
        <v>0</v>
      </c>
      <c r="Y37" s="55">
        <f t="shared" si="21"/>
        <v>0</v>
      </c>
      <c r="Z37" s="55">
        <f t="shared" si="21"/>
        <v>0</v>
      </c>
      <c r="AA37" s="55">
        <f t="shared" si="21"/>
        <v>0</v>
      </c>
      <c r="AB37" s="55">
        <f t="shared" si="21"/>
        <v>0</v>
      </c>
      <c r="AC37" s="55">
        <f t="shared" si="21"/>
        <v>0</v>
      </c>
      <c r="AD37" s="55">
        <f t="shared" si="21"/>
        <v>0</v>
      </c>
      <c r="AE37" s="55">
        <f t="shared" si="21"/>
        <v>0</v>
      </c>
      <c r="AF37" s="55">
        <f t="shared" si="21"/>
        <v>0</v>
      </c>
      <c r="AG37" s="55">
        <f t="shared" si="21"/>
        <v>0</v>
      </c>
      <c r="AH37" s="55"/>
    </row>
    <row r="38" spans="1:38" s="1" customFormat="1" ht="14" hidden="1" outlineLevel="1">
      <c r="C38" s="1" t="s">
        <v>71</v>
      </c>
      <c r="D38" s="55">
        <f t="shared" ref="D38:J38" si="22">COUNTIF(D8:D26,"２オ")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0</v>
      </c>
      <c r="K38" s="55">
        <f>COUNTIF(K9:K26,"２オ")</f>
        <v>0</v>
      </c>
      <c r="L38" s="55">
        <f t="shared" ref="L38:AG38" si="23">COUNTIF(L8:L26,"２オ")</f>
        <v>0</v>
      </c>
      <c r="M38" s="55">
        <f t="shared" si="23"/>
        <v>0</v>
      </c>
      <c r="N38" s="55">
        <f t="shared" si="23"/>
        <v>0</v>
      </c>
      <c r="O38" s="55">
        <f t="shared" si="23"/>
        <v>0</v>
      </c>
      <c r="P38" s="55">
        <f t="shared" si="23"/>
        <v>0</v>
      </c>
      <c r="Q38" s="55">
        <f t="shared" si="23"/>
        <v>0</v>
      </c>
      <c r="R38" s="55">
        <f t="shared" si="23"/>
        <v>0</v>
      </c>
      <c r="S38" s="55">
        <f t="shared" si="23"/>
        <v>0</v>
      </c>
      <c r="T38" s="55">
        <f t="shared" si="23"/>
        <v>0</v>
      </c>
      <c r="U38" s="55">
        <f t="shared" si="23"/>
        <v>0</v>
      </c>
      <c r="V38" s="55">
        <f t="shared" si="23"/>
        <v>0</v>
      </c>
      <c r="W38" s="55">
        <f t="shared" si="23"/>
        <v>0</v>
      </c>
      <c r="X38" s="55">
        <f t="shared" si="23"/>
        <v>0</v>
      </c>
      <c r="Y38" s="55">
        <f t="shared" si="23"/>
        <v>0</v>
      </c>
      <c r="Z38" s="55">
        <f t="shared" si="23"/>
        <v>0</v>
      </c>
      <c r="AA38" s="55">
        <f t="shared" si="23"/>
        <v>0</v>
      </c>
      <c r="AB38" s="55">
        <f t="shared" si="23"/>
        <v>0</v>
      </c>
      <c r="AC38" s="55">
        <f t="shared" si="23"/>
        <v>0</v>
      </c>
      <c r="AD38" s="55">
        <f t="shared" si="23"/>
        <v>0</v>
      </c>
      <c r="AE38" s="55">
        <f t="shared" si="23"/>
        <v>0</v>
      </c>
      <c r="AF38" s="55">
        <f t="shared" si="23"/>
        <v>0</v>
      </c>
      <c r="AG38" s="55">
        <f t="shared" si="23"/>
        <v>0</v>
      </c>
      <c r="AH38" s="55"/>
    </row>
    <row r="39" spans="1:38" s="1" customFormat="1" ht="14" hidden="1" outlineLevel="1">
      <c r="C39" s="1" t="s">
        <v>23</v>
      </c>
      <c r="D39" s="55">
        <f t="shared" ref="D39:J39" si="24">COUNTIF(D8:D26,"2-")</f>
        <v>1</v>
      </c>
      <c r="E39" s="55">
        <f t="shared" si="24"/>
        <v>1</v>
      </c>
      <c r="F39" s="55">
        <f t="shared" si="24"/>
        <v>1</v>
      </c>
      <c r="G39" s="55">
        <f t="shared" si="24"/>
        <v>1</v>
      </c>
      <c r="H39" s="55">
        <f t="shared" si="24"/>
        <v>1</v>
      </c>
      <c r="I39" s="55">
        <f t="shared" si="24"/>
        <v>1</v>
      </c>
      <c r="J39" s="55">
        <f t="shared" si="24"/>
        <v>1</v>
      </c>
      <c r="K39" s="55">
        <f>COUNTIF(K9:K26,"2-")</f>
        <v>1</v>
      </c>
      <c r="L39" s="55">
        <f t="shared" ref="L39:AG39" si="25">COUNTIF(L8:L26,"2-")</f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  <c r="AH39" s="55"/>
    </row>
    <row r="40" spans="1:38" s="1" customFormat="1" ht="14" hidden="1" outlineLevel="1">
      <c r="C40" s="1" t="s">
        <v>25</v>
      </c>
      <c r="D40" s="55">
        <f t="shared" ref="D40:J40" si="26">COUNTIF(D8:D26,"２-")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>COUNTIF(K9:K26,"２-")</f>
        <v>1</v>
      </c>
      <c r="L40" s="55">
        <f t="shared" ref="L40:AG40" si="27">COUNTIF(L8:L26,"２-")</f>
        <v>1</v>
      </c>
      <c r="M40" s="55">
        <f t="shared" si="27"/>
        <v>1</v>
      </c>
      <c r="N40" s="55">
        <f t="shared" si="27"/>
        <v>1</v>
      </c>
      <c r="O40" s="55">
        <f t="shared" si="27"/>
        <v>1</v>
      </c>
      <c r="P40" s="55">
        <f t="shared" si="27"/>
        <v>1</v>
      </c>
      <c r="Q40" s="55">
        <f t="shared" si="27"/>
        <v>1</v>
      </c>
      <c r="R40" s="55">
        <f t="shared" si="27"/>
        <v>1</v>
      </c>
      <c r="S40" s="55">
        <f t="shared" si="27"/>
        <v>1</v>
      </c>
      <c r="T40" s="55">
        <f t="shared" si="27"/>
        <v>1</v>
      </c>
      <c r="U40" s="55">
        <f t="shared" si="27"/>
        <v>1</v>
      </c>
      <c r="V40" s="55">
        <f t="shared" si="27"/>
        <v>1</v>
      </c>
      <c r="W40" s="55">
        <f t="shared" si="27"/>
        <v>1</v>
      </c>
      <c r="X40" s="55">
        <f t="shared" si="27"/>
        <v>1</v>
      </c>
      <c r="Y40" s="55">
        <f t="shared" si="27"/>
        <v>1</v>
      </c>
      <c r="Z40" s="55">
        <f t="shared" si="27"/>
        <v>1</v>
      </c>
      <c r="AA40" s="55">
        <f t="shared" si="27"/>
        <v>1</v>
      </c>
      <c r="AB40" s="55">
        <f t="shared" si="27"/>
        <v>1</v>
      </c>
      <c r="AC40" s="55">
        <f t="shared" si="27"/>
        <v>1</v>
      </c>
      <c r="AD40" s="55">
        <f t="shared" si="27"/>
        <v>1</v>
      </c>
      <c r="AE40" s="55">
        <f t="shared" si="27"/>
        <v>1</v>
      </c>
      <c r="AF40" s="55">
        <f t="shared" si="27"/>
        <v>1</v>
      </c>
      <c r="AG40" s="55">
        <f t="shared" si="27"/>
        <v>1</v>
      </c>
      <c r="AH40" s="55"/>
    </row>
    <row r="41" spans="1:38" s="1" customFormat="1" ht="14" hidden="1" outlineLevel="1">
      <c r="C41" s="1" t="s">
        <v>24</v>
      </c>
      <c r="D41" s="55">
        <f t="shared" ref="D41:J41" si="28">COUNTIF(D8:D26,"2－")</f>
        <v>1</v>
      </c>
      <c r="E41" s="55">
        <f t="shared" si="28"/>
        <v>1</v>
      </c>
      <c r="F41" s="55">
        <f t="shared" si="28"/>
        <v>1</v>
      </c>
      <c r="G41" s="55">
        <f t="shared" si="28"/>
        <v>1</v>
      </c>
      <c r="H41" s="55">
        <f t="shared" si="28"/>
        <v>1</v>
      </c>
      <c r="I41" s="55">
        <f t="shared" si="28"/>
        <v>1</v>
      </c>
      <c r="J41" s="55">
        <f t="shared" si="28"/>
        <v>1</v>
      </c>
      <c r="K41" s="55">
        <f>COUNTIF(K9:K26,"2－")</f>
        <v>1</v>
      </c>
      <c r="L41" s="55">
        <f t="shared" ref="L41:AG41" si="29">COUNTIF(L8:L26,"2－")</f>
        <v>1</v>
      </c>
      <c r="M41" s="55">
        <f t="shared" si="29"/>
        <v>1</v>
      </c>
      <c r="N41" s="55">
        <f t="shared" si="29"/>
        <v>1</v>
      </c>
      <c r="O41" s="55">
        <f t="shared" si="29"/>
        <v>1</v>
      </c>
      <c r="P41" s="55">
        <f t="shared" si="29"/>
        <v>1</v>
      </c>
      <c r="Q41" s="55">
        <f t="shared" si="29"/>
        <v>1</v>
      </c>
      <c r="R41" s="55">
        <f t="shared" si="29"/>
        <v>1</v>
      </c>
      <c r="S41" s="55">
        <f t="shared" si="29"/>
        <v>1</v>
      </c>
      <c r="T41" s="55">
        <f t="shared" si="29"/>
        <v>1</v>
      </c>
      <c r="U41" s="55">
        <f t="shared" si="29"/>
        <v>1</v>
      </c>
      <c r="V41" s="55">
        <f t="shared" si="29"/>
        <v>1</v>
      </c>
      <c r="W41" s="55">
        <f t="shared" si="29"/>
        <v>1</v>
      </c>
      <c r="X41" s="55">
        <f t="shared" si="29"/>
        <v>1</v>
      </c>
      <c r="Y41" s="55">
        <f t="shared" si="29"/>
        <v>1</v>
      </c>
      <c r="Z41" s="55">
        <f t="shared" si="29"/>
        <v>1</v>
      </c>
      <c r="AA41" s="55">
        <f t="shared" si="29"/>
        <v>1</v>
      </c>
      <c r="AB41" s="55">
        <f t="shared" si="29"/>
        <v>1</v>
      </c>
      <c r="AC41" s="55">
        <f t="shared" si="29"/>
        <v>1</v>
      </c>
      <c r="AD41" s="55">
        <f t="shared" si="29"/>
        <v>1</v>
      </c>
      <c r="AE41" s="55">
        <f t="shared" si="29"/>
        <v>1</v>
      </c>
      <c r="AF41" s="55">
        <f t="shared" si="29"/>
        <v>1</v>
      </c>
      <c r="AG41" s="55">
        <f t="shared" si="29"/>
        <v>1</v>
      </c>
      <c r="AH41" s="55"/>
    </row>
    <row r="42" spans="1:38" s="1" customFormat="1" ht="14" hidden="1" outlineLevel="1">
      <c r="C42" s="1" t="s">
        <v>26</v>
      </c>
      <c r="D42" s="55">
        <f t="shared" ref="D42:J42" si="30">COUNTIF(D8:D26,"２－")</f>
        <v>1</v>
      </c>
      <c r="E42" s="55">
        <f t="shared" si="30"/>
        <v>1</v>
      </c>
      <c r="F42" s="55">
        <f t="shared" si="30"/>
        <v>1</v>
      </c>
      <c r="G42" s="55">
        <f t="shared" si="30"/>
        <v>1</v>
      </c>
      <c r="H42" s="55">
        <f t="shared" si="30"/>
        <v>1</v>
      </c>
      <c r="I42" s="55">
        <f t="shared" si="30"/>
        <v>1</v>
      </c>
      <c r="J42" s="55">
        <f t="shared" si="30"/>
        <v>1</v>
      </c>
      <c r="K42" s="55">
        <f>COUNTIF(K9:K26,"２－")</f>
        <v>1</v>
      </c>
      <c r="L42" s="55">
        <f t="shared" ref="L42:AG42" si="31">COUNTIF(L8:L26,"２－")</f>
        <v>1</v>
      </c>
      <c r="M42" s="55">
        <f t="shared" si="31"/>
        <v>1</v>
      </c>
      <c r="N42" s="55">
        <f t="shared" si="31"/>
        <v>1</v>
      </c>
      <c r="O42" s="55">
        <f t="shared" si="31"/>
        <v>1</v>
      </c>
      <c r="P42" s="55">
        <f t="shared" si="31"/>
        <v>1</v>
      </c>
      <c r="Q42" s="55">
        <f t="shared" si="31"/>
        <v>1</v>
      </c>
      <c r="R42" s="55">
        <f t="shared" si="31"/>
        <v>1</v>
      </c>
      <c r="S42" s="55">
        <f t="shared" si="31"/>
        <v>1</v>
      </c>
      <c r="T42" s="55">
        <f t="shared" si="31"/>
        <v>1</v>
      </c>
      <c r="U42" s="55">
        <f t="shared" si="31"/>
        <v>1</v>
      </c>
      <c r="V42" s="55">
        <f t="shared" si="31"/>
        <v>1</v>
      </c>
      <c r="W42" s="55">
        <f t="shared" si="31"/>
        <v>1</v>
      </c>
      <c r="X42" s="55">
        <f t="shared" si="31"/>
        <v>1</v>
      </c>
      <c r="Y42" s="55">
        <f t="shared" si="31"/>
        <v>1</v>
      </c>
      <c r="Z42" s="55">
        <f t="shared" si="31"/>
        <v>1</v>
      </c>
      <c r="AA42" s="55">
        <f t="shared" si="31"/>
        <v>1</v>
      </c>
      <c r="AB42" s="55">
        <f t="shared" si="31"/>
        <v>1</v>
      </c>
      <c r="AC42" s="55">
        <f t="shared" si="31"/>
        <v>1</v>
      </c>
      <c r="AD42" s="55">
        <f t="shared" si="31"/>
        <v>1</v>
      </c>
      <c r="AE42" s="55">
        <f t="shared" si="31"/>
        <v>1</v>
      </c>
      <c r="AF42" s="55">
        <f t="shared" si="31"/>
        <v>1</v>
      </c>
      <c r="AG42" s="55">
        <f t="shared" si="31"/>
        <v>1</v>
      </c>
      <c r="AH42" s="55"/>
    </row>
    <row r="43" spans="1:38" s="1" customFormat="1" ht="14" hidden="1" outlineLevel="1">
      <c r="C43" s="1" t="s">
        <v>41</v>
      </c>
      <c r="D43" s="55">
        <f t="shared" ref="D43:J43" si="32">COUNTIF(D8:D26,"3早")</f>
        <v>1</v>
      </c>
      <c r="E43" s="55">
        <f t="shared" si="32"/>
        <v>1</v>
      </c>
      <c r="F43" s="55">
        <f t="shared" si="32"/>
        <v>1</v>
      </c>
      <c r="G43" s="55">
        <f t="shared" si="32"/>
        <v>1</v>
      </c>
      <c r="H43" s="55">
        <f t="shared" si="32"/>
        <v>1</v>
      </c>
      <c r="I43" s="55">
        <f t="shared" si="32"/>
        <v>1</v>
      </c>
      <c r="J43" s="55">
        <f t="shared" si="32"/>
        <v>0</v>
      </c>
      <c r="K43" s="55">
        <f>COUNTIF(K9:K26,"3早")</f>
        <v>0</v>
      </c>
      <c r="L43" s="55">
        <f t="shared" ref="L43:AG43" si="33">COUNTIF(L8:L26,"3早")</f>
        <v>0</v>
      </c>
      <c r="M43" s="55">
        <f t="shared" si="33"/>
        <v>0</v>
      </c>
      <c r="N43" s="55">
        <f t="shared" si="33"/>
        <v>0</v>
      </c>
      <c r="O43" s="55">
        <f t="shared" si="33"/>
        <v>0</v>
      </c>
      <c r="P43" s="55">
        <f t="shared" si="33"/>
        <v>0</v>
      </c>
      <c r="Q43" s="55">
        <f t="shared" si="33"/>
        <v>0</v>
      </c>
      <c r="R43" s="55">
        <f t="shared" si="33"/>
        <v>0</v>
      </c>
      <c r="S43" s="55">
        <f t="shared" si="33"/>
        <v>0</v>
      </c>
      <c r="T43" s="55">
        <f t="shared" si="33"/>
        <v>0</v>
      </c>
      <c r="U43" s="55">
        <f t="shared" si="33"/>
        <v>0</v>
      </c>
      <c r="V43" s="55">
        <f t="shared" si="33"/>
        <v>0</v>
      </c>
      <c r="W43" s="55">
        <f t="shared" si="33"/>
        <v>0</v>
      </c>
      <c r="X43" s="55">
        <f t="shared" si="33"/>
        <v>0</v>
      </c>
      <c r="Y43" s="55">
        <f t="shared" si="33"/>
        <v>0</v>
      </c>
      <c r="Z43" s="55">
        <f t="shared" si="33"/>
        <v>0</v>
      </c>
      <c r="AA43" s="55">
        <f t="shared" si="33"/>
        <v>0</v>
      </c>
      <c r="AB43" s="55">
        <f t="shared" si="33"/>
        <v>0</v>
      </c>
      <c r="AC43" s="55">
        <f t="shared" si="33"/>
        <v>0</v>
      </c>
      <c r="AD43" s="55">
        <f t="shared" si="33"/>
        <v>0</v>
      </c>
      <c r="AE43" s="55">
        <f t="shared" si="33"/>
        <v>0</v>
      </c>
      <c r="AF43" s="55">
        <f t="shared" si="33"/>
        <v>0</v>
      </c>
      <c r="AG43" s="55">
        <f t="shared" si="33"/>
        <v>0</v>
      </c>
      <c r="AH43" s="55"/>
    </row>
    <row r="44" spans="1:38" s="1" customFormat="1" ht="14" hidden="1" outlineLevel="1">
      <c r="C44" s="1" t="s">
        <v>72</v>
      </c>
      <c r="D44" s="55">
        <f t="shared" ref="D44:J44" si="34">COUNTIF(D8:D26,"３早")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0</v>
      </c>
      <c r="K44" s="55">
        <f>COUNTIF(K9:K26,"３早")</f>
        <v>0</v>
      </c>
      <c r="L44" s="55">
        <f t="shared" ref="L44:AG44" si="35">COUNTIF(L8:L26,"３早")</f>
        <v>0</v>
      </c>
      <c r="M44" s="55">
        <f t="shared" si="35"/>
        <v>0</v>
      </c>
      <c r="N44" s="55">
        <f t="shared" si="35"/>
        <v>0</v>
      </c>
      <c r="O44" s="55">
        <f t="shared" si="35"/>
        <v>0</v>
      </c>
      <c r="P44" s="55">
        <f t="shared" si="35"/>
        <v>0</v>
      </c>
      <c r="Q44" s="55">
        <f t="shared" si="35"/>
        <v>0</v>
      </c>
      <c r="R44" s="55">
        <f t="shared" si="35"/>
        <v>0</v>
      </c>
      <c r="S44" s="55">
        <f t="shared" si="35"/>
        <v>0</v>
      </c>
      <c r="T44" s="55">
        <f t="shared" si="35"/>
        <v>0</v>
      </c>
      <c r="U44" s="55">
        <f t="shared" si="35"/>
        <v>0</v>
      </c>
      <c r="V44" s="55">
        <f t="shared" si="35"/>
        <v>0</v>
      </c>
      <c r="W44" s="55">
        <f t="shared" si="35"/>
        <v>0</v>
      </c>
      <c r="X44" s="55">
        <f t="shared" si="35"/>
        <v>0</v>
      </c>
      <c r="Y44" s="55">
        <f t="shared" si="35"/>
        <v>0</v>
      </c>
      <c r="Z44" s="55">
        <f t="shared" si="35"/>
        <v>0</v>
      </c>
      <c r="AA44" s="55">
        <f t="shared" si="35"/>
        <v>0</v>
      </c>
      <c r="AB44" s="55">
        <f t="shared" si="35"/>
        <v>0</v>
      </c>
      <c r="AC44" s="55">
        <f t="shared" si="35"/>
        <v>0</v>
      </c>
      <c r="AD44" s="55">
        <f t="shared" si="35"/>
        <v>0</v>
      </c>
      <c r="AE44" s="55">
        <f t="shared" si="35"/>
        <v>0</v>
      </c>
      <c r="AF44" s="55">
        <f t="shared" si="35"/>
        <v>0</v>
      </c>
      <c r="AG44" s="55">
        <f t="shared" si="35"/>
        <v>0</v>
      </c>
      <c r="AH44" s="55"/>
    </row>
    <row r="45" spans="1:38" s="1" customFormat="1" ht="14" hidden="1" outlineLevel="1">
      <c r="C45" s="1" t="s">
        <v>36</v>
      </c>
      <c r="D45" s="55">
        <f t="shared" ref="D45:AG45" si="36">COUNTIF(D8:D26,"3オ")</f>
        <v>1</v>
      </c>
      <c r="E45" s="55">
        <f t="shared" si="36"/>
        <v>1</v>
      </c>
      <c r="F45" s="55">
        <f t="shared" si="36"/>
        <v>1</v>
      </c>
      <c r="G45" s="55">
        <f t="shared" si="36"/>
        <v>1</v>
      </c>
      <c r="H45" s="55">
        <f t="shared" si="36"/>
        <v>1</v>
      </c>
      <c r="I45" s="55">
        <f t="shared" si="36"/>
        <v>1</v>
      </c>
      <c r="J45" s="55">
        <f t="shared" si="36"/>
        <v>0</v>
      </c>
      <c r="K45" s="55">
        <f t="shared" si="36"/>
        <v>0</v>
      </c>
      <c r="L45" s="55">
        <f t="shared" si="36"/>
        <v>0</v>
      </c>
      <c r="M45" s="55">
        <f t="shared" si="36"/>
        <v>0</v>
      </c>
      <c r="N45" s="55">
        <f t="shared" si="36"/>
        <v>0</v>
      </c>
      <c r="O45" s="55">
        <f t="shared" si="36"/>
        <v>0</v>
      </c>
      <c r="P45" s="55">
        <f t="shared" si="36"/>
        <v>0</v>
      </c>
      <c r="Q45" s="55">
        <f t="shared" si="36"/>
        <v>0</v>
      </c>
      <c r="R45" s="55">
        <f t="shared" si="36"/>
        <v>0</v>
      </c>
      <c r="S45" s="55">
        <f t="shared" si="36"/>
        <v>0</v>
      </c>
      <c r="T45" s="55">
        <f t="shared" si="36"/>
        <v>0</v>
      </c>
      <c r="U45" s="55">
        <f t="shared" si="36"/>
        <v>0</v>
      </c>
      <c r="V45" s="55">
        <f t="shared" si="36"/>
        <v>0</v>
      </c>
      <c r="W45" s="55">
        <f t="shared" si="36"/>
        <v>0</v>
      </c>
      <c r="X45" s="55">
        <f t="shared" si="36"/>
        <v>0</v>
      </c>
      <c r="Y45" s="55">
        <f t="shared" si="36"/>
        <v>0</v>
      </c>
      <c r="Z45" s="55">
        <f t="shared" si="36"/>
        <v>0</v>
      </c>
      <c r="AA45" s="55">
        <f t="shared" si="36"/>
        <v>0</v>
      </c>
      <c r="AB45" s="55">
        <f t="shared" si="36"/>
        <v>0</v>
      </c>
      <c r="AC45" s="55">
        <f t="shared" si="36"/>
        <v>0</v>
      </c>
      <c r="AD45" s="55">
        <f t="shared" si="36"/>
        <v>0</v>
      </c>
      <c r="AE45" s="55">
        <f t="shared" si="36"/>
        <v>0</v>
      </c>
      <c r="AF45" s="55">
        <f t="shared" si="36"/>
        <v>0</v>
      </c>
      <c r="AG45" s="55">
        <f t="shared" si="36"/>
        <v>0</v>
      </c>
      <c r="AH45" s="55"/>
    </row>
    <row r="46" spans="1:38" s="1" customFormat="1" ht="14" hidden="1" outlineLevel="1">
      <c r="C46" s="1" t="s">
        <v>73</v>
      </c>
      <c r="D46" s="55">
        <f t="shared" ref="D46:J46" si="37">COUNTIF(D8:D26,"３オ")</f>
        <v>1</v>
      </c>
      <c r="E46" s="55">
        <f t="shared" si="37"/>
        <v>1</v>
      </c>
      <c r="F46" s="55">
        <f t="shared" si="37"/>
        <v>1</v>
      </c>
      <c r="G46" s="55">
        <f t="shared" si="37"/>
        <v>1</v>
      </c>
      <c r="H46" s="55">
        <f t="shared" si="37"/>
        <v>1</v>
      </c>
      <c r="I46" s="55">
        <f t="shared" si="37"/>
        <v>1</v>
      </c>
      <c r="J46" s="55">
        <f t="shared" si="37"/>
        <v>0</v>
      </c>
      <c r="K46" s="55">
        <f>COUNTIF(K9:K26,"３オ")</f>
        <v>0</v>
      </c>
      <c r="L46" s="55">
        <f t="shared" ref="L46:AG46" si="38">COUNTIF(L8:L26,"３オ")</f>
        <v>0</v>
      </c>
      <c r="M46" s="55">
        <f t="shared" si="38"/>
        <v>0</v>
      </c>
      <c r="N46" s="55">
        <f t="shared" si="38"/>
        <v>0</v>
      </c>
      <c r="O46" s="55">
        <f t="shared" si="38"/>
        <v>0</v>
      </c>
      <c r="P46" s="55">
        <f t="shared" si="38"/>
        <v>0</v>
      </c>
      <c r="Q46" s="55">
        <f t="shared" si="38"/>
        <v>0</v>
      </c>
      <c r="R46" s="55">
        <f t="shared" si="38"/>
        <v>0</v>
      </c>
      <c r="S46" s="55">
        <f t="shared" si="38"/>
        <v>0</v>
      </c>
      <c r="T46" s="55">
        <f t="shared" si="38"/>
        <v>0</v>
      </c>
      <c r="U46" s="55">
        <f t="shared" si="38"/>
        <v>0</v>
      </c>
      <c r="V46" s="55">
        <f t="shared" si="38"/>
        <v>0</v>
      </c>
      <c r="W46" s="55">
        <f t="shared" si="38"/>
        <v>0</v>
      </c>
      <c r="X46" s="55">
        <f t="shared" si="38"/>
        <v>0</v>
      </c>
      <c r="Y46" s="55">
        <f t="shared" si="38"/>
        <v>0</v>
      </c>
      <c r="Z46" s="55">
        <f t="shared" si="38"/>
        <v>0</v>
      </c>
      <c r="AA46" s="55">
        <f t="shared" si="38"/>
        <v>0</v>
      </c>
      <c r="AB46" s="55">
        <f t="shared" si="38"/>
        <v>0</v>
      </c>
      <c r="AC46" s="55">
        <f t="shared" si="38"/>
        <v>0</v>
      </c>
      <c r="AD46" s="55">
        <f t="shared" si="38"/>
        <v>0</v>
      </c>
      <c r="AE46" s="55">
        <f t="shared" si="38"/>
        <v>0</v>
      </c>
      <c r="AF46" s="55">
        <f t="shared" si="38"/>
        <v>0</v>
      </c>
      <c r="AG46" s="55">
        <f t="shared" si="38"/>
        <v>0</v>
      </c>
      <c r="AH46" s="55"/>
    </row>
    <row r="47" spans="1:38" s="1" customFormat="1" ht="14" hidden="1" outlineLevel="1">
      <c r="C47" s="1" t="s">
        <v>27</v>
      </c>
      <c r="D47" s="55">
        <f t="shared" ref="D47:J47" si="39">COUNTIF(D8:D26,"3-")</f>
        <v>1</v>
      </c>
      <c r="E47" s="55">
        <f t="shared" si="39"/>
        <v>1</v>
      </c>
      <c r="F47" s="55">
        <f t="shared" si="39"/>
        <v>1</v>
      </c>
      <c r="G47" s="55">
        <f t="shared" si="39"/>
        <v>1</v>
      </c>
      <c r="H47" s="55">
        <f t="shared" si="39"/>
        <v>1</v>
      </c>
      <c r="I47" s="55">
        <f t="shared" si="39"/>
        <v>1</v>
      </c>
      <c r="J47" s="55">
        <f t="shared" si="39"/>
        <v>1</v>
      </c>
      <c r="K47" s="55">
        <f>COUNTIF(K9:K26,"3-")</f>
        <v>1</v>
      </c>
      <c r="L47" s="55">
        <f t="shared" ref="L47:AG47" si="40">COUNTIF(L8:L26,"3-")</f>
        <v>1</v>
      </c>
      <c r="M47" s="55">
        <f t="shared" si="40"/>
        <v>1</v>
      </c>
      <c r="N47" s="55">
        <f t="shared" si="40"/>
        <v>1</v>
      </c>
      <c r="O47" s="55">
        <f t="shared" si="40"/>
        <v>1</v>
      </c>
      <c r="P47" s="55">
        <f t="shared" si="40"/>
        <v>1</v>
      </c>
      <c r="Q47" s="55">
        <f t="shared" si="40"/>
        <v>1</v>
      </c>
      <c r="R47" s="55">
        <f t="shared" si="40"/>
        <v>1</v>
      </c>
      <c r="S47" s="55">
        <f t="shared" si="40"/>
        <v>1</v>
      </c>
      <c r="T47" s="55">
        <f t="shared" si="40"/>
        <v>1</v>
      </c>
      <c r="U47" s="55">
        <f t="shared" si="40"/>
        <v>1</v>
      </c>
      <c r="V47" s="55">
        <f t="shared" si="40"/>
        <v>1</v>
      </c>
      <c r="W47" s="55">
        <f t="shared" si="40"/>
        <v>1</v>
      </c>
      <c r="X47" s="55">
        <f t="shared" si="40"/>
        <v>1</v>
      </c>
      <c r="Y47" s="55">
        <f t="shared" si="40"/>
        <v>1</v>
      </c>
      <c r="Z47" s="55">
        <f t="shared" si="40"/>
        <v>1</v>
      </c>
      <c r="AA47" s="55">
        <f t="shared" si="40"/>
        <v>1</v>
      </c>
      <c r="AB47" s="55">
        <f t="shared" si="40"/>
        <v>1</v>
      </c>
      <c r="AC47" s="55">
        <f t="shared" si="40"/>
        <v>1</v>
      </c>
      <c r="AD47" s="55">
        <f t="shared" si="40"/>
        <v>1</v>
      </c>
      <c r="AE47" s="55">
        <f t="shared" si="40"/>
        <v>1</v>
      </c>
      <c r="AF47" s="55">
        <f t="shared" si="40"/>
        <v>1</v>
      </c>
      <c r="AG47" s="55">
        <f t="shared" si="40"/>
        <v>1</v>
      </c>
      <c r="AH47" s="55"/>
    </row>
    <row r="48" spans="1:38" s="1" customFormat="1" ht="14" hidden="1" outlineLevel="1">
      <c r="C48" s="1" t="s">
        <v>28</v>
      </c>
      <c r="D48" s="55">
        <f t="shared" ref="D48:J48" si="41">COUNTIF(D8:D26,"3－")</f>
        <v>1</v>
      </c>
      <c r="E48" s="55">
        <f t="shared" si="41"/>
        <v>1</v>
      </c>
      <c r="F48" s="55">
        <f t="shared" si="41"/>
        <v>1</v>
      </c>
      <c r="G48" s="55">
        <f t="shared" si="41"/>
        <v>1</v>
      </c>
      <c r="H48" s="55">
        <f t="shared" si="41"/>
        <v>1</v>
      </c>
      <c r="I48" s="55">
        <f t="shared" si="41"/>
        <v>1</v>
      </c>
      <c r="J48" s="55">
        <f t="shared" si="41"/>
        <v>1</v>
      </c>
      <c r="K48" s="55">
        <f>COUNTIF(K9:K26,"3－")</f>
        <v>1</v>
      </c>
      <c r="L48" s="55">
        <f t="shared" ref="L48:AG48" si="42">COUNTIF(L8:L26,"3－")</f>
        <v>1</v>
      </c>
      <c r="M48" s="55">
        <f t="shared" si="42"/>
        <v>1</v>
      </c>
      <c r="N48" s="55">
        <f t="shared" si="42"/>
        <v>1</v>
      </c>
      <c r="O48" s="55">
        <f t="shared" si="42"/>
        <v>1</v>
      </c>
      <c r="P48" s="55">
        <f t="shared" si="42"/>
        <v>1</v>
      </c>
      <c r="Q48" s="55">
        <f t="shared" si="42"/>
        <v>1</v>
      </c>
      <c r="R48" s="55">
        <f t="shared" si="42"/>
        <v>1</v>
      </c>
      <c r="S48" s="55">
        <f t="shared" si="42"/>
        <v>1</v>
      </c>
      <c r="T48" s="55">
        <f t="shared" si="42"/>
        <v>1</v>
      </c>
      <c r="U48" s="55">
        <f t="shared" si="42"/>
        <v>1</v>
      </c>
      <c r="V48" s="55">
        <f t="shared" si="42"/>
        <v>1</v>
      </c>
      <c r="W48" s="55">
        <f t="shared" si="42"/>
        <v>1</v>
      </c>
      <c r="X48" s="55">
        <f t="shared" si="42"/>
        <v>1</v>
      </c>
      <c r="Y48" s="55">
        <f t="shared" si="42"/>
        <v>1</v>
      </c>
      <c r="Z48" s="55">
        <f t="shared" si="42"/>
        <v>1</v>
      </c>
      <c r="AA48" s="55">
        <f t="shared" si="42"/>
        <v>1</v>
      </c>
      <c r="AB48" s="55">
        <f t="shared" si="42"/>
        <v>1</v>
      </c>
      <c r="AC48" s="55">
        <f t="shared" si="42"/>
        <v>1</v>
      </c>
      <c r="AD48" s="55">
        <f t="shared" si="42"/>
        <v>1</v>
      </c>
      <c r="AE48" s="55">
        <f t="shared" si="42"/>
        <v>1</v>
      </c>
      <c r="AF48" s="55">
        <f t="shared" si="42"/>
        <v>1</v>
      </c>
      <c r="AG48" s="55">
        <f t="shared" si="42"/>
        <v>1</v>
      </c>
      <c r="AH48" s="55"/>
    </row>
    <row r="49" spans="3:34" s="1" customFormat="1" ht="14" hidden="1" outlineLevel="1">
      <c r="C49" s="1" t="s">
        <v>29</v>
      </c>
      <c r="D49" s="55">
        <f t="shared" ref="D49:J49" si="43">COUNTIF(D8:D26,"３-")</f>
        <v>1</v>
      </c>
      <c r="E49" s="55">
        <f t="shared" si="43"/>
        <v>1</v>
      </c>
      <c r="F49" s="55">
        <f t="shared" si="43"/>
        <v>1</v>
      </c>
      <c r="G49" s="55">
        <f t="shared" si="43"/>
        <v>1</v>
      </c>
      <c r="H49" s="55">
        <f t="shared" si="43"/>
        <v>1</v>
      </c>
      <c r="I49" s="55">
        <f t="shared" si="43"/>
        <v>1</v>
      </c>
      <c r="J49" s="55">
        <f t="shared" si="43"/>
        <v>1</v>
      </c>
      <c r="K49" s="55">
        <f>COUNTIF(K9:K26,"３-")</f>
        <v>1</v>
      </c>
      <c r="L49" s="55">
        <f t="shared" ref="L49:AG49" si="44">COUNTIF(L8:L26,"３-")</f>
        <v>1</v>
      </c>
      <c r="M49" s="55">
        <f t="shared" si="44"/>
        <v>1</v>
      </c>
      <c r="N49" s="55">
        <f t="shared" si="44"/>
        <v>1</v>
      </c>
      <c r="O49" s="55">
        <f t="shared" si="44"/>
        <v>1</v>
      </c>
      <c r="P49" s="55">
        <f t="shared" si="44"/>
        <v>1</v>
      </c>
      <c r="Q49" s="55">
        <f t="shared" si="44"/>
        <v>1</v>
      </c>
      <c r="R49" s="55">
        <f t="shared" si="44"/>
        <v>1</v>
      </c>
      <c r="S49" s="55">
        <f t="shared" si="44"/>
        <v>1</v>
      </c>
      <c r="T49" s="55">
        <f t="shared" si="44"/>
        <v>1</v>
      </c>
      <c r="U49" s="55">
        <f t="shared" si="44"/>
        <v>1</v>
      </c>
      <c r="V49" s="55">
        <f t="shared" si="44"/>
        <v>1</v>
      </c>
      <c r="W49" s="55">
        <f t="shared" si="44"/>
        <v>1</v>
      </c>
      <c r="X49" s="55">
        <f t="shared" si="44"/>
        <v>1</v>
      </c>
      <c r="Y49" s="55">
        <f t="shared" si="44"/>
        <v>1</v>
      </c>
      <c r="Z49" s="55">
        <f t="shared" si="44"/>
        <v>1</v>
      </c>
      <c r="AA49" s="55">
        <f t="shared" si="44"/>
        <v>1</v>
      </c>
      <c r="AB49" s="55">
        <f t="shared" si="44"/>
        <v>1</v>
      </c>
      <c r="AC49" s="55">
        <f t="shared" si="44"/>
        <v>1</v>
      </c>
      <c r="AD49" s="55">
        <f t="shared" si="44"/>
        <v>1</v>
      </c>
      <c r="AE49" s="55">
        <f t="shared" si="44"/>
        <v>1</v>
      </c>
      <c r="AF49" s="55">
        <f t="shared" si="44"/>
        <v>1</v>
      </c>
      <c r="AG49" s="55">
        <f t="shared" si="44"/>
        <v>1</v>
      </c>
      <c r="AH49" s="55"/>
    </row>
    <row r="50" spans="3:34" s="1" customFormat="1" ht="14" hidden="1" outlineLevel="1">
      <c r="C50" s="1" t="s">
        <v>30</v>
      </c>
      <c r="D50" s="55">
        <f t="shared" ref="D50:J50" si="45">COUNTIF(D8:D26,"３－")</f>
        <v>1</v>
      </c>
      <c r="E50" s="55">
        <f t="shared" si="45"/>
        <v>1</v>
      </c>
      <c r="F50" s="55">
        <f t="shared" si="45"/>
        <v>1</v>
      </c>
      <c r="G50" s="55">
        <f t="shared" si="45"/>
        <v>1</v>
      </c>
      <c r="H50" s="55">
        <f t="shared" si="45"/>
        <v>1</v>
      </c>
      <c r="I50" s="55">
        <f t="shared" si="45"/>
        <v>1</v>
      </c>
      <c r="J50" s="55">
        <f t="shared" si="45"/>
        <v>1</v>
      </c>
      <c r="K50" s="55">
        <f>COUNTIF(K9:K26,"３－")</f>
        <v>1</v>
      </c>
      <c r="L50" s="55">
        <f t="shared" ref="L50:AG50" si="46">COUNTIF(L8:L26,"３－")</f>
        <v>1</v>
      </c>
      <c r="M50" s="55">
        <f t="shared" si="46"/>
        <v>1</v>
      </c>
      <c r="N50" s="55">
        <f t="shared" si="46"/>
        <v>1</v>
      </c>
      <c r="O50" s="55">
        <f t="shared" si="46"/>
        <v>1</v>
      </c>
      <c r="P50" s="55">
        <f t="shared" si="46"/>
        <v>1</v>
      </c>
      <c r="Q50" s="55">
        <f t="shared" si="46"/>
        <v>1</v>
      </c>
      <c r="R50" s="55">
        <f t="shared" si="46"/>
        <v>1</v>
      </c>
      <c r="S50" s="55">
        <f t="shared" si="46"/>
        <v>1</v>
      </c>
      <c r="T50" s="55">
        <f t="shared" si="46"/>
        <v>1</v>
      </c>
      <c r="U50" s="55">
        <f t="shared" si="46"/>
        <v>1</v>
      </c>
      <c r="V50" s="55">
        <f t="shared" si="46"/>
        <v>1</v>
      </c>
      <c r="W50" s="55">
        <f t="shared" si="46"/>
        <v>1</v>
      </c>
      <c r="X50" s="55">
        <f t="shared" si="46"/>
        <v>1</v>
      </c>
      <c r="Y50" s="55">
        <f t="shared" si="46"/>
        <v>1</v>
      </c>
      <c r="Z50" s="55">
        <f t="shared" si="46"/>
        <v>1</v>
      </c>
      <c r="AA50" s="55">
        <f t="shared" si="46"/>
        <v>1</v>
      </c>
      <c r="AB50" s="55">
        <f t="shared" si="46"/>
        <v>1</v>
      </c>
      <c r="AC50" s="55">
        <f t="shared" si="46"/>
        <v>1</v>
      </c>
      <c r="AD50" s="55">
        <f t="shared" si="46"/>
        <v>1</v>
      </c>
      <c r="AE50" s="55">
        <f t="shared" si="46"/>
        <v>1</v>
      </c>
      <c r="AF50" s="55">
        <f t="shared" si="46"/>
        <v>1</v>
      </c>
      <c r="AG50" s="55">
        <f t="shared" si="46"/>
        <v>1</v>
      </c>
      <c r="AH50" s="55"/>
    </row>
    <row r="51" spans="3:34" s="1" customFormat="1" ht="14" collapsed="1">
      <c r="C51" s="1" t="s">
        <v>40</v>
      </c>
      <c r="D51" s="55">
        <f t="shared" ref="D51:AH51" si="47">SUM(D35:D36)</f>
        <v>2</v>
      </c>
      <c r="E51" s="55">
        <f t="shared" si="47"/>
        <v>2</v>
      </c>
      <c r="F51" s="55">
        <f t="shared" si="47"/>
        <v>2</v>
      </c>
      <c r="G51" s="55">
        <f t="shared" si="47"/>
        <v>2</v>
      </c>
      <c r="H51" s="55">
        <f t="shared" si="47"/>
        <v>2</v>
      </c>
      <c r="I51" s="55">
        <f t="shared" si="47"/>
        <v>2</v>
      </c>
      <c r="J51" s="55">
        <f t="shared" si="47"/>
        <v>0</v>
      </c>
      <c r="K51" s="55">
        <f t="shared" si="47"/>
        <v>0</v>
      </c>
      <c r="L51" s="55">
        <f t="shared" si="47"/>
        <v>0</v>
      </c>
      <c r="M51" s="55">
        <f t="shared" si="47"/>
        <v>0</v>
      </c>
      <c r="N51" s="55">
        <f t="shared" si="47"/>
        <v>0</v>
      </c>
      <c r="O51" s="55">
        <f t="shared" si="47"/>
        <v>2</v>
      </c>
      <c r="P51" s="55">
        <f t="shared" si="47"/>
        <v>0</v>
      </c>
      <c r="Q51" s="55">
        <f t="shared" si="47"/>
        <v>0</v>
      </c>
      <c r="R51" s="55">
        <f t="shared" si="47"/>
        <v>0</v>
      </c>
      <c r="S51" s="55">
        <f t="shared" si="47"/>
        <v>0</v>
      </c>
      <c r="T51" s="55">
        <f t="shared" si="47"/>
        <v>0</v>
      </c>
      <c r="U51" s="55">
        <f t="shared" si="47"/>
        <v>0</v>
      </c>
      <c r="V51" s="55">
        <f t="shared" si="47"/>
        <v>0</v>
      </c>
      <c r="W51" s="55">
        <f t="shared" si="47"/>
        <v>0</v>
      </c>
      <c r="X51" s="55">
        <f t="shared" si="47"/>
        <v>0</v>
      </c>
      <c r="Y51" s="55">
        <f t="shared" si="47"/>
        <v>0</v>
      </c>
      <c r="Z51" s="55">
        <f t="shared" si="47"/>
        <v>0</v>
      </c>
      <c r="AA51" s="55">
        <f t="shared" si="47"/>
        <v>0</v>
      </c>
      <c r="AB51" s="55">
        <f t="shared" si="47"/>
        <v>0</v>
      </c>
      <c r="AC51" s="55">
        <f t="shared" si="47"/>
        <v>2</v>
      </c>
      <c r="AD51" s="55">
        <f t="shared" si="47"/>
        <v>0</v>
      </c>
      <c r="AE51" s="55">
        <f t="shared" si="47"/>
        <v>0</v>
      </c>
      <c r="AF51" s="55">
        <f t="shared" si="47"/>
        <v>0</v>
      </c>
      <c r="AG51" s="55">
        <f t="shared" si="47"/>
        <v>0</v>
      </c>
      <c r="AH51" s="55">
        <f t="shared" si="47"/>
        <v>0</v>
      </c>
    </row>
    <row r="52" spans="3:34" s="1" customFormat="1" ht="14">
      <c r="C52" s="1" t="s">
        <v>42</v>
      </c>
      <c r="D52" s="55">
        <f t="shared" ref="D52:AH52" si="48">SUM(D37:D38)</f>
        <v>2</v>
      </c>
      <c r="E52" s="55">
        <f t="shared" si="48"/>
        <v>2</v>
      </c>
      <c r="F52" s="55">
        <f t="shared" si="48"/>
        <v>2</v>
      </c>
      <c r="G52" s="55">
        <f t="shared" si="48"/>
        <v>2</v>
      </c>
      <c r="H52" s="55">
        <f t="shared" si="48"/>
        <v>2</v>
      </c>
      <c r="I52" s="55">
        <f t="shared" si="48"/>
        <v>2</v>
      </c>
      <c r="J52" s="55">
        <f t="shared" si="48"/>
        <v>0</v>
      </c>
      <c r="K52" s="55">
        <f t="shared" si="48"/>
        <v>0</v>
      </c>
      <c r="L52" s="55">
        <f t="shared" si="48"/>
        <v>0</v>
      </c>
      <c r="M52" s="55">
        <f t="shared" si="48"/>
        <v>0</v>
      </c>
      <c r="N52" s="55">
        <f t="shared" si="48"/>
        <v>0</v>
      </c>
      <c r="O52" s="55">
        <f t="shared" si="48"/>
        <v>0</v>
      </c>
      <c r="P52" s="55">
        <f t="shared" si="48"/>
        <v>0</v>
      </c>
      <c r="Q52" s="55">
        <f t="shared" si="48"/>
        <v>0</v>
      </c>
      <c r="R52" s="55">
        <f t="shared" si="48"/>
        <v>0</v>
      </c>
      <c r="S52" s="55">
        <f t="shared" si="48"/>
        <v>0</v>
      </c>
      <c r="T52" s="55">
        <f t="shared" si="48"/>
        <v>0</v>
      </c>
      <c r="U52" s="55">
        <f t="shared" si="48"/>
        <v>0</v>
      </c>
      <c r="V52" s="55">
        <f t="shared" si="48"/>
        <v>0</v>
      </c>
      <c r="W52" s="55">
        <f t="shared" si="48"/>
        <v>0</v>
      </c>
      <c r="X52" s="55">
        <f t="shared" si="48"/>
        <v>0</v>
      </c>
      <c r="Y52" s="55">
        <f t="shared" si="48"/>
        <v>0</v>
      </c>
      <c r="Z52" s="55">
        <f t="shared" si="48"/>
        <v>0</v>
      </c>
      <c r="AA52" s="55">
        <f t="shared" si="48"/>
        <v>0</v>
      </c>
      <c r="AB52" s="55">
        <f t="shared" si="48"/>
        <v>0</v>
      </c>
      <c r="AC52" s="55">
        <f t="shared" si="48"/>
        <v>0</v>
      </c>
      <c r="AD52" s="55">
        <f t="shared" si="48"/>
        <v>0</v>
      </c>
      <c r="AE52" s="55">
        <f t="shared" si="48"/>
        <v>0</v>
      </c>
      <c r="AF52" s="55">
        <f t="shared" si="48"/>
        <v>0</v>
      </c>
      <c r="AG52" s="55">
        <f t="shared" si="48"/>
        <v>0</v>
      </c>
      <c r="AH52" s="55">
        <f t="shared" si="48"/>
        <v>0</v>
      </c>
    </row>
    <row r="53" spans="3:34" s="1" customFormat="1" ht="14">
      <c r="C53" s="1" t="s">
        <v>24</v>
      </c>
      <c r="D53" s="55">
        <f t="shared" ref="D53:AH53" si="49">SUM(D39:D42)</f>
        <v>4</v>
      </c>
      <c r="E53" s="55">
        <f t="shared" si="49"/>
        <v>4</v>
      </c>
      <c r="F53" s="55">
        <f t="shared" si="49"/>
        <v>4</v>
      </c>
      <c r="G53" s="55">
        <f t="shared" si="49"/>
        <v>4</v>
      </c>
      <c r="H53" s="55">
        <f t="shared" si="49"/>
        <v>4</v>
      </c>
      <c r="I53" s="55">
        <f t="shared" si="49"/>
        <v>4</v>
      </c>
      <c r="J53" s="55">
        <f t="shared" si="49"/>
        <v>4</v>
      </c>
      <c r="K53" s="55">
        <f t="shared" si="49"/>
        <v>4</v>
      </c>
      <c r="L53" s="55">
        <f t="shared" si="49"/>
        <v>4</v>
      </c>
      <c r="M53" s="55">
        <f t="shared" si="49"/>
        <v>4</v>
      </c>
      <c r="N53" s="55">
        <f t="shared" si="49"/>
        <v>4</v>
      </c>
      <c r="O53" s="55">
        <f t="shared" si="49"/>
        <v>4</v>
      </c>
      <c r="P53" s="55">
        <f t="shared" si="49"/>
        <v>4</v>
      </c>
      <c r="Q53" s="55">
        <f t="shared" si="49"/>
        <v>4</v>
      </c>
      <c r="R53" s="55">
        <f t="shared" si="49"/>
        <v>4</v>
      </c>
      <c r="S53" s="55">
        <f t="shared" si="49"/>
        <v>4</v>
      </c>
      <c r="T53" s="55">
        <f t="shared" si="49"/>
        <v>4</v>
      </c>
      <c r="U53" s="55">
        <f t="shared" si="49"/>
        <v>4</v>
      </c>
      <c r="V53" s="55">
        <f t="shared" si="49"/>
        <v>4</v>
      </c>
      <c r="W53" s="55">
        <f t="shared" si="49"/>
        <v>4</v>
      </c>
      <c r="X53" s="55">
        <f t="shared" si="49"/>
        <v>4</v>
      </c>
      <c r="Y53" s="55">
        <f t="shared" si="49"/>
        <v>4</v>
      </c>
      <c r="Z53" s="55">
        <f t="shared" si="49"/>
        <v>4</v>
      </c>
      <c r="AA53" s="55">
        <f t="shared" si="49"/>
        <v>4</v>
      </c>
      <c r="AB53" s="55">
        <f t="shared" si="49"/>
        <v>4</v>
      </c>
      <c r="AC53" s="55">
        <f t="shared" si="49"/>
        <v>4</v>
      </c>
      <c r="AD53" s="55">
        <f t="shared" si="49"/>
        <v>4</v>
      </c>
      <c r="AE53" s="55">
        <f t="shared" si="49"/>
        <v>4</v>
      </c>
      <c r="AF53" s="55">
        <f t="shared" si="49"/>
        <v>4</v>
      </c>
      <c r="AG53" s="55">
        <f t="shared" si="49"/>
        <v>4</v>
      </c>
      <c r="AH53" s="55">
        <f t="shared" si="49"/>
        <v>0</v>
      </c>
    </row>
    <row r="54" spans="3:34" s="1" customFormat="1" ht="14">
      <c r="C54" s="1" t="s">
        <v>41</v>
      </c>
      <c r="D54" s="55">
        <f t="shared" ref="D54:AH54" si="50">SUM(D43:D44)</f>
        <v>2</v>
      </c>
      <c r="E54" s="55">
        <f t="shared" si="50"/>
        <v>2</v>
      </c>
      <c r="F54" s="55">
        <f t="shared" si="50"/>
        <v>2</v>
      </c>
      <c r="G54" s="55">
        <f t="shared" si="50"/>
        <v>2</v>
      </c>
      <c r="H54" s="55">
        <f t="shared" si="50"/>
        <v>2</v>
      </c>
      <c r="I54" s="55">
        <f t="shared" si="50"/>
        <v>2</v>
      </c>
      <c r="J54" s="55">
        <f t="shared" si="50"/>
        <v>0</v>
      </c>
      <c r="K54" s="55">
        <f t="shared" si="50"/>
        <v>0</v>
      </c>
      <c r="L54" s="55">
        <f t="shared" si="50"/>
        <v>0</v>
      </c>
      <c r="M54" s="55">
        <f t="shared" si="50"/>
        <v>0</v>
      </c>
      <c r="N54" s="55">
        <f t="shared" si="50"/>
        <v>0</v>
      </c>
      <c r="O54" s="55">
        <f t="shared" si="50"/>
        <v>0</v>
      </c>
      <c r="P54" s="55">
        <f t="shared" si="50"/>
        <v>0</v>
      </c>
      <c r="Q54" s="55">
        <f t="shared" si="50"/>
        <v>0</v>
      </c>
      <c r="R54" s="55">
        <f t="shared" si="50"/>
        <v>0</v>
      </c>
      <c r="S54" s="55">
        <f t="shared" si="50"/>
        <v>0</v>
      </c>
      <c r="T54" s="55">
        <f t="shared" si="50"/>
        <v>0</v>
      </c>
      <c r="U54" s="55">
        <f t="shared" si="50"/>
        <v>0</v>
      </c>
      <c r="V54" s="55">
        <f t="shared" si="50"/>
        <v>0</v>
      </c>
      <c r="W54" s="55">
        <f t="shared" si="50"/>
        <v>0</v>
      </c>
      <c r="X54" s="55">
        <f t="shared" si="50"/>
        <v>0</v>
      </c>
      <c r="Y54" s="55">
        <f t="shared" si="50"/>
        <v>0</v>
      </c>
      <c r="Z54" s="55">
        <f t="shared" si="50"/>
        <v>0</v>
      </c>
      <c r="AA54" s="55">
        <f t="shared" si="50"/>
        <v>0</v>
      </c>
      <c r="AB54" s="55">
        <f t="shared" si="50"/>
        <v>0</v>
      </c>
      <c r="AC54" s="55">
        <f t="shared" si="50"/>
        <v>0</v>
      </c>
      <c r="AD54" s="55">
        <f t="shared" si="50"/>
        <v>0</v>
      </c>
      <c r="AE54" s="55">
        <f t="shared" si="50"/>
        <v>0</v>
      </c>
      <c r="AF54" s="55">
        <f t="shared" si="50"/>
        <v>0</v>
      </c>
      <c r="AG54" s="55">
        <f t="shared" si="50"/>
        <v>0</v>
      </c>
      <c r="AH54" s="55">
        <f t="shared" si="50"/>
        <v>0</v>
      </c>
    </row>
    <row r="55" spans="3:34" s="1" customFormat="1" ht="14">
      <c r="C55" s="1" t="s">
        <v>36</v>
      </c>
      <c r="D55" s="55">
        <f t="shared" ref="D55:AH55" si="51">SUM(D45:D46)</f>
        <v>2</v>
      </c>
      <c r="E55" s="55">
        <f t="shared" si="51"/>
        <v>2</v>
      </c>
      <c r="F55" s="55">
        <f t="shared" si="51"/>
        <v>2</v>
      </c>
      <c r="G55" s="55">
        <f t="shared" si="51"/>
        <v>2</v>
      </c>
      <c r="H55" s="55">
        <f t="shared" si="51"/>
        <v>2</v>
      </c>
      <c r="I55" s="55">
        <f t="shared" si="51"/>
        <v>2</v>
      </c>
      <c r="J55" s="55">
        <f t="shared" si="51"/>
        <v>0</v>
      </c>
      <c r="K55" s="55">
        <f t="shared" si="51"/>
        <v>0</v>
      </c>
      <c r="L55" s="55">
        <f t="shared" si="51"/>
        <v>0</v>
      </c>
      <c r="M55" s="55">
        <f t="shared" si="51"/>
        <v>0</v>
      </c>
      <c r="N55" s="55">
        <f t="shared" si="51"/>
        <v>0</v>
      </c>
      <c r="O55" s="55">
        <f t="shared" si="51"/>
        <v>0</v>
      </c>
      <c r="P55" s="55">
        <f t="shared" si="51"/>
        <v>0</v>
      </c>
      <c r="Q55" s="55">
        <f t="shared" si="51"/>
        <v>0</v>
      </c>
      <c r="R55" s="55">
        <f t="shared" si="51"/>
        <v>0</v>
      </c>
      <c r="S55" s="55">
        <f t="shared" si="51"/>
        <v>0</v>
      </c>
      <c r="T55" s="55">
        <f t="shared" si="51"/>
        <v>0</v>
      </c>
      <c r="U55" s="55">
        <f t="shared" si="51"/>
        <v>0</v>
      </c>
      <c r="V55" s="55">
        <f t="shared" si="51"/>
        <v>0</v>
      </c>
      <c r="W55" s="55">
        <f t="shared" si="51"/>
        <v>0</v>
      </c>
      <c r="X55" s="55">
        <f t="shared" si="51"/>
        <v>0</v>
      </c>
      <c r="Y55" s="55">
        <f t="shared" si="51"/>
        <v>0</v>
      </c>
      <c r="Z55" s="55">
        <f t="shared" si="51"/>
        <v>0</v>
      </c>
      <c r="AA55" s="55">
        <f t="shared" si="51"/>
        <v>0</v>
      </c>
      <c r="AB55" s="55">
        <f t="shared" si="51"/>
        <v>0</v>
      </c>
      <c r="AC55" s="55">
        <f t="shared" si="51"/>
        <v>0</v>
      </c>
      <c r="AD55" s="55">
        <f t="shared" si="51"/>
        <v>0</v>
      </c>
      <c r="AE55" s="55">
        <f t="shared" si="51"/>
        <v>0</v>
      </c>
      <c r="AF55" s="55">
        <f t="shared" si="51"/>
        <v>0</v>
      </c>
      <c r="AG55" s="55">
        <f t="shared" si="51"/>
        <v>0</v>
      </c>
      <c r="AH55" s="55">
        <f t="shared" si="51"/>
        <v>0</v>
      </c>
    </row>
    <row r="56" spans="3:34" s="1" customFormat="1" ht="14">
      <c r="C56" s="1" t="s">
        <v>28</v>
      </c>
      <c r="D56" s="55">
        <f t="shared" ref="D56:AH56" si="52">SUM(D47:D50)</f>
        <v>4</v>
      </c>
      <c r="E56" s="55">
        <f t="shared" si="52"/>
        <v>4</v>
      </c>
      <c r="F56" s="55">
        <f t="shared" si="52"/>
        <v>4</v>
      </c>
      <c r="G56" s="55">
        <f t="shared" si="52"/>
        <v>4</v>
      </c>
      <c r="H56" s="55">
        <f t="shared" si="52"/>
        <v>4</v>
      </c>
      <c r="I56" s="55">
        <f t="shared" si="52"/>
        <v>4</v>
      </c>
      <c r="J56" s="55">
        <f t="shared" si="52"/>
        <v>4</v>
      </c>
      <c r="K56" s="55">
        <f t="shared" si="52"/>
        <v>4</v>
      </c>
      <c r="L56" s="55">
        <f t="shared" si="52"/>
        <v>4</v>
      </c>
      <c r="M56" s="55">
        <f t="shared" si="52"/>
        <v>4</v>
      </c>
      <c r="N56" s="55">
        <f t="shared" si="52"/>
        <v>4</v>
      </c>
      <c r="O56" s="55">
        <f t="shared" si="52"/>
        <v>4</v>
      </c>
      <c r="P56" s="55">
        <f t="shared" si="52"/>
        <v>4</v>
      </c>
      <c r="Q56" s="55">
        <f t="shared" si="52"/>
        <v>4</v>
      </c>
      <c r="R56" s="55">
        <f t="shared" si="52"/>
        <v>4</v>
      </c>
      <c r="S56" s="55">
        <f t="shared" si="52"/>
        <v>4</v>
      </c>
      <c r="T56" s="55">
        <f t="shared" si="52"/>
        <v>4</v>
      </c>
      <c r="U56" s="55">
        <f t="shared" si="52"/>
        <v>4</v>
      </c>
      <c r="V56" s="55">
        <f t="shared" si="52"/>
        <v>4</v>
      </c>
      <c r="W56" s="55">
        <f t="shared" si="52"/>
        <v>4</v>
      </c>
      <c r="X56" s="55">
        <f t="shared" si="52"/>
        <v>4</v>
      </c>
      <c r="Y56" s="55">
        <f t="shared" si="52"/>
        <v>4</v>
      </c>
      <c r="Z56" s="55">
        <f t="shared" si="52"/>
        <v>4</v>
      </c>
      <c r="AA56" s="55">
        <f t="shared" si="52"/>
        <v>4</v>
      </c>
      <c r="AB56" s="55">
        <f t="shared" si="52"/>
        <v>4</v>
      </c>
      <c r="AC56" s="55">
        <f t="shared" si="52"/>
        <v>4</v>
      </c>
      <c r="AD56" s="55">
        <f t="shared" si="52"/>
        <v>4</v>
      </c>
      <c r="AE56" s="55">
        <f t="shared" si="52"/>
        <v>4</v>
      </c>
      <c r="AF56" s="55">
        <f t="shared" si="52"/>
        <v>4</v>
      </c>
      <c r="AG56" s="55">
        <f t="shared" si="52"/>
        <v>4</v>
      </c>
      <c r="AH56" s="55">
        <f t="shared" si="52"/>
        <v>0</v>
      </c>
    </row>
    <row r="57" spans="3:34" s="1" customFormat="1" ht="14"/>
    <row r="58" spans="3:34" s="1" customFormat="1" ht="14"/>
    <row r="59" spans="3:34" s="1" customFormat="1" ht="14"/>
  </sheetData>
  <mergeCells count="49">
    <mergeCell ref="Y1:AG1"/>
    <mergeCell ref="AI1:AL1"/>
    <mergeCell ref="A2:C2"/>
    <mergeCell ref="E2:J2"/>
    <mergeCell ref="Y2:AG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5:K7">
    <cfRule type="expression" dxfId="10998" priority="1" stopIfTrue="1">
      <formula>AND(WEEKDAY(D$5)=1)</formula>
    </cfRule>
  </conditionalFormatting>
  <conditionalFormatting sqref="F22">
    <cfRule type="expression" dxfId="10997" priority="12" stopIfTrue="1">
      <formula>AND(WEEKDAY(F$5)=1)</formula>
    </cfRule>
  </conditionalFormatting>
  <conditionalFormatting sqref="I22">
    <cfRule type="expression" dxfId="10996" priority="13" stopIfTrue="1">
      <formula>AND(WEEKDAY(I$5)=1)</formula>
    </cfRule>
  </conditionalFormatting>
  <conditionalFormatting sqref="J8:K21">
    <cfRule type="expression" dxfId="10995" priority="3" stopIfTrue="1">
      <formula>AND(WEEKDAY(J$5)=1)</formula>
    </cfRule>
  </conditionalFormatting>
  <conditionalFormatting sqref="L20">
    <cfRule type="expression" dxfId="10994" priority="9" stopIfTrue="1">
      <formula>AND(WEEKDAY(M$5)=1)</formula>
    </cfRule>
  </conditionalFormatting>
  <conditionalFormatting sqref="L5:M19 S5:S21 D8:I8 D9:H9 D10:I17 D18:H18 D19:I21 F23:I23 D24:S26">
    <cfRule type="expression" dxfId="10993" priority="15" stopIfTrue="1">
      <formula>AND(WEEKDAY(D$5)=1)</formula>
    </cfRule>
  </conditionalFormatting>
  <conditionalFormatting sqref="L21:R21">
    <cfRule type="expression" dxfId="10992" priority="10" stopIfTrue="1">
      <formula>AND(WEEKDAY(L$5)=1)</formula>
    </cfRule>
  </conditionalFormatting>
  <conditionalFormatting sqref="N5:R20">
    <cfRule type="expression" dxfId="10991" priority="6" stopIfTrue="1">
      <formula>AND(WEEKDAY(N$5)=1)</formula>
    </cfRule>
  </conditionalFormatting>
  <conditionalFormatting sqref="O22:R22 J22:M23 N23:S23">
    <cfRule type="expression" dxfId="10990" priority="21" stopIfTrue="1">
      <formula>AND(WEEKDAY(J$5)=1)</formula>
    </cfRule>
  </conditionalFormatting>
  <conditionalFormatting sqref="T5:AH26">
    <cfRule type="expression" dxfId="10989" priority="4" stopIfTrue="1">
      <formula>AND(WEEKDAY(T$5)=1)</formula>
    </cfRule>
  </conditionalFormatting>
  <conditionalFormatting sqref="AI8:AK26 AN8:AN26">
    <cfRule type="cellIs" dxfId="10988" priority="16" stopIfTrue="1" operator="equal">
      <formula>0</formula>
    </cfRule>
  </conditionalFormatting>
  <dataValidations count="1">
    <dataValidation type="list" allowBlank="1" showInputMessage="1" showErrorMessage="1" sqref="I8 M21 Q22:R22 G23:I23 F22:F26 I10:I17 I19:I22 M8:M19 N23:N26 G24:M26 D8:H21 O22:P26 J8:L21 Q23:S26 N8:AH21 T22:AH26 D24:E26 J22:M23" xr:uid="{00000000-0002-0000-13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X59"/>
  <sheetViews>
    <sheetView topLeftCell="A4" workbookViewId="0">
      <selection activeCell="Q19" sqref="Q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2.3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43466</v>
      </c>
      <c r="E5" s="11">
        <f>DATE($A$1,$D$2,2)</f>
        <v>43467</v>
      </c>
      <c r="F5" s="11">
        <f>DATE($A$1,$D$2,3)</f>
        <v>43468</v>
      </c>
      <c r="G5" s="11">
        <f>DATE($A$1,$D$2,4)</f>
        <v>43469</v>
      </c>
      <c r="H5" s="11">
        <f>DATE($A$1,$D$2,5)</f>
        <v>43470</v>
      </c>
      <c r="I5" s="11">
        <f>DATE($A$1,$D$2,6)</f>
        <v>43471</v>
      </c>
      <c r="J5" s="11">
        <f>DATE($A$1,$D$2,7)</f>
        <v>43472</v>
      </c>
      <c r="K5" s="11">
        <f>DATE($A$1,$D$2,8)</f>
        <v>43473</v>
      </c>
      <c r="L5" s="11">
        <f>DATE($A$1,$D$2,9)</f>
        <v>43474</v>
      </c>
      <c r="M5" s="11">
        <f>DATE($A$1,$D$2,10)</f>
        <v>43475</v>
      </c>
      <c r="N5" s="56">
        <f>DATE($A$1,$D$2,11)</f>
        <v>43476</v>
      </c>
      <c r="O5" s="11">
        <f>DATE($A$1,$D$2,12)</f>
        <v>43477</v>
      </c>
      <c r="P5" s="11">
        <f>DATE($A$1,$D$2,13)</f>
        <v>43478</v>
      </c>
      <c r="Q5" s="11">
        <f>DATE($A$1,$D$2,14)</f>
        <v>43479</v>
      </c>
      <c r="R5" s="11">
        <f>DATE($A$1,$D$2,15)</f>
        <v>43480</v>
      </c>
      <c r="S5" s="11">
        <f>DATE($A$1,$D$2,16)</f>
        <v>43481</v>
      </c>
      <c r="T5" s="11">
        <f>DATE($A$1,$D$2,17)</f>
        <v>43482</v>
      </c>
      <c r="U5" s="11">
        <f>DATE($A$1,$D$2,18)</f>
        <v>43483</v>
      </c>
      <c r="V5" s="11">
        <f>DATE($A$1,$D$2,19)</f>
        <v>43484</v>
      </c>
      <c r="W5" s="11">
        <f>DATE($A$1,$D$2,20)</f>
        <v>43485</v>
      </c>
      <c r="X5" s="11">
        <f>DATE($A$1,$D$2,21)</f>
        <v>43486</v>
      </c>
      <c r="Y5" s="11">
        <f>DATE($A$1,$D$2,22)</f>
        <v>43487</v>
      </c>
      <c r="Z5" s="11">
        <f>DATE($A$1,$D$2,23)</f>
        <v>43488</v>
      </c>
      <c r="AA5" s="11">
        <f>DATE($A$1,$D$2,24)</f>
        <v>43489</v>
      </c>
      <c r="AB5" s="11">
        <f>DATE($A$1,$D$2,25)</f>
        <v>43490</v>
      </c>
      <c r="AC5" s="11">
        <f>DATE($A$1,$D$2,26)</f>
        <v>43491</v>
      </c>
      <c r="AD5" s="11">
        <f>DATE($A$1,$D$2,27)</f>
        <v>43492</v>
      </c>
      <c r="AE5" s="11">
        <f>DATE($A$1,$D$2,28)</f>
        <v>43493</v>
      </c>
      <c r="AF5" s="88">
        <f>DATE($A$1,$D$2,29)</f>
        <v>43494</v>
      </c>
      <c r="AG5" s="11">
        <f>DATE($A$1,$D$2,30)</f>
        <v>43495</v>
      </c>
      <c r="AH5" s="478">
        <f>DATE($A$1,$D$2,31)</f>
        <v>43496</v>
      </c>
      <c r="AI5" s="90"/>
      <c r="AJ5" s="90"/>
      <c r="AK5" s="91"/>
      <c r="AL5" s="1267"/>
    </row>
    <row r="6" spans="1:50" ht="14">
      <c r="A6" s="1254"/>
      <c r="B6" s="1255"/>
      <c r="C6" s="1248"/>
      <c r="D6" s="922">
        <f t="shared" ref="D6:AH6" si="0">IF(MONTH(D5)&gt;$D$2,"",D5)</f>
        <v>43466</v>
      </c>
      <c r="E6" s="11">
        <f t="shared" si="0"/>
        <v>43467</v>
      </c>
      <c r="F6" s="88">
        <f t="shared" si="0"/>
        <v>43468</v>
      </c>
      <c r="G6" s="88">
        <f t="shared" si="0"/>
        <v>43469</v>
      </c>
      <c r="H6" s="88">
        <f t="shared" si="0"/>
        <v>43470</v>
      </c>
      <c r="I6" s="88">
        <f t="shared" si="0"/>
        <v>43471</v>
      </c>
      <c r="J6" s="88">
        <f t="shared" si="0"/>
        <v>43472</v>
      </c>
      <c r="K6" s="11">
        <f t="shared" si="0"/>
        <v>43473</v>
      </c>
      <c r="L6" s="88">
        <f t="shared" si="0"/>
        <v>43474</v>
      </c>
      <c r="M6" s="11">
        <f t="shared" si="0"/>
        <v>43475</v>
      </c>
      <c r="N6" s="88">
        <f t="shared" si="0"/>
        <v>43476</v>
      </c>
      <c r="O6" s="11">
        <f t="shared" si="0"/>
        <v>43477</v>
      </c>
      <c r="P6" s="11">
        <f t="shared" si="0"/>
        <v>43478</v>
      </c>
      <c r="Q6" s="56">
        <f t="shared" si="0"/>
        <v>43479</v>
      </c>
      <c r="R6" s="88">
        <f t="shared" si="0"/>
        <v>43480</v>
      </c>
      <c r="S6" s="88">
        <f t="shared" si="0"/>
        <v>43481</v>
      </c>
      <c r="T6" s="11">
        <f t="shared" si="0"/>
        <v>43482</v>
      </c>
      <c r="U6" s="88">
        <f t="shared" si="0"/>
        <v>43483</v>
      </c>
      <c r="V6" s="11">
        <f t="shared" si="0"/>
        <v>43484</v>
      </c>
      <c r="W6" s="11">
        <f t="shared" si="0"/>
        <v>43485</v>
      </c>
      <c r="X6" s="11">
        <f t="shared" si="0"/>
        <v>43486</v>
      </c>
      <c r="Y6" s="11">
        <f t="shared" si="0"/>
        <v>43487</v>
      </c>
      <c r="Z6" s="88">
        <f t="shared" si="0"/>
        <v>43488</v>
      </c>
      <c r="AA6" s="88">
        <f t="shared" si="0"/>
        <v>43489</v>
      </c>
      <c r="AB6" s="11">
        <f t="shared" si="0"/>
        <v>43490</v>
      </c>
      <c r="AC6" s="11">
        <f t="shared" si="0"/>
        <v>43491</v>
      </c>
      <c r="AD6" s="11">
        <f t="shared" si="0"/>
        <v>43492</v>
      </c>
      <c r="AE6" s="11">
        <f t="shared" si="0"/>
        <v>43493</v>
      </c>
      <c r="AF6" s="88">
        <f t="shared" si="0"/>
        <v>43494</v>
      </c>
      <c r="AG6" s="11">
        <f t="shared" si="0"/>
        <v>43495</v>
      </c>
      <c r="AH6" s="478">
        <f t="shared" si="0"/>
        <v>43496</v>
      </c>
      <c r="AI6" s="92"/>
      <c r="AJ6" s="93"/>
      <c r="AK6" s="94"/>
      <c r="AL6" s="1267"/>
    </row>
    <row r="7" spans="1:50" ht="14">
      <c r="A7" s="1254"/>
      <c r="B7" s="1255"/>
      <c r="C7" s="15"/>
      <c r="D7" s="807" t="str">
        <f t="shared" ref="D7:AH7" si="1">IF(D6="","",CHOOSE(WEEKDAY(D6,1),"日","月","火","水","木","金","土"))</f>
        <v>火</v>
      </c>
      <c r="E7" s="117" t="str">
        <f t="shared" si="1"/>
        <v>水</v>
      </c>
      <c r="F7" s="831" t="str">
        <f t="shared" si="1"/>
        <v>木</v>
      </c>
      <c r="G7" s="831" t="str">
        <f t="shared" si="1"/>
        <v>金</v>
      </c>
      <c r="H7" s="831" t="str">
        <f t="shared" si="1"/>
        <v>土</v>
      </c>
      <c r="I7" s="797" t="str">
        <f t="shared" si="1"/>
        <v>日</v>
      </c>
      <c r="J7" s="831" t="str">
        <f t="shared" si="1"/>
        <v>月</v>
      </c>
      <c r="K7" s="117" t="str">
        <f t="shared" si="1"/>
        <v>火</v>
      </c>
      <c r="L7" s="831" t="str">
        <f t="shared" si="1"/>
        <v>水</v>
      </c>
      <c r="M7" s="117" t="str">
        <f t="shared" si="1"/>
        <v>木</v>
      </c>
      <c r="N7" s="831" t="str">
        <f t="shared" si="1"/>
        <v>金</v>
      </c>
      <c r="O7" s="117" t="str">
        <f t="shared" si="1"/>
        <v>土</v>
      </c>
      <c r="P7" s="770" t="str">
        <f t="shared" si="1"/>
        <v>日</v>
      </c>
      <c r="Q7" s="807" t="str">
        <f t="shared" si="1"/>
        <v>月</v>
      </c>
      <c r="R7" s="831" t="str">
        <f t="shared" si="1"/>
        <v>火</v>
      </c>
      <c r="S7" s="831" t="str">
        <f t="shared" si="1"/>
        <v>水</v>
      </c>
      <c r="T7" s="117" t="str">
        <f t="shared" si="1"/>
        <v>木</v>
      </c>
      <c r="U7" s="831" t="str">
        <f t="shared" si="1"/>
        <v>金</v>
      </c>
      <c r="V7" s="117" t="str">
        <f t="shared" si="1"/>
        <v>土</v>
      </c>
      <c r="W7" s="770" t="str">
        <f t="shared" si="1"/>
        <v>日</v>
      </c>
      <c r="X7" s="117" t="str">
        <f t="shared" si="1"/>
        <v>月</v>
      </c>
      <c r="Y7" s="117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117" t="str">
        <f t="shared" si="1"/>
        <v>金</v>
      </c>
      <c r="AC7" s="117" t="str">
        <f t="shared" si="1"/>
        <v>土</v>
      </c>
      <c r="AD7" s="770" t="str">
        <f t="shared" si="1"/>
        <v>日</v>
      </c>
      <c r="AE7" s="117" t="str">
        <f t="shared" si="1"/>
        <v>月</v>
      </c>
      <c r="AF7" s="831" t="str">
        <f t="shared" si="1"/>
        <v>火</v>
      </c>
      <c r="AG7" s="117" t="str">
        <f t="shared" si="1"/>
        <v>水</v>
      </c>
      <c r="AH7" s="708" t="str">
        <f t="shared" si="1"/>
        <v>木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56" t="s">
        <v>37</v>
      </c>
      <c r="E8" s="778" t="s">
        <v>37</v>
      </c>
      <c r="F8" s="548" t="s">
        <v>21</v>
      </c>
      <c r="G8" s="548" t="s">
        <v>24</v>
      </c>
      <c r="H8" s="548" t="s">
        <v>34</v>
      </c>
      <c r="I8" s="548" t="s">
        <v>21</v>
      </c>
      <c r="J8" s="729" t="s">
        <v>21</v>
      </c>
      <c r="K8" s="568" t="s">
        <v>37</v>
      </c>
      <c r="L8" s="548" t="s">
        <v>28</v>
      </c>
      <c r="M8" s="778" t="s">
        <v>34</v>
      </c>
      <c r="N8" s="548" t="s">
        <v>21</v>
      </c>
      <c r="O8" s="778" t="s">
        <v>42</v>
      </c>
      <c r="P8" s="789" t="s">
        <v>21</v>
      </c>
      <c r="Q8" s="756" t="s">
        <v>24</v>
      </c>
      <c r="R8" s="548" t="s">
        <v>34</v>
      </c>
      <c r="S8" s="568" t="s">
        <v>21</v>
      </c>
      <c r="T8" s="548" t="s">
        <v>37</v>
      </c>
      <c r="U8" s="548" t="s">
        <v>37</v>
      </c>
      <c r="V8" s="548" t="s">
        <v>37</v>
      </c>
      <c r="W8" s="548" t="s">
        <v>28</v>
      </c>
      <c r="X8" s="548" t="s">
        <v>34</v>
      </c>
      <c r="Y8" s="729" t="s">
        <v>21</v>
      </c>
      <c r="Z8" s="548" t="s">
        <v>37</v>
      </c>
      <c r="AA8" s="548" t="s">
        <v>37</v>
      </c>
      <c r="AB8" s="548" t="s">
        <v>21</v>
      </c>
      <c r="AC8" s="548" t="s">
        <v>37</v>
      </c>
      <c r="AD8" s="568" t="s">
        <v>36</v>
      </c>
      <c r="AE8" s="568" t="s">
        <v>28</v>
      </c>
      <c r="AF8" s="568" t="s">
        <v>34</v>
      </c>
      <c r="AG8" s="568" t="s">
        <v>21</v>
      </c>
      <c r="AH8" s="568" t="s">
        <v>37</v>
      </c>
      <c r="AI8" s="962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20</v>
      </c>
      <c r="AL8" s="544" t="s">
        <v>38</v>
      </c>
      <c r="AM8" s="545"/>
      <c r="AN8" s="55">
        <f t="shared" ref="AN8:AN23" si="5">COUNTIF(D8:AH8,"日")</f>
        <v>10</v>
      </c>
      <c r="AO8" s="55">
        <f t="shared" ref="AO8:AO28" si="6">COUNTIF(D8:AH8,"ヤ")</f>
        <v>9</v>
      </c>
      <c r="AP8" s="55">
        <f t="shared" ref="AP8:AP28" si="7">COUNTIF(D8:AH8,"ﾔ")</f>
        <v>9</v>
      </c>
      <c r="AQ8" s="55">
        <f t="shared" ref="AQ8:AQ28" si="8">COUNTIF(D8:AH8,"2-")</f>
        <v>2</v>
      </c>
      <c r="AR8" s="55">
        <f t="shared" ref="AR8:AR28" si="9">COUNTIF(D8:AH8,"2－")</f>
        <v>2</v>
      </c>
      <c r="AS8" s="55">
        <f t="shared" ref="AS8:AS28" si="10">COUNTIF(D8:AH8,"２-")</f>
        <v>2</v>
      </c>
      <c r="AT8" s="55">
        <f t="shared" ref="AT8:AT28" si="11">COUNTIF(D8:AH8,"２－")</f>
        <v>2</v>
      </c>
      <c r="AU8" s="55">
        <f t="shared" ref="AU8:AU28" si="12">COUNTIF(D8:AH8,"3-")</f>
        <v>3</v>
      </c>
      <c r="AV8" s="55">
        <f t="shared" ref="AV8:AV28" si="13">COUNTIF(D8:AH8,"3－")</f>
        <v>3</v>
      </c>
      <c r="AW8" s="55">
        <f t="shared" ref="AW8:AW28" si="14">COUNTIF(D8:AH8,"３-")</f>
        <v>3</v>
      </c>
      <c r="AX8" s="55">
        <f t="shared" ref="AX8:AX28" si="15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808" t="s">
        <v>21</v>
      </c>
      <c r="E9" s="778" t="s">
        <v>24</v>
      </c>
      <c r="F9" s="548" t="s">
        <v>34</v>
      </c>
      <c r="G9" s="729" t="s">
        <v>21</v>
      </c>
      <c r="H9" s="548" t="s">
        <v>37</v>
      </c>
      <c r="I9" s="965" t="s">
        <v>40</v>
      </c>
      <c r="J9" s="548" t="s">
        <v>21</v>
      </c>
      <c r="K9" s="568" t="s">
        <v>28</v>
      </c>
      <c r="L9" s="548" t="s">
        <v>34</v>
      </c>
      <c r="M9" s="548" t="s">
        <v>21</v>
      </c>
      <c r="N9" s="548" t="s">
        <v>37</v>
      </c>
      <c r="O9" s="548" t="s">
        <v>37</v>
      </c>
      <c r="P9" s="778" t="s">
        <v>37</v>
      </c>
      <c r="Q9" s="819" t="s">
        <v>21</v>
      </c>
      <c r="R9" s="568" t="s">
        <v>36</v>
      </c>
      <c r="S9" s="568" t="s">
        <v>28</v>
      </c>
      <c r="T9" s="548" t="s">
        <v>34</v>
      </c>
      <c r="U9" s="548" t="s">
        <v>21</v>
      </c>
      <c r="V9" s="548" t="s">
        <v>36</v>
      </c>
      <c r="W9" s="548" t="s">
        <v>37</v>
      </c>
      <c r="X9" s="548" t="s">
        <v>21</v>
      </c>
      <c r="Y9" s="568" t="s">
        <v>37</v>
      </c>
      <c r="Z9" s="548" t="s">
        <v>40</v>
      </c>
      <c r="AA9" s="548" t="s">
        <v>24</v>
      </c>
      <c r="AB9" s="548" t="s">
        <v>34</v>
      </c>
      <c r="AC9" s="729" t="s">
        <v>21</v>
      </c>
      <c r="AD9" s="729" t="s">
        <v>21</v>
      </c>
      <c r="AE9" s="548" t="s">
        <v>37</v>
      </c>
      <c r="AF9" s="568" t="s">
        <v>37</v>
      </c>
      <c r="AG9" s="568" t="s">
        <v>37</v>
      </c>
      <c r="AH9" s="568" t="s">
        <v>24</v>
      </c>
      <c r="AI9" s="962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 t="shared" si="5"/>
        <v>9</v>
      </c>
      <c r="AO9" s="55">
        <f t="shared" si="6"/>
        <v>9</v>
      </c>
      <c r="AP9" s="55">
        <f t="shared" si="7"/>
        <v>9</v>
      </c>
      <c r="AQ9" s="55">
        <f t="shared" si="8"/>
        <v>3</v>
      </c>
      <c r="AR9" s="55">
        <f t="shared" si="9"/>
        <v>3</v>
      </c>
      <c r="AS9" s="55">
        <f t="shared" si="10"/>
        <v>3</v>
      </c>
      <c r="AT9" s="55">
        <f t="shared" si="11"/>
        <v>3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756" t="s">
        <v>21</v>
      </c>
      <c r="E10" s="778" t="s">
        <v>36</v>
      </c>
      <c r="F10" s="548" t="s">
        <v>36</v>
      </c>
      <c r="G10" s="548" t="s">
        <v>37</v>
      </c>
      <c r="H10" s="729" t="s">
        <v>21</v>
      </c>
      <c r="I10" s="568" t="s">
        <v>37</v>
      </c>
      <c r="J10" s="548" t="s">
        <v>42</v>
      </c>
      <c r="K10" s="568" t="s">
        <v>36</v>
      </c>
      <c r="L10" s="568" t="s">
        <v>21</v>
      </c>
      <c r="M10" s="778" t="s">
        <v>37</v>
      </c>
      <c r="N10" s="548" t="s">
        <v>24</v>
      </c>
      <c r="O10" s="778" t="s">
        <v>34</v>
      </c>
      <c r="P10" s="815" t="s">
        <v>21</v>
      </c>
      <c r="Q10" s="819" t="s">
        <v>37</v>
      </c>
      <c r="R10" s="568" t="s">
        <v>21</v>
      </c>
      <c r="S10" s="568" t="s">
        <v>40</v>
      </c>
      <c r="T10" s="568" t="s">
        <v>40</v>
      </c>
      <c r="U10" s="548" t="s">
        <v>24</v>
      </c>
      <c r="V10" s="548" t="s">
        <v>34</v>
      </c>
      <c r="W10" s="729" t="s">
        <v>21</v>
      </c>
      <c r="X10" s="568" t="s">
        <v>36</v>
      </c>
      <c r="Y10" s="568" t="s">
        <v>41</v>
      </c>
      <c r="Z10" s="568" t="s">
        <v>21</v>
      </c>
      <c r="AA10" s="568" t="s">
        <v>42</v>
      </c>
      <c r="AB10" s="548" t="s">
        <v>36</v>
      </c>
      <c r="AC10" s="729" t="s">
        <v>21</v>
      </c>
      <c r="AD10" s="729" t="s">
        <v>21</v>
      </c>
      <c r="AE10" s="548" t="s">
        <v>36</v>
      </c>
      <c r="AF10" s="568" t="s">
        <v>42</v>
      </c>
      <c r="AG10" s="568" t="s">
        <v>24</v>
      </c>
      <c r="AH10" s="568" t="s">
        <v>34</v>
      </c>
      <c r="AI10" s="962">
        <f t="shared" si="2"/>
        <v>18</v>
      </c>
      <c r="AJ10" s="100">
        <f t="shared" si="3"/>
        <v>0</v>
      </c>
      <c r="AK10" s="101">
        <f t="shared" si="4"/>
        <v>12</v>
      </c>
      <c r="AL10" s="102" t="s">
        <v>38</v>
      </c>
      <c r="AM10" s="103"/>
      <c r="AN10" s="55">
        <f t="shared" si="5"/>
        <v>4</v>
      </c>
      <c r="AO10" s="55">
        <f t="shared" si="6"/>
        <v>9</v>
      </c>
      <c r="AP10" s="55">
        <f t="shared" si="7"/>
        <v>9</v>
      </c>
      <c r="AQ10" s="55">
        <f t="shared" si="8"/>
        <v>3</v>
      </c>
      <c r="AR10" s="55">
        <f t="shared" si="9"/>
        <v>3</v>
      </c>
      <c r="AS10" s="55">
        <f t="shared" si="10"/>
        <v>3</v>
      </c>
      <c r="AT10" s="55">
        <f t="shared" si="11"/>
        <v>3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808" t="s">
        <v>21</v>
      </c>
      <c r="E11" s="809" t="s">
        <v>21</v>
      </c>
      <c r="F11" s="548" t="s">
        <v>37</v>
      </c>
      <c r="G11" s="548" t="s">
        <v>37</v>
      </c>
      <c r="H11" s="729" t="s">
        <v>21</v>
      </c>
      <c r="I11" s="568" t="s">
        <v>21</v>
      </c>
      <c r="J11" s="548" t="s">
        <v>37</v>
      </c>
      <c r="K11" s="568" t="s">
        <v>21</v>
      </c>
      <c r="L11" s="568" t="s">
        <v>37</v>
      </c>
      <c r="M11" s="778" t="s">
        <v>21</v>
      </c>
      <c r="N11" s="548" t="s">
        <v>21</v>
      </c>
      <c r="O11" s="778" t="s">
        <v>21</v>
      </c>
      <c r="P11" s="789" t="s">
        <v>21</v>
      </c>
      <c r="Q11" s="819" t="s">
        <v>21</v>
      </c>
      <c r="R11" s="568" t="s">
        <v>37</v>
      </c>
      <c r="S11" s="568" t="s">
        <v>37</v>
      </c>
      <c r="T11" s="568" t="s">
        <v>21</v>
      </c>
      <c r="U11" s="548" t="s">
        <v>21</v>
      </c>
      <c r="V11" s="548" t="s">
        <v>21</v>
      </c>
      <c r="W11" s="548" t="s">
        <v>21</v>
      </c>
      <c r="X11" s="568" t="s">
        <v>37</v>
      </c>
      <c r="Y11" s="568" t="s">
        <v>21</v>
      </c>
      <c r="Z11" s="568" t="s">
        <v>21</v>
      </c>
      <c r="AA11" s="568" t="s">
        <v>21</v>
      </c>
      <c r="AB11" s="548" t="s">
        <v>37</v>
      </c>
      <c r="AC11" s="548" t="s">
        <v>21</v>
      </c>
      <c r="AD11" s="548" t="s">
        <v>21</v>
      </c>
      <c r="AE11" s="548" t="s">
        <v>21</v>
      </c>
      <c r="AF11" s="568" t="s">
        <v>21</v>
      </c>
      <c r="AG11" s="568" t="s">
        <v>37</v>
      </c>
      <c r="AH11" s="568" t="s">
        <v>37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71"/>
      <c r="E12" s="928"/>
      <c r="F12" s="727"/>
      <c r="G12" s="727"/>
      <c r="H12" s="727"/>
      <c r="I12" s="784"/>
      <c r="J12" s="548"/>
      <c r="K12" s="568"/>
      <c r="L12" s="568"/>
      <c r="M12" s="778"/>
      <c r="N12" s="548"/>
      <c r="O12" s="778"/>
      <c r="P12" s="789"/>
      <c r="Q12" s="756"/>
      <c r="R12" s="54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54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756" t="s">
        <v>21</v>
      </c>
      <c r="E13" s="778" t="s">
        <v>42</v>
      </c>
      <c r="F13" s="548" t="s">
        <v>24</v>
      </c>
      <c r="G13" s="548" t="s">
        <v>34</v>
      </c>
      <c r="H13" s="548" t="s">
        <v>21</v>
      </c>
      <c r="I13" s="568" t="s">
        <v>24</v>
      </c>
      <c r="J13" s="548" t="s">
        <v>34</v>
      </c>
      <c r="K13" s="568" t="s">
        <v>21</v>
      </c>
      <c r="L13" s="568" t="s">
        <v>21</v>
      </c>
      <c r="M13" s="778" t="s">
        <v>42</v>
      </c>
      <c r="N13" s="548" t="s">
        <v>42</v>
      </c>
      <c r="O13" s="778" t="s">
        <v>40</v>
      </c>
      <c r="P13" s="787" t="s">
        <v>35</v>
      </c>
      <c r="Q13" s="808" t="s">
        <v>35</v>
      </c>
      <c r="R13" s="548" t="s">
        <v>24</v>
      </c>
      <c r="S13" s="568" t="s">
        <v>34</v>
      </c>
      <c r="T13" s="568" t="s">
        <v>21</v>
      </c>
      <c r="U13" s="548" t="s">
        <v>37</v>
      </c>
      <c r="V13" s="548" t="s">
        <v>24</v>
      </c>
      <c r="W13" s="548" t="s">
        <v>34</v>
      </c>
      <c r="X13" s="568" t="s">
        <v>21</v>
      </c>
      <c r="Y13" s="548" t="s">
        <v>42</v>
      </c>
      <c r="Z13" s="568" t="s">
        <v>42</v>
      </c>
      <c r="AA13" s="568" t="s">
        <v>37</v>
      </c>
      <c r="AB13" s="548" t="s">
        <v>37</v>
      </c>
      <c r="AC13" s="548" t="s">
        <v>21</v>
      </c>
      <c r="AD13" s="568" t="s">
        <v>42</v>
      </c>
      <c r="AE13" s="568" t="s">
        <v>21</v>
      </c>
      <c r="AF13" s="568" t="s">
        <v>24</v>
      </c>
      <c r="AG13" s="568" t="s">
        <v>34</v>
      </c>
      <c r="AH13" s="568" t="s">
        <v>21</v>
      </c>
      <c r="AI13" s="962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si="5"/>
        <v>3</v>
      </c>
      <c r="AO13" s="55">
        <f t="shared" si="6"/>
        <v>9</v>
      </c>
      <c r="AP13" s="55">
        <f t="shared" si="7"/>
        <v>9</v>
      </c>
      <c r="AQ13" s="55">
        <f t="shared" si="8"/>
        <v>5</v>
      </c>
      <c r="AR13" s="55">
        <f t="shared" si="9"/>
        <v>5</v>
      </c>
      <c r="AS13" s="55">
        <f t="shared" si="10"/>
        <v>5</v>
      </c>
      <c r="AT13" s="55">
        <f t="shared" si="11"/>
        <v>5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56" t="s">
        <v>28</v>
      </c>
      <c r="E14" s="778" t="s">
        <v>34</v>
      </c>
      <c r="F14" s="548" t="s">
        <v>21</v>
      </c>
      <c r="G14" s="548" t="s">
        <v>21</v>
      </c>
      <c r="H14" s="548" t="s">
        <v>41</v>
      </c>
      <c r="I14" s="936" t="s">
        <v>41</v>
      </c>
      <c r="J14" s="936" t="s">
        <v>28</v>
      </c>
      <c r="K14" s="936" t="s">
        <v>34</v>
      </c>
      <c r="L14" s="568" t="s">
        <v>21</v>
      </c>
      <c r="M14" s="789" t="s">
        <v>37</v>
      </c>
      <c r="N14" s="548" t="s">
        <v>28</v>
      </c>
      <c r="O14" s="778" t="s">
        <v>34</v>
      </c>
      <c r="P14" s="778" t="s">
        <v>21</v>
      </c>
      <c r="Q14" s="756" t="s">
        <v>36</v>
      </c>
      <c r="R14" s="568" t="s">
        <v>41</v>
      </c>
      <c r="S14" s="548" t="s">
        <v>21</v>
      </c>
      <c r="T14" s="729" t="s">
        <v>21</v>
      </c>
      <c r="U14" s="548" t="s">
        <v>41</v>
      </c>
      <c r="V14" s="729" t="s">
        <v>35</v>
      </c>
      <c r="W14" s="548" t="s">
        <v>21</v>
      </c>
      <c r="X14" s="548" t="s">
        <v>41</v>
      </c>
      <c r="Y14" s="548" t="s">
        <v>37</v>
      </c>
      <c r="Z14" s="568" t="s">
        <v>28</v>
      </c>
      <c r="AA14" s="548" t="s">
        <v>34</v>
      </c>
      <c r="AB14" s="548" t="s">
        <v>21</v>
      </c>
      <c r="AC14" s="548" t="s">
        <v>28</v>
      </c>
      <c r="AD14" s="548" t="s">
        <v>34</v>
      </c>
      <c r="AE14" s="787" t="s">
        <v>21</v>
      </c>
      <c r="AF14" s="787" t="s">
        <v>35</v>
      </c>
      <c r="AG14" s="787" t="s">
        <v>35</v>
      </c>
      <c r="AH14" s="568" t="s">
        <v>41</v>
      </c>
      <c r="AI14" s="962">
        <f t="shared" si="2"/>
        <v>18</v>
      </c>
      <c r="AJ14" s="100">
        <f t="shared" si="3"/>
        <v>3</v>
      </c>
      <c r="AK14" s="101">
        <f t="shared" si="4"/>
        <v>20</v>
      </c>
      <c r="AL14" s="104" t="s">
        <v>48</v>
      </c>
      <c r="AM14" s="103"/>
      <c r="AN14" s="55">
        <f t="shared" si="5"/>
        <v>2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</row>
    <row r="15" spans="1:50" ht="14">
      <c r="A15" s="19" t="s">
        <v>46</v>
      </c>
      <c r="B15" s="20" t="s">
        <v>32</v>
      </c>
      <c r="C15" s="49" t="s">
        <v>50</v>
      </c>
      <c r="D15" s="756" t="s">
        <v>24</v>
      </c>
      <c r="E15" s="778" t="s">
        <v>34</v>
      </c>
      <c r="F15" s="729" t="s">
        <v>21</v>
      </c>
      <c r="G15" s="548" t="s">
        <v>21</v>
      </c>
      <c r="H15" s="548" t="s">
        <v>24</v>
      </c>
      <c r="I15" s="548" t="s">
        <v>34</v>
      </c>
      <c r="J15" s="548" t="s">
        <v>21</v>
      </c>
      <c r="K15" s="548" t="s">
        <v>41</v>
      </c>
      <c r="L15" s="548" t="s">
        <v>41</v>
      </c>
      <c r="M15" s="789" t="s">
        <v>28</v>
      </c>
      <c r="N15" s="548" t="s">
        <v>34</v>
      </c>
      <c r="O15" s="778" t="s">
        <v>21</v>
      </c>
      <c r="P15" s="778" t="s">
        <v>28</v>
      </c>
      <c r="Q15" s="756" t="s">
        <v>34</v>
      </c>
      <c r="R15" s="548" t="s">
        <v>21</v>
      </c>
      <c r="S15" s="548" t="s">
        <v>35</v>
      </c>
      <c r="T15" s="548" t="s">
        <v>41</v>
      </c>
      <c r="U15" s="548" t="s">
        <v>36</v>
      </c>
      <c r="V15" s="548" t="s">
        <v>28</v>
      </c>
      <c r="W15" s="548" t="s">
        <v>34</v>
      </c>
      <c r="X15" s="568" t="s">
        <v>21</v>
      </c>
      <c r="Y15" s="548" t="s">
        <v>28</v>
      </c>
      <c r="Z15" s="548" t="s">
        <v>34</v>
      </c>
      <c r="AA15" s="568" t="s">
        <v>21</v>
      </c>
      <c r="AB15" s="548" t="s">
        <v>24</v>
      </c>
      <c r="AC15" s="568" t="s">
        <v>34</v>
      </c>
      <c r="AD15" s="568" t="s">
        <v>21</v>
      </c>
      <c r="AE15" s="568" t="s">
        <v>41</v>
      </c>
      <c r="AF15" s="568" t="s">
        <v>28</v>
      </c>
      <c r="AG15" s="568" t="s">
        <v>34</v>
      </c>
      <c r="AH15" s="568" t="s">
        <v>21</v>
      </c>
      <c r="AI15" s="962">
        <f t="shared" si="2"/>
        <v>18</v>
      </c>
      <c r="AJ15" s="100">
        <f t="shared" si="3"/>
        <v>1</v>
      </c>
      <c r="AK15" s="101">
        <f t="shared" si="4"/>
        <v>32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5</v>
      </c>
      <c r="AV15" s="55">
        <f t="shared" si="13"/>
        <v>5</v>
      </c>
      <c r="AW15" s="55">
        <f t="shared" si="14"/>
        <v>5</v>
      </c>
      <c r="AX15" s="55">
        <f t="shared" si="15"/>
        <v>5</v>
      </c>
    </row>
    <row r="16" spans="1:50" ht="14">
      <c r="A16" s="33" t="s">
        <v>46</v>
      </c>
      <c r="B16" s="34" t="s">
        <v>32</v>
      </c>
      <c r="C16" s="49" t="s">
        <v>52</v>
      </c>
      <c r="D16" s="756" t="s">
        <v>36</v>
      </c>
      <c r="E16" s="778" t="s">
        <v>21</v>
      </c>
      <c r="F16" s="548" t="s">
        <v>28</v>
      </c>
      <c r="G16" s="548" t="s">
        <v>34</v>
      </c>
      <c r="H16" s="729" t="s">
        <v>35</v>
      </c>
      <c r="I16" s="729" t="s">
        <v>35</v>
      </c>
      <c r="J16" s="729" t="s">
        <v>21</v>
      </c>
      <c r="K16" s="568" t="s">
        <v>42</v>
      </c>
      <c r="L16" s="568" t="s">
        <v>21</v>
      </c>
      <c r="M16" s="789" t="s">
        <v>40</v>
      </c>
      <c r="N16" s="548" t="s">
        <v>40</v>
      </c>
      <c r="O16" s="778" t="s">
        <v>24</v>
      </c>
      <c r="P16" s="778" t="s">
        <v>34</v>
      </c>
      <c r="Q16" s="819" t="s">
        <v>21</v>
      </c>
      <c r="R16" s="568" t="s">
        <v>40</v>
      </c>
      <c r="S16" s="568" t="s">
        <v>21</v>
      </c>
      <c r="T16" s="568" t="s">
        <v>42</v>
      </c>
      <c r="U16" s="548" t="s">
        <v>42</v>
      </c>
      <c r="V16" s="548" t="s">
        <v>42</v>
      </c>
      <c r="W16" s="729" t="s">
        <v>21</v>
      </c>
      <c r="X16" s="568" t="s">
        <v>21</v>
      </c>
      <c r="Y16" s="568" t="s">
        <v>36</v>
      </c>
      <c r="Z16" s="548" t="s">
        <v>36</v>
      </c>
      <c r="AA16" s="548" t="s">
        <v>28</v>
      </c>
      <c r="AB16" s="548" t="s">
        <v>34</v>
      </c>
      <c r="AC16" s="548" t="s">
        <v>21</v>
      </c>
      <c r="AD16" s="568" t="s">
        <v>41</v>
      </c>
      <c r="AE16" s="568" t="s">
        <v>40</v>
      </c>
      <c r="AF16" s="568" t="s">
        <v>21</v>
      </c>
      <c r="AG16" s="568" t="s">
        <v>28</v>
      </c>
      <c r="AH16" s="568" t="s">
        <v>34</v>
      </c>
      <c r="AI16" s="962">
        <f t="shared" si="2"/>
        <v>18</v>
      </c>
      <c r="AJ16" s="100">
        <f t="shared" si="3"/>
        <v>2</v>
      </c>
      <c r="AK16" s="101">
        <f t="shared" si="4"/>
        <v>16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1</v>
      </c>
      <c r="AR16" s="55">
        <f t="shared" si="9"/>
        <v>1</v>
      </c>
      <c r="AS16" s="55">
        <f t="shared" si="10"/>
        <v>1</v>
      </c>
      <c r="AT16" s="55">
        <f t="shared" si="11"/>
        <v>1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756" t="s">
        <v>34</v>
      </c>
      <c r="E17" s="778" t="s">
        <v>21</v>
      </c>
      <c r="F17" s="548" t="s">
        <v>42</v>
      </c>
      <c r="G17" s="548" t="s">
        <v>36</v>
      </c>
      <c r="H17" s="548" t="s">
        <v>28</v>
      </c>
      <c r="I17" s="548" t="s">
        <v>34</v>
      </c>
      <c r="J17" s="548" t="s">
        <v>21</v>
      </c>
      <c r="K17" s="548" t="s">
        <v>24</v>
      </c>
      <c r="L17" s="548" t="s">
        <v>34</v>
      </c>
      <c r="M17" s="778" t="s">
        <v>21</v>
      </c>
      <c r="N17" s="548" t="s">
        <v>41</v>
      </c>
      <c r="O17" s="778" t="s">
        <v>41</v>
      </c>
      <c r="P17" s="778" t="s">
        <v>21</v>
      </c>
      <c r="Q17" s="756" t="s">
        <v>42</v>
      </c>
      <c r="R17" s="548" t="s">
        <v>28</v>
      </c>
      <c r="S17" s="548" t="s">
        <v>34</v>
      </c>
      <c r="T17" s="548" t="s">
        <v>21</v>
      </c>
      <c r="U17" s="548" t="s">
        <v>28</v>
      </c>
      <c r="V17" s="548" t="s">
        <v>34</v>
      </c>
      <c r="W17" s="729" t="s">
        <v>21</v>
      </c>
      <c r="X17" s="548" t="s">
        <v>28</v>
      </c>
      <c r="Y17" s="548" t="s">
        <v>34</v>
      </c>
      <c r="Z17" s="568" t="s">
        <v>21</v>
      </c>
      <c r="AA17" s="548" t="s">
        <v>21</v>
      </c>
      <c r="AB17" s="548" t="s">
        <v>40</v>
      </c>
      <c r="AC17" s="787" t="s">
        <v>40</v>
      </c>
      <c r="AD17" s="548" t="s">
        <v>24</v>
      </c>
      <c r="AE17" s="548" t="s">
        <v>34</v>
      </c>
      <c r="AF17" s="568" t="s">
        <v>21</v>
      </c>
      <c r="AG17" s="548" t="s">
        <v>40</v>
      </c>
      <c r="AH17" s="548" t="s">
        <v>40</v>
      </c>
      <c r="AI17" s="962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4</v>
      </c>
      <c r="AV17" s="55">
        <f t="shared" si="13"/>
        <v>4</v>
      </c>
      <c r="AW17" s="55">
        <f t="shared" si="14"/>
        <v>4</v>
      </c>
      <c r="AX17" s="55">
        <f t="shared" si="15"/>
        <v>4</v>
      </c>
    </row>
    <row r="18" spans="1:50" ht="14">
      <c r="A18" s="19" t="s">
        <v>46</v>
      </c>
      <c r="B18" s="34" t="s">
        <v>32</v>
      </c>
      <c r="C18" s="49" t="s">
        <v>54</v>
      </c>
      <c r="D18" s="756" t="s">
        <v>21</v>
      </c>
      <c r="E18" s="778" t="s">
        <v>28</v>
      </c>
      <c r="F18" s="548" t="s">
        <v>34</v>
      </c>
      <c r="G18" s="729" t="s">
        <v>21</v>
      </c>
      <c r="H18" s="729" t="s">
        <v>35</v>
      </c>
      <c r="I18" s="965" t="s">
        <v>21</v>
      </c>
      <c r="J18" s="729" t="s">
        <v>21</v>
      </c>
      <c r="K18" s="568" t="s">
        <v>40</v>
      </c>
      <c r="L18" s="548" t="s">
        <v>40</v>
      </c>
      <c r="M18" s="778" t="s">
        <v>24</v>
      </c>
      <c r="N18" s="568" t="s">
        <v>34</v>
      </c>
      <c r="O18" s="778" t="s">
        <v>21</v>
      </c>
      <c r="P18" s="778" t="s">
        <v>41</v>
      </c>
      <c r="Q18" s="756" t="s">
        <v>41</v>
      </c>
      <c r="R18" s="548" t="s">
        <v>21</v>
      </c>
      <c r="S18" s="568" t="s">
        <v>42</v>
      </c>
      <c r="T18" s="787" t="s">
        <v>24</v>
      </c>
      <c r="U18" s="729" t="s">
        <v>34</v>
      </c>
      <c r="V18" s="729" t="s">
        <v>21</v>
      </c>
      <c r="W18" s="548" t="s">
        <v>36</v>
      </c>
      <c r="X18" s="568" t="s">
        <v>40</v>
      </c>
      <c r="Y18" s="568" t="s">
        <v>40</v>
      </c>
      <c r="Z18" s="787" t="s">
        <v>24</v>
      </c>
      <c r="AA18" s="729" t="s">
        <v>34</v>
      </c>
      <c r="AB18" s="729" t="s">
        <v>21</v>
      </c>
      <c r="AC18" s="548" t="s">
        <v>36</v>
      </c>
      <c r="AD18" s="568" t="s">
        <v>40</v>
      </c>
      <c r="AE18" s="568" t="s">
        <v>24</v>
      </c>
      <c r="AF18" s="568" t="s">
        <v>34</v>
      </c>
      <c r="AG18" s="568" t="s">
        <v>21</v>
      </c>
      <c r="AH18" s="568" t="s">
        <v>42</v>
      </c>
      <c r="AI18" s="962">
        <f t="shared" si="2"/>
        <v>18</v>
      </c>
      <c r="AJ18" s="100">
        <f t="shared" si="3"/>
        <v>1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4</v>
      </c>
      <c r="AR18" s="55">
        <f t="shared" si="9"/>
        <v>4</v>
      </c>
      <c r="AS18" s="55">
        <f t="shared" si="10"/>
        <v>4</v>
      </c>
      <c r="AT18" s="55">
        <f t="shared" si="11"/>
        <v>4</v>
      </c>
      <c r="AU18" s="55">
        <f t="shared" si="12"/>
        <v>1</v>
      </c>
      <c r="AV18" s="55">
        <f t="shared" si="13"/>
        <v>1</v>
      </c>
      <c r="AW18" s="55">
        <f t="shared" si="14"/>
        <v>1</v>
      </c>
      <c r="AX18" s="55">
        <f t="shared" si="15"/>
        <v>1</v>
      </c>
    </row>
    <row r="19" spans="1:50" ht="14">
      <c r="A19" s="19" t="s">
        <v>46</v>
      </c>
      <c r="B19" s="34" t="s">
        <v>32</v>
      </c>
      <c r="C19" s="49" t="s">
        <v>55</v>
      </c>
      <c r="D19" s="756" t="s">
        <v>41</v>
      </c>
      <c r="E19" s="778" t="s">
        <v>40</v>
      </c>
      <c r="F19" s="548" t="s">
        <v>21</v>
      </c>
      <c r="G19" s="548" t="s">
        <v>42</v>
      </c>
      <c r="H19" s="548" t="s">
        <v>36</v>
      </c>
      <c r="I19" s="548" t="s">
        <v>28</v>
      </c>
      <c r="J19" s="548" t="s">
        <v>34</v>
      </c>
      <c r="K19" s="568" t="s">
        <v>21</v>
      </c>
      <c r="L19" s="568" t="s">
        <v>36</v>
      </c>
      <c r="M19" s="966" t="s">
        <v>36</v>
      </c>
      <c r="N19" s="548" t="s">
        <v>21</v>
      </c>
      <c r="O19" s="778" t="s">
        <v>28</v>
      </c>
      <c r="P19" s="778" t="s">
        <v>34</v>
      </c>
      <c r="Q19" s="819" t="s">
        <v>21</v>
      </c>
      <c r="R19" s="568" t="s">
        <v>42</v>
      </c>
      <c r="S19" s="568" t="s">
        <v>24</v>
      </c>
      <c r="T19" s="789" t="s">
        <v>34</v>
      </c>
      <c r="U19" s="778" t="s">
        <v>21</v>
      </c>
      <c r="V19" s="548" t="s">
        <v>41</v>
      </c>
      <c r="W19" s="548" t="s">
        <v>40</v>
      </c>
      <c r="X19" s="568" t="s">
        <v>24</v>
      </c>
      <c r="Y19" s="548" t="s">
        <v>34</v>
      </c>
      <c r="Z19" s="568" t="s">
        <v>21</v>
      </c>
      <c r="AA19" s="548" t="s">
        <v>36</v>
      </c>
      <c r="AB19" s="548" t="s">
        <v>28</v>
      </c>
      <c r="AC19" s="568" t="s">
        <v>34</v>
      </c>
      <c r="AD19" s="548" t="s">
        <v>21</v>
      </c>
      <c r="AE19" s="568" t="s">
        <v>42</v>
      </c>
      <c r="AF19" s="568" t="s">
        <v>36</v>
      </c>
      <c r="AG19" s="568" t="s">
        <v>21</v>
      </c>
      <c r="AH19" s="568" t="s">
        <v>21</v>
      </c>
      <c r="AI19" s="962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2</v>
      </c>
      <c r="AR19" s="55">
        <f t="shared" si="9"/>
        <v>2</v>
      </c>
      <c r="AS19" s="55">
        <f t="shared" si="10"/>
        <v>2</v>
      </c>
      <c r="AT19" s="55">
        <f t="shared" si="11"/>
        <v>2</v>
      </c>
      <c r="AU19" s="55">
        <f t="shared" si="12"/>
        <v>3</v>
      </c>
      <c r="AV19" s="55">
        <f t="shared" si="13"/>
        <v>3</v>
      </c>
      <c r="AW19" s="55">
        <f t="shared" si="14"/>
        <v>3</v>
      </c>
      <c r="AX19" s="55">
        <f t="shared" si="15"/>
        <v>3</v>
      </c>
    </row>
    <row r="20" spans="1:50" ht="14">
      <c r="A20" s="19" t="s">
        <v>46</v>
      </c>
      <c r="B20" s="34" t="s">
        <v>32</v>
      </c>
      <c r="C20" s="49" t="s">
        <v>56</v>
      </c>
      <c r="D20" s="756" t="s">
        <v>21</v>
      </c>
      <c r="E20" s="778" t="s">
        <v>41</v>
      </c>
      <c r="F20" s="548" t="s">
        <v>40</v>
      </c>
      <c r="G20" s="548" t="s">
        <v>28</v>
      </c>
      <c r="H20" s="548" t="s">
        <v>34</v>
      </c>
      <c r="I20" s="548" t="s">
        <v>21</v>
      </c>
      <c r="J20" s="584" t="s">
        <v>24</v>
      </c>
      <c r="K20" s="725" t="s">
        <v>34</v>
      </c>
      <c r="L20" s="966" t="s">
        <v>21</v>
      </c>
      <c r="M20" s="556" t="s">
        <v>41</v>
      </c>
      <c r="N20" s="767" t="s">
        <v>36</v>
      </c>
      <c r="O20" s="916" t="s">
        <v>21</v>
      </c>
      <c r="P20" s="916" t="s">
        <v>24</v>
      </c>
      <c r="Q20" s="946" t="s">
        <v>34</v>
      </c>
      <c r="R20" s="725" t="s">
        <v>21</v>
      </c>
      <c r="S20" s="725" t="s">
        <v>36</v>
      </c>
      <c r="T20" s="725" t="s">
        <v>28</v>
      </c>
      <c r="U20" s="916" t="s">
        <v>34</v>
      </c>
      <c r="V20" s="894" t="s">
        <v>21</v>
      </c>
      <c r="W20" s="894" t="s">
        <v>21</v>
      </c>
      <c r="X20" s="895" t="s">
        <v>35</v>
      </c>
      <c r="Y20" s="548" t="s">
        <v>24</v>
      </c>
      <c r="Z20" s="568" t="s">
        <v>34</v>
      </c>
      <c r="AA20" s="548" t="s">
        <v>21</v>
      </c>
      <c r="AB20" s="548" t="s">
        <v>42</v>
      </c>
      <c r="AC20" s="568" t="s">
        <v>24</v>
      </c>
      <c r="AD20" s="548" t="s">
        <v>34</v>
      </c>
      <c r="AE20" s="568" t="s">
        <v>21</v>
      </c>
      <c r="AF20" s="568" t="s">
        <v>41</v>
      </c>
      <c r="AG20" s="568" t="s">
        <v>36</v>
      </c>
      <c r="AH20" s="568" t="s">
        <v>28</v>
      </c>
      <c r="AI20" s="962">
        <f t="shared" si="2"/>
        <v>18</v>
      </c>
      <c r="AJ20" s="100">
        <f t="shared" si="3"/>
        <v>1</v>
      </c>
      <c r="AK20" s="101">
        <f t="shared" si="4"/>
        <v>28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4</v>
      </c>
      <c r="AR20" s="55">
        <f t="shared" si="9"/>
        <v>4</v>
      </c>
      <c r="AS20" s="55">
        <f t="shared" si="10"/>
        <v>4</v>
      </c>
      <c r="AT20" s="55">
        <f t="shared" si="11"/>
        <v>4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756" t="s">
        <v>34</v>
      </c>
      <c r="E21" s="809" t="s">
        <v>21</v>
      </c>
      <c r="F21" s="729" t="s">
        <v>35</v>
      </c>
      <c r="G21" s="548" t="s">
        <v>40</v>
      </c>
      <c r="H21" s="548" t="s">
        <v>40</v>
      </c>
      <c r="I21" s="568" t="s">
        <v>42</v>
      </c>
      <c r="J21" s="550" t="s">
        <v>36</v>
      </c>
      <c r="K21" s="550" t="s">
        <v>21</v>
      </c>
      <c r="L21" s="550" t="s">
        <v>24</v>
      </c>
      <c r="M21" s="42" t="s">
        <v>34</v>
      </c>
      <c r="N21" s="550" t="s">
        <v>21</v>
      </c>
      <c r="O21" s="42" t="s">
        <v>36</v>
      </c>
      <c r="P21" s="42" t="s">
        <v>36</v>
      </c>
      <c r="Q21" s="762" t="s">
        <v>28</v>
      </c>
      <c r="R21" s="550" t="s">
        <v>34</v>
      </c>
      <c r="S21" s="550" t="s">
        <v>21</v>
      </c>
      <c r="T21" s="42" t="s">
        <v>21</v>
      </c>
      <c r="U21" s="42" t="s">
        <v>40</v>
      </c>
      <c r="V21" s="550" t="s">
        <v>40</v>
      </c>
      <c r="W21" s="550" t="s">
        <v>24</v>
      </c>
      <c r="X21" s="550" t="s">
        <v>34</v>
      </c>
      <c r="Y21" s="960" t="s">
        <v>21</v>
      </c>
      <c r="Z21" s="568" t="s">
        <v>21</v>
      </c>
      <c r="AA21" s="548" t="s">
        <v>40</v>
      </c>
      <c r="AB21" s="548" t="s">
        <v>41</v>
      </c>
      <c r="AC21" s="548" t="s">
        <v>21</v>
      </c>
      <c r="AD21" s="548" t="s">
        <v>28</v>
      </c>
      <c r="AE21" s="568" t="s">
        <v>34</v>
      </c>
      <c r="AF21" s="568" t="s">
        <v>21</v>
      </c>
      <c r="AG21" s="568" t="s">
        <v>42</v>
      </c>
      <c r="AH21" s="568" t="s">
        <v>36</v>
      </c>
      <c r="AI21" s="587">
        <f t="shared" si="2"/>
        <v>18</v>
      </c>
      <c r="AJ21" s="100">
        <f t="shared" si="3"/>
        <v>1</v>
      </c>
      <c r="AK21" s="101">
        <f t="shared" si="4"/>
        <v>16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2</v>
      </c>
      <c r="AR21" s="55">
        <f t="shared" si="9"/>
        <v>2</v>
      </c>
      <c r="AS21" s="55">
        <f t="shared" si="10"/>
        <v>2</v>
      </c>
      <c r="AT21" s="55">
        <f t="shared" si="11"/>
        <v>2</v>
      </c>
      <c r="AU21" s="55">
        <f t="shared" si="12"/>
        <v>2</v>
      </c>
      <c r="AV21" s="55">
        <f t="shared" si="13"/>
        <v>2</v>
      </c>
      <c r="AW21" s="55">
        <f t="shared" si="14"/>
        <v>2</v>
      </c>
      <c r="AX21" s="55">
        <f t="shared" si="15"/>
        <v>2</v>
      </c>
    </row>
    <row r="22" spans="1:50" ht="14">
      <c r="A22" s="19" t="s">
        <v>46</v>
      </c>
      <c r="B22" s="34" t="s">
        <v>32</v>
      </c>
      <c r="C22" s="49" t="s">
        <v>59</v>
      </c>
      <c r="D22" s="771" t="s">
        <v>40</v>
      </c>
      <c r="E22" s="928" t="s">
        <v>21</v>
      </c>
      <c r="F22" s="727" t="s">
        <v>41</v>
      </c>
      <c r="G22" s="964" t="s">
        <v>103</v>
      </c>
      <c r="H22" s="727" t="s">
        <v>42</v>
      </c>
      <c r="I22" s="784" t="s">
        <v>21</v>
      </c>
      <c r="J22" s="550" t="s">
        <v>41</v>
      </c>
      <c r="K22" s="117" t="s">
        <v>103</v>
      </c>
      <c r="L22" s="550" t="s">
        <v>21</v>
      </c>
      <c r="M22" s="117" t="s">
        <v>103</v>
      </c>
      <c r="N22" s="117" t="s">
        <v>103</v>
      </c>
      <c r="O22" s="117" t="s">
        <v>103</v>
      </c>
      <c r="P22" s="42" t="s">
        <v>42</v>
      </c>
      <c r="Q22" s="762" t="s">
        <v>21</v>
      </c>
      <c r="R22" s="117" t="s">
        <v>103</v>
      </c>
      <c r="S22" s="117" t="s">
        <v>103</v>
      </c>
      <c r="T22" s="915" t="s">
        <v>21</v>
      </c>
      <c r="U22" s="117" t="s">
        <v>103</v>
      </c>
      <c r="V22" s="749" t="s">
        <v>21</v>
      </c>
      <c r="W22" s="550" t="s">
        <v>41</v>
      </c>
      <c r="X22" s="117" t="s">
        <v>103</v>
      </c>
      <c r="Y22" s="117" t="s">
        <v>103</v>
      </c>
      <c r="Z22" s="117" t="s">
        <v>103</v>
      </c>
      <c r="AA22" s="568" t="s">
        <v>21</v>
      </c>
      <c r="AB22" s="568" t="s">
        <v>21</v>
      </c>
      <c r="AC22" s="568" t="s">
        <v>41</v>
      </c>
      <c r="AD22" s="778" t="s">
        <v>21</v>
      </c>
      <c r="AE22" s="809" t="s">
        <v>35</v>
      </c>
      <c r="AF22" s="809" t="s">
        <v>35</v>
      </c>
      <c r="AG22" s="729" t="s">
        <v>35</v>
      </c>
      <c r="AH22" s="117" t="s">
        <v>103</v>
      </c>
      <c r="AI22" s="587">
        <f t="shared" si="2"/>
        <v>18</v>
      </c>
      <c r="AJ22" s="100">
        <f t="shared" si="3"/>
        <v>3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771" t="s">
        <v>42</v>
      </c>
      <c r="E23" s="928" t="s">
        <v>21</v>
      </c>
      <c r="F23" s="727" t="s">
        <v>35</v>
      </c>
      <c r="G23" s="727" t="s">
        <v>41</v>
      </c>
      <c r="H23" s="727" t="s">
        <v>21</v>
      </c>
      <c r="I23" s="784" t="s">
        <v>36</v>
      </c>
      <c r="J23" s="711" t="s">
        <v>40</v>
      </c>
      <c r="K23" s="550" t="s">
        <v>21</v>
      </c>
      <c r="L23" s="550" t="s">
        <v>42</v>
      </c>
      <c r="M23" s="42" t="s">
        <v>21</v>
      </c>
      <c r="N23" s="963" t="s">
        <v>114</v>
      </c>
      <c r="O23" s="963" t="s">
        <v>114</v>
      </c>
      <c r="P23" s="42" t="s">
        <v>40</v>
      </c>
      <c r="Q23" s="762" t="s">
        <v>40</v>
      </c>
      <c r="R23" s="550" t="s">
        <v>21</v>
      </c>
      <c r="S23" s="550" t="s">
        <v>41</v>
      </c>
      <c r="T23" s="42" t="s">
        <v>36</v>
      </c>
      <c r="U23" s="550" t="s">
        <v>21</v>
      </c>
      <c r="V23" s="963" t="s">
        <v>114</v>
      </c>
      <c r="W23" s="550" t="s">
        <v>42</v>
      </c>
      <c r="X23" s="42" t="s">
        <v>42</v>
      </c>
      <c r="Y23" s="961" t="s">
        <v>21</v>
      </c>
      <c r="Z23" s="548" t="s">
        <v>41</v>
      </c>
      <c r="AA23" s="548" t="s">
        <v>41</v>
      </c>
      <c r="AB23" s="778" t="s">
        <v>21</v>
      </c>
      <c r="AC23" s="778" t="s">
        <v>42</v>
      </c>
      <c r="AD23" s="809" t="s">
        <v>21</v>
      </c>
      <c r="AE23" s="778" t="s">
        <v>21</v>
      </c>
      <c r="AF23" s="778" t="s">
        <v>40</v>
      </c>
      <c r="AG23" s="548" t="s">
        <v>41</v>
      </c>
      <c r="AH23" s="963" t="s">
        <v>114</v>
      </c>
      <c r="AI23" s="587">
        <f t="shared" si="2"/>
        <v>20</v>
      </c>
      <c r="AJ23" s="100">
        <f t="shared" si="3"/>
        <v>1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10</v>
      </c>
      <c r="AP23" s="55">
        <f t="shared" si="7"/>
        <v>10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756"/>
      <c r="E24" s="778"/>
      <c r="F24" s="548"/>
      <c r="G24" s="548"/>
      <c r="H24" s="548"/>
      <c r="I24" s="548"/>
      <c r="J24" s="826"/>
      <c r="K24" s="909"/>
      <c r="L24" s="826"/>
      <c r="M24" s="910"/>
      <c r="N24" s="828"/>
      <c r="O24" s="909"/>
      <c r="P24" s="909"/>
      <c r="Q24" s="827"/>
      <c r="R24" s="826"/>
      <c r="S24" s="826"/>
      <c r="T24" s="826"/>
      <c r="U24" s="826"/>
      <c r="V24" s="826"/>
      <c r="W24" s="826"/>
      <c r="X24" s="82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756"/>
      <c r="E25" s="778"/>
      <c r="F25" s="548"/>
      <c r="G25" s="548"/>
      <c r="H25" s="548"/>
      <c r="I25" s="548"/>
      <c r="J25" s="548"/>
      <c r="K25" s="778"/>
      <c r="L25" s="548"/>
      <c r="M25" s="789"/>
      <c r="N25" s="568"/>
      <c r="O25" s="778"/>
      <c r="P25" s="778"/>
      <c r="Q25" s="756"/>
      <c r="R25" s="548"/>
      <c r="S25" s="54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756"/>
      <c r="E26" s="778"/>
      <c r="F26" s="548"/>
      <c r="G26" s="548"/>
      <c r="H26" s="548"/>
      <c r="I26" s="791"/>
      <c r="J26" s="791"/>
      <c r="K26" s="790"/>
      <c r="L26" s="548"/>
      <c r="M26" s="778"/>
      <c r="N26" s="548"/>
      <c r="O26" s="778"/>
      <c r="P26" s="778"/>
      <c r="Q26" s="756"/>
      <c r="R26" s="548"/>
      <c r="S26" s="54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763"/>
      <c r="E27" s="715"/>
      <c r="F27" s="715"/>
      <c r="G27" s="715"/>
      <c r="H27" s="715"/>
      <c r="I27" s="715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 t="s">
        <v>118</v>
      </c>
      <c r="P28" s="1290"/>
      <c r="Q28" s="1290"/>
      <c r="R28" s="1290"/>
      <c r="S28" s="1290"/>
      <c r="T28" s="1290" t="s">
        <v>67</v>
      </c>
      <c r="U28" s="1290"/>
      <c r="V28" s="1290"/>
      <c r="W28" s="1290"/>
      <c r="X28" s="1290"/>
      <c r="Y28" s="1291"/>
      <c r="Z28" s="1290"/>
      <c r="AA28" s="1290"/>
      <c r="AB28" s="1290"/>
      <c r="AC28" s="1297"/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7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7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7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7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7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18:H18 D19:I21">
    <cfRule type="expression" dxfId="10987" priority="20" stopIfTrue="1">
      <formula>AND(WEEKDAY(D$5)=1)</formula>
    </cfRule>
  </conditionalFormatting>
  <conditionalFormatting sqref="D8:I8 D9:H9">
    <cfRule type="expression" dxfId="10986" priority="17" stopIfTrue="1">
      <formula>AND(WEEKDAY(D$5)=1)</formula>
    </cfRule>
  </conditionalFormatting>
  <conditionalFormatting sqref="D5:AH7 D10:I17 F22 D22:E26 F23:I26 J24:AH26">
    <cfRule type="expression" dxfId="10985" priority="16" stopIfTrue="1">
      <formula>AND(WEEKDAY(D$5)=1)</formula>
    </cfRule>
  </conditionalFormatting>
  <conditionalFormatting sqref="H22:I22">
    <cfRule type="expression" dxfId="10984" priority="11" stopIfTrue="1">
      <formula>AND(WEEKDAY(H$5)=1)</formula>
    </cfRule>
  </conditionalFormatting>
  <conditionalFormatting sqref="K8:K21">
    <cfRule type="expression" dxfId="10983" priority="1" stopIfTrue="1">
      <formula>AND(WEEKDAY(K$5)=1)</formula>
    </cfRule>
  </conditionalFormatting>
  <conditionalFormatting sqref="K23:M23">
    <cfRule type="expression" dxfId="10982" priority="14" stopIfTrue="1">
      <formula>AND(WEEKDAY(K$5)=1)</formula>
    </cfRule>
  </conditionalFormatting>
  <conditionalFormatting sqref="L20">
    <cfRule type="expression" dxfId="10981" priority="7" stopIfTrue="1">
      <formula>AND(WEEKDAY(M$5)=1)</formula>
    </cfRule>
  </conditionalFormatting>
  <conditionalFormatting sqref="L22 P22:Q22 AG22:AG23 P23:S23 W23:AF23">
    <cfRule type="expression" dxfId="10980" priority="25" stopIfTrue="1">
      <formula>AND(WEEKDAY(L$5)=1)</formula>
    </cfRule>
  </conditionalFormatting>
  <conditionalFormatting sqref="L8:M19 S8:S21 AG8:AH21 J8:J23">
    <cfRule type="expression" dxfId="10979" priority="18" stopIfTrue="1">
      <formula>AND(WEEKDAY(J$5)=1)</formula>
    </cfRule>
  </conditionalFormatting>
  <conditionalFormatting sqref="L21:R21">
    <cfRule type="expression" dxfId="10978" priority="9" stopIfTrue="1">
      <formula>AND(WEEKDAY(L$5)=1)</formula>
    </cfRule>
  </conditionalFormatting>
  <conditionalFormatting sqref="M20">
    <cfRule type="expression" dxfId="10977" priority="8" stopIfTrue="1">
      <formula>AND(WEEKDAY(M$5)=1)</formula>
    </cfRule>
  </conditionalFormatting>
  <conditionalFormatting sqref="N8:R20">
    <cfRule type="expression" dxfId="10976" priority="4" stopIfTrue="1">
      <formula>AND(WEEKDAY(N$5)=1)</formula>
    </cfRule>
  </conditionalFormatting>
  <conditionalFormatting sqref="T8:Z18">
    <cfRule type="expression" dxfId="10975" priority="2" stopIfTrue="1">
      <formula>AND(WEEKDAY(T$5)=1)</formula>
    </cfRule>
  </conditionalFormatting>
  <conditionalFormatting sqref="T19:AF21">
    <cfRule type="expression" dxfId="10974" priority="10" stopIfTrue="1">
      <formula>AND(WEEKDAY(T$5)=1)</formula>
    </cfRule>
  </conditionalFormatting>
  <conditionalFormatting sqref="U23">
    <cfRule type="expression" dxfId="10973" priority="15" stopIfTrue="1">
      <formula>AND(WEEKDAY(U$5)=1)</formula>
    </cfRule>
  </conditionalFormatting>
  <conditionalFormatting sqref="V22:W22 T22:T23">
    <cfRule type="expression" dxfId="10972" priority="26" stopIfTrue="1">
      <formula>AND(WEEKDAY(T$5)=1)</formula>
    </cfRule>
  </conditionalFormatting>
  <conditionalFormatting sqref="AA8:AF22">
    <cfRule type="expression" dxfId="10971" priority="3" stopIfTrue="1">
      <formula>AND(WEEKDAY(AA$5)=1)</formula>
    </cfRule>
  </conditionalFormatting>
  <conditionalFormatting sqref="AI8:AK26 AN8:AN26">
    <cfRule type="cellIs" dxfId="10970" priority="19" stopIfTrue="1" operator="equal">
      <formula>0</formula>
    </cfRule>
  </conditionalFormatting>
  <dataValidations count="1">
    <dataValidation type="list" allowBlank="1" showInputMessage="1" showErrorMessage="1" sqref="I8 D12:I12 D22:F22 H22:J22 P22:Q22 T22 V22:W22 AA22:AG22 D23:M23 P23:U23 W23:AG23 I10:I11 I13:I17 I19:I21 L20:L22 M20:M21 D24:AH26 J8:K21 L8:M19 D8:H11 D13:H21 N8:AH21" xr:uid="{00000000-0002-0000-14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X59"/>
  <sheetViews>
    <sheetView topLeftCell="A4" workbookViewId="0">
      <selection activeCell="H22" sqref="H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2.3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302" t="s">
        <v>120</v>
      </c>
      <c r="L1" s="1302"/>
      <c r="M1" s="1302"/>
      <c r="N1" s="1302"/>
      <c r="O1" s="1302"/>
      <c r="P1" s="1302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1302"/>
      <c r="L2" s="1302"/>
      <c r="M2" s="1302"/>
      <c r="N2" s="1302"/>
      <c r="O2" s="1302"/>
      <c r="P2" s="1302"/>
      <c r="Q2" s="959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43497</v>
      </c>
      <c r="E5" s="11">
        <f>DATE($A$1,$D$2,2)</f>
        <v>43498</v>
      </c>
      <c r="F5" s="11">
        <f>DATE($A$1,$D$2,3)</f>
        <v>43499</v>
      </c>
      <c r="G5" s="11">
        <f>DATE($A$1,$D$2,4)</f>
        <v>43500</v>
      </c>
      <c r="H5" s="11">
        <f>DATE($A$1,$D$2,5)</f>
        <v>43501</v>
      </c>
      <c r="I5" s="11">
        <f>DATE($A$1,$D$2,6)</f>
        <v>43502</v>
      </c>
      <c r="J5" s="11">
        <f>DATE($A$1,$D$2,7)</f>
        <v>43503</v>
      </c>
      <c r="K5" s="11">
        <f>DATE($A$1,$D$2,8)</f>
        <v>43504</v>
      </c>
      <c r="L5" s="11">
        <f>DATE($A$1,$D$2,9)</f>
        <v>43505</v>
      </c>
      <c r="M5" s="11">
        <f>DATE($A$1,$D$2,10)</f>
        <v>43506</v>
      </c>
      <c r="N5" s="56">
        <f>DATE($A$1,$D$2,11)</f>
        <v>43507</v>
      </c>
      <c r="O5" s="11">
        <f>DATE($A$1,$D$2,12)</f>
        <v>43508</v>
      </c>
      <c r="P5" s="11">
        <f>DATE($A$1,$D$2,13)</f>
        <v>43509</v>
      </c>
      <c r="Q5" s="11">
        <f>DATE($A$1,$D$2,14)</f>
        <v>43510</v>
      </c>
      <c r="R5" s="11">
        <f>DATE($A$1,$D$2,15)</f>
        <v>43511</v>
      </c>
      <c r="S5" s="11">
        <f>DATE($A$1,$D$2,16)</f>
        <v>43512</v>
      </c>
      <c r="T5" s="11">
        <f>DATE($A$1,$D$2,17)</f>
        <v>43513</v>
      </c>
      <c r="U5" s="11">
        <f>DATE($A$1,$D$2,18)</f>
        <v>43514</v>
      </c>
      <c r="V5" s="11">
        <f>DATE($A$1,$D$2,19)</f>
        <v>43515</v>
      </c>
      <c r="W5" s="11">
        <f>DATE($A$1,$D$2,20)</f>
        <v>43516</v>
      </c>
      <c r="X5" s="11">
        <f>DATE($A$1,$D$2,21)</f>
        <v>43517</v>
      </c>
      <c r="Y5" s="11">
        <f>DATE($A$1,$D$2,22)</f>
        <v>43518</v>
      </c>
      <c r="Z5" s="11">
        <f>DATE($A$1,$D$2,23)</f>
        <v>43519</v>
      </c>
      <c r="AA5" s="11">
        <f>DATE($A$1,$D$2,24)</f>
        <v>43520</v>
      </c>
      <c r="AB5" s="11">
        <f>DATE($A$1,$D$2,25)</f>
        <v>43521</v>
      </c>
      <c r="AC5" s="11">
        <f>DATE($A$1,$D$2,26)</f>
        <v>43522</v>
      </c>
      <c r="AD5" s="11">
        <f>DATE($A$1,$D$2,27)</f>
        <v>43523</v>
      </c>
      <c r="AE5" s="11">
        <f>DATE($A$1,$D$2,28)</f>
        <v>43524</v>
      </c>
      <c r="AF5" s="88">
        <f>DATE($A$1,$D$2,29)</f>
        <v>43525</v>
      </c>
      <c r="AG5" s="11">
        <f>DATE($A$1,$D$2,30)</f>
        <v>43526</v>
      </c>
      <c r="AH5" s="478">
        <f>DATE($A$1,$D$2,31)</f>
        <v>43527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G6" si="0">IF(MONTH(D5)&gt;$D$2,"",D5)</f>
        <v>43497</v>
      </c>
      <c r="E6" s="11">
        <f t="shared" si="0"/>
        <v>43498</v>
      </c>
      <c r="F6" s="88">
        <f t="shared" si="0"/>
        <v>43499</v>
      </c>
      <c r="G6" s="88">
        <f t="shared" si="0"/>
        <v>43500</v>
      </c>
      <c r="H6" s="88">
        <f t="shared" si="0"/>
        <v>43501</v>
      </c>
      <c r="I6" s="88">
        <f t="shared" si="0"/>
        <v>43502</v>
      </c>
      <c r="J6" s="88">
        <f t="shared" si="0"/>
        <v>43503</v>
      </c>
      <c r="K6" s="11">
        <f t="shared" si="0"/>
        <v>43504</v>
      </c>
      <c r="L6" s="88">
        <f t="shared" si="0"/>
        <v>43505</v>
      </c>
      <c r="M6" s="56">
        <f t="shared" si="0"/>
        <v>43506</v>
      </c>
      <c r="N6" s="56">
        <f t="shared" si="0"/>
        <v>43507</v>
      </c>
      <c r="O6" s="11">
        <f t="shared" si="0"/>
        <v>43508</v>
      </c>
      <c r="P6" s="11">
        <f t="shared" si="0"/>
        <v>43509</v>
      </c>
      <c r="Q6" s="88">
        <f t="shared" si="0"/>
        <v>43510</v>
      </c>
      <c r="R6" s="88">
        <f t="shared" si="0"/>
        <v>43511</v>
      </c>
      <c r="S6" s="88">
        <f t="shared" si="0"/>
        <v>43512</v>
      </c>
      <c r="T6" s="11">
        <f t="shared" si="0"/>
        <v>43513</v>
      </c>
      <c r="U6" s="88">
        <f t="shared" si="0"/>
        <v>43514</v>
      </c>
      <c r="V6" s="11">
        <f t="shared" si="0"/>
        <v>43515</v>
      </c>
      <c r="W6" s="11">
        <f t="shared" si="0"/>
        <v>43516</v>
      </c>
      <c r="X6" s="11">
        <f t="shared" si="0"/>
        <v>43517</v>
      </c>
      <c r="Y6" s="11">
        <f t="shared" si="0"/>
        <v>43518</v>
      </c>
      <c r="Z6" s="88">
        <f t="shared" si="0"/>
        <v>43519</v>
      </c>
      <c r="AA6" s="88">
        <f t="shared" si="0"/>
        <v>43520</v>
      </c>
      <c r="AB6" s="11">
        <f t="shared" si="0"/>
        <v>43521</v>
      </c>
      <c r="AC6" s="11">
        <f t="shared" si="0"/>
        <v>43522</v>
      </c>
      <c r="AD6" s="11">
        <f t="shared" si="0"/>
        <v>43523</v>
      </c>
      <c r="AE6" s="11">
        <f t="shared" si="0"/>
        <v>43524</v>
      </c>
      <c r="AF6" s="88" t="str">
        <f t="shared" si="0"/>
        <v/>
      </c>
      <c r="AG6" s="11" t="str">
        <f t="shared" si="0"/>
        <v/>
      </c>
      <c r="AH6" s="715"/>
      <c r="AI6" s="92"/>
      <c r="AJ6" s="93"/>
      <c r="AK6" s="94"/>
      <c r="AL6" s="1267"/>
    </row>
    <row r="7" spans="1:50" ht="14">
      <c r="A7" s="1254"/>
      <c r="B7" s="1255"/>
      <c r="C7" s="15"/>
      <c r="D7" s="831" t="str">
        <f t="shared" ref="D7:AG7" si="1">IF(D6="","",CHOOSE(WEEKDAY(D6,1),"日","月","火","水","木","金","土"))</f>
        <v>金</v>
      </c>
      <c r="E7" s="117" t="str">
        <f t="shared" si="1"/>
        <v>土</v>
      </c>
      <c r="F7" s="797" t="str">
        <f t="shared" si="1"/>
        <v>日</v>
      </c>
      <c r="G7" s="831" t="str">
        <f t="shared" si="1"/>
        <v>月</v>
      </c>
      <c r="H7" s="831" t="str">
        <f t="shared" si="1"/>
        <v>火</v>
      </c>
      <c r="I7" s="831" t="str">
        <f t="shared" si="1"/>
        <v>水</v>
      </c>
      <c r="J7" s="831" t="str">
        <f t="shared" si="1"/>
        <v>木</v>
      </c>
      <c r="K7" s="117" t="str">
        <f t="shared" si="1"/>
        <v>金</v>
      </c>
      <c r="L7" s="831" t="str">
        <f t="shared" si="1"/>
        <v>土</v>
      </c>
      <c r="M7" s="807" t="str">
        <f t="shared" si="1"/>
        <v>日</v>
      </c>
      <c r="N7" s="807" t="str">
        <f t="shared" si="1"/>
        <v>月</v>
      </c>
      <c r="O7" s="117" t="str">
        <f t="shared" si="1"/>
        <v>火</v>
      </c>
      <c r="P7" s="117" t="str">
        <f t="shared" si="1"/>
        <v>水</v>
      </c>
      <c r="Q7" s="831" t="str">
        <f t="shared" si="1"/>
        <v>木</v>
      </c>
      <c r="R7" s="831" t="str">
        <f t="shared" si="1"/>
        <v>金</v>
      </c>
      <c r="S7" s="831" t="str">
        <f t="shared" si="1"/>
        <v>土</v>
      </c>
      <c r="T7" s="770" t="str">
        <f t="shared" si="1"/>
        <v>日</v>
      </c>
      <c r="U7" s="831" t="str">
        <f t="shared" si="1"/>
        <v>月</v>
      </c>
      <c r="V7" s="117" t="str">
        <f t="shared" si="1"/>
        <v>火</v>
      </c>
      <c r="W7" s="117" t="str">
        <f t="shared" si="1"/>
        <v>水</v>
      </c>
      <c r="X7" s="117" t="str">
        <f t="shared" si="1"/>
        <v>木</v>
      </c>
      <c r="Y7" s="117" t="str">
        <f t="shared" si="1"/>
        <v>金</v>
      </c>
      <c r="Z7" s="831" t="str">
        <f t="shared" si="1"/>
        <v>土</v>
      </c>
      <c r="AA7" s="797" t="str">
        <f t="shared" si="1"/>
        <v>日</v>
      </c>
      <c r="AB7" s="117" t="str">
        <f t="shared" si="1"/>
        <v>月</v>
      </c>
      <c r="AC7" s="117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831" t="str">
        <f t="shared" si="1"/>
        <v/>
      </c>
      <c r="AG7" s="117" t="str">
        <f t="shared" si="1"/>
        <v/>
      </c>
      <c r="AH7" s="715"/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8" t="s">
        <v>37</v>
      </c>
      <c r="E8" s="778" t="s">
        <v>37</v>
      </c>
      <c r="F8" s="548" t="s">
        <v>24</v>
      </c>
      <c r="G8" s="548" t="s">
        <v>34</v>
      </c>
      <c r="H8" s="548" t="s">
        <v>21</v>
      </c>
      <c r="I8" s="548" t="s">
        <v>37</v>
      </c>
      <c r="J8" s="548" t="s">
        <v>21</v>
      </c>
      <c r="K8" s="568" t="s">
        <v>37</v>
      </c>
      <c r="L8" s="548" t="s">
        <v>24</v>
      </c>
      <c r="M8" s="756" t="s">
        <v>34</v>
      </c>
      <c r="N8" s="756" t="s">
        <v>21</v>
      </c>
      <c r="O8" s="778" t="s">
        <v>37</v>
      </c>
      <c r="P8" s="789" t="s">
        <v>28</v>
      </c>
      <c r="Q8" s="548" t="s">
        <v>34</v>
      </c>
      <c r="R8" s="548" t="s">
        <v>21</v>
      </c>
      <c r="S8" s="568" t="s">
        <v>37</v>
      </c>
      <c r="T8" s="548" t="s">
        <v>21</v>
      </c>
      <c r="U8" s="548" t="s">
        <v>24</v>
      </c>
      <c r="V8" s="548" t="s">
        <v>34</v>
      </c>
      <c r="W8" s="729" t="s">
        <v>21</v>
      </c>
      <c r="X8" s="548" t="s">
        <v>35</v>
      </c>
      <c r="Y8" s="548" t="s">
        <v>42</v>
      </c>
      <c r="Z8" s="548" t="s">
        <v>21</v>
      </c>
      <c r="AA8" s="548" t="s">
        <v>37</v>
      </c>
      <c r="AB8" s="548" t="s">
        <v>37</v>
      </c>
      <c r="AC8" s="548" t="s">
        <v>28</v>
      </c>
      <c r="AD8" s="568" t="s">
        <v>34</v>
      </c>
      <c r="AE8" s="568" t="s">
        <v>21</v>
      </c>
      <c r="AF8" s="568"/>
      <c r="AG8" s="568"/>
      <c r="AH8" s="715"/>
      <c r="AI8" s="962">
        <f t="shared" ref="AI8:AI26" si="2">SUM(AO8:AP8)</f>
        <v>16</v>
      </c>
      <c r="AJ8" s="100">
        <f t="shared" ref="AJ8:AJ26" si="3">COUNTIF(D8:AH8,"有")</f>
        <v>1</v>
      </c>
      <c r="AK8" s="101">
        <f t="shared" ref="AK8:AK26" si="4">SUM(AQ8:AX8)</f>
        <v>20</v>
      </c>
      <c r="AL8" s="544" t="s">
        <v>38</v>
      </c>
      <c r="AM8" s="545"/>
      <c r="AN8" s="55">
        <f t="shared" ref="AN8:AN23" si="5">COUNTIF(D8:AH8,"日")</f>
        <v>8</v>
      </c>
      <c r="AO8" s="55">
        <f t="shared" ref="AO8:AO28" si="6">COUNTIF(D8:AH8,"ヤ")</f>
        <v>8</v>
      </c>
      <c r="AP8" s="55">
        <f t="shared" ref="AP8:AP28" si="7">COUNTIF(D8:AH8,"ﾔ")</f>
        <v>8</v>
      </c>
      <c r="AQ8" s="55">
        <f t="shared" ref="AQ8:AQ28" si="8">COUNTIF(D8:AH8,"2-")</f>
        <v>3</v>
      </c>
      <c r="AR8" s="55">
        <f t="shared" ref="AR8:AR28" si="9">COUNTIF(D8:AH8,"2－")</f>
        <v>3</v>
      </c>
      <c r="AS8" s="55">
        <f t="shared" ref="AS8:AS28" si="10">COUNTIF(D8:AH8,"２-")</f>
        <v>3</v>
      </c>
      <c r="AT8" s="55">
        <f t="shared" ref="AT8:AT28" si="11">COUNTIF(D8:AH8,"２－")</f>
        <v>3</v>
      </c>
      <c r="AU8" s="55">
        <f t="shared" ref="AU8:AU28" si="12">COUNTIF(D8:AH8,"3-")</f>
        <v>2</v>
      </c>
      <c r="AV8" s="55">
        <f t="shared" ref="AV8:AV28" si="13">COUNTIF(D8:AH8,"3－")</f>
        <v>2</v>
      </c>
      <c r="AW8" s="55">
        <f t="shared" ref="AW8:AW28" si="14">COUNTIF(D8:AH8,"３-")</f>
        <v>2</v>
      </c>
      <c r="AX8" s="55">
        <f t="shared" ref="AX8:AX28" si="15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8" t="s">
        <v>34</v>
      </c>
      <c r="E9" s="778" t="s">
        <v>21</v>
      </c>
      <c r="F9" s="853" t="s">
        <v>42</v>
      </c>
      <c r="G9" s="729" t="s">
        <v>21</v>
      </c>
      <c r="H9" s="548" t="s">
        <v>37</v>
      </c>
      <c r="I9" s="548" t="s">
        <v>28</v>
      </c>
      <c r="J9" s="548" t="s">
        <v>34</v>
      </c>
      <c r="K9" s="568" t="s">
        <v>21</v>
      </c>
      <c r="L9" s="548" t="s">
        <v>37</v>
      </c>
      <c r="M9" s="756" t="s">
        <v>37</v>
      </c>
      <c r="N9" s="808" t="s">
        <v>21</v>
      </c>
      <c r="O9" s="548" t="s">
        <v>28</v>
      </c>
      <c r="P9" s="778" t="s">
        <v>34</v>
      </c>
      <c r="Q9" s="568" t="s">
        <v>21</v>
      </c>
      <c r="R9" s="568" t="s">
        <v>37</v>
      </c>
      <c r="S9" s="568" t="s">
        <v>24</v>
      </c>
      <c r="T9" s="548" t="s">
        <v>34</v>
      </c>
      <c r="U9" s="729" t="s">
        <v>21</v>
      </c>
      <c r="V9" s="548" t="s">
        <v>37</v>
      </c>
      <c r="W9" s="548" t="s">
        <v>37</v>
      </c>
      <c r="X9" s="548" t="s">
        <v>40</v>
      </c>
      <c r="Y9" s="568" t="s">
        <v>21</v>
      </c>
      <c r="Z9" s="548" t="s">
        <v>37</v>
      </c>
      <c r="AA9" s="548" t="s">
        <v>40</v>
      </c>
      <c r="AB9" s="729" t="s">
        <v>21</v>
      </c>
      <c r="AC9" s="548" t="s">
        <v>37</v>
      </c>
      <c r="AD9" s="548" t="s">
        <v>24</v>
      </c>
      <c r="AE9" s="548" t="s">
        <v>34</v>
      </c>
      <c r="AF9" s="568"/>
      <c r="AG9" s="568"/>
      <c r="AH9" s="715"/>
      <c r="AI9" s="962">
        <f t="shared" si="2"/>
        <v>16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 t="shared" si="5"/>
        <v>8</v>
      </c>
      <c r="AO9" s="55">
        <f t="shared" si="6"/>
        <v>8</v>
      </c>
      <c r="AP9" s="55">
        <f t="shared" si="7"/>
        <v>8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548" t="s">
        <v>21</v>
      </c>
      <c r="E10" s="778" t="s">
        <v>24</v>
      </c>
      <c r="F10" s="548" t="s">
        <v>34</v>
      </c>
      <c r="G10" s="548" t="s">
        <v>21</v>
      </c>
      <c r="H10" s="548" t="s">
        <v>36</v>
      </c>
      <c r="I10" s="568" t="s">
        <v>42</v>
      </c>
      <c r="J10" s="548" t="s">
        <v>42</v>
      </c>
      <c r="K10" s="568" t="s">
        <v>21</v>
      </c>
      <c r="L10" s="568" t="s">
        <v>42</v>
      </c>
      <c r="M10" s="756" t="s">
        <v>37</v>
      </c>
      <c r="N10" s="756" t="s">
        <v>37</v>
      </c>
      <c r="O10" s="778" t="s">
        <v>21</v>
      </c>
      <c r="P10" s="789" t="s">
        <v>41</v>
      </c>
      <c r="Q10" s="568" t="s">
        <v>37</v>
      </c>
      <c r="R10" s="568" t="s">
        <v>21</v>
      </c>
      <c r="S10" s="568" t="s">
        <v>42</v>
      </c>
      <c r="T10" s="568" t="s">
        <v>37</v>
      </c>
      <c r="U10" s="548" t="s">
        <v>41</v>
      </c>
      <c r="V10" s="548" t="s">
        <v>21</v>
      </c>
      <c r="W10" s="548" t="s">
        <v>24</v>
      </c>
      <c r="X10" s="568" t="s">
        <v>34</v>
      </c>
      <c r="Y10" s="568" t="s">
        <v>21</v>
      </c>
      <c r="Z10" s="568" t="s">
        <v>36</v>
      </c>
      <c r="AA10" s="787" t="s">
        <v>21</v>
      </c>
      <c r="AB10" s="729" t="s">
        <v>35</v>
      </c>
      <c r="AC10" s="548" t="s">
        <v>42</v>
      </c>
      <c r="AD10" s="548" t="s">
        <v>41</v>
      </c>
      <c r="AE10" s="548" t="s">
        <v>24</v>
      </c>
      <c r="AF10" s="568"/>
      <c r="AG10" s="568"/>
      <c r="AH10" s="715"/>
      <c r="AI10" s="962">
        <f t="shared" si="2"/>
        <v>16</v>
      </c>
      <c r="AJ10" s="100">
        <f t="shared" si="3"/>
        <v>1</v>
      </c>
      <c r="AK10" s="101">
        <f t="shared" si="4"/>
        <v>12</v>
      </c>
      <c r="AL10" s="102" t="s">
        <v>38</v>
      </c>
      <c r="AM10" s="103"/>
      <c r="AN10" s="55">
        <f t="shared" si="5"/>
        <v>4</v>
      </c>
      <c r="AO10" s="55">
        <f t="shared" si="6"/>
        <v>8</v>
      </c>
      <c r="AP10" s="55">
        <f t="shared" si="7"/>
        <v>8</v>
      </c>
      <c r="AQ10" s="55">
        <f t="shared" si="8"/>
        <v>3</v>
      </c>
      <c r="AR10" s="55">
        <f t="shared" si="9"/>
        <v>3</v>
      </c>
      <c r="AS10" s="55">
        <f t="shared" si="10"/>
        <v>3</v>
      </c>
      <c r="AT10" s="55">
        <f t="shared" si="11"/>
        <v>3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548" t="s">
        <v>37</v>
      </c>
      <c r="E11" s="778" t="s">
        <v>21</v>
      </c>
      <c r="F11" s="548" t="s">
        <v>21</v>
      </c>
      <c r="G11" s="548" t="s">
        <v>37</v>
      </c>
      <c r="H11" s="548" t="s">
        <v>21</v>
      </c>
      <c r="I11" s="568" t="s">
        <v>21</v>
      </c>
      <c r="J11" s="548" t="s">
        <v>37</v>
      </c>
      <c r="K11" s="787" t="s">
        <v>21</v>
      </c>
      <c r="L11" s="568" t="s">
        <v>21</v>
      </c>
      <c r="M11" s="756" t="s">
        <v>21</v>
      </c>
      <c r="N11" s="756" t="s">
        <v>21</v>
      </c>
      <c r="O11" s="778" t="s">
        <v>21</v>
      </c>
      <c r="P11" s="789" t="s">
        <v>37</v>
      </c>
      <c r="Q11" s="787" t="s">
        <v>21</v>
      </c>
      <c r="R11" s="568" t="s">
        <v>37</v>
      </c>
      <c r="S11" s="568" t="s">
        <v>21</v>
      </c>
      <c r="T11" s="568" t="s">
        <v>21</v>
      </c>
      <c r="U11" s="548" t="s">
        <v>37</v>
      </c>
      <c r="V11" s="548" t="s">
        <v>21</v>
      </c>
      <c r="W11" s="548" t="s">
        <v>21</v>
      </c>
      <c r="X11" s="568" t="s">
        <v>37</v>
      </c>
      <c r="Y11" s="568" t="s">
        <v>37</v>
      </c>
      <c r="Z11" s="568" t="s">
        <v>21</v>
      </c>
      <c r="AA11" s="568" t="s">
        <v>21</v>
      </c>
      <c r="AB11" s="729" t="s">
        <v>21</v>
      </c>
      <c r="AC11" s="548" t="s">
        <v>21</v>
      </c>
      <c r="AD11" s="548" t="s">
        <v>37</v>
      </c>
      <c r="AE11" s="548" t="s">
        <v>37</v>
      </c>
      <c r="AF11" s="568"/>
      <c r="AG11" s="568"/>
      <c r="AH11" s="715"/>
      <c r="AI11" s="587">
        <f t="shared" si="2"/>
        <v>36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18</v>
      </c>
      <c r="AP11" s="55">
        <f t="shared" si="7"/>
        <v>18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27"/>
      <c r="E12" s="928"/>
      <c r="F12" s="727"/>
      <c r="G12" s="727"/>
      <c r="H12" s="727"/>
      <c r="I12" s="784"/>
      <c r="J12" s="548"/>
      <c r="K12" s="568"/>
      <c r="L12" s="568"/>
      <c r="M12" s="756"/>
      <c r="N12" s="756"/>
      <c r="O12" s="778"/>
      <c r="P12" s="789"/>
      <c r="Q12" s="548"/>
      <c r="R12" s="548"/>
      <c r="S12" s="548"/>
      <c r="T12" s="568"/>
      <c r="U12" s="548"/>
      <c r="V12" s="548"/>
      <c r="W12" s="548"/>
      <c r="X12" s="568"/>
      <c r="Y12" s="548"/>
      <c r="Z12" s="568"/>
      <c r="AA12" s="568"/>
      <c r="AB12" s="548"/>
      <c r="AC12" s="548"/>
      <c r="AD12" s="548"/>
      <c r="AE12" s="548"/>
      <c r="AF12" s="548"/>
      <c r="AG12" s="548"/>
      <c r="AH12" s="715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8" t="s">
        <v>42</v>
      </c>
      <c r="E13" s="778" t="s">
        <v>21</v>
      </c>
      <c r="F13" s="853" t="s">
        <v>35</v>
      </c>
      <c r="G13" s="952" t="s">
        <v>35</v>
      </c>
      <c r="H13" s="952" t="s">
        <v>21</v>
      </c>
      <c r="I13" s="955" t="s">
        <v>40</v>
      </c>
      <c r="J13" s="952" t="s">
        <v>40</v>
      </c>
      <c r="K13" s="568" t="s">
        <v>42</v>
      </c>
      <c r="L13" s="568" t="s">
        <v>40</v>
      </c>
      <c r="M13" s="756" t="s">
        <v>21</v>
      </c>
      <c r="N13" s="756" t="s">
        <v>42</v>
      </c>
      <c r="O13" s="778" t="s">
        <v>24</v>
      </c>
      <c r="P13" s="568" t="s">
        <v>34</v>
      </c>
      <c r="Q13" s="548" t="s">
        <v>21</v>
      </c>
      <c r="R13" s="548" t="s">
        <v>42</v>
      </c>
      <c r="S13" s="568" t="s">
        <v>21</v>
      </c>
      <c r="T13" s="568" t="s">
        <v>40</v>
      </c>
      <c r="U13" s="548" t="s">
        <v>42</v>
      </c>
      <c r="V13" s="548" t="s">
        <v>24</v>
      </c>
      <c r="W13" s="548" t="s">
        <v>34</v>
      </c>
      <c r="X13" s="568" t="s">
        <v>21</v>
      </c>
      <c r="Y13" s="548" t="s">
        <v>40</v>
      </c>
      <c r="Z13" s="568" t="s">
        <v>35</v>
      </c>
      <c r="AA13" s="787" t="s">
        <v>21</v>
      </c>
      <c r="AB13" s="548" t="s">
        <v>42</v>
      </c>
      <c r="AC13" s="548" t="s">
        <v>24</v>
      </c>
      <c r="AD13" s="568" t="s">
        <v>34</v>
      </c>
      <c r="AE13" s="568" t="s">
        <v>21</v>
      </c>
      <c r="AF13" s="568"/>
      <c r="AG13" s="568"/>
      <c r="AH13" s="715"/>
      <c r="AI13" s="962">
        <f t="shared" si="2"/>
        <v>16</v>
      </c>
      <c r="AJ13" s="100">
        <f t="shared" si="3"/>
        <v>3</v>
      </c>
      <c r="AK13" s="101">
        <f t="shared" si="4"/>
        <v>12</v>
      </c>
      <c r="AL13" s="104" t="s">
        <v>48</v>
      </c>
      <c r="AM13" s="103"/>
      <c r="AN13" s="55">
        <f t="shared" si="5"/>
        <v>0</v>
      </c>
      <c r="AO13" s="55">
        <f t="shared" si="6"/>
        <v>8</v>
      </c>
      <c r="AP13" s="55">
        <f t="shared" si="7"/>
        <v>8</v>
      </c>
      <c r="AQ13" s="55">
        <f t="shared" si="8"/>
        <v>3</v>
      </c>
      <c r="AR13" s="55">
        <f t="shared" si="9"/>
        <v>3</v>
      </c>
      <c r="AS13" s="55">
        <f t="shared" si="10"/>
        <v>3</v>
      </c>
      <c r="AT13" s="55">
        <f t="shared" si="11"/>
        <v>3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548" t="s">
        <v>41</v>
      </c>
      <c r="E14" s="778" t="s">
        <v>36</v>
      </c>
      <c r="F14" s="548" t="s">
        <v>21</v>
      </c>
      <c r="G14" s="548" t="s">
        <v>28</v>
      </c>
      <c r="H14" s="548" t="s">
        <v>34</v>
      </c>
      <c r="I14" s="956" t="s">
        <v>21</v>
      </c>
      <c r="J14" s="936" t="s">
        <v>37</v>
      </c>
      <c r="K14" s="936" t="s">
        <v>28</v>
      </c>
      <c r="L14" s="568" t="s">
        <v>34</v>
      </c>
      <c r="M14" s="819" t="s">
        <v>21</v>
      </c>
      <c r="N14" s="756" t="s">
        <v>36</v>
      </c>
      <c r="O14" s="778" t="s">
        <v>41</v>
      </c>
      <c r="P14" s="778" t="s">
        <v>21</v>
      </c>
      <c r="Q14" s="727" t="s">
        <v>21</v>
      </c>
      <c r="R14" s="568" t="s">
        <v>28</v>
      </c>
      <c r="S14" s="548" t="s">
        <v>34</v>
      </c>
      <c r="T14" s="548" t="s">
        <v>21</v>
      </c>
      <c r="U14" s="548" t="s">
        <v>37</v>
      </c>
      <c r="V14" s="548" t="s">
        <v>37</v>
      </c>
      <c r="W14" s="548" t="s">
        <v>28</v>
      </c>
      <c r="X14" s="548" t="s">
        <v>34</v>
      </c>
      <c r="Y14" s="548" t="s">
        <v>21</v>
      </c>
      <c r="Z14" s="568" t="s">
        <v>28</v>
      </c>
      <c r="AA14" s="548" t="s">
        <v>34</v>
      </c>
      <c r="AB14" s="548" t="s">
        <v>21</v>
      </c>
      <c r="AC14" s="548" t="s">
        <v>37</v>
      </c>
      <c r="AD14" s="548" t="s">
        <v>37</v>
      </c>
      <c r="AE14" s="568" t="s">
        <v>37</v>
      </c>
      <c r="AF14" s="787"/>
      <c r="AG14" s="787"/>
      <c r="AH14" s="715"/>
      <c r="AI14" s="962">
        <f t="shared" si="2"/>
        <v>16</v>
      </c>
      <c r="AJ14" s="100">
        <f t="shared" si="3"/>
        <v>0</v>
      </c>
      <c r="AK14" s="101">
        <f t="shared" si="4"/>
        <v>20</v>
      </c>
      <c r="AL14" s="104" t="s">
        <v>48</v>
      </c>
      <c r="AM14" s="103"/>
      <c r="AN14" s="55">
        <f t="shared" si="5"/>
        <v>6</v>
      </c>
      <c r="AO14" s="55">
        <f t="shared" si="6"/>
        <v>8</v>
      </c>
      <c r="AP14" s="55">
        <f t="shared" si="7"/>
        <v>8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</row>
    <row r="15" spans="1:50" ht="14">
      <c r="A15" s="19" t="s">
        <v>46</v>
      </c>
      <c r="B15" s="20" t="s">
        <v>32</v>
      </c>
      <c r="C15" s="49" t="s">
        <v>50</v>
      </c>
      <c r="D15" s="548" t="s">
        <v>28</v>
      </c>
      <c r="E15" s="778" t="s">
        <v>34</v>
      </c>
      <c r="F15" s="548" t="s">
        <v>21</v>
      </c>
      <c r="G15" s="548" t="s">
        <v>35</v>
      </c>
      <c r="H15" s="548" t="s">
        <v>28</v>
      </c>
      <c r="I15" s="548" t="s">
        <v>34</v>
      </c>
      <c r="J15" s="548" t="s">
        <v>21</v>
      </c>
      <c r="K15" s="548" t="s">
        <v>21</v>
      </c>
      <c r="L15" s="548" t="s">
        <v>36</v>
      </c>
      <c r="M15" s="819" t="s">
        <v>40</v>
      </c>
      <c r="N15" s="756" t="s">
        <v>24</v>
      </c>
      <c r="O15" s="778" t="s">
        <v>34</v>
      </c>
      <c r="P15" s="778" t="s">
        <v>21</v>
      </c>
      <c r="Q15" s="548" t="s">
        <v>40</v>
      </c>
      <c r="R15" s="548" t="s">
        <v>21</v>
      </c>
      <c r="S15" s="548" t="s">
        <v>35</v>
      </c>
      <c r="T15" s="548" t="s">
        <v>28</v>
      </c>
      <c r="U15" s="548" t="s">
        <v>34</v>
      </c>
      <c r="V15" s="548" t="s">
        <v>21</v>
      </c>
      <c r="W15" s="548" t="s">
        <v>21</v>
      </c>
      <c r="X15" s="568" t="s">
        <v>42</v>
      </c>
      <c r="Y15" s="548" t="s">
        <v>36</v>
      </c>
      <c r="Z15" s="548" t="s">
        <v>24</v>
      </c>
      <c r="AA15" s="568" t="s">
        <v>34</v>
      </c>
      <c r="AB15" s="548" t="s">
        <v>21</v>
      </c>
      <c r="AC15" s="568" t="s">
        <v>41</v>
      </c>
      <c r="AD15" s="568" t="s">
        <v>36</v>
      </c>
      <c r="AE15" s="568" t="s">
        <v>28</v>
      </c>
      <c r="AF15" s="568"/>
      <c r="AG15" s="568"/>
      <c r="AH15" s="715"/>
      <c r="AI15" s="962">
        <f t="shared" si="2"/>
        <v>16</v>
      </c>
      <c r="AJ15" s="100">
        <f t="shared" si="3"/>
        <v>2</v>
      </c>
      <c r="AK15" s="101">
        <f t="shared" si="4"/>
        <v>24</v>
      </c>
      <c r="AL15" s="104" t="s">
        <v>51</v>
      </c>
      <c r="AM15" s="103"/>
      <c r="AN15" s="55">
        <f t="shared" si="5"/>
        <v>0</v>
      </c>
      <c r="AO15" s="55">
        <f t="shared" si="6"/>
        <v>8</v>
      </c>
      <c r="AP15" s="55">
        <f t="shared" si="7"/>
        <v>8</v>
      </c>
      <c r="AQ15" s="55">
        <f t="shared" si="8"/>
        <v>2</v>
      </c>
      <c r="AR15" s="55">
        <f t="shared" si="9"/>
        <v>2</v>
      </c>
      <c r="AS15" s="55">
        <f t="shared" si="10"/>
        <v>2</v>
      </c>
      <c r="AT15" s="55">
        <f t="shared" si="11"/>
        <v>2</v>
      </c>
      <c r="AU15" s="55">
        <f t="shared" si="12"/>
        <v>4</v>
      </c>
      <c r="AV15" s="55">
        <f t="shared" si="13"/>
        <v>4</v>
      </c>
      <c r="AW15" s="55">
        <f t="shared" si="14"/>
        <v>4</v>
      </c>
      <c r="AX15" s="55">
        <f t="shared" si="15"/>
        <v>4</v>
      </c>
    </row>
    <row r="16" spans="1:50" ht="14">
      <c r="A16" s="33" t="s">
        <v>46</v>
      </c>
      <c r="B16" s="34" t="s">
        <v>32</v>
      </c>
      <c r="C16" s="49" t="s">
        <v>52</v>
      </c>
      <c r="D16" s="548" t="s">
        <v>21</v>
      </c>
      <c r="E16" s="778" t="s">
        <v>42</v>
      </c>
      <c r="F16" s="548" t="s">
        <v>21</v>
      </c>
      <c r="G16" s="548" t="s">
        <v>40</v>
      </c>
      <c r="H16" s="548" t="s">
        <v>42</v>
      </c>
      <c r="I16" s="548" t="s">
        <v>35</v>
      </c>
      <c r="J16" s="548" t="s">
        <v>41</v>
      </c>
      <c r="K16" s="568" t="s">
        <v>40</v>
      </c>
      <c r="L16" s="787" t="s">
        <v>21</v>
      </c>
      <c r="M16" s="819" t="s">
        <v>24</v>
      </c>
      <c r="N16" s="756" t="s">
        <v>34</v>
      </c>
      <c r="O16" s="778" t="s">
        <v>21</v>
      </c>
      <c r="P16" s="778" t="s">
        <v>24</v>
      </c>
      <c r="Q16" s="568" t="s">
        <v>34</v>
      </c>
      <c r="R16" s="568" t="s">
        <v>21</v>
      </c>
      <c r="S16" s="568" t="s">
        <v>41</v>
      </c>
      <c r="T16" s="568" t="s">
        <v>41</v>
      </c>
      <c r="U16" s="548" t="s">
        <v>40</v>
      </c>
      <c r="V16" s="548" t="s">
        <v>41</v>
      </c>
      <c r="W16" s="729" t="s">
        <v>21</v>
      </c>
      <c r="X16" s="568" t="s">
        <v>28</v>
      </c>
      <c r="Y16" s="568" t="s">
        <v>34</v>
      </c>
      <c r="Z16" s="548" t="s">
        <v>21</v>
      </c>
      <c r="AA16" s="548" t="s">
        <v>36</v>
      </c>
      <c r="AB16" s="548" t="s">
        <v>28</v>
      </c>
      <c r="AC16" s="548" t="s">
        <v>34</v>
      </c>
      <c r="AD16" s="568" t="s">
        <v>21</v>
      </c>
      <c r="AE16" s="568" t="s">
        <v>42</v>
      </c>
      <c r="AF16" s="568"/>
      <c r="AG16" s="568"/>
      <c r="AH16" s="715"/>
      <c r="AI16" s="962">
        <f t="shared" si="2"/>
        <v>16</v>
      </c>
      <c r="AJ16" s="100">
        <f t="shared" si="3"/>
        <v>1</v>
      </c>
      <c r="AK16" s="101">
        <f t="shared" si="4"/>
        <v>16</v>
      </c>
      <c r="AL16" s="104" t="s">
        <v>51</v>
      </c>
      <c r="AM16" s="103"/>
      <c r="AN16" s="55">
        <f t="shared" si="5"/>
        <v>0</v>
      </c>
      <c r="AO16" s="55">
        <f t="shared" si="6"/>
        <v>8</v>
      </c>
      <c r="AP16" s="55">
        <f t="shared" si="7"/>
        <v>8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  <c r="AX16" s="55">
        <f t="shared" si="15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8" t="s">
        <v>24</v>
      </c>
      <c r="E17" s="778" t="s">
        <v>34</v>
      </c>
      <c r="F17" s="548" t="s">
        <v>21</v>
      </c>
      <c r="G17" s="548" t="s">
        <v>36</v>
      </c>
      <c r="H17" s="548" t="s">
        <v>21</v>
      </c>
      <c r="I17" s="548" t="s">
        <v>41</v>
      </c>
      <c r="J17" s="548" t="s">
        <v>28</v>
      </c>
      <c r="K17" s="548" t="s">
        <v>34</v>
      </c>
      <c r="L17" s="548" t="s">
        <v>21</v>
      </c>
      <c r="M17" s="756" t="s">
        <v>41</v>
      </c>
      <c r="N17" s="808" t="s">
        <v>21</v>
      </c>
      <c r="O17" s="778" t="s">
        <v>42</v>
      </c>
      <c r="P17" s="778" t="s">
        <v>42</v>
      </c>
      <c r="Q17" s="548" t="s">
        <v>24</v>
      </c>
      <c r="R17" s="548" t="s">
        <v>34</v>
      </c>
      <c r="S17" s="548" t="s">
        <v>21</v>
      </c>
      <c r="T17" s="548" t="s">
        <v>24</v>
      </c>
      <c r="U17" s="548" t="s">
        <v>34</v>
      </c>
      <c r="V17" s="548" t="s">
        <v>21</v>
      </c>
      <c r="W17" s="548" t="s">
        <v>41</v>
      </c>
      <c r="X17" s="548" t="s">
        <v>21</v>
      </c>
      <c r="Y17" s="548" t="s">
        <v>28</v>
      </c>
      <c r="Z17" s="568" t="s">
        <v>34</v>
      </c>
      <c r="AA17" s="548" t="s">
        <v>24</v>
      </c>
      <c r="AB17" s="548" t="s">
        <v>34</v>
      </c>
      <c r="AC17" s="568" t="s">
        <v>21</v>
      </c>
      <c r="AD17" s="548" t="s">
        <v>35</v>
      </c>
      <c r="AE17" s="548" t="s">
        <v>36</v>
      </c>
      <c r="AF17" s="568"/>
      <c r="AG17" s="548"/>
      <c r="AH17" s="715"/>
      <c r="AI17" s="962">
        <f t="shared" si="2"/>
        <v>16</v>
      </c>
      <c r="AJ17" s="100">
        <f t="shared" si="3"/>
        <v>1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8</v>
      </c>
      <c r="AP17" s="55">
        <f t="shared" si="7"/>
        <v>8</v>
      </c>
      <c r="AQ17" s="55">
        <f t="shared" si="8"/>
        <v>4</v>
      </c>
      <c r="AR17" s="55">
        <f t="shared" si="9"/>
        <v>4</v>
      </c>
      <c r="AS17" s="55">
        <f t="shared" si="10"/>
        <v>4</v>
      </c>
      <c r="AT17" s="55">
        <f t="shared" si="11"/>
        <v>4</v>
      </c>
      <c r="AU17" s="55">
        <f t="shared" si="12"/>
        <v>2</v>
      </c>
      <c r="AV17" s="55">
        <f t="shared" si="13"/>
        <v>2</v>
      </c>
      <c r="AW17" s="55">
        <f t="shared" si="14"/>
        <v>2</v>
      </c>
      <c r="AX17" s="55">
        <f t="shared" si="15"/>
        <v>2</v>
      </c>
    </row>
    <row r="18" spans="1:50" ht="14">
      <c r="A18" s="19" t="s">
        <v>46</v>
      </c>
      <c r="B18" s="34" t="s">
        <v>32</v>
      </c>
      <c r="C18" s="49" t="s">
        <v>54</v>
      </c>
      <c r="D18" s="548" t="s">
        <v>36</v>
      </c>
      <c r="E18" s="778" t="s">
        <v>28</v>
      </c>
      <c r="F18" s="548" t="s">
        <v>34</v>
      </c>
      <c r="G18" s="548" t="s">
        <v>21</v>
      </c>
      <c r="H18" s="548" t="s">
        <v>40</v>
      </c>
      <c r="I18" s="548" t="s">
        <v>24</v>
      </c>
      <c r="J18" s="548" t="s">
        <v>34</v>
      </c>
      <c r="K18" s="568" t="s">
        <v>21</v>
      </c>
      <c r="L18" s="548" t="s">
        <v>28</v>
      </c>
      <c r="M18" s="756" t="s">
        <v>34</v>
      </c>
      <c r="N18" s="819" t="s">
        <v>21</v>
      </c>
      <c r="O18" s="778" t="s">
        <v>40</v>
      </c>
      <c r="P18" s="778" t="s">
        <v>21</v>
      </c>
      <c r="Q18" s="548" t="s">
        <v>36</v>
      </c>
      <c r="R18" s="548" t="s">
        <v>36</v>
      </c>
      <c r="S18" s="568" t="s">
        <v>28</v>
      </c>
      <c r="T18" s="568" t="s">
        <v>34</v>
      </c>
      <c r="U18" s="548" t="s">
        <v>21</v>
      </c>
      <c r="V18" s="548" t="s">
        <v>40</v>
      </c>
      <c r="W18" s="548" t="s">
        <v>40</v>
      </c>
      <c r="X18" s="787" t="s">
        <v>24</v>
      </c>
      <c r="Y18" s="787" t="s">
        <v>34</v>
      </c>
      <c r="Z18" s="787" t="s">
        <v>21</v>
      </c>
      <c r="AA18" s="729" t="s">
        <v>21</v>
      </c>
      <c r="AB18" s="548" t="s">
        <v>41</v>
      </c>
      <c r="AC18" s="548" t="s">
        <v>40</v>
      </c>
      <c r="AD18" s="568" t="s">
        <v>42</v>
      </c>
      <c r="AE18" s="568" t="s">
        <v>21</v>
      </c>
      <c r="AF18" s="568"/>
      <c r="AG18" s="568"/>
      <c r="AH18" s="715"/>
      <c r="AI18" s="962">
        <f t="shared" si="2"/>
        <v>16</v>
      </c>
      <c r="AJ18" s="100">
        <f t="shared" si="3"/>
        <v>0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8</v>
      </c>
      <c r="AP18" s="55">
        <f t="shared" si="7"/>
        <v>8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35</v>
      </c>
      <c r="E19" s="778" t="s">
        <v>41</v>
      </c>
      <c r="F19" s="548" t="s">
        <v>28</v>
      </c>
      <c r="G19" s="548" t="s">
        <v>34</v>
      </c>
      <c r="H19" s="952" t="s">
        <v>24</v>
      </c>
      <c r="I19" s="952" t="s">
        <v>34</v>
      </c>
      <c r="J19" s="952" t="s">
        <v>21</v>
      </c>
      <c r="K19" s="568" t="s">
        <v>24</v>
      </c>
      <c r="L19" s="568" t="s">
        <v>34</v>
      </c>
      <c r="M19" s="946" t="s">
        <v>21</v>
      </c>
      <c r="N19" s="756" t="s">
        <v>41</v>
      </c>
      <c r="O19" s="778" t="s">
        <v>21</v>
      </c>
      <c r="P19" s="778" t="s">
        <v>36</v>
      </c>
      <c r="Q19" s="568" t="s">
        <v>28</v>
      </c>
      <c r="R19" s="568" t="s">
        <v>34</v>
      </c>
      <c r="S19" s="568" t="s">
        <v>21</v>
      </c>
      <c r="T19" s="789" t="s">
        <v>36</v>
      </c>
      <c r="U19" s="778" t="s">
        <v>21</v>
      </c>
      <c r="V19" s="548" t="s">
        <v>42</v>
      </c>
      <c r="W19" s="548" t="s">
        <v>42</v>
      </c>
      <c r="X19" s="568" t="s">
        <v>21</v>
      </c>
      <c r="Y19" s="548" t="s">
        <v>21</v>
      </c>
      <c r="Z19" s="568" t="s">
        <v>42</v>
      </c>
      <c r="AA19" s="548" t="s">
        <v>42</v>
      </c>
      <c r="AB19" s="548" t="s">
        <v>24</v>
      </c>
      <c r="AC19" s="568" t="s">
        <v>34</v>
      </c>
      <c r="AD19" s="548" t="s">
        <v>21</v>
      </c>
      <c r="AE19" s="568" t="s">
        <v>41</v>
      </c>
      <c r="AF19" s="568"/>
      <c r="AG19" s="568"/>
      <c r="AH19" s="715"/>
      <c r="AI19" s="962">
        <f t="shared" si="2"/>
        <v>16</v>
      </c>
      <c r="AJ19" s="100">
        <f t="shared" si="3"/>
        <v>1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8</v>
      </c>
      <c r="AP19" s="55">
        <f t="shared" si="7"/>
        <v>8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3</v>
      </c>
      <c r="AU19" s="55">
        <f t="shared" si="12"/>
        <v>2</v>
      </c>
      <c r="AV19" s="55">
        <f t="shared" si="13"/>
        <v>2</v>
      </c>
      <c r="AW19" s="55">
        <f t="shared" si="14"/>
        <v>2</v>
      </c>
      <c r="AX19" s="55">
        <f t="shared" si="15"/>
        <v>2</v>
      </c>
    </row>
    <row r="20" spans="1:50" ht="14">
      <c r="A20" s="19" t="s">
        <v>46</v>
      </c>
      <c r="B20" s="34" t="s">
        <v>32</v>
      </c>
      <c r="C20" s="49" t="s">
        <v>56</v>
      </c>
      <c r="D20" s="548" t="s">
        <v>34</v>
      </c>
      <c r="E20" s="778" t="s">
        <v>21</v>
      </c>
      <c r="F20" s="548" t="s">
        <v>36</v>
      </c>
      <c r="G20" s="548" t="s">
        <v>24</v>
      </c>
      <c r="H20" s="548" t="s">
        <v>34</v>
      </c>
      <c r="I20" s="548" t="s">
        <v>21</v>
      </c>
      <c r="J20" s="584" t="s">
        <v>21</v>
      </c>
      <c r="K20" s="725" t="s">
        <v>36</v>
      </c>
      <c r="L20" s="548" t="s">
        <v>41</v>
      </c>
      <c r="M20" s="858" t="s">
        <v>28</v>
      </c>
      <c r="N20" s="957" t="s">
        <v>34</v>
      </c>
      <c r="O20" s="916" t="s">
        <v>21</v>
      </c>
      <c r="P20" s="916" t="s">
        <v>40</v>
      </c>
      <c r="Q20" s="725" t="s">
        <v>42</v>
      </c>
      <c r="R20" s="725" t="s">
        <v>24</v>
      </c>
      <c r="S20" s="725" t="s">
        <v>34</v>
      </c>
      <c r="T20" s="725" t="s">
        <v>21</v>
      </c>
      <c r="U20" s="916" t="s">
        <v>36</v>
      </c>
      <c r="V20" s="584" t="s">
        <v>28</v>
      </c>
      <c r="W20" s="584" t="s">
        <v>34</v>
      </c>
      <c r="X20" s="725" t="s">
        <v>21</v>
      </c>
      <c r="Y20" s="548" t="s">
        <v>24</v>
      </c>
      <c r="Z20" s="568" t="s">
        <v>34</v>
      </c>
      <c r="AA20" s="729" t="s">
        <v>21</v>
      </c>
      <c r="AB20" s="729" t="s">
        <v>21</v>
      </c>
      <c r="AC20" s="568" t="s">
        <v>36</v>
      </c>
      <c r="AD20" s="548" t="s">
        <v>28</v>
      </c>
      <c r="AE20" s="568" t="s">
        <v>34</v>
      </c>
      <c r="AF20" s="568"/>
      <c r="AG20" s="568"/>
      <c r="AH20" s="715"/>
      <c r="AI20" s="962">
        <f t="shared" si="2"/>
        <v>16</v>
      </c>
      <c r="AJ20" s="100">
        <f t="shared" si="3"/>
        <v>0</v>
      </c>
      <c r="AK20" s="101">
        <f t="shared" si="4"/>
        <v>24</v>
      </c>
      <c r="AL20" s="104" t="s">
        <v>48</v>
      </c>
      <c r="AM20" s="98"/>
      <c r="AN20" s="55">
        <f t="shared" si="5"/>
        <v>0</v>
      </c>
      <c r="AO20" s="55">
        <f t="shared" si="6"/>
        <v>8</v>
      </c>
      <c r="AP20" s="55">
        <f t="shared" si="7"/>
        <v>8</v>
      </c>
      <c r="AQ20" s="55">
        <f t="shared" si="8"/>
        <v>3</v>
      </c>
      <c r="AR20" s="55">
        <f t="shared" si="9"/>
        <v>3</v>
      </c>
      <c r="AS20" s="55">
        <f t="shared" si="10"/>
        <v>3</v>
      </c>
      <c r="AT20" s="55">
        <f t="shared" si="11"/>
        <v>3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48" t="s">
        <v>40</v>
      </c>
      <c r="E21" s="809" t="s">
        <v>21</v>
      </c>
      <c r="F21" s="548" t="s">
        <v>41</v>
      </c>
      <c r="G21" s="548" t="s">
        <v>42</v>
      </c>
      <c r="H21" s="548" t="s">
        <v>41</v>
      </c>
      <c r="I21" s="787" t="s">
        <v>21</v>
      </c>
      <c r="J21" s="550" t="s">
        <v>24</v>
      </c>
      <c r="K21" s="550" t="s">
        <v>34</v>
      </c>
      <c r="L21" s="550" t="s">
        <v>21</v>
      </c>
      <c r="M21" s="762" t="s">
        <v>36</v>
      </c>
      <c r="N21" s="762" t="s">
        <v>28</v>
      </c>
      <c r="O21" s="42" t="s">
        <v>34</v>
      </c>
      <c r="P21" s="42" t="s">
        <v>21</v>
      </c>
      <c r="Q21" s="550" t="s">
        <v>41</v>
      </c>
      <c r="R21" s="550" t="s">
        <v>40</v>
      </c>
      <c r="S21" s="550" t="s">
        <v>40</v>
      </c>
      <c r="T21" s="42" t="s">
        <v>21</v>
      </c>
      <c r="U21" s="42" t="s">
        <v>28</v>
      </c>
      <c r="V21" s="550" t="s">
        <v>34</v>
      </c>
      <c r="W21" s="550" t="s">
        <v>21</v>
      </c>
      <c r="X21" s="550" t="s">
        <v>21</v>
      </c>
      <c r="Y21" s="960" t="s">
        <v>41</v>
      </c>
      <c r="Z21" s="568" t="s">
        <v>41</v>
      </c>
      <c r="AA21" s="548" t="s">
        <v>28</v>
      </c>
      <c r="AB21" s="548" t="s">
        <v>34</v>
      </c>
      <c r="AC21" s="548" t="s">
        <v>21</v>
      </c>
      <c r="AD21" s="548" t="s">
        <v>40</v>
      </c>
      <c r="AE21" s="568" t="s">
        <v>40</v>
      </c>
      <c r="AF21" s="568"/>
      <c r="AG21" s="568"/>
      <c r="AH21" s="715"/>
      <c r="AI21" s="587">
        <f t="shared" si="2"/>
        <v>16</v>
      </c>
      <c r="AJ21" s="100">
        <f t="shared" si="3"/>
        <v>0</v>
      </c>
      <c r="AK21" s="101">
        <f t="shared" si="4"/>
        <v>16</v>
      </c>
      <c r="AL21" s="104" t="s">
        <v>48</v>
      </c>
      <c r="AN21" s="55">
        <f t="shared" si="5"/>
        <v>0</v>
      </c>
      <c r="AO21" s="55">
        <f t="shared" si="6"/>
        <v>8</v>
      </c>
      <c r="AP21" s="55">
        <f t="shared" si="7"/>
        <v>8</v>
      </c>
      <c r="AQ21" s="55">
        <f t="shared" si="8"/>
        <v>1</v>
      </c>
      <c r="AR21" s="55">
        <f t="shared" si="9"/>
        <v>1</v>
      </c>
      <c r="AS21" s="55">
        <f t="shared" si="10"/>
        <v>1</v>
      </c>
      <c r="AT21" s="55">
        <f t="shared" si="11"/>
        <v>1</v>
      </c>
      <c r="AU21" s="55">
        <f t="shared" si="12"/>
        <v>3</v>
      </c>
      <c r="AV21" s="55">
        <f t="shared" si="13"/>
        <v>3</v>
      </c>
      <c r="AW21" s="55">
        <f t="shared" si="14"/>
        <v>3</v>
      </c>
      <c r="AX21" s="55">
        <f t="shared" si="15"/>
        <v>3</v>
      </c>
    </row>
    <row r="22" spans="1:50" ht="14">
      <c r="A22" s="19" t="s">
        <v>46</v>
      </c>
      <c r="B22" s="34" t="s">
        <v>32</v>
      </c>
      <c r="C22" s="49" t="s">
        <v>59</v>
      </c>
      <c r="D22" s="953" t="s">
        <v>111</v>
      </c>
      <c r="E22" s="928" t="s">
        <v>40</v>
      </c>
      <c r="F22" s="727" t="s">
        <v>40</v>
      </c>
      <c r="G22" s="548" t="s">
        <v>21</v>
      </c>
      <c r="H22" s="953" t="s">
        <v>111</v>
      </c>
      <c r="I22" s="953" t="s">
        <v>111</v>
      </c>
      <c r="J22" s="550" t="s">
        <v>21</v>
      </c>
      <c r="K22" s="790" t="s">
        <v>41</v>
      </c>
      <c r="L22" s="953" t="s">
        <v>111</v>
      </c>
      <c r="M22" s="756" t="s">
        <v>42</v>
      </c>
      <c r="N22" s="756" t="s">
        <v>21</v>
      </c>
      <c r="O22" s="953" t="s">
        <v>111</v>
      </c>
      <c r="P22" s="953" t="s">
        <v>111</v>
      </c>
      <c r="Q22" s="953" t="s">
        <v>111</v>
      </c>
      <c r="R22" s="548" t="s">
        <v>21</v>
      </c>
      <c r="S22" s="548" t="s">
        <v>36</v>
      </c>
      <c r="T22" s="42" t="s">
        <v>42</v>
      </c>
      <c r="U22" s="953" t="s">
        <v>111</v>
      </c>
      <c r="V22" s="550" t="s">
        <v>21</v>
      </c>
      <c r="W22" s="953" t="s">
        <v>111</v>
      </c>
      <c r="X22" s="778" t="s">
        <v>36</v>
      </c>
      <c r="Y22" s="953" t="s">
        <v>111</v>
      </c>
      <c r="Z22" s="548" t="s">
        <v>35</v>
      </c>
      <c r="AA22" s="568" t="s">
        <v>21</v>
      </c>
      <c r="AB22" s="568" t="s">
        <v>40</v>
      </c>
      <c r="AC22" s="778" t="s">
        <v>21</v>
      </c>
      <c r="AD22" s="778" t="s">
        <v>21</v>
      </c>
      <c r="AE22" s="953" t="s">
        <v>111</v>
      </c>
      <c r="AF22" s="809"/>
      <c r="AG22" s="729"/>
      <c r="AH22" s="117"/>
      <c r="AI22" s="587">
        <f t="shared" si="2"/>
        <v>16</v>
      </c>
      <c r="AJ22" s="100">
        <f t="shared" si="3"/>
        <v>1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8</v>
      </c>
      <c r="AP22" s="55">
        <f t="shared" si="7"/>
        <v>8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49" t="s">
        <v>61</v>
      </c>
      <c r="D23" s="954" t="s">
        <v>114</v>
      </c>
      <c r="E23" s="954" t="s">
        <v>114</v>
      </c>
      <c r="F23" s="727" t="s">
        <v>21</v>
      </c>
      <c r="G23" s="727" t="s">
        <v>41</v>
      </c>
      <c r="H23" s="727" t="s">
        <v>21</v>
      </c>
      <c r="I23" s="784" t="s">
        <v>36</v>
      </c>
      <c r="J23" s="711" t="s">
        <v>36</v>
      </c>
      <c r="K23" s="954" t="s">
        <v>114</v>
      </c>
      <c r="L23" s="954" t="s">
        <v>114</v>
      </c>
      <c r="M23" s="762" t="s">
        <v>21</v>
      </c>
      <c r="N23" s="756" t="s">
        <v>40</v>
      </c>
      <c r="O23" s="778" t="s">
        <v>36</v>
      </c>
      <c r="P23" s="42" t="s">
        <v>21</v>
      </c>
      <c r="Q23" s="550" t="s">
        <v>21</v>
      </c>
      <c r="R23" s="550" t="s">
        <v>41</v>
      </c>
      <c r="S23" s="749" t="s">
        <v>21</v>
      </c>
      <c r="T23" s="915" t="s">
        <v>21</v>
      </c>
      <c r="U23" s="954" t="s">
        <v>114</v>
      </c>
      <c r="V23" s="778" t="s">
        <v>36</v>
      </c>
      <c r="W23" s="550" t="s">
        <v>36</v>
      </c>
      <c r="X23" s="42" t="s">
        <v>41</v>
      </c>
      <c r="Y23" s="961" t="s">
        <v>21</v>
      </c>
      <c r="Z23" s="548" t="s">
        <v>40</v>
      </c>
      <c r="AA23" s="548" t="s">
        <v>41</v>
      </c>
      <c r="AB23" s="778" t="s">
        <v>36</v>
      </c>
      <c r="AC23" s="778" t="s">
        <v>21</v>
      </c>
      <c r="AD23" s="954" t="s">
        <v>114</v>
      </c>
      <c r="AE23" s="954" t="s">
        <v>114</v>
      </c>
      <c r="AF23" s="778"/>
      <c r="AG23" s="548"/>
      <c r="AH23" s="963"/>
      <c r="AI23" s="587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548"/>
      <c r="E24" s="778"/>
      <c r="F24" s="548"/>
      <c r="G24" s="548"/>
      <c r="H24" s="548"/>
      <c r="I24" s="548"/>
      <c r="J24" s="826"/>
      <c r="K24" s="909"/>
      <c r="L24" s="826"/>
      <c r="M24" s="958"/>
      <c r="N24" s="958"/>
      <c r="O24" s="909"/>
      <c r="P24" s="909"/>
      <c r="Q24" s="826"/>
      <c r="R24" s="826"/>
      <c r="S24" s="826"/>
      <c r="T24" s="826"/>
      <c r="U24" s="826"/>
      <c r="V24" s="826"/>
      <c r="W24" s="826"/>
      <c r="X24" s="828"/>
      <c r="Y24" s="548"/>
      <c r="Z24" s="548"/>
      <c r="AA24" s="568"/>
      <c r="AB24" s="548"/>
      <c r="AC24" s="568"/>
      <c r="AD24" s="568"/>
      <c r="AE24" s="568"/>
      <c r="AF24" s="568"/>
      <c r="AG24" s="568"/>
      <c r="AH24" s="715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9"/>
      <c r="C25" s="49"/>
      <c r="D25" s="548"/>
      <c r="E25" s="778"/>
      <c r="F25" s="548"/>
      <c r="G25" s="548"/>
      <c r="H25" s="548"/>
      <c r="I25" s="548"/>
      <c r="J25" s="548"/>
      <c r="K25" s="778"/>
      <c r="L25" s="548"/>
      <c r="M25" s="819"/>
      <c r="N25" s="819"/>
      <c r="O25" s="778"/>
      <c r="P25" s="778"/>
      <c r="Q25" s="548"/>
      <c r="R25" s="548"/>
      <c r="S25" s="548"/>
      <c r="T25" s="778"/>
      <c r="U25" s="778"/>
      <c r="V25" s="778"/>
      <c r="W25" s="778"/>
      <c r="X25" s="778"/>
      <c r="Y25" s="778"/>
      <c r="Z25" s="548"/>
      <c r="AA25" s="548"/>
      <c r="AB25" s="778"/>
      <c r="AC25" s="778"/>
      <c r="AD25" s="778"/>
      <c r="AE25" s="778"/>
      <c r="AF25" s="778"/>
      <c r="AG25" s="548"/>
      <c r="AH25" s="715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9"/>
      <c r="B26" s="780"/>
      <c r="C26" s="49"/>
      <c r="D26" s="548"/>
      <c r="E26" s="778"/>
      <c r="F26" s="548"/>
      <c r="G26" s="548"/>
      <c r="H26" s="548"/>
      <c r="I26" s="791"/>
      <c r="J26" s="791"/>
      <c r="K26" s="790"/>
      <c r="L26" s="548"/>
      <c r="M26" s="756"/>
      <c r="N26" s="756"/>
      <c r="O26" s="778"/>
      <c r="P26" s="778"/>
      <c r="Q26" s="548"/>
      <c r="R26" s="548"/>
      <c r="S26" s="548"/>
      <c r="T26" s="778"/>
      <c r="U26" s="778"/>
      <c r="V26" s="778"/>
      <c r="W26" s="778"/>
      <c r="X26" s="778"/>
      <c r="Y26" s="778"/>
      <c r="Z26" s="548"/>
      <c r="AA26" s="548"/>
      <c r="AB26" s="778"/>
      <c r="AC26" s="778"/>
      <c r="AD26" s="778"/>
      <c r="AE26" s="778"/>
      <c r="AF26" s="778"/>
      <c r="AG26" s="548"/>
      <c r="AH26" s="715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8" t="s">
        <v>62</v>
      </c>
      <c r="B27" s="1258"/>
      <c r="C27" s="1258"/>
      <c r="D27" s="954"/>
      <c r="E27" s="715"/>
      <c r="F27" s="715"/>
      <c r="G27" s="715"/>
      <c r="H27" s="715"/>
      <c r="I27" s="737"/>
      <c r="J27" s="765"/>
      <c r="K27" s="763"/>
      <c r="L27" s="715"/>
      <c r="M27" s="715"/>
      <c r="N27" s="715"/>
      <c r="O27" s="715"/>
      <c r="P27" s="715"/>
      <c r="Q27" s="765"/>
      <c r="R27" s="763"/>
      <c r="S27" s="715"/>
      <c r="T27" s="715"/>
      <c r="U27" s="715"/>
      <c r="V27" s="715"/>
      <c r="W27" s="715"/>
      <c r="X27" s="765"/>
      <c r="Y27" s="763"/>
      <c r="Z27" s="715"/>
      <c r="AA27" s="715"/>
      <c r="AB27" s="715"/>
      <c r="AC27" s="953"/>
      <c r="AD27" s="715"/>
      <c r="AE27" s="715"/>
      <c r="AF27" s="715"/>
      <c r="AG27" s="715"/>
      <c r="AH27" s="715"/>
      <c r="AI27" s="108"/>
      <c r="AJ27" s="109"/>
      <c r="AK27" s="110"/>
      <c r="AL27" s="111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1"/>
      <c r="N28" s="1290"/>
      <c r="O28" s="1290"/>
      <c r="P28" s="1290"/>
      <c r="Q28" s="1290"/>
      <c r="R28" s="1290"/>
      <c r="S28" s="1290" t="s">
        <v>67</v>
      </c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7"/>
      <c r="AD28" s="1290"/>
      <c r="AE28" s="1290" t="s">
        <v>84</v>
      </c>
      <c r="AF28" s="1290"/>
      <c r="AG28" s="1286"/>
      <c r="AH28" s="1286"/>
      <c r="AI28" s="479"/>
      <c r="AJ28" s="480"/>
      <c r="AK28" s="481"/>
      <c r="AL28" s="482"/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  <c r="AX28" s="55">
        <f t="shared" si="15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1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7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1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7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1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7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1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7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1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7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T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>COUNTIF(U8:U25,"2早")</f>
        <v>1</v>
      </c>
      <c r="V35" s="55">
        <f t="shared" ref="V35:AH35" si="17">COUNTIF(V8:V26,"2早")</f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1:38" ht="14" hidden="1" outlineLevel="1">
      <c r="C36" t="s">
        <v>70</v>
      </c>
      <c r="D36" s="55">
        <f t="shared" ref="D36:T36" si="18">COUNTIF(D8:D26,"２早")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>COUNTIF(U8:U25,"２早")</f>
        <v>1</v>
      </c>
      <c r="V36" s="55">
        <f t="shared" ref="V36:AH36" si="19">COUNTIF(V8:V26,"２早")</f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0</v>
      </c>
      <c r="AG36" s="55">
        <f t="shared" si="19"/>
        <v>0</v>
      </c>
      <c r="AH36" s="55">
        <f t="shared" si="19"/>
        <v>0</v>
      </c>
    </row>
    <row r="37" spans="1:38" ht="14" hidden="1" outlineLevel="1">
      <c r="C37" t="s">
        <v>42</v>
      </c>
      <c r="D37" s="55">
        <f t="shared" ref="D37:T37" si="20">COUNTIF(D8:D26,"2オ")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>COUNTIF(U8:U25,"2オ")</f>
        <v>1</v>
      </c>
      <c r="V37" s="55">
        <f t="shared" ref="V37:AH37" si="21">COUNTIF(V8:V26,"2オ")</f>
        <v>1</v>
      </c>
      <c r="W37" s="55">
        <f t="shared" si="21"/>
        <v>1</v>
      </c>
      <c r="X37" s="55">
        <f t="shared" si="21"/>
        <v>1</v>
      </c>
      <c r="Y37" s="55">
        <f t="shared" si="21"/>
        <v>1</v>
      </c>
      <c r="Z37" s="55">
        <f t="shared" si="21"/>
        <v>1</v>
      </c>
      <c r="AA37" s="55">
        <f t="shared" si="21"/>
        <v>1</v>
      </c>
      <c r="AB37" s="55">
        <f t="shared" si="21"/>
        <v>1</v>
      </c>
      <c r="AC37" s="55">
        <f t="shared" si="21"/>
        <v>1</v>
      </c>
      <c r="AD37" s="55">
        <f t="shared" si="21"/>
        <v>1</v>
      </c>
      <c r="AE37" s="55">
        <f t="shared" si="21"/>
        <v>1</v>
      </c>
      <c r="AF37" s="55">
        <f t="shared" si="21"/>
        <v>0</v>
      </c>
      <c r="AG37" s="55">
        <f t="shared" si="21"/>
        <v>0</v>
      </c>
      <c r="AH37" s="55">
        <f t="shared" si="21"/>
        <v>0</v>
      </c>
    </row>
    <row r="38" spans="1:38" s="1" customFormat="1" ht="14" hidden="1" outlineLevel="1">
      <c r="C38" s="1" t="s">
        <v>71</v>
      </c>
      <c r="D38" s="55">
        <f t="shared" ref="D38:T38" si="22">COUNTIF(D8:D26,"２オ")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1</v>
      </c>
      <c r="K38" s="55">
        <f t="shared" si="22"/>
        <v>1</v>
      </c>
      <c r="L38" s="55">
        <f t="shared" si="22"/>
        <v>1</v>
      </c>
      <c r="M38" s="55">
        <f t="shared" si="22"/>
        <v>1</v>
      </c>
      <c r="N38" s="55">
        <f t="shared" si="22"/>
        <v>1</v>
      </c>
      <c r="O38" s="55">
        <f t="shared" si="22"/>
        <v>1</v>
      </c>
      <c r="P38" s="55">
        <f t="shared" si="22"/>
        <v>1</v>
      </c>
      <c r="Q38" s="55">
        <f t="shared" si="22"/>
        <v>1</v>
      </c>
      <c r="R38" s="55">
        <f t="shared" si="22"/>
        <v>1</v>
      </c>
      <c r="S38" s="55">
        <f t="shared" si="22"/>
        <v>1</v>
      </c>
      <c r="T38" s="55">
        <f t="shared" si="22"/>
        <v>1</v>
      </c>
      <c r="U38" s="55">
        <f>COUNTIF(U8:U25,"２オ")</f>
        <v>1</v>
      </c>
      <c r="V38" s="55">
        <f t="shared" ref="V38:AH38" si="23">COUNTIF(V8:V26,"２オ")</f>
        <v>1</v>
      </c>
      <c r="W38" s="55">
        <f t="shared" si="23"/>
        <v>1</v>
      </c>
      <c r="X38" s="55">
        <f t="shared" si="23"/>
        <v>1</v>
      </c>
      <c r="Y38" s="55">
        <f t="shared" si="23"/>
        <v>1</v>
      </c>
      <c r="Z38" s="55">
        <f t="shared" si="23"/>
        <v>1</v>
      </c>
      <c r="AA38" s="55">
        <f t="shared" si="23"/>
        <v>1</v>
      </c>
      <c r="AB38" s="55">
        <f t="shared" si="23"/>
        <v>1</v>
      </c>
      <c r="AC38" s="55">
        <f t="shared" si="23"/>
        <v>1</v>
      </c>
      <c r="AD38" s="55">
        <f t="shared" si="23"/>
        <v>1</v>
      </c>
      <c r="AE38" s="55">
        <f t="shared" si="23"/>
        <v>1</v>
      </c>
      <c r="AF38" s="55">
        <f t="shared" si="23"/>
        <v>0</v>
      </c>
      <c r="AG38" s="55">
        <f t="shared" si="23"/>
        <v>0</v>
      </c>
      <c r="AH38" s="55">
        <f t="shared" si="23"/>
        <v>0</v>
      </c>
    </row>
    <row r="39" spans="1:38" s="1" customFormat="1" ht="14" hidden="1" outlineLevel="1">
      <c r="C39" s="1" t="s">
        <v>23</v>
      </c>
      <c r="D39" s="55">
        <f t="shared" ref="D39:T39" si="24">COUNTIF(D8:D26,"2-")</f>
        <v>1</v>
      </c>
      <c r="E39" s="55">
        <f t="shared" si="24"/>
        <v>1</v>
      </c>
      <c r="F39" s="55">
        <f t="shared" si="24"/>
        <v>1</v>
      </c>
      <c r="G39" s="55">
        <f t="shared" si="24"/>
        <v>1</v>
      </c>
      <c r="H39" s="55">
        <f t="shared" si="24"/>
        <v>1</v>
      </c>
      <c r="I39" s="55">
        <f t="shared" si="24"/>
        <v>1</v>
      </c>
      <c r="J39" s="55">
        <f t="shared" si="24"/>
        <v>1</v>
      </c>
      <c r="K39" s="55">
        <f t="shared" si="24"/>
        <v>1</v>
      </c>
      <c r="L39" s="55">
        <f t="shared" si="24"/>
        <v>1</v>
      </c>
      <c r="M39" s="55">
        <f t="shared" si="24"/>
        <v>1</v>
      </c>
      <c r="N39" s="55">
        <f t="shared" si="24"/>
        <v>1</v>
      </c>
      <c r="O39" s="55">
        <f t="shared" si="24"/>
        <v>1</v>
      </c>
      <c r="P39" s="55">
        <f t="shared" si="24"/>
        <v>1</v>
      </c>
      <c r="Q39" s="55">
        <f t="shared" si="24"/>
        <v>1</v>
      </c>
      <c r="R39" s="55">
        <f t="shared" si="24"/>
        <v>1</v>
      </c>
      <c r="S39" s="55">
        <f t="shared" si="24"/>
        <v>1</v>
      </c>
      <c r="T39" s="55">
        <f t="shared" si="24"/>
        <v>1</v>
      </c>
      <c r="U39" s="55">
        <f>COUNTIF(U8:U25,"2-")</f>
        <v>1</v>
      </c>
      <c r="V39" s="55">
        <f t="shared" ref="V39:AH39" si="25">COUNTIF(V8:V26,"2-")</f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0</v>
      </c>
      <c r="AG39" s="55">
        <f t="shared" si="25"/>
        <v>0</v>
      </c>
      <c r="AH39" s="55">
        <f t="shared" si="25"/>
        <v>0</v>
      </c>
    </row>
    <row r="40" spans="1:38" s="1" customFormat="1" ht="14" hidden="1" outlineLevel="1">
      <c r="C40" s="1" t="s">
        <v>25</v>
      </c>
      <c r="D40" s="55">
        <f t="shared" ref="D40:T40" si="26">COUNTIF(D8:D26,"２-")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 t="shared" si="26"/>
        <v>1</v>
      </c>
      <c r="L40" s="55">
        <f t="shared" si="26"/>
        <v>1</v>
      </c>
      <c r="M40" s="55">
        <f t="shared" si="26"/>
        <v>1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1</v>
      </c>
      <c r="S40" s="55">
        <f t="shared" si="26"/>
        <v>1</v>
      </c>
      <c r="T40" s="55">
        <f t="shared" si="26"/>
        <v>1</v>
      </c>
      <c r="U40" s="55">
        <f>COUNTIF(U8:U25,"２-")</f>
        <v>1</v>
      </c>
      <c r="V40" s="55">
        <f t="shared" ref="V40:AH40" si="27">COUNTIF(V8:V26,"２-")</f>
        <v>1</v>
      </c>
      <c r="W40" s="55">
        <f t="shared" si="27"/>
        <v>1</v>
      </c>
      <c r="X40" s="55">
        <f t="shared" si="27"/>
        <v>1</v>
      </c>
      <c r="Y40" s="55">
        <f t="shared" si="27"/>
        <v>1</v>
      </c>
      <c r="Z40" s="55">
        <f t="shared" si="27"/>
        <v>1</v>
      </c>
      <c r="AA40" s="55">
        <f t="shared" si="27"/>
        <v>1</v>
      </c>
      <c r="AB40" s="55">
        <f t="shared" si="27"/>
        <v>1</v>
      </c>
      <c r="AC40" s="55">
        <f t="shared" si="27"/>
        <v>1</v>
      </c>
      <c r="AD40" s="55">
        <f t="shared" si="27"/>
        <v>1</v>
      </c>
      <c r="AE40" s="55">
        <f t="shared" si="27"/>
        <v>1</v>
      </c>
      <c r="AF40" s="55">
        <f t="shared" si="27"/>
        <v>0</v>
      </c>
      <c r="AG40" s="55">
        <f t="shared" si="27"/>
        <v>0</v>
      </c>
      <c r="AH40" s="55">
        <f t="shared" si="27"/>
        <v>0</v>
      </c>
    </row>
    <row r="41" spans="1:38" s="1" customFormat="1" ht="14" hidden="1" outlineLevel="1">
      <c r="C41" s="1" t="s">
        <v>24</v>
      </c>
      <c r="D41" s="55">
        <f t="shared" ref="D41:T41" si="28">COUNTIF(D8:D26,"2－")</f>
        <v>1</v>
      </c>
      <c r="E41" s="55">
        <f t="shared" si="28"/>
        <v>1</v>
      </c>
      <c r="F41" s="55">
        <f t="shared" si="28"/>
        <v>1</v>
      </c>
      <c r="G41" s="55">
        <f t="shared" si="28"/>
        <v>1</v>
      </c>
      <c r="H41" s="55">
        <f t="shared" si="28"/>
        <v>1</v>
      </c>
      <c r="I41" s="55">
        <f t="shared" si="28"/>
        <v>1</v>
      </c>
      <c r="J41" s="55">
        <f t="shared" si="28"/>
        <v>1</v>
      </c>
      <c r="K41" s="55">
        <f t="shared" si="28"/>
        <v>1</v>
      </c>
      <c r="L41" s="55">
        <f t="shared" si="28"/>
        <v>1</v>
      </c>
      <c r="M41" s="55">
        <f t="shared" si="28"/>
        <v>1</v>
      </c>
      <c r="N41" s="55">
        <f t="shared" si="28"/>
        <v>1</v>
      </c>
      <c r="O41" s="55">
        <f t="shared" si="28"/>
        <v>1</v>
      </c>
      <c r="P41" s="55">
        <f t="shared" si="28"/>
        <v>1</v>
      </c>
      <c r="Q41" s="55">
        <f t="shared" si="28"/>
        <v>1</v>
      </c>
      <c r="R41" s="55">
        <f t="shared" si="28"/>
        <v>1</v>
      </c>
      <c r="S41" s="55">
        <f t="shared" si="28"/>
        <v>1</v>
      </c>
      <c r="T41" s="55">
        <f t="shared" si="28"/>
        <v>1</v>
      </c>
      <c r="U41" s="55">
        <f>COUNTIF(U8:U25,"2－")</f>
        <v>1</v>
      </c>
      <c r="V41" s="55">
        <f t="shared" ref="V41:AH41" si="29">COUNTIF(V8:V26,"2－")</f>
        <v>1</v>
      </c>
      <c r="W41" s="55">
        <f t="shared" si="29"/>
        <v>1</v>
      </c>
      <c r="X41" s="55">
        <f t="shared" si="29"/>
        <v>1</v>
      </c>
      <c r="Y41" s="55">
        <f t="shared" si="29"/>
        <v>1</v>
      </c>
      <c r="Z41" s="55">
        <f t="shared" si="29"/>
        <v>1</v>
      </c>
      <c r="AA41" s="55">
        <f t="shared" si="29"/>
        <v>1</v>
      </c>
      <c r="AB41" s="55">
        <f t="shared" si="29"/>
        <v>1</v>
      </c>
      <c r="AC41" s="55">
        <f t="shared" si="29"/>
        <v>1</v>
      </c>
      <c r="AD41" s="55">
        <f t="shared" si="29"/>
        <v>1</v>
      </c>
      <c r="AE41" s="55">
        <f t="shared" si="29"/>
        <v>1</v>
      </c>
      <c r="AF41" s="55">
        <f t="shared" si="29"/>
        <v>0</v>
      </c>
      <c r="AG41" s="55">
        <f t="shared" si="29"/>
        <v>0</v>
      </c>
      <c r="AH41" s="55">
        <f t="shared" si="29"/>
        <v>0</v>
      </c>
    </row>
    <row r="42" spans="1:38" s="1" customFormat="1" ht="14" hidden="1" outlineLevel="1">
      <c r="C42" s="1" t="s">
        <v>26</v>
      </c>
      <c r="D42" s="55">
        <f t="shared" ref="D42:T42" si="30">COUNTIF(D8:D26,"２－")</f>
        <v>1</v>
      </c>
      <c r="E42" s="55">
        <f t="shared" si="30"/>
        <v>1</v>
      </c>
      <c r="F42" s="55">
        <f t="shared" si="30"/>
        <v>1</v>
      </c>
      <c r="G42" s="55">
        <f t="shared" si="30"/>
        <v>1</v>
      </c>
      <c r="H42" s="55">
        <f t="shared" si="30"/>
        <v>1</v>
      </c>
      <c r="I42" s="55">
        <f t="shared" si="30"/>
        <v>1</v>
      </c>
      <c r="J42" s="55">
        <f t="shared" si="30"/>
        <v>1</v>
      </c>
      <c r="K42" s="55">
        <f t="shared" si="30"/>
        <v>1</v>
      </c>
      <c r="L42" s="55">
        <f t="shared" si="30"/>
        <v>1</v>
      </c>
      <c r="M42" s="55">
        <f t="shared" si="30"/>
        <v>1</v>
      </c>
      <c r="N42" s="55">
        <f t="shared" si="30"/>
        <v>1</v>
      </c>
      <c r="O42" s="55">
        <f t="shared" si="30"/>
        <v>1</v>
      </c>
      <c r="P42" s="55">
        <f t="shared" si="30"/>
        <v>1</v>
      </c>
      <c r="Q42" s="55">
        <f t="shared" si="30"/>
        <v>1</v>
      </c>
      <c r="R42" s="55">
        <f t="shared" si="30"/>
        <v>1</v>
      </c>
      <c r="S42" s="55">
        <f t="shared" si="30"/>
        <v>1</v>
      </c>
      <c r="T42" s="55">
        <f t="shared" si="30"/>
        <v>1</v>
      </c>
      <c r="U42" s="55">
        <f>COUNTIF(U8:U25,"２－")</f>
        <v>1</v>
      </c>
      <c r="V42" s="55">
        <f t="shared" ref="V42:AH42" si="31">COUNTIF(V8:V26,"２－")</f>
        <v>1</v>
      </c>
      <c r="W42" s="55">
        <f t="shared" si="31"/>
        <v>1</v>
      </c>
      <c r="X42" s="55">
        <f t="shared" si="31"/>
        <v>1</v>
      </c>
      <c r="Y42" s="55">
        <f t="shared" si="31"/>
        <v>1</v>
      </c>
      <c r="Z42" s="55">
        <f t="shared" si="31"/>
        <v>1</v>
      </c>
      <c r="AA42" s="55">
        <f t="shared" si="31"/>
        <v>1</v>
      </c>
      <c r="AB42" s="55">
        <f t="shared" si="31"/>
        <v>1</v>
      </c>
      <c r="AC42" s="55">
        <f t="shared" si="31"/>
        <v>1</v>
      </c>
      <c r="AD42" s="55">
        <f t="shared" si="31"/>
        <v>1</v>
      </c>
      <c r="AE42" s="55">
        <f t="shared" si="31"/>
        <v>1</v>
      </c>
      <c r="AF42" s="55">
        <f t="shared" si="31"/>
        <v>0</v>
      </c>
      <c r="AG42" s="55">
        <f t="shared" si="31"/>
        <v>0</v>
      </c>
      <c r="AH42" s="55">
        <f t="shared" si="31"/>
        <v>0</v>
      </c>
    </row>
    <row r="43" spans="1:38" s="1" customFormat="1" ht="14" hidden="1" outlineLevel="1">
      <c r="C43" s="1" t="s">
        <v>41</v>
      </c>
      <c r="D43" s="55">
        <f t="shared" ref="D43:T43" si="32">COUNTIF(D8:D26,"3早")</f>
        <v>1</v>
      </c>
      <c r="E43" s="55">
        <f t="shared" si="32"/>
        <v>1</v>
      </c>
      <c r="F43" s="55">
        <f t="shared" si="32"/>
        <v>1</v>
      </c>
      <c r="G43" s="55">
        <f t="shared" si="32"/>
        <v>1</v>
      </c>
      <c r="H43" s="55">
        <f t="shared" si="32"/>
        <v>1</v>
      </c>
      <c r="I43" s="55">
        <f t="shared" si="32"/>
        <v>1</v>
      </c>
      <c r="J43" s="55">
        <f t="shared" si="32"/>
        <v>1</v>
      </c>
      <c r="K43" s="55">
        <f t="shared" si="32"/>
        <v>1</v>
      </c>
      <c r="L43" s="55">
        <f t="shared" si="32"/>
        <v>1</v>
      </c>
      <c r="M43" s="55">
        <f t="shared" si="32"/>
        <v>1</v>
      </c>
      <c r="N43" s="55">
        <f t="shared" si="32"/>
        <v>1</v>
      </c>
      <c r="O43" s="55">
        <f t="shared" si="32"/>
        <v>1</v>
      </c>
      <c r="P43" s="55">
        <f t="shared" si="32"/>
        <v>1</v>
      </c>
      <c r="Q43" s="55">
        <f t="shared" si="32"/>
        <v>1</v>
      </c>
      <c r="R43" s="55">
        <f t="shared" si="32"/>
        <v>1</v>
      </c>
      <c r="S43" s="55">
        <f t="shared" si="32"/>
        <v>1</v>
      </c>
      <c r="T43" s="55">
        <f t="shared" si="32"/>
        <v>1</v>
      </c>
      <c r="U43" s="55">
        <f>COUNTIF(U8:U25,"3早")</f>
        <v>1</v>
      </c>
      <c r="V43" s="55">
        <f t="shared" ref="V43:AH43" si="33">COUNTIF(V8:V26,"3早")</f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0</v>
      </c>
      <c r="AG43" s="55">
        <f t="shared" si="33"/>
        <v>0</v>
      </c>
      <c r="AH43" s="55">
        <f t="shared" si="33"/>
        <v>0</v>
      </c>
    </row>
    <row r="44" spans="1:38" s="1" customFormat="1" ht="14" hidden="1" outlineLevel="1">
      <c r="C44" s="1" t="s">
        <v>72</v>
      </c>
      <c r="D44" s="55">
        <f t="shared" ref="D44:T44" si="34">COUNTIF(D8:D26,"３早")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>COUNTIF(U8:U25,"３早")</f>
        <v>1</v>
      </c>
      <c r="V44" s="55">
        <f t="shared" ref="V44:AH44" si="35">COUNTIF(V8:V26,"３早")</f>
        <v>1</v>
      </c>
      <c r="W44" s="55">
        <f t="shared" si="35"/>
        <v>1</v>
      </c>
      <c r="X44" s="55">
        <f t="shared" si="35"/>
        <v>1</v>
      </c>
      <c r="Y44" s="55">
        <f t="shared" si="35"/>
        <v>1</v>
      </c>
      <c r="Z44" s="55">
        <f t="shared" si="35"/>
        <v>1</v>
      </c>
      <c r="AA44" s="55">
        <f t="shared" si="35"/>
        <v>1</v>
      </c>
      <c r="AB44" s="55">
        <f t="shared" si="35"/>
        <v>1</v>
      </c>
      <c r="AC44" s="55">
        <f t="shared" si="35"/>
        <v>1</v>
      </c>
      <c r="AD44" s="55">
        <f t="shared" si="35"/>
        <v>1</v>
      </c>
      <c r="AE44" s="55">
        <f t="shared" si="35"/>
        <v>1</v>
      </c>
      <c r="AF44" s="55">
        <f t="shared" si="35"/>
        <v>0</v>
      </c>
      <c r="AG44" s="55">
        <f t="shared" si="35"/>
        <v>0</v>
      </c>
      <c r="AH44" s="55">
        <f t="shared" si="35"/>
        <v>0</v>
      </c>
    </row>
    <row r="45" spans="1:38" s="1" customFormat="1" ht="14" hidden="1" outlineLevel="1">
      <c r="C45" s="1" t="s">
        <v>36</v>
      </c>
      <c r="D45" s="55">
        <f t="shared" ref="D45:T45" si="36">COUNTIF(D8:D26,"3オ")</f>
        <v>1</v>
      </c>
      <c r="E45" s="55">
        <f t="shared" si="36"/>
        <v>1</v>
      </c>
      <c r="F45" s="55">
        <f t="shared" si="36"/>
        <v>1</v>
      </c>
      <c r="G45" s="55">
        <f t="shared" si="36"/>
        <v>1</v>
      </c>
      <c r="H45" s="55">
        <f t="shared" si="36"/>
        <v>1</v>
      </c>
      <c r="I45" s="55">
        <f t="shared" si="36"/>
        <v>1</v>
      </c>
      <c r="J45" s="55">
        <f t="shared" si="36"/>
        <v>1</v>
      </c>
      <c r="K45" s="55">
        <f t="shared" si="36"/>
        <v>1</v>
      </c>
      <c r="L45" s="55">
        <f t="shared" si="36"/>
        <v>1</v>
      </c>
      <c r="M45" s="55">
        <f t="shared" si="36"/>
        <v>1</v>
      </c>
      <c r="N45" s="55">
        <f t="shared" si="36"/>
        <v>1</v>
      </c>
      <c r="O45" s="55">
        <f t="shared" si="36"/>
        <v>1</v>
      </c>
      <c r="P45" s="55">
        <f t="shared" si="36"/>
        <v>1</v>
      </c>
      <c r="Q45" s="55">
        <f t="shared" si="36"/>
        <v>1</v>
      </c>
      <c r="R45" s="55">
        <f t="shared" si="36"/>
        <v>1</v>
      </c>
      <c r="S45" s="55">
        <f t="shared" si="36"/>
        <v>1</v>
      </c>
      <c r="T45" s="55">
        <f t="shared" si="36"/>
        <v>1</v>
      </c>
      <c r="U45" s="55">
        <f>COUNTIF(U8:U25,"3オ")</f>
        <v>1</v>
      </c>
      <c r="V45" s="55">
        <f t="shared" ref="V45:AH45" si="37">COUNTIF(V8:V26,"3オ")</f>
        <v>1</v>
      </c>
      <c r="W45" s="55">
        <f t="shared" si="37"/>
        <v>1</v>
      </c>
      <c r="X45" s="55">
        <f t="shared" si="37"/>
        <v>1</v>
      </c>
      <c r="Y45" s="55">
        <f t="shared" si="37"/>
        <v>1</v>
      </c>
      <c r="Z45" s="55">
        <f t="shared" si="37"/>
        <v>1</v>
      </c>
      <c r="AA45" s="55">
        <f t="shared" si="37"/>
        <v>1</v>
      </c>
      <c r="AB45" s="55">
        <f t="shared" si="37"/>
        <v>1</v>
      </c>
      <c r="AC45" s="55">
        <f t="shared" si="37"/>
        <v>1</v>
      </c>
      <c r="AD45" s="55">
        <f t="shared" si="37"/>
        <v>1</v>
      </c>
      <c r="AE45" s="55">
        <f t="shared" si="37"/>
        <v>1</v>
      </c>
      <c r="AF45" s="55">
        <f t="shared" si="37"/>
        <v>0</v>
      </c>
      <c r="AG45" s="55">
        <f t="shared" si="37"/>
        <v>0</v>
      </c>
      <c r="AH45" s="55">
        <f t="shared" si="37"/>
        <v>0</v>
      </c>
    </row>
    <row r="46" spans="1:38" s="1" customFormat="1" ht="14" hidden="1" outlineLevel="1">
      <c r="C46" s="1" t="s">
        <v>73</v>
      </c>
      <c r="D46" s="55">
        <f t="shared" ref="D46:T46" si="38">COUNTIF(D8:D26,"３オ")</f>
        <v>1</v>
      </c>
      <c r="E46" s="55">
        <f t="shared" si="38"/>
        <v>1</v>
      </c>
      <c r="F46" s="55">
        <f t="shared" si="38"/>
        <v>1</v>
      </c>
      <c r="G46" s="55">
        <f t="shared" si="38"/>
        <v>1</v>
      </c>
      <c r="H46" s="55">
        <f t="shared" si="38"/>
        <v>1</v>
      </c>
      <c r="I46" s="55">
        <f t="shared" si="38"/>
        <v>1</v>
      </c>
      <c r="J46" s="55">
        <f t="shared" si="38"/>
        <v>1</v>
      </c>
      <c r="K46" s="55">
        <f t="shared" si="38"/>
        <v>1</v>
      </c>
      <c r="L46" s="55">
        <f t="shared" si="38"/>
        <v>1</v>
      </c>
      <c r="M46" s="55">
        <f t="shared" si="38"/>
        <v>1</v>
      </c>
      <c r="N46" s="55">
        <f t="shared" si="38"/>
        <v>1</v>
      </c>
      <c r="O46" s="55">
        <f t="shared" si="38"/>
        <v>1</v>
      </c>
      <c r="P46" s="55">
        <f t="shared" si="38"/>
        <v>1</v>
      </c>
      <c r="Q46" s="55">
        <f t="shared" si="38"/>
        <v>1</v>
      </c>
      <c r="R46" s="55">
        <f t="shared" si="38"/>
        <v>1</v>
      </c>
      <c r="S46" s="55">
        <f t="shared" si="38"/>
        <v>1</v>
      </c>
      <c r="T46" s="55">
        <f t="shared" si="38"/>
        <v>1</v>
      </c>
      <c r="U46" s="55">
        <f>COUNTIF(U8:U25,"３オ")</f>
        <v>1</v>
      </c>
      <c r="V46" s="55">
        <f t="shared" ref="V46:AH46" si="39">COUNTIF(V8:V26,"３オ")</f>
        <v>1</v>
      </c>
      <c r="W46" s="55">
        <f t="shared" si="39"/>
        <v>1</v>
      </c>
      <c r="X46" s="55">
        <f t="shared" si="39"/>
        <v>1</v>
      </c>
      <c r="Y46" s="55">
        <f t="shared" si="39"/>
        <v>1</v>
      </c>
      <c r="Z46" s="55">
        <f t="shared" si="39"/>
        <v>1</v>
      </c>
      <c r="AA46" s="55">
        <f t="shared" si="39"/>
        <v>1</v>
      </c>
      <c r="AB46" s="55">
        <f t="shared" si="39"/>
        <v>1</v>
      </c>
      <c r="AC46" s="55">
        <f t="shared" si="39"/>
        <v>1</v>
      </c>
      <c r="AD46" s="55">
        <f t="shared" si="39"/>
        <v>1</v>
      </c>
      <c r="AE46" s="55">
        <f t="shared" si="39"/>
        <v>1</v>
      </c>
      <c r="AF46" s="55">
        <f t="shared" si="39"/>
        <v>0</v>
      </c>
      <c r="AG46" s="55">
        <f t="shared" si="39"/>
        <v>0</v>
      </c>
      <c r="AH46" s="55">
        <f t="shared" si="39"/>
        <v>0</v>
      </c>
    </row>
    <row r="47" spans="1:38" s="1" customFormat="1" ht="14" hidden="1" outlineLevel="1">
      <c r="C47" s="1" t="s">
        <v>27</v>
      </c>
      <c r="D47" s="55">
        <f t="shared" ref="D47:T47" si="40">COUNTIF(D8:D26,"3-")</f>
        <v>1</v>
      </c>
      <c r="E47" s="55">
        <f t="shared" si="40"/>
        <v>1</v>
      </c>
      <c r="F47" s="55">
        <f t="shared" si="40"/>
        <v>1</v>
      </c>
      <c r="G47" s="55">
        <f t="shared" si="40"/>
        <v>1</v>
      </c>
      <c r="H47" s="55">
        <f t="shared" si="40"/>
        <v>1</v>
      </c>
      <c r="I47" s="55">
        <f t="shared" si="40"/>
        <v>1</v>
      </c>
      <c r="J47" s="55">
        <f t="shared" si="40"/>
        <v>1</v>
      </c>
      <c r="K47" s="55">
        <f t="shared" si="40"/>
        <v>1</v>
      </c>
      <c r="L47" s="55">
        <f t="shared" si="40"/>
        <v>1</v>
      </c>
      <c r="M47" s="55">
        <f t="shared" si="40"/>
        <v>1</v>
      </c>
      <c r="N47" s="55">
        <f t="shared" si="40"/>
        <v>1</v>
      </c>
      <c r="O47" s="55">
        <f t="shared" si="40"/>
        <v>1</v>
      </c>
      <c r="P47" s="55">
        <f t="shared" si="40"/>
        <v>1</v>
      </c>
      <c r="Q47" s="55">
        <f t="shared" si="40"/>
        <v>1</v>
      </c>
      <c r="R47" s="55">
        <f t="shared" si="40"/>
        <v>1</v>
      </c>
      <c r="S47" s="55">
        <f t="shared" si="40"/>
        <v>1</v>
      </c>
      <c r="T47" s="55">
        <f t="shared" si="40"/>
        <v>1</v>
      </c>
      <c r="U47" s="55">
        <f>COUNTIF(U8:U25,"3-")</f>
        <v>1</v>
      </c>
      <c r="V47" s="55">
        <f t="shared" ref="V47:AH47" si="41">COUNTIF(V8:V26,"3-")</f>
        <v>1</v>
      </c>
      <c r="W47" s="55">
        <f t="shared" si="41"/>
        <v>1</v>
      </c>
      <c r="X47" s="55">
        <f t="shared" si="41"/>
        <v>1</v>
      </c>
      <c r="Y47" s="55">
        <f t="shared" si="41"/>
        <v>1</v>
      </c>
      <c r="Z47" s="55">
        <f t="shared" si="41"/>
        <v>1</v>
      </c>
      <c r="AA47" s="55">
        <f t="shared" si="41"/>
        <v>1</v>
      </c>
      <c r="AB47" s="55">
        <f t="shared" si="41"/>
        <v>1</v>
      </c>
      <c r="AC47" s="55">
        <f t="shared" si="41"/>
        <v>1</v>
      </c>
      <c r="AD47" s="55">
        <f t="shared" si="41"/>
        <v>1</v>
      </c>
      <c r="AE47" s="55">
        <f t="shared" si="41"/>
        <v>1</v>
      </c>
      <c r="AF47" s="55">
        <f t="shared" si="41"/>
        <v>0</v>
      </c>
      <c r="AG47" s="55">
        <f t="shared" si="41"/>
        <v>0</v>
      </c>
      <c r="AH47" s="55">
        <f t="shared" si="41"/>
        <v>0</v>
      </c>
    </row>
    <row r="48" spans="1:38" s="1" customFormat="1" ht="14" hidden="1" outlineLevel="1">
      <c r="C48" s="1" t="s">
        <v>28</v>
      </c>
      <c r="D48" s="55">
        <f t="shared" ref="D48:T48" si="42">COUNTIF(D8:D26,"3－")</f>
        <v>1</v>
      </c>
      <c r="E48" s="55">
        <f t="shared" si="42"/>
        <v>1</v>
      </c>
      <c r="F48" s="55">
        <f t="shared" si="42"/>
        <v>1</v>
      </c>
      <c r="G48" s="55">
        <f t="shared" si="42"/>
        <v>1</v>
      </c>
      <c r="H48" s="55">
        <f t="shared" si="42"/>
        <v>1</v>
      </c>
      <c r="I48" s="55">
        <f t="shared" si="42"/>
        <v>1</v>
      </c>
      <c r="J48" s="55">
        <f t="shared" si="42"/>
        <v>1</v>
      </c>
      <c r="K48" s="55">
        <f t="shared" si="42"/>
        <v>1</v>
      </c>
      <c r="L48" s="55">
        <f t="shared" si="42"/>
        <v>1</v>
      </c>
      <c r="M48" s="55">
        <f t="shared" si="42"/>
        <v>1</v>
      </c>
      <c r="N48" s="55">
        <f t="shared" si="42"/>
        <v>1</v>
      </c>
      <c r="O48" s="55">
        <f t="shared" si="42"/>
        <v>1</v>
      </c>
      <c r="P48" s="55">
        <f t="shared" si="42"/>
        <v>1</v>
      </c>
      <c r="Q48" s="55">
        <f t="shared" si="42"/>
        <v>1</v>
      </c>
      <c r="R48" s="55">
        <f t="shared" si="42"/>
        <v>1</v>
      </c>
      <c r="S48" s="55">
        <f t="shared" si="42"/>
        <v>1</v>
      </c>
      <c r="T48" s="55">
        <f t="shared" si="42"/>
        <v>1</v>
      </c>
      <c r="U48" s="55">
        <f>COUNTIF(U8:U25,"3－")</f>
        <v>1</v>
      </c>
      <c r="V48" s="55">
        <f t="shared" ref="V48:AH48" si="43">COUNTIF(V8:V26,"3－")</f>
        <v>1</v>
      </c>
      <c r="W48" s="55">
        <f t="shared" si="43"/>
        <v>1</v>
      </c>
      <c r="X48" s="55">
        <f t="shared" si="43"/>
        <v>1</v>
      </c>
      <c r="Y48" s="55">
        <f t="shared" si="43"/>
        <v>1</v>
      </c>
      <c r="Z48" s="55">
        <f t="shared" si="43"/>
        <v>1</v>
      </c>
      <c r="AA48" s="55">
        <f t="shared" si="43"/>
        <v>1</v>
      </c>
      <c r="AB48" s="55">
        <f t="shared" si="43"/>
        <v>1</v>
      </c>
      <c r="AC48" s="55">
        <f t="shared" si="43"/>
        <v>1</v>
      </c>
      <c r="AD48" s="55">
        <f t="shared" si="43"/>
        <v>1</v>
      </c>
      <c r="AE48" s="55">
        <f t="shared" si="43"/>
        <v>1</v>
      </c>
      <c r="AF48" s="55">
        <f t="shared" si="43"/>
        <v>0</v>
      </c>
      <c r="AG48" s="55">
        <f t="shared" si="43"/>
        <v>0</v>
      </c>
      <c r="AH48" s="55">
        <f t="shared" si="43"/>
        <v>0</v>
      </c>
    </row>
    <row r="49" spans="3:34" s="1" customFormat="1" ht="14" hidden="1" outlineLevel="1">
      <c r="C49" s="1" t="s">
        <v>29</v>
      </c>
      <c r="D49" s="55">
        <f t="shared" ref="D49:T49" si="44">COUNTIF(D8:D26,"３-")</f>
        <v>1</v>
      </c>
      <c r="E49" s="55">
        <f t="shared" si="44"/>
        <v>1</v>
      </c>
      <c r="F49" s="55">
        <f t="shared" si="44"/>
        <v>1</v>
      </c>
      <c r="G49" s="55">
        <f t="shared" si="44"/>
        <v>1</v>
      </c>
      <c r="H49" s="55">
        <f t="shared" si="44"/>
        <v>1</v>
      </c>
      <c r="I49" s="55">
        <f t="shared" si="44"/>
        <v>1</v>
      </c>
      <c r="J49" s="55">
        <f t="shared" si="44"/>
        <v>1</v>
      </c>
      <c r="K49" s="55">
        <f t="shared" si="44"/>
        <v>1</v>
      </c>
      <c r="L49" s="55">
        <f t="shared" si="44"/>
        <v>1</v>
      </c>
      <c r="M49" s="55">
        <f t="shared" si="44"/>
        <v>1</v>
      </c>
      <c r="N49" s="55">
        <f t="shared" si="44"/>
        <v>1</v>
      </c>
      <c r="O49" s="55">
        <f t="shared" si="44"/>
        <v>1</v>
      </c>
      <c r="P49" s="55">
        <f t="shared" si="44"/>
        <v>1</v>
      </c>
      <c r="Q49" s="55">
        <f t="shared" si="44"/>
        <v>1</v>
      </c>
      <c r="R49" s="55">
        <f t="shared" si="44"/>
        <v>1</v>
      </c>
      <c r="S49" s="55">
        <f t="shared" si="44"/>
        <v>1</v>
      </c>
      <c r="T49" s="55">
        <f t="shared" si="44"/>
        <v>1</v>
      </c>
      <c r="U49" s="55">
        <f>COUNTIF(U8:U25,"３-")</f>
        <v>1</v>
      </c>
      <c r="V49" s="55">
        <f t="shared" ref="V49:AH49" si="45">COUNTIF(V8:V26,"３-")</f>
        <v>1</v>
      </c>
      <c r="W49" s="55">
        <f t="shared" si="45"/>
        <v>1</v>
      </c>
      <c r="X49" s="55">
        <f t="shared" si="45"/>
        <v>1</v>
      </c>
      <c r="Y49" s="55">
        <f t="shared" si="45"/>
        <v>1</v>
      </c>
      <c r="Z49" s="55">
        <f t="shared" si="45"/>
        <v>1</v>
      </c>
      <c r="AA49" s="55">
        <f t="shared" si="45"/>
        <v>1</v>
      </c>
      <c r="AB49" s="55">
        <f t="shared" si="45"/>
        <v>1</v>
      </c>
      <c r="AC49" s="55">
        <f t="shared" si="45"/>
        <v>1</v>
      </c>
      <c r="AD49" s="55">
        <f t="shared" si="45"/>
        <v>1</v>
      </c>
      <c r="AE49" s="55">
        <f t="shared" si="45"/>
        <v>1</v>
      </c>
      <c r="AF49" s="55">
        <f t="shared" si="45"/>
        <v>0</v>
      </c>
      <c r="AG49" s="55">
        <f t="shared" si="45"/>
        <v>0</v>
      </c>
      <c r="AH49" s="55">
        <f t="shared" si="45"/>
        <v>0</v>
      </c>
    </row>
    <row r="50" spans="3:34" s="1" customFormat="1" ht="14" hidden="1" outlineLevel="1">
      <c r="C50" s="1" t="s">
        <v>30</v>
      </c>
      <c r="D50" s="55">
        <f t="shared" ref="D50:T50" si="46">COUNTIF(D8:D26,"３－")</f>
        <v>1</v>
      </c>
      <c r="E50" s="55">
        <f t="shared" si="46"/>
        <v>1</v>
      </c>
      <c r="F50" s="55">
        <f t="shared" si="46"/>
        <v>1</v>
      </c>
      <c r="G50" s="55">
        <f t="shared" si="46"/>
        <v>1</v>
      </c>
      <c r="H50" s="55">
        <f t="shared" si="46"/>
        <v>1</v>
      </c>
      <c r="I50" s="55">
        <f t="shared" si="46"/>
        <v>1</v>
      </c>
      <c r="J50" s="55">
        <f t="shared" si="46"/>
        <v>1</v>
      </c>
      <c r="K50" s="55">
        <f t="shared" si="46"/>
        <v>1</v>
      </c>
      <c r="L50" s="55">
        <f t="shared" si="46"/>
        <v>1</v>
      </c>
      <c r="M50" s="55">
        <f t="shared" si="46"/>
        <v>1</v>
      </c>
      <c r="N50" s="55">
        <f t="shared" si="46"/>
        <v>1</v>
      </c>
      <c r="O50" s="55">
        <f t="shared" si="46"/>
        <v>1</v>
      </c>
      <c r="P50" s="55">
        <f t="shared" si="46"/>
        <v>1</v>
      </c>
      <c r="Q50" s="55">
        <f t="shared" si="46"/>
        <v>1</v>
      </c>
      <c r="R50" s="55">
        <f t="shared" si="46"/>
        <v>1</v>
      </c>
      <c r="S50" s="55">
        <f t="shared" si="46"/>
        <v>1</v>
      </c>
      <c r="T50" s="55">
        <f t="shared" si="46"/>
        <v>1</v>
      </c>
      <c r="U50" s="55">
        <f>COUNTIF(U8:U25,"３－")</f>
        <v>1</v>
      </c>
      <c r="V50" s="55">
        <f t="shared" ref="V50:AH50" si="47">COUNTIF(V8:V26,"３－")</f>
        <v>1</v>
      </c>
      <c r="W50" s="55">
        <f t="shared" si="47"/>
        <v>1</v>
      </c>
      <c r="X50" s="55">
        <f t="shared" si="47"/>
        <v>1</v>
      </c>
      <c r="Y50" s="55">
        <f t="shared" si="47"/>
        <v>1</v>
      </c>
      <c r="Z50" s="55">
        <f t="shared" si="47"/>
        <v>1</v>
      </c>
      <c r="AA50" s="55">
        <f t="shared" si="47"/>
        <v>1</v>
      </c>
      <c r="AB50" s="55">
        <f t="shared" si="47"/>
        <v>1</v>
      </c>
      <c r="AC50" s="55">
        <f t="shared" si="47"/>
        <v>1</v>
      </c>
      <c r="AD50" s="55">
        <f t="shared" si="47"/>
        <v>1</v>
      </c>
      <c r="AE50" s="55">
        <f t="shared" si="47"/>
        <v>1</v>
      </c>
      <c r="AF50" s="55">
        <f t="shared" si="47"/>
        <v>0</v>
      </c>
      <c r="AG50" s="55">
        <f t="shared" si="47"/>
        <v>0</v>
      </c>
      <c r="AH50" s="55">
        <f t="shared" si="47"/>
        <v>0</v>
      </c>
    </row>
    <row r="51" spans="3:34" s="1" customFormat="1" ht="14" collapsed="1">
      <c r="C51" s="1" t="s">
        <v>40</v>
      </c>
      <c r="D51" s="55">
        <f t="shared" ref="D51:AH51" si="48">SUM(D35:D36)</f>
        <v>2</v>
      </c>
      <c r="E51" s="55">
        <f t="shared" si="48"/>
        <v>2</v>
      </c>
      <c r="F51" s="55">
        <f t="shared" si="48"/>
        <v>2</v>
      </c>
      <c r="G51" s="55">
        <f t="shared" si="48"/>
        <v>2</v>
      </c>
      <c r="H51" s="55">
        <f t="shared" si="48"/>
        <v>2</v>
      </c>
      <c r="I51" s="55">
        <f t="shared" si="48"/>
        <v>2</v>
      </c>
      <c r="J51" s="55">
        <f t="shared" si="48"/>
        <v>2</v>
      </c>
      <c r="K51" s="55">
        <f t="shared" si="48"/>
        <v>2</v>
      </c>
      <c r="L51" s="55">
        <f t="shared" si="48"/>
        <v>2</v>
      </c>
      <c r="M51" s="55">
        <f t="shared" si="48"/>
        <v>2</v>
      </c>
      <c r="N51" s="55">
        <f t="shared" si="48"/>
        <v>2</v>
      </c>
      <c r="O51" s="55">
        <f t="shared" si="48"/>
        <v>2</v>
      </c>
      <c r="P51" s="55">
        <f t="shared" si="48"/>
        <v>2</v>
      </c>
      <c r="Q51" s="55">
        <f t="shared" si="48"/>
        <v>2</v>
      </c>
      <c r="R51" s="55">
        <f t="shared" si="48"/>
        <v>2</v>
      </c>
      <c r="S51" s="55">
        <f t="shared" si="48"/>
        <v>2</v>
      </c>
      <c r="T51" s="55">
        <f t="shared" si="48"/>
        <v>2</v>
      </c>
      <c r="U51" s="55">
        <f t="shared" si="48"/>
        <v>2</v>
      </c>
      <c r="V51" s="55">
        <f t="shared" si="48"/>
        <v>2</v>
      </c>
      <c r="W51" s="55">
        <f t="shared" si="48"/>
        <v>2</v>
      </c>
      <c r="X51" s="55">
        <f t="shared" si="48"/>
        <v>2</v>
      </c>
      <c r="Y51" s="55">
        <f t="shared" si="48"/>
        <v>2</v>
      </c>
      <c r="Z51" s="55">
        <f t="shared" si="48"/>
        <v>2</v>
      </c>
      <c r="AA51" s="55">
        <f t="shared" si="48"/>
        <v>2</v>
      </c>
      <c r="AB51" s="55">
        <f t="shared" si="48"/>
        <v>2</v>
      </c>
      <c r="AC51" s="55">
        <f t="shared" si="48"/>
        <v>2</v>
      </c>
      <c r="AD51" s="55">
        <f t="shared" si="48"/>
        <v>2</v>
      </c>
      <c r="AE51" s="55">
        <f t="shared" si="48"/>
        <v>2</v>
      </c>
      <c r="AF51" s="55">
        <f t="shared" si="48"/>
        <v>0</v>
      </c>
      <c r="AG51" s="55">
        <f t="shared" si="48"/>
        <v>0</v>
      </c>
      <c r="AH51" s="55">
        <f t="shared" si="48"/>
        <v>0</v>
      </c>
    </row>
    <row r="52" spans="3:34" s="1" customFormat="1" ht="14">
      <c r="C52" s="1" t="s">
        <v>42</v>
      </c>
      <c r="D52" s="55">
        <f t="shared" ref="D52:AH52" si="49">SUM(D37:D38)</f>
        <v>2</v>
      </c>
      <c r="E52" s="55">
        <f t="shared" si="49"/>
        <v>2</v>
      </c>
      <c r="F52" s="55">
        <f t="shared" si="49"/>
        <v>2</v>
      </c>
      <c r="G52" s="55">
        <f t="shared" si="49"/>
        <v>2</v>
      </c>
      <c r="H52" s="55">
        <f t="shared" si="49"/>
        <v>2</v>
      </c>
      <c r="I52" s="55">
        <f t="shared" si="49"/>
        <v>2</v>
      </c>
      <c r="J52" s="55">
        <f t="shared" si="49"/>
        <v>2</v>
      </c>
      <c r="K52" s="55">
        <f t="shared" si="49"/>
        <v>2</v>
      </c>
      <c r="L52" s="55">
        <f t="shared" si="49"/>
        <v>2</v>
      </c>
      <c r="M52" s="55">
        <f t="shared" si="49"/>
        <v>2</v>
      </c>
      <c r="N52" s="55">
        <f t="shared" si="49"/>
        <v>2</v>
      </c>
      <c r="O52" s="55">
        <f t="shared" si="49"/>
        <v>2</v>
      </c>
      <c r="P52" s="55">
        <f t="shared" si="49"/>
        <v>2</v>
      </c>
      <c r="Q52" s="55">
        <f t="shared" si="49"/>
        <v>2</v>
      </c>
      <c r="R52" s="55">
        <f t="shared" si="49"/>
        <v>2</v>
      </c>
      <c r="S52" s="55">
        <f t="shared" si="49"/>
        <v>2</v>
      </c>
      <c r="T52" s="55">
        <f t="shared" si="49"/>
        <v>2</v>
      </c>
      <c r="U52" s="55">
        <f t="shared" si="49"/>
        <v>2</v>
      </c>
      <c r="V52" s="55">
        <f t="shared" si="49"/>
        <v>2</v>
      </c>
      <c r="W52" s="55">
        <f t="shared" si="49"/>
        <v>2</v>
      </c>
      <c r="X52" s="55">
        <f t="shared" si="49"/>
        <v>2</v>
      </c>
      <c r="Y52" s="55">
        <f t="shared" si="49"/>
        <v>2</v>
      </c>
      <c r="Z52" s="55">
        <f t="shared" si="49"/>
        <v>2</v>
      </c>
      <c r="AA52" s="55">
        <f t="shared" si="49"/>
        <v>2</v>
      </c>
      <c r="AB52" s="55">
        <f t="shared" si="49"/>
        <v>2</v>
      </c>
      <c r="AC52" s="55">
        <f t="shared" si="49"/>
        <v>2</v>
      </c>
      <c r="AD52" s="55">
        <f t="shared" si="49"/>
        <v>2</v>
      </c>
      <c r="AE52" s="55">
        <f t="shared" si="49"/>
        <v>2</v>
      </c>
      <c r="AF52" s="55">
        <f t="shared" si="49"/>
        <v>0</v>
      </c>
      <c r="AG52" s="55">
        <f t="shared" si="49"/>
        <v>0</v>
      </c>
      <c r="AH52" s="55">
        <f t="shared" si="49"/>
        <v>0</v>
      </c>
    </row>
    <row r="53" spans="3:34" s="1" customFormat="1" ht="14">
      <c r="C53" s="1" t="s">
        <v>24</v>
      </c>
      <c r="D53" s="55">
        <f t="shared" ref="D53:AH53" si="50">SUM(D39:D42)</f>
        <v>4</v>
      </c>
      <c r="E53" s="55">
        <f t="shared" si="50"/>
        <v>4</v>
      </c>
      <c r="F53" s="55">
        <f t="shared" si="50"/>
        <v>4</v>
      </c>
      <c r="G53" s="55">
        <f t="shared" si="50"/>
        <v>4</v>
      </c>
      <c r="H53" s="55">
        <f t="shared" si="50"/>
        <v>4</v>
      </c>
      <c r="I53" s="55">
        <f t="shared" si="50"/>
        <v>4</v>
      </c>
      <c r="J53" s="55">
        <f t="shared" si="50"/>
        <v>4</v>
      </c>
      <c r="K53" s="55">
        <f t="shared" si="50"/>
        <v>4</v>
      </c>
      <c r="L53" s="55">
        <f t="shared" si="50"/>
        <v>4</v>
      </c>
      <c r="M53" s="55">
        <f t="shared" si="50"/>
        <v>4</v>
      </c>
      <c r="N53" s="55">
        <f t="shared" si="50"/>
        <v>4</v>
      </c>
      <c r="O53" s="55">
        <f t="shared" si="50"/>
        <v>4</v>
      </c>
      <c r="P53" s="55">
        <f t="shared" si="50"/>
        <v>4</v>
      </c>
      <c r="Q53" s="55">
        <f t="shared" si="50"/>
        <v>4</v>
      </c>
      <c r="R53" s="55">
        <f t="shared" si="50"/>
        <v>4</v>
      </c>
      <c r="S53" s="55">
        <f t="shared" si="50"/>
        <v>4</v>
      </c>
      <c r="T53" s="55">
        <f t="shared" si="50"/>
        <v>4</v>
      </c>
      <c r="U53" s="55">
        <f t="shared" si="50"/>
        <v>4</v>
      </c>
      <c r="V53" s="55">
        <f t="shared" si="50"/>
        <v>4</v>
      </c>
      <c r="W53" s="55">
        <f t="shared" si="50"/>
        <v>4</v>
      </c>
      <c r="X53" s="55">
        <f t="shared" si="50"/>
        <v>4</v>
      </c>
      <c r="Y53" s="55">
        <f t="shared" si="50"/>
        <v>4</v>
      </c>
      <c r="Z53" s="55">
        <f t="shared" si="50"/>
        <v>4</v>
      </c>
      <c r="AA53" s="55">
        <f t="shared" si="50"/>
        <v>4</v>
      </c>
      <c r="AB53" s="55">
        <f t="shared" si="50"/>
        <v>4</v>
      </c>
      <c r="AC53" s="55">
        <f t="shared" si="50"/>
        <v>4</v>
      </c>
      <c r="AD53" s="55">
        <f t="shared" si="50"/>
        <v>4</v>
      </c>
      <c r="AE53" s="55">
        <f t="shared" si="50"/>
        <v>4</v>
      </c>
      <c r="AF53" s="55">
        <f t="shared" si="50"/>
        <v>0</v>
      </c>
      <c r="AG53" s="55">
        <f t="shared" si="50"/>
        <v>0</v>
      </c>
      <c r="AH53" s="55">
        <f t="shared" si="50"/>
        <v>0</v>
      </c>
    </row>
    <row r="54" spans="3:34" s="1" customFormat="1" ht="14">
      <c r="C54" s="1" t="s">
        <v>41</v>
      </c>
      <c r="D54" s="55">
        <f t="shared" ref="D54:AH54" si="51">SUM(D43:D44)</f>
        <v>2</v>
      </c>
      <c r="E54" s="55">
        <f t="shared" si="51"/>
        <v>2</v>
      </c>
      <c r="F54" s="55">
        <f t="shared" si="51"/>
        <v>2</v>
      </c>
      <c r="G54" s="55">
        <f t="shared" si="51"/>
        <v>2</v>
      </c>
      <c r="H54" s="55">
        <f t="shared" si="51"/>
        <v>2</v>
      </c>
      <c r="I54" s="55">
        <f t="shared" si="51"/>
        <v>2</v>
      </c>
      <c r="J54" s="55">
        <f t="shared" si="51"/>
        <v>2</v>
      </c>
      <c r="K54" s="55">
        <f t="shared" si="51"/>
        <v>2</v>
      </c>
      <c r="L54" s="55">
        <f t="shared" si="51"/>
        <v>2</v>
      </c>
      <c r="M54" s="55">
        <f t="shared" si="51"/>
        <v>2</v>
      </c>
      <c r="N54" s="55">
        <f t="shared" si="51"/>
        <v>2</v>
      </c>
      <c r="O54" s="55">
        <f t="shared" si="51"/>
        <v>2</v>
      </c>
      <c r="P54" s="55">
        <f t="shared" si="51"/>
        <v>2</v>
      </c>
      <c r="Q54" s="55">
        <f t="shared" si="51"/>
        <v>2</v>
      </c>
      <c r="R54" s="55">
        <f t="shared" si="51"/>
        <v>2</v>
      </c>
      <c r="S54" s="55">
        <f t="shared" si="51"/>
        <v>2</v>
      </c>
      <c r="T54" s="55">
        <f t="shared" si="51"/>
        <v>2</v>
      </c>
      <c r="U54" s="55">
        <f t="shared" si="51"/>
        <v>2</v>
      </c>
      <c r="V54" s="55">
        <f t="shared" si="51"/>
        <v>2</v>
      </c>
      <c r="W54" s="55">
        <f t="shared" si="51"/>
        <v>2</v>
      </c>
      <c r="X54" s="55">
        <f t="shared" si="51"/>
        <v>2</v>
      </c>
      <c r="Y54" s="55">
        <f t="shared" si="51"/>
        <v>2</v>
      </c>
      <c r="Z54" s="55">
        <f t="shared" si="51"/>
        <v>2</v>
      </c>
      <c r="AA54" s="55">
        <f t="shared" si="51"/>
        <v>2</v>
      </c>
      <c r="AB54" s="55">
        <f t="shared" si="51"/>
        <v>2</v>
      </c>
      <c r="AC54" s="55">
        <f t="shared" si="51"/>
        <v>2</v>
      </c>
      <c r="AD54" s="55">
        <f t="shared" si="51"/>
        <v>2</v>
      </c>
      <c r="AE54" s="55">
        <f t="shared" si="51"/>
        <v>2</v>
      </c>
      <c r="AF54" s="55">
        <f t="shared" si="51"/>
        <v>0</v>
      </c>
      <c r="AG54" s="55">
        <f t="shared" si="51"/>
        <v>0</v>
      </c>
      <c r="AH54" s="55">
        <f t="shared" si="51"/>
        <v>0</v>
      </c>
    </row>
    <row r="55" spans="3:34" s="1" customFormat="1" ht="14">
      <c r="C55" s="1" t="s">
        <v>36</v>
      </c>
      <c r="D55" s="55">
        <f t="shared" ref="D55:AH55" si="52">SUM(D45:D46)</f>
        <v>2</v>
      </c>
      <c r="E55" s="55">
        <f t="shared" si="52"/>
        <v>2</v>
      </c>
      <c r="F55" s="55">
        <f t="shared" si="52"/>
        <v>2</v>
      </c>
      <c r="G55" s="55">
        <f t="shared" si="52"/>
        <v>2</v>
      </c>
      <c r="H55" s="55">
        <f t="shared" si="52"/>
        <v>2</v>
      </c>
      <c r="I55" s="55">
        <f t="shared" si="52"/>
        <v>2</v>
      </c>
      <c r="J55" s="55">
        <f t="shared" si="52"/>
        <v>2</v>
      </c>
      <c r="K55" s="55">
        <f t="shared" si="52"/>
        <v>2</v>
      </c>
      <c r="L55" s="55">
        <f t="shared" si="52"/>
        <v>2</v>
      </c>
      <c r="M55" s="55">
        <f t="shared" si="52"/>
        <v>2</v>
      </c>
      <c r="N55" s="55">
        <f t="shared" si="52"/>
        <v>2</v>
      </c>
      <c r="O55" s="55">
        <f t="shared" si="52"/>
        <v>2</v>
      </c>
      <c r="P55" s="55">
        <f t="shared" si="52"/>
        <v>2</v>
      </c>
      <c r="Q55" s="55">
        <f t="shared" si="52"/>
        <v>2</v>
      </c>
      <c r="R55" s="55">
        <f t="shared" si="52"/>
        <v>2</v>
      </c>
      <c r="S55" s="55">
        <f t="shared" si="52"/>
        <v>2</v>
      </c>
      <c r="T55" s="55">
        <f t="shared" si="52"/>
        <v>2</v>
      </c>
      <c r="U55" s="55">
        <f t="shared" si="52"/>
        <v>2</v>
      </c>
      <c r="V55" s="55">
        <f t="shared" si="52"/>
        <v>2</v>
      </c>
      <c r="W55" s="55">
        <f t="shared" si="52"/>
        <v>2</v>
      </c>
      <c r="X55" s="55">
        <f t="shared" si="52"/>
        <v>2</v>
      </c>
      <c r="Y55" s="55">
        <f t="shared" si="52"/>
        <v>2</v>
      </c>
      <c r="Z55" s="55">
        <f t="shared" si="52"/>
        <v>2</v>
      </c>
      <c r="AA55" s="55">
        <f t="shared" si="52"/>
        <v>2</v>
      </c>
      <c r="AB55" s="55">
        <f t="shared" si="52"/>
        <v>2</v>
      </c>
      <c r="AC55" s="55">
        <f t="shared" si="52"/>
        <v>2</v>
      </c>
      <c r="AD55" s="55">
        <f t="shared" si="52"/>
        <v>2</v>
      </c>
      <c r="AE55" s="55">
        <f t="shared" si="52"/>
        <v>2</v>
      </c>
      <c r="AF55" s="55">
        <f t="shared" si="52"/>
        <v>0</v>
      </c>
      <c r="AG55" s="55">
        <f t="shared" si="52"/>
        <v>0</v>
      </c>
      <c r="AH55" s="55">
        <f t="shared" si="52"/>
        <v>0</v>
      </c>
    </row>
    <row r="56" spans="3:34" s="1" customFormat="1" ht="14">
      <c r="C56" s="1" t="s">
        <v>28</v>
      </c>
      <c r="D56" s="55">
        <f t="shared" ref="D56:AH56" si="53">SUM(D47:D50)</f>
        <v>4</v>
      </c>
      <c r="E56" s="55">
        <f t="shared" si="53"/>
        <v>4</v>
      </c>
      <c r="F56" s="55">
        <f t="shared" si="53"/>
        <v>4</v>
      </c>
      <c r="G56" s="55">
        <f t="shared" si="53"/>
        <v>4</v>
      </c>
      <c r="H56" s="55">
        <f t="shared" si="53"/>
        <v>4</v>
      </c>
      <c r="I56" s="55">
        <f t="shared" si="53"/>
        <v>4</v>
      </c>
      <c r="J56" s="55">
        <f t="shared" si="53"/>
        <v>4</v>
      </c>
      <c r="K56" s="55">
        <f t="shared" si="53"/>
        <v>4</v>
      </c>
      <c r="L56" s="55">
        <f t="shared" si="53"/>
        <v>4</v>
      </c>
      <c r="M56" s="55">
        <f t="shared" si="53"/>
        <v>4</v>
      </c>
      <c r="N56" s="55">
        <f t="shared" si="53"/>
        <v>4</v>
      </c>
      <c r="O56" s="55">
        <f t="shared" si="53"/>
        <v>4</v>
      </c>
      <c r="P56" s="55">
        <f t="shared" si="53"/>
        <v>4</v>
      </c>
      <c r="Q56" s="55">
        <f t="shared" si="53"/>
        <v>4</v>
      </c>
      <c r="R56" s="55">
        <f t="shared" si="53"/>
        <v>4</v>
      </c>
      <c r="S56" s="55">
        <f t="shared" si="53"/>
        <v>4</v>
      </c>
      <c r="T56" s="55">
        <f t="shared" si="53"/>
        <v>4</v>
      </c>
      <c r="U56" s="55">
        <f t="shared" si="53"/>
        <v>4</v>
      </c>
      <c r="V56" s="55">
        <f t="shared" si="53"/>
        <v>4</v>
      </c>
      <c r="W56" s="55">
        <f t="shared" si="53"/>
        <v>4</v>
      </c>
      <c r="X56" s="55">
        <f t="shared" si="53"/>
        <v>4</v>
      </c>
      <c r="Y56" s="55">
        <f t="shared" si="53"/>
        <v>4</v>
      </c>
      <c r="Z56" s="55">
        <f t="shared" si="53"/>
        <v>4</v>
      </c>
      <c r="AA56" s="55">
        <f t="shared" si="53"/>
        <v>4</v>
      </c>
      <c r="AB56" s="55">
        <f t="shared" si="53"/>
        <v>4</v>
      </c>
      <c r="AC56" s="55">
        <f t="shared" si="53"/>
        <v>4</v>
      </c>
      <c r="AD56" s="55">
        <f t="shared" si="53"/>
        <v>4</v>
      </c>
      <c r="AE56" s="55">
        <f t="shared" si="53"/>
        <v>4</v>
      </c>
      <c r="AF56" s="55">
        <f t="shared" si="53"/>
        <v>0</v>
      </c>
      <c r="AG56" s="55">
        <f t="shared" si="53"/>
        <v>0</v>
      </c>
      <c r="AH56" s="55">
        <f t="shared" si="53"/>
        <v>0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13:E13">
    <cfRule type="expression" dxfId="10969" priority="33" stopIfTrue="1">
      <formula>AND(WEEKDAY(D$5)=1)</formula>
    </cfRule>
  </conditionalFormatting>
  <conditionalFormatting sqref="D8:I8 D9:E9">
    <cfRule type="expression" dxfId="10968" priority="29" stopIfTrue="1">
      <formula>AND(WEEKDAY(D$5)=1)</formula>
    </cfRule>
  </conditionalFormatting>
  <conditionalFormatting sqref="D14:I21">
    <cfRule type="expression" dxfId="10967" priority="6" stopIfTrue="1">
      <formula>AND(WEEKDAY(D$5)=1)</formula>
    </cfRule>
  </conditionalFormatting>
  <conditionalFormatting sqref="D24:AG26">
    <cfRule type="expression" dxfId="10966" priority="27" stopIfTrue="1">
      <formula>AND(WEEKDAY(D$5)=1)</formula>
    </cfRule>
  </conditionalFormatting>
  <conditionalFormatting sqref="E22:G22">
    <cfRule type="expression" dxfId="10965" priority="12" stopIfTrue="1">
      <formula>AND(WEEKDAY(E$5)=1)</formula>
    </cfRule>
  </conditionalFormatting>
  <conditionalFormatting sqref="G9:I13">
    <cfRule type="expression" dxfId="10964" priority="2" stopIfTrue="1">
      <formula>AND(WEEKDAY(G$5)=1)</formula>
    </cfRule>
  </conditionalFormatting>
  <conditionalFormatting sqref="J8:J23">
    <cfRule type="expression" dxfId="10963" priority="31" stopIfTrue="1">
      <formula>AND(WEEKDAY(J$5)=1)</formula>
    </cfRule>
  </conditionalFormatting>
  <conditionalFormatting sqref="K8:K22">
    <cfRule type="expression" dxfId="10962" priority="13" stopIfTrue="1">
      <formula>AND(WEEKDAY(K$5)=1)</formula>
    </cfRule>
  </conditionalFormatting>
  <conditionalFormatting sqref="L8:R21">
    <cfRule type="expression" dxfId="10961" priority="4" stopIfTrue="1">
      <formula>AND(WEEKDAY(L$5)=1)</formula>
    </cfRule>
  </conditionalFormatting>
  <conditionalFormatting sqref="M22:N23">
    <cfRule type="expression" dxfId="10960" priority="14" stopIfTrue="1">
      <formula>AND(WEEKDAY(M$5)=1)</formula>
    </cfRule>
  </conditionalFormatting>
  <conditionalFormatting sqref="O23:S23">
    <cfRule type="expression" dxfId="10959" priority="25" stopIfTrue="1">
      <formula>AND(WEEKDAY(O$5)=1)</formula>
    </cfRule>
  </conditionalFormatting>
  <conditionalFormatting sqref="R22">
    <cfRule type="expression" dxfId="10958" priority="16" stopIfTrue="1">
      <formula>AND(WEEKDAY(R$5)=1)</formula>
    </cfRule>
  </conditionalFormatting>
  <conditionalFormatting sqref="S8:S22">
    <cfRule type="expression" dxfId="10957" priority="17" stopIfTrue="1">
      <formula>AND(WEEKDAY(S$5)=1)</formula>
    </cfRule>
  </conditionalFormatting>
  <conditionalFormatting sqref="T22:T23">
    <cfRule type="expression" dxfId="10956" priority="39" stopIfTrue="1">
      <formula>AND(WEEKDAY(T$5)=1)</formula>
    </cfRule>
  </conditionalFormatting>
  <conditionalFormatting sqref="T8:AG21">
    <cfRule type="expression" dxfId="10955" priority="1" stopIfTrue="1">
      <formula>AND(WEEKDAY(T$5)=1)</formula>
    </cfRule>
  </conditionalFormatting>
  <conditionalFormatting sqref="V22:V23">
    <cfRule type="expression" dxfId="10954" priority="26" stopIfTrue="1">
      <formula>AND(WEEKDAY(V$5)=1)</formula>
    </cfRule>
  </conditionalFormatting>
  <conditionalFormatting sqref="X22">
    <cfRule type="expression" dxfId="10953" priority="18" stopIfTrue="1">
      <formula>AND(WEEKDAY(X$5)=1)</formula>
    </cfRule>
  </conditionalFormatting>
  <conditionalFormatting sqref="Z22:AD22">
    <cfRule type="expression" dxfId="10952" priority="19" stopIfTrue="1">
      <formula>AND(WEEKDAY(Z$5)=1)</formula>
    </cfRule>
  </conditionalFormatting>
  <conditionalFormatting sqref="AF22:AG23 W23:AC23">
    <cfRule type="expression" dxfId="10951" priority="38" stopIfTrue="1">
      <formula>AND(WEEKDAY(W$5)=1)</formula>
    </cfRule>
  </conditionalFormatting>
  <conditionalFormatting sqref="AH5 D5:AG7 D10:I12 F23:I23">
    <cfRule type="expression" dxfId="10950" priority="28" stopIfTrue="1">
      <formula>AND(WEEKDAY(D$5)=1)</formula>
    </cfRule>
  </conditionalFormatting>
  <conditionalFormatting sqref="AI8:AK26 AN8:AN26">
    <cfRule type="cellIs" dxfId="10949" priority="32" stopIfTrue="1" operator="equal">
      <formula>0</formula>
    </cfRule>
  </conditionalFormatting>
  <dataValidations count="1">
    <dataValidation type="list" allowBlank="1" showInputMessage="1" showErrorMessage="1" sqref="F8 E22:G22 J22:K22 R22:T22 X22 Z22:AD22 F23:J23 O23:T23 W23:AC23 F10:F12 F14:F21 V22:V23 M22:N23 D24:AG26 D8:E21 AF22:AG23 G8:AG21" xr:uid="{00000000-0002-0000-1500-000000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59"/>
  <sheetViews>
    <sheetView topLeftCell="A7" workbookViewId="0">
      <selection activeCell="AD18" sqref="AD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82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829"/>
      <c r="AG3" s="829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43525</v>
      </c>
      <c r="E5" s="11">
        <f>DATE($A$1,$D$2,2)</f>
        <v>43526</v>
      </c>
      <c r="F5" s="11">
        <f>DATE($A$1,$D$2,3)</f>
        <v>43527</v>
      </c>
      <c r="G5" s="11">
        <f>DATE($A$1,$D$2,4)</f>
        <v>43528</v>
      </c>
      <c r="H5" s="11">
        <f>DATE($A$1,$D$2,5)</f>
        <v>43529</v>
      </c>
      <c r="I5" s="11">
        <f>DATE($A$1,$D$2,6)</f>
        <v>43530</v>
      </c>
      <c r="J5" s="11">
        <f>DATE($A$1,$D$2,7)</f>
        <v>43531</v>
      </c>
      <c r="K5" s="11">
        <f>DATE($A$1,$D$2,8)</f>
        <v>43532</v>
      </c>
      <c r="L5" s="11">
        <f>DATE($A$1,$D$2,9)</f>
        <v>43533</v>
      </c>
      <c r="M5" s="11">
        <f>DATE($A$1,$D$2,10)</f>
        <v>43534</v>
      </c>
      <c r="N5" s="56">
        <f>DATE($A$1,$D$2,11)</f>
        <v>43535</v>
      </c>
      <c r="O5" s="11">
        <f>DATE($A$1,$D$2,12)</f>
        <v>43536</v>
      </c>
      <c r="P5" s="11">
        <f>DATE($A$1,$D$2,13)</f>
        <v>43537</v>
      </c>
      <c r="Q5" s="11">
        <f>DATE($A$1,$D$2,14)</f>
        <v>43538</v>
      </c>
      <c r="R5" s="11">
        <f>DATE($A$1,$D$2,15)</f>
        <v>43539</v>
      </c>
      <c r="S5" s="11">
        <f>DATE($A$1,$D$2,16)</f>
        <v>43540</v>
      </c>
      <c r="T5" s="11">
        <f>DATE($A$1,$D$2,17)</f>
        <v>43541</v>
      </c>
      <c r="U5" s="11">
        <f>DATE($A$1,$D$2,18)</f>
        <v>43542</v>
      </c>
      <c r="V5" s="11">
        <f>DATE($A$1,$D$2,19)</f>
        <v>43543</v>
      </c>
      <c r="W5" s="11">
        <f>DATE($A$1,$D$2,20)</f>
        <v>43544</v>
      </c>
      <c r="X5" s="11">
        <f>DATE($A$1,$D$2,21)</f>
        <v>43545</v>
      </c>
      <c r="Y5" s="11">
        <f>DATE($A$1,$D$2,22)</f>
        <v>43546</v>
      </c>
      <c r="Z5" s="11">
        <f>DATE($A$1,$D$2,23)</f>
        <v>43547</v>
      </c>
      <c r="AA5" s="11">
        <f>DATE($A$1,$D$2,24)</f>
        <v>43548</v>
      </c>
      <c r="AB5" s="11">
        <f>DATE($A$1,$D$2,25)</f>
        <v>43549</v>
      </c>
      <c r="AC5" s="11">
        <f>DATE($A$1,$D$2,26)</f>
        <v>43550</v>
      </c>
      <c r="AD5" s="11">
        <f>DATE($A$1,$D$2,27)</f>
        <v>43551</v>
      </c>
      <c r="AE5" s="11">
        <f>DATE($A$1,$D$2,28)</f>
        <v>43552</v>
      </c>
      <c r="AF5" s="88">
        <f>DATE($A$1,$D$2,29)</f>
        <v>43553</v>
      </c>
      <c r="AG5" s="11">
        <f>DATE($A$1,$D$2,30)</f>
        <v>43554</v>
      </c>
      <c r="AH5" s="478">
        <f>DATE($A$1,$D$2,31)</f>
        <v>43555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H6" si="0">IF(MONTH(D5)&gt;$D$2,"",D5)</f>
        <v>43525</v>
      </c>
      <c r="E6" s="11">
        <f t="shared" si="0"/>
        <v>43526</v>
      </c>
      <c r="F6" s="88">
        <f t="shared" si="0"/>
        <v>43527</v>
      </c>
      <c r="G6" s="11">
        <f t="shared" si="0"/>
        <v>43528</v>
      </c>
      <c r="H6" s="11">
        <f t="shared" si="0"/>
        <v>43529</v>
      </c>
      <c r="I6" s="11">
        <f t="shared" si="0"/>
        <v>43530</v>
      </c>
      <c r="J6" s="11">
        <f t="shared" si="0"/>
        <v>43531</v>
      </c>
      <c r="K6" s="88">
        <f t="shared" si="0"/>
        <v>43532</v>
      </c>
      <c r="L6" s="88">
        <f t="shared" si="0"/>
        <v>43533</v>
      </c>
      <c r="M6" s="11">
        <f t="shared" si="0"/>
        <v>43534</v>
      </c>
      <c r="N6" s="88">
        <f t="shared" si="0"/>
        <v>43535</v>
      </c>
      <c r="O6" s="88">
        <f t="shared" si="0"/>
        <v>43536</v>
      </c>
      <c r="P6" s="88">
        <f t="shared" si="0"/>
        <v>43537</v>
      </c>
      <c r="Q6" s="88">
        <f t="shared" si="0"/>
        <v>43538</v>
      </c>
      <c r="R6" s="11">
        <f t="shared" si="0"/>
        <v>43539</v>
      </c>
      <c r="S6" s="11">
        <f t="shared" si="0"/>
        <v>43540</v>
      </c>
      <c r="T6" s="11">
        <f t="shared" si="0"/>
        <v>43541</v>
      </c>
      <c r="U6" s="88">
        <f t="shared" si="0"/>
        <v>43542</v>
      </c>
      <c r="V6" s="11">
        <f t="shared" si="0"/>
        <v>43543</v>
      </c>
      <c r="W6" s="11">
        <f t="shared" si="0"/>
        <v>43544</v>
      </c>
      <c r="X6" s="56">
        <f t="shared" si="0"/>
        <v>43545</v>
      </c>
      <c r="Y6" s="11">
        <f t="shared" si="0"/>
        <v>43546</v>
      </c>
      <c r="Z6" s="88">
        <f t="shared" si="0"/>
        <v>43547</v>
      </c>
      <c r="AA6" s="11">
        <f t="shared" si="0"/>
        <v>43548</v>
      </c>
      <c r="AB6" s="88">
        <f t="shared" si="0"/>
        <v>43549</v>
      </c>
      <c r="AC6" s="88">
        <f t="shared" si="0"/>
        <v>43550</v>
      </c>
      <c r="AD6" s="88">
        <f t="shared" si="0"/>
        <v>43551</v>
      </c>
      <c r="AE6" s="88">
        <f t="shared" si="0"/>
        <v>43552</v>
      </c>
      <c r="AF6" s="88">
        <f t="shared" si="0"/>
        <v>43553</v>
      </c>
      <c r="AG6" s="11">
        <f t="shared" si="0"/>
        <v>43554</v>
      </c>
      <c r="AH6" s="478">
        <f t="shared" si="0"/>
        <v>43555</v>
      </c>
      <c r="AI6" s="92"/>
      <c r="AJ6" s="93"/>
      <c r="AK6" s="94"/>
      <c r="AL6" s="1267"/>
    </row>
    <row r="7" spans="1:50" ht="14">
      <c r="A7" s="1254"/>
      <c r="B7" s="1255"/>
      <c r="C7" s="15"/>
      <c r="D7" s="831" t="str">
        <f t="shared" ref="D7:AH7" si="1">IF(D6="","",CHOOSE(WEEKDAY(D6,1),"日","月","火","水","木","金","土"))</f>
        <v>金</v>
      </c>
      <c r="E7" s="947" t="str">
        <f t="shared" si="1"/>
        <v>土</v>
      </c>
      <c r="F7" s="797" t="str">
        <f t="shared" si="1"/>
        <v>日</v>
      </c>
      <c r="G7" s="744" t="str">
        <f t="shared" si="1"/>
        <v>月</v>
      </c>
      <c r="H7" s="117" t="str">
        <f t="shared" si="1"/>
        <v>火</v>
      </c>
      <c r="I7" s="117" t="str">
        <f t="shared" si="1"/>
        <v>水</v>
      </c>
      <c r="J7" s="117" t="str">
        <f t="shared" si="1"/>
        <v>木</v>
      </c>
      <c r="K7" s="831" t="str">
        <f t="shared" si="1"/>
        <v>金</v>
      </c>
      <c r="L7" s="950" t="str">
        <f t="shared" si="1"/>
        <v>土</v>
      </c>
      <c r="M7" s="770" t="str">
        <f t="shared" si="1"/>
        <v>日</v>
      </c>
      <c r="N7" s="744" t="str">
        <f t="shared" si="1"/>
        <v>月</v>
      </c>
      <c r="O7" s="831" t="str">
        <f t="shared" si="1"/>
        <v>火</v>
      </c>
      <c r="P7" s="117" t="str">
        <f t="shared" si="1"/>
        <v>水</v>
      </c>
      <c r="Q7" s="117" t="str">
        <f t="shared" si="1"/>
        <v>木</v>
      </c>
      <c r="R7" s="117" t="str">
        <f t="shared" si="1"/>
        <v>金</v>
      </c>
      <c r="S7" s="947" t="str">
        <f t="shared" si="1"/>
        <v>土</v>
      </c>
      <c r="T7" s="770" t="str">
        <f t="shared" si="1"/>
        <v>日</v>
      </c>
      <c r="U7" s="744" t="str">
        <f t="shared" si="1"/>
        <v>月</v>
      </c>
      <c r="V7" s="117" t="str">
        <f t="shared" si="1"/>
        <v>火</v>
      </c>
      <c r="W7" s="117" t="str">
        <f t="shared" si="1"/>
        <v>水</v>
      </c>
      <c r="X7" s="807" t="str">
        <f t="shared" si="1"/>
        <v>木</v>
      </c>
      <c r="Y7" s="117" t="str">
        <f t="shared" si="1"/>
        <v>金</v>
      </c>
      <c r="Z7" s="950" t="str">
        <f t="shared" si="1"/>
        <v>土</v>
      </c>
      <c r="AA7" s="770" t="str">
        <f t="shared" si="1"/>
        <v>日</v>
      </c>
      <c r="AB7" s="708" t="str">
        <f t="shared" si="1"/>
        <v>月</v>
      </c>
      <c r="AC7" s="117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744" t="str">
        <f t="shared" si="1"/>
        <v>金</v>
      </c>
      <c r="AG7" s="947" t="str">
        <f t="shared" si="1"/>
        <v>土</v>
      </c>
      <c r="AH7" s="770" t="str">
        <f t="shared" si="1"/>
        <v>日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29" t="s">
        <v>21</v>
      </c>
      <c r="E8" s="778" t="s">
        <v>37</v>
      </c>
      <c r="F8" s="548" t="s">
        <v>24</v>
      </c>
      <c r="G8" s="548" t="s">
        <v>34</v>
      </c>
      <c r="H8" s="729" t="s">
        <v>21</v>
      </c>
      <c r="I8" s="548" t="s">
        <v>37</v>
      </c>
      <c r="J8" s="548" t="s">
        <v>37</v>
      </c>
      <c r="K8" s="568" t="s">
        <v>28</v>
      </c>
      <c r="L8" s="548" t="s">
        <v>34</v>
      </c>
      <c r="M8" s="756" t="s">
        <v>21</v>
      </c>
      <c r="N8" s="548" t="s">
        <v>37</v>
      </c>
      <c r="O8" s="778" t="s">
        <v>37</v>
      </c>
      <c r="P8" s="789" t="s">
        <v>21</v>
      </c>
      <c r="Q8" s="548" t="s">
        <v>37</v>
      </c>
      <c r="R8" s="729" t="s">
        <v>24</v>
      </c>
      <c r="S8" s="568" t="s">
        <v>34</v>
      </c>
      <c r="T8" s="729" t="s">
        <v>21</v>
      </c>
      <c r="U8" s="548" t="s">
        <v>37</v>
      </c>
      <c r="V8" s="729" t="s">
        <v>21</v>
      </c>
      <c r="W8" s="548" t="s">
        <v>28</v>
      </c>
      <c r="X8" s="756" t="s">
        <v>34</v>
      </c>
      <c r="Y8" s="729" t="s">
        <v>21</v>
      </c>
      <c r="Z8" s="548" t="s">
        <v>21</v>
      </c>
      <c r="AA8" s="548" t="s">
        <v>37</v>
      </c>
      <c r="AB8" s="548" t="s">
        <v>37</v>
      </c>
      <c r="AC8" s="548" t="s">
        <v>24</v>
      </c>
      <c r="AD8" s="568" t="s">
        <v>34</v>
      </c>
      <c r="AE8" s="568" t="s">
        <v>21</v>
      </c>
      <c r="AF8" s="568" t="s">
        <v>37</v>
      </c>
      <c r="AG8" s="568" t="s">
        <v>37</v>
      </c>
      <c r="AH8" s="819" t="s">
        <v>37</v>
      </c>
      <c r="AI8" s="587">
        <f t="shared" ref="AI8:AI25" si="2">SUM(AO8:AP8)</f>
        <v>18</v>
      </c>
      <c r="AJ8" s="100">
        <f t="shared" ref="AJ8:AJ25" si="3">COUNTIF(D8:AH8,"有")</f>
        <v>0</v>
      </c>
      <c r="AK8" s="101">
        <f t="shared" ref="AK8:AK25" si="4">SUM(AQ8:AX8)</f>
        <v>20</v>
      </c>
      <c r="AL8" s="544" t="s">
        <v>38</v>
      </c>
      <c r="AM8" s="545"/>
      <c r="AN8" s="55">
        <f t="shared" ref="AN8:AN23" si="5">COUNTIF(D8:AH8,"日")</f>
        <v>12</v>
      </c>
      <c r="AO8" s="55">
        <f t="shared" ref="AO8:AO27" si="6">COUNTIF(D8:AH8,"ヤ")</f>
        <v>9</v>
      </c>
      <c r="AP8" s="55">
        <f t="shared" ref="AP8:AP27" si="7">COUNTIF(D8:AH8,"ﾔ")</f>
        <v>9</v>
      </c>
      <c r="AQ8" s="55">
        <f t="shared" ref="AQ8:AQ27" si="8">COUNTIF(D8:AH8,"2-")</f>
        <v>3</v>
      </c>
      <c r="AR8" s="55">
        <f t="shared" ref="AR8:AR27" si="9">COUNTIF(D8:AH8,"2－")</f>
        <v>3</v>
      </c>
      <c r="AS8" s="55">
        <f t="shared" ref="AS8:AS27" si="10">COUNTIF(D8:AH8,"２-")</f>
        <v>3</v>
      </c>
      <c r="AT8" s="55">
        <f t="shared" ref="AT8:AT27" si="11">COUNTIF(D8:AH8,"２－")</f>
        <v>3</v>
      </c>
      <c r="AU8" s="55">
        <f t="shared" ref="AU8:AU27" si="12">COUNTIF(D8:AH8,"3-")</f>
        <v>2</v>
      </c>
      <c r="AV8" s="55">
        <f t="shared" ref="AV8:AV27" si="13">COUNTIF(D8:AH8,"3－")</f>
        <v>2</v>
      </c>
      <c r="AW8" s="55">
        <f t="shared" ref="AW8:AW27" si="14">COUNTIF(D8:AH8,"３-")</f>
        <v>2</v>
      </c>
      <c r="AX8" s="55">
        <f t="shared" ref="AX8:AX27" si="15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8" t="s">
        <v>21</v>
      </c>
      <c r="E9" s="778" t="s">
        <v>42</v>
      </c>
      <c r="F9" s="756" t="s">
        <v>37</v>
      </c>
      <c r="G9" s="729" t="s">
        <v>21</v>
      </c>
      <c r="H9" s="548" t="s">
        <v>37</v>
      </c>
      <c r="I9" s="548" t="s">
        <v>28</v>
      </c>
      <c r="J9" s="548" t="s">
        <v>34</v>
      </c>
      <c r="K9" s="568" t="s">
        <v>21</v>
      </c>
      <c r="L9" s="548" t="s">
        <v>37</v>
      </c>
      <c r="M9" s="756" t="s">
        <v>37</v>
      </c>
      <c r="N9" s="729" t="s">
        <v>21</v>
      </c>
      <c r="O9" s="548" t="s">
        <v>24</v>
      </c>
      <c r="P9" s="778" t="s">
        <v>34</v>
      </c>
      <c r="Q9" s="568" t="s">
        <v>21</v>
      </c>
      <c r="R9" s="568" t="s">
        <v>37</v>
      </c>
      <c r="S9" s="568" t="s">
        <v>28</v>
      </c>
      <c r="T9" s="729" t="s">
        <v>34</v>
      </c>
      <c r="U9" s="729" t="s">
        <v>21</v>
      </c>
      <c r="V9" s="548" t="s">
        <v>21</v>
      </c>
      <c r="W9" s="548" t="s">
        <v>21</v>
      </c>
      <c r="X9" s="756" t="s">
        <v>37</v>
      </c>
      <c r="Y9" s="568" t="s">
        <v>37</v>
      </c>
      <c r="Z9" s="548" t="s">
        <v>28</v>
      </c>
      <c r="AA9" s="548" t="s">
        <v>34</v>
      </c>
      <c r="AB9" s="729" t="s">
        <v>21</v>
      </c>
      <c r="AC9" s="548" t="s">
        <v>37</v>
      </c>
      <c r="AD9" s="548" t="s">
        <v>37</v>
      </c>
      <c r="AE9" s="548" t="s">
        <v>37</v>
      </c>
      <c r="AF9" s="568" t="s">
        <v>35</v>
      </c>
      <c r="AG9" s="568" t="s">
        <v>24</v>
      </c>
      <c r="AH9" s="819" t="s">
        <v>34</v>
      </c>
      <c r="AI9" s="587">
        <f t="shared" si="2"/>
        <v>18</v>
      </c>
      <c r="AJ9" s="100">
        <f t="shared" si="3"/>
        <v>1</v>
      </c>
      <c r="AK9" s="101">
        <f t="shared" si="4"/>
        <v>20</v>
      </c>
      <c r="AL9" s="102" t="s">
        <v>38</v>
      </c>
      <c r="AM9" s="103"/>
      <c r="AN9" s="55">
        <f t="shared" si="5"/>
        <v>10</v>
      </c>
      <c r="AO9" s="55">
        <f t="shared" si="6"/>
        <v>9</v>
      </c>
      <c r="AP9" s="55">
        <f t="shared" si="7"/>
        <v>9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3</v>
      </c>
      <c r="AV9" s="55">
        <f t="shared" si="13"/>
        <v>3</v>
      </c>
      <c r="AW9" s="55">
        <f t="shared" si="14"/>
        <v>3</v>
      </c>
      <c r="AX9" s="55">
        <f t="shared" si="15"/>
        <v>3</v>
      </c>
    </row>
    <row r="10" spans="1:50" ht="14">
      <c r="A10" s="19" t="s">
        <v>31</v>
      </c>
      <c r="B10" s="20" t="s">
        <v>32</v>
      </c>
      <c r="C10" s="546" t="s">
        <v>43</v>
      </c>
      <c r="D10" s="548" t="s">
        <v>34</v>
      </c>
      <c r="E10" s="778" t="s">
        <v>21</v>
      </c>
      <c r="F10" s="756" t="s">
        <v>37</v>
      </c>
      <c r="G10" s="548" t="s">
        <v>37</v>
      </c>
      <c r="H10" s="548" t="s">
        <v>21</v>
      </c>
      <c r="I10" s="568" t="s">
        <v>42</v>
      </c>
      <c r="J10" s="548" t="s">
        <v>24</v>
      </c>
      <c r="K10" s="568" t="s">
        <v>34</v>
      </c>
      <c r="L10" s="787" t="s">
        <v>21</v>
      </c>
      <c r="M10" s="756" t="s">
        <v>24</v>
      </c>
      <c r="N10" s="548" t="s">
        <v>34</v>
      </c>
      <c r="O10" s="809" t="s">
        <v>21</v>
      </c>
      <c r="P10" s="789" t="s">
        <v>37</v>
      </c>
      <c r="Q10" s="568" t="s">
        <v>42</v>
      </c>
      <c r="R10" s="568" t="s">
        <v>21</v>
      </c>
      <c r="S10" s="568" t="s">
        <v>37</v>
      </c>
      <c r="T10" s="568" t="s">
        <v>37</v>
      </c>
      <c r="U10" s="548" t="s">
        <v>21</v>
      </c>
      <c r="V10" s="548" t="s">
        <v>21</v>
      </c>
      <c r="W10" s="548" t="s">
        <v>24</v>
      </c>
      <c r="X10" s="819" t="s">
        <v>34</v>
      </c>
      <c r="Y10" s="568" t="s">
        <v>21</v>
      </c>
      <c r="Z10" s="568" t="s">
        <v>37</v>
      </c>
      <c r="AA10" s="568" t="s">
        <v>36</v>
      </c>
      <c r="AB10" s="729" t="s">
        <v>21</v>
      </c>
      <c r="AC10" s="729" t="s">
        <v>35</v>
      </c>
      <c r="AD10" s="729" t="s">
        <v>35</v>
      </c>
      <c r="AE10" s="729" t="s">
        <v>35</v>
      </c>
      <c r="AF10" s="568" t="s">
        <v>36</v>
      </c>
      <c r="AG10" s="568" t="s">
        <v>40</v>
      </c>
      <c r="AH10" s="819" t="s">
        <v>24</v>
      </c>
      <c r="AI10" s="587">
        <f t="shared" si="2"/>
        <v>18</v>
      </c>
      <c r="AJ10" s="100">
        <f t="shared" si="3"/>
        <v>3</v>
      </c>
      <c r="AK10" s="101">
        <f t="shared" si="4"/>
        <v>16</v>
      </c>
      <c r="AL10" s="102" t="s">
        <v>38</v>
      </c>
      <c r="AM10" s="103"/>
      <c r="AN10" s="55">
        <f t="shared" si="5"/>
        <v>6</v>
      </c>
      <c r="AO10" s="55">
        <f t="shared" si="6"/>
        <v>9</v>
      </c>
      <c r="AP10" s="55">
        <f t="shared" si="7"/>
        <v>9</v>
      </c>
      <c r="AQ10" s="55">
        <f t="shared" si="8"/>
        <v>4</v>
      </c>
      <c r="AR10" s="55">
        <f t="shared" si="9"/>
        <v>4</v>
      </c>
      <c r="AS10" s="55">
        <f t="shared" si="10"/>
        <v>4</v>
      </c>
      <c r="AT10" s="55">
        <f t="shared" si="11"/>
        <v>4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548" t="s">
        <v>37</v>
      </c>
      <c r="E11" s="778" t="s">
        <v>21</v>
      </c>
      <c r="F11" s="756" t="s">
        <v>21</v>
      </c>
      <c r="G11" s="729" t="s">
        <v>21</v>
      </c>
      <c r="H11" s="548" t="s">
        <v>21</v>
      </c>
      <c r="I11" s="568" t="s">
        <v>21</v>
      </c>
      <c r="J11" s="548" t="s">
        <v>21</v>
      </c>
      <c r="K11" s="568" t="s">
        <v>37</v>
      </c>
      <c r="L11" s="568" t="s">
        <v>21</v>
      </c>
      <c r="M11" s="756" t="s">
        <v>21</v>
      </c>
      <c r="N11" s="548" t="s">
        <v>37</v>
      </c>
      <c r="O11" s="778" t="s">
        <v>37</v>
      </c>
      <c r="P11" s="815" t="s">
        <v>21</v>
      </c>
      <c r="Q11" s="568" t="s">
        <v>37</v>
      </c>
      <c r="R11" s="787" t="s">
        <v>21</v>
      </c>
      <c r="S11" s="568" t="s">
        <v>21</v>
      </c>
      <c r="T11" s="568" t="s">
        <v>21</v>
      </c>
      <c r="U11" s="548" t="s">
        <v>21</v>
      </c>
      <c r="V11" s="548" t="s">
        <v>37</v>
      </c>
      <c r="W11" s="548" t="s">
        <v>37</v>
      </c>
      <c r="X11" s="819" t="s">
        <v>21</v>
      </c>
      <c r="Y11" s="787" t="s">
        <v>21</v>
      </c>
      <c r="Z11" s="568" t="s">
        <v>21</v>
      </c>
      <c r="AA11" s="568" t="s">
        <v>21</v>
      </c>
      <c r="AB11" s="548" t="s">
        <v>37</v>
      </c>
      <c r="AC11" s="548" t="s">
        <v>37</v>
      </c>
      <c r="AD11" s="548" t="s">
        <v>21</v>
      </c>
      <c r="AE11" s="548" t="s">
        <v>37</v>
      </c>
      <c r="AF11" s="568" t="s">
        <v>21</v>
      </c>
      <c r="AG11" s="568" t="s">
        <v>21</v>
      </c>
      <c r="AH11" s="819" t="s">
        <v>21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548"/>
      <c r="E12" s="778"/>
      <c r="F12" s="756"/>
      <c r="G12" s="548"/>
      <c r="H12" s="548"/>
      <c r="I12" s="568"/>
      <c r="J12" s="548"/>
      <c r="K12" s="568"/>
      <c r="L12" s="568"/>
      <c r="M12" s="756"/>
      <c r="N12" s="548"/>
      <c r="O12" s="778"/>
      <c r="P12" s="789"/>
      <c r="Q12" s="548"/>
      <c r="R12" s="548"/>
      <c r="S12" s="548"/>
      <c r="T12" s="568"/>
      <c r="U12" s="548"/>
      <c r="V12" s="548"/>
      <c r="W12" s="548"/>
      <c r="X12" s="819"/>
      <c r="Y12" s="548"/>
      <c r="Z12" s="568"/>
      <c r="AA12" s="568"/>
      <c r="AB12" s="548"/>
      <c r="AC12" s="548"/>
      <c r="AD12" s="548"/>
      <c r="AE12" s="548"/>
      <c r="AF12" s="548"/>
      <c r="AG12" s="548"/>
      <c r="AH12" s="756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8" t="s">
        <v>40</v>
      </c>
      <c r="E13" s="778" t="s">
        <v>21</v>
      </c>
      <c r="F13" s="548" t="s">
        <v>42</v>
      </c>
      <c r="G13" s="548" t="s">
        <v>24</v>
      </c>
      <c r="H13" s="548" t="s">
        <v>34</v>
      </c>
      <c r="I13" s="568" t="s">
        <v>21</v>
      </c>
      <c r="J13" s="548" t="s">
        <v>40</v>
      </c>
      <c r="K13" s="568" t="s">
        <v>40</v>
      </c>
      <c r="L13" s="787" t="s">
        <v>21</v>
      </c>
      <c r="M13" s="756" t="s">
        <v>37</v>
      </c>
      <c r="N13" s="548" t="s">
        <v>24</v>
      </c>
      <c r="O13" s="778" t="s">
        <v>34</v>
      </c>
      <c r="P13" s="568" t="s">
        <v>21</v>
      </c>
      <c r="Q13" s="548" t="s">
        <v>40</v>
      </c>
      <c r="R13" s="548" t="s">
        <v>40</v>
      </c>
      <c r="S13" s="787" t="s">
        <v>21</v>
      </c>
      <c r="T13" s="787" t="s">
        <v>35</v>
      </c>
      <c r="U13" s="729" t="s">
        <v>35</v>
      </c>
      <c r="V13" s="548" t="s">
        <v>42</v>
      </c>
      <c r="W13" s="548" t="s">
        <v>21</v>
      </c>
      <c r="X13" s="819" t="s">
        <v>24</v>
      </c>
      <c r="Y13" s="548" t="s">
        <v>34</v>
      </c>
      <c r="Z13" s="787" t="s">
        <v>21</v>
      </c>
      <c r="AA13" s="568" t="s">
        <v>42</v>
      </c>
      <c r="AB13" s="951" t="s">
        <v>121</v>
      </c>
      <c r="AC13" s="548" t="s">
        <v>42</v>
      </c>
      <c r="AD13" s="568" t="s">
        <v>21</v>
      </c>
      <c r="AE13" s="568" t="s">
        <v>40</v>
      </c>
      <c r="AF13" s="568" t="s">
        <v>24</v>
      </c>
      <c r="AG13" s="568" t="s">
        <v>34</v>
      </c>
      <c r="AH13" s="756" t="s">
        <v>21</v>
      </c>
      <c r="AI13" s="99">
        <f t="shared" si="2"/>
        <v>18</v>
      </c>
      <c r="AJ13" s="100">
        <f t="shared" si="3"/>
        <v>2</v>
      </c>
      <c r="AK13" s="101">
        <f t="shared" si="4"/>
        <v>16</v>
      </c>
      <c r="AL13" s="104" t="s">
        <v>48</v>
      </c>
      <c r="AM13" s="103"/>
      <c r="AN13" s="55">
        <f t="shared" si="5"/>
        <v>1</v>
      </c>
      <c r="AO13" s="55">
        <f t="shared" si="6"/>
        <v>9</v>
      </c>
      <c r="AP13" s="55">
        <f t="shared" si="7"/>
        <v>9</v>
      </c>
      <c r="AQ13" s="55">
        <f t="shared" si="8"/>
        <v>4</v>
      </c>
      <c r="AR13" s="55">
        <f t="shared" si="9"/>
        <v>4</v>
      </c>
      <c r="AS13" s="55">
        <f t="shared" si="10"/>
        <v>4</v>
      </c>
      <c r="AT13" s="55">
        <f t="shared" si="11"/>
        <v>4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729" t="s">
        <v>35</v>
      </c>
      <c r="E14" s="778" t="s">
        <v>28</v>
      </c>
      <c r="F14" s="756" t="s">
        <v>34</v>
      </c>
      <c r="G14" s="548" t="s">
        <v>21</v>
      </c>
      <c r="H14" s="548" t="s">
        <v>41</v>
      </c>
      <c r="I14" s="951" t="s">
        <v>121</v>
      </c>
      <c r="J14" s="936" t="s">
        <v>41</v>
      </c>
      <c r="K14" s="550" t="s">
        <v>21</v>
      </c>
      <c r="L14" s="568" t="s">
        <v>28</v>
      </c>
      <c r="M14" s="819" t="s">
        <v>34</v>
      </c>
      <c r="N14" s="548" t="s">
        <v>21</v>
      </c>
      <c r="O14" s="778" t="s">
        <v>21</v>
      </c>
      <c r="P14" s="778" t="s">
        <v>41</v>
      </c>
      <c r="Q14" s="548" t="s">
        <v>28</v>
      </c>
      <c r="R14" s="568" t="s">
        <v>34</v>
      </c>
      <c r="S14" s="729" t="s">
        <v>21</v>
      </c>
      <c r="T14" s="548" t="s">
        <v>28</v>
      </c>
      <c r="U14" s="548" t="s">
        <v>34</v>
      </c>
      <c r="V14" s="548" t="s">
        <v>21</v>
      </c>
      <c r="W14" s="548" t="s">
        <v>36</v>
      </c>
      <c r="X14" s="756" t="s">
        <v>21</v>
      </c>
      <c r="Y14" s="548" t="s">
        <v>28</v>
      </c>
      <c r="Z14" s="568" t="s">
        <v>34</v>
      </c>
      <c r="AA14" s="548" t="s">
        <v>21</v>
      </c>
      <c r="AB14" s="548" t="s">
        <v>41</v>
      </c>
      <c r="AC14" s="729" t="s">
        <v>35</v>
      </c>
      <c r="AD14" s="548" t="s">
        <v>41</v>
      </c>
      <c r="AE14" s="568" t="s">
        <v>41</v>
      </c>
      <c r="AF14" s="568" t="s">
        <v>41</v>
      </c>
      <c r="AG14" s="568" t="s">
        <v>21</v>
      </c>
      <c r="AH14" s="756" t="s">
        <v>28</v>
      </c>
      <c r="AI14" s="99">
        <f t="shared" si="2"/>
        <v>18</v>
      </c>
      <c r="AJ14" s="100">
        <f t="shared" si="3"/>
        <v>2</v>
      </c>
      <c r="AK14" s="101">
        <f t="shared" si="4"/>
        <v>24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548" t="s">
        <v>34</v>
      </c>
      <c r="E15" s="778" t="s">
        <v>21</v>
      </c>
      <c r="F15" s="548" t="s">
        <v>36</v>
      </c>
      <c r="G15" s="548" t="s">
        <v>40</v>
      </c>
      <c r="H15" s="548" t="s">
        <v>24</v>
      </c>
      <c r="I15" s="548" t="s">
        <v>34</v>
      </c>
      <c r="J15" s="548" t="s">
        <v>21</v>
      </c>
      <c r="K15" s="548" t="s">
        <v>21</v>
      </c>
      <c r="L15" s="548" t="s">
        <v>24</v>
      </c>
      <c r="M15" s="819" t="s">
        <v>34</v>
      </c>
      <c r="N15" s="548" t="s">
        <v>21</v>
      </c>
      <c r="O15" s="778" t="s">
        <v>41</v>
      </c>
      <c r="P15" s="778" t="s">
        <v>28</v>
      </c>
      <c r="Q15" s="548" t="s">
        <v>34</v>
      </c>
      <c r="R15" s="729" t="s">
        <v>21</v>
      </c>
      <c r="S15" s="548" t="s">
        <v>41</v>
      </c>
      <c r="T15" s="548" t="s">
        <v>35</v>
      </c>
      <c r="U15" s="548" t="s">
        <v>28</v>
      </c>
      <c r="V15" s="548" t="s">
        <v>34</v>
      </c>
      <c r="W15" s="548" t="s">
        <v>21</v>
      </c>
      <c r="X15" s="819" t="s">
        <v>21</v>
      </c>
      <c r="Y15" s="548" t="s">
        <v>35</v>
      </c>
      <c r="Z15" s="548" t="s">
        <v>24</v>
      </c>
      <c r="AA15" s="568" t="s">
        <v>34</v>
      </c>
      <c r="AB15" s="548" t="s">
        <v>21</v>
      </c>
      <c r="AC15" s="568" t="s">
        <v>28</v>
      </c>
      <c r="AD15" s="568" t="s">
        <v>34</v>
      </c>
      <c r="AE15" s="568" t="s">
        <v>21</v>
      </c>
      <c r="AF15" s="568" t="s">
        <v>40</v>
      </c>
      <c r="AG15" s="568" t="s">
        <v>28</v>
      </c>
      <c r="AH15" s="819" t="s">
        <v>34</v>
      </c>
      <c r="AI15" s="587">
        <f t="shared" si="2"/>
        <v>18</v>
      </c>
      <c r="AJ15" s="100">
        <f t="shared" si="3"/>
        <v>2</v>
      </c>
      <c r="AK15" s="101">
        <f t="shared" si="4"/>
        <v>28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4</v>
      </c>
      <c r="AV15" s="55">
        <f t="shared" si="13"/>
        <v>4</v>
      </c>
      <c r="AW15" s="55">
        <f t="shared" si="14"/>
        <v>4</v>
      </c>
      <c r="AX15" s="55">
        <f t="shared" si="15"/>
        <v>4</v>
      </c>
    </row>
    <row r="16" spans="1:50" ht="14">
      <c r="A16" s="33" t="s">
        <v>46</v>
      </c>
      <c r="B16" s="34" t="s">
        <v>32</v>
      </c>
      <c r="C16" s="49" t="s">
        <v>52</v>
      </c>
      <c r="D16" s="548" t="s">
        <v>21</v>
      </c>
      <c r="E16" s="778" t="s">
        <v>36</v>
      </c>
      <c r="F16" s="548" t="s">
        <v>28</v>
      </c>
      <c r="G16" s="548" t="s">
        <v>34</v>
      </c>
      <c r="H16" s="548" t="s">
        <v>21</v>
      </c>
      <c r="I16" s="548" t="s">
        <v>40</v>
      </c>
      <c r="J16" s="548" t="s">
        <v>21</v>
      </c>
      <c r="K16" s="568" t="s">
        <v>41</v>
      </c>
      <c r="L16" s="568" t="s">
        <v>40</v>
      </c>
      <c r="M16" s="819" t="s">
        <v>41</v>
      </c>
      <c r="N16" s="548" t="s">
        <v>21</v>
      </c>
      <c r="O16" s="778" t="s">
        <v>42</v>
      </c>
      <c r="P16" s="778" t="s">
        <v>24</v>
      </c>
      <c r="Q16" s="568" t="s">
        <v>34</v>
      </c>
      <c r="R16" s="787" t="s">
        <v>21</v>
      </c>
      <c r="S16" s="568" t="s">
        <v>36</v>
      </c>
      <c r="T16" s="568" t="s">
        <v>41</v>
      </c>
      <c r="U16" s="548" t="s">
        <v>24</v>
      </c>
      <c r="V16" s="548" t="s">
        <v>34</v>
      </c>
      <c r="W16" s="729" t="s">
        <v>21</v>
      </c>
      <c r="X16" s="819" t="s">
        <v>40</v>
      </c>
      <c r="Y16" s="568" t="s">
        <v>42</v>
      </c>
      <c r="Z16" s="548" t="s">
        <v>41</v>
      </c>
      <c r="AA16" s="548" t="s">
        <v>40</v>
      </c>
      <c r="AB16" s="548" t="s">
        <v>21</v>
      </c>
      <c r="AC16" s="548" t="s">
        <v>41</v>
      </c>
      <c r="AD16" s="568" t="s">
        <v>28</v>
      </c>
      <c r="AE16" s="568" t="s">
        <v>34</v>
      </c>
      <c r="AF16" s="568" t="s">
        <v>21</v>
      </c>
      <c r="AG16" s="568" t="s">
        <v>42</v>
      </c>
      <c r="AH16" s="819" t="s">
        <v>21</v>
      </c>
      <c r="AI16" s="587">
        <f t="shared" si="2"/>
        <v>18</v>
      </c>
      <c r="AJ16" s="100">
        <f t="shared" si="3"/>
        <v>0</v>
      </c>
      <c r="AK16" s="101">
        <f t="shared" si="4"/>
        <v>16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  <c r="AX16" s="55">
        <f t="shared" si="15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8" t="s">
        <v>28</v>
      </c>
      <c r="E17" s="778" t="s">
        <v>34</v>
      </c>
      <c r="F17" s="548" t="s">
        <v>21</v>
      </c>
      <c r="G17" s="548" t="s">
        <v>36</v>
      </c>
      <c r="H17" s="548" t="s">
        <v>21</v>
      </c>
      <c r="I17" s="548" t="s">
        <v>41</v>
      </c>
      <c r="J17" s="548" t="s">
        <v>28</v>
      </c>
      <c r="K17" s="548" t="s">
        <v>34</v>
      </c>
      <c r="L17" s="548" t="s">
        <v>21</v>
      </c>
      <c r="M17" s="808" t="s">
        <v>21</v>
      </c>
      <c r="N17" s="548" t="s">
        <v>36</v>
      </c>
      <c r="O17" s="778" t="s">
        <v>28</v>
      </c>
      <c r="P17" s="778" t="s">
        <v>34</v>
      </c>
      <c r="Q17" s="548" t="s">
        <v>21</v>
      </c>
      <c r="R17" s="548" t="s">
        <v>41</v>
      </c>
      <c r="S17" s="548" t="s">
        <v>40</v>
      </c>
      <c r="T17" s="548" t="s">
        <v>42</v>
      </c>
      <c r="U17" s="548" t="s">
        <v>21</v>
      </c>
      <c r="V17" s="548" t="s">
        <v>24</v>
      </c>
      <c r="W17" s="548" t="s">
        <v>34</v>
      </c>
      <c r="X17" s="756" t="s">
        <v>21</v>
      </c>
      <c r="Y17" s="548" t="s">
        <v>40</v>
      </c>
      <c r="Z17" s="568" t="s">
        <v>40</v>
      </c>
      <c r="AA17" s="548" t="s">
        <v>24</v>
      </c>
      <c r="AB17" s="548" t="s">
        <v>34</v>
      </c>
      <c r="AC17" s="568" t="s">
        <v>21</v>
      </c>
      <c r="AD17" s="548" t="s">
        <v>40</v>
      </c>
      <c r="AE17" s="548" t="s">
        <v>28</v>
      </c>
      <c r="AF17" s="568" t="s">
        <v>34</v>
      </c>
      <c r="AG17" s="729" t="s">
        <v>21</v>
      </c>
      <c r="AH17" s="756" t="s">
        <v>36</v>
      </c>
      <c r="AI17" s="587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4</v>
      </c>
      <c r="AV17" s="55">
        <f t="shared" si="13"/>
        <v>4</v>
      </c>
      <c r="AW17" s="55">
        <f t="shared" si="14"/>
        <v>4</v>
      </c>
      <c r="AX17" s="55">
        <f t="shared" si="15"/>
        <v>4</v>
      </c>
    </row>
    <row r="18" spans="1:50" ht="14">
      <c r="A18" s="19" t="s">
        <v>46</v>
      </c>
      <c r="B18" s="34" t="s">
        <v>32</v>
      </c>
      <c r="C18" s="49" t="s">
        <v>54</v>
      </c>
      <c r="D18" s="548" t="s">
        <v>24</v>
      </c>
      <c r="E18" s="778" t="s">
        <v>34</v>
      </c>
      <c r="F18" s="548" t="s">
        <v>21</v>
      </c>
      <c r="G18" s="548" t="s">
        <v>41</v>
      </c>
      <c r="H18" s="548" t="s">
        <v>28</v>
      </c>
      <c r="I18" s="548" t="s">
        <v>34</v>
      </c>
      <c r="J18" s="729" t="s">
        <v>21</v>
      </c>
      <c r="K18" s="568" t="s">
        <v>21</v>
      </c>
      <c r="L18" s="548" t="s">
        <v>42</v>
      </c>
      <c r="M18" s="756" t="s">
        <v>28</v>
      </c>
      <c r="N18" s="568" t="s">
        <v>34</v>
      </c>
      <c r="O18" s="778" t="s">
        <v>21</v>
      </c>
      <c r="P18" s="778" t="s">
        <v>36</v>
      </c>
      <c r="Q18" s="548" t="s">
        <v>21</v>
      </c>
      <c r="R18" s="548" t="s">
        <v>36</v>
      </c>
      <c r="S18" s="568" t="s">
        <v>42</v>
      </c>
      <c r="T18" s="568" t="s">
        <v>24</v>
      </c>
      <c r="U18" s="548" t="s">
        <v>34</v>
      </c>
      <c r="V18" s="729" t="s">
        <v>21</v>
      </c>
      <c r="W18" s="548" t="s">
        <v>42</v>
      </c>
      <c r="X18" s="819" t="s">
        <v>41</v>
      </c>
      <c r="Y18" s="568" t="s">
        <v>21</v>
      </c>
      <c r="Z18" s="568" t="s">
        <v>36</v>
      </c>
      <c r="AA18" s="548" t="s">
        <v>41</v>
      </c>
      <c r="AB18" s="548" t="s">
        <v>28</v>
      </c>
      <c r="AC18" s="548" t="s">
        <v>34</v>
      </c>
      <c r="AD18" s="568" t="s">
        <v>21</v>
      </c>
      <c r="AE18" s="568" t="s">
        <v>36</v>
      </c>
      <c r="AF18" s="568" t="s">
        <v>21</v>
      </c>
      <c r="AG18" s="568" t="s">
        <v>41</v>
      </c>
      <c r="AH18" s="819" t="s">
        <v>40</v>
      </c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36</v>
      </c>
      <c r="E19" s="809" t="s">
        <v>35</v>
      </c>
      <c r="F19" s="548" t="s">
        <v>21</v>
      </c>
      <c r="G19" s="548" t="s">
        <v>42</v>
      </c>
      <c r="H19" s="548" t="s">
        <v>42</v>
      </c>
      <c r="I19" s="548" t="s">
        <v>24</v>
      </c>
      <c r="J19" s="548" t="s">
        <v>34</v>
      </c>
      <c r="K19" s="568" t="s">
        <v>21</v>
      </c>
      <c r="L19" s="548" t="s">
        <v>36</v>
      </c>
      <c r="M19" s="946" t="s">
        <v>42</v>
      </c>
      <c r="N19" s="548" t="s">
        <v>40</v>
      </c>
      <c r="O19" s="548" t="s">
        <v>21</v>
      </c>
      <c r="P19" s="548" t="s">
        <v>40</v>
      </c>
      <c r="Q19" s="548" t="s">
        <v>24</v>
      </c>
      <c r="R19" s="548" t="s">
        <v>34</v>
      </c>
      <c r="S19" s="568" t="s">
        <v>21</v>
      </c>
      <c r="T19" s="548" t="s">
        <v>36</v>
      </c>
      <c r="U19" s="548" t="s">
        <v>41</v>
      </c>
      <c r="V19" s="548" t="s">
        <v>28</v>
      </c>
      <c r="W19" s="548" t="s">
        <v>34</v>
      </c>
      <c r="X19" s="819" t="s">
        <v>21</v>
      </c>
      <c r="Y19" s="548" t="s">
        <v>21</v>
      </c>
      <c r="Z19" s="568" t="s">
        <v>42</v>
      </c>
      <c r="AA19" s="548" t="s">
        <v>28</v>
      </c>
      <c r="AB19" s="548" t="s">
        <v>34</v>
      </c>
      <c r="AC19" s="548" t="s">
        <v>21</v>
      </c>
      <c r="AD19" s="548" t="s">
        <v>42</v>
      </c>
      <c r="AE19" s="548" t="s">
        <v>24</v>
      </c>
      <c r="AF19" s="568" t="s">
        <v>34</v>
      </c>
      <c r="AG19" s="548" t="s">
        <v>21</v>
      </c>
      <c r="AH19" s="756" t="s">
        <v>21</v>
      </c>
      <c r="AI19" s="587">
        <f t="shared" si="2"/>
        <v>18</v>
      </c>
      <c r="AJ19" s="100">
        <f t="shared" si="3"/>
        <v>1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3</v>
      </c>
      <c r="AU19" s="55">
        <f t="shared" si="12"/>
        <v>2</v>
      </c>
      <c r="AV19" s="55">
        <f t="shared" si="13"/>
        <v>2</v>
      </c>
      <c r="AW19" s="55">
        <f t="shared" si="14"/>
        <v>2</v>
      </c>
      <c r="AX19" s="55">
        <f t="shared" si="15"/>
        <v>2</v>
      </c>
    </row>
    <row r="20" spans="1:50" ht="14">
      <c r="A20" s="19" t="s">
        <v>46</v>
      </c>
      <c r="B20" s="779" t="s">
        <v>32</v>
      </c>
      <c r="C20" s="49" t="s">
        <v>56</v>
      </c>
      <c r="D20" s="548" t="s">
        <v>21</v>
      </c>
      <c r="E20" s="778" t="s">
        <v>41</v>
      </c>
      <c r="F20" s="548" t="s">
        <v>41</v>
      </c>
      <c r="G20" s="548" t="s">
        <v>28</v>
      </c>
      <c r="H20" s="548" t="s">
        <v>34</v>
      </c>
      <c r="I20" s="548" t="s">
        <v>21</v>
      </c>
      <c r="J20" s="548" t="s">
        <v>36</v>
      </c>
      <c r="K20" s="568" t="s">
        <v>42</v>
      </c>
      <c r="L20" s="548" t="s">
        <v>21</v>
      </c>
      <c r="M20" s="858" t="s">
        <v>36</v>
      </c>
      <c r="N20" s="767" t="s">
        <v>28</v>
      </c>
      <c r="O20" s="548" t="s">
        <v>34</v>
      </c>
      <c r="P20" s="548" t="s">
        <v>21</v>
      </c>
      <c r="Q20" s="548" t="s">
        <v>21</v>
      </c>
      <c r="R20" s="548" t="s">
        <v>42</v>
      </c>
      <c r="S20" s="568" t="s">
        <v>24</v>
      </c>
      <c r="T20" s="548" t="s">
        <v>34</v>
      </c>
      <c r="U20" s="548" t="s">
        <v>21</v>
      </c>
      <c r="V20" s="548" t="s">
        <v>36</v>
      </c>
      <c r="W20" s="548" t="s">
        <v>41</v>
      </c>
      <c r="X20" s="819" t="s">
        <v>28</v>
      </c>
      <c r="Y20" s="548" t="s">
        <v>34</v>
      </c>
      <c r="Z20" s="787" t="s">
        <v>21</v>
      </c>
      <c r="AA20" s="729" t="s">
        <v>21</v>
      </c>
      <c r="AB20" s="548" t="s">
        <v>40</v>
      </c>
      <c r="AC20" s="548" t="s">
        <v>40</v>
      </c>
      <c r="AD20" s="548" t="s">
        <v>24</v>
      </c>
      <c r="AE20" s="548" t="s">
        <v>34</v>
      </c>
      <c r="AF20" s="548" t="s">
        <v>21</v>
      </c>
      <c r="AG20" s="548" t="s">
        <v>36</v>
      </c>
      <c r="AH20" s="756" t="s">
        <v>42</v>
      </c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2</v>
      </c>
      <c r="AR20" s="55">
        <f t="shared" si="9"/>
        <v>2</v>
      </c>
      <c r="AS20" s="55">
        <f t="shared" si="10"/>
        <v>2</v>
      </c>
      <c r="AT20" s="55">
        <f t="shared" si="11"/>
        <v>2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84" t="s">
        <v>42</v>
      </c>
      <c r="E21" s="725" t="s">
        <v>24</v>
      </c>
      <c r="F21" s="584" t="s">
        <v>34</v>
      </c>
      <c r="G21" s="584" t="s">
        <v>21</v>
      </c>
      <c r="H21" s="584" t="s">
        <v>36</v>
      </c>
      <c r="I21" s="725" t="s">
        <v>36</v>
      </c>
      <c r="J21" s="584" t="s">
        <v>21</v>
      </c>
      <c r="K21" s="725" t="s">
        <v>24</v>
      </c>
      <c r="L21" s="725" t="s">
        <v>34</v>
      </c>
      <c r="M21" s="858" t="s">
        <v>21</v>
      </c>
      <c r="N21" s="556" t="s">
        <v>42</v>
      </c>
      <c r="O21" s="584" t="s">
        <v>36</v>
      </c>
      <c r="P21" s="584" t="s">
        <v>21</v>
      </c>
      <c r="Q21" s="725" t="s">
        <v>36</v>
      </c>
      <c r="R21" s="584" t="s">
        <v>28</v>
      </c>
      <c r="S21" s="725" t="s">
        <v>34</v>
      </c>
      <c r="T21" s="894" t="s">
        <v>21</v>
      </c>
      <c r="U21" s="584" t="s">
        <v>40</v>
      </c>
      <c r="V21" s="725" t="s">
        <v>40</v>
      </c>
      <c r="W21" s="584" t="s">
        <v>21</v>
      </c>
      <c r="X21" s="946" t="s">
        <v>42</v>
      </c>
      <c r="Y21" s="725" t="s">
        <v>24</v>
      </c>
      <c r="Z21" s="725" t="s">
        <v>34</v>
      </c>
      <c r="AA21" s="584" t="s">
        <v>21</v>
      </c>
      <c r="AB21" s="584" t="s">
        <v>24</v>
      </c>
      <c r="AC21" s="584" t="s">
        <v>34</v>
      </c>
      <c r="AD21" s="895" t="s">
        <v>21</v>
      </c>
      <c r="AE21" s="895" t="s">
        <v>35</v>
      </c>
      <c r="AF21" s="725" t="s">
        <v>28</v>
      </c>
      <c r="AG21" s="725" t="s">
        <v>34</v>
      </c>
      <c r="AH21" s="946" t="s">
        <v>21</v>
      </c>
      <c r="AI21" s="587">
        <f t="shared" si="2"/>
        <v>18</v>
      </c>
      <c r="AJ21" s="100">
        <f t="shared" si="3"/>
        <v>1</v>
      </c>
      <c r="AK21" s="101">
        <f t="shared" si="4"/>
        <v>24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4</v>
      </c>
      <c r="AR21" s="55">
        <f t="shared" si="9"/>
        <v>4</v>
      </c>
      <c r="AS21" s="55">
        <f t="shared" si="10"/>
        <v>4</v>
      </c>
      <c r="AT21" s="55">
        <f t="shared" si="11"/>
        <v>4</v>
      </c>
      <c r="AU21" s="55">
        <f t="shared" si="12"/>
        <v>2</v>
      </c>
      <c r="AV21" s="55">
        <f t="shared" si="13"/>
        <v>2</v>
      </c>
      <c r="AW21" s="55">
        <f t="shared" si="14"/>
        <v>2</v>
      </c>
      <c r="AX21" s="55">
        <f t="shared" si="15"/>
        <v>2</v>
      </c>
    </row>
    <row r="22" spans="1:50" ht="14">
      <c r="A22" s="19" t="s">
        <v>46</v>
      </c>
      <c r="B22" s="34" t="s">
        <v>32</v>
      </c>
      <c r="C22" s="32" t="s">
        <v>59</v>
      </c>
      <c r="D22" s="749" t="s">
        <v>21</v>
      </c>
      <c r="E22" s="550" t="s">
        <v>40</v>
      </c>
      <c r="F22" s="550" t="s">
        <v>21</v>
      </c>
      <c r="G22" s="948" t="s">
        <v>111</v>
      </c>
      <c r="H22" s="948" t="s">
        <v>111</v>
      </c>
      <c r="I22" s="550" t="s">
        <v>21</v>
      </c>
      <c r="J22" s="550" t="s">
        <v>42</v>
      </c>
      <c r="K22" s="948" t="s">
        <v>111</v>
      </c>
      <c r="L22" s="550" t="s">
        <v>35</v>
      </c>
      <c r="M22" s="762" t="s">
        <v>21</v>
      </c>
      <c r="N22" s="948" t="s">
        <v>111</v>
      </c>
      <c r="O22" s="550" t="s">
        <v>40</v>
      </c>
      <c r="P22" s="584" t="s">
        <v>21</v>
      </c>
      <c r="Q22" s="550" t="s">
        <v>41</v>
      </c>
      <c r="R22" s="948" t="s">
        <v>111</v>
      </c>
      <c r="S22" s="749" t="s">
        <v>21</v>
      </c>
      <c r="T22" s="550" t="s">
        <v>40</v>
      </c>
      <c r="U22" s="550" t="s">
        <v>42</v>
      </c>
      <c r="V22" s="948" t="s">
        <v>111</v>
      </c>
      <c r="W22" s="548" t="s">
        <v>40</v>
      </c>
      <c r="X22" s="762" t="s">
        <v>21</v>
      </c>
      <c r="Y22" s="550" t="s">
        <v>41</v>
      </c>
      <c r="Z22" s="948" t="s">
        <v>111</v>
      </c>
      <c r="AA22" s="550" t="s">
        <v>21</v>
      </c>
      <c r="AB22" s="548" t="s">
        <v>42</v>
      </c>
      <c r="AC22" s="749" t="s">
        <v>35</v>
      </c>
      <c r="AD22" s="948" t="s">
        <v>111</v>
      </c>
      <c r="AE22" s="550" t="s">
        <v>42</v>
      </c>
      <c r="AF22" s="948" t="s">
        <v>111</v>
      </c>
      <c r="AG22" s="948" t="s">
        <v>111</v>
      </c>
      <c r="AH22" s="762" t="s">
        <v>21</v>
      </c>
      <c r="AI22" s="99">
        <f t="shared" si="2"/>
        <v>18</v>
      </c>
      <c r="AJ22" s="100">
        <f t="shared" si="3"/>
        <v>2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32" t="s">
        <v>61</v>
      </c>
      <c r="D23" s="550" t="s">
        <v>41</v>
      </c>
      <c r="E23" s="949" t="s">
        <v>114</v>
      </c>
      <c r="F23" s="711" t="s">
        <v>40</v>
      </c>
      <c r="G23" s="550" t="s">
        <v>21</v>
      </c>
      <c r="H23" s="550" t="s">
        <v>40</v>
      </c>
      <c r="I23" s="949" t="s">
        <v>114</v>
      </c>
      <c r="J23" s="550" t="s">
        <v>21</v>
      </c>
      <c r="K23" s="550" t="s">
        <v>36</v>
      </c>
      <c r="L23" s="550" t="s">
        <v>41</v>
      </c>
      <c r="M23" s="550" t="s">
        <v>40</v>
      </c>
      <c r="N23" s="550" t="s">
        <v>41</v>
      </c>
      <c r="O23" s="42" t="s">
        <v>21</v>
      </c>
      <c r="P23" s="42" t="s">
        <v>42</v>
      </c>
      <c r="Q23" s="949" t="s">
        <v>114</v>
      </c>
      <c r="R23" s="550" t="s">
        <v>21</v>
      </c>
      <c r="S23" s="949" t="s">
        <v>114</v>
      </c>
      <c r="T23" s="42" t="s">
        <v>21</v>
      </c>
      <c r="U23" s="42" t="s">
        <v>36</v>
      </c>
      <c r="V23" s="42" t="s">
        <v>41</v>
      </c>
      <c r="W23" s="550" t="s">
        <v>21</v>
      </c>
      <c r="X23" s="762" t="s">
        <v>36</v>
      </c>
      <c r="Y23" s="42" t="s">
        <v>36</v>
      </c>
      <c r="Z23" s="749" t="s">
        <v>21</v>
      </c>
      <c r="AA23" s="749" t="s">
        <v>21</v>
      </c>
      <c r="AB23" s="42" t="s">
        <v>36</v>
      </c>
      <c r="AC23" s="550" t="s">
        <v>36</v>
      </c>
      <c r="AD23" s="550" t="s">
        <v>36</v>
      </c>
      <c r="AE23" s="949" t="s">
        <v>114</v>
      </c>
      <c r="AF23" s="550" t="s">
        <v>42</v>
      </c>
      <c r="AG23" s="550" t="s">
        <v>21</v>
      </c>
      <c r="AH23" s="762" t="s">
        <v>41</v>
      </c>
      <c r="AI23" s="99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826"/>
      <c r="E24" s="909"/>
      <c r="F24" s="826"/>
      <c r="G24" s="909"/>
      <c r="H24" s="826"/>
      <c r="I24" s="826"/>
      <c r="J24" s="826"/>
      <c r="K24" s="826"/>
      <c r="L24" s="826"/>
      <c r="M24" s="828"/>
      <c r="N24" s="828"/>
      <c r="O24" s="826"/>
      <c r="P24" s="826"/>
      <c r="Q24" s="826"/>
      <c r="R24" s="826"/>
      <c r="S24" s="909"/>
      <c r="T24" s="909"/>
      <c r="U24" s="909"/>
      <c r="V24" s="826"/>
      <c r="W24" s="826"/>
      <c r="X24" s="827"/>
      <c r="Y24" s="909"/>
      <c r="Z24" s="826"/>
      <c r="AA24" s="909"/>
      <c r="AB24" s="909"/>
      <c r="AC24" s="909"/>
      <c r="AD24" s="909"/>
      <c r="AE24" s="909"/>
      <c r="AF24" s="909"/>
      <c r="AG24" s="826"/>
      <c r="AH24" s="826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7"/>
      <c r="C25" s="49"/>
      <c r="D25" s="548"/>
      <c r="E25" s="778"/>
      <c r="F25" s="548"/>
      <c r="G25" s="778"/>
      <c r="H25" s="548"/>
      <c r="I25" s="791"/>
      <c r="J25" s="791"/>
      <c r="K25" s="791"/>
      <c r="L25" s="548"/>
      <c r="M25" s="548"/>
      <c r="N25" s="548"/>
      <c r="O25" s="548"/>
      <c r="P25" s="548"/>
      <c r="Q25" s="548"/>
      <c r="R25" s="548"/>
      <c r="S25" s="778"/>
      <c r="T25" s="778"/>
      <c r="U25" s="778"/>
      <c r="V25" s="778"/>
      <c r="W25" s="778"/>
      <c r="X25" s="756"/>
      <c r="Y25" s="778"/>
      <c r="Z25" s="548"/>
      <c r="AA25" s="778"/>
      <c r="AB25" s="778"/>
      <c r="AC25" s="778"/>
      <c r="AD25" s="778"/>
      <c r="AE25" s="778"/>
      <c r="AF25" s="778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258" t="s">
        <v>62</v>
      </c>
      <c r="B26" s="1258"/>
      <c r="C26" s="1258"/>
      <c r="D26" s="763"/>
      <c r="E26" s="715"/>
      <c r="F26" s="715"/>
      <c r="G26" s="781"/>
      <c r="H26" s="715"/>
      <c r="J26" s="765"/>
      <c r="K26" s="763"/>
      <c r="L26" s="715"/>
      <c r="M26" s="715"/>
      <c r="N26" s="715"/>
      <c r="O26" s="548"/>
      <c r="P26" s="548"/>
      <c r="Q26" s="765"/>
      <c r="R26" s="763"/>
      <c r="S26" s="715"/>
      <c r="T26" s="715"/>
      <c r="U26" s="715"/>
      <c r="V26" s="715"/>
      <c r="W26" s="715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/>
      <c r="T27" s="1290"/>
      <c r="U27" s="1290"/>
      <c r="V27" s="1290" t="s">
        <v>122</v>
      </c>
      <c r="W27" s="1290"/>
      <c r="X27" s="1290"/>
      <c r="Y27" s="1290"/>
      <c r="Z27" s="1290"/>
      <c r="AA27" s="1290"/>
      <c r="AB27" s="1290"/>
      <c r="AC27" s="1290"/>
      <c r="AD27" s="1290"/>
      <c r="AE27" s="1291" t="s">
        <v>123</v>
      </c>
      <c r="AF27" s="1290"/>
      <c r="AG27" s="1286"/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1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1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1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1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1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1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1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1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1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  <c r="AG50" s="55">
        <f t="shared" si="32"/>
        <v>2</v>
      </c>
      <c r="AH50" s="55">
        <f t="shared" si="32"/>
        <v>2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2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4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2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2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4</v>
      </c>
    </row>
    <row r="56" spans="3:34" s="1" customFormat="1" ht="14"/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23">
    <cfRule type="expression" dxfId="10948" priority="29" stopIfTrue="1">
      <formula>AND(WEEKDAY(D$5)=1)</formula>
    </cfRule>
  </conditionalFormatting>
  <conditionalFormatting sqref="D21:E22">
    <cfRule type="expression" dxfId="10947" priority="57" stopIfTrue="1">
      <formula>AND(WEEKDAY(D$5)=1)</formula>
    </cfRule>
  </conditionalFormatting>
  <conditionalFormatting sqref="D14:H14 D19:F20">
    <cfRule type="expression" dxfId="10946" priority="47" stopIfTrue="1">
      <formula>AND(WEEKDAY(D$5)=1)</formula>
    </cfRule>
  </conditionalFormatting>
  <conditionalFormatting sqref="D8:I13">
    <cfRule type="expression" dxfId="10945" priority="2" stopIfTrue="1">
      <formula>AND(WEEKDAY(D$5)=1)</formula>
    </cfRule>
  </conditionalFormatting>
  <conditionalFormatting sqref="D15:I18">
    <cfRule type="expression" dxfId="10944" priority="10" stopIfTrue="1">
      <formula>AND(WEEKDAY(D$5)=1)</formula>
    </cfRule>
  </conditionalFormatting>
  <conditionalFormatting sqref="D5:AH7 D24:AH25">
    <cfRule type="expression" dxfId="10943" priority="41" stopIfTrue="1">
      <formula>AND(WEEKDAY(D$5)=1)</formula>
    </cfRule>
  </conditionalFormatting>
  <conditionalFormatting sqref="F21:F23">
    <cfRule type="expression" dxfId="10942" priority="30" stopIfTrue="1">
      <formula>AND(WEEKDAY(F$5)=1)</formula>
    </cfRule>
  </conditionalFormatting>
  <conditionalFormatting sqref="G23:H23">
    <cfRule type="expression" dxfId="10941" priority="46" stopIfTrue="1">
      <formula>AND(WEEKDAY(G$5)=1)</formula>
    </cfRule>
  </conditionalFormatting>
  <conditionalFormatting sqref="G19:I21">
    <cfRule type="expression" dxfId="10940" priority="15" stopIfTrue="1">
      <formula>AND(WEEKDAY(G$5)=1)</formula>
    </cfRule>
  </conditionalFormatting>
  <conditionalFormatting sqref="I22">
    <cfRule type="expression" dxfId="10939" priority="19" stopIfTrue="1">
      <formula>AND(WEEKDAY(I$5)=1)</formula>
    </cfRule>
  </conditionalFormatting>
  <conditionalFormatting sqref="J8:J23">
    <cfRule type="expression" dxfId="10938" priority="20" stopIfTrue="1">
      <formula>AND(WEEKDAY(J$5)=1)</formula>
    </cfRule>
  </conditionalFormatting>
  <conditionalFormatting sqref="K8:K21">
    <cfRule type="expression" dxfId="10937" priority="6" stopIfTrue="1">
      <formula>AND(WEEKDAY(K$5)=1)</formula>
    </cfRule>
  </conditionalFormatting>
  <conditionalFormatting sqref="K23:N23">
    <cfRule type="expression" dxfId="10936" priority="32" stopIfTrue="1">
      <formula>AND(WEEKDAY(K$5)=1)</formula>
    </cfRule>
  </conditionalFormatting>
  <conditionalFormatting sqref="L19:L22">
    <cfRule type="expression" dxfId="10935" priority="50" stopIfTrue="1">
      <formula>AND(WEEKDAY(L$5)=1)</formula>
    </cfRule>
  </conditionalFormatting>
  <conditionalFormatting sqref="L8:R18">
    <cfRule type="expression" dxfId="10934" priority="8" stopIfTrue="1">
      <formula>AND(WEEKDAY(L$5)=1)</formula>
    </cfRule>
  </conditionalFormatting>
  <conditionalFormatting sqref="M22">
    <cfRule type="expression" dxfId="10933" priority="21" stopIfTrue="1">
      <formula>AND(WEEKDAY(M$5)=1)</formula>
    </cfRule>
  </conditionalFormatting>
  <conditionalFormatting sqref="M19:N20">
    <cfRule type="expression" dxfId="10932" priority="16" stopIfTrue="1">
      <formula>AND(WEEKDAY(M$5)=1)</formula>
    </cfRule>
  </conditionalFormatting>
  <conditionalFormatting sqref="M21:Q21">
    <cfRule type="expression" dxfId="10931" priority="43" stopIfTrue="1">
      <formula>AND(WEEKDAY(M$5)=1)</formula>
    </cfRule>
  </conditionalFormatting>
  <conditionalFormatting sqref="O20:P26">
    <cfRule type="expression" dxfId="10930" priority="22" stopIfTrue="1">
      <formula>AND(WEEKDAY(O$5)=1)</formula>
    </cfRule>
  </conditionalFormatting>
  <conditionalFormatting sqref="O19:Q19 Q22">
    <cfRule type="expression" dxfId="10929" priority="51" stopIfTrue="1">
      <formula>AND(WEEKDAY(O$5)=1)</formula>
    </cfRule>
  </conditionalFormatting>
  <conditionalFormatting sqref="Q20">
    <cfRule type="expression" dxfId="10928" priority="17" stopIfTrue="1">
      <formula>AND(WEEKDAY(Q$5)=1)</formula>
    </cfRule>
  </conditionalFormatting>
  <conditionalFormatting sqref="R19:R21">
    <cfRule type="expression" dxfId="10927" priority="52" stopIfTrue="1">
      <formula>AND(WEEKDAY(R$5)=1)</formula>
    </cfRule>
  </conditionalFormatting>
  <conditionalFormatting sqref="R23">
    <cfRule type="expression" dxfId="10926" priority="58" stopIfTrue="1">
      <formula>AND(WEEKDAY(R$5)=1)</formula>
    </cfRule>
  </conditionalFormatting>
  <conditionalFormatting sqref="S8:S22">
    <cfRule type="expression" dxfId="10925" priority="13" stopIfTrue="1">
      <formula>AND(WEEKDAY(S$5)=1)</formula>
    </cfRule>
  </conditionalFormatting>
  <conditionalFormatting sqref="T22:U22">
    <cfRule type="expression" dxfId="10924" priority="53" stopIfTrue="1">
      <formula>AND(WEEKDAY(T$5)=1)</formula>
    </cfRule>
  </conditionalFormatting>
  <conditionalFormatting sqref="T19:V21">
    <cfRule type="expression" dxfId="10923" priority="18" stopIfTrue="1">
      <formula>AND(WEEKDAY(T$5)=1)</formula>
    </cfRule>
  </conditionalFormatting>
  <conditionalFormatting sqref="T8:AA18">
    <cfRule type="expression" dxfId="10922" priority="1" stopIfTrue="1">
      <formula>AND(WEEKDAY(T$5)=1)</formula>
    </cfRule>
  </conditionalFormatting>
  <conditionalFormatting sqref="T23:AD23">
    <cfRule type="expression" dxfId="10921" priority="35" stopIfTrue="1">
      <formula>AND(WEEKDAY(T$5)=1)</formula>
    </cfRule>
  </conditionalFormatting>
  <conditionalFormatting sqref="W19:Y22">
    <cfRule type="expression" dxfId="10920" priority="14" stopIfTrue="1">
      <formula>AND(WEEKDAY(W$5)=1)</formula>
    </cfRule>
  </conditionalFormatting>
  <conditionalFormatting sqref="Z19:AG21">
    <cfRule type="expression" dxfId="10919" priority="40" stopIfTrue="1">
      <formula>AND(WEEKDAY(Z$5)=1)</formula>
    </cfRule>
  </conditionalFormatting>
  <conditionalFormatting sqref="AA22:AC22">
    <cfRule type="expression" dxfId="10918" priority="26" stopIfTrue="1">
      <formula>AND(WEEKDAY(AA$5)=1)</formula>
    </cfRule>
  </conditionalFormatting>
  <conditionalFormatting sqref="AB8:AB12 AC8:AF13 AG8:AH18 AE22 AF23:AH23">
    <cfRule type="expression" dxfId="10917" priority="44" stopIfTrue="1">
      <formula>AND(WEEKDAY(AB$5)=1)</formula>
    </cfRule>
  </conditionalFormatting>
  <conditionalFormatting sqref="AB14:AF18">
    <cfRule type="expression" dxfId="10916" priority="7" stopIfTrue="1">
      <formula>AND(WEEKDAY(AB$5)=1)</formula>
    </cfRule>
  </conditionalFormatting>
  <conditionalFormatting sqref="AH19:AH22">
    <cfRule type="expression" dxfId="10915" priority="56" stopIfTrue="1">
      <formula>AND(WEEKDAY(AH$5)=1)</formula>
    </cfRule>
  </conditionalFormatting>
  <conditionalFormatting sqref="AI8:AK25">
    <cfRule type="cellIs" dxfId="10914" priority="45" stopIfTrue="1" operator="equal">
      <formula>0</formula>
    </cfRule>
  </conditionalFormatting>
  <conditionalFormatting sqref="AN8:AN25">
    <cfRule type="cellIs" dxfId="10913" priority="4" stopIfTrue="1" operator="equal">
      <formula>0</formula>
    </cfRule>
  </conditionalFormatting>
  <dataValidations count="2">
    <dataValidation type="list" allowBlank="1" showInputMessage="1" showErrorMessage="1" sqref="O22:P22 W22:X22 G23:H23 K23 N23:P23 R23 T23:AB23 AD23 AF23:AG23 D8:D23 E8:E22 F8:F23 I8:I13 I15:I22 J8:J23 K8:K21 Q8:Q22 R8:R21 Y8:Y22 Z8:Z21 AA8:AA22 AB8:AB12 AB14:AB22 AC8:AC23 AD8:AD21 AE8:AE22 AH8:AH23 S8:U22 V8:X21 G8:H21 AF8:AG21 L8:M23 N8:P21" xr:uid="{00000000-0002-0000-1600-000000000000}">
      <formula1>"ヤ,2早,3早,2オ,3オ,2－,3－,－,日,有,2,3,"</formula1>
    </dataValidation>
    <dataValidation type="list" allowBlank="1" showInputMessage="1" showErrorMessage="1" sqref="O24:P26 Q24:AH25 D24:N25" xr:uid="{00000000-0002-0000-1600-000001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X59"/>
  <sheetViews>
    <sheetView topLeftCell="A7" workbookViewId="0">
      <selection activeCell="AG22" sqref="AG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 t="s">
        <v>124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82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829"/>
      <c r="AG3" s="829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43556</v>
      </c>
      <c r="E5" s="11">
        <f>DATE($A$1,$D$2,2)</f>
        <v>43557</v>
      </c>
      <c r="F5" s="11">
        <f>DATE($A$1,$D$2,3)</f>
        <v>43558</v>
      </c>
      <c r="G5" s="11">
        <f>DATE($A$1,$D$2,4)</f>
        <v>43559</v>
      </c>
      <c r="H5" s="11">
        <f>DATE($A$1,$D$2,5)</f>
        <v>43560</v>
      </c>
      <c r="I5" s="11">
        <f>DATE($A$1,$D$2,6)</f>
        <v>43561</v>
      </c>
      <c r="J5" s="11">
        <f>DATE($A$1,$D$2,7)</f>
        <v>43562</v>
      </c>
      <c r="K5" s="11">
        <f>DATE($A$1,$D$2,8)</f>
        <v>43563</v>
      </c>
      <c r="L5" s="11">
        <f>DATE($A$1,$D$2,9)</f>
        <v>43564</v>
      </c>
      <c r="M5" s="11">
        <f>DATE($A$1,$D$2,10)</f>
        <v>43565</v>
      </c>
      <c r="N5" s="56">
        <f>DATE($A$1,$D$2,11)</f>
        <v>43566</v>
      </c>
      <c r="O5" s="11">
        <f>DATE($A$1,$D$2,12)</f>
        <v>43567</v>
      </c>
      <c r="P5" s="11">
        <f>DATE($A$1,$D$2,13)</f>
        <v>43568</v>
      </c>
      <c r="Q5" s="11">
        <f>DATE($A$1,$D$2,14)</f>
        <v>43569</v>
      </c>
      <c r="R5" s="11">
        <f>DATE($A$1,$D$2,15)</f>
        <v>43570</v>
      </c>
      <c r="S5" s="11">
        <f>DATE($A$1,$D$2,16)</f>
        <v>43571</v>
      </c>
      <c r="T5" s="11">
        <f>DATE($A$1,$D$2,17)</f>
        <v>43572</v>
      </c>
      <c r="U5" s="11">
        <f>DATE($A$1,$D$2,18)</f>
        <v>43573</v>
      </c>
      <c r="V5" s="11">
        <f>DATE($A$1,$D$2,19)</f>
        <v>43574</v>
      </c>
      <c r="W5" s="11">
        <f>DATE($A$1,$D$2,20)</f>
        <v>43575</v>
      </c>
      <c r="X5" s="11">
        <f>DATE($A$1,$D$2,21)</f>
        <v>43576</v>
      </c>
      <c r="Y5" s="11">
        <f>DATE($A$1,$D$2,22)</f>
        <v>43577</v>
      </c>
      <c r="Z5" s="11">
        <f>DATE($A$1,$D$2,23)</f>
        <v>43578</v>
      </c>
      <c r="AA5" s="11">
        <f>DATE($A$1,$D$2,24)</f>
        <v>43579</v>
      </c>
      <c r="AB5" s="11">
        <f>DATE($A$1,$D$2,25)</f>
        <v>43580</v>
      </c>
      <c r="AC5" s="11">
        <f>DATE($A$1,$D$2,26)</f>
        <v>43581</v>
      </c>
      <c r="AD5" s="11">
        <f>DATE($A$1,$D$2,27)</f>
        <v>43582</v>
      </c>
      <c r="AE5" s="11">
        <f>DATE($A$1,$D$2,28)</f>
        <v>43583</v>
      </c>
      <c r="AF5" s="88">
        <f>DATE($A$1,$D$2,29)</f>
        <v>43584</v>
      </c>
      <c r="AG5" s="11">
        <f>DATE($A$1,$D$2,30)</f>
        <v>43585</v>
      </c>
      <c r="AH5" s="478">
        <f>DATE($A$1,$D$2,31)</f>
        <v>43586</v>
      </c>
      <c r="AI5" s="90"/>
      <c r="AJ5" s="90"/>
      <c r="AK5" s="91"/>
      <c r="AL5" s="1267"/>
    </row>
    <row r="6" spans="1:50" ht="14">
      <c r="A6" s="1254"/>
      <c r="B6" s="1255"/>
      <c r="C6" s="1248"/>
      <c r="D6" s="830">
        <f t="shared" ref="D6:AH6" si="0">IF(MONTH(D5)&gt;$D$2,"",D5)</f>
        <v>43556</v>
      </c>
      <c r="E6" s="11">
        <f t="shared" si="0"/>
        <v>43557</v>
      </c>
      <c r="F6" s="88">
        <f t="shared" si="0"/>
        <v>43558</v>
      </c>
      <c r="G6" s="11">
        <f t="shared" si="0"/>
        <v>43559</v>
      </c>
      <c r="H6" s="11">
        <f t="shared" si="0"/>
        <v>43560</v>
      </c>
      <c r="I6" s="11">
        <f t="shared" si="0"/>
        <v>43561</v>
      </c>
      <c r="J6" s="11">
        <f t="shared" si="0"/>
        <v>43562</v>
      </c>
      <c r="K6" s="88">
        <f t="shared" si="0"/>
        <v>43563</v>
      </c>
      <c r="L6" s="88">
        <f t="shared" si="0"/>
        <v>43564</v>
      </c>
      <c r="M6" s="11">
        <f t="shared" si="0"/>
        <v>43565</v>
      </c>
      <c r="N6" s="88">
        <f t="shared" si="0"/>
        <v>43566</v>
      </c>
      <c r="O6" s="88">
        <f t="shared" si="0"/>
        <v>43567</v>
      </c>
      <c r="P6" s="88">
        <f t="shared" si="0"/>
        <v>43568</v>
      </c>
      <c r="Q6" s="88">
        <f t="shared" si="0"/>
        <v>43569</v>
      </c>
      <c r="R6" s="11">
        <f t="shared" si="0"/>
        <v>43570</v>
      </c>
      <c r="S6" s="11">
        <f t="shared" si="0"/>
        <v>43571</v>
      </c>
      <c r="T6" s="11">
        <f t="shared" si="0"/>
        <v>43572</v>
      </c>
      <c r="U6" s="88">
        <f t="shared" si="0"/>
        <v>43573</v>
      </c>
      <c r="V6" s="11">
        <f t="shared" si="0"/>
        <v>43574</v>
      </c>
      <c r="W6" s="11">
        <f t="shared" si="0"/>
        <v>43575</v>
      </c>
      <c r="X6" s="56">
        <f t="shared" si="0"/>
        <v>43576</v>
      </c>
      <c r="Y6" s="11">
        <f t="shared" si="0"/>
        <v>43577</v>
      </c>
      <c r="Z6" s="88">
        <f t="shared" si="0"/>
        <v>43578</v>
      </c>
      <c r="AA6" s="11">
        <f t="shared" si="0"/>
        <v>43579</v>
      </c>
      <c r="AB6" s="88">
        <f t="shared" si="0"/>
        <v>43580</v>
      </c>
      <c r="AC6" s="88">
        <f t="shared" si="0"/>
        <v>43581</v>
      </c>
      <c r="AD6" s="88">
        <f t="shared" si="0"/>
        <v>43582</v>
      </c>
      <c r="AE6" s="88">
        <f t="shared" si="0"/>
        <v>43583</v>
      </c>
      <c r="AF6" s="56">
        <f t="shared" si="0"/>
        <v>43584</v>
      </c>
      <c r="AG6" s="11">
        <f t="shared" si="0"/>
        <v>43585</v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831" t="str">
        <f t="shared" ref="D7:AH7" si="1">IF(D6="","",CHOOSE(WEEKDAY(D6,1),"日","月","火","水","木","金","土"))</f>
        <v>月</v>
      </c>
      <c r="E7" s="117" t="str">
        <f t="shared" si="1"/>
        <v>火</v>
      </c>
      <c r="F7" s="831" t="str">
        <f t="shared" si="1"/>
        <v>水</v>
      </c>
      <c r="G7" s="744" t="str">
        <f t="shared" si="1"/>
        <v>木</v>
      </c>
      <c r="H7" s="117" t="str">
        <f t="shared" si="1"/>
        <v>金</v>
      </c>
      <c r="I7" s="117" t="str">
        <f t="shared" si="1"/>
        <v>土</v>
      </c>
      <c r="J7" s="770" t="str">
        <f t="shared" si="1"/>
        <v>日</v>
      </c>
      <c r="K7" s="831" t="str">
        <f t="shared" si="1"/>
        <v>月</v>
      </c>
      <c r="L7" s="831" t="str">
        <f t="shared" si="1"/>
        <v>火</v>
      </c>
      <c r="M7" s="117" t="str">
        <f t="shared" si="1"/>
        <v>水</v>
      </c>
      <c r="N7" s="744" t="str">
        <f t="shared" si="1"/>
        <v>木</v>
      </c>
      <c r="O7" s="831" t="str">
        <f t="shared" si="1"/>
        <v>金</v>
      </c>
      <c r="P7" s="117" t="str">
        <f t="shared" si="1"/>
        <v>土</v>
      </c>
      <c r="Q7" s="770" t="str">
        <f t="shared" si="1"/>
        <v>日</v>
      </c>
      <c r="R7" s="117" t="str">
        <f t="shared" si="1"/>
        <v>月</v>
      </c>
      <c r="S7" s="117" t="str">
        <f t="shared" si="1"/>
        <v>火</v>
      </c>
      <c r="T7" s="117" t="str">
        <f t="shared" si="1"/>
        <v>水</v>
      </c>
      <c r="U7" s="744" t="str">
        <f t="shared" si="1"/>
        <v>木</v>
      </c>
      <c r="V7" s="117" t="str">
        <f t="shared" si="1"/>
        <v>金</v>
      </c>
      <c r="W7" s="117" t="str">
        <f t="shared" si="1"/>
        <v>土</v>
      </c>
      <c r="X7" s="807" t="str">
        <f t="shared" si="1"/>
        <v>日</v>
      </c>
      <c r="Y7" s="117" t="str">
        <f t="shared" si="1"/>
        <v>月</v>
      </c>
      <c r="Z7" s="831" t="str">
        <f t="shared" si="1"/>
        <v>火</v>
      </c>
      <c r="AA7" s="117" t="str">
        <f t="shared" si="1"/>
        <v>水</v>
      </c>
      <c r="AB7" s="708" t="str">
        <f t="shared" si="1"/>
        <v>木</v>
      </c>
      <c r="AC7" s="117" t="str">
        <f t="shared" si="1"/>
        <v>金</v>
      </c>
      <c r="AD7" s="117" t="str">
        <f t="shared" si="1"/>
        <v>土</v>
      </c>
      <c r="AE7" s="770" t="str">
        <f t="shared" si="1"/>
        <v>日</v>
      </c>
      <c r="AF7" s="807" t="str">
        <f t="shared" si="1"/>
        <v>月</v>
      </c>
      <c r="AG7" s="117" t="str">
        <f t="shared" si="1"/>
        <v>火</v>
      </c>
      <c r="AH7" s="770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8" t="s">
        <v>37</v>
      </c>
      <c r="E8" s="778" t="s">
        <v>37</v>
      </c>
      <c r="F8" s="548" t="s">
        <v>21</v>
      </c>
      <c r="G8" s="548" t="s">
        <v>24</v>
      </c>
      <c r="H8" s="548" t="s">
        <v>34</v>
      </c>
      <c r="I8" s="548" t="s">
        <v>21</v>
      </c>
      <c r="J8" s="548" t="s">
        <v>37</v>
      </c>
      <c r="K8" s="568" t="s">
        <v>28</v>
      </c>
      <c r="L8" s="548" t="s">
        <v>34</v>
      </c>
      <c r="M8" s="548" t="s">
        <v>21</v>
      </c>
      <c r="N8" s="548" t="s">
        <v>21</v>
      </c>
      <c r="O8" s="778" t="s">
        <v>37</v>
      </c>
      <c r="P8" s="789" t="s">
        <v>24</v>
      </c>
      <c r="Q8" s="548" t="s">
        <v>34</v>
      </c>
      <c r="R8" s="548" t="s">
        <v>21</v>
      </c>
      <c r="S8" s="913" t="s">
        <v>21</v>
      </c>
      <c r="T8" s="832" t="s">
        <v>37</v>
      </c>
      <c r="U8" s="548" t="s">
        <v>24</v>
      </c>
      <c r="V8" s="548" t="s">
        <v>34</v>
      </c>
      <c r="W8" s="548" t="s">
        <v>21</v>
      </c>
      <c r="X8" s="756" t="s">
        <v>37</v>
      </c>
      <c r="Y8" s="548" t="s">
        <v>37</v>
      </c>
      <c r="Z8" s="548" t="s">
        <v>37</v>
      </c>
      <c r="AA8" s="548" t="s">
        <v>21</v>
      </c>
      <c r="AB8" s="548" t="s">
        <v>37</v>
      </c>
      <c r="AC8" s="548" t="s">
        <v>35</v>
      </c>
      <c r="AD8" s="568" t="s">
        <v>21</v>
      </c>
      <c r="AE8" s="568" t="s">
        <v>37</v>
      </c>
      <c r="AF8" s="819" t="s">
        <v>37</v>
      </c>
      <c r="AG8" s="568" t="s">
        <v>28</v>
      </c>
      <c r="AH8" s="568"/>
      <c r="AI8" s="587">
        <f t="shared" ref="AI8:AI25" si="2">SUM(AO8:AP8)</f>
        <v>18</v>
      </c>
      <c r="AJ8" s="100">
        <f t="shared" ref="AJ8:AJ25" si="3">COUNTIF(D8:AH8,"有")</f>
        <v>1</v>
      </c>
      <c r="AK8" s="101">
        <f t="shared" ref="AK8:AK25" si="4">SUM(AQ8:AX8)</f>
        <v>20</v>
      </c>
      <c r="AL8" s="544" t="s">
        <v>38</v>
      </c>
      <c r="AM8" s="545"/>
      <c r="AN8" s="55">
        <f t="shared" ref="AN8:AN23" si="5">COUNTIF(D8:AH8,"日")</f>
        <v>11</v>
      </c>
      <c r="AO8" s="55">
        <f t="shared" ref="AO8:AO27" si="6">COUNTIF(D8:AH8,"ヤ")</f>
        <v>9</v>
      </c>
      <c r="AP8" s="55">
        <f t="shared" ref="AP8:AP27" si="7">COUNTIF(D8:AH8,"ﾔ")</f>
        <v>9</v>
      </c>
      <c r="AQ8" s="55">
        <f t="shared" ref="AQ8:AQ27" si="8">COUNTIF(D8:AH8,"2-")</f>
        <v>3</v>
      </c>
      <c r="AR8" s="55">
        <f t="shared" ref="AR8:AR27" si="9">COUNTIF(D8:AH8,"2－")</f>
        <v>3</v>
      </c>
      <c r="AS8" s="55">
        <f t="shared" ref="AS8:AS27" si="10">COUNTIF(D8:AH8,"２-")</f>
        <v>3</v>
      </c>
      <c r="AT8" s="55">
        <f t="shared" ref="AT8:AT27" si="11">COUNTIF(D8:AH8,"２－")</f>
        <v>3</v>
      </c>
      <c r="AU8" s="55">
        <f t="shared" ref="AU8:AU27" si="12">COUNTIF(D8:AH8,"3-")</f>
        <v>2</v>
      </c>
      <c r="AV8" s="55">
        <f t="shared" ref="AV8:AV27" si="13">COUNTIF(D8:AH8,"3－")</f>
        <v>2</v>
      </c>
      <c r="AW8" s="55">
        <f t="shared" ref="AW8:AW27" si="14">COUNTIF(D8:AH8,"３-")</f>
        <v>2</v>
      </c>
      <c r="AX8" s="55">
        <f t="shared" ref="AX8:AX27" si="15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8" t="s">
        <v>21</v>
      </c>
      <c r="E9" s="778" t="s">
        <v>37</v>
      </c>
      <c r="F9" s="548" t="s">
        <v>40</v>
      </c>
      <c r="G9" s="548" t="s">
        <v>37</v>
      </c>
      <c r="H9" s="548" t="s">
        <v>37</v>
      </c>
      <c r="I9" s="548" t="s">
        <v>37</v>
      </c>
      <c r="J9" s="729" t="s">
        <v>21</v>
      </c>
      <c r="K9" s="568" t="s">
        <v>37</v>
      </c>
      <c r="L9" s="548" t="s">
        <v>37</v>
      </c>
      <c r="M9" s="548" t="s">
        <v>24</v>
      </c>
      <c r="N9" s="548" t="s">
        <v>34</v>
      </c>
      <c r="O9" s="548" t="s">
        <v>21</v>
      </c>
      <c r="P9" s="778" t="s">
        <v>37</v>
      </c>
      <c r="Q9" s="568" t="s">
        <v>37</v>
      </c>
      <c r="R9" s="568" t="s">
        <v>37</v>
      </c>
      <c r="S9" s="568" t="s">
        <v>28</v>
      </c>
      <c r="T9" s="548" t="s">
        <v>34</v>
      </c>
      <c r="U9" s="729" t="s">
        <v>21</v>
      </c>
      <c r="V9" s="832" t="s">
        <v>21</v>
      </c>
      <c r="W9" s="548" t="s">
        <v>37</v>
      </c>
      <c r="X9" s="808" t="s">
        <v>21</v>
      </c>
      <c r="Y9" s="787" t="s">
        <v>21</v>
      </c>
      <c r="Z9" s="548" t="s">
        <v>28</v>
      </c>
      <c r="AA9" s="548" t="s">
        <v>34</v>
      </c>
      <c r="AB9" s="729" t="s">
        <v>21</v>
      </c>
      <c r="AC9" s="548" t="s">
        <v>37</v>
      </c>
      <c r="AD9" s="548" t="s">
        <v>37</v>
      </c>
      <c r="AE9" s="548" t="s">
        <v>24</v>
      </c>
      <c r="AF9" s="819" t="s">
        <v>34</v>
      </c>
      <c r="AG9" s="568" t="s">
        <v>21</v>
      </c>
      <c r="AH9" s="568"/>
      <c r="AI9" s="587">
        <f t="shared" si="2"/>
        <v>18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 t="shared" si="5"/>
        <v>12</v>
      </c>
      <c r="AO9" s="55">
        <f t="shared" si="6"/>
        <v>9</v>
      </c>
      <c r="AP9" s="55">
        <f t="shared" si="7"/>
        <v>9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548" t="s">
        <v>34</v>
      </c>
      <c r="E10" s="778" t="s">
        <v>21</v>
      </c>
      <c r="F10" s="729" t="s">
        <v>21</v>
      </c>
      <c r="G10" s="548" t="s">
        <v>36</v>
      </c>
      <c r="H10" s="548" t="s">
        <v>42</v>
      </c>
      <c r="I10" s="568" t="s">
        <v>42</v>
      </c>
      <c r="J10" s="729" t="s">
        <v>21</v>
      </c>
      <c r="K10" s="568" t="s">
        <v>37</v>
      </c>
      <c r="L10" s="568" t="s">
        <v>24</v>
      </c>
      <c r="M10" s="548" t="s">
        <v>34</v>
      </c>
      <c r="N10" s="548" t="s">
        <v>21</v>
      </c>
      <c r="O10" s="778" t="s">
        <v>40</v>
      </c>
      <c r="P10" s="789" t="s">
        <v>42</v>
      </c>
      <c r="Q10" s="568" t="s">
        <v>24</v>
      </c>
      <c r="R10" s="568" t="s">
        <v>34</v>
      </c>
      <c r="S10" s="568" t="s">
        <v>21</v>
      </c>
      <c r="T10" s="913" t="s">
        <v>21</v>
      </c>
      <c r="U10" s="548" t="s">
        <v>37</v>
      </c>
      <c r="V10" s="548" t="s">
        <v>42</v>
      </c>
      <c r="W10" s="548" t="s">
        <v>24</v>
      </c>
      <c r="X10" s="819" t="s">
        <v>34</v>
      </c>
      <c r="Y10" s="568" t="s">
        <v>21</v>
      </c>
      <c r="Z10" s="568" t="s">
        <v>41</v>
      </c>
      <c r="AA10" s="568" t="s">
        <v>37</v>
      </c>
      <c r="AB10" s="548" t="s">
        <v>42</v>
      </c>
      <c r="AC10" s="548" t="s">
        <v>24</v>
      </c>
      <c r="AD10" s="548" t="s">
        <v>34</v>
      </c>
      <c r="AE10" s="729" t="s">
        <v>21</v>
      </c>
      <c r="AF10" s="820" t="s">
        <v>21</v>
      </c>
      <c r="AG10" s="568" t="s">
        <v>40</v>
      </c>
      <c r="AH10" s="568"/>
      <c r="AI10" s="587">
        <f t="shared" si="2"/>
        <v>18</v>
      </c>
      <c r="AJ10" s="100">
        <f t="shared" si="3"/>
        <v>0</v>
      </c>
      <c r="AK10" s="101">
        <f t="shared" si="4"/>
        <v>16</v>
      </c>
      <c r="AL10" s="102" t="s">
        <v>38</v>
      </c>
      <c r="AM10" s="103"/>
      <c r="AN10" s="55">
        <f t="shared" si="5"/>
        <v>3</v>
      </c>
      <c r="AO10" s="55">
        <f t="shared" si="6"/>
        <v>9</v>
      </c>
      <c r="AP10" s="55">
        <f t="shared" si="7"/>
        <v>9</v>
      </c>
      <c r="AQ10" s="55">
        <f t="shared" si="8"/>
        <v>4</v>
      </c>
      <c r="AR10" s="55">
        <f t="shared" si="9"/>
        <v>4</v>
      </c>
      <c r="AS10" s="55">
        <f t="shared" si="10"/>
        <v>4</v>
      </c>
      <c r="AT10" s="55">
        <f t="shared" si="11"/>
        <v>4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548" t="s">
        <v>37</v>
      </c>
      <c r="E11" s="809" t="s">
        <v>21</v>
      </c>
      <c r="F11" s="548" t="s">
        <v>37</v>
      </c>
      <c r="G11" s="729" t="s">
        <v>21</v>
      </c>
      <c r="H11" s="548" t="s">
        <v>21</v>
      </c>
      <c r="I11" s="568" t="s">
        <v>21</v>
      </c>
      <c r="J11" s="548" t="s">
        <v>21</v>
      </c>
      <c r="K11" s="787" t="s">
        <v>21</v>
      </c>
      <c r="L11" s="568" t="s">
        <v>37</v>
      </c>
      <c r="M11" s="548" t="s">
        <v>37</v>
      </c>
      <c r="N11" s="548" t="s">
        <v>37</v>
      </c>
      <c r="O11" s="778" t="s">
        <v>21</v>
      </c>
      <c r="P11" s="789" t="s">
        <v>21</v>
      </c>
      <c r="Q11" s="568" t="s">
        <v>21</v>
      </c>
      <c r="R11" s="568" t="s">
        <v>21</v>
      </c>
      <c r="S11" s="913" t="s">
        <v>37</v>
      </c>
      <c r="T11" s="913" t="s">
        <v>21</v>
      </c>
      <c r="U11" s="548" t="s">
        <v>21</v>
      </c>
      <c r="V11" s="832" t="s">
        <v>37</v>
      </c>
      <c r="W11" s="548" t="s">
        <v>21</v>
      </c>
      <c r="X11" s="819" t="s">
        <v>21</v>
      </c>
      <c r="Y11" s="568" t="s">
        <v>37</v>
      </c>
      <c r="Z11" s="568" t="s">
        <v>37</v>
      </c>
      <c r="AA11" s="568" t="s">
        <v>21</v>
      </c>
      <c r="AB11" s="832" t="s">
        <v>21</v>
      </c>
      <c r="AC11" s="548" t="s">
        <v>21</v>
      </c>
      <c r="AD11" s="548" t="s">
        <v>21</v>
      </c>
      <c r="AE11" s="548" t="s">
        <v>21</v>
      </c>
      <c r="AF11" s="819" t="s">
        <v>21</v>
      </c>
      <c r="AG11" s="568" t="s">
        <v>37</v>
      </c>
      <c r="AH11" s="568"/>
      <c r="AI11" s="587">
        <f t="shared" si="2"/>
        <v>40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20</v>
      </c>
      <c r="AP11" s="55">
        <f t="shared" si="7"/>
        <v>20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548"/>
      <c r="E12" s="778"/>
      <c r="F12" s="548"/>
      <c r="G12" s="548"/>
      <c r="H12" s="548"/>
      <c r="I12" s="568"/>
      <c r="J12" s="548"/>
      <c r="K12" s="568"/>
      <c r="L12" s="568"/>
      <c r="M12" s="548"/>
      <c r="N12" s="548"/>
      <c r="O12" s="778"/>
      <c r="P12" s="789"/>
      <c r="Q12" s="548"/>
      <c r="R12" s="548"/>
      <c r="S12" s="548"/>
      <c r="T12" s="568"/>
      <c r="U12" s="548"/>
      <c r="V12" s="548"/>
      <c r="W12" s="548"/>
      <c r="X12" s="819"/>
      <c r="Y12" s="548"/>
      <c r="Z12" s="568"/>
      <c r="AA12" s="568"/>
      <c r="AB12" s="548"/>
      <c r="AC12" s="548"/>
      <c r="AD12" s="548"/>
      <c r="AE12" s="548"/>
      <c r="AF12" s="756"/>
      <c r="AG12" s="548"/>
      <c r="AH12" s="54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8" t="s">
        <v>24</v>
      </c>
      <c r="E13" s="778" t="s">
        <v>34</v>
      </c>
      <c r="F13" s="729" t="s">
        <v>21</v>
      </c>
      <c r="G13" s="548" t="s">
        <v>42</v>
      </c>
      <c r="H13" s="548" t="s">
        <v>40</v>
      </c>
      <c r="I13" s="568" t="s">
        <v>24</v>
      </c>
      <c r="J13" s="548" t="s">
        <v>34</v>
      </c>
      <c r="K13" s="568" t="s">
        <v>21</v>
      </c>
      <c r="L13" s="568" t="s">
        <v>35</v>
      </c>
      <c r="M13" s="935" t="s">
        <v>125</v>
      </c>
      <c r="N13" s="548" t="s">
        <v>24</v>
      </c>
      <c r="O13" s="778" t="s">
        <v>34</v>
      </c>
      <c r="P13" s="787" t="s">
        <v>21</v>
      </c>
      <c r="Q13" s="548" t="s">
        <v>21</v>
      </c>
      <c r="R13" s="935" t="s">
        <v>121</v>
      </c>
      <c r="S13" s="568" t="s">
        <v>24</v>
      </c>
      <c r="T13" s="568" t="s">
        <v>34</v>
      </c>
      <c r="U13" s="548" t="s">
        <v>21</v>
      </c>
      <c r="V13" s="548" t="s">
        <v>35</v>
      </c>
      <c r="W13" s="935" t="s">
        <v>125</v>
      </c>
      <c r="X13" s="819" t="s">
        <v>37</v>
      </c>
      <c r="Y13" s="548" t="s">
        <v>24</v>
      </c>
      <c r="Z13" s="568" t="s">
        <v>34</v>
      </c>
      <c r="AA13" s="568" t="s">
        <v>21</v>
      </c>
      <c r="AB13" s="935" t="s">
        <v>121</v>
      </c>
      <c r="AC13" s="548" t="s">
        <v>42</v>
      </c>
      <c r="AD13" s="568" t="s">
        <v>21</v>
      </c>
      <c r="AE13" s="568" t="s">
        <v>21</v>
      </c>
      <c r="AF13" s="819" t="s">
        <v>42</v>
      </c>
      <c r="AG13" s="913" t="s">
        <v>21</v>
      </c>
      <c r="AH13" s="548"/>
      <c r="AI13" s="99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si="5"/>
        <v>1</v>
      </c>
      <c r="AO13" s="55">
        <f t="shared" si="6"/>
        <v>9</v>
      </c>
      <c r="AP13" s="55">
        <f t="shared" si="7"/>
        <v>9</v>
      </c>
      <c r="AQ13" s="55">
        <f t="shared" si="8"/>
        <v>5</v>
      </c>
      <c r="AR13" s="55">
        <f t="shared" si="9"/>
        <v>5</v>
      </c>
      <c r="AS13" s="55">
        <f t="shared" si="10"/>
        <v>5</v>
      </c>
      <c r="AT13" s="55">
        <f t="shared" si="11"/>
        <v>5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548" t="s">
        <v>34</v>
      </c>
      <c r="E14" s="778" t="s">
        <v>21</v>
      </c>
      <c r="F14" s="729" t="s">
        <v>21</v>
      </c>
      <c r="G14" s="729" t="s">
        <v>21</v>
      </c>
      <c r="H14" s="548" t="s">
        <v>28</v>
      </c>
      <c r="I14" s="778" t="s">
        <v>34</v>
      </c>
      <c r="J14" s="936" t="s">
        <v>21</v>
      </c>
      <c r="K14" s="550" t="s">
        <v>36</v>
      </c>
      <c r="L14" s="568" t="s">
        <v>28</v>
      </c>
      <c r="M14" s="568" t="s">
        <v>34</v>
      </c>
      <c r="N14" s="729" t="s">
        <v>21</v>
      </c>
      <c r="O14" s="778" t="s">
        <v>28</v>
      </c>
      <c r="P14" s="778" t="s">
        <v>34</v>
      </c>
      <c r="Q14" s="548" t="s">
        <v>21</v>
      </c>
      <c r="R14" s="568" t="s">
        <v>28</v>
      </c>
      <c r="S14" s="548" t="s">
        <v>34</v>
      </c>
      <c r="T14" s="548" t="s">
        <v>21</v>
      </c>
      <c r="U14" s="935" t="s">
        <v>125</v>
      </c>
      <c r="V14" s="548" t="s">
        <v>28</v>
      </c>
      <c r="W14" s="548" t="s">
        <v>34</v>
      </c>
      <c r="X14" s="756" t="s">
        <v>21</v>
      </c>
      <c r="Y14" s="548" t="s">
        <v>36</v>
      </c>
      <c r="Z14" s="568" t="s">
        <v>35</v>
      </c>
      <c r="AA14" s="935" t="s">
        <v>125</v>
      </c>
      <c r="AB14" s="548" t="s">
        <v>41</v>
      </c>
      <c r="AC14" s="935" t="s">
        <v>121</v>
      </c>
      <c r="AD14" s="945" t="s">
        <v>21</v>
      </c>
      <c r="AE14" s="568" t="s">
        <v>28</v>
      </c>
      <c r="AF14" s="819" t="s">
        <v>34</v>
      </c>
      <c r="AG14" s="568" t="s">
        <v>35</v>
      </c>
      <c r="AH14" s="548"/>
      <c r="AI14" s="99">
        <f t="shared" si="2"/>
        <v>18</v>
      </c>
      <c r="AJ14" s="100">
        <f t="shared" si="3"/>
        <v>2</v>
      </c>
      <c r="AK14" s="101">
        <f t="shared" si="4"/>
        <v>24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548" t="s">
        <v>21</v>
      </c>
      <c r="E15" s="778" t="s">
        <v>24</v>
      </c>
      <c r="F15" s="548" t="s">
        <v>34</v>
      </c>
      <c r="G15" s="548" t="s">
        <v>21</v>
      </c>
      <c r="H15" s="548" t="s">
        <v>36</v>
      </c>
      <c r="I15" s="548" t="s">
        <v>21</v>
      </c>
      <c r="J15" s="548" t="s">
        <v>42</v>
      </c>
      <c r="K15" s="548" t="s">
        <v>41</v>
      </c>
      <c r="L15" s="548" t="s">
        <v>40</v>
      </c>
      <c r="M15" s="787" t="s">
        <v>21</v>
      </c>
      <c r="N15" s="548" t="s">
        <v>21</v>
      </c>
      <c r="O15" s="778" t="s">
        <v>36</v>
      </c>
      <c r="P15" s="778" t="s">
        <v>36</v>
      </c>
      <c r="Q15" s="548" t="s">
        <v>21</v>
      </c>
      <c r="R15" s="548" t="s">
        <v>35</v>
      </c>
      <c r="S15" s="548" t="s">
        <v>40</v>
      </c>
      <c r="T15" s="548" t="s">
        <v>24</v>
      </c>
      <c r="U15" s="548" t="s">
        <v>34</v>
      </c>
      <c r="V15" s="548" t="s">
        <v>21</v>
      </c>
      <c r="W15" s="548" t="s">
        <v>36</v>
      </c>
      <c r="X15" s="819" t="s">
        <v>28</v>
      </c>
      <c r="Y15" s="548" t="s">
        <v>34</v>
      </c>
      <c r="Z15" s="548" t="s">
        <v>21</v>
      </c>
      <c r="AA15" s="568" t="s">
        <v>28</v>
      </c>
      <c r="AB15" s="548" t="s">
        <v>34</v>
      </c>
      <c r="AC15" s="913" t="s">
        <v>21</v>
      </c>
      <c r="AD15" s="568" t="s">
        <v>24</v>
      </c>
      <c r="AE15" s="568" t="s">
        <v>34</v>
      </c>
      <c r="AF15" s="819" t="s">
        <v>35</v>
      </c>
      <c r="AG15" s="568" t="s">
        <v>36</v>
      </c>
      <c r="AH15" s="568"/>
      <c r="AI15" s="587">
        <f t="shared" si="2"/>
        <v>18</v>
      </c>
      <c r="AJ15" s="100">
        <f t="shared" si="3"/>
        <v>2</v>
      </c>
      <c r="AK15" s="101">
        <f t="shared" si="4"/>
        <v>20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2</v>
      </c>
      <c r="AV15" s="55">
        <f t="shared" si="13"/>
        <v>2</v>
      </c>
      <c r="AW15" s="55">
        <f t="shared" si="14"/>
        <v>2</v>
      </c>
      <c r="AX15" s="55">
        <f t="shared" si="15"/>
        <v>2</v>
      </c>
    </row>
    <row r="16" spans="1:50" ht="14">
      <c r="A16" s="33" t="s">
        <v>46</v>
      </c>
      <c r="B16" s="34" t="s">
        <v>32</v>
      </c>
      <c r="C16" s="49" t="s">
        <v>52</v>
      </c>
      <c r="D16" s="729" t="s">
        <v>35</v>
      </c>
      <c r="E16" s="809" t="s">
        <v>35</v>
      </c>
      <c r="F16" s="929" t="s">
        <v>21</v>
      </c>
      <c r="G16" s="548" t="s">
        <v>40</v>
      </c>
      <c r="H16" s="548" t="s">
        <v>24</v>
      </c>
      <c r="I16" s="548" t="s">
        <v>34</v>
      </c>
      <c r="J16" s="729" t="s">
        <v>21</v>
      </c>
      <c r="K16" s="787" t="s">
        <v>21</v>
      </c>
      <c r="L16" s="568" t="s">
        <v>36</v>
      </c>
      <c r="M16" s="568" t="s">
        <v>41</v>
      </c>
      <c r="N16" s="548" t="s">
        <v>28</v>
      </c>
      <c r="O16" s="778" t="s">
        <v>34</v>
      </c>
      <c r="P16" s="778" t="s">
        <v>21</v>
      </c>
      <c r="Q16" s="568" t="s">
        <v>40</v>
      </c>
      <c r="R16" s="568" t="s">
        <v>21</v>
      </c>
      <c r="S16" s="568" t="s">
        <v>36</v>
      </c>
      <c r="T16" s="568" t="s">
        <v>28</v>
      </c>
      <c r="U16" s="548" t="s">
        <v>34</v>
      </c>
      <c r="V16" s="548" t="s">
        <v>21</v>
      </c>
      <c r="W16" s="548" t="s">
        <v>21</v>
      </c>
      <c r="X16" s="819" t="s">
        <v>40</v>
      </c>
      <c r="Y16" s="568" t="s">
        <v>21</v>
      </c>
      <c r="Z16" s="548" t="s">
        <v>40</v>
      </c>
      <c r="AA16" s="548" t="s">
        <v>24</v>
      </c>
      <c r="AB16" s="548" t="s">
        <v>34</v>
      </c>
      <c r="AC16" s="548" t="s">
        <v>21</v>
      </c>
      <c r="AD16" s="568" t="s">
        <v>41</v>
      </c>
      <c r="AE16" s="568" t="s">
        <v>36</v>
      </c>
      <c r="AF16" s="819" t="s">
        <v>28</v>
      </c>
      <c r="AG16" s="568" t="s">
        <v>34</v>
      </c>
      <c r="AH16" s="568"/>
      <c r="AI16" s="587">
        <f t="shared" si="2"/>
        <v>18</v>
      </c>
      <c r="AJ16" s="100">
        <f t="shared" si="3"/>
        <v>2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548" t="s">
        <v>28</v>
      </c>
      <c r="E17" s="778" t="s">
        <v>34</v>
      </c>
      <c r="F17" s="548" t="s">
        <v>28</v>
      </c>
      <c r="G17" s="548" t="s">
        <v>34</v>
      </c>
      <c r="H17" s="548" t="s">
        <v>21</v>
      </c>
      <c r="I17" s="548" t="s">
        <v>40</v>
      </c>
      <c r="J17" s="548" t="s">
        <v>24</v>
      </c>
      <c r="K17" s="548" t="s">
        <v>34</v>
      </c>
      <c r="L17" s="548" t="s">
        <v>21</v>
      </c>
      <c r="M17" s="832" t="s">
        <v>21</v>
      </c>
      <c r="N17" s="548" t="s">
        <v>35</v>
      </c>
      <c r="O17" s="778" t="s">
        <v>24</v>
      </c>
      <c r="P17" s="778" t="s">
        <v>34</v>
      </c>
      <c r="Q17" s="548" t="s">
        <v>21</v>
      </c>
      <c r="R17" s="548" t="s">
        <v>36</v>
      </c>
      <c r="S17" s="548" t="s">
        <v>21</v>
      </c>
      <c r="T17" s="548" t="s">
        <v>21</v>
      </c>
      <c r="U17" s="548" t="s">
        <v>42</v>
      </c>
      <c r="V17" s="548" t="s">
        <v>41</v>
      </c>
      <c r="W17" s="548" t="s">
        <v>40</v>
      </c>
      <c r="X17" s="756" t="s">
        <v>41</v>
      </c>
      <c r="Y17" s="548" t="s">
        <v>21</v>
      </c>
      <c r="Z17" s="568" t="s">
        <v>42</v>
      </c>
      <c r="AA17" s="548" t="s">
        <v>36</v>
      </c>
      <c r="AB17" s="548" t="s">
        <v>28</v>
      </c>
      <c r="AC17" s="568" t="s">
        <v>34</v>
      </c>
      <c r="AD17" s="548" t="s">
        <v>21</v>
      </c>
      <c r="AE17" s="548" t="s">
        <v>40</v>
      </c>
      <c r="AF17" s="820" t="s">
        <v>21</v>
      </c>
      <c r="AG17" s="548" t="s">
        <v>24</v>
      </c>
      <c r="AH17" s="548"/>
      <c r="AI17" s="587">
        <f t="shared" si="2"/>
        <v>18</v>
      </c>
      <c r="AJ17" s="100">
        <f t="shared" si="3"/>
        <v>1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3</v>
      </c>
      <c r="AR17" s="55">
        <f t="shared" si="9"/>
        <v>3</v>
      </c>
      <c r="AS17" s="55">
        <f t="shared" si="10"/>
        <v>3</v>
      </c>
      <c r="AT17" s="55">
        <f t="shared" si="11"/>
        <v>3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548" t="s">
        <v>36</v>
      </c>
      <c r="E18" s="778" t="s">
        <v>28</v>
      </c>
      <c r="F18" s="548" t="s">
        <v>34</v>
      </c>
      <c r="G18" s="548" t="s">
        <v>21</v>
      </c>
      <c r="H18" s="548" t="s">
        <v>21</v>
      </c>
      <c r="I18" s="832" t="s">
        <v>21</v>
      </c>
      <c r="J18" s="548" t="s">
        <v>36</v>
      </c>
      <c r="K18" s="568" t="s">
        <v>21</v>
      </c>
      <c r="L18" s="548" t="s">
        <v>41</v>
      </c>
      <c r="M18" s="729" t="s">
        <v>28</v>
      </c>
      <c r="N18" s="787" t="s">
        <v>34</v>
      </c>
      <c r="O18" s="809" t="s">
        <v>21</v>
      </c>
      <c r="P18" s="778" t="s">
        <v>40</v>
      </c>
      <c r="Q18" s="548" t="s">
        <v>42</v>
      </c>
      <c r="R18" s="548" t="s">
        <v>24</v>
      </c>
      <c r="S18" s="568" t="s">
        <v>34</v>
      </c>
      <c r="T18" s="568" t="s">
        <v>21</v>
      </c>
      <c r="U18" s="548" t="s">
        <v>40</v>
      </c>
      <c r="V18" s="548" t="s">
        <v>24</v>
      </c>
      <c r="W18" s="548" t="s">
        <v>34</v>
      </c>
      <c r="X18" s="819" t="s">
        <v>21</v>
      </c>
      <c r="Y18" s="568" t="s">
        <v>42</v>
      </c>
      <c r="Z18" s="568" t="s">
        <v>36</v>
      </c>
      <c r="AA18" s="548" t="s">
        <v>42</v>
      </c>
      <c r="AB18" s="729" t="s">
        <v>21</v>
      </c>
      <c r="AC18" s="548" t="s">
        <v>41</v>
      </c>
      <c r="AD18" s="568" t="s">
        <v>28</v>
      </c>
      <c r="AE18" s="568" t="s">
        <v>34</v>
      </c>
      <c r="AF18" s="819" t="s">
        <v>21</v>
      </c>
      <c r="AG18" s="568" t="s">
        <v>41</v>
      </c>
      <c r="AH18" s="568"/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548" t="s">
        <v>40</v>
      </c>
      <c r="E19" s="778" t="s">
        <v>40</v>
      </c>
      <c r="F19" s="548" t="s">
        <v>36</v>
      </c>
      <c r="G19" s="548" t="s">
        <v>28</v>
      </c>
      <c r="H19" s="548" t="s">
        <v>34</v>
      </c>
      <c r="I19" s="548" t="s">
        <v>21</v>
      </c>
      <c r="J19" s="548" t="s">
        <v>40</v>
      </c>
      <c r="K19" s="568" t="s">
        <v>24</v>
      </c>
      <c r="L19" s="548" t="s">
        <v>34</v>
      </c>
      <c r="M19" s="725" t="s">
        <v>21</v>
      </c>
      <c r="N19" s="548" t="s">
        <v>36</v>
      </c>
      <c r="O19" s="548" t="s">
        <v>42</v>
      </c>
      <c r="P19" s="548" t="s">
        <v>21</v>
      </c>
      <c r="Q19" s="548" t="s">
        <v>36</v>
      </c>
      <c r="R19" s="548" t="s">
        <v>42</v>
      </c>
      <c r="S19" s="568" t="s">
        <v>21</v>
      </c>
      <c r="T19" s="548" t="s">
        <v>21</v>
      </c>
      <c r="U19" s="548" t="s">
        <v>28</v>
      </c>
      <c r="V19" s="548" t="s">
        <v>34</v>
      </c>
      <c r="W19" s="548" t="s">
        <v>21</v>
      </c>
      <c r="X19" s="819" t="s">
        <v>24</v>
      </c>
      <c r="Y19" s="548" t="s">
        <v>34</v>
      </c>
      <c r="Z19" s="568" t="s">
        <v>21</v>
      </c>
      <c r="AA19" s="548" t="s">
        <v>40</v>
      </c>
      <c r="AB19" s="548" t="s">
        <v>36</v>
      </c>
      <c r="AC19" s="548" t="s">
        <v>28</v>
      </c>
      <c r="AD19" s="548" t="s">
        <v>34</v>
      </c>
      <c r="AE19" s="548" t="s">
        <v>21</v>
      </c>
      <c r="AF19" s="819" t="s">
        <v>40</v>
      </c>
      <c r="AG19" s="929" t="s">
        <v>21</v>
      </c>
      <c r="AH19" s="548"/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2</v>
      </c>
      <c r="AR19" s="55">
        <f t="shared" si="9"/>
        <v>2</v>
      </c>
      <c r="AS19" s="55">
        <f t="shared" si="10"/>
        <v>2</v>
      </c>
      <c r="AT19" s="55">
        <f t="shared" si="11"/>
        <v>2</v>
      </c>
      <c r="AU19" s="55">
        <f t="shared" si="12"/>
        <v>3</v>
      </c>
      <c r="AV19" s="55">
        <f t="shared" si="13"/>
        <v>3</v>
      </c>
      <c r="AW19" s="55">
        <f t="shared" si="14"/>
        <v>3</v>
      </c>
      <c r="AX19" s="55">
        <f t="shared" si="15"/>
        <v>3</v>
      </c>
    </row>
    <row r="20" spans="1:50" ht="14">
      <c r="A20" s="19" t="s">
        <v>46</v>
      </c>
      <c r="B20" s="779" t="s">
        <v>32</v>
      </c>
      <c r="C20" s="49" t="s">
        <v>56</v>
      </c>
      <c r="D20" s="548" t="s">
        <v>21</v>
      </c>
      <c r="E20" s="778" t="s">
        <v>42</v>
      </c>
      <c r="F20" s="548" t="s">
        <v>24</v>
      </c>
      <c r="G20" s="548" t="s">
        <v>34</v>
      </c>
      <c r="H20" s="548" t="s">
        <v>21</v>
      </c>
      <c r="I20" s="548" t="s">
        <v>41</v>
      </c>
      <c r="J20" s="548" t="s">
        <v>28</v>
      </c>
      <c r="K20" s="568" t="s">
        <v>34</v>
      </c>
      <c r="L20" s="548" t="s">
        <v>21</v>
      </c>
      <c r="M20" s="937" t="s">
        <v>21</v>
      </c>
      <c r="N20" s="767" t="s">
        <v>42</v>
      </c>
      <c r="O20" s="548" t="s">
        <v>21</v>
      </c>
      <c r="P20" s="548" t="s">
        <v>41</v>
      </c>
      <c r="Q20" s="548" t="s">
        <v>28</v>
      </c>
      <c r="R20" s="548" t="s">
        <v>34</v>
      </c>
      <c r="S20" s="568" t="s">
        <v>21</v>
      </c>
      <c r="T20" s="548" t="s">
        <v>36</v>
      </c>
      <c r="U20" s="548" t="s">
        <v>41</v>
      </c>
      <c r="V20" s="548" t="s">
        <v>40</v>
      </c>
      <c r="W20" s="548" t="s">
        <v>28</v>
      </c>
      <c r="X20" s="819" t="s">
        <v>34</v>
      </c>
      <c r="Y20" s="548" t="s">
        <v>21</v>
      </c>
      <c r="Z20" s="568" t="s">
        <v>24</v>
      </c>
      <c r="AA20" s="548" t="s">
        <v>34</v>
      </c>
      <c r="AB20" s="548" t="s">
        <v>21</v>
      </c>
      <c r="AC20" s="548" t="s">
        <v>40</v>
      </c>
      <c r="AD20" s="548" t="s">
        <v>36</v>
      </c>
      <c r="AE20" s="729" t="s">
        <v>21</v>
      </c>
      <c r="AF20" s="756" t="s">
        <v>41</v>
      </c>
      <c r="AG20" s="548" t="s">
        <v>42</v>
      </c>
      <c r="AH20" s="548"/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2</v>
      </c>
      <c r="AR20" s="55">
        <f t="shared" si="9"/>
        <v>2</v>
      </c>
      <c r="AS20" s="55">
        <f t="shared" si="10"/>
        <v>2</v>
      </c>
      <c r="AT20" s="55">
        <f t="shared" si="11"/>
        <v>2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48" t="s">
        <v>42</v>
      </c>
      <c r="E21" s="725" t="s">
        <v>36</v>
      </c>
      <c r="F21" s="584" t="s">
        <v>41</v>
      </c>
      <c r="G21" s="584" t="s">
        <v>21</v>
      </c>
      <c r="H21" s="933" t="s">
        <v>41</v>
      </c>
      <c r="I21" s="938" t="s">
        <v>28</v>
      </c>
      <c r="J21" s="933" t="s">
        <v>34</v>
      </c>
      <c r="K21" s="938" t="s">
        <v>21</v>
      </c>
      <c r="L21" s="938" t="s">
        <v>21</v>
      </c>
      <c r="M21" s="859" t="s">
        <v>40</v>
      </c>
      <c r="N21" s="550" t="s">
        <v>41</v>
      </c>
      <c r="O21" s="933" t="s">
        <v>21</v>
      </c>
      <c r="P21" s="933" t="s">
        <v>28</v>
      </c>
      <c r="Q21" s="938" t="s">
        <v>34</v>
      </c>
      <c r="R21" s="941" t="s">
        <v>35</v>
      </c>
      <c r="S21" s="938" t="s">
        <v>21</v>
      </c>
      <c r="T21" s="933" t="s">
        <v>40</v>
      </c>
      <c r="U21" s="933" t="s">
        <v>21</v>
      </c>
      <c r="V21" s="942" t="s">
        <v>21</v>
      </c>
      <c r="W21" s="933" t="s">
        <v>41</v>
      </c>
      <c r="X21" s="943" t="s">
        <v>36</v>
      </c>
      <c r="Y21" s="938" t="s">
        <v>28</v>
      </c>
      <c r="Z21" s="938" t="s">
        <v>34</v>
      </c>
      <c r="AA21" s="933" t="s">
        <v>21</v>
      </c>
      <c r="AB21" s="933" t="s">
        <v>24</v>
      </c>
      <c r="AC21" s="933" t="s">
        <v>34</v>
      </c>
      <c r="AD21" s="725" t="s">
        <v>21</v>
      </c>
      <c r="AE21" s="548" t="s">
        <v>42</v>
      </c>
      <c r="AF21" s="946" t="s">
        <v>24</v>
      </c>
      <c r="AG21" s="725" t="s">
        <v>34</v>
      </c>
      <c r="AH21" s="725"/>
      <c r="AI21" s="587">
        <f t="shared" si="2"/>
        <v>18</v>
      </c>
      <c r="AJ21" s="100">
        <f t="shared" si="3"/>
        <v>1</v>
      </c>
      <c r="AK21" s="101">
        <f t="shared" si="4"/>
        <v>20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2</v>
      </c>
      <c r="AR21" s="55">
        <f t="shared" si="9"/>
        <v>2</v>
      </c>
      <c r="AS21" s="55">
        <f t="shared" si="10"/>
        <v>2</v>
      </c>
      <c r="AT21" s="55">
        <f t="shared" si="11"/>
        <v>2</v>
      </c>
      <c r="AU21" s="55">
        <f t="shared" si="12"/>
        <v>3</v>
      </c>
      <c r="AV21" s="55">
        <f t="shared" si="13"/>
        <v>3</v>
      </c>
      <c r="AW21" s="55">
        <f t="shared" si="14"/>
        <v>3</v>
      </c>
      <c r="AX21" s="55">
        <f t="shared" si="15"/>
        <v>3</v>
      </c>
    </row>
    <row r="22" spans="1:50" ht="14">
      <c r="A22" s="19" t="s">
        <v>46</v>
      </c>
      <c r="B22" s="34" t="s">
        <v>32</v>
      </c>
      <c r="C22" s="32" t="s">
        <v>59</v>
      </c>
      <c r="D22" s="737" t="s">
        <v>111</v>
      </c>
      <c r="E22" s="749" t="s">
        <v>21</v>
      </c>
      <c r="F22" s="749" t="s">
        <v>21</v>
      </c>
      <c r="G22" s="934" t="s">
        <v>21</v>
      </c>
      <c r="H22" s="737" t="s">
        <v>111</v>
      </c>
      <c r="I22" s="832" t="s">
        <v>36</v>
      </c>
      <c r="J22" s="939" t="s">
        <v>37</v>
      </c>
      <c r="K22" s="556" t="s">
        <v>40</v>
      </c>
      <c r="L22" s="939" t="s">
        <v>21</v>
      </c>
      <c r="M22" s="859" t="s">
        <v>42</v>
      </c>
      <c r="N22" s="940" t="s">
        <v>21</v>
      </c>
      <c r="O22" s="550" t="s">
        <v>41</v>
      </c>
      <c r="P22" s="737" t="s">
        <v>111</v>
      </c>
      <c r="Q22" s="939" t="s">
        <v>21</v>
      </c>
      <c r="R22" s="556" t="s">
        <v>40</v>
      </c>
      <c r="S22" s="939" t="s">
        <v>42</v>
      </c>
      <c r="T22" s="548" t="s">
        <v>41</v>
      </c>
      <c r="U22" s="548" t="s">
        <v>36</v>
      </c>
      <c r="V22" s="832" t="s">
        <v>21</v>
      </c>
      <c r="W22" s="826" t="s">
        <v>42</v>
      </c>
      <c r="X22" s="944" t="s">
        <v>35</v>
      </c>
      <c r="Y22" s="939" t="s">
        <v>40</v>
      </c>
      <c r="Z22" s="737" t="s">
        <v>111</v>
      </c>
      <c r="AA22" s="939" t="s">
        <v>21</v>
      </c>
      <c r="AB22" s="737" t="s">
        <v>111</v>
      </c>
      <c r="AC22" s="737" t="s">
        <v>111</v>
      </c>
      <c r="AD22" s="548" t="s">
        <v>42</v>
      </c>
      <c r="AE22" s="548" t="s">
        <v>41</v>
      </c>
      <c r="AF22" s="943" t="s">
        <v>36</v>
      </c>
      <c r="AG22" s="568" t="s">
        <v>21</v>
      </c>
      <c r="AH22" s="550"/>
      <c r="AI22" s="99">
        <f t="shared" si="2"/>
        <v>18</v>
      </c>
      <c r="AJ22" s="100">
        <f t="shared" si="3"/>
        <v>1</v>
      </c>
      <c r="AK22" s="101">
        <f t="shared" si="4"/>
        <v>0</v>
      </c>
      <c r="AL22" s="769" t="s">
        <v>104</v>
      </c>
      <c r="AM22" s="98"/>
      <c r="AN22" s="55">
        <f t="shared" si="5"/>
        <v>1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32" t="s">
        <v>61</v>
      </c>
      <c r="D23" s="550" t="s">
        <v>41</v>
      </c>
      <c r="E23" s="550" t="s">
        <v>41</v>
      </c>
      <c r="F23" s="711" t="s">
        <v>42</v>
      </c>
      <c r="G23" s="550" t="s">
        <v>41</v>
      </c>
      <c r="H23" s="550" t="s">
        <v>21</v>
      </c>
      <c r="I23" s="550" t="s">
        <v>21</v>
      </c>
      <c r="J23" s="550" t="s">
        <v>41</v>
      </c>
      <c r="K23" s="550" t="s">
        <v>42</v>
      </c>
      <c r="L23" s="550" t="s">
        <v>42</v>
      </c>
      <c r="M23" s="550" t="s">
        <v>36</v>
      </c>
      <c r="N23" s="550" t="s">
        <v>40</v>
      </c>
      <c r="O23" s="42" t="s">
        <v>21</v>
      </c>
      <c r="P23" s="42" t="s">
        <v>21</v>
      </c>
      <c r="Q23" s="550" t="s">
        <v>41</v>
      </c>
      <c r="R23" s="550" t="s">
        <v>41</v>
      </c>
      <c r="S23" s="550" t="s">
        <v>41</v>
      </c>
      <c r="T23" s="42" t="s">
        <v>42</v>
      </c>
      <c r="U23" s="42" t="s">
        <v>21</v>
      </c>
      <c r="V23" s="42" t="s">
        <v>36</v>
      </c>
      <c r="W23" s="737" t="s">
        <v>114</v>
      </c>
      <c r="X23" s="762" t="s">
        <v>42</v>
      </c>
      <c r="Y23" s="42" t="s">
        <v>41</v>
      </c>
      <c r="Z23" s="550" t="s">
        <v>21</v>
      </c>
      <c r="AA23" s="42" t="s">
        <v>41</v>
      </c>
      <c r="AB23" s="42" t="s">
        <v>40</v>
      </c>
      <c r="AC23" s="550" t="s">
        <v>36</v>
      </c>
      <c r="AD23" s="550" t="s">
        <v>40</v>
      </c>
      <c r="AE23" s="729" t="s">
        <v>21</v>
      </c>
      <c r="AF23" s="923" t="s">
        <v>21</v>
      </c>
      <c r="AG23" s="913" t="s">
        <v>21</v>
      </c>
      <c r="AH23" s="550"/>
      <c r="AI23" s="99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826"/>
      <c r="E24" s="909"/>
      <c r="F24" s="826"/>
      <c r="G24" s="909"/>
      <c r="H24" s="826"/>
      <c r="I24" s="826"/>
      <c r="J24" s="826"/>
      <c r="K24" s="826"/>
      <c r="L24" s="826"/>
      <c r="M24" s="828"/>
      <c r="N24" s="828"/>
      <c r="O24" s="826"/>
      <c r="P24" s="826"/>
      <c r="Q24" s="826"/>
      <c r="R24" s="826"/>
      <c r="S24" s="909"/>
      <c r="T24" s="909"/>
      <c r="U24" s="909"/>
      <c r="V24" s="826"/>
      <c r="W24" s="826"/>
      <c r="X24" s="827"/>
      <c r="Y24" s="909"/>
      <c r="Z24" s="826"/>
      <c r="AA24" s="909"/>
      <c r="AB24" s="909"/>
      <c r="AC24" s="909"/>
      <c r="AD24" s="909"/>
      <c r="AE24" s="909"/>
      <c r="AF24" s="827"/>
      <c r="AG24" s="826"/>
      <c r="AH24" s="826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7"/>
      <c r="C25" s="49"/>
      <c r="D25" s="548"/>
      <c r="E25" s="778"/>
      <c r="F25" s="548"/>
      <c r="G25" s="778"/>
      <c r="H25" s="548"/>
      <c r="I25" s="791"/>
      <c r="J25" s="791"/>
      <c r="K25" s="791"/>
      <c r="L25" s="548"/>
      <c r="M25" s="548"/>
      <c r="N25" s="548"/>
      <c r="O25" s="548"/>
      <c r="P25" s="548"/>
      <c r="Q25" s="548"/>
      <c r="R25" s="548"/>
      <c r="S25" s="778"/>
      <c r="T25" s="778"/>
      <c r="U25" s="778"/>
      <c r="V25" s="778"/>
      <c r="W25" s="778"/>
      <c r="X25" s="756"/>
      <c r="Y25" s="778"/>
      <c r="Z25" s="548"/>
      <c r="AA25" s="778"/>
      <c r="AB25" s="778"/>
      <c r="AC25" s="778"/>
      <c r="AD25" s="778"/>
      <c r="AE25" s="778"/>
      <c r="AF25" s="756"/>
      <c r="AG25" s="54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258" t="s">
        <v>62</v>
      </c>
      <c r="B26" s="1258"/>
      <c r="C26" s="1258"/>
      <c r="D26" s="763"/>
      <c r="E26" s="737"/>
      <c r="F26" s="715"/>
      <c r="G26" s="781"/>
      <c r="H26" s="715"/>
      <c r="J26" s="765"/>
      <c r="K26" s="763"/>
      <c r="L26" s="715"/>
      <c r="M26" s="715"/>
      <c r="N26" s="715"/>
      <c r="O26" s="548"/>
      <c r="P26" s="548"/>
      <c r="Q26" s="765"/>
      <c r="R26" s="763"/>
      <c r="S26" s="715"/>
      <c r="T26" s="715"/>
      <c r="U26" s="715"/>
      <c r="V26" s="715"/>
      <c r="W26" s="737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 t="s">
        <v>67</v>
      </c>
      <c r="T27" s="1290"/>
      <c r="U27" s="1290"/>
      <c r="V27" s="1290"/>
      <c r="W27" s="1290"/>
      <c r="X27" s="1290"/>
      <c r="Y27" s="1290"/>
      <c r="Z27" s="1290"/>
      <c r="AA27" s="1290"/>
      <c r="AB27" s="1290" t="s">
        <v>84</v>
      </c>
      <c r="AC27" s="1290"/>
      <c r="AD27" s="1290"/>
      <c r="AE27" s="1291"/>
      <c r="AF27" s="1290"/>
      <c r="AG27" s="1286"/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0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0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0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0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0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0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0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0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0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0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0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0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0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0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0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0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  <c r="AG50" s="55">
        <f t="shared" si="32"/>
        <v>2</v>
      </c>
      <c r="AH50" s="55">
        <f t="shared" si="32"/>
        <v>0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0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0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0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0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0</v>
      </c>
    </row>
    <row r="56" spans="3:34" s="1" customFormat="1" ht="14"/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23">
    <cfRule type="expression" dxfId="10912" priority="22" stopIfTrue="1">
      <formula>AND(WEEKDAY(D$5)=1)</formula>
    </cfRule>
  </conditionalFormatting>
  <conditionalFormatting sqref="D21:E21 E22:E23">
    <cfRule type="expression" dxfId="10911" priority="50" stopIfTrue="1">
      <formula>AND(WEEKDAY(D$5)=1)</formula>
    </cfRule>
  </conditionalFormatting>
  <conditionalFormatting sqref="D19:F20">
    <cfRule type="expression" dxfId="10910" priority="40" stopIfTrue="1">
      <formula>AND(WEEKDAY(D$5)=1)</formula>
    </cfRule>
  </conditionalFormatting>
  <conditionalFormatting sqref="D8:I18">
    <cfRule type="expression" dxfId="10909" priority="2" stopIfTrue="1">
      <formula>AND(WEEKDAY(D$5)=1)</formula>
    </cfRule>
  </conditionalFormatting>
  <conditionalFormatting sqref="D5:AH7 D24:AH25">
    <cfRule type="expression" dxfId="10908" priority="34" stopIfTrue="1">
      <formula>AND(WEEKDAY(D$5)=1)</formula>
    </cfRule>
  </conditionalFormatting>
  <conditionalFormatting sqref="F21:F23">
    <cfRule type="expression" dxfId="10907" priority="23" stopIfTrue="1">
      <formula>AND(WEEKDAY(F$5)=1)</formula>
    </cfRule>
  </conditionalFormatting>
  <conditionalFormatting sqref="G23:H23">
    <cfRule type="expression" dxfId="10906" priority="39" stopIfTrue="1">
      <formula>AND(WEEKDAY(G$5)=1)</formula>
    </cfRule>
  </conditionalFormatting>
  <conditionalFormatting sqref="G19:I21">
    <cfRule type="expression" dxfId="10905" priority="14" stopIfTrue="1">
      <formula>AND(WEEKDAY(G$5)=1)</formula>
    </cfRule>
  </conditionalFormatting>
  <conditionalFormatting sqref="I22:I23">
    <cfRule type="expression" dxfId="10904" priority="61" stopIfTrue="1">
      <formula>AND(WEEKDAY(I$5)=1)</formula>
    </cfRule>
  </conditionalFormatting>
  <conditionalFormatting sqref="J8:J23">
    <cfRule type="expression" dxfId="10903" priority="18" stopIfTrue="1">
      <formula>AND(WEEKDAY(J$5)=1)</formula>
    </cfRule>
  </conditionalFormatting>
  <conditionalFormatting sqref="K8:K22">
    <cfRule type="expression" dxfId="10902" priority="6" stopIfTrue="1">
      <formula>AND(WEEKDAY(K$5)=1)</formula>
    </cfRule>
  </conditionalFormatting>
  <conditionalFormatting sqref="K23:P23">
    <cfRule type="expression" dxfId="10901" priority="25" stopIfTrue="1">
      <formula>AND(WEEKDAY(K$5)=1)</formula>
    </cfRule>
  </conditionalFormatting>
  <conditionalFormatting sqref="L19:L22">
    <cfRule type="expression" dxfId="10900" priority="43" stopIfTrue="1">
      <formula>AND(WEEKDAY(L$5)=1)</formula>
    </cfRule>
  </conditionalFormatting>
  <conditionalFormatting sqref="L14:R18">
    <cfRule type="expression" dxfId="10899" priority="7" stopIfTrue="1">
      <formula>AND(WEEKDAY(L$5)=1)</formula>
    </cfRule>
  </conditionalFormatting>
  <conditionalFormatting sqref="L8:Z12">
    <cfRule type="expression" dxfId="10898" priority="1" stopIfTrue="1">
      <formula>AND(WEEKDAY(L$5)=1)</formula>
    </cfRule>
  </conditionalFormatting>
  <conditionalFormatting sqref="M22">
    <cfRule type="expression" dxfId="10897" priority="70" stopIfTrue="1">
      <formula>AND(WEEKDAY(M$5)=1)</formula>
    </cfRule>
  </conditionalFormatting>
  <conditionalFormatting sqref="M19:Q21">
    <cfRule type="expression" dxfId="10896" priority="15" stopIfTrue="1">
      <formula>AND(WEEKDAY(M$5)=1)</formula>
    </cfRule>
  </conditionalFormatting>
  <conditionalFormatting sqref="O22">
    <cfRule type="expression" dxfId="10895" priority="68" stopIfTrue="1">
      <formula>AND(WEEKDAY(O$5)=1)</formula>
    </cfRule>
  </conditionalFormatting>
  <conditionalFormatting sqref="O26:P26">
    <cfRule type="expression" dxfId="10894" priority="30" stopIfTrue="1">
      <formula>AND(WEEKDAY(O$5)=1)</formula>
    </cfRule>
  </conditionalFormatting>
  <conditionalFormatting sqref="Q22:Q23">
    <cfRule type="expression" dxfId="10893" priority="44" stopIfTrue="1">
      <formula>AND(WEEKDAY(Q$5)=1)</formula>
    </cfRule>
  </conditionalFormatting>
  <conditionalFormatting sqref="R19:R23">
    <cfRule type="expression" dxfId="10892" priority="45" stopIfTrue="1">
      <formula>AND(WEEKDAY(R$5)=1)</formula>
    </cfRule>
  </conditionalFormatting>
  <conditionalFormatting sqref="S8:S23">
    <cfRule type="expression" dxfId="10891" priority="12" stopIfTrue="1">
      <formula>AND(WEEKDAY(S$5)=1)</formula>
    </cfRule>
  </conditionalFormatting>
  <conditionalFormatting sqref="T19:V23">
    <cfRule type="expression" dxfId="10890" priority="17" stopIfTrue="1">
      <formula>AND(WEEKDAY(T$5)=1)</formula>
    </cfRule>
  </conditionalFormatting>
  <conditionalFormatting sqref="T15:AF17">
    <cfRule type="expression" dxfId="10889" priority="8" stopIfTrue="1">
      <formula>AND(WEEKDAY(T$5)=1)</formula>
    </cfRule>
  </conditionalFormatting>
  <conditionalFormatting sqref="W19:Y22">
    <cfRule type="expression" dxfId="10888" priority="13" stopIfTrue="1">
      <formula>AND(WEEKDAY(W$5)=1)</formula>
    </cfRule>
  </conditionalFormatting>
  <conditionalFormatting sqref="Z18:Z21">
    <cfRule type="expression" dxfId="10887" priority="33" stopIfTrue="1">
      <formula>AND(WEEKDAY(Z$5)=1)</formula>
    </cfRule>
  </conditionalFormatting>
  <conditionalFormatting sqref="AA8:AA13 L13 N13:Q13 T13:V13 X13:Z13 T14 V14:Z14 AB14 T18:Y18">
    <cfRule type="expression" dxfId="10886" priority="36" stopIfTrue="1">
      <formula>AND(WEEKDAY(L$5)=1)</formula>
    </cfRule>
  </conditionalFormatting>
  <conditionalFormatting sqref="AA22">
    <cfRule type="expression" dxfId="10885" priority="21" stopIfTrue="1">
      <formula>AND(WEEKDAY(AA$5)=1)</formula>
    </cfRule>
  </conditionalFormatting>
  <conditionalFormatting sqref="AA19:AB21">
    <cfRule type="expression" dxfId="10884" priority="41" stopIfTrue="1">
      <formula>AND(WEEKDAY(AA$5)=1)</formula>
    </cfRule>
  </conditionalFormatting>
  <conditionalFormatting sqref="AA18:AF18">
    <cfRule type="expression" dxfId="10883" priority="10" stopIfTrue="1">
      <formula>AND(WEEKDAY(AA$5)=1)</formula>
    </cfRule>
  </conditionalFormatting>
  <conditionalFormatting sqref="AB8:AB12 AC8:AF13 AG8:AH23 AD14:AF14 AC19:AF20 AC21:AD21 AE21:AF23 X23:AD23">
    <cfRule type="expression" dxfId="10882" priority="37" stopIfTrue="1">
      <formula>AND(WEEKDAY(X$5)=1)</formula>
    </cfRule>
  </conditionalFormatting>
  <conditionalFormatting sqref="AD22">
    <cfRule type="expression" dxfId="10881" priority="57" stopIfTrue="1">
      <formula>AND(WEEKDAY(AD$5)=1)</formula>
    </cfRule>
  </conditionalFormatting>
  <conditionalFormatting sqref="AI8:AK25">
    <cfRule type="cellIs" dxfId="10880" priority="38" stopIfTrue="1" operator="equal">
      <formula>0</formula>
    </cfRule>
  </conditionalFormatting>
  <conditionalFormatting sqref="AN8:AN25">
    <cfRule type="cellIs" dxfId="10879" priority="4" stopIfTrue="1" operator="equal">
      <formula>0</formula>
    </cfRule>
  </conditionalFormatting>
  <dataValidations count="2">
    <dataValidation type="list" allowBlank="1" showInputMessage="1" showErrorMessage="1" sqref="AD14 I22 O22 T22:X22 AD22:AG22 D23 G23:I23 M23:Q23 T23:V23 X23:AG23 D8:D21 M8:M12 M14:M22 Q8:Q22 R8:R12 R14:R23 S8:S23 T8:T21 U8:U13 U15:U21 V8:V21 W8:W12 W14:W21 X8:X21 Y8:Y22 Z8:Z21 AA8:AA13 AA15:AA22 AB8:AB12 AB14:AB21 AH8:AH23 G8:I21 AE8:AG21 E8:F23 J8:L23 N8:P21 AC8:AD13 AC15:AD21" xr:uid="{00000000-0002-0000-1700-000000000000}">
      <formula1>"ヤ,2早,3早,2オ,3オ,2－,3－,－,日,有,2,3,"</formula1>
    </dataValidation>
    <dataValidation type="list" allowBlank="1" showInputMessage="1" showErrorMessage="1" sqref="O24:P26 Q24:AH25 D24:N25" xr:uid="{00000000-0002-0000-1700-000001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X59"/>
  <sheetViews>
    <sheetView topLeftCell="A7" workbookViewId="0">
      <selection activeCell="T16" sqref="T16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43586</v>
      </c>
      <c r="E5" s="11">
        <f>DATE($A$1,$D$2,2)</f>
        <v>43587</v>
      </c>
      <c r="F5" s="11">
        <f>DATE($A$1,$D$2,3)</f>
        <v>43588</v>
      </c>
      <c r="G5" s="11">
        <f>DATE($A$1,$D$2,4)</f>
        <v>43589</v>
      </c>
      <c r="H5" s="11">
        <f>DATE($A$1,$D$2,5)</f>
        <v>43590</v>
      </c>
      <c r="I5" s="11">
        <f>DATE($A$1,$D$2,6)</f>
        <v>43591</v>
      </c>
      <c r="J5" s="11">
        <f>DATE($A$1,$D$2,7)</f>
        <v>43592</v>
      </c>
      <c r="K5" s="11">
        <f>DATE($A$1,$D$2,8)</f>
        <v>43593</v>
      </c>
      <c r="L5" s="11">
        <f>DATE($A$1,$D$2,9)</f>
        <v>43594</v>
      </c>
      <c r="M5" s="11">
        <f>DATE($A$1,$D$2,10)</f>
        <v>43595</v>
      </c>
      <c r="N5" s="56">
        <f>DATE($A$1,$D$2,11)</f>
        <v>43596</v>
      </c>
      <c r="O5" s="11">
        <f>DATE($A$1,$D$2,12)</f>
        <v>43597</v>
      </c>
      <c r="P5" s="11">
        <f>DATE($A$1,$D$2,13)</f>
        <v>43598</v>
      </c>
      <c r="Q5" s="11">
        <f>DATE($A$1,$D$2,14)</f>
        <v>43599</v>
      </c>
      <c r="R5" s="11">
        <f>DATE($A$1,$D$2,15)</f>
        <v>43600</v>
      </c>
      <c r="S5" s="11">
        <f>DATE($A$1,$D$2,16)</f>
        <v>43601</v>
      </c>
      <c r="T5" s="11">
        <f>DATE($A$1,$D$2,17)</f>
        <v>43602</v>
      </c>
      <c r="U5" s="11">
        <f>DATE($A$1,$D$2,18)</f>
        <v>43603</v>
      </c>
      <c r="V5" s="11">
        <f>DATE($A$1,$D$2,19)</f>
        <v>43604</v>
      </c>
      <c r="W5" s="11">
        <f>DATE($A$1,$D$2,20)</f>
        <v>43605</v>
      </c>
      <c r="X5" s="11">
        <f>DATE($A$1,$D$2,21)</f>
        <v>43606</v>
      </c>
      <c r="Y5" s="11">
        <f>DATE($A$1,$D$2,22)</f>
        <v>43607</v>
      </c>
      <c r="Z5" s="11">
        <f>DATE($A$1,$D$2,23)</f>
        <v>43608</v>
      </c>
      <c r="AA5" s="11">
        <f>DATE($A$1,$D$2,24)</f>
        <v>43609</v>
      </c>
      <c r="AB5" s="11">
        <f>DATE($A$1,$D$2,25)</f>
        <v>43610</v>
      </c>
      <c r="AC5" s="11">
        <f>DATE($A$1,$D$2,26)</f>
        <v>43611</v>
      </c>
      <c r="AD5" s="11">
        <f>DATE($A$1,$D$2,27)</f>
        <v>43612</v>
      </c>
      <c r="AE5" s="11">
        <f>DATE($A$1,$D$2,28)</f>
        <v>43613</v>
      </c>
      <c r="AF5" s="88">
        <f>DATE($A$1,$D$2,29)</f>
        <v>43614</v>
      </c>
      <c r="AG5" s="11">
        <f>DATE($A$1,$D$2,30)</f>
        <v>43615</v>
      </c>
      <c r="AH5" s="478">
        <f>DATE($A$1,$D$2,31)</f>
        <v>43616</v>
      </c>
      <c r="AI5" s="90"/>
      <c r="AJ5" s="90"/>
      <c r="AK5" s="91"/>
      <c r="AL5" s="1267"/>
    </row>
    <row r="6" spans="1:50" ht="14">
      <c r="A6" s="1254"/>
      <c r="B6" s="1255"/>
      <c r="C6" s="1248"/>
      <c r="D6" s="922">
        <f t="shared" ref="D6:AH6" si="0">IF(MONTH(D5)&gt;$D$2,"",D5)</f>
        <v>43586</v>
      </c>
      <c r="E6" s="56">
        <f t="shared" si="0"/>
        <v>43587</v>
      </c>
      <c r="F6" s="56">
        <f t="shared" si="0"/>
        <v>43588</v>
      </c>
      <c r="G6" s="56">
        <f t="shared" si="0"/>
        <v>43589</v>
      </c>
      <c r="H6" s="56">
        <f t="shared" si="0"/>
        <v>43590</v>
      </c>
      <c r="I6" s="56">
        <f t="shared" si="0"/>
        <v>43591</v>
      </c>
      <c r="J6" s="11">
        <f t="shared" si="0"/>
        <v>43592</v>
      </c>
      <c r="K6" s="88">
        <f t="shared" si="0"/>
        <v>43593</v>
      </c>
      <c r="L6" s="88">
        <f t="shared" si="0"/>
        <v>43594</v>
      </c>
      <c r="M6" s="88">
        <f t="shared" si="0"/>
        <v>43595</v>
      </c>
      <c r="N6" s="88">
        <f t="shared" si="0"/>
        <v>43596</v>
      </c>
      <c r="O6" s="88">
        <f t="shared" si="0"/>
        <v>43597</v>
      </c>
      <c r="P6" s="88">
        <f t="shared" si="0"/>
        <v>43598</v>
      </c>
      <c r="Q6" s="88">
        <f t="shared" si="0"/>
        <v>43599</v>
      </c>
      <c r="R6" s="11">
        <f t="shared" si="0"/>
        <v>43600</v>
      </c>
      <c r="S6" s="11">
        <f t="shared" si="0"/>
        <v>43601</v>
      </c>
      <c r="T6" s="11">
        <f t="shared" si="0"/>
        <v>43602</v>
      </c>
      <c r="U6" s="88">
        <f t="shared" si="0"/>
        <v>43603</v>
      </c>
      <c r="V6" s="11">
        <f t="shared" si="0"/>
        <v>43604</v>
      </c>
      <c r="W6" s="11">
        <f t="shared" si="0"/>
        <v>43605</v>
      </c>
      <c r="X6" s="88">
        <f t="shared" si="0"/>
        <v>43606</v>
      </c>
      <c r="Y6" s="88">
        <f t="shared" si="0"/>
        <v>43607</v>
      </c>
      <c r="Z6" s="88">
        <f t="shared" si="0"/>
        <v>43608</v>
      </c>
      <c r="AA6" s="88">
        <f t="shared" si="0"/>
        <v>43609</v>
      </c>
      <c r="AB6" s="88">
        <f t="shared" si="0"/>
        <v>43610</v>
      </c>
      <c r="AC6" s="88">
        <f t="shared" si="0"/>
        <v>43611</v>
      </c>
      <c r="AD6" s="88">
        <f t="shared" si="0"/>
        <v>43612</v>
      </c>
      <c r="AE6" s="88">
        <f t="shared" si="0"/>
        <v>43613</v>
      </c>
      <c r="AF6" s="88">
        <f t="shared" si="0"/>
        <v>43614</v>
      </c>
      <c r="AG6" s="11">
        <f t="shared" si="0"/>
        <v>43615</v>
      </c>
      <c r="AH6" s="478">
        <f t="shared" si="0"/>
        <v>43616</v>
      </c>
      <c r="AI6" s="92"/>
      <c r="AJ6" s="93"/>
      <c r="AK6" s="94"/>
      <c r="AL6" s="1267"/>
    </row>
    <row r="7" spans="1:50" ht="14">
      <c r="A7" s="1254"/>
      <c r="B7" s="1255"/>
      <c r="C7" s="15"/>
      <c r="D7" s="807" t="str">
        <f t="shared" ref="D7:AH7" si="1">IF(D6="","",CHOOSE(WEEKDAY(D6,1),"日","月","火","水","木","金","土"))</f>
        <v>水</v>
      </c>
      <c r="E7" s="807" t="str">
        <f t="shared" si="1"/>
        <v>木</v>
      </c>
      <c r="F7" s="807" t="str">
        <f t="shared" si="1"/>
        <v>金</v>
      </c>
      <c r="G7" s="807" t="str">
        <f t="shared" si="1"/>
        <v>土</v>
      </c>
      <c r="H7" s="807" t="str">
        <f t="shared" si="1"/>
        <v>日</v>
      </c>
      <c r="I7" s="807" t="str">
        <f t="shared" si="1"/>
        <v>月</v>
      </c>
      <c r="J7" s="708" t="str">
        <f t="shared" si="1"/>
        <v>火</v>
      </c>
      <c r="K7" s="744" t="str">
        <f t="shared" si="1"/>
        <v>水</v>
      </c>
      <c r="L7" s="744" t="str">
        <f t="shared" si="1"/>
        <v>木</v>
      </c>
      <c r="M7" s="708" t="str">
        <f t="shared" si="1"/>
        <v>金</v>
      </c>
      <c r="N7" s="744" t="str">
        <f t="shared" si="1"/>
        <v>土</v>
      </c>
      <c r="O7" s="797" t="str">
        <f t="shared" si="1"/>
        <v>日</v>
      </c>
      <c r="P7" s="708" t="str">
        <f t="shared" si="1"/>
        <v>月</v>
      </c>
      <c r="Q7" s="708" t="str">
        <f t="shared" si="1"/>
        <v>火</v>
      </c>
      <c r="R7" s="708" t="str">
        <f t="shared" si="1"/>
        <v>水</v>
      </c>
      <c r="S7" s="708" t="str">
        <f t="shared" si="1"/>
        <v>木</v>
      </c>
      <c r="T7" s="708" t="str">
        <f t="shared" si="1"/>
        <v>金</v>
      </c>
      <c r="U7" s="744" t="str">
        <f t="shared" si="1"/>
        <v>土</v>
      </c>
      <c r="V7" s="770" t="str">
        <f t="shared" si="1"/>
        <v>日</v>
      </c>
      <c r="W7" s="708" t="str">
        <f t="shared" si="1"/>
        <v>月</v>
      </c>
      <c r="X7" s="744" t="str">
        <f t="shared" si="1"/>
        <v>火</v>
      </c>
      <c r="Y7" s="708" t="str">
        <f t="shared" si="1"/>
        <v>水</v>
      </c>
      <c r="Z7" s="744" t="str">
        <f t="shared" si="1"/>
        <v>木</v>
      </c>
      <c r="AA7" s="708" t="str">
        <f t="shared" si="1"/>
        <v>金</v>
      </c>
      <c r="AB7" s="708" t="str">
        <f t="shared" si="1"/>
        <v>土</v>
      </c>
      <c r="AC7" s="770" t="str">
        <f t="shared" si="1"/>
        <v>日</v>
      </c>
      <c r="AD7" s="708" t="str">
        <f t="shared" si="1"/>
        <v>月</v>
      </c>
      <c r="AE7" s="708" t="str">
        <f t="shared" si="1"/>
        <v>火</v>
      </c>
      <c r="AF7" s="744" t="str">
        <f t="shared" si="1"/>
        <v>水</v>
      </c>
      <c r="AG7" s="708" t="str">
        <f t="shared" si="1"/>
        <v>木</v>
      </c>
      <c r="AH7" s="708" t="str">
        <f t="shared" si="1"/>
        <v>金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56" t="s">
        <v>34</v>
      </c>
      <c r="E8" s="756" t="s">
        <v>21</v>
      </c>
      <c r="F8" s="756" t="s">
        <v>37</v>
      </c>
      <c r="G8" s="808" t="s">
        <v>35</v>
      </c>
      <c r="H8" s="808" t="s">
        <v>35</v>
      </c>
      <c r="I8" s="756" t="s">
        <v>28</v>
      </c>
      <c r="J8" s="729" t="s">
        <v>34</v>
      </c>
      <c r="K8" s="568" t="s">
        <v>21</v>
      </c>
      <c r="L8" s="548" t="s">
        <v>36</v>
      </c>
      <c r="M8" s="883" t="s">
        <v>37</v>
      </c>
      <c r="N8" s="548" t="s">
        <v>28</v>
      </c>
      <c r="O8" s="778" t="s">
        <v>34</v>
      </c>
      <c r="P8" s="789" t="s">
        <v>21</v>
      </c>
      <c r="Q8" s="778" t="s">
        <v>24</v>
      </c>
      <c r="R8" s="809" t="s">
        <v>34</v>
      </c>
      <c r="S8" s="789" t="s">
        <v>21</v>
      </c>
      <c r="T8" s="778" t="s">
        <v>42</v>
      </c>
      <c r="U8" s="809" t="s">
        <v>21</v>
      </c>
      <c r="V8" s="548" t="s">
        <v>42</v>
      </c>
      <c r="W8" s="548" t="s">
        <v>21</v>
      </c>
      <c r="X8" s="548" t="s">
        <v>37</v>
      </c>
      <c r="Y8" s="548" t="s">
        <v>36</v>
      </c>
      <c r="Z8" s="548" t="s">
        <v>24</v>
      </c>
      <c r="AA8" s="729" t="s">
        <v>34</v>
      </c>
      <c r="AB8" s="548" t="s">
        <v>21</v>
      </c>
      <c r="AC8" s="548" t="s">
        <v>21</v>
      </c>
      <c r="AD8" s="568" t="s">
        <v>37</v>
      </c>
      <c r="AE8" s="568" t="s">
        <v>21</v>
      </c>
      <c r="AF8" s="568" t="s">
        <v>42</v>
      </c>
      <c r="AG8" s="568" t="s">
        <v>42</v>
      </c>
      <c r="AH8" s="568" t="s">
        <v>24</v>
      </c>
      <c r="AI8" s="587">
        <f t="shared" ref="AI8:AI25" si="2">SUM(AO8:AP8)</f>
        <v>18</v>
      </c>
      <c r="AJ8" s="100">
        <f t="shared" ref="AJ8:AJ25" si="3">COUNTIF(D8:AH8,"有")</f>
        <v>2</v>
      </c>
      <c r="AK8" s="101">
        <f t="shared" ref="AK8:AK25" si="4">SUM(AQ8:AX8)</f>
        <v>20</v>
      </c>
      <c r="AL8" s="544" t="s">
        <v>38</v>
      </c>
      <c r="AM8" s="545"/>
      <c r="AN8" s="55">
        <f t="shared" ref="AN8:AN23" si="5">COUNTIF(D8:AH8,"日")</f>
        <v>4</v>
      </c>
      <c r="AO8" s="55">
        <f t="shared" ref="AO8:AO27" si="6">COUNTIF(D8:AH8,"ヤ")</f>
        <v>9</v>
      </c>
      <c r="AP8" s="55">
        <f t="shared" ref="AP8:AP27" si="7">COUNTIF(D8:AH8,"ﾔ")</f>
        <v>9</v>
      </c>
      <c r="AQ8" s="55">
        <f t="shared" ref="AQ8:AQ27" si="8">COUNTIF(D8:AH8,"2-")</f>
        <v>3</v>
      </c>
      <c r="AR8" s="55">
        <f t="shared" ref="AR8:AR27" si="9">COUNTIF(D8:AH8,"2－")</f>
        <v>3</v>
      </c>
      <c r="AS8" s="55">
        <f t="shared" ref="AS8:AS27" si="10">COUNTIF(D8:AH8,"２-")</f>
        <v>3</v>
      </c>
      <c r="AT8" s="55">
        <f t="shared" ref="AT8:AT27" si="11">COUNTIF(D8:AH8,"２－")</f>
        <v>3</v>
      </c>
      <c r="AU8" s="55">
        <f t="shared" ref="AU8:AU27" si="12">COUNTIF(D8:AH8,"3-")</f>
        <v>2</v>
      </c>
      <c r="AV8" s="55">
        <f t="shared" ref="AV8:AV27" si="13">COUNTIF(D8:AH8,"3－")</f>
        <v>2</v>
      </c>
      <c r="AW8" s="55">
        <f t="shared" ref="AW8:AW27" si="14">COUNTIF(D8:AH8,"３-")</f>
        <v>2</v>
      </c>
      <c r="AX8" s="55">
        <f t="shared" ref="AX8:AX27" si="15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756" t="s">
        <v>37</v>
      </c>
      <c r="E9" s="756" t="s">
        <v>21</v>
      </c>
      <c r="F9" s="756" t="s">
        <v>42</v>
      </c>
      <c r="G9" s="756" t="s">
        <v>37</v>
      </c>
      <c r="H9" s="756" t="s">
        <v>37</v>
      </c>
      <c r="I9" s="756" t="s">
        <v>21</v>
      </c>
      <c r="J9" s="778" t="s">
        <v>24</v>
      </c>
      <c r="K9" s="789" t="s">
        <v>34</v>
      </c>
      <c r="L9" s="778" t="s">
        <v>21</v>
      </c>
      <c r="M9" s="778" t="s">
        <v>42</v>
      </c>
      <c r="N9" s="778" t="s">
        <v>36</v>
      </c>
      <c r="O9" s="548" t="s">
        <v>28</v>
      </c>
      <c r="P9" s="778" t="s">
        <v>34</v>
      </c>
      <c r="Q9" s="789" t="s">
        <v>21</v>
      </c>
      <c r="R9" s="789" t="s">
        <v>37</v>
      </c>
      <c r="S9" s="784" t="s">
        <v>21</v>
      </c>
      <c r="T9" s="778" t="s">
        <v>24</v>
      </c>
      <c r="U9" s="778" t="s">
        <v>34</v>
      </c>
      <c r="V9" s="832" t="s">
        <v>21</v>
      </c>
      <c r="W9" s="548" t="s">
        <v>40</v>
      </c>
      <c r="X9" s="548" t="s">
        <v>24</v>
      </c>
      <c r="Y9" s="789" t="s">
        <v>34</v>
      </c>
      <c r="Z9" s="778" t="s">
        <v>21</v>
      </c>
      <c r="AA9" s="778" t="s">
        <v>42</v>
      </c>
      <c r="AB9" s="778" t="s">
        <v>36</v>
      </c>
      <c r="AC9" s="548" t="s">
        <v>41</v>
      </c>
      <c r="AD9" s="548" t="s">
        <v>28</v>
      </c>
      <c r="AE9" s="548" t="s">
        <v>34</v>
      </c>
      <c r="AF9" s="787" t="s">
        <v>21</v>
      </c>
      <c r="AG9" s="787" t="s">
        <v>21</v>
      </c>
      <c r="AH9" s="787" t="s">
        <v>35</v>
      </c>
      <c r="AI9" s="587">
        <f t="shared" si="2"/>
        <v>18</v>
      </c>
      <c r="AJ9" s="100">
        <f t="shared" si="3"/>
        <v>1</v>
      </c>
      <c r="AK9" s="101">
        <f t="shared" si="4"/>
        <v>20</v>
      </c>
      <c r="AL9" s="102" t="s">
        <v>38</v>
      </c>
      <c r="AM9" s="103"/>
      <c r="AN9" s="55">
        <f t="shared" si="5"/>
        <v>4</v>
      </c>
      <c r="AO9" s="55">
        <f t="shared" si="6"/>
        <v>9</v>
      </c>
      <c r="AP9" s="55">
        <f t="shared" si="7"/>
        <v>9</v>
      </c>
      <c r="AQ9" s="55">
        <f t="shared" si="8"/>
        <v>3</v>
      </c>
      <c r="AR9" s="55">
        <f t="shared" si="9"/>
        <v>3</v>
      </c>
      <c r="AS9" s="55">
        <f t="shared" si="10"/>
        <v>3</v>
      </c>
      <c r="AT9" s="55">
        <f t="shared" si="11"/>
        <v>3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0" ht="14">
      <c r="A10" s="19" t="s">
        <v>31</v>
      </c>
      <c r="B10" s="20" t="s">
        <v>32</v>
      </c>
      <c r="C10" s="546" t="s">
        <v>43</v>
      </c>
      <c r="D10" s="756" t="s">
        <v>36</v>
      </c>
      <c r="E10" s="756" t="s">
        <v>42</v>
      </c>
      <c r="F10" s="756" t="s">
        <v>24</v>
      </c>
      <c r="G10" s="756" t="s">
        <v>34</v>
      </c>
      <c r="H10" s="756" t="s">
        <v>21</v>
      </c>
      <c r="I10" s="819" t="s">
        <v>37</v>
      </c>
      <c r="J10" s="778" t="s">
        <v>36</v>
      </c>
      <c r="K10" s="789" t="s">
        <v>21</v>
      </c>
      <c r="L10" s="789" t="s">
        <v>24</v>
      </c>
      <c r="M10" s="778" t="s">
        <v>34</v>
      </c>
      <c r="N10" s="809" t="s">
        <v>21</v>
      </c>
      <c r="O10" s="778" t="s">
        <v>40</v>
      </c>
      <c r="P10" s="789" t="s">
        <v>36</v>
      </c>
      <c r="Q10" s="789" t="s">
        <v>21</v>
      </c>
      <c r="R10" s="789" t="s">
        <v>42</v>
      </c>
      <c r="S10" s="789" t="s">
        <v>42</v>
      </c>
      <c r="T10" s="913" t="s">
        <v>37</v>
      </c>
      <c r="U10" s="778" t="s">
        <v>36</v>
      </c>
      <c r="V10" s="548" t="s">
        <v>41</v>
      </c>
      <c r="W10" s="548" t="s">
        <v>21</v>
      </c>
      <c r="X10" s="906" t="s">
        <v>42</v>
      </c>
      <c r="Y10" s="789" t="s">
        <v>24</v>
      </c>
      <c r="Z10" s="789" t="s">
        <v>34</v>
      </c>
      <c r="AA10" s="789" t="s">
        <v>21</v>
      </c>
      <c r="AB10" s="809" t="s">
        <v>21</v>
      </c>
      <c r="AC10" s="548" t="s">
        <v>42</v>
      </c>
      <c r="AD10" s="548" t="s">
        <v>21</v>
      </c>
      <c r="AE10" s="548" t="s">
        <v>24</v>
      </c>
      <c r="AF10" s="568" t="s">
        <v>34</v>
      </c>
      <c r="AG10" s="568" t="s">
        <v>21</v>
      </c>
      <c r="AH10" s="568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16</v>
      </c>
      <c r="AL10" s="102" t="s">
        <v>38</v>
      </c>
      <c r="AM10" s="103"/>
      <c r="AN10" s="55">
        <f t="shared" si="5"/>
        <v>3</v>
      </c>
      <c r="AO10" s="55">
        <f t="shared" si="6"/>
        <v>9</v>
      </c>
      <c r="AP10" s="55">
        <f t="shared" si="7"/>
        <v>9</v>
      </c>
      <c r="AQ10" s="55">
        <f t="shared" si="8"/>
        <v>4</v>
      </c>
      <c r="AR10" s="55">
        <f t="shared" si="9"/>
        <v>4</v>
      </c>
      <c r="AS10" s="55">
        <f t="shared" si="10"/>
        <v>4</v>
      </c>
      <c r="AT10" s="55">
        <f t="shared" si="11"/>
        <v>4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0" ht="14">
      <c r="A11" s="19" t="s">
        <v>31</v>
      </c>
      <c r="B11" s="779" t="s">
        <v>44</v>
      </c>
      <c r="C11" s="546" t="s">
        <v>45</v>
      </c>
      <c r="D11" s="756" t="s">
        <v>21</v>
      </c>
      <c r="E11" s="756" t="s">
        <v>21</v>
      </c>
      <c r="F11" s="756" t="s">
        <v>21</v>
      </c>
      <c r="G11" s="756" t="s">
        <v>21</v>
      </c>
      <c r="H11" s="756" t="s">
        <v>21</v>
      </c>
      <c r="I11" s="819" t="s">
        <v>21</v>
      </c>
      <c r="J11" s="778" t="s">
        <v>21</v>
      </c>
      <c r="K11" s="789" t="s">
        <v>37</v>
      </c>
      <c r="L11" s="789" t="s">
        <v>37</v>
      </c>
      <c r="M11" s="809" t="s">
        <v>21</v>
      </c>
      <c r="N11" s="778" t="s">
        <v>21</v>
      </c>
      <c r="O11" s="778" t="s">
        <v>21</v>
      </c>
      <c r="P11" s="789" t="s">
        <v>37</v>
      </c>
      <c r="Q11" s="789" t="s">
        <v>37</v>
      </c>
      <c r="R11" s="815" t="s">
        <v>21</v>
      </c>
      <c r="S11" s="789" t="s">
        <v>37</v>
      </c>
      <c r="T11" s="815" t="s">
        <v>21</v>
      </c>
      <c r="U11" s="778" t="s">
        <v>21</v>
      </c>
      <c r="V11" s="832" t="s">
        <v>21</v>
      </c>
      <c r="W11" s="548" t="s">
        <v>21</v>
      </c>
      <c r="X11" s="568" t="s">
        <v>21</v>
      </c>
      <c r="Y11" s="789" t="s">
        <v>37</v>
      </c>
      <c r="Z11" s="789" t="s">
        <v>37</v>
      </c>
      <c r="AA11" s="789" t="s">
        <v>37</v>
      </c>
      <c r="AB11" s="778" t="s">
        <v>21</v>
      </c>
      <c r="AC11" s="548" t="s">
        <v>21</v>
      </c>
      <c r="AD11" s="729" t="s">
        <v>21</v>
      </c>
      <c r="AE11" s="548" t="s">
        <v>37</v>
      </c>
      <c r="AF11" s="568" t="s">
        <v>37</v>
      </c>
      <c r="AG11" s="568" t="s">
        <v>21</v>
      </c>
      <c r="AH11" s="568" t="s">
        <v>21</v>
      </c>
      <c r="AI11" s="587">
        <f t="shared" si="2"/>
        <v>42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 t="shared" si="5"/>
        <v>10</v>
      </c>
      <c r="AO11" s="55">
        <f t="shared" si="6"/>
        <v>21</v>
      </c>
      <c r="AP11" s="55">
        <f t="shared" si="7"/>
        <v>21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0" ht="14">
      <c r="A12" s="19"/>
      <c r="B12" s="20"/>
      <c r="C12" s="546"/>
      <c r="D12" s="756"/>
      <c r="E12" s="756"/>
      <c r="F12" s="756"/>
      <c r="G12" s="756"/>
      <c r="H12" s="756"/>
      <c r="I12" s="819"/>
      <c r="J12" s="778"/>
      <c r="K12" s="789"/>
      <c r="L12" s="789"/>
      <c r="M12" s="778"/>
      <c r="N12" s="778"/>
      <c r="O12" s="778"/>
      <c r="P12" s="784"/>
      <c r="Q12" s="778"/>
      <c r="R12" s="778"/>
      <c r="S12" s="778"/>
      <c r="T12" s="789"/>
      <c r="U12" s="778"/>
      <c r="V12" s="548"/>
      <c r="W12" s="548"/>
      <c r="X12" s="568"/>
      <c r="Y12" s="778"/>
      <c r="Z12" s="789"/>
      <c r="AA12" s="789"/>
      <c r="AB12" s="778"/>
      <c r="AC12" s="548"/>
      <c r="AD12" s="778"/>
      <c r="AE12" s="778"/>
      <c r="AF12" s="548"/>
      <c r="AG12" s="778"/>
      <c r="AH12" s="77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897" t="s">
        <v>42</v>
      </c>
      <c r="E13" s="897" t="s">
        <v>126</v>
      </c>
      <c r="F13" s="756" t="s">
        <v>21</v>
      </c>
      <c r="G13" s="756" t="s">
        <v>40</v>
      </c>
      <c r="H13" s="897" t="s">
        <v>42</v>
      </c>
      <c r="I13" s="756" t="s">
        <v>24</v>
      </c>
      <c r="J13" s="548" t="s">
        <v>34</v>
      </c>
      <c r="K13" s="568" t="s">
        <v>21</v>
      </c>
      <c r="L13" s="548" t="s">
        <v>42</v>
      </c>
      <c r="M13" s="727" t="s">
        <v>40</v>
      </c>
      <c r="N13" s="778" t="s">
        <v>21</v>
      </c>
      <c r="O13" s="778" t="s">
        <v>24</v>
      </c>
      <c r="P13" s="789" t="s">
        <v>34</v>
      </c>
      <c r="Q13" s="778" t="s">
        <v>21</v>
      </c>
      <c r="R13" s="778" t="s">
        <v>40</v>
      </c>
      <c r="S13" s="789" t="s">
        <v>21</v>
      </c>
      <c r="T13" s="928" t="s">
        <v>40</v>
      </c>
      <c r="U13" s="809" t="s">
        <v>21</v>
      </c>
      <c r="V13" s="883" t="s">
        <v>126</v>
      </c>
      <c r="W13" s="548" t="s">
        <v>24</v>
      </c>
      <c r="X13" s="548" t="s">
        <v>34</v>
      </c>
      <c r="Y13" s="548" t="s">
        <v>21</v>
      </c>
      <c r="Z13" s="883" t="s">
        <v>126</v>
      </c>
      <c r="AA13" s="548" t="s">
        <v>24</v>
      </c>
      <c r="AB13" s="548" t="s">
        <v>34</v>
      </c>
      <c r="AC13" s="729" t="s">
        <v>21</v>
      </c>
      <c r="AD13" s="912" t="s">
        <v>126</v>
      </c>
      <c r="AE13" s="906" t="s">
        <v>42</v>
      </c>
      <c r="AF13" s="568" t="s">
        <v>24</v>
      </c>
      <c r="AG13" s="568" t="s">
        <v>34</v>
      </c>
      <c r="AH13" s="931" t="s">
        <v>21</v>
      </c>
      <c r="AI13" s="99">
        <f t="shared" si="2"/>
        <v>18</v>
      </c>
      <c r="AJ13" s="100">
        <f t="shared" si="3"/>
        <v>0</v>
      </c>
      <c r="AK13" s="101">
        <f t="shared" si="4"/>
        <v>20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9</v>
      </c>
      <c r="AQ13" s="55">
        <f t="shared" si="8"/>
        <v>5</v>
      </c>
      <c r="AR13" s="55">
        <f t="shared" si="9"/>
        <v>5</v>
      </c>
      <c r="AS13" s="55">
        <f t="shared" si="10"/>
        <v>5</v>
      </c>
      <c r="AT13" s="55">
        <f t="shared" si="11"/>
        <v>5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897" t="s">
        <v>126</v>
      </c>
      <c r="E14" s="756" t="s">
        <v>28</v>
      </c>
      <c r="F14" s="756" t="s">
        <v>34</v>
      </c>
      <c r="G14" s="808" t="s">
        <v>21</v>
      </c>
      <c r="H14" s="756" t="s">
        <v>28</v>
      </c>
      <c r="I14" s="756" t="s">
        <v>34</v>
      </c>
      <c r="J14" s="778" t="s">
        <v>21</v>
      </c>
      <c r="K14" s="907" t="s">
        <v>126</v>
      </c>
      <c r="L14" s="778" t="s">
        <v>41</v>
      </c>
      <c r="M14" s="778" t="s">
        <v>41</v>
      </c>
      <c r="N14" s="809" t="s">
        <v>21</v>
      </c>
      <c r="O14" s="548" t="s">
        <v>41</v>
      </c>
      <c r="P14" s="778" t="s">
        <v>28</v>
      </c>
      <c r="Q14" s="789" t="s">
        <v>34</v>
      </c>
      <c r="R14" s="789" t="s">
        <v>21</v>
      </c>
      <c r="S14" s="912" t="s">
        <v>126</v>
      </c>
      <c r="T14" s="778" t="s">
        <v>28</v>
      </c>
      <c r="U14" s="778" t="s">
        <v>34</v>
      </c>
      <c r="V14" s="832" t="s">
        <v>21</v>
      </c>
      <c r="W14" s="548" t="s">
        <v>41</v>
      </c>
      <c r="X14" s="548" t="s">
        <v>36</v>
      </c>
      <c r="Y14" s="789" t="s">
        <v>21</v>
      </c>
      <c r="Z14" s="778" t="s">
        <v>21</v>
      </c>
      <c r="AA14" s="778" t="s">
        <v>21</v>
      </c>
      <c r="AB14" s="778" t="s">
        <v>28</v>
      </c>
      <c r="AC14" s="548" t="s">
        <v>34</v>
      </c>
      <c r="AD14" s="548" t="s">
        <v>21</v>
      </c>
      <c r="AE14" s="883" t="s">
        <v>126</v>
      </c>
      <c r="AF14" s="568" t="s">
        <v>36</v>
      </c>
      <c r="AG14" s="568" t="s">
        <v>28</v>
      </c>
      <c r="AH14" s="931" t="s">
        <v>34</v>
      </c>
      <c r="AI14" s="99">
        <f t="shared" si="2"/>
        <v>18</v>
      </c>
      <c r="AJ14" s="100">
        <f t="shared" si="3"/>
        <v>0</v>
      </c>
      <c r="AK14" s="101">
        <f t="shared" si="4"/>
        <v>24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6</v>
      </c>
      <c r="AV14" s="55">
        <f t="shared" si="13"/>
        <v>6</v>
      </c>
      <c r="AW14" s="55">
        <f t="shared" si="14"/>
        <v>6</v>
      </c>
      <c r="AX14" s="55">
        <f t="shared" si="15"/>
        <v>6</v>
      </c>
    </row>
    <row r="15" spans="1:50" ht="14">
      <c r="A15" s="19" t="s">
        <v>46</v>
      </c>
      <c r="B15" s="20" t="s">
        <v>32</v>
      </c>
      <c r="C15" s="49" t="s">
        <v>50</v>
      </c>
      <c r="D15" s="756" t="s">
        <v>41</v>
      </c>
      <c r="E15" s="897" t="s">
        <v>40</v>
      </c>
      <c r="F15" s="756" t="s">
        <v>21</v>
      </c>
      <c r="G15" s="756" t="s">
        <v>24</v>
      </c>
      <c r="H15" s="756" t="s">
        <v>34</v>
      </c>
      <c r="I15" s="819" t="s">
        <v>21</v>
      </c>
      <c r="J15" s="778" t="s">
        <v>28</v>
      </c>
      <c r="K15" s="789" t="s">
        <v>34</v>
      </c>
      <c r="L15" s="789" t="s">
        <v>21</v>
      </c>
      <c r="M15" s="778" t="s">
        <v>28</v>
      </c>
      <c r="N15" s="778" t="s">
        <v>34</v>
      </c>
      <c r="O15" s="778" t="s">
        <v>21</v>
      </c>
      <c r="P15" s="568" t="s">
        <v>40</v>
      </c>
      <c r="Q15" s="789" t="s">
        <v>40</v>
      </c>
      <c r="R15" s="907" t="s">
        <v>126</v>
      </c>
      <c r="S15" s="789" t="s">
        <v>24</v>
      </c>
      <c r="T15" s="789" t="s">
        <v>34</v>
      </c>
      <c r="U15" s="809" t="s">
        <v>21</v>
      </c>
      <c r="V15" s="548" t="s">
        <v>28</v>
      </c>
      <c r="W15" s="548" t="s">
        <v>34</v>
      </c>
      <c r="X15" s="568" t="s">
        <v>21</v>
      </c>
      <c r="Y15" s="789" t="s">
        <v>28</v>
      </c>
      <c r="Z15" s="789" t="s">
        <v>34</v>
      </c>
      <c r="AA15" s="789" t="s">
        <v>21</v>
      </c>
      <c r="AB15" s="778" t="s">
        <v>42</v>
      </c>
      <c r="AC15" s="883" t="s">
        <v>126</v>
      </c>
      <c r="AD15" s="727" t="s">
        <v>41</v>
      </c>
      <c r="AE15" s="548" t="s">
        <v>21</v>
      </c>
      <c r="AF15" s="568" t="s">
        <v>28</v>
      </c>
      <c r="AG15" s="568" t="s">
        <v>34</v>
      </c>
      <c r="AH15" s="568" t="s">
        <v>21</v>
      </c>
      <c r="AI15" s="587">
        <f t="shared" si="2"/>
        <v>18</v>
      </c>
      <c r="AJ15" s="100">
        <f t="shared" si="3"/>
        <v>0</v>
      </c>
      <c r="AK15" s="101">
        <f t="shared" si="4"/>
        <v>28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2</v>
      </c>
      <c r="AR15" s="55">
        <f t="shared" si="9"/>
        <v>2</v>
      </c>
      <c r="AS15" s="55">
        <f t="shared" si="10"/>
        <v>2</v>
      </c>
      <c r="AT15" s="55">
        <f t="shared" si="11"/>
        <v>2</v>
      </c>
      <c r="AU15" s="55">
        <f t="shared" si="12"/>
        <v>5</v>
      </c>
      <c r="AV15" s="55">
        <f t="shared" si="13"/>
        <v>5</v>
      </c>
      <c r="AW15" s="55">
        <f t="shared" si="14"/>
        <v>5</v>
      </c>
      <c r="AX15" s="55">
        <f t="shared" si="15"/>
        <v>5</v>
      </c>
    </row>
    <row r="16" spans="1:50" ht="14">
      <c r="A16" s="33" t="s">
        <v>46</v>
      </c>
      <c r="B16" s="34" t="s">
        <v>32</v>
      </c>
      <c r="C16" s="49" t="s">
        <v>52</v>
      </c>
      <c r="D16" s="756" t="s">
        <v>21</v>
      </c>
      <c r="E16" s="897" t="s">
        <v>36</v>
      </c>
      <c r="F16" s="756" t="s">
        <v>28</v>
      </c>
      <c r="G16" s="756" t="s">
        <v>34</v>
      </c>
      <c r="H16" s="756" t="s">
        <v>21</v>
      </c>
      <c r="I16" s="925" t="s">
        <v>126</v>
      </c>
      <c r="J16" s="778" t="s">
        <v>42</v>
      </c>
      <c r="K16" s="789" t="s">
        <v>24</v>
      </c>
      <c r="L16" s="789" t="s">
        <v>34</v>
      </c>
      <c r="M16" s="778" t="s">
        <v>21</v>
      </c>
      <c r="N16" s="778" t="s">
        <v>42</v>
      </c>
      <c r="O16" s="778" t="s">
        <v>42</v>
      </c>
      <c r="P16" s="789" t="s">
        <v>24</v>
      </c>
      <c r="Q16" s="789" t="s">
        <v>34</v>
      </c>
      <c r="R16" s="815" t="s">
        <v>21</v>
      </c>
      <c r="S16" s="789" t="s">
        <v>36</v>
      </c>
      <c r="T16" s="907" t="s">
        <v>126</v>
      </c>
      <c r="U16" s="778" t="s">
        <v>28</v>
      </c>
      <c r="V16" s="832" t="s">
        <v>34</v>
      </c>
      <c r="W16" s="729" t="s">
        <v>21</v>
      </c>
      <c r="X16" s="568" t="s">
        <v>21</v>
      </c>
      <c r="Y16" s="789" t="s">
        <v>40</v>
      </c>
      <c r="Z16" s="789" t="s">
        <v>21</v>
      </c>
      <c r="AA16" s="789" t="s">
        <v>40</v>
      </c>
      <c r="AB16" s="810" t="s">
        <v>126</v>
      </c>
      <c r="AC16" s="548" t="s">
        <v>28</v>
      </c>
      <c r="AD16" s="548" t="s">
        <v>34</v>
      </c>
      <c r="AE16" s="548" t="s">
        <v>21</v>
      </c>
      <c r="AF16" s="568" t="s">
        <v>41</v>
      </c>
      <c r="AG16" s="568" t="s">
        <v>21</v>
      </c>
      <c r="AH16" s="568" t="s">
        <v>41</v>
      </c>
      <c r="AI16" s="587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3</v>
      </c>
      <c r="AV16" s="55">
        <f t="shared" si="13"/>
        <v>3</v>
      </c>
      <c r="AW16" s="55">
        <f t="shared" si="14"/>
        <v>3</v>
      </c>
      <c r="AX16" s="55">
        <f t="shared" si="15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756" t="s">
        <v>34</v>
      </c>
      <c r="E17" s="756" t="s">
        <v>21</v>
      </c>
      <c r="F17" s="897" t="s">
        <v>36</v>
      </c>
      <c r="G17" s="756" t="s">
        <v>28</v>
      </c>
      <c r="H17" s="756" t="s">
        <v>34</v>
      </c>
      <c r="I17" s="819" t="s">
        <v>21</v>
      </c>
      <c r="J17" s="810" t="s">
        <v>126</v>
      </c>
      <c r="K17" s="789" t="s">
        <v>41</v>
      </c>
      <c r="L17" s="789" t="s">
        <v>28</v>
      </c>
      <c r="M17" s="778" t="s">
        <v>34</v>
      </c>
      <c r="N17" s="809" t="s">
        <v>21</v>
      </c>
      <c r="O17" s="778" t="s">
        <v>36</v>
      </c>
      <c r="P17" s="789" t="s">
        <v>42</v>
      </c>
      <c r="Q17" s="778" t="s">
        <v>21</v>
      </c>
      <c r="R17" s="778" t="s">
        <v>24</v>
      </c>
      <c r="S17" s="778" t="s">
        <v>34</v>
      </c>
      <c r="T17" s="815" t="s">
        <v>21</v>
      </c>
      <c r="U17" s="809" t="s">
        <v>21</v>
      </c>
      <c r="V17" s="883" t="s">
        <v>126</v>
      </c>
      <c r="W17" s="883" t="s">
        <v>36</v>
      </c>
      <c r="X17" s="568" t="s">
        <v>28</v>
      </c>
      <c r="Y17" s="778" t="s">
        <v>34</v>
      </c>
      <c r="Z17" s="789" t="s">
        <v>21</v>
      </c>
      <c r="AA17" s="907" t="s">
        <v>126</v>
      </c>
      <c r="AB17" s="778" t="s">
        <v>24</v>
      </c>
      <c r="AC17" s="548" t="s">
        <v>34</v>
      </c>
      <c r="AD17" s="778" t="s">
        <v>21</v>
      </c>
      <c r="AE17" s="778" t="s">
        <v>40</v>
      </c>
      <c r="AF17" s="883" t="s">
        <v>126</v>
      </c>
      <c r="AG17" s="778" t="s">
        <v>21</v>
      </c>
      <c r="AH17" s="778" t="s">
        <v>28</v>
      </c>
      <c r="AI17" s="587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51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2</v>
      </c>
      <c r="AU17" s="55">
        <f t="shared" si="12"/>
        <v>4</v>
      </c>
      <c r="AV17" s="55">
        <f t="shared" si="13"/>
        <v>4</v>
      </c>
      <c r="AW17" s="55">
        <f t="shared" si="14"/>
        <v>4</v>
      </c>
      <c r="AX17" s="55">
        <f t="shared" si="15"/>
        <v>4</v>
      </c>
    </row>
    <row r="18" spans="1:50" ht="14">
      <c r="A18" s="19" t="s">
        <v>46</v>
      </c>
      <c r="B18" s="34" t="s">
        <v>32</v>
      </c>
      <c r="C18" s="49" t="s">
        <v>54</v>
      </c>
      <c r="D18" s="756" t="s">
        <v>24</v>
      </c>
      <c r="E18" s="756" t="s">
        <v>34</v>
      </c>
      <c r="F18" s="756" t="s">
        <v>21</v>
      </c>
      <c r="G18" s="756" t="s">
        <v>36</v>
      </c>
      <c r="H18" s="897" t="s">
        <v>36</v>
      </c>
      <c r="I18" s="756" t="s">
        <v>41</v>
      </c>
      <c r="J18" s="548" t="s">
        <v>21</v>
      </c>
      <c r="K18" s="568" t="s">
        <v>28</v>
      </c>
      <c r="L18" s="548" t="s">
        <v>34</v>
      </c>
      <c r="M18" s="548" t="s">
        <v>21</v>
      </c>
      <c r="N18" s="883" t="s">
        <v>126</v>
      </c>
      <c r="O18" s="778" t="s">
        <v>21</v>
      </c>
      <c r="P18" s="907" t="s">
        <v>126</v>
      </c>
      <c r="Q18" s="778" t="s">
        <v>28</v>
      </c>
      <c r="R18" s="778" t="s">
        <v>34</v>
      </c>
      <c r="S18" s="789" t="s">
        <v>21</v>
      </c>
      <c r="T18" s="778" t="s">
        <v>41</v>
      </c>
      <c r="U18" s="778" t="s">
        <v>24</v>
      </c>
      <c r="V18" s="729" t="s">
        <v>34</v>
      </c>
      <c r="W18" s="729" t="s">
        <v>21</v>
      </c>
      <c r="X18" s="883" t="s">
        <v>126</v>
      </c>
      <c r="Y18" s="883" t="s">
        <v>42</v>
      </c>
      <c r="Z18" s="883" t="s">
        <v>126</v>
      </c>
      <c r="AA18" s="548" t="s">
        <v>21</v>
      </c>
      <c r="AB18" s="729" t="s">
        <v>21</v>
      </c>
      <c r="AC18" s="548" t="s">
        <v>36</v>
      </c>
      <c r="AD18" s="568" t="s">
        <v>36</v>
      </c>
      <c r="AE18" s="568" t="s">
        <v>28</v>
      </c>
      <c r="AF18" s="568" t="s">
        <v>34</v>
      </c>
      <c r="AG18" s="568" t="s">
        <v>21</v>
      </c>
      <c r="AH18" s="568" t="s">
        <v>42</v>
      </c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808" t="s">
        <v>35</v>
      </c>
      <c r="E19" s="808" t="s">
        <v>35</v>
      </c>
      <c r="F19" s="808" t="s">
        <v>35</v>
      </c>
      <c r="G19" s="897" t="s">
        <v>126</v>
      </c>
      <c r="H19" s="756" t="s">
        <v>24</v>
      </c>
      <c r="I19" s="756" t="s">
        <v>34</v>
      </c>
      <c r="J19" s="778" t="s">
        <v>21</v>
      </c>
      <c r="K19" s="789" t="s">
        <v>40</v>
      </c>
      <c r="L19" s="810" t="s">
        <v>126</v>
      </c>
      <c r="M19" s="548" t="s">
        <v>24</v>
      </c>
      <c r="N19" s="778" t="s">
        <v>34</v>
      </c>
      <c r="O19" s="548" t="s">
        <v>21</v>
      </c>
      <c r="P19" s="778" t="s">
        <v>41</v>
      </c>
      <c r="Q19" s="789" t="s">
        <v>41</v>
      </c>
      <c r="R19" s="789" t="s">
        <v>21</v>
      </c>
      <c r="S19" s="789" t="s">
        <v>28</v>
      </c>
      <c r="T19" s="778" t="s">
        <v>34</v>
      </c>
      <c r="U19" s="809" t="s">
        <v>21</v>
      </c>
      <c r="V19" s="929" t="s">
        <v>21</v>
      </c>
      <c r="W19" s="883" t="s">
        <v>126</v>
      </c>
      <c r="X19" s="548" t="s">
        <v>40</v>
      </c>
      <c r="Y19" s="789" t="s">
        <v>21</v>
      </c>
      <c r="Z19" s="778" t="s">
        <v>28</v>
      </c>
      <c r="AA19" s="778" t="s">
        <v>34</v>
      </c>
      <c r="AB19" s="778" t="s">
        <v>21</v>
      </c>
      <c r="AC19" s="883" t="s">
        <v>126</v>
      </c>
      <c r="AD19" s="548" t="s">
        <v>24</v>
      </c>
      <c r="AE19" s="548" t="s">
        <v>34</v>
      </c>
      <c r="AF19" s="568" t="s">
        <v>21</v>
      </c>
      <c r="AG19" s="906" t="s">
        <v>126</v>
      </c>
      <c r="AH19" s="568" t="s">
        <v>21</v>
      </c>
      <c r="AI19" s="587">
        <f t="shared" si="2"/>
        <v>18</v>
      </c>
      <c r="AJ19" s="100">
        <f t="shared" si="3"/>
        <v>3</v>
      </c>
      <c r="AK19" s="101">
        <f t="shared" si="4"/>
        <v>20</v>
      </c>
      <c r="AL19" s="104" t="s">
        <v>51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3</v>
      </c>
      <c r="AU19" s="55">
        <f t="shared" si="12"/>
        <v>2</v>
      </c>
      <c r="AV19" s="55">
        <f t="shared" si="13"/>
        <v>2</v>
      </c>
      <c r="AW19" s="55">
        <f t="shared" si="14"/>
        <v>2</v>
      </c>
      <c r="AX19" s="55">
        <f t="shared" si="15"/>
        <v>2</v>
      </c>
    </row>
    <row r="20" spans="1:50" ht="14">
      <c r="A20" s="19" t="s">
        <v>46</v>
      </c>
      <c r="B20" s="779" t="s">
        <v>32</v>
      </c>
      <c r="C20" s="49" t="s">
        <v>56</v>
      </c>
      <c r="D20" s="756" t="s">
        <v>28</v>
      </c>
      <c r="E20" s="756" t="s">
        <v>34</v>
      </c>
      <c r="F20" s="756" t="s">
        <v>21</v>
      </c>
      <c r="G20" s="756" t="s">
        <v>41</v>
      </c>
      <c r="H20" s="808" t="s">
        <v>21</v>
      </c>
      <c r="I20" s="820" t="s">
        <v>21</v>
      </c>
      <c r="J20" s="809" t="s">
        <v>35</v>
      </c>
      <c r="K20" s="907" t="s">
        <v>126</v>
      </c>
      <c r="L20" s="789" t="s">
        <v>21</v>
      </c>
      <c r="M20" s="810" t="s">
        <v>126</v>
      </c>
      <c r="N20" s="778" t="s">
        <v>24</v>
      </c>
      <c r="O20" s="778" t="s">
        <v>34</v>
      </c>
      <c r="P20" s="789" t="s">
        <v>21</v>
      </c>
      <c r="Q20" s="789" t="s">
        <v>21</v>
      </c>
      <c r="R20" s="789" t="s">
        <v>41</v>
      </c>
      <c r="S20" s="907" t="s">
        <v>126</v>
      </c>
      <c r="T20" s="789" t="s">
        <v>36</v>
      </c>
      <c r="U20" s="778" t="s">
        <v>41</v>
      </c>
      <c r="V20" s="548" t="s">
        <v>24</v>
      </c>
      <c r="W20" s="548" t="s">
        <v>34</v>
      </c>
      <c r="X20" s="568" t="s">
        <v>21</v>
      </c>
      <c r="Y20" s="907" t="s">
        <v>126</v>
      </c>
      <c r="Z20" s="789" t="s">
        <v>41</v>
      </c>
      <c r="AA20" s="789" t="s">
        <v>28</v>
      </c>
      <c r="AB20" s="778" t="s">
        <v>34</v>
      </c>
      <c r="AC20" s="548" t="s">
        <v>21</v>
      </c>
      <c r="AD20" s="548" t="s">
        <v>42</v>
      </c>
      <c r="AE20" s="548" t="s">
        <v>36</v>
      </c>
      <c r="AF20" s="548" t="s">
        <v>21</v>
      </c>
      <c r="AG20" s="568" t="s">
        <v>24</v>
      </c>
      <c r="AH20" s="568" t="s">
        <v>34</v>
      </c>
      <c r="AI20" s="587">
        <f t="shared" si="2"/>
        <v>18</v>
      </c>
      <c r="AJ20" s="100">
        <f t="shared" si="3"/>
        <v>1</v>
      </c>
      <c r="AK20" s="101">
        <f t="shared" si="4"/>
        <v>20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3</v>
      </c>
      <c r="AR20" s="55">
        <f t="shared" si="9"/>
        <v>3</v>
      </c>
      <c r="AS20" s="55">
        <f t="shared" si="10"/>
        <v>3</v>
      </c>
      <c r="AT20" s="55">
        <f t="shared" si="11"/>
        <v>3</v>
      </c>
      <c r="AU20" s="55">
        <f t="shared" si="12"/>
        <v>2</v>
      </c>
      <c r="AV20" s="55">
        <f t="shared" si="13"/>
        <v>2</v>
      </c>
      <c r="AW20" s="55">
        <f t="shared" si="14"/>
        <v>2</v>
      </c>
      <c r="AX20" s="55">
        <f t="shared" si="15"/>
        <v>2</v>
      </c>
    </row>
    <row r="21" spans="1:50" ht="14">
      <c r="A21" s="19" t="s">
        <v>46</v>
      </c>
      <c r="B21" s="34" t="s">
        <v>32</v>
      </c>
      <c r="C21" s="49" t="s">
        <v>57</v>
      </c>
      <c r="D21" s="756" t="s">
        <v>21</v>
      </c>
      <c r="E21" s="756" t="s">
        <v>24</v>
      </c>
      <c r="F21" s="756" t="s">
        <v>34</v>
      </c>
      <c r="G21" s="756" t="s">
        <v>21</v>
      </c>
      <c r="H21" s="897" t="s">
        <v>126</v>
      </c>
      <c r="I21" s="925" t="s">
        <v>36</v>
      </c>
      <c r="J21" s="727" t="s">
        <v>40</v>
      </c>
      <c r="K21" s="789" t="s">
        <v>42</v>
      </c>
      <c r="L21" s="789" t="s">
        <v>21</v>
      </c>
      <c r="M21" s="810" t="s">
        <v>36</v>
      </c>
      <c r="N21" s="778" t="s">
        <v>41</v>
      </c>
      <c r="O21" s="810" t="s">
        <v>126</v>
      </c>
      <c r="P21" s="789" t="s">
        <v>21</v>
      </c>
      <c r="Q21" s="789" t="s">
        <v>36</v>
      </c>
      <c r="R21" s="789" t="s">
        <v>28</v>
      </c>
      <c r="S21" s="789" t="s">
        <v>34</v>
      </c>
      <c r="T21" s="789" t="s">
        <v>21</v>
      </c>
      <c r="U21" s="809" t="s">
        <v>21</v>
      </c>
      <c r="V21" s="832" t="s">
        <v>21</v>
      </c>
      <c r="W21" s="548" t="s">
        <v>28</v>
      </c>
      <c r="X21" s="568" t="s">
        <v>34</v>
      </c>
      <c r="Y21" s="789" t="s">
        <v>21</v>
      </c>
      <c r="Z21" s="789" t="s">
        <v>36</v>
      </c>
      <c r="AA21" s="789" t="s">
        <v>41</v>
      </c>
      <c r="AB21" s="809" t="s">
        <v>35</v>
      </c>
      <c r="AC21" s="548" t="s">
        <v>24</v>
      </c>
      <c r="AD21" s="548" t="s">
        <v>34</v>
      </c>
      <c r="AE21" s="548" t="s">
        <v>21</v>
      </c>
      <c r="AF21" s="568" t="s">
        <v>40</v>
      </c>
      <c r="AG21" s="568" t="s">
        <v>40</v>
      </c>
      <c r="AH21" s="932" t="s">
        <v>126</v>
      </c>
      <c r="AI21" s="587">
        <f t="shared" si="2"/>
        <v>18</v>
      </c>
      <c r="AJ21" s="100">
        <f t="shared" si="3"/>
        <v>1</v>
      </c>
      <c r="AK21" s="101">
        <f t="shared" si="4"/>
        <v>16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2</v>
      </c>
      <c r="AR21" s="55">
        <f t="shared" si="9"/>
        <v>2</v>
      </c>
      <c r="AS21" s="55">
        <f t="shared" si="10"/>
        <v>2</v>
      </c>
      <c r="AT21" s="55">
        <f t="shared" si="11"/>
        <v>2</v>
      </c>
      <c r="AU21" s="55">
        <f t="shared" si="12"/>
        <v>2</v>
      </c>
      <c r="AV21" s="55">
        <f t="shared" si="13"/>
        <v>2</v>
      </c>
      <c r="AW21" s="55">
        <f t="shared" si="14"/>
        <v>2</v>
      </c>
      <c r="AX21" s="55">
        <f t="shared" si="15"/>
        <v>2</v>
      </c>
    </row>
    <row r="22" spans="1:50" ht="14">
      <c r="A22" s="19" t="s">
        <v>46</v>
      </c>
      <c r="B22" s="34" t="s">
        <v>32</v>
      </c>
      <c r="C22" s="32" t="s">
        <v>59</v>
      </c>
      <c r="D22" s="756" t="s">
        <v>40</v>
      </c>
      <c r="E22" s="756" t="s">
        <v>41</v>
      </c>
      <c r="F22" s="756" t="s">
        <v>40</v>
      </c>
      <c r="G22" s="808" t="s">
        <v>21</v>
      </c>
      <c r="H22" s="756" t="s">
        <v>40</v>
      </c>
      <c r="I22" s="819" t="s">
        <v>40</v>
      </c>
      <c r="J22" s="548" t="s">
        <v>103</v>
      </c>
      <c r="K22" s="789" t="s">
        <v>36</v>
      </c>
      <c r="L22" s="789" t="s">
        <v>21</v>
      </c>
      <c r="M22" s="548" t="s">
        <v>21</v>
      </c>
      <c r="N22" s="809" t="s">
        <v>21</v>
      </c>
      <c r="O22" s="778" t="s">
        <v>21</v>
      </c>
      <c r="P22" s="568" t="s">
        <v>103</v>
      </c>
      <c r="Q22" s="778" t="s">
        <v>42</v>
      </c>
      <c r="R22" s="778" t="s">
        <v>103</v>
      </c>
      <c r="S22" s="778" t="s">
        <v>40</v>
      </c>
      <c r="T22" s="789" t="s">
        <v>21</v>
      </c>
      <c r="U22" s="778" t="s">
        <v>42</v>
      </c>
      <c r="V22" s="548" t="s">
        <v>40</v>
      </c>
      <c r="W22" s="548" t="s">
        <v>42</v>
      </c>
      <c r="X22" s="568" t="s">
        <v>21</v>
      </c>
      <c r="Y22" s="778" t="s">
        <v>41</v>
      </c>
      <c r="Z22" s="789" t="s">
        <v>42</v>
      </c>
      <c r="AA22" s="789" t="s">
        <v>103</v>
      </c>
      <c r="AB22" s="778" t="s">
        <v>40</v>
      </c>
      <c r="AC22" s="548" t="s">
        <v>21</v>
      </c>
      <c r="AD22" s="548" t="s">
        <v>40</v>
      </c>
      <c r="AE22" s="548" t="s">
        <v>103</v>
      </c>
      <c r="AF22" s="568" t="s">
        <v>21</v>
      </c>
      <c r="AG22" s="568" t="s">
        <v>41</v>
      </c>
      <c r="AH22" s="931" t="s">
        <v>36</v>
      </c>
      <c r="AI22" s="99">
        <f t="shared" si="2"/>
        <v>18</v>
      </c>
      <c r="AJ22" s="100">
        <f t="shared" si="3"/>
        <v>0</v>
      </c>
      <c r="AK22" s="101">
        <f t="shared" si="4"/>
        <v>0</v>
      </c>
      <c r="AL22" s="769" t="s">
        <v>104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</row>
    <row r="23" spans="1:50" ht="14">
      <c r="A23" s="19" t="s">
        <v>46</v>
      </c>
      <c r="B23" s="777" t="s">
        <v>44</v>
      </c>
      <c r="C23" s="32" t="s">
        <v>61</v>
      </c>
      <c r="D23" s="923" t="s">
        <v>21</v>
      </c>
      <c r="E23" s="923" t="s">
        <v>21</v>
      </c>
      <c r="F23" s="924" t="s">
        <v>41</v>
      </c>
      <c r="G23" s="762" t="s">
        <v>42</v>
      </c>
      <c r="H23" s="762" t="s">
        <v>41</v>
      </c>
      <c r="I23" s="762" t="s">
        <v>42</v>
      </c>
      <c r="J23" s="42" t="s">
        <v>41</v>
      </c>
      <c r="K23" s="42" t="s">
        <v>21</v>
      </c>
      <c r="L23" s="42" t="s">
        <v>40</v>
      </c>
      <c r="M23" s="42" t="s">
        <v>21</v>
      </c>
      <c r="N23" s="42" t="s">
        <v>40</v>
      </c>
      <c r="O23" s="926" t="s">
        <v>126</v>
      </c>
      <c r="P23" s="42" t="s">
        <v>21</v>
      </c>
      <c r="Q23" s="930" t="s">
        <v>126</v>
      </c>
      <c r="R23" s="930" t="s">
        <v>36</v>
      </c>
      <c r="S23" s="550" t="s">
        <v>41</v>
      </c>
      <c r="T23" s="42" t="s">
        <v>21</v>
      </c>
      <c r="U23" s="42" t="s">
        <v>40</v>
      </c>
      <c r="V23" s="42" t="s">
        <v>36</v>
      </c>
      <c r="W23" s="550" t="s">
        <v>21</v>
      </c>
      <c r="X23" s="550" t="s">
        <v>41</v>
      </c>
      <c r="Y23" s="42" t="s">
        <v>21</v>
      </c>
      <c r="Z23" s="550" t="s">
        <v>40</v>
      </c>
      <c r="AA23" s="42" t="s">
        <v>36</v>
      </c>
      <c r="AB23" s="42" t="s">
        <v>41</v>
      </c>
      <c r="AC23" s="548" t="s">
        <v>40</v>
      </c>
      <c r="AD23" s="548" t="s">
        <v>21</v>
      </c>
      <c r="AE23" s="548" t="s">
        <v>41</v>
      </c>
      <c r="AF23" s="906" t="s">
        <v>126</v>
      </c>
      <c r="AG23" s="568" t="s">
        <v>36</v>
      </c>
      <c r="AH23" s="931" t="s">
        <v>40</v>
      </c>
      <c r="AI23" s="99">
        <f t="shared" si="2"/>
        <v>18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</row>
    <row r="24" spans="1:50" ht="14">
      <c r="A24" s="19"/>
      <c r="B24" s="777"/>
      <c r="C24" s="49"/>
      <c r="D24" s="827"/>
      <c r="E24" s="827"/>
      <c r="F24" s="827"/>
      <c r="G24" s="827"/>
      <c r="H24" s="827"/>
      <c r="I24" s="827"/>
      <c r="J24" s="909"/>
      <c r="K24" s="909"/>
      <c r="L24" s="909"/>
      <c r="M24" s="910"/>
      <c r="N24" s="910"/>
      <c r="O24" s="826"/>
      <c r="P24" s="826"/>
      <c r="Q24" s="826"/>
      <c r="R24" s="826"/>
      <c r="S24" s="909"/>
      <c r="T24" s="909"/>
      <c r="U24" s="909"/>
      <c r="V24" s="826"/>
      <c r="W24" s="826"/>
      <c r="X24" s="826"/>
      <c r="Y24" s="909"/>
      <c r="Z24" s="826"/>
      <c r="AA24" s="909"/>
      <c r="AB24" s="909"/>
      <c r="AC24" s="909"/>
      <c r="AD24" s="909"/>
      <c r="AE24" s="909"/>
      <c r="AF24" s="826"/>
      <c r="AG24" s="909"/>
      <c r="AH24" s="909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0" ht="14">
      <c r="A25" s="19"/>
      <c r="B25" s="777"/>
      <c r="C25" s="49"/>
      <c r="D25" s="756"/>
      <c r="E25" s="756"/>
      <c r="F25" s="756"/>
      <c r="G25" s="756"/>
      <c r="H25" s="756"/>
      <c r="I25" s="927"/>
      <c r="J25" s="791"/>
      <c r="K25" s="791"/>
      <c r="L25" s="548"/>
      <c r="M25" s="548"/>
      <c r="N25" s="548"/>
      <c r="O25" s="548"/>
      <c r="P25" s="548"/>
      <c r="Q25" s="548"/>
      <c r="R25" s="548"/>
      <c r="S25" s="778"/>
      <c r="T25" s="778"/>
      <c r="U25" s="778"/>
      <c r="V25" s="778"/>
      <c r="W25" s="778"/>
      <c r="X25" s="548"/>
      <c r="Y25" s="778"/>
      <c r="Z25" s="548"/>
      <c r="AA25" s="778"/>
      <c r="AB25" s="778"/>
      <c r="AC25" s="778"/>
      <c r="AD25" s="778"/>
      <c r="AE25" s="778"/>
      <c r="AF25" s="548"/>
      <c r="AG25" s="778"/>
      <c r="AH25" s="77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0" ht="14">
      <c r="A26" s="1258" t="s">
        <v>62</v>
      </c>
      <c r="B26" s="1258"/>
      <c r="C26" s="1258"/>
      <c r="D26" s="763"/>
      <c r="E26" s="737"/>
      <c r="F26" s="715"/>
      <c r="G26" s="781"/>
      <c r="H26" s="715"/>
      <c r="J26" s="765"/>
      <c r="K26" s="763"/>
      <c r="L26" s="715"/>
      <c r="M26" s="715"/>
      <c r="N26" s="715"/>
      <c r="O26" s="715"/>
      <c r="P26" s="548"/>
      <c r="Q26" s="765"/>
      <c r="R26" s="763"/>
      <c r="S26" s="715"/>
      <c r="T26" s="715"/>
      <c r="U26" s="715"/>
      <c r="V26" s="715"/>
      <c r="W26" s="737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0" ht="14">
      <c r="A27" s="1259" t="s">
        <v>63</v>
      </c>
      <c r="B27" s="1259"/>
      <c r="C27" s="49"/>
      <c r="D27" s="1292" t="s">
        <v>65</v>
      </c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7" t="s">
        <v>127</v>
      </c>
      <c r="T27" s="1290"/>
      <c r="U27" s="1290"/>
      <c r="V27" s="1290"/>
      <c r="W27" s="1290"/>
      <c r="X27" s="1290"/>
      <c r="Y27" s="1290"/>
      <c r="Z27" s="1290" t="s">
        <v>84</v>
      </c>
      <c r="AA27" s="1290"/>
      <c r="AB27" s="1290"/>
      <c r="AC27" s="1290"/>
      <c r="AD27" s="1290"/>
      <c r="AE27" s="1291"/>
      <c r="AF27" s="1290"/>
      <c r="AG27" s="1286"/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1</v>
      </c>
    </row>
    <row r="35" spans="3:34" ht="14" hidden="1" outlineLevel="1">
      <c r="C35" t="s">
        <v>70</v>
      </c>
      <c r="D35" s="55">
        <f t="shared" ref="D35:AH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3:34" s="1" customFormat="1" ht="14" hidden="1" outlineLevel="1">
      <c r="C38" s="1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1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1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1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1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1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1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1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1</v>
      </c>
    </row>
    <row r="50" spans="3:34" s="1" customFormat="1" ht="14" hidden="1" outlineLevel="1">
      <c r="C50" s="1" t="s">
        <v>40</v>
      </c>
      <c r="D50" s="55">
        <f t="shared" ref="D50:AH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  <c r="AG50" s="55">
        <f t="shared" si="32"/>
        <v>2</v>
      </c>
      <c r="AH50" s="55">
        <f t="shared" si="32"/>
        <v>2</v>
      </c>
    </row>
    <row r="51" spans="3:34" s="1" customFormat="1" ht="14" collapsed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2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4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2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2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4</v>
      </c>
    </row>
    <row r="56" spans="3:34" s="1" customFormat="1" ht="14">
      <c r="D56" s="55"/>
      <c r="E56" s="55"/>
      <c r="F56" s="55"/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5:AH25">
    <cfRule type="expression" dxfId="10878" priority="1" stopIfTrue="1">
      <formula>AND(WEEKDAY(D$5)=1)</formula>
    </cfRule>
  </conditionalFormatting>
  <conditionalFormatting sqref="L18:S22">
    <cfRule type="expression" dxfId="10877" priority="38" stopIfTrue="1">
      <formula>AND(WEEKDAY(L$5)=1)</formula>
    </cfRule>
  </conditionalFormatting>
  <conditionalFormatting sqref="P26">
    <cfRule type="expression" dxfId="10876" priority="13" stopIfTrue="1">
      <formula>AND(WEEKDAY(P$5)=1)</formula>
    </cfRule>
  </conditionalFormatting>
  <conditionalFormatting sqref="AI8:AK25">
    <cfRule type="cellIs" dxfId="10875" priority="18" stopIfTrue="1" operator="equal">
      <formula>0</formula>
    </cfRule>
  </conditionalFormatting>
  <conditionalFormatting sqref="AN8:AN25">
    <cfRule type="cellIs" dxfId="10874" priority="4" stopIfTrue="1" operator="equal">
      <formula>0</formula>
    </cfRule>
  </conditionalFormatting>
  <dataValidations count="2">
    <dataValidation type="list" allowBlank="1" showInputMessage="1" showErrorMessage="1" sqref="P24:P26 Q24:AH25 D24:O25" xr:uid="{00000000-0002-0000-1800-000000000000}">
      <formula1>"ヤ,2早,3早,2オ,3オ,2－,3－,－,日,有,2,3"</formula1>
    </dataValidation>
    <dataValidation type="list" allowBlank="1" showInputMessage="1" showErrorMessage="1" sqref="D8:AH23" xr:uid="{00000000-0002-0000-1800-000001000000}">
      <formula1>"ヤ,2早,3早,2オ,3オ,2－,3－,－,日,有,2,3,事,ﾍﾙ,ｹｱ"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W60"/>
  <sheetViews>
    <sheetView topLeftCell="A7" workbookViewId="0">
      <selection activeCell="AE12" sqref="AE1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83203125" customWidth="1"/>
    <col min="40" max="40" width="4.5" customWidth="1" outlineLevel="1"/>
    <col min="41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2019</v>
      </c>
      <c r="B1" s="3" t="s">
        <v>0</v>
      </c>
      <c r="C1" s="3"/>
      <c r="D1" s="3"/>
      <c r="E1" s="3"/>
      <c r="F1" s="3"/>
      <c r="G1" s="3"/>
      <c r="K1" s="1289" t="s">
        <v>128</v>
      </c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49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43617</v>
      </c>
      <c r="E5" s="11">
        <f>DATE($A$1,$D$2,2)</f>
        <v>43618</v>
      </c>
      <c r="F5" s="11">
        <f>DATE($A$1,$D$2,3)</f>
        <v>43619</v>
      </c>
      <c r="G5" s="11">
        <f>DATE($A$1,$D$2,4)</f>
        <v>43620</v>
      </c>
      <c r="H5" s="11">
        <f>DATE($A$1,$D$2,5)</f>
        <v>43621</v>
      </c>
      <c r="I5" s="11">
        <f>DATE($A$1,$D$2,6)</f>
        <v>43622</v>
      </c>
      <c r="J5" s="11">
        <f>DATE($A$1,$D$2,7)</f>
        <v>43623</v>
      </c>
      <c r="K5" s="11">
        <f>DATE($A$1,$D$2,8)</f>
        <v>43624</v>
      </c>
      <c r="L5" s="11">
        <f>DATE($A$1,$D$2,9)</f>
        <v>43625</v>
      </c>
      <c r="M5" s="11">
        <f>DATE($A$1,$D$2,10)</f>
        <v>43626</v>
      </c>
      <c r="N5" s="56">
        <f>DATE($A$1,$D$2,11)</f>
        <v>43627</v>
      </c>
      <c r="O5" s="11">
        <f>DATE($A$1,$D$2,12)</f>
        <v>43628</v>
      </c>
      <c r="P5" s="11">
        <f>DATE($A$1,$D$2,13)</f>
        <v>43629</v>
      </c>
      <c r="Q5" s="11">
        <f>DATE($A$1,$D$2,14)</f>
        <v>43630</v>
      </c>
      <c r="R5" s="11">
        <f>DATE($A$1,$D$2,15)</f>
        <v>43631</v>
      </c>
      <c r="S5" s="11">
        <f>DATE($A$1,$D$2,16)</f>
        <v>43632</v>
      </c>
      <c r="T5" s="11">
        <f>DATE($A$1,$D$2,17)</f>
        <v>43633</v>
      </c>
      <c r="U5" s="11">
        <f>DATE($A$1,$D$2,18)</f>
        <v>43634</v>
      </c>
      <c r="V5" s="11">
        <f>DATE($A$1,$D$2,19)</f>
        <v>43635</v>
      </c>
      <c r="W5" s="11">
        <f>DATE($A$1,$D$2,20)</f>
        <v>43636</v>
      </c>
      <c r="X5" s="11">
        <f>DATE($A$1,$D$2,21)</f>
        <v>43637</v>
      </c>
      <c r="Y5" s="11">
        <f>DATE($A$1,$D$2,22)</f>
        <v>43638</v>
      </c>
      <c r="Z5" s="11">
        <f>DATE($A$1,$D$2,23)</f>
        <v>43639</v>
      </c>
      <c r="AA5" s="11">
        <f>DATE($A$1,$D$2,24)</f>
        <v>43640</v>
      </c>
      <c r="AB5" s="11">
        <f>DATE($A$1,$D$2,25)</f>
        <v>43641</v>
      </c>
      <c r="AC5" s="11">
        <f>DATE($A$1,$D$2,26)</f>
        <v>43642</v>
      </c>
      <c r="AD5" s="11">
        <f>DATE($A$1,$D$2,27)</f>
        <v>43643</v>
      </c>
      <c r="AE5" s="11">
        <f>DATE($A$1,$D$2,28)</f>
        <v>43644</v>
      </c>
      <c r="AF5" s="88">
        <f>DATE($A$1,$D$2,29)</f>
        <v>43645</v>
      </c>
      <c r="AG5" s="11">
        <f>DATE($A$1,$D$2,30)</f>
        <v>43646</v>
      </c>
      <c r="AH5" s="90"/>
      <c r="AI5" s="90"/>
      <c r="AJ5" s="91"/>
      <c r="AK5" s="1267"/>
    </row>
    <row r="6" spans="1:49" ht="14">
      <c r="A6" s="1254"/>
      <c r="B6" s="1255"/>
      <c r="C6" s="1248"/>
      <c r="D6" s="830">
        <f t="shared" ref="D6:AG6" si="0">IF(MONTH(D5)&gt;$D$2,"",D5)</f>
        <v>43617</v>
      </c>
      <c r="E6" s="56">
        <f t="shared" si="0"/>
        <v>43618</v>
      </c>
      <c r="F6" s="88">
        <f t="shared" si="0"/>
        <v>43619</v>
      </c>
      <c r="G6" s="88">
        <f t="shared" si="0"/>
        <v>43620</v>
      </c>
      <c r="H6" s="88">
        <f t="shared" si="0"/>
        <v>43621</v>
      </c>
      <c r="I6" s="88">
        <f t="shared" si="0"/>
        <v>43622</v>
      </c>
      <c r="J6" s="11">
        <f t="shared" si="0"/>
        <v>43623</v>
      </c>
      <c r="K6" s="88">
        <f t="shared" si="0"/>
        <v>43624</v>
      </c>
      <c r="L6" s="88">
        <f t="shared" si="0"/>
        <v>43625</v>
      </c>
      <c r="M6" s="88">
        <f t="shared" si="0"/>
        <v>43626</v>
      </c>
      <c r="N6" s="88">
        <f t="shared" si="0"/>
        <v>43627</v>
      </c>
      <c r="O6" s="88">
        <f t="shared" si="0"/>
        <v>43628</v>
      </c>
      <c r="P6" s="88">
        <f t="shared" si="0"/>
        <v>43629</v>
      </c>
      <c r="Q6" s="88">
        <f t="shared" si="0"/>
        <v>43630</v>
      </c>
      <c r="R6" s="11">
        <f t="shared" si="0"/>
        <v>43631</v>
      </c>
      <c r="S6" s="11">
        <f t="shared" si="0"/>
        <v>43632</v>
      </c>
      <c r="T6" s="11">
        <f t="shared" si="0"/>
        <v>43633</v>
      </c>
      <c r="U6" s="88">
        <f t="shared" si="0"/>
        <v>43634</v>
      </c>
      <c r="V6" s="11">
        <f t="shared" si="0"/>
        <v>43635</v>
      </c>
      <c r="W6" s="11">
        <f t="shared" si="0"/>
        <v>43636</v>
      </c>
      <c r="X6" s="88">
        <f t="shared" si="0"/>
        <v>43637</v>
      </c>
      <c r="Y6" s="88">
        <f t="shared" si="0"/>
        <v>43638</v>
      </c>
      <c r="Z6" s="88">
        <f t="shared" si="0"/>
        <v>43639</v>
      </c>
      <c r="AA6" s="88">
        <f t="shared" si="0"/>
        <v>43640</v>
      </c>
      <c r="AB6" s="88">
        <f t="shared" si="0"/>
        <v>43641</v>
      </c>
      <c r="AC6" s="88">
        <f t="shared" si="0"/>
        <v>43642</v>
      </c>
      <c r="AD6" s="88">
        <f t="shared" si="0"/>
        <v>43643</v>
      </c>
      <c r="AE6" s="88">
        <f t="shared" si="0"/>
        <v>43644</v>
      </c>
      <c r="AF6" s="88">
        <f t="shared" si="0"/>
        <v>43645</v>
      </c>
      <c r="AG6" s="11">
        <f t="shared" si="0"/>
        <v>43646</v>
      </c>
      <c r="AH6" s="92"/>
      <c r="AI6" s="93"/>
      <c r="AJ6" s="94"/>
      <c r="AK6" s="1267"/>
    </row>
    <row r="7" spans="1:49" ht="14">
      <c r="A7" s="1254"/>
      <c r="B7" s="1255"/>
      <c r="C7" s="15"/>
      <c r="D7" s="831" t="str">
        <f t="shared" ref="D7:AG7" si="1">IF(D6="","",CHOOSE(WEEKDAY(D6,1),"日","月","火","水","木","金","土"))</f>
        <v>土</v>
      </c>
      <c r="E7" s="807" t="str">
        <f t="shared" si="1"/>
        <v>日</v>
      </c>
      <c r="F7" s="831" t="str">
        <f t="shared" si="1"/>
        <v>月</v>
      </c>
      <c r="G7" s="831" t="str">
        <f t="shared" si="1"/>
        <v>火</v>
      </c>
      <c r="H7" s="831" t="str">
        <f t="shared" si="1"/>
        <v>水</v>
      </c>
      <c r="I7" s="831" t="str">
        <f t="shared" si="1"/>
        <v>木</v>
      </c>
      <c r="J7" s="708" t="str">
        <f t="shared" si="1"/>
        <v>金</v>
      </c>
      <c r="K7" s="744" t="str">
        <f t="shared" si="1"/>
        <v>土</v>
      </c>
      <c r="L7" s="797" t="str">
        <f t="shared" si="1"/>
        <v>日</v>
      </c>
      <c r="M7" s="708" t="str">
        <f t="shared" si="1"/>
        <v>月</v>
      </c>
      <c r="N7" s="744" t="str">
        <f t="shared" si="1"/>
        <v>火</v>
      </c>
      <c r="O7" s="831" t="str">
        <f t="shared" si="1"/>
        <v>水</v>
      </c>
      <c r="P7" s="708" t="str">
        <f t="shared" si="1"/>
        <v>木</v>
      </c>
      <c r="Q7" s="708" t="str">
        <f t="shared" si="1"/>
        <v>金</v>
      </c>
      <c r="R7" s="708" t="str">
        <f t="shared" si="1"/>
        <v>土</v>
      </c>
      <c r="S7" s="770" t="str">
        <f t="shared" si="1"/>
        <v>日</v>
      </c>
      <c r="T7" s="708" t="str">
        <f t="shared" si="1"/>
        <v>月</v>
      </c>
      <c r="U7" s="744" t="str">
        <f t="shared" si="1"/>
        <v>火</v>
      </c>
      <c r="V7" s="117" t="str">
        <f t="shared" si="1"/>
        <v>水</v>
      </c>
      <c r="W7" s="708" t="str">
        <f t="shared" si="1"/>
        <v>木</v>
      </c>
      <c r="X7" s="744" t="str">
        <f t="shared" si="1"/>
        <v>金</v>
      </c>
      <c r="Y7" s="708" t="str">
        <f t="shared" si="1"/>
        <v>土</v>
      </c>
      <c r="Z7" s="797" t="str">
        <f t="shared" si="1"/>
        <v>日</v>
      </c>
      <c r="AA7" s="708" t="str">
        <f t="shared" si="1"/>
        <v>月</v>
      </c>
      <c r="AB7" s="708" t="str">
        <f t="shared" si="1"/>
        <v>火</v>
      </c>
      <c r="AC7" s="117" t="str">
        <f t="shared" si="1"/>
        <v>水</v>
      </c>
      <c r="AD7" s="708" t="str">
        <f t="shared" si="1"/>
        <v>木</v>
      </c>
      <c r="AE7" s="708" t="str">
        <f t="shared" si="1"/>
        <v>金</v>
      </c>
      <c r="AF7" s="744" t="str">
        <f t="shared" si="1"/>
        <v>土</v>
      </c>
      <c r="AG7" s="770" t="str">
        <f t="shared" si="1"/>
        <v>日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548" t="s">
        <v>34</v>
      </c>
      <c r="E8" s="808" t="s">
        <v>21</v>
      </c>
      <c r="F8" s="883" t="s">
        <v>42</v>
      </c>
      <c r="G8" s="883" t="s">
        <v>37</v>
      </c>
      <c r="H8" s="548" t="s">
        <v>24</v>
      </c>
      <c r="I8" s="548" t="s">
        <v>34</v>
      </c>
      <c r="J8" s="548" t="s">
        <v>21</v>
      </c>
      <c r="K8" s="906" t="s">
        <v>36</v>
      </c>
      <c r="L8" s="548" t="s">
        <v>24</v>
      </c>
      <c r="M8" s="548" t="s">
        <v>34</v>
      </c>
      <c r="N8" s="548" t="s">
        <v>21</v>
      </c>
      <c r="O8" s="810" t="s">
        <v>42</v>
      </c>
      <c r="P8" s="789" t="s">
        <v>42</v>
      </c>
      <c r="Q8" s="778" t="s">
        <v>21</v>
      </c>
      <c r="R8" s="778" t="s">
        <v>36</v>
      </c>
      <c r="S8" s="789" t="s">
        <v>42</v>
      </c>
      <c r="T8" s="548" t="s">
        <v>28</v>
      </c>
      <c r="U8" s="548" t="s">
        <v>34</v>
      </c>
      <c r="V8" s="548" t="s">
        <v>21</v>
      </c>
      <c r="W8" s="911" t="s">
        <v>37</v>
      </c>
      <c r="X8" s="548" t="s">
        <v>24</v>
      </c>
      <c r="Y8" s="548" t="s">
        <v>34</v>
      </c>
      <c r="Z8" s="548" t="s">
        <v>21</v>
      </c>
      <c r="AA8" s="883" t="s">
        <v>36</v>
      </c>
      <c r="AB8" s="548" t="s">
        <v>35</v>
      </c>
      <c r="AC8" s="883" t="s">
        <v>36</v>
      </c>
      <c r="AD8" s="787" t="s">
        <v>21</v>
      </c>
      <c r="AE8" s="787" t="s">
        <v>21</v>
      </c>
      <c r="AF8" s="568" t="s">
        <v>28</v>
      </c>
      <c r="AG8" s="568" t="s">
        <v>34</v>
      </c>
      <c r="AH8" s="587">
        <f t="shared" ref="AH8:AH23" si="2">SUM(AN8:AO8)</f>
        <v>16</v>
      </c>
      <c r="AI8" s="100">
        <f t="shared" ref="AI8:AI23" si="3">COUNTIF(D8:AG8,"有")</f>
        <v>1</v>
      </c>
      <c r="AJ8" s="101">
        <f t="shared" ref="AJ8:AJ23" si="4">SUM(AP8:AW8)</f>
        <v>20</v>
      </c>
      <c r="AK8" s="544" t="s">
        <v>38</v>
      </c>
      <c r="AL8" s="545"/>
      <c r="AM8" s="55">
        <f t="shared" ref="AM8:AM24" si="5">COUNTIF(D8:AG8,"日")</f>
        <v>2</v>
      </c>
      <c r="AN8" s="55">
        <f t="shared" ref="AN8:AN28" si="6">COUNTIF(D8:AG8,"ヤ")</f>
        <v>8</v>
      </c>
      <c r="AO8" s="55">
        <f t="shared" ref="AO8:AO28" si="7">COUNTIF(D8:AG8,"ﾔ")</f>
        <v>8</v>
      </c>
      <c r="AP8" s="55">
        <f t="shared" ref="AP8:AP28" si="8">COUNTIF(D8:AG8,"2-")</f>
        <v>3</v>
      </c>
      <c r="AQ8" s="55">
        <f t="shared" ref="AQ8:AQ28" si="9">COUNTIF(D8:AG8,"2－")</f>
        <v>3</v>
      </c>
      <c r="AR8" s="55">
        <f t="shared" ref="AR8:AR28" si="10">COUNTIF(D8:AG8,"２-")</f>
        <v>3</v>
      </c>
      <c r="AS8" s="55">
        <f t="shared" ref="AS8:AS28" si="11">COUNTIF(D8:AG8,"２－")</f>
        <v>3</v>
      </c>
      <c r="AT8" s="55">
        <f t="shared" ref="AT8:AT28" si="12">COUNTIF(D8:AG8,"3-")</f>
        <v>2</v>
      </c>
      <c r="AU8" s="55">
        <f t="shared" ref="AU8:AU28" si="13">COUNTIF(D8:AG8,"3－")</f>
        <v>2</v>
      </c>
      <c r="AV8" s="55">
        <f t="shared" ref="AV8:AV28" si="14">COUNTIF(D8:AG8,"３-")</f>
        <v>2</v>
      </c>
      <c r="AW8" s="55">
        <f t="shared" ref="AW8:AW28" si="15">COUNTIF(D8:AG8,"３－")</f>
        <v>2</v>
      </c>
    </row>
    <row r="9" spans="1:49" ht="14">
      <c r="A9" s="19" t="s">
        <v>31</v>
      </c>
      <c r="B9" s="20" t="s">
        <v>32</v>
      </c>
      <c r="C9" s="546" t="s">
        <v>39</v>
      </c>
      <c r="D9" s="548" t="s">
        <v>28</v>
      </c>
      <c r="E9" s="756" t="s">
        <v>34</v>
      </c>
      <c r="F9" s="548" t="s">
        <v>21</v>
      </c>
      <c r="G9" s="548" t="s">
        <v>36</v>
      </c>
      <c r="H9" s="548" t="s">
        <v>42</v>
      </c>
      <c r="I9" s="729" t="s">
        <v>21</v>
      </c>
      <c r="J9" s="778" t="s">
        <v>42</v>
      </c>
      <c r="K9" s="789" t="s">
        <v>41</v>
      </c>
      <c r="L9" s="810" t="s">
        <v>40</v>
      </c>
      <c r="M9" s="810" t="s">
        <v>37</v>
      </c>
      <c r="N9" s="810" t="s">
        <v>41</v>
      </c>
      <c r="O9" s="729" t="s">
        <v>21</v>
      </c>
      <c r="P9" s="809" t="s">
        <v>21</v>
      </c>
      <c r="Q9" s="815" t="s">
        <v>21</v>
      </c>
      <c r="R9" s="789" t="s">
        <v>24</v>
      </c>
      <c r="S9" s="784" t="s">
        <v>34</v>
      </c>
      <c r="T9" s="548" t="s">
        <v>21</v>
      </c>
      <c r="U9" s="548" t="s">
        <v>28</v>
      </c>
      <c r="V9" s="548" t="s">
        <v>34</v>
      </c>
      <c r="W9" s="729" t="s">
        <v>21</v>
      </c>
      <c r="X9" s="727" t="s">
        <v>42</v>
      </c>
      <c r="Y9" s="789" t="s">
        <v>37</v>
      </c>
      <c r="Z9" s="778" t="s">
        <v>40</v>
      </c>
      <c r="AA9" s="778" t="s">
        <v>35</v>
      </c>
      <c r="AB9" s="778" t="s">
        <v>24</v>
      </c>
      <c r="AC9" s="548" t="s">
        <v>34</v>
      </c>
      <c r="AD9" s="729" t="s">
        <v>21</v>
      </c>
      <c r="AE9" s="883" t="s">
        <v>36</v>
      </c>
      <c r="AF9" s="913" t="s">
        <v>37</v>
      </c>
      <c r="AG9" s="913" t="s">
        <v>37</v>
      </c>
      <c r="AH9" s="587">
        <f t="shared" si="2"/>
        <v>16</v>
      </c>
      <c r="AI9" s="100">
        <f t="shared" si="3"/>
        <v>1</v>
      </c>
      <c r="AJ9" s="101">
        <f t="shared" si="4"/>
        <v>16</v>
      </c>
      <c r="AK9" s="102" t="s">
        <v>38</v>
      </c>
      <c r="AL9" s="103"/>
      <c r="AM9" s="55">
        <f t="shared" si="5"/>
        <v>4</v>
      </c>
      <c r="AN9" s="55">
        <f t="shared" si="6"/>
        <v>8</v>
      </c>
      <c r="AO9" s="55">
        <f t="shared" si="7"/>
        <v>8</v>
      </c>
      <c r="AP9" s="55">
        <f t="shared" si="8"/>
        <v>2</v>
      </c>
      <c r="AQ9" s="55">
        <f t="shared" si="9"/>
        <v>2</v>
      </c>
      <c r="AR9" s="55">
        <f t="shared" si="10"/>
        <v>2</v>
      </c>
      <c r="AS9" s="55">
        <f t="shared" si="11"/>
        <v>2</v>
      </c>
      <c r="AT9" s="55">
        <f t="shared" si="12"/>
        <v>2</v>
      </c>
      <c r="AU9" s="55">
        <f t="shared" si="13"/>
        <v>2</v>
      </c>
      <c r="AV9" s="55">
        <f t="shared" si="14"/>
        <v>2</v>
      </c>
      <c r="AW9" s="55">
        <f t="shared" si="15"/>
        <v>2</v>
      </c>
    </row>
    <row r="10" spans="1:49" ht="14">
      <c r="A10" s="19" t="s">
        <v>31</v>
      </c>
      <c r="B10" s="779" t="s">
        <v>77</v>
      </c>
      <c r="C10" s="546" t="s">
        <v>43</v>
      </c>
      <c r="D10" s="883" t="s">
        <v>42</v>
      </c>
      <c r="E10" s="897" t="s">
        <v>42</v>
      </c>
      <c r="F10" s="548"/>
      <c r="G10" s="548"/>
      <c r="H10" s="548"/>
      <c r="I10" s="568"/>
      <c r="J10" s="778"/>
      <c r="K10" s="789"/>
      <c r="L10" s="789"/>
      <c r="M10" s="778"/>
      <c r="N10" s="809"/>
      <c r="O10" s="778"/>
      <c r="P10" s="789"/>
      <c r="Q10" s="789"/>
      <c r="R10" s="789"/>
      <c r="S10" s="789"/>
      <c r="T10" s="568"/>
      <c r="U10" s="548"/>
      <c r="V10" s="548"/>
      <c r="W10" s="548"/>
      <c r="X10" s="906"/>
      <c r="Y10" s="789"/>
      <c r="Z10" s="789"/>
      <c r="AA10" s="789"/>
      <c r="AB10" s="809"/>
      <c r="AC10" s="548"/>
      <c r="AD10" s="548"/>
      <c r="AE10" s="548"/>
      <c r="AF10" s="568"/>
      <c r="AG10" s="568"/>
      <c r="AH10" s="587">
        <f t="shared" si="2"/>
        <v>0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 t="shared" si="5"/>
        <v>0</v>
      </c>
      <c r="AN10" s="55">
        <f t="shared" si="6"/>
        <v>0</v>
      </c>
      <c r="AO10" s="55">
        <f t="shared" si="7"/>
        <v>0</v>
      </c>
      <c r="AP10" s="55">
        <f t="shared" si="8"/>
        <v>0</v>
      </c>
      <c r="AQ10" s="55">
        <f t="shared" si="9"/>
        <v>0</v>
      </c>
      <c r="AR10" s="55">
        <f t="shared" si="10"/>
        <v>0</v>
      </c>
      <c r="AS10" s="55">
        <f t="shared" si="11"/>
        <v>0</v>
      </c>
      <c r="AT10" s="55">
        <f t="shared" si="12"/>
        <v>0</v>
      </c>
      <c r="AU10" s="55">
        <f t="shared" si="13"/>
        <v>0</v>
      </c>
      <c r="AV10" s="55">
        <f t="shared" si="14"/>
        <v>0</v>
      </c>
      <c r="AW10" s="55">
        <f t="shared" si="15"/>
        <v>0</v>
      </c>
    </row>
    <row r="11" spans="1:49" ht="14">
      <c r="A11" s="19" t="s">
        <v>31</v>
      </c>
      <c r="B11" s="779" t="s">
        <v>44</v>
      </c>
      <c r="C11" s="546" t="s">
        <v>45</v>
      </c>
      <c r="D11" s="548" t="s">
        <v>21</v>
      </c>
      <c r="E11" s="756" t="s">
        <v>21</v>
      </c>
      <c r="F11" s="729" t="s">
        <v>21</v>
      </c>
      <c r="G11" s="548" t="s">
        <v>21</v>
      </c>
      <c r="H11" s="883" t="s">
        <v>37</v>
      </c>
      <c r="I11" s="906" t="s">
        <v>37</v>
      </c>
      <c r="J11" s="810" t="s">
        <v>37</v>
      </c>
      <c r="K11" s="789" t="s">
        <v>21</v>
      </c>
      <c r="L11" s="789" t="s">
        <v>21</v>
      </c>
      <c r="M11" s="809" t="s">
        <v>21</v>
      </c>
      <c r="N11" s="778" t="s">
        <v>21</v>
      </c>
      <c r="O11" s="778" t="s">
        <v>21</v>
      </c>
      <c r="P11" s="907" t="s">
        <v>37</v>
      </c>
      <c r="Q11" s="907" t="s">
        <v>37</v>
      </c>
      <c r="R11" s="789" t="s">
        <v>21</v>
      </c>
      <c r="S11" s="789" t="s">
        <v>21</v>
      </c>
      <c r="T11" s="906" t="s">
        <v>37</v>
      </c>
      <c r="U11" s="883" t="s">
        <v>37</v>
      </c>
      <c r="V11" s="883" t="s">
        <v>37</v>
      </c>
      <c r="W11" s="832" t="s">
        <v>21</v>
      </c>
      <c r="X11" s="912" t="s">
        <v>37</v>
      </c>
      <c r="Y11" s="789" t="s">
        <v>21</v>
      </c>
      <c r="Z11" s="789" t="s">
        <v>21</v>
      </c>
      <c r="AA11" s="789" t="s">
        <v>21</v>
      </c>
      <c r="AB11" s="778" t="s">
        <v>21</v>
      </c>
      <c r="AC11" s="548" t="s">
        <v>21</v>
      </c>
      <c r="AD11" s="883" t="s">
        <v>37</v>
      </c>
      <c r="AE11" s="548" t="s">
        <v>21</v>
      </c>
      <c r="AF11" s="568" t="s">
        <v>21</v>
      </c>
      <c r="AG11" s="568" t="s">
        <v>21</v>
      </c>
      <c r="AH11" s="587">
        <f t="shared" si="2"/>
        <v>40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 t="shared" si="5"/>
        <v>10</v>
      </c>
      <c r="AN11" s="55">
        <f t="shared" si="6"/>
        <v>20</v>
      </c>
      <c r="AO11" s="55">
        <f t="shared" si="7"/>
        <v>20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  <c r="AW11" s="55">
        <f t="shared" si="15"/>
        <v>0</v>
      </c>
    </row>
    <row r="12" spans="1:49" ht="14">
      <c r="A12" s="19"/>
      <c r="B12" s="20"/>
      <c r="C12" s="546"/>
      <c r="D12" s="548"/>
      <c r="E12" s="756"/>
      <c r="F12" s="548"/>
      <c r="G12" s="548"/>
      <c r="H12" s="548"/>
      <c r="I12" s="568"/>
      <c r="J12" s="778"/>
      <c r="K12" s="789"/>
      <c r="L12" s="789"/>
      <c r="M12" s="778"/>
      <c r="N12" s="778"/>
      <c r="O12" s="778"/>
      <c r="P12" s="784"/>
      <c r="Q12" s="778"/>
      <c r="R12" s="778"/>
      <c r="S12" s="778"/>
      <c r="T12" s="568"/>
      <c r="U12" s="548"/>
      <c r="V12" s="548"/>
      <c r="W12" s="548"/>
      <c r="X12" s="568"/>
      <c r="Y12" s="778"/>
      <c r="Z12" s="789"/>
      <c r="AA12" s="789"/>
      <c r="AB12" s="778"/>
      <c r="AC12" s="548"/>
      <c r="AD12" s="548"/>
      <c r="AE12" s="778"/>
      <c r="AF12" s="548"/>
      <c r="AG12" s="916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>
        <f t="shared" si="5"/>
        <v>0</v>
      </c>
      <c r="AN12" s="55">
        <f t="shared" si="6"/>
        <v>0</v>
      </c>
      <c r="AO12" s="55">
        <f t="shared" si="7"/>
        <v>0</v>
      </c>
      <c r="AP12" s="55">
        <f t="shared" si="8"/>
        <v>0</v>
      </c>
      <c r="AQ12" s="55">
        <f t="shared" si="9"/>
        <v>0</v>
      </c>
      <c r="AR12" s="55">
        <f t="shared" si="10"/>
        <v>0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  <c r="AW12" s="55">
        <f t="shared" si="15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548" t="s">
        <v>40</v>
      </c>
      <c r="E13" s="808" t="s">
        <v>21</v>
      </c>
      <c r="F13" s="548" t="s">
        <v>126</v>
      </c>
      <c r="G13" s="548" t="s">
        <v>24</v>
      </c>
      <c r="H13" s="548" t="s">
        <v>34</v>
      </c>
      <c r="I13" s="548" t="s">
        <v>21</v>
      </c>
      <c r="J13" s="548" t="s">
        <v>126</v>
      </c>
      <c r="K13" s="568" t="s">
        <v>24</v>
      </c>
      <c r="L13" s="548" t="s">
        <v>34</v>
      </c>
      <c r="M13" s="727" t="s">
        <v>21</v>
      </c>
      <c r="N13" s="778" t="s">
        <v>21</v>
      </c>
      <c r="O13" s="778" t="s">
        <v>24</v>
      </c>
      <c r="P13" s="789" t="s">
        <v>34</v>
      </c>
      <c r="Q13" s="778" t="s">
        <v>24</v>
      </c>
      <c r="R13" s="778" t="s">
        <v>34</v>
      </c>
      <c r="S13" s="815" t="s">
        <v>21</v>
      </c>
      <c r="T13" s="727" t="s">
        <v>24</v>
      </c>
      <c r="U13" s="548" t="s">
        <v>34</v>
      </c>
      <c r="V13" s="548" t="s">
        <v>21</v>
      </c>
      <c r="W13" s="832" t="s">
        <v>42</v>
      </c>
      <c r="X13" s="548" t="s">
        <v>40</v>
      </c>
      <c r="Y13" s="548" t="s">
        <v>21</v>
      </c>
      <c r="Z13" s="548" t="s">
        <v>126</v>
      </c>
      <c r="AA13" s="548" t="s">
        <v>42</v>
      </c>
      <c r="AB13" s="883" t="s">
        <v>37</v>
      </c>
      <c r="AC13" s="548" t="s">
        <v>42</v>
      </c>
      <c r="AD13" s="568" t="s">
        <v>21</v>
      </c>
      <c r="AE13" s="568" t="s">
        <v>42</v>
      </c>
      <c r="AF13" s="568" t="s">
        <v>24</v>
      </c>
      <c r="AG13" s="917" t="s">
        <v>34</v>
      </c>
      <c r="AH13" s="99">
        <f t="shared" si="2"/>
        <v>16</v>
      </c>
      <c r="AI13" s="100">
        <f t="shared" si="3"/>
        <v>0</v>
      </c>
      <c r="AJ13" s="101">
        <f t="shared" si="4"/>
        <v>24</v>
      </c>
      <c r="AK13" s="104" t="s">
        <v>48</v>
      </c>
      <c r="AL13" s="103"/>
      <c r="AM13" s="55">
        <f t="shared" si="5"/>
        <v>1</v>
      </c>
      <c r="AN13" s="55">
        <f t="shared" si="6"/>
        <v>8</v>
      </c>
      <c r="AO13" s="55">
        <f t="shared" si="7"/>
        <v>8</v>
      </c>
      <c r="AP13" s="55">
        <f t="shared" si="8"/>
        <v>6</v>
      </c>
      <c r="AQ13" s="55">
        <f t="shared" si="9"/>
        <v>6</v>
      </c>
      <c r="AR13" s="55">
        <f t="shared" si="10"/>
        <v>6</v>
      </c>
      <c r="AS13" s="55">
        <f t="shared" si="11"/>
        <v>6</v>
      </c>
      <c r="AT13" s="55">
        <f t="shared" si="12"/>
        <v>0</v>
      </c>
      <c r="AU13" s="55">
        <f t="shared" si="13"/>
        <v>0</v>
      </c>
      <c r="AV13" s="55">
        <f t="shared" si="14"/>
        <v>0</v>
      </c>
      <c r="AW13" s="55">
        <f t="shared" si="15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729" t="s">
        <v>21</v>
      </c>
      <c r="E14" s="808" t="s">
        <v>21</v>
      </c>
      <c r="F14" s="548" t="s">
        <v>28</v>
      </c>
      <c r="G14" s="548" t="s">
        <v>34</v>
      </c>
      <c r="H14" s="548" t="s">
        <v>21</v>
      </c>
      <c r="I14" s="548" t="s">
        <v>126</v>
      </c>
      <c r="J14" s="778" t="s">
        <v>28</v>
      </c>
      <c r="K14" s="789" t="s">
        <v>34</v>
      </c>
      <c r="L14" s="778" t="s">
        <v>21</v>
      </c>
      <c r="M14" s="778" t="s">
        <v>126</v>
      </c>
      <c r="N14" s="778" t="s">
        <v>36</v>
      </c>
      <c r="O14" s="548" t="s">
        <v>36</v>
      </c>
      <c r="P14" s="778" t="s">
        <v>28</v>
      </c>
      <c r="Q14" s="789" t="s">
        <v>34</v>
      </c>
      <c r="R14" s="789" t="s">
        <v>21</v>
      </c>
      <c r="S14" s="913" t="s">
        <v>41</v>
      </c>
      <c r="T14" s="832" t="s">
        <v>126</v>
      </c>
      <c r="U14" s="548" t="s">
        <v>36</v>
      </c>
      <c r="V14" s="548" t="s">
        <v>41</v>
      </c>
      <c r="W14" s="548" t="s">
        <v>35</v>
      </c>
      <c r="X14" s="548" t="s">
        <v>28</v>
      </c>
      <c r="Y14" s="789" t="s">
        <v>34</v>
      </c>
      <c r="Z14" s="778" t="s">
        <v>21</v>
      </c>
      <c r="AA14" s="778" t="s">
        <v>41</v>
      </c>
      <c r="AB14" s="778" t="s">
        <v>126</v>
      </c>
      <c r="AC14" s="548" t="s">
        <v>21</v>
      </c>
      <c r="AD14" s="832" t="s">
        <v>37</v>
      </c>
      <c r="AE14" s="548" t="s">
        <v>28</v>
      </c>
      <c r="AF14" s="568" t="s">
        <v>34</v>
      </c>
      <c r="AG14" s="918" t="s">
        <v>21</v>
      </c>
      <c r="AH14" s="99">
        <f t="shared" si="2"/>
        <v>16</v>
      </c>
      <c r="AI14" s="100">
        <f t="shared" si="3"/>
        <v>1</v>
      </c>
      <c r="AJ14" s="101">
        <f t="shared" si="4"/>
        <v>20</v>
      </c>
      <c r="AK14" s="104" t="s">
        <v>48</v>
      </c>
      <c r="AL14" s="103"/>
      <c r="AM14" s="55">
        <f t="shared" si="5"/>
        <v>1</v>
      </c>
      <c r="AN14" s="55">
        <f t="shared" si="6"/>
        <v>8</v>
      </c>
      <c r="AO14" s="55">
        <f t="shared" si="7"/>
        <v>8</v>
      </c>
      <c r="AP14" s="55">
        <f t="shared" si="8"/>
        <v>0</v>
      </c>
      <c r="AQ14" s="55">
        <f t="shared" si="9"/>
        <v>0</v>
      </c>
      <c r="AR14" s="55">
        <f t="shared" si="10"/>
        <v>0</v>
      </c>
      <c r="AS14" s="55">
        <f t="shared" si="11"/>
        <v>0</v>
      </c>
      <c r="AT14" s="55">
        <f t="shared" si="12"/>
        <v>5</v>
      </c>
      <c r="AU14" s="55">
        <f t="shared" si="13"/>
        <v>5</v>
      </c>
      <c r="AV14" s="55">
        <f t="shared" si="14"/>
        <v>5</v>
      </c>
      <c r="AW14" s="55">
        <f t="shared" si="15"/>
        <v>5</v>
      </c>
    </row>
    <row r="15" spans="1:49" ht="14">
      <c r="A15" s="19" t="s">
        <v>46</v>
      </c>
      <c r="B15" s="20" t="s">
        <v>32</v>
      </c>
      <c r="C15" s="49" t="s">
        <v>50</v>
      </c>
      <c r="D15" s="729" t="s">
        <v>21</v>
      </c>
      <c r="E15" s="756" t="s">
        <v>28</v>
      </c>
      <c r="F15" s="548" t="s">
        <v>34</v>
      </c>
      <c r="G15" s="548" t="s">
        <v>21</v>
      </c>
      <c r="H15" s="548" t="s">
        <v>126</v>
      </c>
      <c r="I15" s="568" t="s">
        <v>40</v>
      </c>
      <c r="J15" s="778" t="s">
        <v>36</v>
      </c>
      <c r="K15" s="789" t="s">
        <v>28</v>
      </c>
      <c r="L15" s="789" t="s">
        <v>34</v>
      </c>
      <c r="M15" s="778" t="s">
        <v>21</v>
      </c>
      <c r="N15" s="778" t="s">
        <v>42</v>
      </c>
      <c r="O15" s="778" t="s">
        <v>40</v>
      </c>
      <c r="P15" s="568" t="s">
        <v>40</v>
      </c>
      <c r="Q15" s="789" t="s">
        <v>21</v>
      </c>
      <c r="R15" s="789" t="s">
        <v>28</v>
      </c>
      <c r="S15" s="789" t="s">
        <v>34</v>
      </c>
      <c r="T15" s="568" t="s">
        <v>21</v>
      </c>
      <c r="U15" s="548" t="s">
        <v>35</v>
      </c>
      <c r="V15" s="548" t="s">
        <v>24</v>
      </c>
      <c r="W15" s="548" t="s">
        <v>34</v>
      </c>
      <c r="X15" s="568" t="s">
        <v>21</v>
      </c>
      <c r="Y15" s="789" t="s">
        <v>36</v>
      </c>
      <c r="Z15" s="789" t="s">
        <v>28</v>
      </c>
      <c r="AA15" s="789" t="s">
        <v>34</v>
      </c>
      <c r="AB15" s="778" t="s">
        <v>21</v>
      </c>
      <c r="AC15" s="548" t="s">
        <v>126</v>
      </c>
      <c r="AD15" s="832" t="s">
        <v>126</v>
      </c>
      <c r="AE15" s="548" t="s">
        <v>24</v>
      </c>
      <c r="AF15" s="568" t="s">
        <v>34</v>
      </c>
      <c r="AG15" s="918" t="s">
        <v>21</v>
      </c>
      <c r="AH15" s="99">
        <f t="shared" si="2"/>
        <v>16</v>
      </c>
      <c r="AI15" s="100">
        <f t="shared" si="3"/>
        <v>1</v>
      </c>
      <c r="AJ15" s="101">
        <f t="shared" si="4"/>
        <v>24</v>
      </c>
      <c r="AK15" s="104" t="s">
        <v>51</v>
      </c>
      <c r="AL15" s="103"/>
      <c r="AM15" s="55">
        <f t="shared" si="5"/>
        <v>0</v>
      </c>
      <c r="AN15" s="55">
        <f t="shared" si="6"/>
        <v>8</v>
      </c>
      <c r="AO15" s="55">
        <f t="shared" si="7"/>
        <v>8</v>
      </c>
      <c r="AP15" s="55">
        <f t="shared" si="8"/>
        <v>2</v>
      </c>
      <c r="AQ15" s="55">
        <f t="shared" si="9"/>
        <v>2</v>
      </c>
      <c r="AR15" s="55">
        <f t="shared" si="10"/>
        <v>2</v>
      </c>
      <c r="AS15" s="55">
        <f t="shared" si="11"/>
        <v>2</v>
      </c>
      <c r="AT15" s="55">
        <f t="shared" si="12"/>
        <v>4</v>
      </c>
      <c r="AU15" s="55">
        <f t="shared" si="13"/>
        <v>4</v>
      </c>
      <c r="AV15" s="55">
        <f t="shared" si="14"/>
        <v>4</v>
      </c>
      <c r="AW15" s="55">
        <f t="shared" si="15"/>
        <v>4</v>
      </c>
    </row>
    <row r="16" spans="1:49" ht="14">
      <c r="A16" s="33" t="s">
        <v>46</v>
      </c>
      <c r="B16" s="34" t="s">
        <v>32</v>
      </c>
      <c r="C16" s="49" t="s">
        <v>52</v>
      </c>
      <c r="D16" s="729" t="s">
        <v>21</v>
      </c>
      <c r="E16" s="808" t="s">
        <v>21</v>
      </c>
      <c r="F16" s="548" t="s">
        <v>36</v>
      </c>
      <c r="G16" s="548" t="s">
        <v>28</v>
      </c>
      <c r="H16" s="548" t="s">
        <v>34</v>
      </c>
      <c r="I16" s="568" t="s">
        <v>21</v>
      </c>
      <c r="J16" s="778" t="s">
        <v>126</v>
      </c>
      <c r="K16" s="789" t="s">
        <v>40</v>
      </c>
      <c r="L16" s="789" t="s">
        <v>28</v>
      </c>
      <c r="M16" s="778" t="s">
        <v>34</v>
      </c>
      <c r="N16" s="778" t="s">
        <v>21</v>
      </c>
      <c r="O16" s="778" t="s">
        <v>126</v>
      </c>
      <c r="P16" s="789" t="s">
        <v>126</v>
      </c>
      <c r="Q16" s="789" t="s">
        <v>42</v>
      </c>
      <c r="R16" s="789" t="s">
        <v>35</v>
      </c>
      <c r="S16" s="789" t="s">
        <v>24</v>
      </c>
      <c r="T16" s="568" t="s">
        <v>34</v>
      </c>
      <c r="U16" s="548" t="s">
        <v>21</v>
      </c>
      <c r="V16" s="548" t="s">
        <v>40</v>
      </c>
      <c r="W16" s="548" t="s">
        <v>41</v>
      </c>
      <c r="X16" s="568" t="s">
        <v>21</v>
      </c>
      <c r="Y16" s="789" t="s">
        <v>41</v>
      </c>
      <c r="Z16" s="789" t="s">
        <v>36</v>
      </c>
      <c r="AA16" s="789" t="s">
        <v>28</v>
      </c>
      <c r="AB16" s="778" t="s">
        <v>34</v>
      </c>
      <c r="AC16" s="548" t="s">
        <v>21</v>
      </c>
      <c r="AD16" s="548" t="s">
        <v>24</v>
      </c>
      <c r="AE16" s="548" t="s">
        <v>34</v>
      </c>
      <c r="AF16" s="568" t="s">
        <v>21</v>
      </c>
      <c r="AG16" s="918" t="s">
        <v>126</v>
      </c>
      <c r="AH16" s="99">
        <f t="shared" si="2"/>
        <v>16</v>
      </c>
      <c r="AI16" s="100">
        <f t="shared" si="3"/>
        <v>1</v>
      </c>
      <c r="AJ16" s="101">
        <f t="shared" si="4"/>
        <v>20</v>
      </c>
      <c r="AK16" s="104" t="s">
        <v>51</v>
      </c>
      <c r="AL16" s="103"/>
      <c r="AM16" s="55">
        <f t="shared" si="5"/>
        <v>0</v>
      </c>
      <c r="AN16" s="55">
        <f t="shared" si="6"/>
        <v>8</v>
      </c>
      <c r="AO16" s="55">
        <f t="shared" si="7"/>
        <v>8</v>
      </c>
      <c r="AP16" s="55">
        <f t="shared" si="8"/>
        <v>2</v>
      </c>
      <c r="AQ16" s="55">
        <f t="shared" si="9"/>
        <v>2</v>
      </c>
      <c r="AR16" s="55">
        <f t="shared" si="10"/>
        <v>2</v>
      </c>
      <c r="AS16" s="55">
        <f t="shared" si="11"/>
        <v>2</v>
      </c>
      <c r="AT16" s="55">
        <f t="shared" si="12"/>
        <v>3</v>
      </c>
      <c r="AU16" s="55">
        <f t="shared" si="13"/>
        <v>3</v>
      </c>
      <c r="AV16" s="55">
        <f t="shared" si="14"/>
        <v>3</v>
      </c>
      <c r="AW16" s="55">
        <f t="shared" si="15"/>
        <v>3</v>
      </c>
    </row>
    <row r="17" spans="1:49" ht="14">
      <c r="A17" s="33" t="s">
        <v>46</v>
      </c>
      <c r="B17" s="34" t="s">
        <v>32</v>
      </c>
      <c r="C17" s="49" t="s">
        <v>53</v>
      </c>
      <c r="D17" s="548" t="s">
        <v>34</v>
      </c>
      <c r="E17" s="756" t="s">
        <v>41</v>
      </c>
      <c r="F17" s="548" t="s">
        <v>21</v>
      </c>
      <c r="G17" s="548" t="s">
        <v>126</v>
      </c>
      <c r="H17" s="548" t="s">
        <v>36</v>
      </c>
      <c r="I17" s="568" t="s">
        <v>28</v>
      </c>
      <c r="J17" s="778" t="s">
        <v>34</v>
      </c>
      <c r="K17" s="789" t="s">
        <v>21</v>
      </c>
      <c r="L17" s="789" t="s">
        <v>35</v>
      </c>
      <c r="M17" s="778" t="s">
        <v>40</v>
      </c>
      <c r="N17" s="778" t="s">
        <v>24</v>
      </c>
      <c r="O17" s="778" t="s">
        <v>34</v>
      </c>
      <c r="P17" s="789" t="s">
        <v>21</v>
      </c>
      <c r="Q17" s="778" t="s">
        <v>28</v>
      </c>
      <c r="R17" s="778" t="s">
        <v>34</v>
      </c>
      <c r="S17" s="809" t="s">
        <v>21</v>
      </c>
      <c r="T17" s="787" t="s">
        <v>21</v>
      </c>
      <c r="U17" s="548" t="s">
        <v>41</v>
      </c>
      <c r="V17" s="548" t="s">
        <v>28</v>
      </c>
      <c r="W17" s="548" t="s">
        <v>34</v>
      </c>
      <c r="X17" s="568" t="s">
        <v>21</v>
      </c>
      <c r="Y17" s="778" t="s">
        <v>126</v>
      </c>
      <c r="Z17" s="789" t="s">
        <v>24</v>
      </c>
      <c r="AA17" s="789" t="s">
        <v>34</v>
      </c>
      <c r="AB17" s="778" t="s">
        <v>21</v>
      </c>
      <c r="AC17" s="548" t="s">
        <v>28</v>
      </c>
      <c r="AD17" s="778" t="s">
        <v>34</v>
      </c>
      <c r="AE17" s="778" t="s">
        <v>21</v>
      </c>
      <c r="AF17" s="568" t="s">
        <v>126</v>
      </c>
      <c r="AG17" s="919" t="s">
        <v>126</v>
      </c>
      <c r="AH17" s="99">
        <f t="shared" si="2"/>
        <v>16</v>
      </c>
      <c r="AI17" s="100">
        <f t="shared" si="3"/>
        <v>1</v>
      </c>
      <c r="AJ17" s="101">
        <f t="shared" si="4"/>
        <v>24</v>
      </c>
      <c r="AK17" s="104" t="s">
        <v>51</v>
      </c>
      <c r="AL17" s="103"/>
      <c r="AM17" s="55">
        <f t="shared" si="5"/>
        <v>0</v>
      </c>
      <c r="AN17" s="55">
        <f t="shared" si="6"/>
        <v>8</v>
      </c>
      <c r="AO17" s="55">
        <f t="shared" si="7"/>
        <v>8</v>
      </c>
      <c r="AP17" s="55">
        <f t="shared" si="8"/>
        <v>2</v>
      </c>
      <c r="AQ17" s="55">
        <f t="shared" si="9"/>
        <v>2</v>
      </c>
      <c r="AR17" s="55">
        <f t="shared" si="10"/>
        <v>2</v>
      </c>
      <c r="AS17" s="55">
        <f t="shared" si="11"/>
        <v>2</v>
      </c>
      <c r="AT17" s="55">
        <f t="shared" si="12"/>
        <v>4</v>
      </c>
      <c r="AU17" s="55">
        <f t="shared" si="13"/>
        <v>4</v>
      </c>
      <c r="AV17" s="55">
        <f t="shared" si="14"/>
        <v>4</v>
      </c>
      <c r="AW17" s="55">
        <f t="shared" si="15"/>
        <v>4</v>
      </c>
    </row>
    <row r="18" spans="1:49" ht="14">
      <c r="A18" s="19" t="s">
        <v>46</v>
      </c>
      <c r="B18" s="34" t="s">
        <v>32</v>
      </c>
      <c r="C18" s="49" t="s">
        <v>54</v>
      </c>
      <c r="D18" s="548" t="s">
        <v>41</v>
      </c>
      <c r="E18" s="808" t="s">
        <v>21</v>
      </c>
      <c r="F18" s="548" t="s">
        <v>24</v>
      </c>
      <c r="G18" s="548" t="s">
        <v>34</v>
      </c>
      <c r="H18" s="548" t="s">
        <v>21</v>
      </c>
      <c r="I18" s="729" t="s">
        <v>41</v>
      </c>
      <c r="J18" s="548" t="s">
        <v>41</v>
      </c>
      <c r="K18" s="568" t="s">
        <v>21</v>
      </c>
      <c r="L18" s="548" t="s">
        <v>126</v>
      </c>
      <c r="M18" s="548" t="s">
        <v>28</v>
      </c>
      <c r="N18" s="548" t="s">
        <v>34</v>
      </c>
      <c r="O18" s="809" t="s">
        <v>21</v>
      </c>
      <c r="P18" s="789" t="s">
        <v>24</v>
      </c>
      <c r="Q18" s="778" t="s">
        <v>34</v>
      </c>
      <c r="R18" s="778" t="s">
        <v>21</v>
      </c>
      <c r="S18" s="789" t="s">
        <v>126</v>
      </c>
      <c r="T18" s="548" t="s">
        <v>36</v>
      </c>
      <c r="U18" s="548" t="s">
        <v>21</v>
      </c>
      <c r="V18" s="548" t="s">
        <v>36</v>
      </c>
      <c r="W18" s="548" t="s">
        <v>28</v>
      </c>
      <c r="X18" s="548" t="s">
        <v>34</v>
      </c>
      <c r="Y18" s="548" t="s">
        <v>21</v>
      </c>
      <c r="Z18" s="548" t="s">
        <v>126</v>
      </c>
      <c r="AA18" s="548" t="s">
        <v>24</v>
      </c>
      <c r="AB18" s="548" t="s">
        <v>34</v>
      </c>
      <c r="AC18" s="548" t="s">
        <v>21</v>
      </c>
      <c r="AD18" s="568" t="s">
        <v>36</v>
      </c>
      <c r="AE18" s="568" t="s">
        <v>41</v>
      </c>
      <c r="AF18" s="568" t="s">
        <v>41</v>
      </c>
      <c r="AG18" s="918" t="s">
        <v>28</v>
      </c>
      <c r="AH18" s="99">
        <f t="shared" si="2"/>
        <v>16</v>
      </c>
      <c r="AI18" s="100">
        <f t="shared" si="3"/>
        <v>0</v>
      </c>
      <c r="AJ18" s="101">
        <f t="shared" si="4"/>
        <v>24</v>
      </c>
      <c r="AK18" s="104" t="s">
        <v>48</v>
      </c>
      <c r="AL18" s="98"/>
      <c r="AM18" s="55">
        <f t="shared" si="5"/>
        <v>0</v>
      </c>
      <c r="AN18" s="55">
        <f t="shared" si="6"/>
        <v>8</v>
      </c>
      <c r="AO18" s="55">
        <f t="shared" si="7"/>
        <v>8</v>
      </c>
      <c r="AP18" s="55">
        <f t="shared" si="8"/>
        <v>3</v>
      </c>
      <c r="AQ18" s="55">
        <f t="shared" si="9"/>
        <v>3</v>
      </c>
      <c r="AR18" s="55">
        <f t="shared" si="10"/>
        <v>3</v>
      </c>
      <c r="AS18" s="55">
        <f t="shared" si="11"/>
        <v>3</v>
      </c>
      <c r="AT18" s="55">
        <f t="shared" si="12"/>
        <v>3</v>
      </c>
      <c r="AU18" s="55">
        <f t="shared" si="13"/>
        <v>3</v>
      </c>
      <c r="AV18" s="55">
        <f t="shared" si="14"/>
        <v>3</v>
      </c>
      <c r="AW18" s="55">
        <f t="shared" si="15"/>
        <v>3</v>
      </c>
    </row>
    <row r="19" spans="1:49" ht="14">
      <c r="A19" s="19" t="s">
        <v>46</v>
      </c>
      <c r="B19" s="34" t="s">
        <v>32</v>
      </c>
      <c r="C19" s="49" t="s">
        <v>55</v>
      </c>
      <c r="D19" s="548" t="s">
        <v>126</v>
      </c>
      <c r="E19" s="756" t="s">
        <v>24</v>
      </c>
      <c r="F19" s="548" t="s">
        <v>34</v>
      </c>
      <c r="G19" s="548" t="s">
        <v>21</v>
      </c>
      <c r="H19" s="548" t="s">
        <v>40</v>
      </c>
      <c r="I19" s="548" t="s">
        <v>24</v>
      </c>
      <c r="J19" s="778" t="s">
        <v>34</v>
      </c>
      <c r="K19" s="789" t="s">
        <v>21</v>
      </c>
      <c r="L19" s="778" t="s">
        <v>36</v>
      </c>
      <c r="M19" s="548" t="s">
        <v>21</v>
      </c>
      <c r="N19" s="778" t="s">
        <v>126</v>
      </c>
      <c r="O19" s="548" t="s">
        <v>28</v>
      </c>
      <c r="P19" s="778" t="s">
        <v>34</v>
      </c>
      <c r="Q19" s="789" t="s">
        <v>21</v>
      </c>
      <c r="R19" s="789" t="s">
        <v>126</v>
      </c>
      <c r="S19" s="789" t="s">
        <v>40</v>
      </c>
      <c r="T19" s="548" t="s">
        <v>40</v>
      </c>
      <c r="U19" s="548" t="s">
        <v>24</v>
      </c>
      <c r="V19" s="548" t="s">
        <v>34</v>
      </c>
      <c r="W19" s="548" t="s">
        <v>21</v>
      </c>
      <c r="X19" s="548" t="s">
        <v>126</v>
      </c>
      <c r="Y19" s="789" t="s">
        <v>28</v>
      </c>
      <c r="Z19" s="778" t="s">
        <v>34</v>
      </c>
      <c r="AA19" s="778" t="s">
        <v>21</v>
      </c>
      <c r="AB19" s="778" t="s">
        <v>40</v>
      </c>
      <c r="AC19" s="548" t="s">
        <v>41</v>
      </c>
      <c r="AD19" s="548" t="s">
        <v>28</v>
      </c>
      <c r="AE19" s="548" t="s">
        <v>34</v>
      </c>
      <c r="AF19" s="568" t="s">
        <v>21</v>
      </c>
      <c r="AG19" s="918" t="s">
        <v>21</v>
      </c>
      <c r="AH19" s="99">
        <f t="shared" si="2"/>
        <v>16</v>
      </c>
      <c r="AI19" s="100">
        <f t="shared" si="3"/>
        <v>0</v>
      </c>
      <c r="AJ19" s="101">
        <f t="shared" si="4"/>
        <v>24</v>
      </c>
      <c r="AK19" s="104" t="s">
        <v>51</v>
      </c>
      <c r="AL19" s="98"/>
      <c r="AM19" s="55">
        <f t="shared" si="5"/>
        <v>0</v>
      </c>
      <c r="AN19" s="55">
        <f t="shared" si="6"/>
        <v>8</v>
      </c>
      <c r="AO19" s="55">
        <f t="shared" si="7"/>
        <v>8</v>
      </c>
      <c r="AP19" s="55">
        <f t="shared" si="8"/>
        <v>3</v>
      </c>
      <c r="AQ19" s="55">
        <f t="shared" si="9"/>
        <v>3</v>
      </c>
      <c r="AR19" s="55">
        <f t="shared" si="10"/>
        <v>3</v>
      </c>
      <c r="AS19" s="55">
        <f t="shared" si="11"/>
        <v>3</v>
      </c>
      <c r="AT19" s="55">
        <f t="shared" si="12"/>
        <v>3</v>
      </c>
      <c r="AU19" s="55">
        <f t="shared" si="13"/>
        <v>3</v>
      </c>
      <c r="AV19" s="55">
        <f t="shared" si="14"/>
        <v>3</v>
      </c>
      <c r="AW19" s="55">
        <f t="shared" si="15"/>
        <v>3</v>
      </c>
    </row>
    <row r="20" spans="1:49" ht="14">
      <c r="A20" s="19" t="s">
        <v>46</v>
      </c>
      <c r="B20" s="20" t="s">
        <v>32</v>
      </c>
      <c r="C20" s="49" t="s">
        <v>56</v>
      </c>
      <c r="D20" s="548" t="s">
        <v>24</v>
      </c>
      <c r="E20" s="756" t="s">
        <v>34</v>
      </c>
      <c r="F20" s="548" t="s">
        <v>21</v>
      </c>
      <c r="G20" s="548" t="s">
        <v>40</v>
      </c>
      <c r="H20" s="548" t="s">
        <v>41</v>
      </c>
      <c r="I20" s="568" t="s">
        <v>42</v>
      </c>
      <c r="J20" s="778" t="s">
        <v>24</v>
      </c>
      <c r="K20" s="789" t="s">
        <v>34</v>
      </c>
      <c r="L20" s="789" t="s">
        <v>21</v>
      </c>
      <c r="M20" s="778" t="s">
        <v>41</v>
      </c>
      <c r="N20" s="778" t="s">
        <v>28</v>
      </c>
      <c r="O20" s="778" t="s">
        <v>34</v>
      </c>
      <c r="P20" s="789" t="s">
        <v>21</v>
      </c>
      <c r="Q20" s="789" t="s">
        <v>126</v>
      </c>
      <c r="R20" s="815" t="s">
        <v>21</v>
      </c>
      <c r="S20" s="815" t="s">
        <v>21</v>
      </c>
      <c r="T20" s="913" t="s">
        <v>41</v>
      </c>
      <c r="U20" s="548" t="s">
        <v>42</v>
      </c>
      <c r="V20" s="548" t="s">
        <v>126</v>
      </c>
      <c r="W20" s="548" t="s">
        <v>36</v>
      </c>
      <c r="X20" s="568" t="s">
        <v>21</v>
      </c>
      <c r="Y20" s="789" t="s">
        <v>24</v>
      </c>
      <c r="Z20" s="789" t="s">
        <v>34</v>
      </c>
      <c r="AA20" s="789" t="s">
        <v>21</v>
      </c>
      <c r="AB20" s="778" t="s">
        <v>28</v>
      </c>
      <c r="AC20" s="548" t="s">
        <v>34</v>
      </c>
      <c r="AD20" s="548" t="s">
        <v>21</v>
      </c>
      <c r="AE20" s="548" t="s">
        <v>126</v>
      </c>
      <c r="AF20" s="568" t="s">
        <v>42</v>
      </c>
      <c r="AG20" s="918" t="s">
        <v>24</v>
      </c>
      <c r="AH20" s="99">
        <f t="shared" si="2"/>
        <v>16</v>
      </c>
      <c r="AI20" s="100">
        <f t="shared" si="3"/>
        <v>0</v>
      </c>
      <c r="AJ20" s="101">
        <f t="shared" si="4"/>
        <v>24</v>
      </c>
      <c r="AK20" s="104" t="s">
        <v>48</v>
      </c>
      <c r="AL20" s="98"/>
      <c r="AM20" s="55">
        <f t="shared" si="5"/>
        <v>0</v>
      </c>
      <c r="AN20" s="55">
        <f t="shared" si="6"/>
        <v>8</v>
      </c>
      <c r="AO20" s="55">
        <f t="shared" si="7"/>
        <v>8</v>
      </c>
      <c r="AP20" s="55">
        <f t="shared" si="8"/>
        <v>4</v>
      </c>
      <c r="AQ20" s="55">
        <f t="shared" si="9"/>
        <v>4</v>
      </c>
      <c r="AR20" s="55">
        <f t="shared" si="10"/>
        <v>4</v>
      </c>
      <c r="AS20" s="55">
        <f t="shared" si="11"/>
        <v>4</v>
      </c>
      <c r="AT20" s="55">
        <f t="shared" si="12"/>
        <v>2</v>
      </c>
      <c r="AU20" s="55">
        <f t="shared" si="13"/>
        <v>2</v>
      </c>
      <c r="AV20" s="55">
        <f t="shared" si="14"/>
        <v>2</v>
      </c>
      <c r="AW20" s="55">
        <f t="shared" si="15"/>
        <v>2</v>
      </c>
    </row>
    <row r="21" spans="1:49" ht="14">
      <c r="A21" s="19" t="s">
        <v>46</v>
      </c>
      <c r="B21" s="34" t="s">
        <v>32</v>
      </c>
      <c r="C21" s="49" t="s">
        <v>57</v>
      </c>
      <c r="D21" s="548" t="s">
        <v>36</v>
      </c>
      <c r="E21" s="756" t="s">
        <v>36</v>
      </c>
      <c r="F21" s="548" t="s">
        <v>21</v>
      </c>
      <c r="G21" s="548" t="s">
        <v>126</v>
      </c>
      <c r="H21" s="548" t="s">
        <v>28</v>
      </c>
      <c r="I21" s="568" t="s">
        <v>34</v>
      </c>
      <c r="J21" s="729" t="s">
        <v>21</v>
      </c>
      <c r="K21" s="789" t="s">
        <v>126</v>
      </c>
      <c r="L21" s="789" t="s">
        <v>21</v>
      </c>
      <c r="M21" s="778" t="s">
        <v>24</v>
      </c>
      <c r="N21" s="778" t="s">
        <v>34</v>
      </c>
      <c r="O21" s="809" t="s">
        <v>21</v>
      </c>
      <c r="P21" s="789" t="s">
        <v>21</v>
      </c>
      <c r="Q21" s="789" t="s">
        <v>40</v>
      </c>
      <c r="R21" s="789" t="s">
        <v>41</v>
      </c>
      <c r="S21" s="789" t="s">
        <v>28</v>
      </c>
      <c r="T21" s="568" t="s">
        <v>34</v>
      </c>
      <c r="U21" s="548" t="s">
        <v>21</v>
      </c>
      <c r="V21" s="548" t="s">
        <v>42</v>
      </c>
      <c r="W21" s="548" t="s">
        <v>24</v>
      </c>
      <c r="X21" s="568" t="s">
        <v>34</v>
      </c>
      <c r="Y21" s="789" t="s">
        <v>21</v>
      </c>
      <c r="Z21" s="789" t="s">
        <v>42</v>
      </c>
      <c r="AA21" s="789" t="s">
        <v>126</v>
      </c>
      <c r="AB21" s="778" t="s">
        <v>41</v>
      </c>
      <c r="AC21" s="548" t="s">
        <v>24</v>
      </c>
      <c r="AD21" s="548" t="s">
        <v>34</v>
      </c>
      <c r="AE21" s="548" t="s">
        <v>21</v>
      </c>
      <c r="AF21" s="568" t="s">
        <v>36</v>
      </c>
      <c r="AG21" s="918" t="s">
        <v>42</v>
      </c>
      <c r="AH21" s="99">
        <f t="shared" si="2"/>
        <v>16</v>
      </c>
      <c r="AI21" s="100">
        <f t="shared" si="3"/>
        <v>0</v>
      </c>
      <c r="AJ21" s="101">
        <f t="shared" si="4"/>
        <v>20</v>
      </c>
      <c r="AK21" s="104" t="s">
        <v>48</v>
      </c>
      <c r="AM21" s="55">
        <f t="shared" si="5"/>
        <v>0</v>
      </c>
      <c r="AN21" s="55">
        <f t="shared" si="6"/>
        <v>8</v>
      </c>
      <c r="AO21" s="55">
        <f t="shared" si="7"/>
        <v>8</v>
      </c>
      <c r="AP21" s="55">
        <f t="shared" si="8"/>
        <v>3</v>
      </c>
      <c r="AQ21" s="55">
        <f t="shared" si="9"/>
        <v>3</v>
      </c>
      <c r="AR21" s="55">
        <f t="shared" si="10"/>
        <v>3</v>
      </c>
      <c r="AS21" s="55">
        <f t="shared" si="11"/>
        <v>3</v>
      </c>
      <c r="AT21" s="55">
        <f t="shared" si="12"/>
        <v>2</v>
      </c>
      <c r="AU21" s="55">
        <f t="shared" si="13"/>
        <v>2</v>
      </c>
      <c r="AV21" s="55">
        <f t="shared" si="14"/>
        <v>2</v>
      </c>
      <c r="AW21" s="55">
        <f t="shared" si="15"/>
        <v>2</v>
      </c>
    </row>
    <row r="22" spans="1:49" ht="14">
      <c r="A22" s="19" t="s">
        <v>46</v>
      </c>
      <c r="B22" s="34" t="s">
        <v>32</v>
      </c>
      <c r="C22" s="32" t="s">
        <v>59</v>
      </c>
      <c r="D22" s="729" t="s">
        <v>21</v>
      </c>
      <c r="E22" s="808" t="s">
        <v>21</v>
      </c>
      <c r="F22" s="548" t="s">
        <v>40</v>
      </c>
      <c r="G22" s="548" t="s">
        <v>42</v>
      </c>
      <c r="H22" s="548" t="s">
        <v>103</v>
      </c>
      <c r="I22" s="568" t="s">
        <v>36</v>
      </c>
      <c r="J22" s="548" t="s">
        <v>21</v>
      </c>
      <c r="K22" s="789" t="s">
        <v>42</v>
      </c>
      <c r="L22" s="789" t="s">
        <v>41</v>
      </c>
      <c r="M22" s="548" t="s">
        <v>36</v>
      </c>
      <c r="N22" s="778" t="s">
        <v>40</v>
      </c>
      <c r="O22" s="778" t="s">
        <v>21</v>
      </c>
      <c r="P22" s="568" t="s">
        <v>41</v>
      </c>
      <c r="Q22" s="778" t="s">
        <v>36</v>
      </c>
      <c r="R22" s="778" t="s">
        <v>40</v>
      </c>
      <c r="S22" s="778" t="s">
        <v>21</v>
      </c>
      <c r="T22" s="568" t="s">
        <v>42</v>
      </c>
      <c r="U22" s="548" t="s">
        <v>40</v>
      </c>
      <c r="V22" s="548" t="s">
        <v>103</v>
      </c>
      <c r="W22" s="548" t="s">
        <v>21</v>
      </c>
      <c r="X22" s="568" t="s">
        <v>36</v>
      </c>
      <c r="Y22" s="778" t="s">
        <v>40</v>
      </c>
      <c r="Z22" s="789" t="s">
        <v>21</v>
      </c>
      <c r="AA22" s="789" t="s">
        <v>103</v>
      </c>
      <c r="AB22" s="778" t="s">
        <v>36</v>
      </c>
      <c r="AC22" s="548" t="s">
        <v>21</v>
      </c>
      <c r="AD22" s="832" t="s">
        <v>41</v>
      </c>
      <c r="AE22" s="548" t="s">
        <v>103</v>
      </c>
      <c r="AF22" s="568" t="s">
        <v>35</v>
      </c>
      <c r="AG22" s="918" t="s">
        <v>41</v>
      </c>
      <c r="AH22" s="99">
        <f t="shared" si="2"/>
        <v>16</v>
      </c>
      <c r="AI22" s="100">
        <f t="shared" si="3"/>
        <v>1</v>
      </c>
      <c r="AJ22" s="101">
        <f t="shared" si="4"/>
        <v>0</v>
      </c>
      <c r="AK22" s="769" t="s">
        <v>104</v>
      </c>
      <c r="AL22" s="98"/>
      <c r="AM22" s="55">
        <f t="shared" si="5"/>
        <v>0</v>
      </c>
      <c r="AN22" s="55">
        <f t="shared" si="6"/>
        <v>8</v>
      </c>
      <c r="AO22" s="55">
        <f t="shared" si="7"/>
        <v>8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  <c r="AW22" s="55">
        <f t="shared" si="15"/>
        <v>0</v>
      </c>
    </row>
    <row r="23" spans="1:49" ht="14">
      <c r="A23" s="294" t="s">
        <v>46</v>
      </c>
      <c r="B23" s="884" t="s">
        <v>44</v>
      </c>
      <c r="C23" s="885" t="s">
        <v>61</v>
      </c>
      <c r="D23" s="788" t="s">
        <v>21</v>
      </c>
      <c r="E23" s="898" t="s">
        <v>21</v>
      </c>
      <c r="F23" s="899" t="s">
        <v>41</v>
      </c>
      <c r="G23" s="556" t="s">
        <v>41</v>
      </c>
      <c r="H23" s="556" t="s">
        <v>21</v>
      </c>
      <c r="I23" s="556" t="s">
        <v>126</v>
      </c>
      <c r="J23" s="908" t="s">
        <v>40</v>
      </c>
      <c r="K23" s="908" t="s">
        <v>126</v>
      </c>
      <c r="L23" s="908" t="s">
        <v>42</v>
      </c>
      <c r="M23" s="908" t="s">
        <v>42</v>
      </c>
      <c r="N23" s="908" t="s">
        <v>21</v>
      </c>
      <c r="O23" s="908" t="s">
        <v>41</v>
      </c>
      <c r="P23" s="908" t="s">
        <v>36</v>
      </c>
      <c r="Q23" s="556" t="s">
        <v>41</v>
      </c>
      <c r="R23" s="556" t="s">
        <v>42</v>
      </c>
      <c r="S23" s="556" t="s">
        <v>36</v>
      </c>
      <c r="T23" s="556" t="s">
        <v>21</v>
      </c>
      <c r="U23" s="556" t="s">
        <v>126</v>
      </c>
      <c r="V23" s="556" t="s">
        <v>21</v>
      </c>
      <c r="W23" s="556" t="s">
        <v>126</v>
      </c>
      <c r="X23" s="556" t="s">
        <v>41</v>
      </c>
      <c r="Y23" s="908" t="s">
        <v>42</v>
      </c>
      <c r="Z23" s="556" t="s">
        <v>41</v>
      </c>
      <c r="AA23" s="908" t="s">
        <v>40</v>
      </c>
      <c r="AB23" s="908" t="s">
        <v>21</v>
      </c>
      <c r="AC23" s="584" t="s">
        <v>40</v>
      </c>
      <c r="AD23" s="914" t="s">
        <v>42</v>
      </c>
      <c r="AE23" s="584" t="s">
        <v>40</v>
      </c>
      <c r="AF23" s="725" t="s">
        <v>21</v>
      </c>
      <c r="AG23" s="920" t="s">
        <v>36</v>
      </c>
      <c r="AH23" s="873">
        <f t="shared" si="2"/>
        <v>16</v>
      </c>
      <c r="AI23" s="874">
        <f t="shared" si="3"/>
        <v>0</v>
      </c>
      <c r="AJ23" s="875">
        <f t="shared" si="4"/>
        <v>0</v>
      </c>
      <c r="AK23" s="373" t="s">
        <v>51</v>
      </c>
      <c r="AL23" s="98"/>
      <c r="AM23" s="55">
        <f t="shared" si="5"/>
        <v>0</v>
      </c>
      <c r="AN23" s="55">
        <f t="shared" si="6"/>
        <v>8</v>
      </c>
      <c r="AO23" s="55">
        <f t="shared" si="7"/>
        <v>8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  <c r="AW23" s="55">
        <f t="shared" si="15"/>
        <v>0</v>
      </c>
    </row>
    <row r="24" spans="1:49" ht="14">
      <c r="A24" s="900" t="s">
        <v>46</v>
      </c>
      <c r="B24" s="901" t="s">
        <v>32</v>
      </c>
      <c r="C24" s="902" t="s">
        <v>129</v>
      </c>
      <c r="D24" s="903"/>
      <c r="E24" s="904"/>
      <c r="F24" s="905"/>
      <c r="G24" s="684"/>
      <c r="H24" s="684"/>
      <c r="I24" s="684"/>
      <c r="J24" s="200"/>
      <c r="K24" s="200"/>
      <c r="L24" s="200"/>
      <c r="M24" s="200"/>
      <c r="N24" s="200"/>
      <c r="O24" s="200"/>
      <c r="P24" s="200"/>
      <c r="Q24" s="684"/>
      <c r="R24" s="684"/>
      <c r="S24" s="550" t="s">
        <v>37</v>
      </c>
      <c r="T24" s="550" t="s">
        <v>42</v>
      </c>
      <c r="U24" s="550" t="s">
        <v>40</v>
      </c>
      <c r="V24" s="550" t="s">
        <v>40</v>
      </c>
      <c r="W24" s="859" t="s">
        <v>40</v>
      </c>
      <c r="X24" s="749" t="s">
        <v>21</v>
      </c>
      <c r="Y24" s="915" t="s">
        <v>21</v>
      </c>
      <c r="Z24" s="749" t="s">
        <v>21</v>
      </c>
      <c r="AA24" s="42" t="s">
        <v>42</v>
      </c>
      <c r="AB24" s="42" t="s">
        <v>42</v>
      </c>
      <c r="AC24" s="550" t="s">
        <v>21</v>
      </c>
      <c r="AD24" s="859" t="s">
        <v>40</v>
      </c>
      <c r="AE24" s="550" t="s">
        <v>40</v>
      </c>
      <c r="AF24" s="550" t="s">
        <v>40</v>
      </c>
      <c r="AG24" s="550" t="s">
        <v>40</v>
      </c>
      <c r="AH24" s="921"/>
      <c r="AI24" s="878"/>
      <c r="AJ24" s="879"/>
      <c r="AK24" s="104" t="s">
        <v>48</v>
      </c>
      <c r="AL24" s="98"/>
      <c r="AM24" s="55">
        <f t="shared" si="5"/>
        <v>1</v>
      </c>
      <c r="AN24" s="55">
        <f t="shared" si="6"/>
        <v>4</v>
      </c>
      <c r="AO24" s="55">
        <f t="shared" si="7"/>
        <v>4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  <c r="AW24" s="55">
        <f t="shared" si="15"/>
        <v>0</v>
      </c>
    </row>
    <row r="25" spans="1:49" ht="14">
      <c r="A25" s="19" t="s">
        <v>46</v>
      </c>
      <c r="B25" s="779" t="s">
        <v>77</v>
      </c>
      <c r="C25" s="49" t="s">
        <v>130</v>
      </c>
      <c r="D25" s="826"/>
      <c r="E25" s="827" t="s">
        <v>40</v>
      </c>
      <c r="F25" s="826"/>
      <c r="G25" s="826"/>
      <c r="H25" s="826"/>
      <c r="I25" s="826"/>
      <c r="J25" s="909"/>
      <c r="K25" s="909"/>
      <c r="L25" s="909"/>
      <c r="M25" s="910"/>
      <c r="N25" s="910"/>
      <c r="O25" s="826"/>
      <c r="P25" s="826"/>
      <c r="Q25" s="826"/>
      <c r="R25" s="826"/>
      <c r="S25" s="909"/>
      <c r="T25" s="909"/>
      <c r="U25" s="909"/>
      <c r="V25" s="826"/>
      <c r="W25" s="826"/>
      <c r="X25" s="826"/>
      <c r="Y25" s="909"/>
      <c r="Z25" s="826"/>
      <c r="AA25" s="909"/>
      <c r="AB25" s="909"/>
      <c r="AC25" s="909"/>
      <c r="AD25" s="909"/>
      <c r="AE25" s="909"/>
      <c r="AF25" s="826"/>
      <c r="AG25" s="909"/>
      <c r="AH25" s="880">
        <f>SUM(AN25:AO25)</f>
        <v>0</v>
      </c>
      <c r="AI25" s="881">
        <f>COUNTIF(D25:AG25,"有")</f>
        <v>0</v>
      </c>
      <c r="AJ25" s="882">
        <f>SUM(AP25:AW25)</f>
        <v>0</v>
      </c>
      <c r="AK25" s="373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  <c r="AW25" s="55">
        <f t="shared" si="15"/>
        <v>0</v>
      </c>
    </row>
    <row r="26" spans="1:49" ht="14">
      <c r="A26" s="19" t="s">
        <v>46</v>
      </c>
      <c r="B26" s="779" t="s">
        <v>77</v>
      </c>
      <c r="C26" s="49" t="s">
        <v>79</v>
      </c>
      <c r="D26" s="548"/>
      <c r="E26" s="756" t="s">
        <v>37</v>
      </c>
      <c r="F26" s="548"/>
      <c r="G26" s="548"/>
      <c r="H26" s="548"/>
      <c r="I26" s="791"/>
      <c r="J26" s="791"/>
      <c r="K26" s="791"/>
      <c r="L26" s="548"/>
      <c r="M26" s="548"/>
      <c r="N26" s="548"/>
      <c r="O26" s="548"/>
      <c r="P26" s="548"/>
      <c r="Q26" s="548"/>
      <c r="R26" s="548"/>
      <c r="S26" s="778"/>
      <c r="T26" s="778"/>
      <c r="U26" s="778"/>
      <c r="V26" s="778"/>
      <c r="W26" s="778"/>
      <c r="X26" s="548"/>
      <c r="Y26" s="778"/>
      <c r="Z26" s="548"/>
      <c r="AA26" s="778"/>
      <c r="AB26" s="778"/>
      <c r="AC26" s="778"/>
      <c r="AD26" s="778"/>
      <c r="AE26" s="778"/>
      <c r="AF26" s="548"/>
      <c r="AG26" s="778"/>
      <c r="AH26" s="587">
        <f>SUM(AN26:AO26)</f>
        <v>0</v>
      </c>
      <c r="AI26" s="100">
        <f>COUNTIF(D26:AG26,"有")</f>
        <v>0</v>
      </c>
      <c r="AJ26" s="101">
        <f>SUM(AP26:AW26)</f>
        <v>0</v>
      </c>
      <c r="AK26" s="228"/>
      <c r="AM26" s="55">
        <f>COUNTIF(D26:AG26,"日")</f>
        <v>1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  <c r="AW26" s="55">
        <f t="shared" si="15"/>
        <v>0</v>
      </c>
    </row>
    <row r="27" spans="1:49" ht="14">
      <c r="A27" s="1258" t="s">
        <v>62</v>
      </c>
      <c r="B27" s="1258"/>
      <c r="C27" s="1258"/>
      <c r="D27" s="763"/>
      <c r="E27" s="737"/>
      <c r="F27" s="715"/>
      <c r="G27" s="781"/>
      <c r="H27" s="715"/>
      <c r="J27" s="765"/>
      <c r="K27" s="763"/>
      <c r="L27" s="715"/>
      <c r="M27" s="715"/>
      <c r="N27" s="715"/>
      <c r="O27" s="715"/>
      <c r="P27" s="548"/>
      <c r="Q27" s="765"/>
      <c r="R27" s="763"/>
      <c r="S27" s="715"/>
      <c r="T27" s="715"/>
      <c r="U27" s="715"/>
      <c r="V27" s="715"/>
      <c r="W27" s="737"/>
      <c r="X27" s="765"/>
      <c r="Y27" s="763"/>
      <c r="Z27" s="715"/>
      <c r="AA27" s="715"/>
      <c r="AB27" s="715"/>
      <c r="AC27" s="715"/>
      <c r="AD27" s="715"/>
      <c r="AE27" s="715"/>
      <c r="AF27" s="715"/>
      <c r="AG27" s="715"/>
      <c r="AH27" s="108"/>
      <c r="AI27" s="109"/>
      <c r="AJ27" s="110"/>
      <c r="AK27" s="111"/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  <c r="AW27" s="55">
        <f t="shared" si="15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 t="s">
        <v>67</v>
      </c>
      <c r="W28" s="1290"/>
      <c r="X28" s="1290"/>
      <c r="Y28" s="1290"/>
      <c r="Z28" s="1290"/>
      <c r="AA28" s="1290"/>
      <c r="AB28" s="1290"/>
      <c r="AC28" s="1290"/>
      <c r="AD28" s="1290" t="s">
        <v>84</v>
      </c>
      <c r="AE28" s="1291"/>
      <c r="AF28" s="1290"/>
      <c r="AG28" s="1286"/>
      <c r="AH28" s="479"/>
      <c r="AI28" s="480"/>
      <c r="AJ28" s="481"/>
      <c r="AK28" s="482"/>
      <c r="AN28" s="55">
        <f t="shared" si="6"/>
        <v>0</v>
      </c>
      <c r="AO28" s="55">
        <f t="shared" si="7"/>
        <v>0</v>
      </c>
      <c r="AP28" s="55">
        <f t="shared" si="8"/>
        <v>0</v>
      </c>
      <c r="AQ28" s="55">
        <f t="shared" si="9"/>
        <v>0</v>
      </c>
      <c r="AR28" s="55">
        <f t="shared" si="10"/>
        <v>0</v>
      </c>
      <c r="AS28" s="55">
        <f t="shared" si="11"/>
        <v>0</v>
      </c>
      <c r="AT28" s="55">
        <f t="shared" si="12"/>
        <v>0</v>
      </c>
      <c r="AU28" s="55">
        <f t="shared" si="13"/>
        <v>0</v>
      </c>
      <c r="AV28" s="55">
        <f t="shared" si="14"/>
        <v>0</v>
      </c>
      <c r="AW28" s="55">
        <f t="shared" si="15"/>
        <v>0</v>
      </c>
    </row>
    <row r="29" spans="1:49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483"/>
      <c r="AI29" s="484"/>
      <c r="AJ29" s="485"/>
      <c r="AK29" s="486"/>
    </row>
    <row r="30" spans="1:49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4"/>
      <c r="AI30" s="3"/>
      <c r="AJ30" s="3"/>
      <c r="AK30" s="487"/>
    </row>
    <row r="31" spans="1:49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4"/>
      <c r="AI31" s="5"/>
      <c r="AJ31" s="3"/>
      <c r="AK31" s="487"/>
    </row>
    <row r="32" spans="1:49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7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0"/>
      <c r="AD33" s="1290"/>
      <c r="AE33" s="1291"/>
      <c r="AF33" s="1290"/>
      <c r="AG33" s="1288"/>
      <c r="AH33" s="490"/>
      <c r="AI33" s="491"/>
      <c r="AJ33" s="492"/>
      <c r="AK33" s="493"/>
    </row>
    <row r="35" spans="1:37" ht="14">
      <c r="C35" t="s">
        <v>69</v>
      </c>
      <c r="D35" s="55">
        <f t="shared" ref="D35:AG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2</v>
      </c>
      <c r="V35" s="55">
        <f t="shared" si="16"/>
        <v>2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2</v>
      </c>
      <c r="AF35" s="55">
        <f t="shared" si="16"/>
        <v>1</v>
      </c>
      <c r="AG35" s="55">
        <f t="shared" si="16"/>
        <v>1</v>
      </c>
    </row>
    <row r="36" spans="1:37" ht="14" hidden="1" outlineLevel="1">
      <c r="C36" t="s">
        <v>70</v>
      </c>
      <c r="D36" s="55">
        <f t="shared" ref="D36:AG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2</v>
      </c>
      <c r="V36" s="55">
        <f t="shared" si="17"/>
        <v>2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2</v>
      </c>
      <c r="AF36" s="55">
        <f t="shared" si="17"/>
        <v>1</v>
      </c>
      <c r="AG36" s="55">
        <f t="shared" si="17"/>
        <v>1</v>
      </c>
    </row>
    <row r="37" spans="1:37" ht="14" hidden="1" outlineLevel="1">
      <c r="C37" t="s">
        <v>42</v>
      </c>
      <c r="D37" s="55">
        <f t="shared" ref="D37:AG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2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2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1:37" ht="14" hidden="1" outlineLevel="1">
      <c r="C38" t="s">
        <v>71</v>
      </c>
      <c r="D38" s="55">
        <f t="shared" ref="D38:AG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2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2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1:37" s="1" customFormat="1" ht="14" hidden="1" outlineLevel="1">
      <c r="C39" s="1" t="s">
        <v>23</v>
      </c>
      <c r="D39" s="55">
        <f t="shared" ref="D39:AG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1:37" s="1" customFormat="1" ht="14" hidden="1" outlineLevel="1">
      <c r="C40" s="1" t="s">
        <v>25</v>
      </c>
      <c r="D40" s="55">
        <f t="shared" ref="D40:AG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1:37" s="1" customFormat="1" ht="14" hidden="1" outlineLevel="1">
      <c r="C41" s="1" t="s">
        <v>24</v>
      </c>
      <c r="D41" s="55">
        <f t="shared" ref="D41:AG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1:37" s="1" customFormat="1" ht="14" hidden="1" outlineLevel="1">
      <c r="C42" s="1" t="s">
        <v>26</v>
      </c>
      <c r="D42" s="55">
        <f t="shared" ref="D42:AG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</row>
    <row r="43" spans="1:37" s="1" customFormat="1" ht="14" hidden="1" outlineLevel="1">
      <c r="C43" s="1" t="s">
        <v>41</v>
      </c>
      <c r="D43" s="55">
        <f t="shared" ref="D43:AG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</row>
    <row r="44" spans="1:37" s="1" customFormat="1" ht="14" hidden="1" outlineLevel="1">
      <c r="C44" s="1" t="s">
        <v>72</v>
      </c>
      <c r="D44" s="55">
        <f t="shared" ref="D44:AG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</row>
    <row r="45" spans="1:37" s="1" customFormat="1" ht="14" hidden="1" outlineLevel="1">
      <c r="C45" s="1" t="s">
        <v>36</v>
      </c>
      <c r="D45" s="55">
        <f t="shared" ref="D45:AG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</row>
    <row r="46" spans="1:37" s="1" customFormat="1" ht="14" hidden="1" outlineLevel="1">
      <c r="C46" s="1" t="s">
        <v>73</v>
      </c>
      <c r="D46" s="55">
        <f t="shared" ref="D46:AG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</row>
    <row r="47" spans="1:37" s="1" customFormat="1" ht="14" hidden="1" outlineLevel="1">
      <c r="C47" s="1" t="s">
        <v>27</v>
      </c>
      <c r="D47" s="55">
        <f t="shared" ref="D47:AG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</row>
    <row r="48" spans="1:37" s="1" customFormat="1" ht="14" hidden="1" outlineLevel="1">
      <c r="C48" s="1" t="s">
        <v>28</v>
      </c>
      <c r="D48" s="55">
        <f t="shared" ref="D48:AG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</row>
    <row r="49" spans="3:33" s="1" customFormat="1" ht="14" hidden="1" outlineLevel="1">
      <c r="C49" s="1" t="s">
        <v>29</v>
      </c>
      <c r="D49" s="55">
        <f t="shared" ref="D49:AG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</row>
    <row r="50" spans="3:33" s="1" customFormat="1" ht="14" hidden="1" outlineLevel="1">
      <c r="C50" s="1" t="s">
        <v>30</v>
      </c>
      <c r="D50" s="55">
        <f t="shared" ref="D50:AG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</row>
    <row r="51" spans="3:33" s="1" customFormat="1" ht="14" hidden="1" outlineLevel="1">
      <c r="C51" s="1" t="s">
        <v>40</v>
      </c>
      <c r="D51" s="55">
        <f t="shared" ref="D51:AG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4</v>
      </c>
      <c r="V51" s="55">
        <f t="shared" si="32"/>
        <v>4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4</v>
      </c>
      <c r="AF51" s="55">
        <f t="shared" si="32"/>
        <v>2</v>
      </c>
      <c r="AG51" s="55">
        <f t="shared" si="32"/>
        <v>2</v>
      </c>
    </row>
    <row r="52" spans="3:33" s="1" customFormat="1" ht="14" collapsed="1">
      <c r="C52" s="1" t="s">
        <v>42</v>
      </c>
      <c r="D52" s="55">
        <f t="shared" ref="D52:AG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4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4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</row>
    <row r="53" spans="3:33" s="1" customFormat="1" ht="14">
      <c r="C53" s="1" t="s">
        <v>24</v>
      </c>
      <c r="D53" s="55">
        <f t="shared" ref="D53:AG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</row>
    <row r="54" spans="3:33" s="1" customFormat="1" ht="14">
      <c r="C54" s="1" t="s">
        <v>41</v>
      </c>
      <c r="D54" s="55">
        <f t="shared" ref="D54:AG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</row>
    <row r="55" spans="3:33" s="1" customFormat="1" ht="14">
      <c r="C55" s="1" t="s">
        <v>36</v>
      </c>
      <c r="D55" s="55">
        <f t="shared" ref="D55:AG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</row>
    <row r="56" spans="3:33" s="1" customFormat="1" ht="14">
      <c r="C56" s="1" t="s">
        <v>28</v>
      </c>
      <c r="D56" s="55">
        <f t="shared" ref="D56:AG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</row>
    <row r="57" spans="3:33" s="1" customFormat="1" ht="14">
      <c r="D57" s="55"/>
      <c r="E57" s="55"/>
      <c r="F57" s="55"/>
    </row>
    <row r="58" spans="3:33" s="1" customFormat="1" ht="14"/>
    <row r="59" spans="3:33" s="1" customFormat="1" ht="14"/>
    <row r="60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5:AG26">
    <cfRule type="expression" dxfId="10873" priority="1" stopIfTrue="1">
      <formula>AND(WEEKDAY(D$5)=1)</formula>
    </cfRule>
  </conditionalFormatting>
  <conditionalFormatting sqref="L18:S22">
    <cfRule type="expression" dxfId="10872" priority="37" stopIfTrue="1">
      <formula>AND(WEEKDAY(L$5)=1)</formula>
    </cfRule>
  </conditionalFormatting>
  <conditionalFormatting sqref="P27">
    <cfRule type="expression" dxfId="10871" priority="13" stopIfTrue="1">
      <formula>AND(WEEKDAY(P$5)=1)</formula>
    </cfRule>
  </conditionalFormatting>
  <conditionalFormatting sqref="AH8:AJ26">
    <cfRule type="cellIs" dxfId="10870" priority="17" stopIfTrue="1" operator="equal">
      <formula>0</formula>
    </cfRule>
  </conditionalFormatting>
  <conditionalFormatting sqref="AM8:AM26">
    <cfRule type="cellIs" dxfId="10869" priority="4" stopIfTrue="1" operator="equal">
      <formula>0</formula>
    </cfRule>
  </conditionalFormatting>
  <dataValidations count="2">
    <dataValidation type="list" allowBlank="1" showInputMessage="1" showErrorMessage="1" sqref="P25:P27 Q25:AG26 D25:O26" xr:uid="{00000000-0002-0000-1900-000000000000}">
      <formula1>"ヤ,2早,3早,2オ,3オ,2－,3－,－,日,有,2,3"</formula1>
    </dataValidation>
    <dataValidation type="list" allowBlank="1" showInputMessage="1" showErrorMessage="1" sqref="D8:AG24" xr:uid="{00000000-0002-0000-1900-000001000000}">
      <formula1>"ヤ,2早,3早,2オ,3オ,2－,3－,－,日,有,2,3,事,ﾍﾙ,ｹｱ"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Y59"/>
  <sheetViews>
    <sheetView topLeftCell="A10" workbookViewId="0">
      <selection activeCell="Z18" sqref="Z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1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51" ht="14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41"/>
      <c r="AI2" s="1250" t="s">
        <v>3</v>
      </c>
      <c r="AJ2" s="1250"/>
      <c r="AK2" s="1250"/>
      <c r="AL2" s="1250"/>
    </row>
    <row r="3" spans="1:51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4"/>
      <c r="AJ3" s="3"/>
      <c r="AK3" s="3"/>
      <c r="AL3" s="3"/>
    </row>
    <row r="4" spans="1:51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4"/>
      <c r="AI4" s="1265" t="s">
        <v>14</v>
      </c>
      <c r="AJ4" s="1265"/>
      <c r="AK4" s="1266"/>
      <c r="AL4" s="1267" t="s">
        <v>15</v>
      </c>
    </row>
    <row r="5" spans="1:51" ht="24" hidden="1" customHeight="1">
      <c r="A5" s="1254"/>
      <c r="B5" s="1255"/>
      <c r="C5" s="1248"/>
      <c r="D5" s="10">
        <f>DATE($A$1,$D$2,1)</f>
        <v>43678</v>
      </c>
      <c r="E5" s="11">
        <f>DATE($A$1,$D$2,2)</f>
        <v>43679</v>
      </c>
      <c r="F5" s="11">
        <f>DATE($A$1,$D$2,3)</f>
        <v>43680</v>
      </c>
      <c r="G5" s="11">
        <f>DATE($A$1,$D$2,4)</f>
        <v>43681</v>
      </c>
      <c r="H5" s="11">
        <f>DATE($A$1,$D$2,5)</f>
        <v>43682</v>
      </c>
      <c r="I5" s="11">
        <f>DATE($A$1,$D$2,6)</f>
        <v>43683</v>
      </c>
      <c r="J5" s="11">
        <f>DATE($A$1,$D$2,7)</f>
        <v>43684</v>
      </c>
      <c r="K5" s="11">
        <f>DATE($A$1,$D$2,8)</f>
        <v>43685</v>
      </c>
      <c r="L5" s="11">
        <f>DATE($A$1,$D$2,9)</f>
        <v>43686</v>
      </c>
      <c r="M5" s="11">
        <f>DATE($A$1,$D$2,10)</f>
        <v>43687</v>
      </c>
      <c r="N5" s="56">
        <f>DATE($A$1,$D$2,11)</f>
        <v>43688</v>
      </c>
      <c r="O5" s="11">
        <f>DATE($A$1,$D$2,12)</f>
        <v>43689</v>
      </c>
      <c r="P5" s="11">
        <f>DATE($A$1,$D$2,13)</f>
        <v>43690</v>
      </c>
      <c r="Q5" s="11">
        <f>DATE($A$1,$D$2,14)</f>
        <v>43691</v>
      </c>
      <c r="R5" s="11">
        <f>DATE($A$1,$D$2,15)</f>
        <v>43692</v>
      </c>
      <c r="S5" s="11">
        <f>DATE($A$1,$D$2,16)</f>
        <v>43693</v>
      </c>
      <c r="T5" s="11">
        <f>DATE($A$1,$D$2,17)</f>
        <v>43694</v>
      </c>
      <c r="U5" s="11">
        <f>DATE($A$1,$D$2,18)</f>
        <v>43695</v>
      </c>
      <c r="V5" s="11">
        <f>DATE($A$1,$D$2,19)</f>
        <v>43696</v>
      </c>
      <c r="W5" s="11">
        <f>DATE($A$1,$D$2,20)</f>
        <v>43697</v>
      </c>
      <c r="X5" s="11">
        <f>DATE($A$1,$D$2,21)</f>
        <v>43698</v>
      </c>
      <c r="Y5" s="11">
        <f>DATE($A$1,$D$2,22)</f>
        <v>43699</v>
      </c>
      <c r="Z5" s="11">
        <f>DATE($A$1,$D$2,23)</f>
        <v>43700</v>
      </c>
      <c r="AA5" s="11">
        <f>DATE($A$1,$D$2,24)</f>
        <v>43701</v>
      </c>
      <c r="AB5" s="11">
        <f>DATE($A$1,$D$2,25)</f>
        <v>43702</v>
      </c>
      <c r="AC5" s="11">
        <f>DATE($A$1,$D$2,26)</f>
        <v>43703</v>
      </c>
      <c r="AD5" s="11">
        <f>DATE($A$1,$D$2,27)</f>
        <v>43704</v>
      </c>
      <c r="AE5" s="11">
        <f>DATE($A$1,$D$2,28)</f>
        <v>43705</v>
      </c>
      <c r="AF5" s="88">
        <f>DATE($A$1,$D$2,29)</f>
        <v>43706</v>
      </c>
      <c r="AG5" s="88"/>
      <c r="AH5" s="11">
        <f>DATE($A$1,$D$2,30)</f>
        <v>43707</v>
      </c>
      <c r="AI5" s="90"/>
      <c r="AJ5" s="90"/>
      <c r="AK5" s="91"/>
      <c r="AL5" s="1267"/>
    </row>
    <row r="6" spans="1:51" ht="14">
      <c r="A6" s="1254"/>
      <c r="B6" s="1255"/>
      <c r="C6" s="1248"/>
      <c r="D6" s="830">
        <f t="shared" ref="D6:AF6" si="0">IF(MONTH(D5)&gt;$D$2,"",D5)</f>
        <v>43678</v>
      </c>
      <c r="E6" s="88">
        <f t="shared" si="0"/>
        <v>43679</v>
      </c>
      <c r="F6" s="88">
        <f t="shared" si="0"/>
        <v>43680</v>
      </c>
      <c r="G6" s="88">
        <f t="shared" si="0"/>
        <v>43681</v>
      </c>
      <c r="H6" s="88">
        <f t="shared" si="0"/>
        <v>43682</v>
      </c>
      <c r="I6" s="88">
        <f t="shared" si="0"/>
        <v>43683</v>
      </c>
      <c r="J6" s="88">
        <f t="shared" si="0"/>
        <v>43684</v>
      </c>
      <c r="K6" s="88">
        <f t="shared" si="0"/>
        <v>43685</v>
      </c>
      <c r="L6" s="88">
        <f t="shared" si="0"/>
        <v>43686</v>
      </c>
      <c r="M6" s="88">
        <f t="shared" si="0"/>
        <v>43687</v>
      </c>
      <c r="N6" s="88">
        <f t="shared" si="0"/>
        <v>43688</v>
      </c>
      <c r="O6" s="56">
        <f t="shared" si="0"/>
        <v>43689</v>
      </c>
      <c r="P6" s="88">
        <f t="shared" si="0"/>
        <v>43690</v>
      </c>
      <c r="Q6" s="88">
        <f t="shared" si="0"/>
        <v>43691</v>
      </c>
      <c r="R6" s="88">
        <f t="shared" si="0"/>
        <v>43692</v>
      </c>
      <c r="S6" s="88">
        <f t="shared" si="0"/>
        <v>43693</v>
      </c>
      <c r="T6" s="88">
        <f t="shared" si="0"/>
        <v>43694</v>
      </c>
      <c r="U6" s="88">
        <f t="shared" si="0"/>
        <v>43695</v>
      </c>
      <c r="V6" s="88">
        <f t="shared" si="0"/>
        <v>43696</v>
      </c>
      <c r="W6" s="88">
        <f t="shared" si="0"/>
        <v>43697</v>
      </c>
      <c r="X6" s="88">
        <f t="shared" si="0"/>
        <v>43698</v>
      </c>
      <c r="Y6" s="88">
        <f t="shared" si="0"/>
        <v>43699</v>
      </c>
      <c r="Z6" s="88">
        <f t="shared" si="0"/>
        <v>43700</v>
      </c>
      <c r="AA6" s="88">
        <f t="shared" si="0"/>
        <v>43701</v>
      </c>
      <c r="AB6" s="88">
        <f t="shared" si="0"/>
        <v>43702</v>
      </c>
      <c r="AC6" s="88">
        <f t="shared" si="0"/>
        <v>43703</v>
      </c>
      <c r="AD6" s="88">
        <f t="shared" si="0"/>
        <v>43704</v>
      </c>
      <c r="AE6" s="88">
        <f t="shared" si="0"/>
        <v>43705</v>
      </c>
      <c r="AF6" s="88">
        <f t="shared" si="0"/>
        <v>43706</v>
      </c>
      <c r="AG6" s="88">
        <v>30</v>
      </c>
      <c r="AH6" s="88">
        <v>31</v>
      </c>
      <c r="AI6" s="92"/>
      <c r="AJ6" s="93"/>
      <c r="AK6" s="94"/>
      <c r="AL6" s="1267"/>
    </row>
    <row r="7" spans="1:51" ht="14">
      <c r="A7" s="1254"/>
      <c r="B7" s="1255"/>
      <c r="C7" s="15"/>
      <c r="D7" s="831" t="str">
        <f t="shared" ref="D7:AF7" si="1">IF(D6="","",CHOOSE(WEEKDAY(D6,1),"日","月","火","水","木","金","土"))</f>
        <v>木</v>
      </c>
      <c r="E7" s="831" t="str">
        <f t="shared" si="1"/>
        <v>金</v>
      </c>
      <c r="F7" s="831" t="str">
        <f t="shared" si="1"/>
        <v>土</v>
      </c>
      <c r="G7" s="797" t="str">
        <f t="shared" si="1"/>
        <v>日</v>
      </c>
      <c r="H7" s="831" t="str">
        <f t="shared" si="1"/>
        <v>月</v>
      </c>
      <c r="I7" s="831" t="str">
        <f t="shared" si="1"/>
        <v>火</v>
      </c>
      <c r="J7" s="831" t="str">
        <f t="shared" si="1"/>
        <v>水</v>
      </c>
      <c r="K7" s="831" t="str">
        <f t="shared" si="1"/>
        <v>木</v>
      </c>
      <c r="L7" s="831" t="str">
        <f t="shared" si="1"/>
        <v>金</v>
      </c>
      <c r="M7" s="831" t="str">
        <f t="shared" si="1"/>
        <v>土</v>
      </c>
      <c r="N7" s="797" t="str">
        <f t="shared" si="1"/>
        <v>日</v>
      </c>
      <c r="O7" s="807" t="str">
        <f t="shared" si="1"/>
        <v>月</v>
      </c>
      <c r="P7" s="831" t="str">
        <f t="shared" si="1"/>
        <v>火</v>
      </c>
      <c r="Q7" s="831" t="str">
        <f t="shared" si="1"/>
        <v>水</v>
      </c>
      <c r="R7" s="831" t="str">
        <f t="shared" si="1"/>
        <v>木</v>
      </c>
      <c r="S7" s="831" t="str">
        <f t="shared" si="1"/>
        <v>金</v>
      </c>
      <c r="T7" s="831" t="str">
        <f t="shared" si="1"/>
        <v>土</v>
      </c>
      <c r="U7" s="797" t="str">
        <f t="shared" si="1"/>
        <v>日</v>
      </c>
      <c r="V7" s="831" t="str">
        <f t="shared" si="1"/>
        <v>月</v>
      </c>
      <c r="W7" s="831" t="str">
        <f t="shared" si="1"/>
        <v>火</v>
      </c>
      <c r="X7" s="831" t="str">
        <f t="shared" si="1"/>
        <v>水</v>
      </c>
      <c r="Y7" s="831" t="str">
        <f t="shared" si="1"/>
        <v>木</v>
      </c>
      <c r="Z7" s="831" t="str">
        <f t="shared" si="1"/>
        <v>金</v>
      </c>
      <c r="AA7" s="831" t="str">
        <f t="shared" si="1"/>
        <v>土</v>
      </c>
      <c r="AB7" s="797" t="str">
        <f t="shared" si="1"/>
        <v>日</v>
      </c>
      <c r="AC7" s="831" t="str">
        <f t="shared" si="1"/>
        <v>月</v>
      </c>
      <c r="AD7" s="831" t="str">
        <f t="shared" si="1"/>
        <v>火</v>
      </c>
      <c r="AE7" s="831" t="str">
        <f t="shared" si="1"/>
        <v>水</v>
      </c>
      <c r="AF7" s="831" t="str">
        <f t="shared" si="1"/>
        <v>木</v>
      </c>
      <c r="AG7" s="831" t="s">
        <v>116</v>
      </c>
      <c r="AH7" s="831" t="s">
        <v>131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1" ht="14">
      <c r="A8" s="19" t="s">
        <v>31</v>
      </c>
      <c r="B8" s="20" t="s">
        <v>32</v>
      </c>
      <c r="C8" s="546" t="s">
        <v>33</v>
      </c>
      <c r="D8" s="889"/>
      <c r="E8" s="729"/>
      <c r="F8" s="727"/>
      <c r="G8" s="727"/>
      <c r="H8" s="727"/>
      <c r="I8" s="727"/>
      <c r="J8" s="890"/>
      <c r="K8" s="784"/>
      <c r="L8" s="727"/>
      <c r="M8" s="729"/>
      <c r="N8" s="727"/>
      <c r="O8" s="771"/>
      <c r="P8" s="784"/>
      <c r="Q8" s="891"/>
      <c r="R8" s="763"/>
      <c r="S8" s="784"/>
      <c r="T8" s="727"/>
      <c r="U8" s="863"/>
      <c r="V8" s="729"/>
      <c r="W8" s="727"/>
      <c r="X8" s="891"/>
      <c r="Y8" s="727"/>
      <c r="Z8" s="727"/>
      <c r="AA8" s="727"/>
      <c r="AB8" s="729"/>
      <c r="AC8" s="727"/>
      <c r="AD8" s="784"/>
      <c r="AE8" s="784"/>
      <c r="AF8" s="784"/>
      <c r="AG8" s="784"/>
      <c r="AH8" s="784"/>
      <c r="AI8" s="587">
        <f t="shared" ref="AI8:AI25" si="2">SUM(AO8:AP8)</f>
        <v>0</v>
      </c>
      <c r="AJ8" s="100">
        <f t="shared" ref="AJ8:AJ25" si="3">COUNTIF(D8:AH8,"有")</f>
        <v>0</v>
      </c>
      <c r="AK8" s="101">
        <f t="shared" ref="AK8:AK22" si="4">SUM(AQ8:AX8)</f>
        <v>0</v>
      </c>
      <c r="AL8" s="544" t="s">
        <v>38</v>
      </c>
      <c r="AM8" s="545"/>
      <c r="AN8" s="55">
        <f t="shared" ref="AN8:AN23" si="5">COUNTIF(D8:AH8,"日")</f>
        <v>0</v>
      </c>
      <c r="AO8" s="55">
        <f t="shared" ref="AO8:AO27" si="6">COUNTIF(D8:AH8,"ヤ")</f>
        <v>0</v>
      </c>
      <c r="AP8" s="55">
        <f t="shared" ref="AP8:AP27" si="7">COUNTIF(D8:AH8,"ﾔ")</f>
        <v>0</v>
      </c>
      <c r="AQ8" s="55">
        <f t="shared" ref="AQ8:AQ27" si="8">COUNTIF(D8:AH8,"2-")</f>
        <v>0</v>
      </c>
      <c r="AR8" s="55">
        <f t="shared" ref="AR8:AR27" si="9">COUNTIF(D8:AH8,"2－")</f>
        <v>0</v>
      </c>
      <c r="AS8" s="55">
        <f t="shared" ref="AS8:AS27" si="10">COUNTIF(D8:AH8,"２-")</f>
        <v>0</v>
      </c>
      <c r="AT8" s="55">
        <f t="shared" ref="AT8:AT27" si="11">COUNTIF(D8:AH8,"２－")</f>
        <v>0</v>
      </c>
      <c r="AU8" s="55">
        <f t="shared" ref="AU8:AU27" si="12">COUNTIF(D8:AH8,"3-")</f>
        <v>0</v>
      </c>
      <c r="AV8" s="55">
        <f t="shared" ref="AV8:AV27" si="13">COUNTIF(D8:AH8,"3－")</f>
        <v>0</v>
      </c>
      <c r="AW8" s="55">
        <f t="shared" ref="AW8:AW27" si="14">COUNTIF(D8:AH8,"３-")</f>
        <v>0</v>
      </c>
      <c r="AX8" s="55">
        <f t="shared" ref="AX8:AX27" si="15">COUNTIF(D8:AH8,"３－")</f>
        <v>0</v>
      </c>
    </row>
    <row r="9" spans="1:51" ht="14">
      <c r="A9" s="19" t="s">
        <v>31</v>
      </c>
      <c r="B9" s="20" t="s">
        <v>32</v>
      </c>
      <c r="C9" s="546" t="s">
        <v>39</v>
      </c>
      <c r="D9" s="727"/>
      <c r="E9" s="727"/>
      <c r="F9" s="727"/>
      <c r="G9" s="729"/>
      <c r="H9" s="727"/>
      <c r="I9" s="727"/>
      <c r="J9" s="548"/>
      <c r="K9" s="784"/>
      <c r="L9" s="727"/>
      <c r="M9" s="727"/>
      <c r="N9" s="729"/>
      <c r="O9" s="771"/>
      <c r="P9" s="727"/>
      <c r="Q9" s="892"/>
      <c r="R9" s="784"/>
      <c r="S9" s="784"/>
      <c r="T9" s="727"/>
      <c r="U9" s="729"/>
      <c r="V9" s="727"/>
      <c r="W9" s="727"/>
      <c r="X9" s="891"/>
      <c r="Y9" s="784"/>
      <c r="Z9" s="727"/>
      <c r="AA9" s="727"/>
      <c r="AB9" s="729"/>
      <c r="AC9" s="727"/>
      <c r="AD9" s="727"/>
      <c r="AE9" s="891"/>
      <c r="AF9" s="784"/>
      <c r="AG9" s="736"/>
      <c r="AH9" s="784"/>
      <c r="AI9" s="587">
        <f t="shared" si="2"/>
        <v>0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 t="shared" si="5"/>
        <v>0</v>
      </c>
      <c r="AO9" s="55">
        <f t="shared" si="6"/>
        <v>0</v>
      </c>
      <c r="AP9" s="55">
        <f t="shared" si="7"/>
        <v>0</v>
      </c>
      <c r="AQ9" s="55">
        <f t="shared" si="8"/>
        <v>0</v>
      </c>
      <c r="AR9" s="55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0</v>
      </c>
      <c r="AV9" s="55">
        <f t="shared" si="13"/>
        <v>0</v>
      </c>
      <c r="AW9" s="55">
        <f t="shared" si="14"/>
        <v>0</v>
      </c>
      <c r="AX9" s="55">
        <f t="shared" si="15"/>
        <v>0</v>
      </c>
    </row>
    <row r="10" spans="1:51" ht="14">
      <c r="A10" s="19" t="s">
        <v>31</v>
      </c>
      <c r="B10" s="779" t="s">
        <v>44</v>
      </c>
      <c r="C10" s="546" t="s">
        <v>45</v>
      </c>
      <c r="D10" s="727"/>
      <c r="E10" s="729"/>
      <c r="F10" s="727"/>
      <c r="G10" s="727"/>
      <c r="H10" s="727"/>
      <c r="I10" s="784"/>
      <c r="J10" s="727"/>
      <c r="K10" s="784"/>
      <c r="L10" s="784"/>
      <c r="M10" s="727"/>
      <c r="N10" s="863"/>
      <c r="O10" s="771"/>
      <c r="P10" s="784"/>
      <c r="Q10" s="784"/>
      <c r="R10" s="784"/>
      <c r="S10" s="784"/>
      <c r="T10" s="784"/>
      <c r="U10" s="863"/>
      <c r="V10" s="727"/>
      <c r="W10" s="727"/>
      <c r="X10" s="784"/>
      <c r="Y10" s="787"/>
      <c r="Z10" s="787"/>
      <c r="AA10" s="787"/>
      <c r="AB10" s="727"/>
      <c r="AC10" s="727"/>
      <c r="AD10" s="727"/>
      <c r="AE10" s="727"/>
      <c r="AF10" s="784"/>
      <c r="AG10" s="736"/>
      <c r="AH10" s="800"/>
      <c r="AI10" s="587">
        <f t="shared" si="2"/>
        <v>0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 t="shared" si="5"/>
        <v>0</v>
      </c>
      <c r="AO10" s="55">
        <f t="shared" si="6"/>
        <v>0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1" ht="14">
      <c r="A11" s="19"/>
      <c r="B11" s="20"/>
      <c r="C11" s="546"/>
      <c r="D11" s="727"/>
      <c r="E11" s="727"/>
      <c r="F11" s="727"/>
      <c r="G11" s="727"/>
      <c r="H11" s="727"/>
      <c r="I11" s="784"/>
      <c r="J11" s="727"/>
      <c r="K11" s="784"/>
      <c r="L11" s="784"/>
      <c r="M11" s="727"/>
      <c r="N11" s="727"/>
      <c r="O11" s="771"/>
      <c r="P11" s="784"/>
      <c r="Q11" s="784"/>
      <c r="R11" s="784"/>
      <c r="S11" s="727"/>
      <c r="T11" s="784"/>
      <c r="U11" s="727"/>
      <c r="V11" s="727"/>
      <c r="W11" s="727"/>
      <c r="X11" s="727"/>
      <c r="Y11" s="784"/>
      <c r="Z11" s="784"/>
      <c r="AA11" s="784"/>
      <c r="AB11" s="727"/>
      <c r="AC11" s="727"/>
      <c r="AD11" s="727"/>
      <c r="AE11" s="727"/>
      <c r="AF11" s="784"/>
      <c r="AG11" s="736"/>
      <c r="AH11" s="801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1" ht="14">
      <c r="A12" s="19" t="s">
        <v>46</v>
      </c>
      <c r="B12" s="20" t="s">
        <v>32</v>
      </c>
      <c r="C12" s="49" t="s">
        <v>47</v>
      </c>
      <c r="D12" s="889"/>
      <c r="E12" s="727"/>
      <c r="F12" s="727"/>
      <c r="G12" s="727"/>
      <c r="H12" s="727"/>
      <c r="I12" s="729"/>
      <c r="J12" s="727"/>
      <c r="K12" s="784"/>
      <c r="L12" s="727"/>
      <c r="M12" s="727"/>
      <c r="N12" s="863"/>
      <c r="O12" s="771"/>
      <c r="P12" s="784"/>
      <c r="Q12" s="727"/>
      <c r="R12" s="727"/>
      <c r="S12" s="784"/>
      <c r="T12" s="727"/>
      <c r="U12" s="727"/>
      <c r="V12" s="727"/>
      <c r="W12" s="729"/>
      <c r="X12" s="727"/>
      <c r="Y12" s="727"/>
      <c r="Z12" s="727"/>
      <c r="AA12" s="727"/>
      <c r="AB12" s="727"/>
      <c r="AC12" s="727"/>
      <c r="AD12" s="787"/>
      <c r="AE12" s="784"/>
      <c r="AF12" s="784"/>
      <c r="AG12" s="736"/>
      <c r="AH12" s="802"/>
      <c r="AI12" s="99">
        <f t="shared" si="2"/>
        <v>0</v>
      </c>
      <c r="AJ12" s="100">
        <f t="shared" si="3"/>
        <v>0</v>
      </c>
      <c r="AK12" s="101">
        <f t="shared" si="4"/>
        <v>0</v>
      </c>
      <c r="AL12" s="104" t="s">
        <v>48</v>
      </c>
      <c r="AM12" s="103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  <c r="AY12" s="55">
        <f t="shared" ref="AY12:AY20" si="16">COUNTIF(E12:AI12,"ﾍﾙ")</f>
        <v>0</v>
      </c>
    </row>
    <row r="13" spans="1:51" ht="14">
      <c r="A13" s="19" t="s">
        <v>46</v>
      </c>
      <c r="B13" s="20" t="s">
        <v>32</v>
      </c>
      <c r="C13" s="49" t="s">
        <v>49</v>
      </c>
      <c r="D13" s="727"/>
      <c r="E13" s="727"/>
      <c r="F13" s="727"/>
      <c r="G13" s="727"/>
      <c r="H13" s="727"/>
      <c r="I13" s="727"/>
      <c r="J13" s="890"/>
      <c r="K13" s="784"/>
      <c r="L13" s="727"/>
      <c r="M13" s="727"/>
      <c r="N13" s="727"/>
      <c r="O13" s="771"/>
      <c r="P13" s="727"/>
      <c r="Q13" s="784"/>
      <c r="R13" s="763"/>
      <c r="S13" s="784"/>
      <c r="T13" s="784"/>
      <c r="U13" s="727"/>
      <c r="V13" s="727"/>
      <c r="W13" s="727"/>
      <c r="X13" s="727"/>
      <c r="Y13" s="784"/>
      <c r="Z13" s="727"/>
      <c r="AA13" s="727"/>
      <c r="AB13" s="727"/>
      <c r="AC13" s="727"/>
      <c r="AD13" s="729"/>
      <c r="AE13" s="891"/>
      <c r="AF13" s="784"/>
      <c r="AG13" s="736"/>
      <c r="AH13" s="803"/>
      <c r="AI13" s="99">
        <f t="shared" si="2"/>
        <v>0</v>
      </c>
      <c r="AJ13" s="100">
        <f t="shared" si="3"/>
        <v>0</v>
      </c>
      <c r="AK13" s="101">
        <f t="shared" si="4"/>
        <v>0</v>
      </c>
      <c r="AL13" s="104" t="s">
        <v>48</v>
      </c>
      <c r="AM13" s="103"/>
      <c r="AN13" s="55">
        <f t="shared" si="5"/>
        <v>0</v>
      </c>
      <c r="AO13" s="55">
        <f t="shared" si="6"/>
        <v>0</v>
      </c>
      <c r="AP13" s="55">
        <f t="shared" si="7"/>
        <v>0</v>
      </c>
      <c r="AQ13" s="55">
        <f t="shared" si="8"/>
        <v>0</v>
      </c>
      <c r="AR13" s="55">
        <f t="shared" si="9"/>
        <v>0</v>
      </c>
      <c r="AS13" s="55">
        <f t="shared" si="10"/>
        <v>0</v>
      </c>
      <c r="AT13" s="55">
        <f t="shared" si="11"/>
        <v>0</v>
      </c>
      <c r="AU13" s="55">
        <f t="shared" si="12"/>
        <v>0</v>
      </c>
      <c r="AV13" s="55">
        <f t="shared" si="13"/>
        <v>0</v>
      </c>
      <c r="AW13" s="55">
        <f t="shared" si="14"/>
        <v>0</v>
      </c>
      <c r="AX13" s="55">
        <f t="shared" si="15"/>
        <v>0</v>
      </c>
      <c r="AY13" s="55">
        <f t="shared" si="16"/>
        <v>0</v>
      </c>
    </row>
    <row r="14" spans="1:51" ht="14">
      <c r="A14" s="19" t="s">
        <v>46</v>
      </c>
      <c r="B14" s="20" t="s">
        <v>32</v>
      </c>
      <c r="C14" s="49" t="s">
        <v>50</v>
      </c>
      <c r="D14" s="727"/>
      <c r="E14" s="727"/>
      <c r="F14" s="727"/>
      <c r="G14" s="727"/>
      <c r="H14" s="727"/>
      <c r="I14" s="784"/>
      <c r="J14" s="727"/>
      <c r="K14" s="784"/>
      <c r="L14" s="784"/>
      <c r="M14" s="727"/>
      <c r="N14" s="727"/>
      <c r="O14" s="771"/>
      <c r="P14" s="784"/>
      <c r="Q14" s="727"/>
      <c r="R14" s="727"/>
      <c r="S14" s="784"/>
      <c r="T14" s="784"/>
      <c r="U14" s="727"/>
      <c r="V14" s="727"/>
      <c r="W14" s="729"/>
      <c r="X14" s="892"/>
      <c r="Y14" s="784"/>
      <c r="Z14" s="784"/>
      <c r="AA14" s="784"/>
      <c r="AB14" s="729"/>
      <c r="AC14" s="727"/>
      <c r="AD14" s="727"/>
      <c r="AE14" s="727"/>
      <c r="AF14" s="568"/>
      <c r="AG14" s="736"/>
      <c r="AH14" s="803"/>
      <c r="AI14" s="99">
        <f t="shared" si="2"/>
        <v>0</v>
      </c>
      <c r="AJ14" s="100">
        <f t="shared" si="3"/>
        <v>0</v>
      </c>
      <c r="AK14" s="101">
        <f t="shared" si="4"/>
        <v>0</v>
      </c>
      <c r="AL14" s="104" t="s">
        <v>51</v>
      </c>
      <c r="AM14" s="103"/>
      <c r="AN14" s="55">
        <f t="shared" si="5"/>
        <v>0</v>
      </c>
      <c r="AO14" s="55">
        <f t="shared" si="6"/>
        <v>0</v>
      </c>
      <c r="AP14" s="55">
        <f t="shared" si="7"/>
        <v>0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0</v>
      </c>
      <c r="AU14" s="55">
        <f t="shared" si="12"/>
        <v>0</v>
      </c>
      <c r="AV14" s="55">
        <f t="shared" si="13"/>
        <v>0</v>
      </c>
      <c r="AW14" s="55">
        <f t="shared" si="14"/>
        <v>0</v>
      </c>
      <c r="AX14" s="55">
        <f t="shared" si="15"/>
        <v>0</v>
      </c>
      <c r="AY14" s="55">
        <f t="shared" si="16"/>
        <v>0</v>
      </c>
    </row>
    <row r="15" spans="1:51" ht="14">
      <c r="A15" s="33" t="s">
        <v>46</v>
      </c>
      <c r="B15" s="34" t="s">
        <v>32</v>
      </c>
      <c r="C15" s="49" t="s">
        <v>52</v>
      </c>
      <c r="D15" s="727"/>
      <c r="E15" s="727"/>
      <c r="F15" s="727"/>
      <c r="G15" s="727"/>
      <c r="H15" s="727"/>
      <c r="I15" s="784"/>
      <c r="J15" s="727"/>
      <c r="K15" s="784"/>
      <c r="L15" s="784"/>
      <c r="M15" s="727"/>
      <c r="N15" s="727"/>
      <c r="O15" s="808"/>
      <c r="P15" s="784"/>
      <c r="Q15" s="784"/>
      <c r="R15" s="784"/>
      <c r="S15" s="784"/>
      <c r="T15" s="784"/>
      <c r="U15" s="727"/>
      <c r="V15" s="727"/>
      <c r="W15" s="729"/>
      <c r="X15" s="892"/>
      <c r="Y15" s="784"/>
      <c r="Z15" s="784"/>
      <c r="AA15" s="784"/>
      <c r="AB15" s="727"/>
      <c r="AC15" s="727"/>
      <c r="AD15" s="727"/>
      <c r="AE15" s="727"/>
      <c r="AF15" s="784"/>
      <c r="AG15" s="736"/>
      <c r="AH15" s="803"/>
      <c r="AI15" s="99">
        <f t="shared" si="2"/>
        <v>0</v>
      </c>
      <c r="AJ15" s="100">
        <f t="shared" si="3"/>
        <v>0</v>
      </c>
      <c r="AK15" s="101">
        <f t="shared" si="4"/>
        <v>0</v>
      </c>
      <c r="AL15" s="104" t="s">
        <v>51</v>
      </c>
      <c r="AM15" s="103"/>
      <c r="AN15" s="55">
        <f t="shared" si="5"/>
        <v>0</v>
      </c>
      <c r="AO15" s="55">
        <f t="shared" si="6"/>
        <v>0</v>
      </c>
      <c r="AP15" s="55">
        <f t="shared" si="7"/>
        <v>0</v>
      </c>
      <c r="AQ15" s="55">
        <f t="shared" si="8"/>
        <v>0</v>
      </c>
      <c r="AR15" s="55">
        <f t="shared" si="9"/>
        <v>0</v>
      </c>
      <c r="AS15" s="55">
        <f t="shared" si="10"/>
        <v>0</v>
      </c>
      <c r="AT15" s="55">
        <f t="shared" si="11"/>
        <v>0</v>
      </c>
      <c r="AU15" s="55">
        <f t="shared" si="12"/>
        <v>0</v>
      </c>
      <c r="AV15" s="55">
        <f t="shared" si="13"/>
        <v>0</v>
      </c>
      <c r="AW15" s="55">
        <f t="shared" si="14"/>
        <v>0</v>
      </c>
      <c r="AX15" s="55">
        <f t="shared" si="15"/>
        <v>0</v>
      </c>
      <c r="AY15" s="55">
        <f t="shared" si="16"/>
        <v>0</v>
      </c>
    </row>
    <row r="16" spans="1:51" ht="14">
      <c r="A16" s="33" t="s">
        <v>46</v>
      </c>
      <c r="B16" s="34" t="s">
        <v>32</v>
      </c>
      <c r="C16" s="49" t="s">
        <v>53</v>
      </c>
      <c r="D16" s="727"/>
      <c r="E16" s="727"/>
      <c r="F16" s="727"/>
      <c r="G16" s="729"/>
      <c r="H16" s="727"/>
      <c r="I16" s="784"/>
      <c r="J16" s="727"/>
      <c r="K16" s="784"/>
      <c r="L16" s="784"/>
      <c r="M16" s="729"/>
      <c r="N16" s="727"/>
      <c r="O16" s="771"/>
      <c r="P16" s="784"/>
      <c r="Q16" s="727"/>
      <c r="R16" s="729"/>
      <c r="S16" s="727"/>
      <c r="T16" s="784"/>
      <c r="U16" s="727"/>
      <c r="V16" s="727"/>
      <c r="W16" s="727"/>
      <c r="X16" s="784"/>
      <c r="Y16" s="727"/>
      <c r="Z16" s="784"/>
      <c r="AA16" s="784"/>
      <c r="AB16" s="727"/>
      <c r="AC16" s="727"/>
      <c r="AD16" s="727"/>
      <c r="AE16" s="727"/>
      <c r="AF16" s="784"/>
      <c r="AG16" s="736"/>
      <c r="AH16" s="803"/>
      <c r="AI16" s="99">
        <f t="shared" si="2"/>
        <v>0</v>
      </c>
      <c r="AJ16" s="100">
        <f t="shared" si="3"/>
        <v>0</v>
      </c>
      <c r="AK16" s="101">
        <f t="shared" si="4"/>
        <v>0</v>
      </c>
      <c r="AL16" s="104" t="s">
        <v>51</v>
      </c>
      <c r="AM16" s="103"/>
      <c r="AN16" s="55">
        <f t="shared" si="5"/>
        <v>0</v>
      </c>
      <c r="AO16" s="55">
        <f t="shared" si="6"/>
        <v>0</v>
      </c>
      <c r="AP16" s="55">
        <f t="shared" si="7"/>
        <v>0</v>
      </c>
      <c r="AQ16" s="55">
        <f t="shared" si="8"/>
        <v>0</v>
      </c>
      <c r="AR16" s="55">
        <f t="shared" si="9"/>
        <v>0</v>
      </c>
      <c r="AS16" s="55">
        <f t="shared" si="10"/>
        <v>0</v>
      </c>
      <c r="AT16" s="55">
        <f t="shared" si="11"/>
        <v>0</v>
      </c>
      <c r="AU16" s="55">
        <f t="shared" si="12"/>
        <v>0</v>
      </c>
      <c r="AV16" s="55">
        <f t="shared" si="13"/>
        <v>0</v>
      </c>
      <c r="AW16" s="55">
        <f t="shared" si="14"/>
        <v>0</v>
      </c>
      <c r="AX16" s="55">
        <f t="shared" si="15"/>
        <v>0</v>
      </c>
      <c r="AY16" s="55">
        <f t="shared" si="16"/>
        <v>0</v>
      </c>
    </row>
    <row r="17" spans="1:51" ht="14">
      <c r="A17" s="19" t="s">
        <v>46</v>
      </c>
      <c r="B17" s="34" t="s">
        <v>32</v>
      </c>
      <c r="C17" s="49" t="s">
        <v>54</v>
      </c>
      <c r="D17" s="889"/>
      <c r="E17" s="889"/>
      <c r="F17" s="727"/>
      <c r="G17" s="727"/>
      <c r="H17" s="727"/>
      <c r="I17" s="727"/>
      <c r="J17" s="727"/>
      <c r="K17" s="784"/>
      <c r="L17" s="727"/>
      <c r="M17" s="727"/>
      <c r="N17" s="727"/>
      <c r="O17" s="771"/>
      <c r="P17" s="784"/>
      <c r="Q17" s="568"/>
      <c r="R17" s="784"/>
      <c r="S17" s="784"/>
      <c r="T17" s="727"/>
      <c r="U17" s="727"/>
      <c r="V17" s="729"/>
      <c r="W17" s="727"/>
      <c r="X17" s="727"/>
      <c r="Y17" s="727"/>
      <c r="Z17" s="727"/>
      <c r="AA17" s="727"/>
      <c r="AB17" s="729"/>
      <c r="AC17" s="727"/>
      <c r="AD17" s="784"/>
      <c r="AE17" s="784"/>
      <c r="AF17" s="784"/>
      <c r="AG17" s="736"/>
      <c r="AH17" s="803"/>
      <c r="AI17" s="99">
        <f t="shared" si="2"/>
        <v>0</v>
      </c>
      <c r="AJ17" s="100">
        <f t="shared" si="3"/>
        <v>0</v>
      </c>
      <c r="AK17" s="101">
        <f t="shared" si="4"/>
        <v>0</v>
      </c>
      <c r="AL17" s="104" t="s">
        <v>48</v>
      </c>
      <c r="AM17" s="98"/>
      <c r="AN17" s="55">
        <f t="shared" si="5"/>
        <v>0</v>
      </c>
      <c r="AO17" s="55">
        <f t="shared" si="6"/>
        <v>0</v>
      </c>
      <c r="AP17" s="55">
        <f t="shared" si="7"/>
        <v>0</v>
      </c>
      <c r="AQ17" s="55">
        <f t="shared" si="8"/>
        <v>0</v>
      </c>
      <c r="AR17" s="55">
        <f t="shared" si="9"/>
        <v>0</v>
      </c>
      <c r="AS17" s="55">
        <f t="shared" si="10"/>
        <v>0</v>
      </c>
      <c r="AT17" s="55">
        <f t="shared" si="11"/>
        <v>0</v>
      </c>
      <c r="AU17" s="55">
        <f t="shared" si="12"/>
        <v>0</v>
      </c>
      <c r="AV17" s="55">
        <f t="shared" si="13"/>
        <v>0</v>
      </c>
      <c r="AW17" s="55">
        <f t="shared" si="14"/>
        <v>0</v>
      </c>
      <c r="AX17" s="55">
        <f t="shared" si="15"/>
        <v>0</v>
      </c>
      <c r="AY17" s="55">
        <f t="shared" si="16"/>
        <v>0</v>
      </c>
    </row>
    <row r="18" spans="1:51" ht="14">
      <c r="A18" s="19" t="s">
        <v>46</v>
      </c>
      <c r="B18" s="34" t="s">
        <v>32</v>
      </c>
      <c r="C18" s="49" t="s">
        <v>55</v>
      </c>
      <c r="D18" s="727"/>
      <c r="E18" s="727"/>
      <c r="F18" s="727"/>
      <c r="G18" s="727"/>
      <c r="H18" s="729"/>
      <c r="I18" s="548"/>
      <c r="J18" s="729"/>
      <c r="K18" s="784"/>
      <c r="L18" s="727"/>
      <c r="M18" s="727"/>
      <c r="N18" s="727"/>
      <c r="O18" s="771"/>
      <c r="P18" s="727"/>
      <c r="Q18" s="784"/>
      <c r="R18" s="784"/>
      <c r="S18" s="784"/>
      <c r="T18" s="727"/>
      <c r="U18" s="727"/>
      <c r="V18" s="727"/>
      <c r="W18" s="727"/>
      <c r="X18" s="727"/>
      <c r="Y18" s="784"/>
      <c r="Z18" s="727"/>
      <c r="AA18" s="727"/>
      <c r="AB18" s="727"/>
      <c r="AC18" s="727"/>
      <c r="AD18" s="727"/>
      <c r="AE18" s="727"/>
      <c r="AF18" s="784"/>
      <c r="AG18" s="736"/>
      <c r="AH18" s="803"/>
      <c r="AI18" s="99">
        <f t="shared" si="2"/>
        <v>0</v>
      </c>
      <c r="AJ18" s="100">
        <f t="shared" si="3"/>
        <v>0</v>
      </c>
      <c r="AK18" s="101">
        <f t="shared" si="4"/>
        <v>0</v>
      </c>
      <c r="AL18" s="104" t="s">
        <v>51</v>
      </c>
      <c r="AM18" s="98"/>
      <c r="AN18" s="55">
        <f t="shared" si="5"/>
        <v>0</v>
      </c>
      <c r="AO18" s="55">
        <f t="shared" si="6"/>
        <v>0</v>
      </c>
      <c r="AP18" s="55">
        <f t="shared" si="7"/>
        <v>0</v>
      </c>
      <c r="AQ18" s="55">
        <f t="shared" si="8"/>
        <v>0</v>
      </c>
      <c r="AR18" s="55">
        <f t="shared" si="9"/>
        <v>0</v>
      </c>
      <c r="AS18" s="55">
        <f t="shared" si="10"/>
        <v>0</v>
      </c>
      <c r="AT18" s="55">
        <f t="shared" si="11"/>
        <v>0</v>
      </c>
      <c r="AU18" s="55">
        <f t="shared" si="12"/>
        <v>0</v>
      </c>
      <c r="AV18" s="55">
        <f t="shared" si="13"/>
        <v>0</v>
      </c>
      <c r="AW18" s="55">
        <f t="shared" si="14"/>
        <v>0</v>
      </c>
      <c r="AX18" s="55">
        <f t="shared" si="15"/>
        <v>0</v>
      </c>
      <c r="AY18" s="55">
        <f t="shared" si="16"/>
        <v>0</v>
      </c>
    </row>
    <row r="19" spans="1:51" ht="14">
      <c r="A19" s="19" t="s">
        <v>46</v>
      </c>
      <c r="B19" s="20" t="s">
        <v>32</v>
      </c>
      <c r="C19" s="49" t="s">
        <v>56</v>
      </c>
      <c r="D19" s="889"/>
      <c r="E19" s="889"/>
      <c r="F19" s="727"/>
      <c r="G19" s="727"/>
      <c r="H19" s="727"/>
      <c r="I19" s="784"/>
      <c r="J19" s="729"/>
      <c r="K19" s="787"/>
      <c r="L19" s="784"/>
      <c r="M19" s="727"/>
      <c r="N19" s="727"/>
      <c r="O19" s="771"/>
      <c r="P19" s="784"/>
      <c r="Q19" s="784"/>
      <c r="R19" s="784"/>
      <c r="S19" s="784"/>
      <c r="T19" s="784"/>
      <c r="U19" s="727"/>
      <c r="V19" s="727"/>
      <c r="W19" s="727"/>
      <c r="X19" s="892"/>
      <c r="Y19" s="784"/>
      <c r="Z19" s="784"/>
      <c r="AA19" s="784"/>
      <c r="AB19" s="727"/>
      <c r="AC19" s="727"/>
      <c r="AD19" s="727"/>
      <c r="AE19" s="727"/>
      <c r="AF19" s="784"/>
      <c r="AG19" s="736"/>
      <c r="AH19" s="803"/>
      <c r="AI19" s="99">
        <f t="shared" si="2"/>
        <v>0</v>
      </c>
      <c r="AJ19" s="100">
        <f t="shared" si="3"/>
        <v>0</v>
      </c>
      <c r="AK19" s="101">
        <f t="shared" si="4"/>
        <v>0</v>
      </c>
      <c r="AL19" s="104" t="s">
        <v>48</v>
      </c>
      <c r="AM19" s="98"/>
      <c r="AN19" s="55">
        <f t="shared" si="5"/>
        <v>0</v>
      </c>
      <c r="AO19" s="55">
        <f t="shared" si="6"/>
        <v>0</v>
      </c>
      <c r="AP19" s="55">
        <f t="shared" si="7"/>
        <v>0</v>
      </c>
      <c r="AQ19" s="55">
        <f t="shared" si="8"/>
        <v>0</v>
      </c>
      <c r="AR19" s="55">
        <f t="shared" si="9"/>
        <v>0</v>
      </c>
      <c r="AS19" s="55">
        <f t="shared" si="10"/>
        <v>0</v>
      </c>
      <c r="AT19" s="55">
        <f t="shared" si="11"/>
        <v>0</v>
      </c>
      <c r="AU19" s="55">
        <f t="shared" si="12"/>
        <v>0</v>
      </c>
      <c r="AV19" s="55">
        <f t="shared" si="13"/>
        <v>0</v>
      </c>
      <c r="AW19" s="55">
        <f t="shared" si="14"/>
        <v>0</v>
      </c>
      <c r="AX19" s="55">
        <f t="shared" si="15"/>
        <v>0</v>
      </c>
      <c r="AY19" s="55">
        <f t="shared" si="16"/>
        <v>0</v>
      </c>
    </row>
    <row r="20" spans="1:51" ht="14">
      <c r="A20" s="19" t="s">
        <v>46</v>
      </c>
      <c r="B20" s="34" t="s">
        <v>32</v>
      </c>
      <c r="C20" s="49" t="s">
        <v>57</v>
      </c>
      <c r="D20" s="727"/>
      <c r="E20" s="727"/>
      <c r="F20" s="727"/>
      <c r="G20" s="727"/>
      <c r="H20" s="727"/>
      <c r="I20" s="784"/>
      <c r="J20" s="727"/>
      <c r="K20" s="784"/>
      <c r="L20" s="784"/>
      <c r="M20" s="727"/>
      <c r="N20" s="863"/>
      <c r="O20" s="771"/>
      <c r="P20" s="784"/>
      <c r="Q20" s="784"/>
      <c r="R20" s="787"/>
      <c r="S20" s="784"/>
      <c r="T20" s="784"/>
      <c r="U20" s="727"/>
      <c r="V20" s="727"/>
      <c r="W20" s="727"/>
      <c r="X20" s="784"/>
      <c r="Y20" s="784"/>
      <c r="Z20" s="784"/>
      <c r="AA20" s="784"/>
      <c r="AB20" s="727"/>
      <c r="AC20" s="727"/>
      <c r="AD20" s="727"/>
      <c r="AE20" s="729"/>
      <c r="AF20" s="787"/>
      <c r="AG20" s="736"/>
      <c r="AH20" s="803"/>
      <c r="AI20" s="99">
        <f t="shared" si="2"/>
        <v>0</v>
      </c>
      <c r="AJ20" s="100">
        <f t="shared" si="3"/>
        <v>0</v>
      </c>
      <c r="AK20" s="101">
        <f t="shared" si="4"/>
        <v>0</v>
      </c>
      <c r="AL20" s="104" t="s">
        <v>48</v>
      </c>
      <c r="AN20" s="55">
        <f t="shared" si="5"/>
        <v>0</v>
      </c>
      <c r="AO20" s="55">
        <f t="shared" si="6"/>
        <v>0</v>
      </c>
      <c r="AP20" s="55">
        <f t="shared" si="7"/>
        <v>0</v>
      </c>
      <c r="AQ20" s="55">
        <f t="shared" si="8"/>
        <v>0</v>
      </c>
      <c r="AR20" s="55">
        <f t="shared" si="9"/>
        <v>0</v>
      </c>
      <c r="AS20" s="55">
        <f t="shared" si="10"/>
        <v>0</v>
      </c>
      <c r="AT20" s="55">
        <f t="shared" si="11"/>
        <v>0</v>
      </c>
      <c r="AU20" s="55">
        <f t="shared" si="12"/>
        <v>0</v>
      </c>
      <c r="AV20" s="55">
        <f t="shared" si="13"/>
        <v>0</v>
      </c>
      <c r="AW20" s="55">
        <f t="shared" si="14"/>
        <v>0</v>
      </c>
      <c r="AX20" s="55">
        <f t="shared" si="15"/>
        <v>0</v>
      </c>
      <c r="AY20" s="55">
        <f t="shared" si="16"/>
        <v>0</v>
      </c>
    </row>
    <row r="21" spans="1:51" ht="14">
      <c r="A21" s="19" t="s">
        <v>46</v>
      </c>
      <c r="B21" s="34" t="s">
        <v>32</v>
      </c>
      <c r="C21" s="32" t="s">
        <v>59</v>
      </c>
      <c r="D21" s="727"/>
      <c r="E21" s="727"/>
      <c r="F21" s="727"/>
      <c r="G21" s="727"/>
      <c r="H21" s="727"/>
      <c r="I21" s="784"/>
      <c r="J21" s="727"/>
      <c r="K21" s="784"/>
      <c r="L21" s="784"/>
      <c r="M21" s="727"/>
      <c r="N21" s="727"/>
      <c r="O21" s="771"/>
      <c r="P21" s="784"/>
      <c r="Q21" s="727"/>
      <c r="R21" s="727"/>
      <c r="S21" s="727"/>
      <c r="T21" s="784"/>
      <c r="U21" s="727"/>
      <c r="V21" s="727"/>
      <c r="W21" s="727"/>
      <c r="X21" s="784"/>
      <c r="Y21" s="727"/>
      <c r="Z21" s="784"/>
      <c r="AA21" s="784"/>
      <c r="AB21" s="863"/>
      <c r="AC21" s="727"/>
      <c r="AD21" s="729"/>
      <c r="AE21" s="727"/>
      <c r="AF21" s="784"/>
      <c r="AG21" s="736"/>
      <c r="AH21" s="803"/>
      <c r="AI21" s="99">
        <f t="shared" si="2"/>
        <v>0</v>
      </c>
      <c r="AJ21" s="100">
        <f t="shared" si="3"/>
        <v>0</v>
      </c>
      <c r="AK21" s="101">
        <f t="shared" si="4"/>
        <v>0</v>
      </c>
      <c r="AL21" s="769" t="s">
        <v>104</v>
      </c>
      <c r="AM21" s="98"/>
      <c r="AN21" s="55">
        <f t="shared" si="5"/>
        <v>0</v>
      </c>
      <c r="AO21" s="55">
        <f t="shared" si="6"/>
        <v>0</v>
      </c>
      <c r="AP21" s="55">
        <f t="shared" si="7"/>
        <v>0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  <c r="AY21" s="55">
        <f>COUNTIF(E21:AI21,"ｹｱ")</f>
        <v>0</v>
      </c>
    </row>
    <row r="22" spans="1:51" ht="14">
      <c r="A22" s="294" t="s">
        <v>46</v>
      </c>
      <c r="B22" s="884" t="s">
        <v>44</v>
      </c>
      <c r="C22" s="885" t="s">
        <v>61</v>
      </c>
      <c r="D22" s="733"/>
      <c r="E22" s="733"/>
      <c r="F22" s="734"/>
      <c r="G22" s="733"/>
      <c r="H22" s="733"/>
      <c r="I22" s="733"/>
      <c r="J22" s="733"/>
      <c r="K22" s="733"/>
      <c r="L22" s="733"/>
      <c r="M22" s="733"/>
      <c r="N22" s="733"/>
      <c r="O22" s="775"/>
      <c r="P22" s="733"/>
      <c r="Q22" s="733"/>
      <c r="R22" s="733"/>
      <c r="S22" s="733"/>
      <c r="T22" s="733"/>
      <c r="U22" s="733"/>
      <c r="V22" s="733"/>
      <c r="W22" s="733"/>
      <c r="X22" s="733"/>
      <c r="Y22" s="733"/>
      <c r="Z22" s="733"/>
      <c r="AA22" s="733"/>
      <c r="AB22" s="733"/>
      <c r="AC22" s="798"/>
      <c r="AD22" s="798"/>
      <c r="AE22" s="894"/>
      <c r="AF22" s="895"/>
      <c r="AG22" s="736"/>
      <c r="AH22" s="590"/>
      <c r="AI22" s="873">
        <f t="shared" si="2"/>
        <v>0</v>
      </c>
      <c r="AJ22" s="874">
        <f t="shared" si="3"/>
        <v>0</v>
      </c>
      <c r="AK22" s="875">
        <f t="shared" si="4"/>
        <v>0</v>
      </c>
      <c r="AL22" s="373" t="s">
        <v>51</v>
      </c>
      <c r="AM22" s="98"/>
      <c r="AN22" s="55">
        <f t="shared" si="5"/>
        <v>0</v>
      </c>
      <c r="AO22" s="55">
        <f t="shared" si="6"/>
        <v>0</v>
      </c>
      <c r="AP22" s="55">
        <f t="shared" si="7"/>
        <v>0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  <c r="AY22" s="55">
        <f>COUNTIF(E22:AI22,"ﾍﾙ")</f>
        <v>0</v>
      </c>
    </row>
    <row r="23" spans="1:51" ht="14">
      <c r="A23" s="433" t="s">
        <v>46</v>
      </c>
      <c r="B23" s="37" t="s">
        <v>32</v>
      </c>
      <c r="C23" s="557" t="s">
        <v>129</v>
      </c>
      <c r="D23" s="736"/>
      <c r="E23" s="736"/>
      <c r="F23" s="835"/>
      <c r="G23" s="736"/>
      <c r="H23" s="736"/>
      <c r="I23" s="736"/>
      <c r="J23" s="736"/>
      <c r="K23" s="736"/>
      <c r="L23" s="736"/>
      <c r="M23" s="736"/>
      <c r="N23" s="736"/>
      <c r="O23" s="776"/>
      <c r="P23" s="736"/>
      <c r="Q23" s="749"/>
      <c r="R23" s="749"/>
      <c r="S23" s="736"/>
      <c r="T23" s="736"/>
      <c r="U23" s="736"/>
      <c r="V23" s="736"/>
      <c r="W23" s="736"/>
      <c r="X23" s="893"/>
      <c r="Y23" s="736"/>
      <c r="Z23" s="736"/>
      <c r="AA23" s="736"/>
      <c r="AB23" s="896"/>
      <c r="AC23" s="736"/>
      <c r="AD23" s="736"/>
      <c r="AE23" s="749"/>
      <c r="AF23" s="869"/>
      <c r="AG23" s="736"/>
      <c r="AH23" s="876"/>
      <c r="AI23" s="877">
        <f t="shared" si="2"/>
        <v>0</v>
      </c>
      <c r="AJ23" s="878">
        <f t="shared" si="3"/>
        <v>0</v>
      </c>
      <c r="AK23" s="879"/>
      <c r="AL23" s="104" t="s">
        <v>48</v>
      </c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  <c r="AY23" s="55">
        <f>COUNTIF(E23:AI23,"ﾍﾙ")</f>
        <v>0</v>
      </c>
    </row>
    <row r="24" spans="1:51" ht="14">
      <c r="A24" s="19"/>
      <c r="B24" s="779"/>
      <c r="C24" s="49"/>
      <c r="D24" s="838"/>
      <c r="E24" s="838"/>
      <c r="F24" s="838"/>
      <c r="G24" s="838"/>
      <c r="H24" s="838"/>
      <c r="I24" s="838"/>
      <c r="J24" s="838"/>
      <c r="K24" s="838"/>
      <c r="L24" s="838"/>
      <c r="M24" s="847"/>
      <c r="N24" s="847"/>
      <c r="O24" s="771"/>
      <c r="P24" s="784"/>
      <c r="Q24" s="784"/>
      <c r="R24" s="784"/>
      <c r="S24" s="784"/>
      <c r="T24" s="838"/>
      <c r="U24" s="838"/>
      <c r="V24" s="838"/>
      <c r="W24" s="838"/>
      <c r="X24" s="838"/>
      <c r="Y24" s="838"/>
      <c r="Z24" s="838"/>
      <c r="AA24" s="838"/>
      <c r="AB24" s="838"/>
      <c r="AC24" s="727"/>
      <c r="AD24" s="727"/>
      <c r="AE24" s="727"/>
      <c r="AF24" s="784"/>
      <c r="AG24" s="736"/>
      <c r="AH24" s="838"/>
      <c r="AI24" s="880">
        <f t="shared" si="2"/>
        <v>0</v>
      </c>
      <c r="AJ24" s="881">
        <f t="shared" si="3"/>
        <v>0</v>
      </c>
      <c r="AK24" s="882">
        <f>SUM(AQ24:AX24)</f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1" ht="14">
      <c r="A25" s="19"/>
      <c r="B25" s="779"/>
      <c r="C25" s="49"/>
      <c r="D25" s="727"/>
      <c r="E25" s="727"/>
      <c r="F25" s="727"/>
      <c r="G25" s="727"/>
      <c r="H25" s="727"/>
      <c r="I25" s="849"/>
      <c r="J25" s="849"/>
      <c r="K25" s="849"/>
      <c r="L25" s="727"/>
      <c r="M25" s="727"/>
      <c r="N25" s="727"/>
      <c r="O25" s="771"/>
      <c r="P25" s="727"/>
      <c r="Q25" s="727"/>
      <c r="R25" s="727"/>
      <c r="S25" s="727"/>
      <c r="T25" s="727"/>
      <c r="U25" s="727"/>
      <c r="V25" s="727"/>
      <c r="W25" s="727"/>
      <c r="X25" s="727"/>
      <c r="Y25" s="727"/>
      <c r="Z25" s="727"/>
      <c r="AA25" s="727"/>
      <c r="AB25" s="727"/>
      <c r="AC25" s="727"/>
      <c r="AD25" s="727"/>
      <c r="AE25" s="727"/>
      <c r="AF25" s="727"/>
      <c r="AG25" s="727"/>
      <c r="AH25" s="727"/>
      <c r="AI25" s="587">
        <f t="shared" si="2"/>
        <v>0</v>
      </c>
      <c r="AJ25" s="100">
        <f t="shared" si="3"/>
        <v>0</v>
      </c>
      <c r="AK25" s="101">
        <f>SUM(AQ25:AX25)</f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1" ht="14">
      <c r="A26" s="1258" t="s">
        <v>62</v>
      </c>
      <c r="B26" s="1258"/>
      <c r="C26" s="1258"/>
      <c r="D26" s="763"/>
      <c r="E26" s="737"/>
      <c r="F26" s="715"/>
      <c r="G26" s="781"/>
      <c r="H26" s="715"/>
      <c r="J26" s="765"/>
      <c r="K26" s="763"/>
      <c r="L26" s="715"/>
      <c r="M26" s="715"/>
      <c r="N26" s="715"/>
      <c r="O26" s="715"/>
      <c r="P26" s="548"/>
      <c r="Q26" s="765"/>
      <c r="R26" s="763"/>
      <c r="S26" s="715"/>
      <c r="T26" s="715"/>
      <c r="U26" s="715"/>
      <c r="V26" s="715"/>
      <c r="W26" s="737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1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7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1"/>
      <c r="AF27" s="1290"/>
      <c r="AG27" s="1286"/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1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1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1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1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1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7">COUNTIF(D8:D25,"2早")</f>
        <v>0</v>
      </c>
      <c r="E34" s="55">
        <f t="shared" si="17"/>
        <v>0</v>
      </c>
      <c r="F34" s="55">
        <f t="shared" si="17"/>
        <v>0</v>
      </c>
      <c r="G34" s="55">
        <f t="shared" si="17"/>
        <v>0</v>
      </c>
      <c r="H34" s="55">
        <f t="shared" si="17"/>
        <v>0</v>
      </c>
      <c r="I34" s="55">
        <f t="shared" si="17"/>
        <v>0</v>
      </c>
      <c r="J34" s="55">
        <f t="shared" si="17"/>
        <v>0</v>
      </c>
      <c r="K34" s="55">
        <f t="shared" si="17"/>
        <v>0</v>
      </c>
      <c r="L34" s="55">
        <f t="shared" si="17"/>
        <v>0</v>
      </c>
      <c r="M34" s="55">
        <f t="shared" si="17"/>
        <v>0</v>
      </c>
      <c r="N34" s="55">
        <f t="shared" si="17"/>
        <v>0</v>
      </c>
      <c r="O34" s="55">
        <f t="shared" si="17"/>
        <v>0</v>
      </c>
      <c r="P34" s="55">
        <f t="shared" si="17"/>
        <v>0</v>
      </c>
      <c r="Q34" s="55">
        <f t="shared" si="17"/>
        <v>0</v>
      </c>
      <c r="R34" s="55">
        <f t="shared" si="17"/>
        <v>0</v>
      </c>
      <c r="S34" s="55">
        <f t="shared" si="17"/>
        <v>0</v>
      </c>
      <c r="T34" s="55">
        <f t="shared" si="17"/>
        <v>0</v>
      </c>
      <c r="U34" s="55">
        <f t="shared" si="17"/>
        <v>0</v>
      </c>
      <c r="V34" s="55">
        <f t="shared" si="17"/>
        <v>0</v>
      </c>
      <c r="W34" s="55">
        <f t="shared" si="17"/>
        <v>0</v>
      </c>
      <c r="X34" s="55">
        <f t="shared" si="17"/>
        <v>0</v>
      </c>
      <c r="Y34" s="55">
        <f t="shared" si="17"/>
        <v>0</v>
      </c>
      <c r="Z34" s="55">
        <f t="shared" si="17"/>
        <v>0</v>
      </c>
      <c r="AA34" s="55">
        <f t="shared" si="17"/>
        <v>0</v>
      </c>
      <c r="AB34" s="55">
        <f t="shared" si="17"/>
        <v>0</v>
      </c>
      <c r="AC34" s="55">
        <f t="shared" si="17"/>
        <v>0</v>
      </c>
      <c r="AD34" s="55">
        <f t="shared" si="17"/>
        <v>0</v>
      </c>
      <c r="AE34" s="55">
        <f t="shared" si="17"/>
        <v>0</v>
      </c>
      <c r="AF34" s="55">
        <f t="shared" si="17"/>
        <v>0</v>
      </c>
      <c r="AG34" s="55">
        <f t="shared" si="17"/>
        <v>0</v>
      </c>
      <c r="AH34" s="55">
        <f t="shared" si="17"/>
        <v>0</v>
      </c>
    </row>
    <row r="35" spans="3:34" ht="14" hidden="1" outlineLevel="1">
      <c r="C35" t="s">
        <v>70</v>
      </c>
      <c r="D35" s="55">
        <f t="shared" ref="D35:AH35" si="18">COUNTIF(D8:D25,"２早")</f>
        <v>0</v>
      </c>
      <c r="E35" s="55">
        <f t="shared" si="18"/>
        <v>0</v>
      </c>
      <c r="F35" s="55">
        <f t="shared" si="18"/>
        <v>0</v>
      </c>
      <c r="G35" s="55">
        <f t="shared" si="18"/>
        <v>0</v>
      </c>
      <c r="H35" s="55">
        <f t="shared" si="18"/>
        <v>0</v>
      </c>
      <c r="I35" s="55">
        <f t="shared" si="18"/>
        <v>0</v>
      </c>
      <c r="J35" s="55">
        <f t="shared" si="18"/>
        <v>0</v>
      </c>
      <c r="K35" s="55">
        <f t="shared" si="18"/>
        <v>0</v>
      </c>
      <c r="L35" s="55">
        <f t="shared" si="18"/>
        <v>0</v>
      </c>
      <c r="M35" s="55">
        <f t="shared" si="18"/>
        <v>0</v>
      </c>
      <c r="N35" s="55">
        <f t="shared" si="18"/>
        <v>0</v>
      </c>
      <c r="O35" s="55">
        <f t="shared" si="18"/>
        <v>0</v>
      </c>
      <c r="P35" s="55">
        <f t="shared" si="18"/>
        <v>0</v>
      </c>
      <c r="Q35" s="55">
        <f t="shared" si="18"/>
        <v>0</v>
      </c>
      <c r="R35" s="55">
        <f t="shared" si="18"/>
        <v>0</v>
      </c>
      <c r="S35" s="55">
        <f t="shared" si="18"/>
        <v>0</v>
      </c>
      <c r="T35" s="55">
        <f t="shared" si="18"/>
        <v>0</v>
      </c>
      <c r="U35" s="55">
        <f t="shared" si="18"/>
        <v>0</v>
      </c>
      <c r="V35" s="55">
        <f t="shared" si="18"/>
        <v>0</v>
      </c>
      <c r="W35" s="55">
        <f t="shared" si="18"/>
        <v>0</v>
      </c>
      <c r="X35" s="55">
        <f t="shared" si="18"/>
        <v>0</v>
      </c>
      <c r="Y35" s="55">
        <f t="shared" si="18"/>
        <v>0</v>
      </c>
      <c r="Z35" s="55">
        <f t="shared" si="18"/>
        <v>0</v>
      </c>
      <c r="AA35" s="55">
        <f t="shared" si="18"/>
        <v>0</v>
      </c>
      <c r="AB35" s="55">
        <f t="shared" si="18"/>
        <v>0</v>
      </c>
      <c r="AC35" s="55">
        <f t="shared" si="18"/>
        <v>0</v>
      </c>
      <c r="AD35" s="55">
        <f t="shared" si="18"/>
        <v>0</v>
      </c>
      <c r="AE35" s="55">
        <f t="shared" si="18"/>
        <v>0</v>
      </c>
      <c r="AF35" s="55">
        <f t="shared" si="18"/>
        <v>0</v>
      </c>
      <c r="AG35" s="55">
        <f t="shared" si="18"/>
        <v>0</v>
      </c>
      <c r="AH35" s="55">
        <f t="shared" si="18"/>
        <v>0</v>
      </c>
    </row>
    <row r="36" spans="3:34" ht="14" hidden="1" outlineLevel="1">
      <c r="C36" t="s">
        <v>42</v>
      </c>
      <c r="D36" s="55">
        <f t="shared" ref="D36:AH36" si="19">COUNTIF(D8:D25,"2オ")</f>
        <v>0</v>
      </c>
      <c r="E36" s="55">
        <f t="shared" si="19"/>
        <v>0</v>
      </c>
      <c r="F36" s="55">
        <f t="shared" si="19"/>
        <v>0</v>
      </c>
      <c r="G36" s="55">
        <f t="shared" si="19"/>
        <v>0</v>
      </c>
      <c r="H36" s="55">
        <f t="shared" si="19"/>
        <v>0</v>
      </c>
      <c r="I36" s="55">
        <f t="shared" si="19"/>
        <v>0</v>
      </c>
      <c r="J36" s="55">
        <f t="shared" si="19"/>
        <v>0</v>
      </c>
      <c r="K36" s="55">
        <f t="shared" si="19"/>
        <v>0</v>
      </c>
      <c r="L36" s="55">
        <f t="shared" si="19"/>
        <v>0</v>
      </c>
      <c r="M36" s="55">
        <f t="shared" si="19"/>
        <v>0</v>
      </c>
      <c r="N36" s="55">
        <f t="shared" si="19"/>
        <v>0</v>
      </c>
      <c r="O36" s="55">
        <f t="shared" si="19"/>
        <v>0</v>
      </c>
      <c r="P36" s="55">
        <f t="shared" si="19"/>
        <v>0</v>
      </c>
      <c r="Q36" s="55">
        <f t="shared" si="19"/>
        <v>0</v>
      </c>
      <c r="R36" s="55">
        <f t="shared" si="19"/>
        <v>0</v>
      </c>
      <c r="S36" s="55">
        <f t="shared" si="19"/>
        <v>0</v>
      </c>
      <c r="T36" s="55">
        <f t="shared" si="19"/>
        <v>0</v>
      </c>
      <c r="U36" s="55">
        <f t="shared" si="19"/>
        <v>0</v>
      </c>
      <c r="V36" s="55">
        <f t="shared" si="19"/>
        <v>0</v>
      </c>
      <c r="W36" s="55">
        <f t="shared" si="19"/>
        <v>0</v>
      </c>
      <c r="X36" s="55">
        <f t="shared" si="19"/>
        <v>0</v>
      </c>
      <c r="Y36" s="55">
        <f t="shared" si="19"/>
        <v>0</v>
      </c>
      <c r="Z36" s="55">
        <f t="shared" si="19"/>
        <v>0</v>
      </c>
      <c r="AA36" s="55">
        <f t="shared" si="19"/>
        <v>0</v>
      </c>
      <c r="AB36" s="55">
        <f t="shared" si="19"/>
        <v>0</v>
      </c>
      <c r="AC36" s="55">
        <f t="shared" si="19"/>
        <v>0</v>
      </c>
      <c r="AD36" s="55">
        <f t="shared" si="19"/>
        <v>0</v>
      </c>
      <c r="AE36" s="55">
        <f t="shared" si="19"/>
        <v>0</v>
      </c>
      <c r="AF36" s="55">
        <f t="shared" si="19"/>
        <v>0</v>
      </c>
      <c r="AG36" s="55">
        <f t="shared" si="19"/>
        <v>0</v>
      </c>
      <c r="AH36" s="55">
        <f t="shared" si="19"/>
        <v>0</v>
      </c>
    </row>
    <row r="37" spans="3:34" ht="14" hidden="1" outlineLevel="1">
      <c r="C37" t="s">
        <v>71</v>
      </c>
      <c r="D37" s="55">
        <f t="shared" ref="D37:AH37" si="20">COUNTIF(D8:D25,"２オ")</f>
        <v>0</v>
      </c>
      <c r="E37" s="55">
        <f t="shared" si="20"/>
        <v>0</v>
      </c>
      <c r="F37" s="55">
        <f t="shared" si="20"/>
        <v>0</v>
      </c>
      <c r="G37" s="55">
        <f t="shared" si="20"/>
        <v>0</v>
      </c>
      <c r="H37" s="55">
        <f t="shared" si="20"/>
        <v>0</v>
      </c>
      <c r="I37" s="55">
        <f t="shared" si="20"/>
        <v>0</v>
      </c>
      <c r="J37" s="55">
        <f t="shared" si="20"/>
        <v>0</v>
      </c>
      <c r="K37" s="55">
        <f t="shared" si="20"/>
        <v>0</v>
      </c>
      <c r="L37" s="55">
        <f t="shared" si="20"/>
        <v>0</v>
      </c>
      <c r="M37" s="55">
        <f t="shared" si="20"/>
        <v>0</v>
      </c>
      <c r="N37" s="55">
        <f t="shared" si="20"/>
        <v>0</v>
      </c>
      <c r="O37" s="55">
        <f t="shared" si="20"/>
        <v>0</v>
      </c>
      <c r="P37" s="55">
        <f t="shared" si="20"/>
        <v>0</v>
      </c>
      <c r="Q37" s="55">
        <f t="shared" si="20"/>
        <v>0</v>
      </c>
      <c r="R37" s="55">
        <f t="shared" si="20"/>
        <v>0</v>
      </c>
      <c r="S37" s="55">
        <f t="shared" si="20"/>
        <v>0</v>
      </c>
      <c r="T37" s="55">
        <f t="shared" si="20"/>
        <v>0</v>
      </c>
      <c r="U37" s="55">
        <f t="shared" si="20"/>
        <v>0</v>
      </c>
      <c r="V37" s="55">
        <f t="shared" si="20"/>
        <v>0</v>
      </c>
      <c r="W37" s="55">
        <f t="shared" si="20"/>
        <v>0</v>
      </c>
      <c r="X37" s="55">
        <f t="shared" si="20"/>
        <v>0</v>
      </c>
      <c r="Y37" s="55">
        <f t="shared" si="20"/>
        <v>0</v>
      </c>
      <c r="Z37" s="55">
        <f t="shared" si="20"/>
        <v>0</v>
      </c>
      <c r="AA37" s="55">
        <f t="shared" si="20"/>
        <v>0</v>
      </c>
      <c r="AB37" s="55">
        <f t="shared" si="20"/>
        <v>0</v>
      </c>
      <c r="AC37" s="55">
        <f t="shared" si="20"/>
        <v>0</v>
      </c>
      <c r="AD37" s="55">
        <f t="shared" si="20"/>
        <v>0</v>
      </c>
      <c r="AE37" s="55">
        <f t="shared" si="20"/>
        <v>0</v>
      </c>
      <c r="AF37" s="55">
        <f t="shared" si="20"/>
        <v>0</v>
      </c>
      <c r="AG37" s="55">
        <f t="shared" si="20"/>
        <v>0</v>
      </c>
      <c r="AH37" s="55">
        <f t="shared" si="20"/>
        <v>0</v>
      </c>
    </row>
    <row r="38" spans="3:34" s="1" customFormat="1" ht="14" hidden="1" outlineLevel="1">
      <c r="C38" s="1" t="s">
        <v>23</v>
      </c>
      <c r="D38" s="55">
        <f t="shared" ref="D38:AH38" si="21">COUNTIF(D8:D25,"2-")</f>
        <v>0</v>
      </c>
      <c r="E38" s="55">
        <f t="shared" si="21"/>
        <v>0</v>
      </c>
      <c r="F38" s="55">
        <f t="shared" si="21"/>
        <v>0</v>
      </c>
      <c r="G38" s="55">
        <f t="shared" si="21"/>
        <v>0</v>
      </c>
      <c r="H38" s="55">
        <f t="shared" si="21"/>
        <v>0</v>
      </c>
      <c r="I38" s="55">
        <f t="shared" si="21"/>
        <v>0</v>
      </c>
      <c r="J38" s="55">
        <f t="shared" si="21"/>
        <v>0</v>
      </c>
      <c r="K38" s="55">
        <f t="shared" si="21"/>
        <v>0</v>
      </c>
      <c r="L38" s="55">
        <f t="shared" si="21"/>
        <v>0</v>
      </c>
      <c r="M38" s="55">
        <f t="shared" si="21"/>
        <v>0</v>
      </c>
      <c r="N38" s="55">
        <f t="shared" si="21"/>
        <v>0</v>
      </c>
      <c r="O38" s="55">
        <f t="shared" si="21"/>
        <v>0</v>
      </c>
      <c r="P38" s="55">
        <f t="shared" si="21"/>
        <v>0</v>
      </c>
      <c r="Q38" s="55">
        <f t="shared" si="21"/>
        <v>0</v>
      </c>
      <c r="R38" s="55">
        <f t="shared" si="21"/>
        <v>0</v>
      </c>
      <c r="S38" s="55">
        <f t="shared" si="21"/>
        <v>0</v>
      </c>
      <c r="T38" s="55">
        <f t="shared" si="21"/>
        <v>0</v>
      </c>
      <c r="U38" s="55">
        <f t="shared" si="21"/>
        <v>0</v>
      </c>
      <c r="V38" s="55">
        <f t="shared" si="21"/>
        <v>0</v>
      </c>
      <c r="W38" s="55">
        <f t="shared" si="21"/>
        <v>0</v>
      </c>
      <c r="X38" s="55">
        <f t="shared" si="21"/>
        <v>0</v>
      </c>
      <c r="Y38" s="55">
        <f t="shared" si="21"/>
        <v>0</v>
      </c>
      <c r="Z38" s="55">
        <f t="shared" si="21"/>
        <v>0</v>
      </c>
      <c r="AA38" s="55">
        <f t="shared" si="21"/>
        <v>0</v>
      </c>
      <c r="AB38" s="55">
        <f t="shared" si="21"/>
        <v>0</v>
      </c>
      <c r="AC38" s="55">
        <f t="shared" si="21"/>
        <v>0</v>
      </c>
      <c r="AD38" s="55">
        <f t="shared" si="21"/>
        <v>0</v>
      </c>
      <c r="AE38" s="55">
        <f t="shared" si="21"/>
        <v>0</v>
      </c>
      <c r="AF38" s="55">
        <f t="shared" si="21"/>
        <v>0</v>
      </c>
      <c r="AG38" s="55">
        <f t="shared" si="21"/>
        <v>0</v>
      </c>
      <c r="AH38" s="55">
        <f t="shared" si="21"/>
        <v>0</v>
      </c>
    </row>
    <row r="39" spans="3:34" s="1" customFormat="1" ht="14" hidden="1" outlineLevel="1">
      <c r="C39" s="1" t="s">
        <v>25</v>
      </c>
      <c r="D39" s="55">
        <f t="shared" ref="D39:AH39" si="22">COUNTIF(D8:D25,"２-")</f>
        <v>0</v>
      </c>
      <c r="E39" s="55">
        <f t="shared" si="22"/>
        <v>0</v>
      </c>
      <c r="F39" s="55">
        <f t="shared" si="22"/>
        <v>0</v>
      </c>
      <c r="G39" s="55">
        <f t="shared" si="22"/>
        <v>0</v>
      </c>
      <c r="H39" s="55">
        <f t="shared" si="22"/>
        <v>0</v>
      </c>
      <c r="I39" s="55">
        <f t="shared" si="22"/>
        <v>0</v>
      </c>
      <c r="J39" s="55">
        <f t="shared" si="22"/>
        <v>0</v>
      </c>
      <c r="K39" s="55">
        <f t="shared" si="22"/>
        <v>0</v>
      </c>
      <c r="L39" s="55">
        <f t="shared" si="22"/>
        <v>0</v>
      </c>
      <c r="M39" s="55">
        <f t="shared" si="22"/>
        <v>0</v>
      </c>
      <c r="N39" s="55">
        <f t="shared" si="22"/>
        <v>0</v>
      </c>
      <c r="O39" s="55">
        <f t="shared" si="22"/>
        <v>0</v>
      </c>
      <c r="P39" s="55">
        <f t="shared" si="22"/>
        <v>0</v>
      </c>
      <c r="Q39" s="55">
        <f t="shared" si="22"/>
        <v>0</v>
      </c>
      <c r="R39" s="55">
        <f t="shared" si="22"/>
        <v>0</v>
      </c>
      <c r="S39" s="55">
        <f t="shared" si="22"/>
        <v>0</v>
      </c>
      <c r="T39" s="55">
        <f t="shared" si="22"/>
        <v>0</v>
      </c>
      <c r="U39" s="55">
        <f t="shared" si="22"/>
        <v>0</v>
      </c>
      <c r="V39" s="55">
        <f t="shared" si="22"/>
        <v>0</v>
      </c>
      <c r="W39" s="55">
        <f t="shared" si="22"/>
        <v>0</v>
      </c>
      <c r="X39" s="55">
        <f t="shared" si="22"/>
        <v>0</v>
      </c>
      <c r="Y39" s="55">
        <f t="shared" si="22"/>
        <v>0</v>
      </c>
      <c r="Z39" s="55">
        <f t="shared" si="22"/>
        <v>0</v>
      </c>
      <c r="AA39" s="55">
        <f t="shared" si="22"/>
        <v>0</v>
      </c>
      <c r="AB39" s="55">
        <f t="shared" si="22"/>
        <v>0</v>
      </c>
      <c r="AC39" s="55">
        <f t="shared" si="22"/>
        <v>0</v>
      </c>
      <c r="AD39" s="55">
        <f t="shared" si="22"/>
        <v>0</v>
      </c>
      <c r="AE39" s="55">
        <f t="shared" si="22"/>
        <v>0</v>
      </c>
      <c r="AF39" s="55">
        <f t="shared" si="22"/>
        <v>0</v>
      </c>
      <c r="AG39" s="55">
        <f t="shared" si="22"/>
        <v>0</v>
      </c>
      <c r="AH39" s="55">
        <f t="shared" si="22"/>
        <v>0</v>
      </c>
    </row>
    <row r="40" spans="3:34" s="1" customFormat="1" ht="14" hidden="1" outlineLevel="1">
      <c r="C40" s="1" t="s">
        <v>24</v>
      </c>
      <c r="D40" s="55">
        <f t="shared" ref="D40:AH40" si="23">COUNTIF(D8:D25,"2－")</f>
        <v>0</v>
      </c>
      <c r="E40" s="55">
        <f t="shared" si="23"/>
        <v>0</v>
      </c>
      <c r="F40" s="55">
        <f t="shared" si="23"/>
        <v>0</v>
      </c>
      <c r="G40" s="55">
        <f t="shared" si="23"/>
        <v>0</v>
      </c>
      <c r="H40" s="55">
        <f t="shared" si="23"/>
        <v>0</v>
      </c>
      <c r="I40" s="55">
        <f t="shared" si="23"/>
        <v>0</v>
      </c>
      <c r="J40" s="55">
        <f t="shared" si="23"/>
        <v>0</v>
      </c>
      <c r="K40" s="55">
        <f t="shared" si="23"/>
        <v>0</v>
      </c>
      <c r="L40" s="55">
        <f t="shared" si="23"/>
        <v>0</v>
      </c>
      <c r="M40" s="55">
        <f t="shared" si="23"/>
        <v>0</v>
      </c>
      <c r="N40" s="55">
        <f t="shared" si="23"/>
        <v>0</v>
      </c>
      <c r="O40" s="55">
        <f t="shared" si="23"/>
        <v>0</v>
      </c>
      <c r="P40" s="55">
        <f t="shared" si="23"/>
        <v>0</v>
      </c>
      <c r="Q40" s="55">
        <f t="shared" si="23"/>
        <v>0</v>
      </c>
      <c r="R40" s="55">
        <f t="shared" si="23"/>
        <v>0</v>
      </c>
      <c r="S40" s="55">
        <f t="shared" si="23"/>
        <v>0</v>
      </c>
      <c r="T40" s="55">
        <f t="shared" si="23"/>
        <v>0</v>
      </c>
      <c r="U40" s="55">
        <f t="shared" si="23"/>
        <v>0</v>
      </c>
      <c r="V40" s="55">
        <f t="shared" si="23"/>
        <v>0</v>
      </c>
      <c r="W40" s="55">
        <f t="shared" si="23"/>
        <v>0</v>
      </c>
      <c r="X40" s="55">
        <f t="shared" si="23"/>
        <v>0</v>
      </c>
      <c r="Y40" s="55">
        <f t="shared" si="23"/>
        <v>0</v>
      </c>
      <c r="Z40" s="55">
        <f t="shared" si="23"/>
        <v>0</v>
      </c>
      <c r="AA40" s="55">
        <f t="shared" si="23"/>
        <v>0</v>
      </c>
      <c r="AB40" s="55">
        <f t="shared" si="23"/>
        <v>0</v>
      </c>
      <c r="AC40" s="55">
        <f t="shared" si="23"/>
        <v>0</v>
      </c>
      <c r="AD40" s="55">
        <f t="shared" si="23"/>
        <v>0</v>
      </c>
      <c r="AE40" s="55">
        <f t="shared" si="23"/>
        <v>0</v>
      </c>
      <c r="AF40" s="55">
        <f t="shared" si="23"/>
        <v>0</v>
      </c>
      <c r="AG40" s="55">
        <f t="shared" si="23"/>
        <v>0</v>
      </c>
      <c r="AH40" s="55">
        <f t="shared" si="23"/>
        <v>0</v>
      </c>
    </row>
    <row r="41" spans="3:34" s="1" customFormat="1" ht="14" hidden="1" outlineLevel="1">
      <c r="C41" s="1" t="s">
        <v>26</v>
      </c>
      <c r="D41" s="55">
        <f t="shared" ref="D41:AH41" si="24">COUNTIF(D8:D25,"２－")</f>
        <v>0</v>
      </c>
      <c r="E41" s="55">
        <f t="shared" si="24"/>
        <v>0</v>
      </c>
      <c r="F41" s="55">
        <f t="shared" si="24"/>
        <v>0</v>
      </c>
      <c r="G41" s="55">
        <f t="shared" si="24"/>
        <v>0</v>
      </c>
      <c r="H41" s="55">
        <f t="shared" si="24"/>
        <v>0</v>
      </c>
      <c r="I41" s="55">
        <f t="shared" si="24"/>
        <v>0</v>
      </c>
      <c r="J41" s="55">
        <f t="shared" si="24"/>
        <v>0</v>
      </c>
      <c r="K41" s="55">
        <f t="shared" si="24"/>
        <v>0</v>
      </c>
      <c r="L41" s="55">
        <f t="shared" si="24"/>
        <v>0</v>
      </c>
      <c r="M41" s="55">
        <f t="shared" si="24"/>
        <v>0</v>
      </c>
      <c r="N41" s="55">
        <f t="shared" si="24"/>
        <v>0</v>
      </c>
      <c r="O41" s="55">
        <f t="shared" si="24"/>
        <v>0</v>
      </c>
      <c r="P41" s="55">
        <f t="shared" si="24"/>
        <v>0</v>
      </c>
      <c r="Q41" s="55">
        <f t="shared" si="24"/>
        <v>0</v>
      </c>
      <c r="R41" s="55">
        <f t="shared" si="24"/>
        <v>0</v>
      </c>
      <c r="S41" s="55">
        <f t="shared" si="24"/>
        <v>0</v>
      </c>
      <c r="T41" s="55">
        <f t="shared" si="24"/>
        <v>0</v>
      </c>
      <c r="U41" s="55">
        <f t="shared" si="24"/>
        <v>0</v>
      </c>
      <c r="V41" s="55">
        <f t="shared" si="24"/>
        <v>0</v>
      </c>
      <c r="W41" s="55">
        <f t="shared" si="24"/>
        <v>0</v>
      </c>
      <c r="X41" s="55">
        <f t="shared" si="24"/>
        <v>0</v>
      </c>
      <c r="Y41" s="55">
        <f t="shared" si="24"/>
        <v>0</v>
      </c>
      <c r="Z41" s="55">
        <f t="shared" si="24"/>
        <v>0</v>
      </c>
      <c r="AA41" s="55">
        <f t="shared" si="24"/>
        <v>0</v>
      </c>
      <c r="AB41" s="55">
        <f t="shared" si="24"/>
        <v>0</v>
      </c>
      <c r="AC41" s="55">
        <f t="shared" si="24"/>
        <v>0</v>
      </c>
      <c r="AD41" s="55">
        <f t="shared" si="24"/>
        <v>0</v>
      </c>
      <c r="AE41" s="55">
        <f t="shared" si="24"/>
        <v>0</v>
      </c>
      <c r="AF41" s="55">
        <f t="shared" si="24"/>
        <v>0</v>
      </c>
      <c r="AG41" s="55">
        <f t="shared" si="24"/>
        <v>0</v>
      </c>
      <c r="AH41" s="55">
        <f t="shared" si="24"/>
        <v>0</v>
      </c>
    </row>
    <row r="42" spans="3:34" s="1" customFormat="1" ht="14" hidden="1" outlineLevel="1">
      <c r="C42" s="1" t="s">
        <v>41</v>
      </c>
      <c r="D42" s="55">
        <f t="shared" ref="D42:AH42" si="25">COUNTIF(D8:D25,"3早")</f>
        <v>0</v>
      </c>
      <c r="E42" s="55">
        <f t="shared" si="25"/>
        <v>0</v>
      </c>
      <c r="F42" s="55">
        <f t="shared" si="25"/>
        <v>0</v>
      </c>
      <c r="G42" s="55">
        <f t="shared" si="25"/>
        <v>0</v>
      </c>
      <c r="H42" s="55">
        <f t="shared" si="25"/>
        <v>0</v>
      </c>
      <c r="I42" s="55">
        <f t="shared" si="25"/>
        <v>0</v>
      </c>
      <c r="J42" s="55">
        <f t="shared" si="25"/>
        <v>0</v>
      </c>
      <c r="K42" s="55">
        <f t="shared" si="25"/>
        <v>0</v>
      </c>
      <c r="L42" s="55">
        <f t="shared" si="25"/>
        <v>0</v>
      </c>
      <c r="M42" s="55">
        <f t="shared" si="25"/>
        <v>0</v>
      </c>
      <c r="N42" s="55">
        <f t="shared" si="25"/>
        <v>0</v>
      </c>
      <c r="O42" s="55">
        <f t="shared" si="25"/>
        <v>0</v>
      </c>
      <c r="P42" s="55">
        <f t="shared" si="25"/>
        <v>0</v>
      </c>
      <c r="Q42" s="55">
        <f t="shared" si="25"/>
        <v>0</v>
      </c>
      <c r="R42" s="55">
        <f t="shared" si="25"/>
        <v>0</v>
      </c>
      <c r="S42" s="55">
        <f t="shared" si="25"/>
        <v>0</v>
      </c>
      <c r="T42" s="55">
        <f t="shared" si="25"/>
        <v>0</v>
      </c>
      <c r="U42" s="55">
        <f t="shared" si="25"/>
        <v>0</v>
      </c>
      <c r="V42" s="55">
        <f t="shared" si="25"/>
        <v>0</v>
      </c>
      <c r="W42" s="55">
        <f t="shared" si="25"/>
        <v>0</v>
      </c>
      <c r="X42" s="55">
        <f t="shared" si="25"/>
        <v>0</v>
      </c>
      <c r="Y42" s="55">
        <f t="shared" si="25"/>
        <v>0</v>
      </c>
      <c r="Z42" s="55">
        <f t="shared" si="25"/>
        <v>0</v>
      </c>
      <c r="AA42" s="55">
        <f t="shared" si="25"/>
        <v>0</v>
      </c>
      <c r="AB42" s="55">
        <f t="shared" si="25"/>
        <v>0</v>
      </c>
      <c r="AC42" s="55">
        <f t="shared" si="25"/>
        <v>0</v>
      </c>
      <c r="AD42" s="55">
        <f t="shared" si="25"/>
        <v>0</v>
      </c>
      <c r="AE42" s="55">
        <f t="shared" si="25"/>
        <v>0</v>
      </c>
      <c r="AF42" s="55">
        <f t="shared" si="25"/>
        <v>0</v>
      </c>
      <c r="AG42" s="55">
        <f t="shared" si="25"/>
        <v>0</v>
      </c>
      <c r="AH42" s="55">
        <f t="shared" si="25"/>
        <v>0</v>
      </c>
    </row>
    <row r="43" spans="3:34" s="1" customFormat="1" ht="14" hidden="1" outlineLevel="1">
      <c r="C43" s="1" t="s">
        <v>72</v>
      </c>
      <c r="D43" s="55">
        <f t="shared" ref="D43:AH43" si="26">COUNTIF(D8:D25,"３早")</f>
        <v>0</v>
      </c>
      <c r="E43" s="55">
        <f t="shared" si="26"/>
        <v>0</v>
      </c>
      <c r="F43" s="55">
        <f t="shared" si="26"/>
        <v>0</v>
      </c>
      <c r="G43" s="55">
        <f t="shared" si="26"/>
        <v>0</v>
      </c>
      <c r="H43" s="55">
        <f t="shared" si="26"/>
        <v>0</v>
      </c>
      <c r="I43" s="55">
        <f t="shared" si="26"/>
        <v>0</v>
      </c>
      <c r="J43" s="55">
        <f t="shared" si="26"/>
        <v>0</v>
      </c>
      <c r="K43" s="55">
        <f t="shared" si="26"/>
        <v>0</v>
      </c>
      <c r="L43" s="55">
        <f t="shared" si="26"/>
        <v>0</v>
      </c>
      <c r="M43" s="55">
        <f t="shared" si="26"/>
        <v>0</v>
      </c>
      <c r="N43" s="55">
        <f t="shared" si="26"/>
        <v>0</v>
      </c>
      <c r="O43" s="55">
        <f t="shared" si="26"/>
        <v>0</v>
      </c>
      <c r="P43" s="55">
        <f t="shared" si="26"/>
        <v>0</v>
      </c>
      <c r="Q43" s="55">
        <f t="shared" si="26"/>
        <v>0</v>
      </c>
      <c r="R43" s="55">
        <f t="shared" si="26"/>
        <v>0</v>
      </c>
      <c r="S43" s="55">
        <f t="shared" si="26"/>
        <v>0</v>
      </c>
      <c r="T43" s="55">
        <f t="shared" si="26"/>
        <v>0</v>
      </c>
      <c r="U43" s="55">
        <f t="shared" si="26"/>
        <v>0</v>
      </c>
      <c r="V43" s="55">
        <f t="shared" si="26"/>
        <v>0</v>
      </c>
      <c r="W43" s="55">
        <f t="shared" si="26"/>
        <v>0</v>
      </c>
      <c r="X43" s="55">
        <f t="shared" si="26"/>
        <v>0</v>
      </c>
      <c r="Y43" s="55">
        <f t="shared" si="26"/>
        <v>0</v>
      </c>
      <c r="Z43" s="55">
        <f t="shared" si="26"/>
        <v>0</v>
      </c>
      <c r="AA43" s="55">
        <f t="shared" si="26"/>
        <v>0</v>
      </c>
      <c r="AB43" s="55">
        <f t="shared" si="26"/>
        <v>0</v>
      </c>
      <c r="AC43" s="55">
        <f t="shared" si="26"/>
        <v>0</v>
      </c>
      <c r="AD43" s="55">
        <f t="shared" si="26"/>
        <v>0</v>
      </c>
      <c r="AE43" s="55">
        <f t="shared" si="26"/>
        <v>0</v>
      </c>
      <c r="AF43" s="55">
        <f t="shared" si="26"/>
        <v>0</v>
      </c>
      <c r="AG43" s="55">
        <f t="shared" si="26"/>
        <v>0</v>
      </c>
      <c r="AH43" s="55">
        <f t="shared" si="26"/>
        <v>0</v>
      </c>
    </row>
    <row r="44" spans="3:34" s="1" customFormat="1" ht="14" hidden="1" outlineLevel="1">
      <c r="C44" s="1" t="s">
        <v>36</v>
      </c>
      <c r="D44" s="55">
        <f t="shared" ref="D44:AH44" si="27">COUNTIF(D8:D25,"3オ")</f>
        <v>0</v>
      </c>
      <c r="E44" s="55">
        <f t="shared" si="27"/>
        <v>0</v>
      </c>
      <c r="F44" s="55">
        <f t="shared" si="27"/>
        <v>0</v>
      </c>
      <c r="G44" s="55">
        <f t="shared" si="27"/>
        <v>0</v>
      </c>
      <c r="H44" s="55">
        <f t="shared" si="27"/>
        <v>0</v>
      </c>
      <c r="I44" s="55">
        <f t="shared" si="27"/>
        <v>0</v>
      </c>
      <c r="J44" s="55">
        <f t="shared" si="27"/>
        <v>0</v>
      </c>
      <c r="K44" s="55">
        <f t="shared" si="27"/>
        <v>0</v>
      </c>
      <c r="L44" s="55">
        <f t="shared" si="27"/>
        <v>0</v>
      </c>
      <c r="M44" s="55">
        <f t="shared" si="27"/>
        <v>0</v>
      </c>
      <c r="N44" s="55">
        <f t="shared" si="27"/>
        <v>0</v>
      </c>
      <c r="O44" s="55">
        <f t="shared" si="27"/>
        <v>0</v>
      </c>
      <c r="P44" s="55">
        <f t="shared" si="27"/>
        <v>0</v>
      </c>
      <c r="Q44" s="55">
        <f t="shared" si="27"/>
        <v>0</v>
      </c>
      <c r="R44" s="55">
        <f t="shared" si="27"/>
        <v>0</v>
      </c>
      <c r="S44" s="55">
        <f t="shared" si="27"/>
        <v>0</v>
      </c>
      <c r="T44" s="55">
        <f t="shared" si="27"/>
        <v>0</v>
      </c>
      <c r="U44" s="55">
        <f t="shared" si="27"/>
        <v>0</v>
      </c>
      <c r="V44" s="55">
        <f t="shared" si="27"/>
        <v>0</v>
      </c>
      <c r="W44" s="55">
        <f t="shared" si="27"/>
        <v>0</v>
      </c>
      <c r="X44" s="55">
        <f t="shared" si="27"/>
        <v>0</v>
      </c>
      <c r="Y44" s="55">
        <f t="shared" si="27"/>
        <v>0</v>
      </c>
      <c r="Z44" s="55">
        <f t="shared" si="27"/>
        <v>0</v>
      </c>
      <c r="AA44" s="55">
        <f t="shared" si="27"/>
        <v>0</v>
      </c>
      <c r="AB44" s="55">
        <f t="shared" si="27"/>
        <v>0</v>
      </c>
      <c r="AC44" s="55">
        <f t="shared" si="27"/>
        <v>0</v>
      </c>
      <c r="AD44" s="55">
        <f t="shared" si="27"/>
        <v>0</v>
      </c>
      <c r="AE44" s="55">
        <f t="shared" si="27"/>
        <v>0</v>
      </c>
      <c r="AF44" s="55">
        <f t="shared" si="27"/>
        <v>0</v>
      </c>
      <c r="AG44" s="55">
        <f t="shared" si="27"/>
        <v>0</v>
      </c>
      <c r="AH44" s="55">
        <f t="shared" si="27"/>
        <v>0</v>
      </c>
    </row>
    <row r="45" spans="3:34" s="1" customFormat="1" ht="14" hidden="1" outlineLevel="1">
      <c r="C45" s="1" t="s">
        <v>73</v>
      </c>
      <c r="D45" s="55">
        <f t="shared" ref="D45:AH45" si="28">COUNTIF(D8:D25,"３オ")</f>
        <v>0</v>
      </c>
      <c r="E45" s="55">
        <f t="shared" si="28"/>
        <v>0</v>
      </c>
      <c r="F45" s="55">
        <f t="shared" si="28"/>
        <v>0</v>
      </c>
      <c r="G45" s="55">
        <f t="shared" si="28"/>
        <v>0</v>
      </c>
      <c r="H45" s="55">
        <f t="shared" si="28"/>
        <v>0</v>
      </c>
      <c r="I45" s="55">
        <f t="shared" si="28"/>
        <v>0</v>
      </c>
      <c r="J45" s="55">
        <f t="shared" si="28"/>
        <v>0</v>
      </c>
      <c r="K45" s="55">
        <f t="shared" si="28"/>
        <v>0</v>
      </c>
      <c r="L45" s="55">
        <f t="shared" si="28"/>
        <v>0</v>
      </c>
      <c r="M45" s="55">
        <f t="shared" si="28"/>
        <v>0</v>
      </c>
      <c r="N45" s="55">
        <f t="shared" si="28"/>
        <v>0</v>
      </c>
      <c r="O45" s="55">
        <f t="shared" si="28"/>
        <v>0</v>
      </c>
      <c r="P45" s="55">
        <f t="shared" si="28"/>
        <v>0</v>
      </c>
      <c r="Q45" s="55">
        <f t="shared" si="28"/>
        <v>0</v>
      </c>
      <c r="R45" s="55">
        <f t="shared" si="28"/>
        <v>0</v>
      </c>
      <c r="S45" s="55">
        <f t="shared" si="28"/>
        <v>0</v>
      </c>
      <c r="T45" s="55">
        <f t="shared" si="28"/>
        <v>0</v>
      </c>
      <c r="U45" s="55">
        <f t="shared" si="28"/>
        <v>0</v>
      </c>
      <c r="V45" s="55">
        <f t="shared" si="28"/>
        <v>0</v>
      </c>
      <c r="W45" s="55">
        <f t="shared" si="28"/>
        <v>0</v>
      </c>
      <c r="X45" s="55">
        <f t="shared" si="28"/>
        <v>0</v>
      </c>
      <c r="Y45" s="55">
        <f t="shared" si="28"/>
        <v>0</v>
      </c>
      <c r="Z45" s="55">
        <f t="shared" si="28"/>
        <v>0</v>
      </c>
      <c r="AA45" s="55">
        <f t="shared" si="28"/>
        <v>0</v>
      </c>
      <c r="AB45" s="55">
        <f t="shared" si="28"/>
        <v>0</v>
      </c>
      <c r="AC45" s="55">
        <f t="shared" si="28"/>
        <v>0</v>
      </c>
      <c r="AD45" s="55">
        <f t="shared" si="28"/>
        <v>0</v>
      </c>
      <c r="AE45" s="55">
        <f t="shared" si="28"/>
        <v>0</v>
      </c>
      <c r="AF45" s="55">
        <f t="shared" si="28"/>
        <v>0</v>
      </c>
      <c r="AG45" s="55">
        <f t="shared" si="28"/>
        <v>0</v>
      </c>
      <c r="AH45" s="55">
        <f t="shared" si="28"/>
        <v>0</v>
      </c>
    </row>
    <row r="46" spans="3:34" s="1" customFormat="1" ht="14" hidden="1" outlineLevel="1">
      <c r="C46" s="1" t="s">
        <v>27</v>
      </c>
      <c r="D46" s="55">
        <f t="shared" ref="D46:AH46" si="29">COUNTIF(D8:D25,"3-")</f>
        <v>0</v>
      </c>
      <c r="E46" s="55">
        <f t="shared" si="29"/>
        <v>0</v>
      </c>
      <c r="F46" s="55">
        <f t="shared" si="29"/>
        <v>0</v>
      </c>
      <c r="G46" s="55">
        <f t="shared" si="29"/>
        <v>0</v>
      </c>
      <c r="H46" s="55">
        <f t="shared" si="29"/>
        <v>0</v>
      </c>
      <c r="I46" s="55">
        <f t="shared" si="29"/>
        <v>0</v>
      </c>
      <c r="J46" s="55">
        <f t="shared" si="29"/>
        <v>0</v>
      </c>
      <c r="K46" s="55">
        <f t="shared" si="29"/>
        <v>0</v>
      </c>
      <c r="L46" s="55">
        <f t="shared" si="29"/>
        <v>0</v>
      </c>
      <c r="M46" s="55">
        <f t="shared" si="29"/>
        <v>0</v>
      </c>
      <c r="N46" s="55">
        <f t="shared" si="29"/>
        <v>0</v>
      </c>
      <c r="O46" s="55">
        <f t="shared" si="29"/>
        <v>0</v>
      </c>
      <c r="P46" s="55">
        <f t="shared" si="29"/>
        <v>0</v>
      </c>
      <c r="Q46" s="55">
        <f t="shared" si="29"/>
        <v>0</v>
      </c>
      <c r="R46" s="55">
        <f t="shared" si="29"/>
        <v>0</v>
      </c>
      <c r="S46" s="55">
        <f t="shared" si="29"/>
        <v>0</v>
      </c>
      <c r="T46" s="55">
        <f t="shared" si="29"/>
        <v>0</v>
      </c>
      <c r="U46" s="55">
        <f t="shared" si="29"/>
        <v>0</v>
      </c>
      <c r="V46" s="55">
        <f t="shared" si="29"/>
        <v>0</v>
      </c>
      <c r="W46" s="55">
        <f t="shared" si="29"/>
        <v>0</v>
      </c>
      <c r="X46" s="55">
        <f t="shared" si="29"/>
        <v>0</v>
      </c>
      <c r="Y46" s="55">
        <f t="shared" si="29"/>
        <v>0</v>
      </c>
      <c r="Z46" s="55">
        <f t="shared" si="29"/>
        <v>0</v>
      </c>
      <c r="AA46" s="55">
        <f t="shared" si="29"/>
        <v>0</v>
      </c>
      <c r="AB46" s="55">
        <f t="shared" si="29"/>
        <v>0</v>
      </c>
      <c r="AC46" s="55">
        <f t="shared" si="29"/>
        <v>0</v>
      </c>
      <c r="AD46" s="55">
        <f t="shared" si="29"/>
        <v>0</v>
      </c>
      <c r="AE46" s="55">
        <f t="shared" si="29"/>
        <v>0</v>
      </c>
      <c r="AF46" s="55">
        <f t="shared" si="29"/>
        <v>0</v>
      </c>
      <c r="AG46" s="55">
        <f t="shared" si="29"/>
        <v>0</v>
      </c>
      <c r="AH46" s="55">
        <f t="shared" si="29"/>
        <v>0</v>
      </c>
    </row>
    <row r="47" spans="3:34" s="1" customFormat="1" ht="14" hidden="1" outlineLevel="1">
      <c r="C47" s="1" t="s">
        <v>28</v>
      </c>
      <c r="D47" s="55">
        <f t="shared" ref="D47:AH47" si="30">COUNTIF(D8:D25,"3－")</f>
        <v>0</v>
      </c>
      <c r="E47" s="55">
        <f t="shared" si="30"/>
        <v>0</v>
      </c>
      <c r="F47" s="55">
        <f t="shared" si="30"/>
        <v>0</v>
      </c>
      <c r="G47" s="55">
        <f t="shared" si="30"/>
        <v>0</v>
      </c>
      <c r="H47" s="55">
        <f t="shared" si="30"/>
        <v>0</v>
      </c>
      <c r="I47" s="55">
        <f t="shared" si="30"/>
        <v>0</v>
      </c>
      <c r="J47" s="55">
        <f t="shared" si="30"/>
        <v>0</v>
      </c>
      <c r="K47" s="55">
        <f t="shared" si="30"/>
        <v>0</v>
      </c>
      <c r="L47" s="55">
        <f t="shared" si="30"/>
        <v>0</v>
      </c>
      <c r="M47" s="55">
        <f t="shared" si="30"/>
        <v>0</v>
      </c>
      <c r="N47" s="55">
        <f t="shared" si="30"/>
        <v>0</v>
      </c>
      <c r="O47" s="55">
        <f t="shared" si="30"/>
        <v>0</v>
      </c>
      <c r="P47" s="55">
        <f t="shared" si="30"/>
        <v>0</v>
      </c>
      <c r="Q47" s="55">
        <f t="shared" si="30"/>
        <v>0</v>
      </c>
      <c r="R47" s="55">
        <f t="shared" si="30"/>
        <v>0</v>
      </c>
      <c r="S47" s="55">
        <f t="shared" si="30"/>
        <v>0</v>
      </c>
      <c r="T47" s="55">
        <f t="shared" si="30"/>
        <v>0</v>
      </c>
      <c r="U47" s="55">
        <f t="shared" si="30"/>
        <v>0</v>
      </c>
      <c r="V47" s="55">
        <f t="shared" si="30"/>
        <v>0</v>
      </c>
      <c r="W47" s="55">
        <f t="shared" si="30"/>
        <v>0</v>
      </c>
      <c r="X47" s="55">
        <f t="shared" si="30"/>
        <v>0</v>
      </c>
      <c r="Y47" s="55">
        <f t="shared" si="30"/>
        <v>0</v>
      </c>
      <c r="Z47" s="55">
        <f t="shared" si="30"/>
        <v>0</v>
      </c>
      <c r="AA47" s="55">
        <f t="shared" si="30"/>
        <v>0</v>
      </c>
      <c r="AB47" s="55">
        <f t="shared" si="30"/>
        <v>0</v>
      </c>
      <c r="AC47" s="55">
        <f t="shared" si="30"/>
        <v>0</v>
      </c>
      <c r="AD47" s="55">
        <f t="shared" si="30"/>
        <v>0</v>
      </c>
      <c r="AE47" s="55">
        <f t="shared" si="30"/>
        <v>0</v>
      </c>
      <c r="AF47" s="55">
        <f t="shared" si="30"/>
        <v>0</v>
      </c>
      <c r="AG47" s="55">
        <f t="shared" si="30"/>
        <v>0</v>
      </c>
      <c r="AH47" s="55">
        <f t="shared" si="30"/>
        <v>0</v>
      </c>
    </row>
    <row r="48" spans="3:34" s="1" customFormat="1" ht="14" hidden="1" outlineLevel="1">
      <c r="C48" s="1" t="s">
        <v>29</v>
      </c>
      <c r="D48" s="55">
        <f t="shared" ref="D48:AH48" si="31">COUNTIF(D8:D25,"３-")</f>
        <v>0</v>
      </c>
      <c r="E48" s="55">
        <f t="shared" si="31"/>
        <v>0</v>
      </c>
      <c r="F48" s="55">
        <f t="shared" si="31"/>
        <v>0</v>
      </c>
      <c r="G48" s="55">
        <f t="shared" si="31"/>
        <v>0</v>
      </c>
      <c r="H48" s="55">
        <f t="shared" si="31"/>
        <v>0</v>
      </c>
      <c r="I48" s="55">
        <f t="shared" si="31"/>
        <v>0</v>
      </c>
      <c r="J48" s="55">
        <f t="shared" si="31"/>
        <v>0</v>
      </c>
      <c r="K48" s="55">
        <f t="shared" si="31"/>
        <v>0</v>
      </c>
      <c r="L48" s="55">
        <f t="shared" si="31"/>
        <v>0</v>
      </c>
      <c r="M48" s="55">
        <f t="shared" si="31"/>
        <v>0</v>
      </c>
      <c r="N48" s="55">
        <f t="shared" si="31"/>
        <v>0</v>
      </c>
      <c r="O48" s="55">
        <f t="shared" si="31"/>
        <v>0</v>
      </c>
      <c r="P48" s="55">
        <f t="shared" si="31"/>
        <v>0</v>
      </c>
      <c r="Q48" s="55">
        <f t="shared" si="31"/>
        <v>0</v>
      </c>
      <c r="R48" s="55">
        <f t="shared" si="31"/>
        <v>0</v>
      </c>
      <c r="S48" s="55">
        <f t="shared" si="31"/>
        <v>0</v>
      </c>
      <c r="T48" s="55">
        <f t="shared" si="31"/>
        <v>0</v>
      </c>
      <c r="U48" s="55">
        <f t="shared" si="31"/>
        <v>0</v>
      </c>
      <c r="V48" s="55">
        <f t="shared" si="31"/>
        <v>0</v>
      </c>
      <c r="W48" s="55">
        <f t="shared" si="31"/>
        <v>0</v>
      </c>
      <c r="X48" s="55">
        <f t="shared" si="31"/>
        <v>0</v>
      </c>
      <c r="Y48" s="55">
        <f t="shared" si="31"/>
        <v>0</v>
      </c>
      <c r="Z48" s="55">
        <f t="shared" si="31"/>
        <v>0</v>
      </c>
      <c r="AA48" s="55">
        <f t="shared" si="31"/>
        <v>0</v>
      </c>
      <c r="AB48" s="55">
        <f t="shared" si="31"/>
        <v>0</v>
      </c>
      <c r="AC48" s="55">
        <f t="shared" si="31"/>
        <v>0</v>
      </c>
      <c r="AD48" s="55">
        <f t="shared" si="31"/>
        <v>0</v>
      </c>
      <c r="AE48" s="55">
        <f t="shared" si="31"/>
        <v>0</v>
      </c>
      <c r="AF48" s="55">
        <f t="shared" si="31"/>
        <v>0</v>
      </c>
      <c r="AG48" s="55">
        <f t="shared" si="31"/>
        <v>0</v>
      </c>
      <c r="AH48" s="55">
        <f t="shared" si="31"/>
        <v>0</v>
      </c>
    </row>
    <row r="49" spans="3:34" s="1" customFormat="1" ht="14" hidden="1" outlineLevel="1">
      <c r="C49" s="1" t="s">
        <v>30</v>
      </c>
      <c r="D49" s="55">
        <f t="shared" ref="D49:AH49" si="32">COUNTIF(D8:D25,"３－")</f>
        <v>0</v>
      </c>
      <c r="E49" s="55">
        <f t="shared" si="32"/>
        <v>0</v>
      </c>
      <c r="F49" s="55">
        <f t="shared" si="32"/>
        <v>0</v>
      </c>
      <c r="G49" s="55">
        <f t="shared" si="32"/>
        <v>0</v>
      </c>
      <c r="H49" s="55">
        <f t="shared" si="32"/>
        <v>0</v>
      </c>
      <c r="I49" s="55">
        <f t="shared" si="32"/>
        <v>0</v>
      </c>
      <c r="J49" s="55">
        <f t="shared" si="32"/>
        <v>0</v>
      </c>
      <c r="K49" s="55">
        <f t="shared" si="32"/>
        <v>0</v>
      </c>
      <c r="L49" s="55">
        <f t="shared" si="32"/>
        <v>0</v>
      </c>
      <c r="M49" s="55">
        <f t="shared" si="32"/>
        <v>0</v>
      </c>
      <c r="N49" s="55">
        <f t="shared" si="32"/>
        <v>0</v>
      </c>
      <c r="O49" s="55">
        <f t="shared" si="32"/>
        <v>0</v>
      </c>
      <c r="P49" s="55">
        <f t="shared" si="32"/>
        <v>0</v>
      </c>
      <c r="Q49" s="55">
        <f t="shared" si="32"/>
        <v>0</v>
      </c>
      <c r="R49" s="55">
        <f t="shared" si="32"/>
        <v>0</v>
      </c>
      <c r="S49" s="55">
        <f t="shared" si="32"/>
        <v>0</v>
      </c>
      <c r="T49" s="55">
        <f t="shared" si="32"/>
        <v>0</v>
      </c>
      <c r="U49" s="55">
        <f t="shared" si="32"/>
        <v>0</v>
      </c>
      <c r="V49" s="55">
        <f t="shared" si="32"/>
        <v>0</v>
      </c>
      <c r="W49" s="55">
        <f t="shared" si="32"/>
        <v>0</v>
      </c>
      <c r="X49" s="55">
        <f t="shared" si="32"/>
        <v>0</v>
      </c>
      <c r="Y49" s="55">
        <f t="shared" si="32"/>
        <v>0</v>
      </c>
      <c r="Z49" s="55">
        <f t="shared" si="32"/>
        <v>0</v>
      </c>
      <c r="AA49" s="55">
        <f t="shared" si="32"/>
        <v>0</v>
      </c>
      <c r="AB49" s="55">
        <f t="shared" si="32"/>
        <v>0</v>
      </c>
      <c r="AC49" s="55">
        <f t="shared" si="32"/>
        <v>0</v>
      </c>
      <c r="AD49" s="55">
        <f t="shared" si="32"/>
        <v>0</v>
      </c>
      <c r="AE49" s="55">
        <f t="shared" si="32"/>
        <v>0</v>
      </c>
      <c r="AF49" s="55">
        <f t="shared" si="32"/>
        <v>0</v>
      </c>
      <c r="AG49" s="55">
        <f t="shared" si="32"/>
        <v>0</v>
      </c>
      <c r="AH49" s="55">
        <f t="shared" si="32"/>
        <v>0</v>
      </c>
    </row>
    <row r="50" spans="3:34" s="1" customFormat="1" ht="14" hidden="1" outlineLevel="1">
      <c r="C50" s="1" t="s">
        <v>40</v>
      </c>
      <c r="D50" s="55">
        <f t="shared" ref="D50:AH50" si="33">SUM(D34:D35)</f>
        <v>0</v>
      </c>
      <c r="E50" s="55">
        <f t="shared" si="33"/>
        <v>0</v>
      </c>
      <c r="F50" s="55">
        <f t="shared" si="33"/>
        <v>0</v>
      </c>
      <c r="G50" s="55">
        <f t="shared" si="33"/>
        <v>0</v>
      </c>
      <c r="H50" s="55">
        <f t="shared" si="33"/>
        <v>0</v>
      </c>
      <c r="I50" s="55">
        <f t="shared" si="33"/>
        <v>0</v>
      </c>
      <c r="J50" s="55">
        <f t="shared" si="33"/>
        <v>0</v>
      </c>
      <c r="K50" s="55">
        <f t="shared" si="33"/>
        <v>0</v>
      </c>
      <c r="L50" s="55">
        <f t="shared" si="33"/>
        <v>0</v>
      </c>
      <c r="M50" s="55">
        <f t="shared" si="33"/>
        <v>0</v>
      </c>
      <c r="N50" s="55">
        <f t="shared" si="33"/>
        <v>0</v>
      </c>
      <c r="O50" s="55">
        <f t="shared" si="33"/>
        <v>0</v>
      </c>
      <c r="P50" s="55">
        <f t="shared" si="33"/>
        <v>0</v>
      </c>
      <c r="Q50" s="55">
        <f t="shared" si="33"/>
        <v>0</v>
      </c>
      <c r="R50" s="55">
        <f t="shared" si="33"/>
        <v>0</v>
      </c>
      <c r="S50" s="55">
        <f t="shared" si="33"/>
        <v>0</v>
      </c>
      <c r="T50" s="55">
        <f t="shared" si="33"/>
        <v>0</v>
      </c>
      <c r="U50" s="55">
        <f t="shared" si="33"/>
        <v>0</v>
      </c>
      <c r="V50" s="55">
        <f t="shared" si="33"/>
        <v>0</v>
      </c>
      <c r="W50" s="55">
        <f t="shared" si="33"/>
        <v>0</v>
      </c>
      <c r="X50" s="55">
        <f t="shared" si="33"/>
        <v>0</v>
      </c>
      <c r="Y50" s="55">
        <f t="shared" si="33"/>
        <v>0</v>
      </c>
      <c r="Z50" s="55">
        <f t="shared" si="33"/>
        <v>0</v>
      </c>
      <c r="AA50" s="55">
        <f t="shared" si="33"/>
        <v>0</v>
      </c>
      <c r="AB50" s="55">
        <f t="shared" si="33"/>
        <v>0</v>
      </c>
      <c r="AC50" s="55">
        <f t="shared" si="33"/>
        <v>0</v>
      </c>
      <c r="AD50" s="55">
        <f t="shared" si="33"/>
        <v>0</v>
      </c>
      <c r="AE50" s="55">
        <f t="shared" si="33"/>
        <v>0</v>
      </c>
      <c r="AF50" s="55">
        <f t="shared" si="33"/>
        <v>0</v>
      </c>
      <c r="AG50" s="55">
        <f t="shared" si="33"/>
        <v>0</v>
      </c>
      <c r="AH50" s="55">
        <f t="shared" si="33"/>
        <v>0</v>
      </c>
    </row>
    <row r="51" spans="3:34" s="1" customFormat="1" ht="14" collapsed="1">
      <c r="C51" s="1" t="s">
        <v>42</v>
      </c>
      <c r="D51" s="55">
        <f t="shared" ref="D51:AH51" si="34">SUM(D36:D37)</f>
        <v>0</v>
      </c>
      <c r="E51" s="55">
        <f t="shared" si="34"/>
        <v>0</v>
      </c>
      <c r="F51" s="55">
        <f t="shared" si="34"/>
        <v>0</v>
      </c>
      <c r="G51" s="55">
        <f t="shared" si="34"/>
        <v>0</v>
      </c>
      <c r="H51" s="55">
        <f t="shared" si="34"/>
        <v>0</v>
      </c>
      <c r="I51" s="55">
        <f t="shared" si="34"/>
        <v>0</v>
      </c>
      <c r="J51" s="55">
        <f t="shared" si="34"/>
        <v>0</v>
      </c>
      <c r="K51" s="55">
        <f t="shared" si="34"/>
        <v>0</v>
      </c>
      <c r="L51" s="55">
        <f t="shared" si="34"/>
        <v>0</v>
      </c>
      <c r="M51" s="55">
        <f t="shared" si="34"/>
        <v>0</v>
      </c>
      <c r="N51" s="55">
        <f t="shared" si="34"/>
        <v>0</v>
      </c>
      <c r="O51" s="55">
        <f t="shared" si="34"/>
        <v>0</v>
      </c>
      <c r="P51" s="55">
        <f t="shared" si="34"/>
        <v>0</v>
      </c>
      <c r="Q51" s="55">
        <f t="shared" si="34"/>
        <v>0</v>
      </c>
      <c r="R51" s="55">
        <f t="shared" si="34"/>
        <v>0</v>
      </c>
      <c r="S51" s="55">
        <f t="shared" si="34"/>
        <v>0</v>
      </c>
      <c r="T51" s="55">
        <f t="shared" si="34"/>
        <v>0</v>
      </c>
      <c r="U51" s="55">
        <f t="shared" si="34"/>
        <v>0</v>
      </c>
      <c r="V51" s="55">
        <f t="shared" si="34"/>
        <v>0</v>
      </c>
      <c r="W51" s="55">
        <f t="shared" si="34"/>
        <v>0</v>
      </c>
      <c r="X51" s="55">
        <f t="shared" si="34"/>
        <v>0</v>
      </c>
      <c r="Y51" s="55">
        <f t="shared" si="34"/>
        <v>0</v>
      </c>
      <c r="Z51" s="55">
        <f t="shared" si="34"/>
        <v>0</v>
      </c>
      <c r="AA51" s="55">
        <f t="shared" si="34"/>
        <v>0</v>
      </c>
      <c r="AB51" s="55">
        <f t="shared" si="34"/>
        <v>0</v>
      </c>
      <c r="AC51" s="55">
        <f t="shared" si="34"/>
        <v>0</v>
      </c>
      <c r="AD51" s="55">
        <f t="shared" si="34"/>
        <v>0</v>
      </c>
      <c r="AE51" s="55">
        <f t="shared" si="34"/>
        <v>0</v>
      </c>
      <c r="AF51" s="55">
        <f t="shared" si="34"/>
        <v>0</v>
      </c>
      <c r="AG51" s="55">
        <f t="shared" si="34"/>
        <v>0</v>
      </c>
      <c r="AH51" s="55">
        <f t="shared" si="34"/>
        <v>0</v>
      </c>
    </row>
    <row r="52" spans="3:34" s="1" customFormat="1" ht="14">
      <c r="C52" s="1" t="s">
        <v>24</v>
      </c>
      <c r="D52" s="55">
        <f t="shared" ref="D52:AH52" si="35">SUM(D38:D41)</f>
        <v>0</v>
      </c>
      <c r="E52" s="55">
        <f t="shared" si="35"/>
        <v>0</v>
      </c>
      <c r="F52" s="55">
        <f t="shared" si="35"/>
        <v>0</v>
      </c>
      <c r="G52" s="55">
        <f t="shared" si="35"/>
        <v>0</v>
      </c>
      <c r="H52" s="55">
        <f t="shared" si="35"/>
        <v>0</v>
      </c>
      <c r="I52" s="55">
        <f t="shared" si="35"/>
        <v>0</v>
      </c>
      <c r="J52" s="55">
        <f t="shared" si="35"/>
        <v>0</v>
      </c>
      <c r="K52" s="55">
        <f t="shared" si="35"/>
        <v>0</v>
      </c>
      <c r="L52" s="55">
        <f t="shared" si="35"/>
        <v>0</v>
      </c>
      <c r="M52" s="55">
        <f t="shared" si="35"/>
        <v>0</v>
      </c>
      <c r="N52" s="55">
        <f t="shared" si="35"/>
        <v>0</v>
      </c>
      <c r="O52" s="55">
        <f t="shared" si="35"/>
        <v>0</v>
      </c>
      <c r="P52" s="55">
        <f t="shared" si="35"/>
        <v>0</v>
      </c>
      <c r="Q52" s="55">
        <f t="shared" si="35"/>
        <v>0</v>
      </c>
      <c r="R52" s="55">
        <f t="shared" si="35"/>
        <v>0</v>
      </c>
      <c r="S52" s="55">
        <f t="shared" si="35"/>
        <v>0</v>
      </c>
      <c r="T52" s="55">
        <f t="shared" si="35"/>
        <v>0</v>
      </c>
      <c r="U52" s="55">
        <f t="shared" si="35"/>
        <v>0</v>
      </c>
      <c r="V52" s="55">
        <f t="shared" si="35"/>
        <v>0</v>
      </c>
      <c r="W52" s="55">
        <f t="shared" si="35"/>
        <v>0</v>
      </c>
      <c r="X52" s="55">
        <f t="shared" si="35"/>
        <v>0</v>
      </c>
      <c r="Y52" s="55">
        <f t="shared" si="35"/>
        <v>0</v>
      </c>
      <c r="Z52" s="55">
        <f t="shared" si="35"/>
        <v>0</v>
      </c>
      <c r="AA52" s="55">
        <f t="shared" si="35"/>
        <v>0</v>
      </c>
      <c r="AB52" s="55">
        <f t="shared" si="35"/>
        <v>0</v>
      </c>
      <c r="AC52" s="55">
        <f t="shared" si="35"/>
        <v>0</v>
      </c>
      <c r="AD52" s="55">
        <f t="shared" si="35"/>
        <v>0</v>
      </c>
      <c r="AE52" s="55">
        <f t="shared" si="35"/>
        <v>0</v>
      </c>
      <c r="AF52" s="55">
        <f t="shared" si="35"/>
        <v>0</v>
      </c>
      <c r="AG52" s="55">
        <f t="shared" si="35"/>
        <v>0</v>
      </c>
      <c r="AH52" s="55">
        <f t="shared" si="35"/>
        <v>0</v>
      </c>
    </row>
    <row r="53" spans="3:34" s="1" customFormat="1" ht="14">
      <c r="C53" s="1" t="s">
        <v>41</v>
      </c>
      <c r="D53" s="55">
        <f t="shared" ref="D53:AH53" si="36">SUM(D42:D43)</f>
        <v>0</v>
      </c>
      <c r="E53" s="55">
        <f t="shared" si="36"/>
        <v>0</v>
      </c>
      <c r="F53" s="55">
        <f t="shared" si="36"/>
        <v>0</v>
      </c>
      <c r="G53" s="55">
        <f t="shared" si="36"/>
        <v>0</v>
      </c>
      <c r="H53" s="55">
        <f t="shared" si="36"/>
        <v>0</v>
      </c>
      <c r="I53" s="55">
        <f t="shared" si="36"/>
        <v>0</v>
      </c>
      <c r="J53" s="55">
        <f t="shared" si="36"/>
        <v>0</v>
      </c>
      <c r="K53" s="55">
        <f t="shared" si="36"/>
        <v>0</v>
      </c>
      <c r="L53" s="55">
        <f t="shared" si="36"/>
        <v>0</v>
      </c>
      <c r="M53" s="55">
        <f t="shared" si="36"/>
        <v>0</v>
      </c>
      <c r="N53" s="55">
        <f t="shared" si="36"/>
        <v>0</v>
      </c>
      <c r="O53" s="55">
        <f t="shared" si="36"/>
        <v>0</v>
      </c>
      <c r="P53" s="55">
        <f t="shared" si="36"/>
        <v>0</v>
      </c>
      <c r="Q53" s="55">
        <f t="shared" si="36"/>
        <v>0</v>
      </c>
      <c r="R53" s="55">
        <f t="shared" si="36"/>
        <v>0</v>
      </c>
      <c r="S53" s="55">
        <f t="shared" si="36"/>
        <v>0</v>
      </c>
      <c r="T53" s="55">
        <f t="shared" si="36"/>
        <v>0</v>
      </c>
      <c r="U53" s="55">
        <f t="shared" si="36"/>
        <v>0</v>
      </c>
      <c r="V53" s="55">
        <f t="shared" si="36"/>
        <v>0</v>
      </c>
      <c r="W53" s="55">
        <f t="shared" si="36"/>
        <v>0</v>
      </c>
      <c r="X53" s="55">
        <f t="shared" si="36"/>
        <v>0</v>
      </c>
      <c r="Y53" s="55">
        <f t="shared" si="36"/>
        <v>0</v>
      </c>
      <c r="Z53" s="55">
        <f t="shared" si="36"/>
        <v>0</v>
      </c>
      <c r="AA53" s="55">
        <f t="shared" si="36"/>
        <v>0</v>
      </c>
      <c r="AB53" s="55">
        <f t="shared" si="36"/>
        <v>0</v>
      </c>
      <c r="AC53" s="55">
        <f t="shared" si="36"/>
        <v>0</v>
      </c>
      <c r="AD53" s="55">
        <f t="shared" si="36"/>
        <v>0</v>
      </c>
      <c r="AE53" s="55">
        <f t="shared" si="36"/>
        <v>0</v>
      </c>
      <c r="AF53" s="55">
        <f t="shared" si="36"/>
        <v>0</v>
      </c>
      <c r="AG53" s="55">
        <f t="shared" si="36"/>
        <v>0</v>
      </c>
      <c r="AH53" s="55">
        <f t="shared" si="36"/>
        <v>0</v>
      </c>
    </row>
    <row r="54" spans="3:34" s="1" customFormat="1" ht="14">
      <c r="C54" s="1" t="s">
        <v>36</v>
      </c>
      <c r="D54" s="55">
        <f t="shared" ref="D54:AH54" si="37">SUM(D44:D45)</f>
        <v>0</v>
      </c>
      <c r="E54" s="55">
        <f t="shared" si="37"/>
        <v>0</v>
      </c>
      <c r="F54" s="55">
        <f t="shared" si="37"/>
        <v>0</v>
      </c>
      <c r="G54" s="55">
        <f t="shared" si="37"/>
        <v>0</v>
      </c>
      <c r="H54" s="55">
        <f t="shared" si="37"/>
        <v>0</v>
      </c>
      <c r="I54" s="55">
        <f t="shared" si="37"/>
        <v>0</v>
      </c>
      <c r="J54" s="55">
        <f t="shared" si="37"/>
        <v>0</v>
      </c>
      <c r="K54" s="55">
        <f t="shared" si="37"/>
        <v>0</v>
      </c>
      <c r="L54" s="55">
        <f t="shared" si="37"/>
        <v>0</v>
      </c>
      <c r="M54" s="55">
        <f t="shared" si="37"/>
        <v>0</v>
      </c>
      <c r="N54" s="55">
        <f t="shared" si="37"/>
        <v>0</v>
      </c>
      <c r="O54" s="55">
        <f t="shared" si="37"/>
        <v>0</v>
      </c>
      <c r="P54" s="55">
        <f t="shared" si="37"/>
        <v>0</v>
      </c>
      <c r="Q54" s="55">
        <f t="shared" si="37"/>
        <v>0</v>
      </c>
      <c r="R54" s="55">
        <f t="shared" si="37"/>
        <v>0</v>
      </c>
      <c r="S54" s="55">
        <f t="shared" si="37"/>
        <v>0</v>
      </c>
      <c r="T54" s="55">
        <f t="shared" si="37"/>
        <v>0</v>
      </c>
      <c r="U54" s="55">
        <f t="shared" si="37"/>
        <v>0</v>
      </c>
      <c r="V54" s="55">
        <f t="shared" si="37"/>
        <v>0</v>
      </c>
      <c r="W54" s="55">
        <f t="shared" si="37"/>
        <v>0</v>
      </c>
      <c r="X54" s="55">
        <f t="shared" si="37"/>
        <v>0</v>
      </c>
      <c r="Y54" s="55">
        <f t="shared" si="37"/>
        <v>0</v>
      </c>
      <c r="Z54" s="55">
        <f t="shared" si="37"/>
        <v>0</v>
      </c>
      <c r="AA54" s="55">
        <f t="shared" si="37"/>
        <v>0</v>
      </c>
      <c r="AB54" s="55">
        <f t="shared" si="37"/>
        <v>0</v>
      </c>
      <c r="AC54" s="55">
        <f t="shared" si="37"/>
        <v>0</v>
      </c>
      <c r="AD54" s="55">
        <f t="shared" si="37"/>
        <v>0</v>
      </c>
      <c r="AE54" s="55">
        <f t="shared" si="37"/>
        <v>0</v>
      </c>
      <c r="AF54" s="55">
        <f t="shared" si="37"/>
        <v>0</v>
      </c>
      <c r="AG54" s="55">
        <f t="shared" si="37"/>
        <v>0</v>
      </c>
      <c r="AH54" s="55">
        <f t="shared" si="37"/>
        <v>0</v>
      </c>
    </row>
    <row r="55" spans="3:34" s="1" customFormat="1" ht="14">
      <c r="C55" s="1" t="s">
        <v>28</v>
      </c>
      <c r="D55" s="55">
        <f t="shared" ref="D55:AH55" si="38">SUM(D46:D49)</f>
        <v>0</v>
      </c>
      <c r="E55" s="55">
        <f t="shared" si="38"/>
        <v>0</v>
      </c>
      <c r="F55" s="55">
        <f t="shared" si="38"/>
        <v>0</v>
      </c>
      <c r="G55" s="55">
        <f t="shared" si="38"/>
        <v>0</v>
      </c>
      <c r="H55" s="55">
        <f t="shared" si="38"/>
        <v>0</v>
      </c>
      <c r="I55" s="55">
        <f t="shared" si="38"/>
        <v>0</v>
      </c>
      <c r="J55" s="55">
        <f t="shared" si="38"/>
        <v>0</v>
      </c>
      <c r="K55" s="55">
        <f t="shared" si="38"/>
        <v>0</v>
      </c>
      <c r="L55" s="55">
        <f t="shared" si="38"/>
        <v>0</v>
      </c>
      <c r="M55" s="55">
        <f t="shared" si="38"/>
        <v>0</v>
      </c>
      <c r="N55" s="55">
        <f t="shared" si="38"/>
        <v>0</v>
      </c>
      <c r="O55" s="55">
        <f t="shared" si="38"/>
        <v>0</v>
      </c>
      <c r="P55" s="55">
        <f t="shared" si="38"/>
        <v>0</v>
      </c>
      <c r="Q55" s="55">
        <f t="shared" si="38"/>
        <v>0</v>
      </c>
      <c r="R55" s="55">
        <f t="shared" si="38"/>
        <v>0</v>
      </c>
      <c r="S55" s="55">
        <f t="shared" si="38"/>
        <v>0</v>
      </c>
      <c r="T55" s="55">
        <f t="shared" si="38"/>
        <v>0</v>
      </c>
      <c r="U55" s="55">
        <f t="shared" si="38"/>
        <v>0</v>
      </c>
      <c r="V55" s="55">
        <f t="shared" si="38"/>
        <v>0</v>
      </c>
      <c r="W55" s="55">
        <f t="shared" si="38"/>
        <v>0</v>
      </c>
      <c r="X55" s="55">
        <f t="shared" si="38"/>
        <v>0</v>
      </c>
      <c r="Y55" s="55">
        <f t="shared" si="38"/>
        <v>0</v>
      </c>
      <c r="Z55" s="55">
        <f t="shared" si="38"/>
        <v>0</v>
      </c>
      <c r="AA55" s="55">
        <f t="shared" si="38"/>
        <v>0</v>
      </c>
      <c r="AB55" s="55">
        <f t="shared" si="38"/>
        <v>0</v>
      </c>
      <c r="AC55" s="55">
        <f t="shared" si="38"/>
        <v>0</v>
      </c>
      <c r="AD55" s="55">
        <f t="shared" si="38"/>
        <v>0</v>
      </c>
      <c r="AE55" s="55">
        <f t="shared" si="38"/>
        <v>0</v>
      </c>
      <c r="AF55" s="55">
        <f t="shared" si="38"/>
        <v>0</v>
      </c>
      <c r="AG55" s="55">
        <f t="shared" si="38"/>
        <v>0</v>
      </c>
      <c r="AH55" s="55">
        <f t="shared" si="38"/>
        <v>0</v>
      </c>
    </row>
    <row r="56" spans="3:34" s="1" customFormat="1" ht="14">
      <c r="C56" s="1" t="s">
        <v>132</v>
      </c>
      <c r="D56" s="55">
        <f t="shared" ref="D56:AH56" si="39">COUNTIF(D12:D23,"ﾍﾙ")</f>
        <v>0</v>
      </c>
      <c r="E56" s="55">
        <f t="shared" si="39"/>
        <v>0</v>
      </c>
      <c r="F56" s="55">
        <f t="shared" si="39"/>
        <v>0</v>
      </c>
      <c r="G56" s="55">
        <f t="shared" si="39"/>
        <v>0</v>
      </c>
      <c r="H56" s="55">
        <f t="shared" si="39"/>
        <v>0</v>
      </c>
      <c r="I56" s="55">
        <f t="shared" si="39"/>
        <v>0</v>
      </c>
      <c r="J56" s="55">
        <f t="shared" si="39"/>
        <v>0</v>
      </c>
      <c r="K56" s="55">
        <f t="shared" si="39"/>
        <v>0</v>
      </c>
      <c r="L56" s="55">
        <f t="shared" si="39"/>
        <v>0</v>
      </c>
      <c r="M56" s="55">
        <f t="shared" si="39"/>
        <v>0</v>
      </c>
      <c r="N56" s="55">
        <f t="shared" si="39"/>
        <v>0</v>
      </c>
      <c r="O56" s="55">
        <f t="shared" si="39"/>
        <v>0</v>
      </c>
      <c r="P56" s="55">
        <f t="shared" si="39"/>
        <v>0</v>
      </c>
      <c r="Q56" s="55">
        <f t="shared" si="39"/>
        <v>0</v>
      </c>
      <c r="R56" s="55">
        <f t="shared" si="39"/>
        <v>0</v>
      </c>
      <c r="S56" s="55">
        <f t="shared" si="39"/>
        <v>0</v>
      </c>
      <c r="T56" s="55">
        <f t="shared" si="39"/>
        <v>0</v>
      </c>
      <c r="U56" s="55">
        <f t="shared" si="39"/>
        <v>0</v>
      </c>
      <c r="V56" s="55">
        <f t="shared" si="39"/>
        <v>0</v>
      </c>
      <c r="W56" s="55">
        <f t="shared" si="39"/>
        <v>0</v>
      </c>
      <c r="X56" s="55">
        <f t="shared" si="39"/>
        <v>0</v>
      </c>
      <c r="Y56" s="55">
        <f t="shared" si="39"/>
        <v>0</v>
      </c>
      <c r="Z56" s="55">
        <f t="shared" si="39"/>
        <v>0</v>
      </c>
      <c r="AA56" s="55">
        <f t="shared" si="39"/>
        <v>0</v>
      </c>
      <c r="AB56" s="55">
        <f t="shared" si="39"/>
        <v>0</v>
      </c>
      <c r="AC56" s="55">
        <f t="shared" si="39"/>
        <v>0</v>
      </c>
      <c r="AD56" s="55">
        <f t="shared" si="39"/>
        <v>0</v>
      </c>
      <c r="AE56" s="55">
        <f t="shared" si="39"/>
        <v>0</v>
      </c>
      <c r="AF56" s="55">
        <f t="shared" si="39"/>
        <v>0</v>
      </c>
      <c r="AG56" s="55">
        <f t="shared" si="39"/>
        <v>0</v>
      </c>
      <c r="AH56" s="55">
        <f t="shared" si="39"/>
        <v>0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K12:Y12">
    <cfRule type="expression" dxfId="10868" priority="26" stopIfTrue="1">
      <formula>AND(WEEKDAY(K$5)=1)</formula>
    </cfRule>
  </conditionalFormatting>
  <conditionalFormatting sqref="L11">
    <cfRule type="expression" dxfId="10867" priority="15" stopIfTrue="1">
      <formula>AND(WEEKDAY(L$5)=1)</formula>
    </cfRule>
  </conditionalFormatting>
  <conditionalFormatting sqref="L17">
    <cfRule type="expression" dxfId="10866" priority="37" stopIfTrue="1">
      <formula>AND(WEEKDAY(L$5)=1)</formula>
    </cfRule>
  </conditionalFormatting>
  <conditionalFormatting sqref="L5:AB7 J5:K11 D5:I21 AC5:AH25 L8:Q8 S8:Z8 AA8:AB25 L9:Z10 S11:Z11 L18:Z25 D22:K25">
    <cfRule type="expression" dxfId="10865" priority="1" stopIfTrue="1">
      <formula>AND(WEEKDAY(D$5)=1)</formula>
    </cfRule>
  </conditionalFormatting>
  <conditionalFormatting sqref="M11:R17">
    <cfRule type="expression" dxfId="10864" priority="53" stopIfTrue="1">
      <formula>AND(WEEKDAY(M$5)=1)</formula>
    </cfRule>
  </conditionalFormatting>
  <conditionalFormatting sqref="P26">
    <cfRule type="expression" dxfId="10863" priority="13" stopIfTrue="1">
      <formula>AND(WEEKDAY(P$5)=1)</formula>
    </cfRule>
  </conditionalFormatting>
  <conditionalFormatting sqref="S13:Y13">
    <cfRule type="expression" dxfId="10862" priority="51" stopIfTrue="1">
      <formula>AND(WEEKDAY(S$5)=1)</formula>
    </cfRule>
  </conditionalFormatting>
  <conditionalFormatting sqref="S17:Z17">
    <cfRule type="expression" dxfId="10861" priority="33" stopIfTrue="1">
      <formula>AND(WEEKDAY(S$5)=1)</formula>
    </cfRule>
  </conditionalFormatting>
  <conditionalFormatting sqref="Z12:Z13 J12:J21 L13:Q13 K13:K21 L14:Z16">
    <cfRule type="expression" dxfId="10860" priority="30" stopIfTrue="1">
      <formula>AND(WEEKDAY(J$5)=1)</formula>
    </cfRule>
  </conditionalFormatting>
  <conditionalFormatting sqref="AI8:AK25 AN8:AN25">
    <cfRule type="cellIs" dxfId="10859" priority="4" stopIfTrue="1" operator="equal">
      <formula>0</formula>
    </cfRule>
  </conditionalFormatting>
  <dataValidations count="2">
    <dataValidation type="list" allowBlank="1" showInputMessage="1" showErrorMessage="1" sqref="O24:S24 AC24:AG24 R9:R12 R14:R23 S8:AH23 D8:Q23" xr:uid="{00000000-0002-0000-1A00-000000000000}">
      <formula1>"ヤ,2早,3早,2オ,3オ,2－,3－,－,日,有,2,3,事,ﾍﾙ,ｹｱ"</formula1>
    </dataValidation>
    <dataValidation type="list" allowBlank="1" showInputMessage="1" showErrorMessage="1" sqref="O25 Q25:S25 AC25:AG25 P25:P26 AH24:AH25 T24:AB25 D24:N25" xr:uid="{00000000-0002-0000-1A00-000001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Y59"/>
  <sheetViews>
    <sheetView topLeftCell="A4" workbookViewId="0">
      <selection activeCell="Z24" sqref="Z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1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51" ht="14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41"/>
      <c r="AI2" s="1250" t="s">
        <v>3</v>
      </c>
      <c r="AJ2" s="1250"/>
      <c r="AK2" s="1250"/>
      <c r="AL2" s="1250"/>
    </row>
    <row r="3" spans="1:51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4"/>
      <c r="AJ3" s="3"/>
      <c r="AK3" s="3"/>
      <c r="AL3" s="3"/>
    </row>
    <row r="4" spans="1:51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4"/>
      <c r="AI4" s="1265" t="s">
        <v>14</v>
      </c>
      <c r="AJ4" s="1265"/>
      <c r="AK4" s="1266"/>
      <c r="AL4" s="1267" t="s">
        <v>15</v>
      </c>
    </row>
    <row r="5" spans="1:51" ht="24" hidden="1" customHeight="1">
      <c r="A5" s="1254"/>
      <c r="B5" s="1255"/>
      <c r="C5" s="1248"/>
      <c r="D5" s="10">
        <f>DATE($A$1,$D$2,1)</f>
        <v>43678</v>
      </c>
      <c r="E5" s="11">
        <f>DATE($A$1,$D$2,2)</f>
        <v>43679</v>
      </c>
      <c r="F5" s="11">
        <f>DATE($A$1,$D$2,3)</f>
        <v>43680</v>
      </c>
      <c r="G5" s="11">
        <f>DATE($A$1,$D$2,4)</f>
        <v>43681</v>
      </c>
      <c r="H5" s="11">
        <f>DATE($A$1,$D$2,5)</f>
        <v>43682</v>
      </c>
      <c r="I5" s="11">
        <f>DATE($A$1,$D$2,6)</f>
        <v>43683</v>
      </c>
      <c r="J5" s="11">
        <f>DATE($A$1,$D$2,7)</f>
        <v>43684</v>
      </c>
      <c r="K5" s="11">
        <f>DATE($A$1,$D$2,8)</f>
        <v>43685</v>
      </c>
      <c r="L5" s="11">
        <f>DATE($A$1,$D$2,9)</f>
        <v>43686</v>
      </c>
      <c r="M5" s="11">
        <f>DATE($A$1,$D$2,10)</f>
        <v>43687</v>
      </c>
      <c r="N5" s="56">
        <f>DATE($A$1,$D$2,11)</f>
        <v>43688</v>
      </c>
      <c r="O5" s="11">
        <f>DATE($A$1,$D$2,12)</f>
        <v>43689</v>
      </c>
      <c r="P5" s="11">
        <f>DATE($A$1,$D$2,13)</f>
        <v>43690</v>
      </c>
      <c r="Q5" s="11">
        <f>DATE($A$1,$D$2,14)</f>
        <v>43691</v>
      </c>
      <c r="R5" s="11">
        <f>DATE($A$1,$D$2,15)</f>
        <v>43692</v>
      </c>
      <c r="S5" s="11">
        <f>DATE($A$1,$D$2,16)</f>
        <v>43693</v>
      </c>
      <c r="T5" s="11">
        <f>DATE($A$1,$D$2,17)</f>
        <v>43694</v>
      </c>
      <c r="U5" s="11">
        <f>DATE($A$1,$D$2,18)</f>
        <v>43695</v>
      </c>
      <c r="V5" s="11">
        <f>DATE($A$1,$D$2,19)</f>
        <v>43696</v>
      </c>
      <c r="W5" s="11">
        <f>DATE($A$1,$D$2,20)</f>
        <v>43697</v>
      </c>
      <c r="X5" s="11">
        <f>DATE($A$1,$D$2,21)</f>
        <v>43698</v>
      </c>
      <c r="Y5" s="11">
        <f>DATE($A$1,$D$2,22)</f>
        <v>43699</v>
      </c>
      <c r="Z5" s="11">
        <f>DATE($A$1,$D$2,23)</f>
        <v>43700</v>
      </c>
      <c r="AA5" s="11">
        <f>DATE($A$1,$D$2,24)</f>
        <v>43701</v>
      </c>
      <c r="AB5" s="11">
        <f>DATE($A$1,$D$2,25)</f>
        <v>43702</v>
      </c>
      <c r="AC5" s="11">
        <f>DATE($A$1,$D$2,26)</f>
        <v>43703</v>
      </c>
      <c r="AD5" s="11">
        <f>DATE($A$1,$D$2,27)</f>
        <v>43704</v>
      </c>
      <c r="AE5" s="11">
        <f>DATE($A$1,$D$2,28)</f>
        <v>43705</v>
      </c>
      <c r="AF5" s="88">
        <f>DATE($A$1,$D$2,29)</f>
        <v>43706</v>
      </c>
      <c r="AG5" s="88"/>
      <c r="AH5" s="11">
        <f>DATE($A$1,$D$2,30)</f>
        <v>43707</v>
      </c>
      <c r="AI5" s="90"/>
      <c r="AJ5" s="90"/>
      <c r="AK5" s="91"/>
      <c r="AL5" s="1267"/>
    </row>
    <row r="6" spans="1:51" ht="14">
      <c r="A6" s="1254"/>
      <c r="B6" s="1255"/>
      <c r="C6" s="1248"/>
      <c r="D6" s="830">
        <f t="shared" ref="D6:AF6" si="0">IF(MONTH(D5)&gt;$D$2,"",D5)</f>
        <v>43678</v>
      </c>
      <c r="E6" s="88">
        <f t="shared" si="0"/>
        <v>43679</v>
      </c>
      <c r="F6" s="88">
        <f t="shared" si="0"/>
        <v>43680</v>
      </c>
      <c r="G6" s="88">
        <f t="shared" si="0"/>
        <v>43681</v>
      </c>
      <c r="H6" s="88">
        <f t="shared" si="0"/>
        <v>43682</v>
      </c>
      <c r="I6" s="88">
        <f t="shared" si="0"/>
        <v>43683</v>
      </c>
      <c r="J6" s="88">
        <f t="shared" si="0"/>
        <v>43684</v>
      </c>
      <c r="K6" s="88">
        <f t="shared" si="0"/>
        <v>43685</v>
      </c>
      <c r="L6" s="88">
        <f t="shared" si="0"/>
        <v>43686</v>
      </c>
      <c r="M6" s="88">
        <f t="shared" si="0"/>
        <v>43687</v>
      </c>
      <c r="N6" s="88">
        <f t="shared" si="0"/>
        <v>43688</v>
      </c>
      <c r="O6" s="56">
        <f t="shared" si="0"/>
        <v>43689</v>
      </c>
      <c r="P6" s="88">
        <f t="shared" si="0"/>
        <v>43690</v>
      </c>
      <c r="Q6" s="88">
        <f t="shared" si="0"/>
        <v>43691</v>
      </c>
      <c r="R6" s="88">
        <f t="shared" si="0"/>
        <v>43692</v>
      </c>
      <c r="S6" s="88">
        <f t="shared" si="0"/>
        <v>43693</v>
      </c>
      <c r="T6" s="88">
        <f t="shared" si="0"/>
        <v>43694</v>
      </c>
      <c r="U6" s="88">
        <f t="shared" si="0"/>
        <v>43695</v>
      </c>
      <c r="V6" s="88">
        <f t="shared" si="0"/>
        <v>43696</v>
      </c>
      <c r="W6" s="88">
        <f t="shared" si="0"/>
        <v>43697</v>
      </c>
      <c r="X6" s="88">
        <f t="shared" si="0"/>
        <v>43698</v>
      </c>
      <c r="Y6" s="88">
        <f t="shared" si="0"/>
        <v>43699</v>
      </c>
      <c r="Z6" s="88">
        <f t="shared" si="0"/>
        <v>43700</v>
      </c>
      <c r="AA6" s="88">
        <f t="shared" si="0"/>
        <v>43701</v>
      </c>
      <c r="AB6" s="88">
        <f t="shared" si="0"/>
        <v>43702</v>
      </c>
      <c r="AC6" s="88">
        <f t="shared" si="0"/>
        <v>43703</v>
      </c>
      <c r="AD6" s="88">
        <f t="shared" si="0"/>
        <v>43704</v>
      </c>
      <c r="AE6" s="88">
        <f t="shared" si="0"/>
        <v>43705</v>
      </c>
      <c r="AF6" s="88">
        <f t="shared" si="0"/>
        <v>43706</v>
      </c>
      <c r="AG6" s="88">
        <v>30</v>
      </c>
      <c r="AH6" s="88">
        <v>31</v>
      </c>
      <c r="AI6" s="92"/>
      <c r="AJ6" s="93"/>
      <c r="AK6" s="94"/>
      <c r="AL6" s="1267"/>
    </row>
    <row r="7" spans="1:51" ht="14">
      <c r="A7" s="1254"/>
      <c r="B7" s="1255"/>
      <c r="C7" s="15"/>
      <c r="D7" s="831" t="str">
        <f t="shared" ref="D7:AF7" si="1">IF(D6="","",CHOOSE(WEEKDAY(D6,1),"日","月","火","水","木","金","土"))</f>
        <v>木</v>
      </c>
      <c r="E7" s="831" t="str">
        <f t="shared" si="1"/>
        <v>金</v>
      </c>
      <c r="F7" s="831" t="str">
        <f t="shared" si="1"/>
        <v>土</v>
      </c>
      <c r="G7" s="797" t="str">
        <f t="shared" si="1"/>
        <v>日</v>
      </c>
      <c r="H7" s="831" t="str">
        <f t="shared" si="1"/>
        <v>月</v>
      </c>
      <c r="I7" s="831" t="str">
        <f t="shared" si="1"/>
        <v>火</v>
      </c>
      <c r="J7" s="831" t="str">
        <f t="shared" si="1"/>
        <v>水</v>
      </c>
      <c r="K7" s="831" t="str">
        <f t="shared" si="1"/>
        <v>木</v>
      </c>
      <c r="L7" s="831" t="str">
        <f t="shared" si="1"/>
        <v>金</v>
      </c>
      <c r="M7" s="831" t="str">
        <f t="shared" si="1"/>
        <v>土</v>
      </c>
      <c r="N7" s="797" t="str">
        <f t="shared" si="1"/>
        <v>日</v>
      </c>
      <c r="O7" s="807" t="str">
        <f t="shared" si="1"/>
        <v>月</v>
      </c>
      <c r="P7" s="831" t="str">
        <f t="shared" si="1"/>
        <v>火</v>
      </c>
      <c r="Q7" s="831" t="str">
        <f t="shared" si="1"/>
        <v>水</v>
      </c>
      <c r="R7" s="831" t="str">
        <f t="shared" si="1"/>
        <v>木</v>
      </c>
      <c r="S7" s="831" t="str">
        <f t="shared" si="1"/>
        <v>金</v>
      </c>
      <c r="T7" s="831" t="str">
        <f t="shared" si="1"/>
        <v>土</v>
      </c>
      <c r="U7" s="797" t="str">
        <f t="shared" si="1"/>
        <v>日</v>
      </c>
      <c r="V7" s="831" t="str">
        <f t="shared" si="1"/>
        <v>月</v>
      </c>
      <c r="W7" s="831" t="str">
        <f t="shared" si="1"/>
        <v>火</v>
      </c>
      <c r="X7" s="831" t="str">
        <f t="shared" si="1"/>
        <v>水</v>
      </c>
      <c r="Y7" s="831" t="str">
        <f t="shared" si="1"/>
        <v>木</v>
      </c>
      <c r="Z7" s="831" t="str">
        <f t="shared" si="1"/>
        <v>金</v>
      </c>
      <c r="AA7" s="831" t="str">
        <f t="shared" si="1"/>
        <v>土</v>
      </c>
      <c r="AB7" s="797" t="str">
        <f t="shared" si="1"/>
        <v>日</v>
      </c>
      <c r="AC7" s="831" t="str">
        <f t="shared" si="1"/>
        <v>月</v>
      </c>
      <c r="AD7" s="831" t="str">
        <f t="shared" si="1"/>
        <v>火</v>
      </c>
      <c r="AE7" s="831" t="str">
        <f t="shared" si="1"/>
        <v>水</v>
      </c>
      <c r="AF7" s="831" t="str">
        <f t="shared" si="1"/>
        <v>木</v>
      </c>
      <c r="AG7" s="715" t="s">
        <v>133</v>
      </c>
      <c r="AH7" s="715" t="s">
        <v>134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1" ht="14">
      <c r="A8" s="19" t="s">
        <v>31</v>
      </c>
      <c r="B8" s="20" t="s">
        <v>32</v>
      </c>
      <c r="C8" s="546" t="s">
        <v>33</v>
      </c>
      <c r="D8" s="548" t="s">
        <v>36</v>
      </c>
      <c r="E8" s="548" t="s">
        <v>37</v>
      </c>
      <c r="F8" s="727" t="s">
        <v>28</v>
      </c>
      <c r="G8" s="727" t="s">
        <v>34</v>
      </c>
      <c r="H8" s="727" t="s">
        <v>21</v>
      </c>
      <c r="I8" s="727" t="s">
        <v>42</v>
      </c>
      <c r="J8" s="729" t="s">
        <v>21</v>
      </c>
      <c r="K8" s="787" t="s">
        <v>21</v>
      </c>
      <c r="L8" s="727" t="s">
        <v>28</v>
      </c>
      <c r="M8" s="548" t="s">
        <v>34</v>
      </c>
      <c r="N8" s="727" t="s">
        <v>21</v>
      </c>
      <c r="O8" s="771" t="s">
        <v>24</v>
      </c>
      <c r="P8" s="784" t="s">
        <v>34</v>
      </c>
      <c r="Q8" s="548" t="s">
        <v>21</v>
      </c>
      <c r="R8" s="784" t="s">
        <v>37</v>
      </c>
      <c r="S8" s="787" t="s">
        <v>21</v>
      </c>
      <c r="T8" s="727" t="s">
        <v>37</v>
      </c>
      <c r="U8" s="863" t="s">
        <v>37</v>
      </c>
      <c r="V8" s="548" t="s">
        <v>24</v>
      </c>
      <c r="W8" s="727" t="s">
        <v>34</v>
      </c>
      <c r="X8" s="548" t="s">
        <v>21</v>
      </c>
      <c r="Y8" s="727" t="s">
        <v>36</v>
      </c>
      <c r="Z8" s="727" t="s">
        <v>37</v>
      </c>
      <c r="AA8" s="727" t="s">
        <v>37</v>
      </c>
      <c r="AB8" s="548" t="s">
        <v>24</v>
      </c>
      <c r="AC8" s="727" t="s">
        <v>34</v>
      </c>
      <c r="AD8" s="784" t="s">
        <v>21</v>
      </c>
      <c r="AE8" s="784" t="s">
        <v>37</v>
      </c>
      <c r="AF8" s="784" t="s">
        <v>28</v>
      </c>
      <c r="AG8" s="784" t="s">
        <v>34</v>
      </c>
      <c r="AH8" s="784" t="s">
        <v>21</v>
      </c>
      <c r="AI8" s="587">
        <f t="shared" ref="AI8:AI25" si="2">SUM(AO8:AP8)</f>
        <v>18</v>
      </c>
      <c r="AJ8" s="100">
        <f t="shared" ref="AJ8:AJ25" si="3">COUNTIF(D8:AH8,"有")</f>
        <v>0</v>
      </c>
      <c r="AK8" s="101">
        <f t="shared" ref="AK8:AK22" si="4">SUM(AQ8:AX8)</f>
        <v>24</v>
      </c>
      <c r="AL8" s="544" t="s">
        <v>38</v>
      </c>
      <c r="AM8" s="545"/>
      <c r="AN8" s="55">
        <f t="shared" ref="AN8:AN23" si="5">COUNTIF(D8:AH8,"日")</f>
        <v>7</v>
      </c>
      <c r="AO8" s="55">
        <f t="shared" ref="AO8:AO27" si="6">COUNTIF(D8:AH8,"ヤ")</f>
        <v>9</v>
      </c>
      <c r="AP8" s="55">
        <f t="shared" ref="AP8:AP27" si="7">COUNTIF(D8:AH8,"ﾔ")</f>
        <v>9</v>
      </c>
      <c r="AQ8" s="55">
        <f t="shared" ref="AQ8:AQ27" si="8">COUNTIF(D8:AH8,"2-")</f>
        <v>3</v>
      </c>
      <c r="AR8" s="55">
        <f t="shared" ref="AR8:AR27" si="9">COUNTIF(D8:AH8,"2－")</f>
        <v>3</v>
      </c>
      <c r="AS8" s="55">
        <f t="shared" ref="AS8:AS27" si="10">COUNTIF(D8:AH8,"２-")</f>
        <v>3</v>
      </c>
      <c r="AT8" s="55">
        <f t="shared" ref="AT8:AT27" si="11">COUNTIF(D8:AH8,"２－")</f>
        <v>3</v>
      </c>
      <c r="AU8" s="55">
        <f t="shared" ref="AU8:AU27" si="12">COUNTIF(D8:AH8,"3-")</f>
        <v>3</v>
      </c>
      <c r="AV8" s="55">
        <f t="shared" ref="AV8:AV27" si="13">COUNTIF(D8:AH8,"3－")</f>
        <v>3</v>
      </c>
      <c r="AW8" s="55">
        <f t="shared" ref="AW8:AW27" si="14">COUNTIF(D8:AH8,"３-")</f>
        <v>3</v>
      </c>
      <c r="AX8" s="55">
        <f t="shared" ref="AX8:AX27" si="15">COUNTIF(D8:AH8,"３－")</f>
        <v>3</v>
      </c>
    </row>
    <row r="9" spans="1:51" ht="14">
      <c r="A9" s="19" t="s">
        <v>31</v>
      </c>
      <c r="B9" s="20" t="s">
        <v>32</v>
      </c>
      <c r="C9" s="546" t="s">
        <v>39</v>
      </c>
      <c r="D9" s="727" t="s">
        <v>21</v>
      </c>
      <c r="E9" s="729" t="s">
        <v>21</v>
      </c>
      <c r="F9" s="727" t="s">
        <v>37</v>
      </c>
      <c r="G9" s="548" t="s">
        <v>37</v>
      </c>
      <c r="H9" s="727" t="s">
        <v>37</v>
      </c>
      <c r="I9" s="727" t="s">
        <v>24</v>
      </c>
      <c r="J9" s="548" t="s">
        <v>34</v>
      </c>
      <c r="K9" s="784" t="s">
        <v>21</v>
      </c>
      <c r="L9" s="727" t="s">
        <v>37</v>
      </c>
      <c r="M9" s="727" t="s">
        <v>37</v>
      </c>
      <c r="N9" s="548" t="s">
        <v>37</v>
      </c>
      <c r="O9" s="771" t="s">
        <v>37</v>
      </c>
      <c r="P9" s="729" t="s">
        <v>21</v>
      </c>
      <c r="Q9" s="568" t="s">
        <v>40</v>
      </c>
      <c r="R9" s="784" t="s">
        <v>21</v>
      </c>
      <c r="S9" s="784" t="s">
        <v>24</v>
      </c>
      <c r="T9" s="727" t="s">
        <v>34</v>
      </c>
      <c r="U9" s="548" t="s">
        <v>21</v>
      </c>
      <c r="V9" s="727" t="s">
        <v>37</v>
      </c>
      <c r="W9" s="727" t="s">
        <v>37</v>
      </c>
      <c r="X9" s="548" t="s">
        <v>40</v>
      </c>
      <c r="Y9" s="784" t="s">
        <v>21</v>
      </c>
      <c r="Z9" s="727" t="s">
        <v>40</v>
      </c>
      <c r="AA9" s="727" t="s">
        <v>21</v>
      </c>
      <c r="AB9" s="548" t="s">
        <v>37</v>
      </c>
      <c r="AC9" s="727" t="s">
        <v>36</v>
      </c>
      <c r="AD9" s="727" t="s">
        <v>37</v>
      </c>
      <c r="AE9" s="548" t="s">
        <v>36</v>
      </c>
      <c r="AF9" s="784" t="s">
        <v>21</v>
      </c>
      <c r="AG9" s="736" t="s">
        <v>37</v>
      </c>
      <c r="AH9" s="784" t="s">
        <v>37</v>
      </c>
      <c r="AI9" s="587">
        <f t="shared" si="2"/>
        <v>18</v>
      </c>
      <c r="AJ9" s="100">
        <f t="shared" si="3"/>
        <v>0</v>
      </c>
      <c r="AK9" s="101">
        <f t="shared" si="4"/>
        <v>8</v>
      </c>
      <c r="AL9" s="102" t="s">
        <v>38</v>
      </c>
      <c r="AM9" s="103"/>
      <c r="AN9" s="55">
        <f t="shared" si="5"/>
        <v>13</v>
      </c>
      <c r="AO9" s="55">
        <f t="shared" si="6"/>
        <v>9</v>
      </c>
      <c r="AP9" s="55">
        <f t="shared" si="7"/>
        <v>9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0</v>
      </c>
      <c r="AV9" s="55">
        <f t="shared" si="13"/>
        <v>0</v>
      </c>
      <c r="AW9" s="55">
        <f t="shared" si="14"/>
        <v>0</v>
      </c>
      <c r="AX9" s="55">
        <f t="shared" si="15"/>
        <v>0</v>
      </c>
    </row>
    <row r="10" spans="1:51" ht="14">
      <c r="A10" s="19" t="s">
        <v>31</v>
      </c>
      <c r="B10" s="779" t="s">
        <v>44</v>
      </c>
      <c r="C10" s="546" t="s">
        <v>45</v>
      </c>
      <c r="D10" s="727" t="s">
        <v>37</v>
      </c>
      <c r="E10" s="548" t="s">
        <v>21</v>
      </c>
      <c r="F10" s="727" t="s">
        <v>21</v>
      </c>
      <c r="G10" s="727" t="s">
        <v>21</v>
      </c>
      <c r="H10" s="727" t="s">
        <v>21</v>
      </c>
      <c r="I10" s="784" t="s">
        <v>37</v>
      </c>
      <c r="J10" s="727" t="s">
        <v>37</v>
      </c>
      <c r="K10" s="784" t="s">
        <v>37</v>
      </c>
      <c r="L10" s="784" t="s">
        <v>21</v>
      </c>
      <c r="M10" s="727" t="s">
        <v>21</v>
      </c>
      <c r="N10" s="863" t="s">
        <v>21</v>
      </c>
      <c r="O10" s="771" t="s">
        <v>21</v>
      </c>
      <c r="P10" s="784" t="s">
        <v>37</v>
      </c>
      <c r="Q10" s="784" t="s">
        <v>21</v>
      </c>
      <c r="R10" s="784" t="s">
        <v>21</v>
      </c>
      <c r="S10" s="784" t="s">
        <v>37</v>
      </c>
      <c r="T10" s="784" t="s">
        <v>21</v>
      </c>
      <c r="U10" s="863" t="s">
        <v>21</v>
      </c>
      <c r="V10" s="727" t="s">
        <v>21</v>
      </c>
      <c r="W10" s="727" t="s">
        <v>21</v>
      </c>
      <c r="X10" s="784" t="s">
        <v>37</v>
      </c>
      <c r="Y10" s="568" t="s">
        <v>37</v>
      </c>
      <c r="Z10" s="568" t="s">
        <v>21</v>
      </c>
      <c r="AA10" s="568" t="s">
        <v>21</v>
      </c>
      <c r="AB10" s="727" t="s">
        <v>21</v>
      </c>
      <c r="AC10" s="727" t="s">
        <v>37</v>
      </c>
      <c r="AD10" s="727" t="s">
        <v>21</v>
      </c>
      <c r="AE10" s="727" t="s">
        <v>21</v>
      </c>
      <c r="AF10" s="784" t="s">
        <v>37</v>
      </c>
      <c r="AG10" s="736" t="s">
        <v>21</v>
      </c>
      <c r="AH10" s="800" t="s">
        <v>21</v>
      </c>
      <c r="AI10" s="587">
        <f t="shared" si="2"/>
        <v>42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 t="shared" si="5"/>
        <v>10</v>
      </c>
      <c r="AO10" s="55">
        <f t="shared" si="6"/>
        <v>21</v>
      </c>
      <c r="AP10" s="55">
        <f t="shared" si="7"/>
        <v>21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1" ht="14">
      <c r="A11" s="19"/>
      <c r="B11" s="20"/>
      <c r="C11" s="546"/>
      <c r="D11" s="727"/>
      <c r="E11" s="727"/>
      <c r="F11" s="727"/>
      <c r="G11" s="727"/>
      <c r="H11" s="727"/>
      <c r="I11" s="784"/>
      <c r="J11" s="727"/>
      <c r="K11" s="784"/>
      <c r="L11" s="784"/>
      <c r="M11" s="727"/>
      <c r="N11" s="727"/>
      <c r="O11" s="771"/>
      <c r="P11" s="784"/>
      <c r="Q11" s="784"/>
      <c r="R11" s="784"/>
      <c r="S11" s="727"/>
      <c r="T11" s="784"/>
      <c r="U11" s="727"/>
      <c r="V11" s="727"/>
      <c r="W11" s="727"/>
      <c r="X11" s="727"/>
      <c r="Y11" s="784"/>
      <c r="Z11" s="784"/>
      <c r="AA11" s="784"/>
      <c r="AB11" s="727"/>
      <c r="AC11" s="727"/>
      <c r="AD11" s="727"/>
      <c r="AE11" s="727"/>
      <c r="AF11" s="784"/>
      <c r="AG11" s="736"/>
      <c r="AH11" s="801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1" ht="14">
      <c r="A12" s="19" t="s">
        <v>46</v>
      </c>
      <c r="B12" s="20" t="s">
        <v>32</v>
      </c>
      <c r="C12" s="49" t="s">
        <v>47</v>
      </c>
      <c r="D12" s="548" t="s">
        <v>42</v>
      </c>
      <c r="E12" s="727" t="s">
        <v>24</v>
      </c>
      <c r="F12" s="727" t="s">
        <v>34</v>
      </c>
      <c r="G12" s="727" t="s">
        <v>21</v>
      </c>
      <c r="H12" s="727" t="s">
        <v>40</v>
      </c>
      <c r="I12" s="729" t="s">
        <v>21</v>
      </c>
      <c r="J12" s="727" t="s">
        <v>21</v>
      </c>
      <c r="K12" s="784" t="s">
        <v>42</v>
      </c>
      <c r="L12" s="727" t="s">
        <v>42</v>
      </c>
      <c r="M12" s="727" t="s">
        <v>126</v>
      </c>
      <c r="N12" s="863" t="s">
        <v>40</v>
      </c>
      <c r="O12" s="771" t="s">
        <v>42</v>
      </c>
      <c r="P12" s="787" t="s">
        <v>21</v>
      </c>
      <c r="Q12" s="727" t="s">
        <v>42</v>
      </c>
      <c r="R12" s="727" t="s">
        <v>24</v>
      </c>
      <c r="S12" s="784" t="s">
        <v>34</v>
      </c>
      <c r="T12" s="727" t="s">
        <v>21</v>
      </c>
      <c r="U12" s="727" t="s">
        <v>42</v>
      </c>
      <c r="V12" s="727" t="s">
        <v>42</v>
      </c>
      <c r="W12" s="548" t="s">
        <v>24</v>
      </c>
      <c r="X12" s="727" t="s">
        <v>34</v>
      </c>
      <c r="Y12" s="727" t="s">
        <v>21</v>
      </c>
      <c r="Z12" s="727" t="s">
        <v>24</v>
      </c>
      <c r="AA12" s="727" t="s">
        <v>34</v>
      </c>
      <c r="AB12" s="727" t="s">
        <v>21</v>
      </c>
      <c r="AC12" s="727" t="s">
        <v>24</v>
      </c>
      <c r="AD12" s="568" t="s">
        <v>34</v>
      </c>
      <c r="AE12" s="784" t="s">
        <v>24</v>
      </c>
      <c r="AF12" s="784" t="s">
        <v>34</v>
      </c>
      <c r="AG12" s="736" t="s">
        <v>21</v>
      </c>
      <c r="AH12" s="802" t="s">
        <v>21</v>
      </c>
      <c r="AI12" s="99">
        <f t="shared" si="2"/>
        <v>18</v>
      </c>
      <c r="AJ12" s="100">
        <f t="shared" si="3"/>
        <v>0</v>
      </c>
      <c r="AK12" s="101">
        <f t="shared" si="4"/>
        <v>24</v>
      </c>
      <c r="AL12" s="104" t="s">
        <v>48</v>
      </c>
      <c r="AM12" s="103"/>
      <c r="AN12" s="55">
        <f t="shared" si="5"/>
        <v>0</v>
      </c>
      <c r="AO12" s="55">
        <f t="shared" si="6"/>
        <v>9</v>
      </c>
      <c r="AP12" s="55">
        <f t="shared" si="7"/>
        <v>9</v>
      </c>
      <c r="AQ12" s="55">
        <f t="shared" si="8"/>
        <v>6</v>
      </c>
      <c r="AR12" s="55">
        <f t="shared" si="9"/>
        <v>6</v>
      </c>
      <c r="AS12" s="55">
        <f t="shared" si="10"/>
        <v>6</v>
      </c>
      <c r="AT12" s="55">
        <f t="shared" si="11"/>
        <v>6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  <c r="AY12" s="55">
        <f t="shared" ref="AY12:AY20" si="16">COUNTIF(E12:AI12,"ﾍﾙ")</f>
        <v>1</v>
      </c>
    </row>
    <row r="13" spans="1:51" ht="14">
      <c r="A13" s="19" t="s">
        <v>46</v>
      </c>
      <c r="B13" s="20" t="s">
        <v>32</v>
      </c>
      <c r="C13" s="49" t="s">
        <v>49</v>
      </c>
      <c r="D13" s="729" t="s">
        <v>21</v>
      </c>
      <c r="E13" s="727" t="s">
        <v>28</v>
      </c>
      <c r="F13" s="727" t="s">
        <v>34</v>
      </c>
      <c r="G13" s="727" t="s">
        <v>21</v>
      </c>
      <c r="H13" s="727" t="s">
        <v>28</v>
      </c>
      <c r="I13" s="727" t="s">
        <v>34</v>
      </c>
      <c r="J13" s="548" t="s">
        <v>21</v>
      </c>
      <c r="K13" s="784" t="s">
        <v>28</v>
      </c>
      <c r="L13" s="727" t="s">
        <v>34</v>
      </c>
      <c r="M13" s="727" t="s">
        <v>21</v>
      </c>
      <c r="N13" s="727" t="s">
        <v>41</v>
      </c>
      <c r="O13" s="771" t="s">
        <v>126</v>
      </c>
      <c r="P13" s="727" t="s">
        <v>36</v>
      </c>
      <c r="Q13" s="784" t="s">
        <v>28</v>
      </c>
      <c r="R13" s="727" t="s">
        <v>34</v>
      </c>
      <c r="S13" s="784" t="s">
        <v>21</v>
      </c>
      <c r="T13" s="784" t="s">
        <v>21</v>
      </c>
      <c r="U13" s="727" t="s">
        <v>36</v>
      </c>
      <c r="V13" s="727" t="s">
        <v>28</v>
      </c>
      <c r="W13" s="727" t="s">
        <v>34</v>
      </c>
      <c r="X13" s="727" t="s">
        <v>21</v>
      </c>
      <c r="Y13" s="784" t="s">
        <v>121</v>
      </c>
      <c r="Z13" s="727" t="s">
        <v>28</v>
      </c>
      <c r="AA13" s="727" t="s">
        <v>34</v>
      </c>
      <c r="AB13" s="727" t="s">
        <v>21</v>
      </c>
      <c r="AC13" s="727" t="s">
        <v>28</v>
      </c>
      <c r="AD13" s="548" t="s">
        <v>34</v>
      </c>
      <c r="AE13" s="548" t="s">
        <v>21</v>
      </c>
      <c r="AF13" s="784" t="s">
        <v>41</v>
      </c>
      <c r="AG13" s="736" t="s">
        <v>41</v>
      </c>
      <c r="AH13" s="803" t="s">
        <v>41</v>
      </c>
      <c r="AI13" s="99">
        <f t="shared" si="2"/>
        <v>18</v>
      </c>
      <c r="AJ13" s="100">
        <f t="shared" si="3"/>
        <v>0</v>
      </c>
      <c r="AK13" s="101">
        <f t="shared" si="4"/>
        <v>28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9</v>
      </c>
      <c r="AQ13" s="55">
        <f t="shared" si="8"/>
        <v>0</v>
      </c>
      <c r="AR13" s="55">
        <f t="shared" si="9"/>
        <v>0</v>
      </c>
      <c r="AS13" s="55">
        <f t="shared" si="10"/>
        <v>0</v>
      </c>
      <c r="AT13" s="55">
        <f t="shared" si="11"/>
        <v>0</v>
      </c>
      <c r="AU13" s="55">
        <f t="shared" si="12"/>
        <v>7</v>
      </c>
      <c r="AV13" s="55">
        <f t="shared" si="13"/>
        <v>7</v>
      </c>
      <c r="AW13" s="55">
        <f t="shared" si="14"/>
        <v>7</v>
      </c>
      <c r="AX13" s="55">
        <f t="shared" si="15"/>
        <v>7</v>
      </c>
      <c r="AY13" s="55">
        <f t="shared" si="16"/>
        <v>1</v>
      </c>
    </row>
    <row r="14" spans="1:51" ht="14">
      <c r="A14" s="19" t="s">
        <v>46</v>
      </c>
      <c r="B14" s="20" t="s">
        <v>32</v>
      </c>
      <c r="C14" s="49" t="s">
        <v>50</v>
      </c>
      <c r="D14" s="727" t="s">
        <v>41</v>
      </c>
      <c r="E14" s="727" t="s">
        <v>36</v>
      </c>
      <c r="F14" s="727" t="s">
        <v>126</v>
      </c>
      <c r="G14" s="729" t="s">
        <v>21</v>
      </c>
      <c r="H14" s="727" t="s">
        <v>24</v>
      </c>
      <c r="I14" s="784" t="s">
        <v>34</v>
      </c>
      <c r="J14" s="727" t="s">
        <v>21</v>
      </c>
      <c r="K14" s="784" t="s">
        <v>36</v>
      </c>
      <c r="L14" s="784" t="s">
        <v>36</v>
      </c>
      <c r="M14" s="727" t="s">
        <v>28</v>
      </c>
      <c r="N14" s="727" t="s">
        <v>34</v>
      </c>
      <c r="O14" s="771" t="s">
        <v>21</v>
      </c>
      <c r="P14" s="784" t="s">
        <v>24</v>
      </c>
      <c r="Q14" s="727" t="s">
        <v>34</v>
      </c>
      <c r="R14" s="727" t="s">
        <v>21</v>
      </c>
      <c r="S14" s="784" t="s">
        <v>28</v>
      </c>
      <c r="T14" s="568" t="s">
        <v>34</v>
      </c>
      <c r="U14" s="729" t="s">
        <v>21</v>
      </c>
      <c r="V14" s="727" t="s">
        <v>41</v>
      </c>
      <c r="W14" s="729" t="s">
        <v>21</v>
      </c>
      <c r="X14" s="568" t="s">
        <v>28</v>
      </c>
      <c r="Y14" s="784" t="s">
        <v>34</v>
      </c>
      <c r="Z14" s="784" t="s">
        <v>21</v>
      </c>
      <c r="AA14" s="784" t="s">
        <v>24</v>
      </c>
      <c r="AB14" s="548" t="s">
        <v>34</v>
      </c>
      <c r="AC14" s="727" t="s">
        <v>21</v>
      </c>
      <c r="AD14" s="727" t="s">
        <v>36</v>
      </c>
      <c r="AE14" s="727" t="s">
        <v>126</v>
      </c>
      <c r="AF14" s="568" t="s">
        <v>24</v>
      </c>
      <c r="AG14" s="736" t="s">
        <v>34</v>
      </c>
      <c r="AH14" s="803" t="s">
        <v>21</v>
      </c>
      <c r="AI14" s="99">
        <f t="shared" si="2"/>
        <v>18</v>
      </c>
      <c r="AJ14" s="100">
        <f t="shared" si="3"/>
        <v>0</v>
      </c>
      <c r="AK14" s="101">
        <f t="shared" si="4"/>
        <v>28</v>
      </c>
      <c r="AL14" s="104" t="s">
        <v>51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4</v>
      </c>
      <c r="AR14" s="55">
        <f t="shared" si="9"/>
        <v>4</v>
      </c>
      <c r="AS14" s="55">
        <f t="shared" si="10"/>
        <v>4</v>
      </c>
      <c r="AT14" s="55">
        <f t="shared" si="11"/>
        <v>4</v>
      </c>
      <c r="AU14" s="55">
        <f t="shared" si="12"/>
        <v>3</v>
      </c>
      <c r="AV14" s="55">
        <f t="shared" si="13"/>
        <v>3</v>
      </c>
      <c r="AW14" s="55">
        <f t="shared" si="14"/>
        <v>3</v>
      </c>
      <c r="AX14" s="55">
        <f t="shared" si="15"/>
        <v>3</v>
      </c>
      <c r="AY14" s="55">
        <f t="shared" si="16"/>
        <v>2</v>
      </c>
    </row>
    <row r="15" spans="1:51" ht="14">
      <c r="A15" s="33" t="s">
        <v>46</v>
      </c>
      <c r="B15" s="34" t="s">
        <v>32</v>
      </c>
      <c r="C15" s="49" t="s">
        <v>52</v>
      </c>
      <c r="D15" s="727" t="s">
        <v>28</v>
      </c>
      <c r="E15" s="727" t="s">
        <v>34</v>
      </c>
      <c r="F15" s="727" t="s">
        <v>21</v>
      </c>
      <c r="G15" s="727" t="s">
        <v>41</v>
      </c>
      <c r="H15" s="729" t="s">
        <v>21</v>
      </c>
      <c r="I15" s="787" t="s">
        <v>21</v>
      </c>
      <c r="J15" s="727" t="s">
        <v>21</v>
      </c>
      <c r="K15" s="784" t="s">
        <v>126</v>
      </c>
      <c r="L15" s="784" t="s">
        <v>24</v>
      </c>
      <c r="M15" s="727" t="s">
        <v>34</v>
      </c>
      <c r="N15" s="727" t="s">
        <v>21</v>
      </c>
      <c r="O15" s="756" t="s">
        <v>41</v>
      </c>
      <c r="P15" s="784" t="s">
        <v>42</v>
      </c>
      <c r="Q15" s="784" t="s">
        <v>21</v>
      </c>
      <c r="R15" s="784" t="s">
        <v>41</v>
      </c>
      <c r="S15" s="784" t="s">
        <v>40</v>
      </c>
      <c r="T15" s="784" t="s">
        <v>24</v>
      </c>
      <c r="U15" s="727" t="s">
        <v>34</v>
      </c>
      <c r="V15" s="727" t="s">
        <v>21</v>
      </c>
      <c r="W15" s="548" t="s">
        <v>41</v>
      </c>
      <c r="X15" s="568" t="s">
        <v>126</v>
      </c>
      <c r="Y15" s="784" t="s">
        <v>28</v>
      </c>
      <c r="Z15" s="784" t="s">
        <v>34</v>
      </c>
      <c r="AA15" s="784" t="s">
        <v>21</v>
      </c>
      <c r="AB15" s="727" t="s">
        <v>42</v>
      </c>
      <c r="AC15" s="727" t="s">
        <v>42</v>
      </c>
      <c r="AD15" s="727" t="s">
        <v>42</v>
      </c>
      <c r="AE15" s="727" t="s">
        <v>21</v>
      </c>
      <c r="AF15" s="784" t="s">
        <v>126</v>
      </c>
      <c r="AG15" s="736" t="s">
        <v>24</v>
      </c>
      <c r="AH15" s="803" t="s">
        <v>34</v>
      </c>
      <c r="AI15" s="99">
        <f t="shared" si="2"/>
        <v>18</v>
      </c>
      <c r="AJ15" s="100">
        <f t="shared" si="3"/>
        <v>0</v>
      </c>
      <c r="AK15" s="101">
        <f t="shared" si="4"/>
        <v>20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9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2</v>
      </c>
      <c r="AV15" s="55">
        <f t="shared" si="13"/>
        <v>2</v>
      </c>
      <c r="AW15" s="55">
        <f t="shared" si="14"/>
        <v>2</v>
      </c>
      <c r="AX15" s="55">
        <f t="shared" si="15"/>
        <v>2</v>
      </c>
      <c r="AY15" s="55">
        <f t="shared" si="16"/>
        <v>3</v>
      </c>
    </row>
    <row r="16" spans="1:51" ht="14">
      <c r="A16" s="33" t="s">
        <v>46</v>
      </c>
      <c r="B16" s="34" t="s">
        <v>32</v>
      </c>
      <c r="C16" s="49" t="s">
        <v>53</v>
      </c>
      <c r="D16" s="727" t="s">
        <v>24</v>
      </c>
      <c r="E16" s="727" t="s">
        <v>34</v>
      </c>
      <c r="F16" s="727" t="s">
        <v>21</v>
      </c>
      <c r="G16" s="548" t="s">
        <v>28</v>
      </c>
      <c r="H16" s="727" t="s">
        <v>34</v>
      </c>
      <c r="I16" s="784" t="s">
        <v>21</v>
      </c>
      <c r="J16" s="727" t="s">
        <v>40</v>
      </c>
      <c r="K16" s="784" t="s">
        <v>41</v>
      </c>
      <c r="L16" s="784" t="s">
        <v>40</v>
      </c>
      <c r="M16" s="548" t="s">
        <v>24</v>
      </c>
      <c r="N16" s="727" t="s">
        <v>34</v>
      </c>
      <c r="O16" s="808" t="s">
        <v>21</v>
      </c>
      <c r="P16" s="787" t="s">
        <v>21</v>
      </c>
      <c r="Q16" s="729" t="s">
        <v>21</v>
      </c>
      <c r="R16" s="729" t="s">
        <v>35</v>
      </c>
      <c r="S16" s="727" t="s">
        <v>35</v>
      </c>
      <c r="T16" s="784" t="s">
        <v>126</v>
      </c>
      <c r="U16" s="727" t="s">
        <v>28</v>
      </c>
      <c r="V16" s="727" t="s">
        <v>34</v>
      </c>
      <c r="W16" s="727" t="s">
        <v>21</v>
      </c>
      <c r="X16" s="784" t="s">
        <v>41</v>
      </c>
      <c r="Y16" s="727" t="s">
        <v>21</v>
      </c>
      <c r="Z16" s="784" t="s">
        <v>36</v>
      </c>
      <c r="AA16" s="784" t="s">
        <v>28</v>
      </c>
      <c r="AB16" s="727" t="s">
        <v>34</v>
      </c>
      <c r="AC16" s="727" t="s">
        <v>21</v>
      </c>
      <c r="AD16" s="727" t="s">
        <v>40</v>
      </c>
      <c r="AE16" s="727" t="s">
        <v>21</v>
      </c>
      <c r="AF16" s="784" t="s">
        <v>40</v>
      </c>
      <c r="AG16" s="736" t="s">
        <v>36</v>
      </c>
      <c r="AH16" s="803" t="s">
        <v>28</v>
      </c>
      <c r="AI16" s="99">
        <f t="shared" si="2"/>
        <v>18</v>
      </c>
      <c r="AJ16" s="100">
        <f t="shared" si="3"/>
        <v>2</v>
      </c>
      <c r="AK16" s="101">
        <f t="shared" si="4"/>
        <v>24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4</v>
      </c>
      <c r="AV16" s="55">
        <f t="shared" si="13"/>
        <v>4</v>
      </c>
      <c r="AW16" s="55">
        <f t="shared" si="14"/>
        <v>4</v>
      </c>
      <c r="AX16" s="55">
        <f t="shared" si="15"/>
        <v>4</v>
      </c>
      <c r="AY16" s="55">
        <f t="shared" si="16"/>
        <v>1</v>
      </c>
    </row>
    <row r="17" spans="1:51" ht="14">
      <c r="A17" s="19" t="s">
        <v>46</v>
      </c>
      <c r="B17" s="34" t="s">
        <v>32</v>
      </c>
      <c r="C17" s="49" t="s">
        <v>54</v>
      </c>
      <c r="D17" s="548" t="s">
        <v>21</v>
      </c>
      <c r="E17" s="548" t="s">
        <v>42</v>
      </c>
      <c r="F17" s="727" t="s">
        <v>24</v>
      </c>
      <c r="G17" s="727" t="s">
        <v>34</v>
      </c>
      <c r="H17" s="727" t="s">
        <v>21</v>
      </c>
      <c r="I17" s="727" t="s">
        <v>41</v>
      </c>
      <c r="J17" s="727" t="s">
        <v>28</v>
      </c>
      <c r="K17" s="784" t="s">
        <v>34</v>
      </c>
      <c r="L17" s="729" t="s">
        <v>21</v>
      </c>
      <c r="M17" s="727" t="s">
        <v>21</v>
      </c>
      <c r="N17" s="727" t="s">
        <v>37</v>
      </c>
      <c r="O17" s="771" t="s">
        <v>28</v>
      </c>
      <c r="P17" s="568" t="s">
        <v>34</v>
      </c>
      <c r="Q17" s="568" t="s">
        <v>21</v>
      </c>
      <c r="R17" s="784" t="s">
        <v>36</v>
      </c>
      <c r="S17" s="784" t="s">
        <v>41</v>
      </c>
      <c r="T17" s="727" t="s">
        <v>41</v>
      </c>
      <c r="U17" s="727" t="s">
        <v>21</v>
      </c>
      <c r="V17" s="548" t="s">
        <v>21</v>
      </c>
      <c r="W17" s="727" t="s">
        <v>126</v>
      </c>
      <c r="X17" s="727" t="s">
        <v>24</v>
      </c>
      <c r="Y17" s="727" t="s">
        <v>34</v>
      </c>
      <c r="Z17" s="727" t="s">
        <v>21</v>
      </c>
      <c r="AA17" s="727" t="s">
        <v>126</v>
      </c>
      <c r="AB17" s="548" t="s">
        <v>40</v>
      </c>
      <c r="AC17" s="727" t="s">
        <v>126</v>
      </c>
      <c r="AD17" s="784" t="s">
        <v>24</v>
      </c>
      <c r="AE17" s="784" t="s">
        <v>34</v>
      </c>
      <c r="AF17" s="784" t="s">
        <v>21</v>
      </c>
      <c r="AG17" s="736" t="s">
        <v>28</v>
      </c>
      <c r="AH17" s="803" t="s">
        <v>34</v>
      </c>
      <c r="AI17" s="99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48</v>
      </c>
      <c r="AM17" s="98"/>
      <c r="AN17" s="55">
        <f t="shared" si="5"/>
        <v>1</v>
      </c>
      <c r="AO17" s="55">
        <f t="shared" si="6"/>
        <v>9</v>
      </c>
      <c r="AP17" s="55">
        <f t="shared" si="7"/>
        <v>9</v>
      </c>
      <c r="AQ17" s="55">
        <f t="shared" si="8"/>
        <v>3</v>
      </c>
      <c r="AR17" s="55">
        <f t="shared" si="9"/>
        <v>3</v>
      </c>
      <c r="AS17" s="55">
        <f t="shared" si="10"/>
        <v>3</v>
      </c>
      <c r="AT17" s="55">
        <f t="shared" si="11"/>
        <v>3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  <c r="AY17" s="55">
        <f t="shared" si="16"/>
        <v>3</v>
      </c>
    </row>
    <row r="18" spans="1:51" ht="14">
      <c r="A18" s="19" t="s">
        <v>46</v>
      </c>
      <c r="B18" s="34" t="s">
        <v>32</v>
      </c>
      <c r="C18" s="49" t="s">
        <v>55</v>
      </c>
      <c r="D18" s="727" t="s">
        <v>34</v>
      </c>
      <c r="E18" s="727" t="s">
        <v>21</v>
      </c>
      <c r="F18" s="729" t="s">
        <v>35</v>
      </c>
      <c r="G18" s="727" t="s">
        <v>126</v>
      </c>
      <c r="H18" s="548" t="s">
        <v>36</v>
      </c>
      <c r="I18" s="548" t="s">
        <v>36</v>
      </c>
      <c r="J18" s="548" t="s">
        <v>24</v>
      </c>
      <c r="K18" s="784" t="s">
        <v>34</v>
      </c>
      <c r="L18" s="727" t="s">
        <v>21</v>
      </c>
      <c r="M18" s="727" t="s">
        <v>40</v>
      </c>
      <c r="N18" s="727" t="s">
        <v>21</v>
      </c>
      <c r="O18" s="771" t="s">
        <v>21</v>
      </c>
      <c r="P18" s="727" t="s">
        <v>28</v>
      </c>
      <c r="Q18" s="784" t="s">
        <v>34</v>
      </c>
      <c r="R18" s="784" t="s">
        <v>21</v>
      </c>
      <c r="S18" s="784" t="s">
        <v>126</v>
      </c>
      <c r="T18" s="727" t="s">
        <v>28</v>
      </c>
      <c r="U18" s="727" t="s">
        <v>34</v>
      </c>
      <c r="V18" s="727" t="s">
        <v>21</v>
      </c>
      <c r="W18" s="727" t="s">
        <v>42</v>
      </c>
      <c r="X18" s="727" t="s">
        <v>36</v>
      </c>
      <c r="Y18" s="784" t="s">
        <v>24</v>
      </c>
      <c r="Z18" s="727" t="s">
        <v>34</v>
      </c>
      <c r="AA18" s="727" t="s">
        <v>21</v>
      </c>
      <c r="AB18" s="727" t="s">
        <v>126</v>
      </c>
      <c r="AC18" s="727" t="s">
        <v>21</v>
      </c>
      <c r="AD18" s="727" t="s">
        <v>28</v>
      </c>
      <c r="AE18" s="727" t="s">
        <v>34</v>
      </c>
      <c r="AF18" s="784" t="s">
        <v>21</v>
      </c>
      <c r="AG18" s="736" t="s">
        <v>40</v>
      </c>
      <c r="AH18" s="803" t="s">
        <v>42</v>
      </c>
      <c r="AI18" s="99">
        <f t="shared" si="2"/>
        <v>18</v>
      </c>
      <c r="AJ18" s="100">
        <f t="shared" si="3"/>
        <v>1</v>
      </c>
      <c r="AK18" s="101">
        <f t="shared" si="4"/>
        <v>20</v>
      </c>
      <c r="AL18" s="104" t="s">
        <v>51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3</v>
      </c>
      <c r="AW18" s="55">
        <f t="shared" si="14"/>
        <v>3</v>
      </c>
      <c r="AX18" s="55">
        <f t="shared" si="15"/>
        <v>3</v>
      </c>
      <c r="AY18" s="55">
        <f t="shared" si="16"/>
        <v>3</v>
      </c>
    </row>
    <row r="19" spans="1:51" ht="14">
      <c r="A19" s="19" t="s">
        <v>46</v>
      </c>
      <c r="B19" s="20" t="s">
        <v>32</v>
      </c>
      <c r="C19" s="49" t="s">
        <v>56</v>
      </c>
      <c r="D19" s="548" t="s">
        <v>34</v>
      </c>
      <c r="E19" s="548" t="s">
        <v>21</v>
      </c>
      <c r="F19" s="727" t="s">
        <v>40</v>
      </c>
      <c r="G19" s="727" t="s">
        <v>24</v>
      </c>
      <c r="H19" s="727" t="s">
        <v>34</v>
      </c>
      <c r="I19" s="784" t="s">
        <v>21</v>
      </c>
      <c r="J19" s="548" t="s">
        <v>126</v>
      </c>
      <c r="K19" s="568" t="s">
        <v>24</v>
      </c>
      <c r="L19" s="784" t="s">
        <v>34</v>
      </c>
      <c r="M19" s="727" t="s">
        <v>21</v>
      </c>
      <c r="N19" s="727" t="s">
        <v>28</v>
      </c>
      <c r="O19" s="771" t="s">
        <v>34</v>
      </c>
      <c r="P19" s="784" t="s">
        <v>21</v>
      </c>
      <c r="Q19" s="784" t="s">
        <v>24</v>
      </c>
      <c r="R19" s="784" t="s">
        <v>34</v>
      </c>
      <c r="S19" s="784" t="s">
        <v>21</v>
      </c>
      <c r="T19" s="784" t="s">
        <v>36</v>
      </c>
      <c r="U19" s="727" t="s">
        <v>41</v>
      </c>
      <c r="V19" s="727" t="s">
        <v>40</v>
      </c>
      <c r="W19" s="727" t="s">
        <v>28</v>
      </c>
      <c r="X19" s="568" t="s">
        <v>34</v>
      </c>
      <c r="Y19" s="784" t="s">
        <v>21</v>
      </c>
      <c r="Z19" s="784" t="s">
        <v>42</v>
      </c>
      <c r="AA19" s="784" t="s">
        <v>40</v>
      </c>
      <c r="AB19" s="729" t="s">
        <v>21</v>
      </c>
      <c r="AC19" s="729" t="s">
        <v>21</v>
      </c>
      <c r="AD19" s="727" t="s">
        <v>41</v>
      </c>
      <c r="AE19" s="727" t="s">
        <v>28</v>
      </c>
      <c r="AF19" s="784" t="s">
        <v>34</v>
      </c>
      <c r="AG19" s="736" t="s">
        <v>21</v>
      </c>
      <c r="AH19" s="803" t="s">
        <v>126</v>
      </c>
      <c r="AI19" s="99">
        <f t="shared" si="2"/>
        <v>18</v>
      </c>
      <c r="AJ19" s="100">
        <f t="shared" si="3"/>
        <v>0</v>
      </c>
      <c r="AK19" s="101">
        <f t="shared" si="4"/>
        <v>24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3</v>
      </c>
      <c r="AU19" s="55">
        <f t="shared" si="12"/>
        <v>3</v>
      </c>
      <c r="AV19" s="55">
        <f t="shared" si="13"/>
        <v>3</v>
      </c>
      <c r="AW19" s="55">
        <f t="shared" si="14"/>
        <v>3</v>
      </c>
      <c r="AX19" s="55">
        <f t="shared" si="15"/>
        <v>3</v>
      </c>
      <c r="AY19" s="55">
        <f t="shared" si="16"/>
        <v>2</v>
      </c>
    </row>
    <row r="20" spans="1:51" ht="14">
      <c r="A20" s="19" t="s">
        <v>46</v>
      </c>
      <c r="B20" s="34" t="s">
        <v>32</v>
      </c>
      <c r="C20" s="49" t="s">
        <v>57</v>
      </c>
      <c r="D20" s="727" t="s">
        <v>21</v>
      </c>
      <c r="E20" s="727" t="s">
        <v>41</v>
      </c>
      <c r="F20" s="727" t="s">
        <v>41</v>
      </c>
      <c r="G20" s="729" t="s">
        <v>21</v>
      </c>
      <c r="H20" s="729" t="s">
        <v>35</v>
      </c>
      <c r="I20" s="784" t="s">
        <v>28</v>
      </c>
      <c r="J20" s="727" t="s">
        <v>34</v>
      </c>
      <c r="K20" s="784" t="s">
        <v>21</v>
      </c>
      <c r="L20" s="784" t="s">
        <v>126</v>
      </c>
      <c r="M20" s="727" t="s">
        <v>42</v>
      </c>
      <c r="N20" s="863" t="s">
        <v>24</v>
      </c>
      <c r="O20" s="771" t="s">
        <v>34</v>
      </c>
      <c r="P20" s="787" t="s">
        <v>21</v>
      </c>
      <c r="Q20" s="784" t="s">
        <v>41</v>
      </c>
      <c r="R20" s="568" t="s">
        <v>28</v>
      </c>
      <c r="S20" s="784" t="s">
        <v>34</v>
      </c>
      <c r="T20" s="784" t="s">
        <v>21</v>
      </c>
      <c r="U20" s="727" t="s">
        <v>24</v>
      </c>
      <c r="V20" s="727" t="s">
        <v>34</v>
      </c>
      <c r="W20" s="727" t="s">
        <v>21</v>
      </c>
      <c r="X20" s="784" t="s">
        <v>42</v>
      </c>
      <c r="Y20" s="784" t="s">
        <v>126</v>
      </c>
      <c r="Z20" s="784" t="s">
        <v>21</v>
      </c>
      <c r="AA20" s="784" t="s">
        <v>41</v>
      </c>
      <c r="AB20" s="727" t="s">
        <v>28</v>
      </c>
      <c r="AC20" s="727" t="s">
        <v>34</v>
      </c>
      <c r="AD20" s="727" t="s">
        <v>21</v>
      </c>
      <c r="AE20" s="548" t="s">
        <v>37</v>
      </c>
      <c r="AF20" s="568" t="s">
        <v>37</v>
      </c>
      <c r="AG20" s="736" t="s">
        <v>21</v>
      </c>
      <c r="AH20" s="803" t="s">
        <v>24</v>
      </c>
      <c r="AI20" s="99">
        <f t="shared" si="2"/>
        <v>18</v>
      </c>
      <c r="AJ20" s="100">
        <f t="shared" si="3"/>
        <v>1</v>
      </c>
      <c r="AK20" s="101">
        <f t="shared" si="4"/>
        <v>24</v>
      </c>
      <c r="AL20" s="104" t="s">
        <v>48</v>
      </c>
      <c r="AN20" s="55">
        <f t="shared" si="5"/>
        <v>2</v>
      </c>
      <c r="AO20" s="55">
        <f t="shared" si="6"/>
        <v>9</v>
      </c>
      <c r="AP20" s="55">
        <f t="shared" si="7"/>
        <v>9</v>
      </c>
      <c r="AQ20" s="55">
        <f t="shared" si="8"/>
        <v>3</v>
      </c>
      <c r="AR20" s="55">
        <f t="shared" si="9"/>
        <v>3</v>
      </c>
      <c r="AS20" s="55">
        <f t="shared" si="10"/>
        <v>3</v>
      </c>
      <c r="AT20" s="55">
        <f t="shared" si="11"/>
        <v>3</v>
      </c>
      <c r="AU20" s="55">
        <f t="shared" si="12"/>
        <v>3</v>
      </c>
      <c r="AV20" s="55">
        <f t="shared" si="13"/>
        <v>3</v>
      </c>
      <c r="AW20" s="55">
        <f t="shared" si="14"/>
        <v>3</v>
      </c>
      <c r="AX20" s="55">
        <f t="shared" si="15"/>
        <v>3</v>
      </c>
      <c r="AY20" s="55">
        <f t="shared" si="16"/>
        <v>2</v>
      </c>
    </row>
    <row r="21" spans="1:51" ht="14">
      <c r="A21" s="19" t="s">
        <v>46</v>
      </c>
      <c r="B21" s="34" t="s">
        <v>32</v>
      </c>
      <c r="C21" s="32" t="s">
        <v>59</v>
      </c>
      <c r="D21" s="729" t="s">
        <v>21</v>
      </c>
      <c r="E21" s="727" t="s">
        <v>103</v>
      </c>
      <c r="F21" s="727" t="s">
        <v>42</v>
      </c>
      <c r="G21" s="727" t="s">
        <v>42</v>
      </c>
      <c r="H21" s="727" t="s">
        <v>103</v>
      </c>
      <c r="I21" s="784" t="s">
        <v>21</v>
      </c>
      <c r="J21" s="727" t="s">
        <v>41</v>
      </c>
      <c r="K21" s="784" t="s">
        <v>103</v>
      </c>
      <c r="L21" s="784" t="s">
        <v>103</v>
      </c>
      <c r="M21" s="727" t="s">
        <v>36</v>
      </c>
      <c r="N21" s="727" t="s">
        <v>21</v>
      </c>
      <c r="O21" s="771" t="s">
        <v>21</v>
      </c>
      <c r="P21" s="784" t="s">
        <v>41</v>
      </c>
      <c r="Q21" s="727" t="s">
        <v>36</v>
      </c>
      <c r="R21" s="727" t="s">
        <v>42</v>
      </c>
      <c r="S21" s="727" t="s">
        <v>36</v>
      </c>
      <c r="T21" s="784" t="s">
        <v>21</v>
      </c>
      <c r="U21" s="727" t="s">
        <v>21</v>
      </c>
      <c r="V21" s="727" t="s">
        <v>103</v>
      </c>
      <c r="W21" s="727" t="s">
        <v>36</v>
      </c>
      <c r="X21" s="784" t="s">
        <v>21</v>
      </c>
      <c r="Y21" s="727" t="s">
        <v>40</v>
      </c>
      <c r="Z21" s="784" t="s">
        <v>103</v>
      </c>
      <c r="AA21" s="784" t="s">
        <v>42</v>
      </c>
      <c r="AB21" s="863" t="s">
        <v>41</v>
      </c>
      <c r="AC21" s="727" t="s">
        <v>40</v>
      </c>
      <c r="AD21" s="548" t="s">
        <v>21</v>
      </c>
      <c r="AE21" s="727" t="s">
        <v>40</v>
      </c>
      <c r="AF21" s="784" t="s">
        <v>103</v>
      </c>
      <c r="AG21" s="736" t="s">
        <v>21</v>
      </c>
      <c r="AH21" s="803" t="s">
        <v>103</v>
      </c>
      <c r="AI21" s="99">
        <f t="shared" si="2"/>
        <v>18</v>
      </c>
      <c r="AJ21" s="100">
        <f t="shared" si="3"/>
        <v>0</v>
      </c>
      <c r="AK21" s="101">
        <f t="shared" si="4"/>
        <v>0</v>
      </c>
      <c r="AL21" s="769" t="s">
        <v>104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  <c r="AY21" s="55">
        <f>COUNTIF(E21:AI21,"ｹｱ")</f>
        <v>8</v>
      </c>
    </row>
    <row r="22" spans="1:51" ht="14">
      <c r="A22" s="294" t="s">
        <v>46</v>
      </c>
      <c r="B22" s="884" t="s">
        <v>44</v>
      </c>
      <c r="C22" s="885" t="s">
        <v>61</v>
      </c>
      <c r="D22" s="733" t="s">
        <v>126</v>
      </c>
      <c r="E22" s="733" t="s">
        <v>21</v>
      </c>
      <c r="F22" s="734" t="s">
        <v>36</v>
      </c>
      <c r="G22" s="733" t="s">
        <v>36</v>
      </c>
      <c r="H22" s="733" t="s">
        <v>41</v>
      </c>
      <c r="I22" s="733" t="s">
        <v>40</v>
      </c>
      <c r="J22" s="733" t="s">
        <v>36</v>
      </c>
      <c r="K22" s="733" t="s">
        <v>21</v>
      </c>
      <c r="L22" s="733" t="s">
        <v>41</v>
      </c>
      <c r="M22" s="733" t="s">
        <v>41</v>
      </c>
      <c r="N22" s="733" t="s">
        <v>36</v>
      </c>
      <c r="O22" s="775" t="s">
        <v>36</v>
      </c>
      <c r="P22" s="788" t="s">
        <v>21</v>
      </c>
      <c r="Q22" s="788" t="s">
        <v>35</v>
      </c>
      <c r="R22" s="788" t="s">
        <v>21</v>
      </c>
      <c r="S22" s="788" t="s">
        <v>21</v>
      </c>
      <c r="T22" s="733" t="s">
        <v>42</v>
      </c>
      <c r="U22" s="733" t="s">
        <v>126</v>
      </c>
      <c r="V22" s="733" t="s">
        <v>36</v>
      </c>
      <c r="W22" s="733" t="s">
        <v>40</v>
      </c>
      <c r="X22" s="733" t="s">
        <v>21</v>
      </c>
      <c r="Y22" s="733" t="s">
        <v>42</v>
      </c>
      <c r="Z22" s="733" t="s">
        <v>21</v>
      </c>
      <c r="AA22" s="733" t="s">
        <v>36</v>
      </c>
      <c r="AB22" s="733" t="s">
        <v>36</v>
      </c>
      <c r="AC22" s="798" t="s">
        <v>21</v>
      </c>
      <c r="AD22" s="798" t="s">
        <v>126</v>
      </c>
      <c r="AE22" s="584" t="s">
        <v>41</v>
      </c>
      <c r="AF22" s="725" t="s">
        <v>36</v>
      </c>
      <c r="AG22" s="736" t="s">
        <v>21</v>
      </c>
      <c r="AH22" s="590" t="s">
        <v>36</v>
      </c>
      <c r="AI22" s="873">
        <f t="shared" si="2"/>
        <v>18</v>
      </c>
      <c r="AJ22" s="874">
        <f t="shared" si="3"/>
        <v>1</v>
      </c>
      <c r="AK22" s="875">
        <f t="shared" si="4"/>
        <v>0</v>
      </c>
      <c r="AL22" s="373" t="s">
        <v>51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0</v>
      </c>
      <c r="AR22" s="55">
        <f t="shared" si="9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  <c r="AY22" s="55">
        <f>COUNTIF(E22:AI22,"ﾍﾙ")</f>
        <v>2</v>
      </c>
    </row>
    <row r="23" spans="1:51" ht="14">
      <c r="A23" s="433" t="s">
        <v>46</v>
      </c>
      <c r="B23" s="37" t="s">
        <v>32</v>
      </c>
      <c r="C23" s="557" t="s">
        <v>129</v>
      </c>
      <c r="D23" s="736" t="s">
        <v>40</v>
      </c>
      <c r="E23" s="736" t="s">
        <v>40</v>
      </c>
      <c r="F23" s="835" t="s">
        <v>21</v>
      </c>
      <c r="G23" s="736" t="s">
        <v>40</v>
      </c>
      <c r="H23" s="736" t="s">
        <v>42</v>
      </c>
      <c r="I23" s="736" t="s">
        <v>21</v>
      </c>
      <c r="J23" s="736" t="s">
        <v>42</v>
      </c>
      <c r="K23" s="736" t="s">
        <v>40</v>
      </c>
      <c r="L23" s="736" t="s">
        <v>21</v>
      </c>
      <c r="M23" s="736" t="s">
        <v>21</v>
      </c>
      <c r="N23" s="736" t="s">
        <v>42</v>
      </c>
      <c r="O23" s="776" t="s">
        <v>40</v>
      </c>
      <c r="P23" s="736" t="s">
        <v>40</v>
      </c>
      <c r="Q23" s="550" t="s">
        <v>21</v>
      </c>
      <c r="R23" s="550" t="s">
        <v>40</v>
      </c>
      <c r="S23" s="736" t="s">
        <v>42</v>
      </c>
      <c r="T23" s="736" t="s">
        <v>40</v>
      </c>
      <c r="U23" s="736" t="s">
        <v>40</v>
      </c>
      <c r="V23" s="736" t="s">
        <v>21</v>
      </c>
      <c r="W23" s="736" t="s">
        <v>41</v>
      </c>
      <c r="X23" s="550" t="s">
        <v>41</v>
      </c>
      <c r="Y23" s="736" t="s">
        <v>41</v>
      </c>
      <c r="Z23" s="736" t="s">
        <v>41</v>
      </c>
      <c r="AA23" s="749" t="s">
        <v>21</v>
      </c>
      <c r="AB23" s="888" t="s">
        <v>21</v>
      </c>
      <c r="AC23" s="736" t="s">
        <v>41</v>
      </c>
      <c r="AD23" s="736" t="s">
        <v>21</v>
      </c>
      <c r="AE23" s="550" t="s">
        <v>42</v>
      </c>
      <c r="AF23" s="869" t="s">
        <v>42</v>
      </c>
      <c r="AG23" s="736" t="s">
        <v>42</v>
      </c>
      <c r="AH23" s="876" t="s">
        <v>40</v>
      </c>
      <c r="AI23" s="877">
        <f t="shared" si="2"/>
        <v>18</v>
      </c>
      <c r="AJ23" s="878">
        <f t="shared" si="3"/>
        <v>0</v>
      </c>
      <c r="AK23" s="879"/>
      <c r="AL23" s="104" t="s">
        <v>48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  <c r="AY23" s="55">
        <f>COUNTIF(E23:AI23,"ﾍﾙ")</f>
        <v>0</v>
      </c>
    </row>
    <row r="24" spans="1:51" ht="14">
      <c r="A24" s="19"/>
      <c r="B24" s="779"/>
      <c r="C24" s="49"/>
      <c r="D24" s="838"/>
      <c r="E24" s="838"/>
      <c r="F24" s="838"/>
      <c r="G24" s="838"/>
      <c r="H24" s="838"/>
      <c r="I24" s="838"/>
      <c r="J24" s="838"/>
      <c r="K24" s="838"/>
      <c r="L24" s="838"/>
      <c r="M24" s="847"/>
      <c r="N24" s="847"/>
      <c r="O24" s="771"/>
      <c r="P24" s="784"/>
      <c r="Q24" s="784"/>
      <c r="R24" s="784"/>
      <c r="S24" s="784"/>
      <c r="T24" s="838"/>
      <c r="U24" s="838"/>
      <c r="V24" s="838"/>
      <c r="W24" s="838"/>
      <c r="X24" s="838"/>
      <c r="Y24" s="838"/>
      <c r="Z24" s="838"/>
      <c r="AA24" s="838"/>
      <c r="AB24" s="838"/>
      <c r="AC24" s="727"/>
      <c r="AD24" s="727"/>
      <c r="AE24" s="727"/>
      <c r="AF24" s="784"/>
      <c r="AG24" s="736"/>
      <c r="AH24" s="838"/>
      <c r="AI24" s="880">
        <f t="shared" si="2"/>
        <v>0</v>
      </c>
      <c r="AJ24" s="881">
        <f t="shared" si="3"/>
        <v>0</v>
      </c>
      <c r="AK24" s="882">
        <f>SUM(AQ24:AX24)</f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1" ht="14">
      <c r="A25" s="19"/>
      <c r="B25" s="779"/>
      <c r="C25" s="49"/>
      <c r="D25" s="727"/>
      <c r="E25" s="727"/>
      <c r="F25" s="727"/>
      <c r="G25" s="727"/>
      <c r="H25" s="727"/>
      <c r="I25" s="849"/>
      <c r="J25" s="849"/>
      <c r="K25" s="849"/>
      <c r="L25" s="727"/>
      <c r="M25" s="727"/>
      <c r="N25" s="727"/>
      <c r="O25" s="771"/>
      <c r="P25" s="727"/>
      <c r="Q25" s="727"/>
      <c r="R25" s="727"/>
      <c r="S25" s="727"/>
      <c r="T25" s="727"/>
      <c r="U25" s="727"/>
      <c r="V25" s="727"/>
      <c r="W25" s="727"/>
      <c r="X25" s="727"/>
      <c r="Y25" s="727"/>
      <c r="Z25" s="727"/>
      <c r="AA25" s="727"/>
      <c r="AB25" s="727"/>
      <c r="AC25" s="727"/>
      <c r="AD25" s="727"/>
      <c r="AE25" s="727"/>
      <c r="AF25" s="727"/>
      <c r="AG25" s="727"/>
      <c r="AH25" s="727"/>
      <c r="AI25" s="587">
        <f t="shared" si="2"/>
        <v>0</v>
      </c>
      <c r="AJ25" s="100">
        <f t="shared" si="3"/>
        <v>0</v>
      </c>
      <c r="AK25" s="101">
        <f>SUM(AQ25:AX25)</f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1" ht="14">
      <c r="A26" s="1258" t="s">
        <v>62</v>
      </c>
      <c r="B26" s="1258"/>
      <c r="C26" s="1258"/>
      <c r="D26" s="763"/>
      <c r="E26" s="737"/>
      <c r="F26" s="715"/>
      <c r="G26" s="781"/>
      <c r="H26" s="715"/>
      <c r="J26" s="765"/>
      <c r="K26" s="763"/>
      <c r="L26" s="715"/>
      <c r="M26" s="715"/>
      <c r="N26" s="715"/>
      <c r="O26" s="715"/>
      <c r="P26" s="548"/>
      <c r="Q26" s="765"/>
      <c r="R26" s="763"/>
      <c r="S26" s="715"/>
      <c r="T26" s="715"/>
      <c r="U26" s="715"/>
      <c r="V26" s="715"/>
      <c r="W26" s="737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1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 t="s">
        <v>67</v>
      </c>
      <c r="M27" s="1290"/>
      <c r="N27" s="1290"/>
      <c r="O27" s="1290"/>
      <c r="P27" s="1290"/>
      <c r="Q27" s="1290"/>
      <c r="R27" s="1290"/>
      <c r="S27" s="1297"/>
      <c r="T27" s="1290"/>
      <c r="U27" s="1290"/>
      <c r="V27" s="1290"/>
      <c r="W27" s="1290"/>
      <c r="X27" s="1290"/>
      <c r="Y27" s="1290" t="s">
        <v>84</v>
      </c>
      <c r="Z27" s="1290"/>
      <c r="AA27" s="1290"/>
      <c r="AB27" s="1290"/>
      <c r="AC27" s="1290"/>
      <c r="AD27" s="1290"/>
      <c r="AE27" s="1291"/>
      <c r="AF27" s="1290" t="s">
        <v>83</v>
      </c>
      <c r="AG27" s="1286" t="s">
        <v>135</v>
      </c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1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1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1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1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1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4" spans="3:34" ht="14">
      <c r="C34" t="s">
        <v>69</v>
      </c>
      <c r="D34" s="55">
        <f t="shared" ref="D34:AH34" si="17">COUNTIF(D8:D25,"2早")</f>
        <v>1</v>
      </c>
      <c r="E34" s="55">
        <f t="shared" si="17"/>
        <v>1</v>
      </c>
      <c r="F34" s="55">
        <f t="shared" si="17"/>
        <v>1</v>
      </c>
      <c r="G34" s="55">
        <f t="shared" si="17"/>
        <v>1</v>
      </c>
      <c r="H34" s="55">
        <f t="shared" si="17"/>
        <v>1</v>
      </c>
      <c r="I34" s="55">
        <f t="shared" si="17"/>
        <v>1</v>
      </c>
      <c r="J34" s="55">
        <f t="shared" si="17"/>
        <v>1</v>
      </c>
      <c r="K34" s="55">
        <f t="shared" si="17"/>
        <v>1</v>
      </c>
      <c r="L34" s="55">
        <f t="shared" si="17"/>
        <v>1</v>
      </c>
      <c r="M34" s="55">
        <f t="shared" si="17"/>
        <v>1</v>
      </c>
      <c r="N34" s="55">
        <f t="shared" si="17"/>
        <v>1</v>
      </c>
      <c r="O34" s="55">
        <f t="shared" si="17"/>
        <v>1</v>
      </c>
      <c r="P34" s="55">
        <f t="shared" si="17"/>
        <v>1</v>
      </c>
      <c r="Q34" s="55">
        <f t="shared" si="17"/>
        <v>1</v>
      </c>
      <c r="R34" s="55">
        <f t="shared" si="17"/>
        <v>1</v>
      </c>
      <c r="S34" s="55">
        <f t="shared" si="17"/>
        <v>1</v>
      </c>
      <c r="T34" s="55">
        <f t="shared" si="17"/>
        <v>1</v>
      </c>
      <c r="U34" s="55">
        <f t="shared" si="17"/>
        <v>1</v>
      </c>
      <c r="V34" s="55">
        <f t="shared" si="17"/>
        <v>1</v>
      </c>
      <c r="W34" s="55">
        <f t="shared" si="17"/>
        <v>1</v>
      </c>
      <c r="X34" s="55">
        <f t="shared" si="17"/>
        <v>1</v>
      </c>
      <c r="Y34" s="55">
        <f t="shared" si="17"/>
        <v>1</v>
      </c>
      <c r="Z34" s="55">
        <f t="shared" si="17"/>
        <v>1</v>
      </c>
      <c r="AA34" s="55">
        <f t="shared" si="17"/>
        <v>1</v>
      </c>
      <c r="AB34" s="55">
        <f t="shared" si="17"/>
        <v>1</v>
      </c>
      <c r="AC34" s="55">
        <f t="shared" si="17"/>
        <v>1</v>
      </c>
      <c r="AD34" s="55">
        <f t="shared" si="17"/>
        <v>1</v>
      </c>
      <c r="AE34" s="55">
        <f t="shared" si="17"/>
        <v>1</v>
      </c>
      <c r="AF34" s="55">
        <f t="shared" si="17"/>
        <v>1</v>
      </c>
      <c r="AG34" s="55">
        <f t="shared" si="17"/>
        <v>1</v>
      </c>
      <c r="AH34" s="55">
        <f t="shared" si="17"/>
        <v>1</v>
      </c>
    </row>
    <row r="35" spans="3:34" ht="14" hidden="1" outlineLevel="1">
      <c r="C35" t="s">
        <v>70</v>
      </c>
      <c r="D35" s="55">
        <f t="shared" ref="D35:AH35" si="18">COUNTIF(D8:D25,"２早")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3:34" ht="14" hidden="1" outlineLevel="1">
      <c r="C36" t="s">
        <v>42</v>
      </c>
      <c r="D36" s="55">
        <f t="shared" ref="D36:AH36" si="19">COUNTIF(D8:D25,"2オ")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</row>
    <row r="37" spans="3:34" ht="14" hidden="1" outlineLevel="1">
      <c r="C37" t="s">
        <v>71</v>
      </c>
      <c r="D37" s="55">
        <f t="shared" ref="D37:AH37" si="20">COUNTIF(D8:D25,"２オ")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</row>
    <row r="38" spans="3:34" s="1" customFormat="1" ht="14" hidden="1" outlineLevel="1">
      <c r="C38" s="1" t="s">
        <v>23</v>
      </c>
      <c r="D38" s="55">
        <f t="shared" ref="D38:AH38" si="21">COUNTIF(D8:D25,"2-")</f>
        <v>1</v>
      </c>
      <c r="E38" s="55">
        <f t="shared" si="21"/>
        <v>1</v>
      </c>
      <c r="F38" s="55">
        <f t="shared" si="21"/>
        <v>1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</row>
    <row r="39" spans="3:34" s="1" customFormat="1" ht="14" hidden="1" outlineLevel="1">
      <c r="C39" s="1" t="s">
        <v>25</v>
      </c>
      <c r="D39" s="55">
        <f t="shared" ref="D39:AH39" si="22">COUNTIF(D8:D25,"２-")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3:34" s="1" customFormat="1" ht="14" hidden="1" outlineLevel="1">
      <c r="C40" s="1" t="s">
        <v>24</v>
      </c>
      <c r="D40" s="55">
        <f t="shared" ref="D40:AH40" si="23">COUNTIF(D8:D25,"2－")</f>
        <v>1</v>
      </c>
      <c r="E40" s="55">
        <f t="shared" si="23"/>
        <v>1</v>
      </c>
      <c r="F40" s="55">
        <f t="shared" si="23"/>
        <v>1</v>
      </c>
      <c r="G40" s="55">
        <f t="shared" si="23"/>
        <v>1</v>
      </c>
      <c r="H40" s="55">
        <f t="shared" si="23"/>
        <v>1</v>
      </c>
      <c r="I40" s="55">
        <f t="shared" si="23"/>
        <v>1</v>
      </c>
      <c r="J40" s="55">
        <f t="shared" si="23"/>
        <v>1</v>
      </c>
      <c r="K40" s="55">
        <f t="shared" si="23"/>
        <v>1</v>
      </c>
      <c r="L40" s="55">
        <f t="shared" si="23"/>
        <v>1</v>
      </c>
      <c r="M40" s="55">
        <f t="shared" si="23"/>
        <v>1</v>
      </c>
      <c r="N40" s="55">
        <f t="shared" si="23"/>
        <v>1</v>
      </c>
      <c r="O40" s="55">
        <f t="shared" si="23"/>
        <v>1</v>
      </c>
      <c r="P40" s="55">
        <f t="shared" si="23"/>
        <v>1</v>
      </c>
      <c r="Q40" s="55">
        <f t="shared" si="23"/>
        <v>1</v>
      </c>
      <c r="R40" s="55">
        <f t="shared" si="23"/>
        <v>1</v>
      </c>
      <c r="S40" s="55">
        <f t="shared" si="23"/>
        <v>1</v>
      </c>
      <c r="T40" s="55">
        <f t="shared" si="23"/>
        <v>1</v>
      </c>
      <c r="U40" s="55">
        <f t="shared" si="23"/>
        <v>1</v>
      </c>
      <c r="V40" s="55">
        <f t="shared" si="23"/>
        <v>1</v>
      </c>
      <c r="W40" s="55">
        <f t="shared" si="23"/>
        <v>1</v>
      </c>
      <c r="X40" s="55">
        <f t="shared" si="23"/>
        <v>1</v>
      </c>
      <c r="Y40" s="55">
        <f t="shared" si="23"/>
        <v>1</v>
      </c>
      <c r="Z40" s="55">
        <f t="shared" si="23"/>
        <v>1</v>
      </c>
      <c r="AA40" s="55">
        <f t="shared" si="23"/>
        <v>1</v>
      </c>
      <c r="AB40" s="55">
        <f t="shared" si="23"/>
        <v>1</v>
      </c>
      <c r="AC40" s="55">
        <f t="shared" si="23"/>
        <v>1</v>
      </c>
      <c r="AD40" s="55">
        <f t="shared" si="23"/>
        <v>1</v>
      </c>
      <c r="AE40" s="55">
        <f t="shared" si="23"/>
        <v>1</v>
      </c>
      <c r="AF40" s="55">
        <f t="shared" si="23"/>
        <v>1</v>
      </c>
      <c r="AG40" s="55">
        <f t="shared" si="23"/>
        <v>1</v>
      </c>
      <c r="AH40" s="55">
        <f t="shared" si="23"/>
        <v>1</v>
      </c>
    </row>
    <row r="41" spans="3:34" s="1" customFormat="1" ht="14" hidden="1" outlineLevel="1">
      <c r="C41" s="1" t="s">
        <v>26</v>
      </c>
      <c r="D41" s="55">
        <f t="shared" ref="D41:AH41" si="24">COUNTIF(D8:D25,"２－")</f>
        <v>1</v>
      </c>
      <c r="E41" s="55">
        <f t="shared" si="24"/>
        <v>1</v>
      </c>
      <c r="F41" s="55">
        <f t="shared" si="24"/>
        <v>1</v>
      </c>
      <c r="G41" s="55">
        <f t="shared" si="24"/>
        <v>1</v>
      </c>
      <c r="H41" s="55">
        <f t="shared" si="24"/>
        <v>1</v>
      </c>
      <c r="I41" s="55">
        <f t="shared" si="24"/>
        <v>1</v>
      </c>
      <c r="J41" s="55">
        <f t="shared" si="24"/>
        <v>1</v>
      </c>
      <c r="K41" s="55">
        <f t="shared" si="24"/>
        <v>1</v>
      </c>
      <c r="L41" s="55">
        <f t="shared" si="24"/>
        <v>1</v>
      </c>
      <c r="M41" s="55">
        <f t="shared" si="24"/>
        <v>1</v>
      </c>
      <c r="N41" s="55">
        <f t="shared" si="24"/>
        <v>1</v>
      </c>
      <c r="O41" s="55">
        <f t="shared" si="24"/>
        <v>1</v>
      </c>
      <c r="P41" s="55">
        <f t="shared" si="24"/>
        <v>1</v>
      </c>
      <c r="Q41" s="55">
        <f t="shared" si="24"/>
        <v>1</v>
      </c>
      <c r="R41" s="55">
        <f t="shared" si="24"/>
        <v>1</v>
      </c>
      <c r="S41" s="55">
        <f t="shared" si="24"/>
        <v>1</v>
      </c>
      <c r="T41" s="55">
        <f t="shared" si="24"/>
        <v>1</v>
      </c>
      <c r="U41" s="55">
        <f t="shared" si="24"/>
        <v>1</v>
      </c>
      <c r="V41" s="55">
        <f t="shared" si="24"/>
        <v>1</v>
      </c>
      <c r="W41" s="55">
        <f t="shared" si="24"/>
        <v>1</v>
      </c>
      <c r="X41" s="55">
        <f t="shared" si="24"/>
        <v>1</v>
      </c>
      <c r="Y41" s="55">
        <f t="shared" si="24"/>
        <v>1</v>
      </c>
      <c r="Z41" s="55">
        <f t="shared" si="24"/>
        <v>1</v>
      </c>
      <c r="AA41" s="55">
        <f t="shared" si="24"/>
        <v>1</v>
      </c>
      <c r="AB41" s="55">
        <f t="shared" si="24"/>
        <v>1</v>
      </c>
      <c r="AC41" s="55">
        <f t="shared" si="24"/>
        <v>1</v>
      </c>
      <c r="AD41" s="55">
        <f t="shared" si="24"/>
        <v>1</v>
      </c>
      <c r="AE41" s="55">
        <f t="shared" si="24"/>
        <v>1</v>
      </c>
      <c r="AF41" s="55">
        <f t="shared" si="24"/>
        <v>1</v>
      </c>
      <c r="AG41" s="55">
        <f t="shared" si="24"/>
        <v>1</v>
      </c>
      <c r="AH41" s="55">
        <f t="shared" si="24"/>
        <v>1</v>
      </c>
    </row>
    <row r="42" spans="3:34" s="1" customFormat="1" ht="14" hidden="1" outlineLevel="1">
      <c r="C42" s="1" t="s">
        <v>41</v>
      </c>
      <c r="D42" s="55">
        <f t="shared" ref="D42:AH42" si="25">COUNTIF(D8:D25,"3早")</f>
        <v>1</v>
      </c>
      <c r="E42" s="55">
        <f t="shared" si="25"/>
        <v>1</v>
      </c>
      <c r="F42" s="55">
        <f t="shared" si="25"/>
        <v>1</v>
      </c>
      <c r="G42" s="55">
        <f t="shared" si="25"/>
        <v>1</v>
      </c>
      <c r="H42" s="55">
        <f t="shared" si="25"/>
        <v>1</v>
      </c>
      <c r="I42" s="55">
        <f t="shared" si="25"/>
        <v>1</v>
      </c>
      <c r="J42" s="55">
        <f t="shared" si="25"/>
        <v>1</v>
      </c>
      <c r="K42" s="55">
        <f t="shared" si="25"/>
        <v>1</v>
      </c>
      <c r="L42" s="55">
        <f t="shared" si="25"/>
        <v>1</v>
      </c>
      <c r="M42" s="55">
        <f t="shared" si="25"/>
        <v>1</v>
      </c>
      <c r="N42" s="55">
        <f t="shared" si="25"/>
        <v>1</v>
      </c>
      <c r="O42" s="55">
        <f t="shared" si="25"/>
        <v>1</v>
      </c>
      <c r="P42" s="55">
        <f t="shared" si="25"/>
        <v>1</v>
      </c>
      <c r="Q42" s="55">
        <f t="shared" si="25"/>
        <v>1</v>
      </c>
      <c r="R42" s="55">
        <f t="shared" si="25"/>
        <v>1</v>
      </c>
      <c r="S42" s="55">
        <f t="shared" si="25"/>
        <v>1</v>
      </c>
      <c r="T42" s="55">
        <f t="shared" si="25"/>
        <v>1</v>
      </c>
      <c r="U42" s="55">
        <f t="shared" si="25"/>
        <v>1</v>
      </c>
      <c r="V42" s="55">
        <f t="shared" si="25"/>
        <v>1</v>
      </c>
      <c r="W42" s="55">
        <f t="shared" si="25"/>
        <v>2</v>
      </c>
      <c r="X42" s="55">
        <f t="shared" si="25"/>
        <v>2</v>
      </c>
      <c r="Y42" s="55">
        <f t="shared" si="25"/>
        <v>1</v>
      </c>
      <c r="Z42" s="55">
        <f t="shared" si="25"/>
        <v>1</v>
      </c>
      <c r="AA42" s="55">
        <f t="shared" si="25"/>
        <v>1</v>
      </c>
      <c r="AB42" s="55">
        <f t="shared" si="25"/>
        <v>1</v>
      </c>
      <c r="AC42" s="55">
        <f t="shared" si="25"/>
        <v>1</v>
      </c>
      <c r="AD42" s="55">
        <f t="shared" si="25"/>
        <v>1</v>
      </c>
      <c r="AE42" s="55">
        <f t="shared" si="25"/>
        <v>1</v>
      </c>
      <c r="AF42" s="55">
        <f t="shared" si="25"/>
        <v>1</v>
      </c>
      <c r="AG42" s="55">
        <f t="shared" si="25"/>
        <v>1</v>
      </c>
      <c r="AH42" s="55">
        <f t="shared" si="25"/>
        <v>1</v>
      </c>
    </row>
    <row r="43" spans="3:34" s="1" customFormat="1" ht="14" hidden="1" outlineLevel="1">
      <c r="C43" s="1" t="s">
        <v>72</v>
      </c>
      <c r="D43" s="55">
        <f t="shared" ref="D43:AH43" si="26">COUNTIF(D8:D25,"３早")</f>
        <v>1</v>
      </c>
      <c r="E43" s="55">
        <f t="shared" si="26"/>
        <v>1</v>
      </c>
      <c r="F43" s="55">
        <f t="shared" si="26"/>
        <v>1</v>
      </c>
      <c r="G43" s="55">
        <f t="shared" si="26"/>
        <v>1</v>
      </c>
      <c r="H43" s="55">
        <f t="shared" si="26"/>
        <v>1</v>
      </c>
      <c r="I43" s="55">
        <f t="shared" si="26"/>
        <v>1</v>
      </c>
      <c r="J43" s="55">
        <f t="shared" si="26"/>
        <v>1</v>
      </c>
      <c r="K43" s="55">
        <f t="shared" si="26"/>
        <v>1</v>
      </c>
      <c r="L43" s="55">
        <f t="shared" si="26"/>
        <v>1</v>
      </c>
      <c r="M43" s="55">
        <f t="shared" si="26"/>
        <v>1</v>
      </c>
      <c r="N43" s="55">
        <f t="shared" si="26"/>
        <v>1</v>
      </c>
      <c r="O43" s="55">
        <f t="shared" si="26"/>
        <v>1</v>
      </c>
      <c r="P43" s="55">
        <f t="shared" si="26"/>
        <v>1</v>
      </c>
      <c r="Q43" s="55">
        <f t="shared" si="26"/>
        <v>1</v>
      </c>
      <c r="R43" s="55">
        <f t="shared" si="26"/>
        <v>1</v>
      </c>
      <c r="S43" s="55">
        <f t="shared" si="26"/>
        <v>1</v>
      </c>
      <c r="T43" s="55">
        <f t="shared" si="26"/>
        <v>1</v>
      </c>
      <c r="U43" s="55">
        <f t="shared" si="26"/>
        <v>1</v>
      </c>
      <c r="V43" s="55">
        <f t="shared" si="26"/>
        <v>1</v>
      </c>
      <c r="W43" s="55">
        <f t="shared" si="26"/>
        <v>2</v>
      </c>
      <c r="X43" s="55">
        <f t="shared" si="26"/>
        <v>2</v>
      </c>
      <c r="Y43" s="55">
        <f t="shared" si="26"/>
        <v>1</v>
      </c>
      <c r="Z43" s="55">
        <f t="shared" si="26"/>
        <v>1</v>
      </c>
      <c r="AA43" s="55">
        <f t="shared" si="26"/>
        <v>1</v>
      </c>
      <c r="AB43" s="55">
        <f t="shared" si="26"/>
        <v>1</v>
      </c>
      <c r="AC43" s="55">
        <f t="shared" si="26"/>
        <v>1</v>
      </c>
      <c r="AD43" s="55">
        <f t="shared" si="26"/>
        <v>1</v>
      </c>
      <c r="AE43" s="55">
        <f t="shared" si="26"/>
        <v>1</v>
      </c>
      <c r="AF43" s="55">
        <f t="shared" si="26"/>
        <v>1</v>
      </c>
      <c r="AG43" s="55">
        <f t="shared" si="26"/>
        <v>1</v>
      </c>
      <c r="AH43" s="55">
        <f t="shared" si="26"/>
        <v>1</v>
      </c>
    </row>
    <row r="44" spans="3:34" s="1" customFormat="1" ht="14" hidden="1" outlineLevel="1">
      <c r="C44" s="1" t="s">
        <v>36</v>
      </c>
      <c r="D44" s="55">
        <f t="shared" ref="D44:AH44" si="27">COUNTIF(D8:D25,"3オ")</f>
        <v>1</v>
      </c>
      <c r="E44" s="55">
        <f t="shared" si="27"/>
        <v>1</v>
      </c>
      <c r="F44" s="55">
        <f t="shared" si="27"/>
        <v>1</v>
      </c>
      <c r="G44" s="55">
        <f t="shared" si="27"/>
        <v>1</v>
      </c>
      <c r="H44" s="55">
        <f t="shared" si="27"/>
        <v>1</v>
      </c>
      <c r="I44" s="55">
        <f t="shared" si="27"/>
        <v>1</v>
      </c>
      <c r="J44" s="55">
        <f t="shared" si="27"/>
        <v>1</v>
      </c>
      <c r="K44" s="55">
        <f t="shared" si="27"/>
        <v>1</v>
      </c>
      <c r="L44" s="55">
        <f t="shared" si="27"/>
        <v>1</v>
      </c>
      <c r="M44" s="55">
        <f t="shared" si="27"/>
        <v>1</v>
      </c>
      <c r="N44" s="55">
        <f t="shared" si="27"/>
        <v>1</v>
      </c>
      <c r="O44" s="55">
        <f t="shared" si="27"/>
        <v>1</v>
      </c>
      <c r="P44" s="55">
        <f t="shared" si="27"/>
        <v>1</v>
      </c>
      <c r="Q44" s="55">
        <f t="shared" si="27"/>
        <v>1</v>
      </c>
      <c r="R44" s="55">
        <f t="shared" si="27"/>
        <v>1</v>
      </c>
      <c r="S44" s="55">
        <f t="shared" si="27"/>
        <v>1</v>
      </c>
      <c r="T44" s="55">
        <f t="shared" si="27"/>
        <v>1</v>
      </c>
      <c r="U44" s="55">
        <f t="shared" si="27"/>
        <v>1</v>
      </c>
      <c r="V44" s="55">
        <f t="shared" si="27"/>
        <v>1</v>
      </c>
      <c r="W44" s="55">
        <f t="shared" si="27"/>
        <v>1</v>
      </c>
      <c r="X44" s="55">
        <f t="shared" si="27"/>
        <v>1</v>
      </c>
      <c r="Y44" s="55">
        <f t="shared" si="27"/>
        <v>1</v>
      </c>
      <c r="Z44" s="55">
        <f t="shared" si="27"/>
        <v>1</v>
      </c>
      <c r="AA44" s="55">
        <f t="shared" si="27"/>
        <v>1</v>
      </c>
      <c r="AB44" s="55">
        <f t="shared" si="27"/>
        <v>1</v>
      </c>
      <c r="AC44" s="55">
        <f t="shared" si="27"/>
        <v>1</v>
      </c>
      <c r="AD44" s="55">
        <f t="shared" si="27"/>
        <v>1</v>
      </c>
      <c r="AE44" s="55">
        <f t="shared" si="27"/>
        <v>1</v>
      </c>
      <c r="AF44" s="55">
        <f t="shared" si="27"/>
        <v>1</v>
      </c>
      <c r="AG44" s="55">
        <f t="shared" si="27"/>
        <v>1</v>
      </c>
      <c r="AH44" s="55">
        <f t="shared" si="27"/>
        <v>1</v>
      </c>
    </row>
    <row r="45" spans="3:34" s="1" customFormat="1" ht="14" hidden="1" outlineLevel="1">
      <c r="C45" s="1" t="s">
        <v>73</v>
      </c>
      <c r="D45" s="55">
        <f t="shared" ref="D45:AH45" si="28">COUNTIF(D8:D25,"３オ")</f>
        <v>1</v>
      </c>
      <c r="E45" s="55">
        <f t="shared" si="28"/>
        <v>1</v>
      </c>
      <c r="F45" s="55">
        <f t="shared" si="28"/>
        <v>1</v>
      </c>
      <c r="G45" s="55">
        <f t="shared" si="28"/>
        <v>1</v>
      </c>
      <c r="H45" s="55">
        <f t="shared" si="28"/>
        <v>1</v>
      </c>
      <c r="I45" s="55">
        <f t="shared" si="28"/>
        <v>1</v>
      </c>
      <c r="J45" s="55">
        <f t="shared" si="28"/>
        <v>1</v>
      </c>
      <c r="K45" s="55">
        <f t="shared" si="28"/>
        <v>1</v>
      </c>
      <c r="L45" s="55">
        <f t="shared" si="28"/>
        <v>1</v>
      </c>
      <c r="M45" s="55">
        <f t="shared" si="28"/>
        <v>1</v>
      </c>
      <c r="N45" s="55">
        <f t="shared" si="28"/>
        <v>1</v>
      </c>
      <c r="O45" s="55">
        <f t="shared" si="28"/>
        <v>1</v>
      </c>
      <c r="P45" s="55">
        <f t="shared" si="28"/>
        <v>1</v>
      </c>
      <c r="Q45" s="55">
        <f t="shared" si="28"/>
        <v>1</v>
      </c>
      <c r="R45" s="55">
        <f t="shared" si="28"/>
        <v>1</v>
      </c>
      <c r="S45" s="55">
        <f t="shared" si="28"/>
        <v>1</v>
      </c>
      <c r="T45" s="55">
        <f t="shared" si="28"/>
        <v>1</v>
      </c>
      <c r="U45" s="55">
        <f t="shared" si="28"/>
        <v>1</v>
      </c>
      <c r="V45" s="55">
        <f t="shared" si="28"/>
        <v>1</v>
      </c>
      <c r="W45" s="55">
        <f t="shared" si="28"/>
        <v>1</v>
      </c>
      <c r="X45" s="55">
        <f t="shared" si="28"/>
        <v>1</v>
      </c>
      <c r="Y45" s="55">
        <f t="shared" si="28"/>
        <v>1</v>
      </c>
      <c r="Z45" s="55">
        <f t="shared" si="28"/>
        <v>1</v>
      </c>
      <c r="AA45" s="55">
        <f t="shared" si="28"/>
        <v>1</v>
      </c>
      <c r="AB45" s="55">
        <f t="shared" si="28"/>
        <v>1</v>
      </c>
      <c r="AC45" s="55">
        <f t="shared" si="28"/>
        <v>1</v>
      </c>
      <c r="AD45" s="55">
        <f t="shared" si="28"/>
        <v>1</v>
      </c>
      <c r="AE45" s="55">
        <f t="shared" si="28"/>
        <v>1</v>
      </c>
      <c r="AF45" s="55">
        <f t="shared" si="28"/>
        <v>1</v>
      </c>
      <c r="AG45" s="55">
        <f t="shared" si="28"/>
        <v>1</v>
      </c>
      <c r="AH45" s="55">
        <f t="shared" si="28"/>
        <v>1</v>
      </c>
    </row>
    <row r="46" spans="3:34" s="1" customFormat="1" ht="14" hidden="1" outlineLevel="1">
      <c r="C46" s="1" t="s">
        <v>27</v>
      </c>
      <c r="D46" s="55">
        <f t="shared" ref="D46:AH46" si="29">COUNTIF(D8:D25,"3-")</f>
        <v>1</v>
      </c>
      <c r="E46" s="55">
        <f t="shared" si="29"/>
        <v>1</v>
      </c>
      <c r="F46" s="55">
        <f t="shared" si="29"/>
        <v>1</v>
      </c>
      <c r="G46" s="55">
        <f t="shared" si="29"/>
        <v>1</v>
      </c>
      <c r="H46" s="55">
        <f t="shared" si="29"/>
        <v>1</v>
      </c>
      <c r="I46" s="55">
        <f t="shared" si="29"/>
        <v>1</v>
      </c>
      <c r="J46" s="55">
        <f t="shared" si="29"/>
        <v>1</v>
      </c>
      <c r="K46" s="55">
        <f t="shared" si="29"/>
        <v>1</v>
      </c>
      <c r="L46" s="55">
        <f t="shared" si="29"/>
        <v>1</v>
      </c>
      <c r="M46" s="55">
        <f t="shared" si="29"/>
        <v>1</v>
      </c>
      <c r="N46" s="55">
        <f t="shared" si="29"/>
        <v>1</v>
      </c>
      <c r="O46" s="55">
        <f t="shared" si="29"/>
        <v>1</v>
      </c>
      <c r="P46" s="55">
        <f t="shared" si="29"/>
        <v>1</v>
      </c>
      <c r="Q46" s="55">
        <f t="shared" si="29"/>
        <v>1</v>
      </c>
      <c r="R46" s="55">
        <f t="shared" si="29"/>
        <v>1</v>
      </c>
      <c r="S46" s="55">
        <f t="shared" si="29"/>
        <v>1</v>
      </c>
      <c r="T46" s="55">
        <f t="shared" si="29"/>
        <v>1</v>
      </c>
      <c r="U46" s="55">
        <f t="shared" si="29"/>
        <v>1</v>
      </c>
      <c r="V46" s="55">
        <f t="shared" si="29"/>
        <v>1</v>
      </c>
      <c r="W46" s="55">
        <f t="shared" si="29"/>
        <v>1</v>
      </c>
      <c r="X46" s="55">
        <f t="shared" si="29"/>
        <v>1</v>
      </c>
      <c r="Y46" s="55">
        <f t="shared" si="29"/>
        <v>1</v>
      </c>
      <c r="Z46" s="55">
        <f t="shared" si="29"/>
        <v>1</v>
      </c>
      <c r="AA46" s="55">
        <f t="shared" si="29"/>
        <v>1</v>
      </c>
      <c r="AB46" s="55">
        <f t="shared" si="29"/>
        <v>1</v>
      </c>
      <c r="AC46" s="55">
        <f t="shared" si="29"/>
        <v>1</v>
      </c>
      <c r="AD46" s="55">
        <f t="shared" si="29"/>
        <v>1</v>
      </c>
      <c r="AE46" s="55">
        <f t="shared" si="29"/>
        <v>1</v>
      </c>
      <c r="AF46" s="55">
        <f t="shared" si="29"/>
        <v>1</v>
      </c>
      <c r="AG46" s="55">
        <f t="shared" si="29"/>
        <v>1</v>
      </c>
      <c r="AH46" s="55">
        <f t="shared" si="29"/>
        <v>1</v>
      </c>
    </row>
    <row r="47" spans="3:34" s="1" customFormat="1" ht="14" hidden="1" outlineLevel="1">
      <c r="C47" s="1" t="s">
        <v>28</v>
      </c>
      <c r="D47" s="55">
        <f t="shared" ref="D47:AH47" si="30">COUNTIF(D8:D25,"3－")</f>
        <v>1</v>
      </c>
      <c r="E47" s="55">
        <f t="shared" si="30"/>
        <v>1</v>
      </c>
      <c r="F47" s="55">
        <f t="shared" si="30"/>
        <v>1</v>
      </c>
      <c r="G47" s="55">
        <f t="shared" si="30"/>
        <v>1</v>
      </c>
      <c r="H47" s="55">
        <f t="shared" si="30"/>
        <v>1</v>
      </c>
      <c r="I47" s="55">
        <f t="shared" si="30"/>
        <v>1</v>
      </c>
      <c r="J47" s="55">
        <f t="shared" si="30"/>
        <v>1</v>
      </c>
      <c r="K47" s="55">
        <f t="shared" si="30"/>
        <v>1</v>
      </c>
      <c r="L47" s="55">
        <f t="shared" si="30"/>
        <v>1</v>
      </c>
      <c r="M47" s="55">
        <f t="shared" si="30"/>
        <v>1</v>
      </c>
      <c r="N47" s="55">
        <f t="shared" si="30"/>
        <v>1</v>
      </c>
      <c r="O47" s="55">
        <f t="shared" si="30"/>
        <v>1</v>
      </c>
      <c r="P47" s="55">
        <f t="shared" si="30"/>
        <v>1</v>
      </c>
      <c r="Q47" s="55">
        <f t="shared" si="30"/>
        <v>1</v>
      </c>
      <c r="R47" s="55">
        <f t="shared" si="30"/>
        <v>1</v>
      </c>
      <c r="S47" s="55">
        <f t="shared" si="30"/>
        <v>1</v>
      </c>
      <c r="T47" s="55">
        <f t="shared" si="30"/>
        <v>1</v>
      </c>
      <c r="U47" s="55">
        <f t="shared" si="30"/>
        <v>1</v>
      </c>
      <c r="V47" s="55">
        <f t="shared" si="30"/>
        <v>1</v>
      </c>
      <c r="W47" s="55">
        <f t="shared" si="30"/>
        <v>1</v>
      </c>
      <c r="X47" s="55">
        <f t="shared" si="30"/>
        <v>1</v>
      </c>
      <c r="Y47" s="55">
        <f t="shared" si="30"/>
        <v>1</v>
      </c>
      <c r="Z47" s="55">
        <f t="shared" si="30"/>
        <v>1</v>
      </c>
      <c r="AA47" s="55">
        <f t="shared" si="30"/>
        <v>1</v>
      </c>
      <c r="AB47" s="55">
        <f t="shared" si="30"/>
        <v>1</v>
      </c>
      <c r="AC47" s="55">
        <f t="shared" si="30"/>
        <v>1</v>
      </c>
      <c r="AD47" s="55">
        <f t="shared" si="30"/>
        <v>1</v>
      </c>
      <c r="AE47" s="55">
        <f t="shared" si="30"/>
        <v>1</v>
      </c>
      <c r="AF47" s="55">
        <f t="shared" si="30"/>
        <v>1</v>
      </c>
      <c r="AG47" s="55">
        <f t="shared" si="30"/>
        <v>1</v>
      </c>
      <c r="AH47" s="55">
        <f t="shared" si="30"/>
        <v>1</v>
      </c>
    </row>
    <row r="48" spans="3:34" s="1" customFormat="1" ht="14" hidden="1" outlineLevel="1">
      <c r="C48" s="1" t="s">
        <v>29</v>
      </c>
      <c r="D48" s="55">
        <f t="shared" ref="D48:AH48" si="31">COUNTIF(D8:D25,"３-")</f>
        <v>1</v>
      </c>
      <c r="E48" s="55">
        <f t="shared" si="31"/>
        <v>1</v>
      </c>
      <c r="F48" s="55">
        <f t="shared" si="31"/>
        <v>1</v>
      </c>
      <c r="G48" s="55">
        <f t="shared" si="31"/>
        <v>1</v>
      </c>
      <c r="H48" s="55">
        <f t="shared" si="31"/>
        <v>1</v>
      </c>
      <c r="I48" s="55">
        <f t="shared" si="31"/>
        <v>1</v>
      </c>
      <c r="J48" s="55">
        <f t="shared" si="31"/>
        <v>1</v>
      </c>
      <c r="K48" s="55">
        <f t="shared" si="31"/>
        <v>1</v>
      </c>
      <c r="L48" s="55">
        <f t="shared" si="31"/>
        <v>1</v>
      </c>
      <c r="M48" s="55">
        <f t="shared" si="31"/>
        <v>1</v>
      </c>
      <c r="N48" s="55">
        <f t="shared" si="31"/>
        <v>1</v>
      </c>
      <c r="O48" s="55">
        <f t="shared" si="31"/>
        <v>1</v>
      </c>
      <c r="P48" s="55">
        <f t="shared" si="31"/>
        <v>1</v>
      </c>
      <c r="Q48" s="55">
        <f t="shared" si="31"/>
        <v>1</v>
      </c>
      <c r="R48" s="55">
        <f t="shared" si="31"/>
        <v>1</v>
      </c>
      <c r="S48" s="55">
        <f t="shared" si="31"/>
        <v>1</v>
      </c>
      <c r="T48" s="55">
        <f t="shared" si="31"/>
        <v>1</v>
      </c>
      <c r="U48" s="55">
        <f t="shared" si="31"/>
        <v>1</v>
      </c>
      <c r="V48" s="55">
        <f t="shared" si="31"/>
        <v>1</v>
      </c>
      <c r="W48" s="55">
        <f t="shared" si="31"/>
        <v>1</v>
      </c>
      <c r="X48" s="55">
        <f t="shared" si="31"/>
        <v>1</v>
      </c>
      <c r="Y48" s="55">
        <f t="shared" si="31"/>
        <v>1</v>
      </c>
      <c r="Z48" s="55">
        <f t="shared" si="31"/>
        <v>1</v>
      </c>
      <c r="AA48" s="55">
        <f t="shared" si="31"/>
        <v>1</v>
      </c>
      <c r="AB48" s="55">
        <f t="shared" si="31"/>
        <v>1</v>
      </c>
      <c r="AC48" s="55">
        <f t="shared" si="31"/>
        <v>1</v>
      </c>
      <c r="AD48" s="55">
        <f t="shared" si="31"/>
        <v>1</v>
      </c>
      <c r="AE48" s="55">
        <f t="shared" si="31"/>
        <v>1</v>
      </c>
      <c r="AF48" s="55">
        <f t="shared" si="31"/>
        <v>1</v>
      </c>
      <c r="AG48" s="55">
        <f t="shared" si="31"/>
        <v>1</v>
      </c>
      <c r="AH48" s="55">
        <f t="shared" si="31"/>
        <v>1</v>
      </c>
    </row>
    <row r="49" spans="3:34" s="1" customFormat="1" ht="14" hidden="1" outlineLevel="1">
      <c r="C49" s="1" t="s">
        <v>30</v>
      </c>
      <c r="D49" s="55">
        <f t="shared" ref="D49:AH49" si="32">COUNTIF(D8:D25,"３－")</f>
        <v>1</v>
      </c>
      <c r="E49" s="55">
        <f t="shared" si="32"/>
        <v>1</v>
      </c>
      <c r="F49" s="55">
        <f t="shared" si="32"/>
        <v>1</v>
      </c>
      <c r="G49" s="55">
        <f t="shared" si="32"/>
        <v>1</v>
      </c>
      <c r="H49" s="55">
        <f t="shared" si="32"/>
        <v>1</v>
      </c>
      <c r="I49" s="55">
        <f t="shared" si="32"/>
        <v>1</v>
      </c>
      <c r="J49" s="55">
        <f t="shared" si="32"/>
        <v>1</v>
      </c>
      <c r="K49" s="55">
        <f t="shared" si="32"/>
        <v>1</v>
      </c>
      <c r="L49" s="55">
        <f t="shared" si="32"/>
        <v>1</v>
      </c>
      <c r="M49" s="55">
        <f t="shared" si="32"/>
        <v>1</v>
      </c>
      <c r="N49" s="55">
        <f t="shared" si="32"/>
        <v>1</v>
      </c>
      <c r="O49" s="55">
        <f t="shared" si="32"/>
        <v>1</v>
      </c>
      <c r="P49" s="55">
        <f t="shared" si="32"/>
        <v>1</v>
      </c>
      <c r="Q49" s="55">
        <f t="shared" si="32"/>
        <v>1</v>
      </c>
      <c r="R49" s="55">
        <f t="shared" si="32"/>
        <v>1</v>
      </c>
      <c r="S49" s="55">
        <f t="shared" si="32"/>
        <v>1</v>
      </c>
      <c r="T49" s="55">
        <f t="shared" si="32"/>
        <v>1</v>
      </c>
      <c r="U49" s="55">
        <f t="shared" si="32"/>
        <v>1</v>
      </c>
      <c r="V49" s="55">
        <f t="shared" si="32"/>
        <v>1</v>
      </c>
      <c r="W49" s="55">
        <f t="shared" si="32"/>
        <v>1</v>
      </c>
      <c r="X49" s="55">
        <f t="shared" si="32"/>
        <v>1</v>
      </c>
      <c r="Y49" s="55">
        <f t="shared" si="32"/>
        <v>1</v>
      </c>
      <c r="Z49" s="55">
        <f t="shared" si="32"/>
        <v>1</v>
      </c>
      <c r="AA49" s="55">
        <f t="shared" si="32"/>
        <v>1</v>
      </c>
      <c r="AB49" s="55">
        <f t="shared" si="32"/>
        <v>1</v>
      </c>
      <c r="AC49" s="55">
        <f t="shared" si="32"/>
        <v>1</v>
      </c>
      <c r="AD49" s="55">
        <f t="shared" si="32"/>
        <v>1</v>
      </c>
      <c r="AE49" s="55">
        <f t="shared" si="32"/>
        <v>1</v>
      </c>
      <c r="AF49" s="55">
        <f t="shared" si="32"/>
        <v>1</v>
      </c>
      <c r="AG49" s="55">
        <f t="shared" si="32"/>
        <v>1</v>
      </c>
      <c r="AH49" s="55">
        <f t="shared" si="32"/>
        <v>1</v>
      </c>
    </row>
    <row r="50" spans="3:34" s="1" customFormat="1" ht="14" hidden="1" outlineLevel="1">
      <c r="C50" s="1" t="s">
        <v>40</v>
      </c>
      <c r="D50" s="55">
        <f t="shared" ref="D50:AH50" si="33">SUM(D34:D35)</f>
        <v>2</v>
      </c>
      <c r="E50" s="55">
        <f t="shared" si="33"/>
        <v>2</v>
      </c>
      <c r="F50" s="55">
        <f t="shared" si="33"/>
        <v>2</v>
      </c>
      <c r="G50" s="55">
        <f t="shared" si="33"/>
        <v>2</v>
      </c>
      <c r="H50" s="55">
        <f t="shared" si="33"/>
        <v>2</v>
      </c>
      <c r="I50" s="55">
        <f t="shared" si="33"/>
        <v>2</v>
      </c>
      <c r="J50" s="55">
        <f t="shared" si="33"/>
        <v>2</v>
      </c>
      <c r="K50" s="55">
        <f t="shared" si="33"/>
        <v>2</v>
      </c>
      <c r="L50" s="55">
        <f t="shared" si="33"/>
        <v>2</v>
      </c>
      <c r="M50" s="55">
        <f t="shared" si="33"/>
        <v>2</v>
      </c>
      <c r="N50" s="55">
        <f t="shared" si="33"/>
        <v>2</v>
      </c>
      <c r="O50" s="55">
        <f t="shared" si="33"/>
        <v>2</v>
      </c>
      <c r="P50" s="55">
        <f t="shared" si="33"/>
        <v>2</v>
      </c>
      <c r="Q50" s="55">
        <f t="shared" si="33"/>
        <v>2</v>
      </c>
      <c r="R50" s="55">
        <f t="shared" si="33"/>
        <v>2</v>
      </c>
      <c r="S50" s="55">
        <f t="shared" si="33"/>
        <v>2</v>
      </c>
      <c r="T50" s="55">
        <f t="shared" si="33"/>
        <v>2</v>
      </c>
      <c r="U50" s="55">
        <f t="shared" si="33"/>
        <v>2</v>
      </c>
      <c r="V50" s="55">
        <f t="shared" si="33"/>
        <v>2</v>
      </c>
      <c r="W50" s="55">
        <f t="shared" si="33"/>
        <v>2</v>
      </c>
      <c r="X50" s="55">
        <f t="shared" si="33"/>
        <v>2</v>
      </c>
      <c r="Y50" s="55">
        <f t="shared" si="33"/>
        <v>2</v>
      </c>
      <c r="Z50" s="55">
        <f t="shared" si="33"/>
        <v>2</v>
      </c>
      <c r="AA50" s="55">
        <f t="shared" si="33"/>
        <v>2</v>
      </c>
      <c r="AB50" s="55">
        <f t="shared" si="33"/>
        <v>2</v>
      </c>
      <c r="AC50" s="55">
        <f t="shared" si="33"/>
        <v>2</v>
      </c>
      <c r="AD50" s="55">
        <f t="shared" si="33"/>
        <v>2</v>
      </c>
      <c r="AE50" s="55">
        <f t="shared" si="33"/>
        <v>2</v>
      </c>
      <c r="AF50" s="55">
        <f t="shared" si="33"/>
        <v>2</v>
      </c>
      <c r="AG50" s="55">
        <f t="shared" si="33"/>
        <v>2</v>
      </c>
      <c r="AH50" s="55">
        <f t="shared" si="33"/>
        <v>2</v>
      </c>
    </row>
    <row r="51" spans="3:34" s="1" customFormat="1" ht="14" collapsed="1">
      <c r="C51" s="1" t="s">
        <v>42</v>
      </c>
      <c r="D51" s="55">
        <f t="shared" ref="D51:AH51" si="34">SUM(D36:D37)</f>
        <v>2</v>
      </c>
      <c r="E51" s="55">
        <f t="shared" si="34"/>
        <v>2</v>
      </c>
      <c r="F51" s="55">
        <f t="shared" si="34"/>
        <v>2</v>
      </c>
      <c r="G51" s="55">
        <f t="shared" si="34"/>
        <v>2</v>
      </c>
      <c r="H51" s="55">
        <f t="shared" si="34"/>
        <v>2</v>
      </c>
      <c r="I51" s="55">
        <f t="shared" si="34"/>
        <v>2</v>
      </c>
      <c r="J51" s="55">
        <f t="shared" si="34"/>
        <v>2</v>
      </c>
      <c r="K51" s="55">
        <f t="shared" si="34"/>
        <v>2</v>
      </c>
      <c r="L51" s="55">
        <f t="shared" si="34"/>
        <v>2</v>
      </c>
      <c r="M51" s="55">
        <f t="shared" si="34"/>
        <v>2</v>
      </c>
      <c r="N51" s="55">
        <f t="shared" si="34"/>
        <v>2</v>
      </c>
      <c r="O51" s="55">
        <f t="shared" si="34"/>
        <v>2</v>
      </c>
      <c r="P51" s="55">
        <f t="shared" si="34"/>
        <v>2</v>
      </c>
      <c r="Q51" s="55">
        <f t="shared" si="34"/>
        <v>2</v>
      </c>
      <c r="R51" s="55">
        <f t="shared" si="34"/>
        <v>2</v>
      </c>
      <c r="S51" s="55">
        <f t="shared" si="34"/>
        <v>2</v>
      </c>
      <c r="T51" s="55">
        <f t="shared" si="34"/>
        <v>2</v>
      </c>
      <c r="U51" s="55">
        <f t="shared" si="34"/>
        <v>2</v>
      </c>
      <c r="V51" s="55">
        <f t="shared" si="34"/>
        <v>2</v>
      </c>
      <c r="W51" s="55">
        <f t="shared" si="34"/>
        <v>2</v>
      </c>
      <c r="X51" s="55">
        <f t="shared" si="34"/>
        <v>2</v>
      </c>
      <c r="Y51" s="55">
        <f t="shared" si="34"/>
        <v>2</v>
      </c>
      <c r="Z51" s="55">
        <f t="shared" si="34"/>
        <v>2</v>
      </c>
      <c r="AA51" s="55">
        <f t="shared" si="34"/>
        <v>2</v>
      </c>
      <c r="AB51" s="55">
        <f t="shared" si="34"/>
        <v>2</v>
      </c>
      <c r="AC51" s="55">
        <f t="shared" si="34"/>
        <v>2</v>
      </c>
      <c r="AD51" s="55">
        <f t="shared" si="34"/>
        <v>2</v>
      </c>
      <c r="AE51" s="55">
        <f t="shared" si="34"/>
        <v>2</v>
      </c>
      <c r="AF51" s="55">
        <f t="shared" si="34"/>
        <v>2</v>
      </c>
      <c r="AG51" s="55">
        <f t="shared" si="34"/>
        <v>2</v>
      </c>
      <c r="AH51" s="55">
        <f t="shared" si="34"/>
        <v>2</v>
      </c>
    </row>
    <row r="52" spans="3:34" s="1" customFormat="1" ht="14">
      <c r="C52" s="1" t="s">
        <v>24</v>
      </c>
      <c r="D52" s="55">
        <f t="shared" ref="D52:AH52" si="35">SUM(D38:D41)</f>
        <v>4</v>
      </c>
      <c r="E52" s="55">
        <f t="shared" si="35"/>
        <v>4</v>
      </c>
      <c r="F52" s="55">
        <f t="shared" si="35"/>
        <v>4</v>
      </c>
      <c r="G52" s="55">
        <f t="shared" si="35"/>
        <v>4</v>
      </c>
      <c r="H52" s="55">
        <f t="shared" si="35"/>
        <v>4</v>
      </c>
      <c r="I52" s="55">
        <f t="shared" si="35"/>
        <v>4</v>
      </c>
      <c r="J52" s="55">
        <f t="shared" si="35"/>
        <v>4</v>
      </c>
      <c r="K52" s="55">
        <f t="shared" si="35"/>
        <v>4</v>
      </c>
      <c r="L52" s="55">
        <f t="shared" si="35"/>
        <v>4</v>
      </c>
      <c r="M52" s="55">
        <f t="shared" si="35"/>
        <v>4</v>
      </c>
      <c r="N52" s="55">
        <f t="shared" si="35"/>
        <v>4</v>
      </c>
      <c r="O52" s="55">
        <f t="shared" si="35"/>
        <v>4</v>
      </c>
      <c r="P52" s="55">
        <f t="shared" si="35"/>
        <v>4</v>
      </c>
      <c r="Q52" s="55">
        <f t="shared" si="35"/>
        <v>4</v>
      </c>
      <c r="R52" s="55">
        <f t="shared" si="35"/>
        <v>4</v>
      </c>
      <c r="S52" s="55">
        <f t="shared" si="35"/>
        <v>4</v>
      </c>
      <c r="T52" s="55">
        <f t="shared" si="35"/>
        <v>4</v>
      </c>
      <c r="U52" s="55">
        <f t="shared" si="35"/>
        <v>4</v>
      </c>
      <c r="V52" s="55">
        <f t="shared" si="35"/>
        <v>4</v>
      </c>
      <c r="W52" s="55">
        <f t="shared" si="35"/>
        <v>4</v>
      </c>
      <c r="X52" s="55">
        <f t="shared" si="35"/>
        <v>4</v>
      </c>
      <c r="Y52" s="55">
        <f t="shared" si="35"/>
        <v>4</v>
      </c>
      <c r="Z52" s="55">
        <f t="shared" si="35"/>
        <v>4</v>
      </c>
      <c r="AA52" s="55">
        <f t="shared" si="35"/>
        <v>4</v>
      </c>
      <c r="AB52" s="55">
        <f t="shared" si="35"/>
        <v>4</v>
      </c>
      <c r="AC52" s="55">
        <f t="shared" si="35"/>
        <v>4</v>
      </c>
      <c r="AD52" s="55">
        <f t="shared" si="35"/>
        <v>4</v>
      </c>
      <c r="AE52" s="55">
        <f t="shared" si="35"/>
        <v>4</v>
      </c>
      <c r="AF52" s="55">
        <f t="shared" si="35"/>
        <v>4</v>
      </c>
      <c r="AG52" s="55">
        <f t="shared" si="35"/>
        <v>4</v>
      </c>
      <c r="AH52" s="55">
        <f t="shared" si="35"/>
        <v>4</v>
      </c>
    </row>
    <row r="53" spans="3:34" s="1" customFormat="1" ht="14">
      <c r="C53" s="1" t="s">
        <v>41</v>
      </c>
      <c r="D53" s="55">
        <f t="shared" ref="D53:AH53" si="36">SUM(D42:D43)</f>
        <v>2</v>
      </c>
      <c r="E53" s="55">
        <f t="shared" si="36"/>
        <v>2</v>
      </c>
      <c r="F53" s="55">
        <f t="shared" si="36"/>
        <v>2</v>
      </c>
      <c r="G53" s="55">
        <f t="shared" si="36"/>
        <v>2</v>
      </c>
      <c r="H53" s="55">
        <f t="shared" si="36"/>
        <v>2</v>
      </c>
      <c r="I53" s="55">
        <f t="shared" si="36"/>
        <v>2</v>
      </c>
      <c r="J53" s="55">
        <f t="shared" si="36"/>
        <v>2</v>
      </c>
      <c r="K53" s="55">
        <f t="shared" si="36"/>
        <v>2</v>
      </c>
      <c r="L53" s="55">
        <f t="shared" si="36"/>
        <v>2</v>
      </c>
      <c r="M53" s="55">
        <f t="shared" si="36"/>
        <v>2</v>
      </c>
      <c r="N53" s="55">
        <f t="shared" si="36"/>
        <v>2</v>
      </c>
      <c r="O53" s="55">
        <f t="shared" si="36"/>
        <v>2</v>
      </c>
      <c r="P53" s="55">
        <f t="shared" si="36"/>
        <v>2</v>
      </c>
      <c r="Q53" s="55">
        <f t="shared" si="36"/>
        <v>2</v>
      </c>
      <c r="R53" s="55">
        <f t="shared" si="36"/>
        <v>2</v>
      </c>
      <c r="S53" s="55">
        <f t="shared" si="36"/>
        <v>2</v>
      </c>
      <c r="T53" s="55">
        <f t="shared" si="36"/>
        <v>2</v>
      </c>
      <c r="U53" s="55">
        <f t="shared" si="36"/>
        <v>2</v>
      </c>
      <c r="V53" s="55">
        <f t="shared" si="36"/>
        <v>2</v>
      </c>
      <c r="W53" s="55">
        <f t="shared" si="36"/>
        <v>4</v>
      </c>
      <c r="X53" s="55">
        <f t="shared" si="36"/>
        <v>4</v>
      </c>
      <c r="Y53" s="55">
        <f t="shared" si="36"/>
        <v>2</v>
      </c>
      <c r="Z53" s="55">
        <f t="shared" si="36"/>
        <v>2</v>
      </c>
      <c r="AA53" s="55">
        <f t="shared" si="36"/>
        <v>2</v>
      </c>
      <c r="AB53" s="55">
        <f t="shared" si="36"/>
        <v>2</v>
      </c>
      <c r="AC53" s="55">
        <f t="shared" si="36"/>
        <v>2</v>
      </c>
      <c r="AD53" s="55">
        <f t="shared" si="36"/>
        <v>2</v>
      </c>
      <c r="AE53" s="55">
        <f t="shared" si="36"/>
        <v>2</v>
      </c>
      <c r="AF53" s="55">
        <f t="shared" si="36"/>
        <v>2</v>
      </c>
      <c r="AG53" s="55">
        <f t="shared" si="36"/>
        <v>2</v>
      </c>
      <c r="AH53" s="55">
        <f t="shared" si="36"/>
        <v>2</v>
      </c>
    </row>
    <row r="54" spans="3:34" s="1" customFormat="1" ht="14">
      <c r="C54" s="1" t="s">
        <v>36</v>
      </c>
      <c r="D54" s="55">
        <f t="shared" ref="D54:AH54" si="37">SUM(D44:D45)</f>
        <v>2</v>
      </c>
      <c r="E54" s="55">
        <f t="shared" si="37"/>
        <v>2</v>
      </c>
      <c r="F54" s="55">
        <f t="shared" si="37"/>
        <v>2</v>
      </c>
      <c r="G54" s="55">
        <f t="shared" si="37"/>
        <v>2</v>
      </c>
      <c r="H54" s="55">
        <f t="shared" si="37"/>
        <v>2</v>
      </c>
      <c r="I54" s="55">
        <f t="shared" si="37"/>
        <v>2</v>
      </c>
      <c r="J54" s="55">
        <f t="shared" si="37"/>
        <v>2</v>
      </c>
      <c r="K54" s="55">
        <f t="shared" si="37"/>
        <v>2</v>
      </c>
      <c r="L54" s="55">
        <f t="shared" si="37"/>
        <v>2</v>
      </c>
      <c r="M54" s="55">
        <f t="shared" si="37"/>
        <v>2</v>
      </c>
      <c r="N54" s="55">
        <f t="shared" si="37"/>
        <v>2</v>
      </c>
      <c r="O54" s="55">
        <f t="shared" si="37"/>
        <v>2</v>
      </c>
      <c r="P54" s="55">
        <f t="shared" si="37"/>
        <v>2</v>
      </c>
      <c r="Q54" s="55">
        <f t="shared" si="37"/>
        <v>2</v>
      </c>
      <c r="R54" s="55">
        <f t="shared" si="37"/>
        <v>2</v>
      </c>
      <c r="S54" s="55">
        <f t="shared" si="37"/>
        <v>2</v>
      </c>
      <c r="T54" s="55">
        <f t="shared" si="37"/>
        <v>2</v>
      </c>
      <c r="U54" s="55">
        <f t="shared" si="37"/>
        <v>2</v>
      </c>
      <c r="V54" s="55">
        <f t="shared" si="37"/>
        <v>2</v>
      </c>
      <c r="W54" s="55">
        <f t="shared" si="37"/>
        <v>2</v>
      </c>
      <c r="X54" s="55">
        <f t="shared" si="37"/>
        <v>2</v>
      </c>
      <c r="Y54" s="55">
        <f t="shared" si="37"/>
        <v>2</v>
      </c>
      <c r="Z54" s="55">
        <f t="shared" si="37"/>
        <v>2</v>
      </c>
      <c r="AA54" s="55">
        <f t="shared" si="37"/>
        <v>2</v>
      </c>
      <c r="AB54" s="55">
        <f t="shared" si="37"/>
        <v>2</v>
      </c>
      <c r="AC54" s="55">
        <f t="shared" si="37"/>
        <v>2</v>
      </c>
      <c r="AD54" s="55">
        <f t="shared" si="37"/>
        <v>2</v>
      </c>
      <c r="AE54" s="55">
        <f t="shared" si="37"/>
        <v>2</v>
      </c>
      <c r="AF54" s="55">
        <f t="shared" si="37"/>
        <v>2</v>
      </c>
      <c r="AG54" s="55">
        <f t="shared" si="37"/>
        <v>2</v>
      </c>
      <c r="AH54" s="55">
        <f t="shared" si="37"/>
        <v>2</v>
      </c>
    </row>
    <row r="55" spans="3:34" s="1" customFormat="1" ht="14">
      <c r="C55" s="1" t="s">
        <v>28</v>
      </c>
      <c r="D55" s="55">
        <f t="shared" ref="D55:AH55" si="38">SUM(D46:D49)</f>
        <v>4</v>
      </c>
      <c r="E55" s="55">
        <f t="shared" si="38"/>
        <v>4</v>
      </c>
      <c r="F55" s="55">
        <f t="shared" si="38"/>
        <v>4</v>
      </c>
      <c r="G55" s="55">
        <f t="shared" si="38"/>
        <v>4</v>
      </c>
      <c r="H55" s="55">
        <f t="shared" si="38"/>
        <v>4</v>
      </c>
      <c r="I55" s="55">
        <f t="shared" si="38"/>
        <v>4</v>
      </c>
      <c r="J55" s="55">
        <f t="shared" si="38"/>
        <v>4</v>
      </c>
      <c r="K55" s="55">
        <f t="shared" si="38"/>
        <v>4</v>
      </c>
      <c r="L55" s="55">
        <f t="shared" si="38"/>
        <v>4</v>
      </c>
      <c r="M55" s="55">
        <f t="shared" si="38"/>
        <v>4</v>
      </c>
      <c r="N55" s="55">
        <f t="shared" si="38"/>
        <v>4</v>
      </c>
      <c r="O55" s="55">
        <f t="shared" si="38"/>
        <v>4</v>
      </c>
      <c r="P55" s="55">
        <f t="shared" si="38"/>
        <v>4</v>
      </c>
      <c r="Q55" s="55">
        <f t="shared" si="38"/>
        <v>4</v>
      </c>
      <c r="R55" s="55">
        <f t="shared" si="38"/>
        <v>4</v>
      </c>
      <c r="S55" s="55">
        <f t="shared" si="38"/>
        <v>4</v>
      </c>
      <c r="T55" s="55">
        <f t="shared" si="38"/>
        <v>4</v>
      </c>
      <c r="U55" s="55">
        <f t="shared" si="38"/>
        <v>4</v>
      </c>
      <c r="V55" s="55">
        <f t="shared" si="38"/>
        <v>4</v>
      </c>
      <c r="W55" s="55">
        <f t="shared" si="38"/>
        <v>4</v>
      </c>
      <c r="X55" s="55">
        <f t="shared" si="38"/>
        <v>4</v>
      </c>
      <c r="Y55" s="55">
        <f t="shared" si="38"/>
        <v>4</v>
      </c>
      <c r="Z55" s="55">
        <f t="shared" si="38"/>
        <v>4</v>
      </c>
      <c r="AA55" s="55">
        <f t="shared" si="38"/>
        <v>4</v>
      </c>
      <c r="AB55" s="55">
        <f t="shared" si="38"/>
        <v>4</v>
      </c>
      <c r="AC55" s="55">
        <f t="shared" si="38"/>
        <v>4</v>
      </c>
      <c r="AD55" s="55">
        <f t="shared" si="38"/>
        <v>4</v>
      </c>
      <c r="AE55" s="55">
        <f t="shared" si="38"/>
        <v>4</v>
      </c>
      <c r="AF55" s="55">
        <f t="shared" si="38"/>
        <v>4</v>
      </c>
      <c r="AG55" s="55">
        <f t="shared" si="38"/>
        <v>4</v>
      </c>
      <c r="AH55" s="55">
        <f t="shared" si="38"/>
        <v>4</v>
      </c>
    </row>
    <row r="56" spans="3:34" s="1" customFormat="1" ht="14">
      <c r="C56" s="1" t="s">
        <v>132</v>
      </c>
      <c r="D56" s="55">
        <f t="shared" ref="D56:AH56" si="39">COUNTIF(D12:D23,"ﾍﾙ")</f>
        <v>1</v>
      </c>
      <c r="E56" s="55">
        <f t="shared" si="39"/>
        <v>0</v>
      </c>
      <c r="F56" s="55">
        <f t="shared" si="39"/>
        <v>1</v>
      </c>
      <c r="G56" s="55">
        <f t="shared" si="39"/>
        <v>1</v>
      </c>
      <c r="H56" s="55">
        <f t="shared" si="39"/>
        <v>0</v>
      </c>
      <c r="I56" s="55">
        <f t="shared" si="39"/>
        <v>0</v>
      </c>
      <c r="J56" s="55">
        <f t="shared" si="39"/>
        <v>1</v>
      </c>
      <c r="K56" s="55">
        <f t="shared" si="39"/>
        <v>1</v>
      </c>
      <c r="L56" s="55">
        <f t="shared" si="39"/>
        <v>1</v>
      </c>
      <c r="M56" s="55">
        <f t="shared" si="39"/>
        <v>1</v>
      </c>
      <c r="N56" s="55">
        <f t="shared" si="39"/>
        <v>0</v>
      </c>
      <c r="O56" s="55">
        <f t="shared" si="39"/>
        <v>1</v>
      </c>
      <c r="P56" s="55">
        <f t="shared" si="39"/>
        <v>0</v>
      </c>
      <c r="Q56" s="55">
        <f t="shared" si="39"/>
        <v>0</v>
      </c>
      <c r="R56" s="55">
        <f t="shared" si="39"/>
        <v>0</v>
      </c>
      <c r="S56" s="55">
        <f t="shared" si="39"/>
        <v>1</v>
      </c>
      <c r="T56" s="55">
        <f t="shared" si="39"/>
        <v>1</v>
      </c>
      <c r="U56" s="55">
        <f t="shared" si="39"/>
        <v>1</v>
      </c>
      <c r="V56" s="55">
        <f t="shared" si="39"/>
        <v>0</v>
      </c>
      <c r="W56" s="55">
        <f t="shared" si="39"/>
        <v>1</v>
      </c>
      <c r="X56" s="55">
        <f t="shared" si="39"/>
        <v>1</v>
      </c>
      <c r="Y56" s="55">
        <f t="shared" si="39"/>
        <v>1</v>
      </c>
      <c r="Z56" s="55">
        <f t="shared" si="39"/>
        <v>0</v>
      </c>
      <c r="AA56" s="55">
        <f t="shared" si="39"/>
        <v>1</v>
      </c>
      <c r="AB56" s="55">
        <f t="shared" si="39"/>
        <v>1</v>
      </c>
      <c r="AC56" s="55">
        <f t="shared" si="39"/>
        <v>1</v>
      </c>
      <c r="AD56" s="55">
        <f t="shared" si="39"/>
        <v>1</v>
      </c>
      <c r="AE56" s="55">
        <f t="shared" si="39"/>
        <v>1</v>
      </c>
      <c r="AF56" s="55">
        <f t="shared" si="39"/>
        <v>1</v>
      </c>
      <c r="AG56" s="55">
        <f t="shared" si="39"/>
        <v>0</v>
      </c>
      <c r="AH56" s="55">
        <f t="shared" si="39"/>
        <v>1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J12:J21">
    <cfRule type="expression" dxfId="10858" priority="30" stopIfTrue="1">
      <formula>AND(WEEKDAY(J$5)=1)</formula>
    </cfRule>
  </conditionalFormatting>
  <conditionalFormatting sqref="K12:Z16">
    <cfRule type="expression" dxfId="10857" priority="26" stopIfTrue="1">
      <formula>AND(WEEKDAY(K$5)=1)</formula>
    </cfRule>
  </conditionalFormatting>
  <conditionalFormatting sqref="L11">
    <cfRule type="expression" dxfId="10856" priority="15" stopIfTrue="1">
      <formula>AND(WEEKDAY(L$5)=1)</formula>
    </cfRule>
  </conditionalFormatting>
  <conditionalFormatting sqref="L17 K17:K21">
    <cfRule type="expression" dxfId="10855" priority="37" stopIfTrue="1">
      <formula>AND(WEEKDAY(K$5)=1)</formula>
    </cfRule>
  </conditionalFormatting>
  <conditionalFormatting sqref="M11:R17">
    <cfRule type="expression" dxfId="10854" priority="53" stopIfTrue="1">
      <formula>AND(WEEKDAY(M$5)=1)</formula>
    </cfRule>
  </conditionalFormatting>
  <conditionalFormatting sqref="P26">
    <cfRule type="expression" dxfId="10853" priority="13" stopIfTrue="1">
      <formula>AND(WEEKDAY(P$5)=1)</formula>
    </cfRule>
  </conditionalFormatting>
  <conditionalFormatting sqref="S17:Z17">
    <cfRule type="expression" dxfId="10852" priority="33" stopIfTrue="1">
      <formula>AND(WEEKDAY(S$5)=1)</formula>
    </cfRule>
  </conditionalFormatting>
  <conditionalFormatting sqref="AA5:AH6 L5:Z10 J5:K11 D5:I21 AA7:AF25 AG8:AH25 S11:Z11 L18:Z25 D22:K25">
    <cfRule type="expression" dxfId="10851" priority="1" stopIfTrue="1">
      <formula>AND(WEEKDAY(D$5)=1)</formula>
    </cfRule>
  </conditionalFormatting>
  <conditionalFormatting sqref="AI8:AK25 AN8:AN25">
    <cfRule type="cellIs" dxfId="10850" priority="4" stopIfTrue="1" operator="equal">
      <formula>0</formula>
    </cfRule>
  </conditionalFormatting>
  <dataValidations count="2">
    <dataValidation type="list" allowBlank="1" showInputMessage="1" showErrorMessage="1" sqref="O24:S24 AC24:AG24 D8:AH23" xr:uid="{00000000-0002-0000-1B00-000000000000}">
      <formula1>"ヤ,2早,3早,2オ,3オ,2－,3－,－,日,有,2,3,事,ﾍﾙ,ｹｱ"</formula1>
    </dataValidation>
    <dataValidation type="list" allowBlank="1" showInputMessage="1" showErrorMessage="1" sqref="O25 Q25:S25 AC25:AG25 P25:P26 AH24:AH25 D24:N25 T24:AB25" xr:uid="{00000000-0002-0000-1B00-000001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X59"/>
  <sheetViews>
    <sheetView topLeftCell="A2" workbookViewId="0">
      <selection activeCell="C56" sqref="C56:AG56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83203125" customWidth="1"/>
    <col min="40" max="40" width="4.5" customWidth="1" outlineLevel="1"/>
    <col min="41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1289"/>
      <c r="R1" s="1289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50" ht="14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1289"/>
      <c r="R2" s="1289"/>
      <c r="S2" s="90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50" t="s">
        <v>3</v>
      </c>
      <c r="AI2" s="1250"/>
      <c r="AJ2" s="1250"/>
      <c r="AK2" s="1250"/>
    </row>
    <row r="3" spans="1:50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4"/>
      <c r="AI3" s="3"/>
      <c r="AJ3" s="3"/>
      <c r="AK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50" ht="24" hidden="1" customHeight="1">
      <c r="A5" s="1254"/>
      <c r="B5" s="1255"/>
      <c r="C5" s="1248"/>
      <c r="D5" s="10">
        <f>DATE($A$1,$D$2,1)</f>
        <v>43739</v>
      </c>
      <c r="E5" s="11">
        <f>DATE($A$1,$D$2,2)</f>
        <v>43740</v>
      </c>
      <c r="F5" s="11">
        <f>DATE($A$1,$D$2,3)</f>
        <v>43741</v>
      </c>
      <c r="G5" s="11">
        <f>DATE($A$1,$D$2,4)</f>
        <v>43742</v>
      </c>
      <c r="H5" s="11">
        <f>DATE($A$1,$D$2,5)</f>
        <v>43743</v>
      </c>
      <c r="I5" s="11">
        <f>DATE($A$1,$D$2,6)</f>
        <v>43744</v>
      </c>
      <c r="J5" s="11">
        <f>DATE($A$1,$D$2,7)</f>
        <v>43745</v>
      </c>
      <c r="K5" s="11">
        <f>DATE($A$1,$D$2,8)</f>
        <v>43746</v>
      </c>
      <c r="L5" s="11">
        <f>DATE($A$1,$D$2,9)</f>
        <v>43747</v>
      </c>
      <c r="M5" s="11">
        <f>DATE($A$1,$D$2,10)</f>
        <v>43748</v>
      </c>
      <c r="N5" s="56">
        <f>DATE($A$1,$D$2,11)</f>
        <v>43749</v>
      </c>
      <c r="O5" s="11">
        <f>DATE($A$1,$D$2,12)</f>
        <v>43750</v>
      </c>
      <c r="P5" s="11">
        <f>DATE($A$1,$D$2,13)</f>
        <v>43751</v>
      </c>
      <c r="Q5" s="11">
        <f>DATE($A$1,$D$2,14)</f>
        <v>43752</v>
      </c>
      <c r="R5" s="11">
        <f>DATE($A$1,$D$2,15)</f>
        <v>43753</v>
      </c>
      <c r="S5" s="11">
        <f>DATE($A$1,$D$2,16)</f>
        <v>43754</v>
      </c>
      <c r="T5" s="11">
        <f>DATE($A$1,$D$2,17)</f>
        <v>43755</v>
      </c>
      <c r="U5" s="11">
        <f>DATE($A$1,$D$2,18)</f>
        <v>43756</v>
      </c>
      <c r="V5" s="11">
        <f>DATE($A$1,$D$2,19)</f>
        <v>43757</v>
      </c>
      <c r="W5" s="11">
        <f>DATE($A$1,$D$2,20)</f>
        <v>43758</v>
      </c>
      <c r="X5" s="11">
        <f>DATE($A$1,$D$2,21)</f>
        <v>43759</v>
      </c>
      <c r="Y5" s="11">
        <f>DATE($A$1,$D$2,22)</f>
        <v>43760</v>
      </c>
      <c r="Z5" s="11">
        <f>DATE($A$1,$D$2,23)</f>
        <v>43761</v>
      </c>
      <c r="AA5" s="11">
        <f>DATE($A$1,$D$2,24)</f>
        <v>43762</v>
      </c>
      <c r="AB5" s="11">
        <f>DATE($A$1,$D$2,25)</f>
        <v>43763</v>
      </c>
      <c r="AC5" s="11">
        <f>DATE($A$1,$D$2,26)</f>
        <v>43764</v>
      </c>
      <c r="AD5" s="11">
        <f>DATE($A$1,$D$2,27)</f>
        <v>43765</v>
      </c>
      <c r="AE5" s="11">
        <f>DATE($A$1,$D$2,28)</f>
        <v>43766</v>
      </c>
      <c r="AF5" s="88">
        <f>DATE($A$1,$D$2,29)</f>
        <v>43767</v>
      </c>
      <c r="AG5" s="88"/>
      <c r="AH5" s="90"/>
      <c r="AI5" s="90"/>
      <c r="AJ5" s="91"/>
      <c r="AK5" s="1267"/>
    </row>
    <row r="6" spans="1:50" ht="14">
      <c r="A6" s="1254"/>
      <c r="B6" s="1255"/>
      <c r="C6" s="1248"/>
      <c r="D6" s="830">
        <f t="shared" ref="D6:AF6" si="0">IF(MONTH(D5)&gt;$D$2,"",D5)</f>
        <v>43739</v>
      </c>
      <c r="E6" s="88">
        <f t="shared" si="0"/>
        <v>43740</v>
      </c>
      <c r="F6" s="88">
        <f t="shared" si="0"/>
        <v>43741</v>
      </c>
      <c r="G6" s="88">
        <f t="shared" si="0"/>
        <v>43742</v>
      </c>
      <c r="H6" s="88">
        <f t="shared" si="0"/>
        <v>43743</v>
      </c>
      <c r="I6" s="88">
        <f t="shared" si="0"/>
        <v>43744</v>
      </c>
      <c r="J6" s="88">
        <f t="shared" si="0"/>
        <v>43745</v>
      </c>
      <c r="K6" s="88">
        <f t="shared" si="0"/>
        <v>43746</v>
      </c>
      <c r="L6" s="88">
        <f t="shared" si="0"/>
        <v>43747</v>
      </c>
      <c r="M6" s="88">
        <f t="shared" si="0"/>
        <v>43748</v>
      </c>
      <c r="N6" s="88">
        <f t="shared" si="0"/>
        <v>43749</v>
      </c>
      <c r="O6" s="88">
        <f t="shared" si="0"/>
        <v>43750</v>
      </c>
      <c r="P6" s="88">
        <f t="shared" si="0"/>
        <v>43751</v>
      </c>
      <c r="Q6" s="56">
        <f t="shared" si="0"/>
        <v>43752</v>
      </c>
      <c r="R6" s="88">
        <f t="shared" si="0"/>
        <v>43753</v>
      </c>
      <c r="S6" s="88">
        <f t="shared" si="0"/>
        <v>43754</v>
      </c>
      <c r="T6" s="88">
        <f t="shared" si="0"/>
        <v>43755</v>
      </c>
      <c r="U6" s="88">
        <f t="shared" si="0"/>
        <v>43756</v>
      </c>
      <c r="V6" s="88">
        <f t="shared" si="0"/>
        <v>43757</v>
      </c>
      <c r="W6" s="88">
        <f t="shared" si="0"/>
        <v>43758</v>
      </c>
      <c r="X6" s="88">
        <f t="shared" si="0"/>
        <v>43759</v>
      </c>
      <c r="Y6" s="88">
        <f t="shared" si="0"/>
        <v>43760</v>
      </c>
      <c r="Z6" s="88">
        <f t="shared" si="0"/>
        <v>43761</v>
      </c>
      <c r="AA6" s="88">
        <f t="shared" si="0"/>
        <v>43762</v>
      </c>
      <c r="AB6" s="88">
        <f t="shared" si="0"/>
        <v>43763</v>
      </c>
      <c r="AC6" s="88">
        <f t="shared" si="0"/>
        <v>43764</v>
      </c>
      <c r="AD6" s="88">
        <f t="shared" si="0"/>
        <v>43765</v>
      </c>
      <c r="AE6" s="88">
        <f t="shared" si="0"/>
        <v>43766</v>
      </c>
      <c r="AF6" s="88">
        <f t="shared" si="0"/>
        <v>43767</v>
      </c>
      <c r="AG6" s="88">
        <v>30</v>
      </c>
      <c r="AH6" s="92"/>
      <c r="AI6" s="93"/>
      <c r="AJ6" s="94"/>
      <c r="AK6" s="1267"/>
    </row>
    <row r="7" spans="1:50" ht="14">
      <c r="A7" s="1254"/>
      <c r="B7" s="1255"/>
      <c r="C7" s="15"/>
      <c r="D7" s="831" t="str">
        <f t="shared" ref="D7:AG7" si="1">IF(D6="","",CHOOSE(WEEKDAY(D6,1),"日","月","火","水","木","金","土"))</f>
        <v>火</v>
      </c>
      <c r="E7" s="831" t="str">
        <f t="shared" si="1"/>
        <v>水</v>
      </c>
      <c r="F7" s="831" t="str">
        <f t="shared" si="1"/>
        <v>木</v>
      </c>
      <c r="G7" s="831" t="str">
        <f t="shared" si="1"/>
        <v>金</v>
      </c>
      <c r="H7" s="831" t="str">
        <f t="shared" si="1"/>
        <v>土</v>
      </c>
      <c r="I7" s="797" t="str">
        <f t="shared" si="1"/>
        <v>日</v>
      </c>
      <c r="J7" s="831" t="str">
        <f t="shared" si="1"/>
        <v>月</v>
      </c>
      <c r="K7" s="831" t="str">
        <f t="shared" si="1"/>
        <v>火</v>
      </c>
      <c r="L7" s="831" t="str">
        <f t="shared" si="1"/>
        <v>水</v>
      </c>
      <c r="M7" s="831" t="str">
        <f t="shared" si="1"/>
        <v>木</v>
      </c>
      <c r="N7" s="831" t="str">
        <f t="shared" si="1"/>
        <v>金</v>
      </c>
      <c r="O7" s="831" t="str">
        <f t="shared" si="1"/>
        <v>土</v>
      </c>
      <c r="P7" s="797" t="str">
        <f t="shared" si="1"/>
        <v>日</v>
      </c>
      <c r="Q7" s="807" t="str">
        <f t="shared" si="1"/>
        <v>月</v>
      </c>
      <c r="R7" s="831" t="str">
        <f t="shared" si="1"/>
        <v>火</v>
      </c>
      <c r="S7" s="831" t="str">
        <f t="shared" si="1"/>
        <v>水</v>
      </c>
      <c r="T7" s="831" t="str">
        <f t="shared" si="1"/>
        <v>木</v>
      </c>
      <c r="U7" s="831" t="str">
        <f t="shared" si="1"/>
        <v>金</v>
      </c>
      <c r="V7" s="831" t="str">
        <f t="shared" si="1"/>
        <v>土</v>
      </c>
      <c r="W7" s="797" t="str">
        <f t="shared" si="1"/>
        <v>日</v>
      </c>
      <c r="X7" s="831" t="str">
        <f t="shared" si="1"/>
        <v>月</v>
      </c>
      <c r="Y7" s="831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831" t="str">
        <f t="shared" si="1"/>
        <v>金</v>
      </c>
      <c r="AC7" s="831" t="str">
        <f t="shared" si="1"/>
        <v>土</v>
      </c>
      <c r="AD7" s="797" t="str">
        <f t="shared" si="1"/>
        <v>日</v>
      </c>
      <c r="AE7" s="831" t="str">
        <f t="shared" si="1"/>
        <v>月</v>
      </c>
      <c r="AF7" s="831" t="str">
        <f t="shared" si="1"/>
        <v>火</v>
      </c>
      <c r="AG7" s="831" t="str">
        <f t="shared" si="1"/>
        <v>月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8"/>
      <c r="E8" s="548"/>
      <c r="F8" s="548"/>
      <c r="G8" s="548"/>
      <c r="H8" s="548"/>
      <c r="I8" s="729"/>
      <c r="J8" s="548"/>
      <c r="K8" s="568"/>
      <c r="L8" s="548"/>
      <c r="M8" s="548"/>
      <c r="N8" s="548"/>
      <c r="O8" s="548"/>
      <c r="P8" s="568"/>
      <c r="Q8" s="756"/>
      <c r="R8" s="787"/>
      <c r="S8" s="568"/>
      <c r="T8" s="548"/>
      <c r="U8" s="548"/>
      <c r="V8" s="548"/>
      <c r="W8" s="729"/>
      <c r="X8" s="548"/>
      <c r="Y8" s="548"/>
      <c r="Z8" s="548"/>
      <c r="AA8" s="548"/>
      <c r="AB8" s="548"/>
      <c r="AC8" s="548"/>
      <c r="AD8" s="568"/>
      <c r="AE8" s="568"/>
      <c r="AF8" s="568"/>
      <c r="AG8" s="568"/>
      <c r="AH8" s="587">
        <f t="shared" ref="AH8:AH25" si="2">SUM(AN8:AO8)</f>
        <v>0</v>
      </c>
      <c r="AI8" s="100">
        <f t="shared" ref="AI8:AI25" si="3">COUNTIF(D8:AG8,"有")</f>
        <v>0</v>
      </c>
      <c r="AJ8" s="101">
        <f t="shared" ref="AJ8:AJ25" si="4">SUM(AP8:AW8)</f>
        <v>0</v>
      </c>
      <c r="AK8" s="544" t="s">
        <v>38</v>
      </c>
      <c r="AL8" s="545"/>
      <c r="AM8" s="55">
        <f t="shared" ref="AM8:AM23" si="5">COUNTIF(D8:AG8,"日")</f>
        <v>0</v>
      </c>
      <c r="AN8" s="55">
        <f t="shared" ref="AN8:AN27" si="6">COUNTIF(D8:AG8,"ヤ")</f>
        <v>0</v>
      </c>
      <c r="AO8" s="55">
        <f t="shared" ref="AO8:AO27" si="7">COUNTIF(D8:AG8,"ﾔ")</f>
        <v>0</v>
      </c>
      <c r="AP8" s="55">
        <f t="shared" ref="AP8:AP27" si="8">COUNTIF(D8:AG8,"2-")</f>
        <v>0</v>
      </c>
      <c r="AQ8" s="55">
        <f t="shared" ref="AQ8:AQ27" si="9">COUNTIF(D8:AG8,"2－")</f>
        <v>0</v>
      </c>
      <c r="AR8" s="55">
        <f t="shared" ref="AR8:AR27" si="10">COUNTIF(D8:AG8,"２-")</f>
        <v>0</v>
      </c>
      <c r="AS8" s="55">
        <f t="shared" ref="AS8:AS27" si="11">COUNTIF(D8:AG8,"２－")</f>
        <v>0</v>
      </c>
      <c r="AT8" s="55">
        <f t="shared" ref="AT8:AT27" si="12">COUNTIF(D8:AG8,"3-")</f>
        <v>0</v>
      </c>
      <c r="AU8" s="55">
        <f t="shared" ref="AU8:AU27" si="13">COUNTIF(D8:AG8,"3－")</f>
        <v>0</v>
      </c>
      <c r="AV8" s="55">
        <f t="shared" ref="AV8:AV27" si="14">COUNTIF(D8:AG8,"３-")</f>
        <v>0</v>
      </c>
      <c r="AW8" s="55">
        <f t="shared" ref="AW8:AW27" si="15">COUNTIF(D8:AG8,"３－")</f>
        <v>0</v>
      </c>
    </row>
    <row r="9" spans="1:50" ht="14">
      <c r="A9" s="19" t="s">
        <v>31</v>
      </c>
      <c r="B9" s="20" t="s">
        <v>32</v>
      </c>
      <c r="C9" s="546" t="s">
        <v>39</v>
      </c>
      <c r="D9" s="548"/>
      <c r="E9" s="548"/>
      <c r="F9" s="548"/>
      <c r="G9" s="548"/>
      <c r="H9" s="727"/>
      <c r="I9" s="729"/>
      <c r="J9" s="727"/>
      <c r="K9" s="784"/>
      <c r="L9" s="727"/>
      <c r="M9" s="727"/>
      <c r="N9" s="727"/>
      <c r="O9" s="727"/>
      <c r="P9" s="727"/>
      <c r="Q9" s="854"/>
      <c r="R9" s="784"/>
      <c r="S9" s="784"/>
      <c r="T9" s="727"/>
      <c r="U9" s="727"/>
      <c r="V9" s="727"/>
      <c r="W9" s="727"/>
      <c r="X9" s="727"/>
      <c r="Y9" s="784"/>
      <c r="Z9" s="727"/>
      <c r="AA9" s="727"/>
      <c r="AB9" s="727"/>
      <c r="AC9" s="727"/>
      <c r="AD9" s="548"/>
      <c r="AE9" s="548"/>
      <c r="AF9" s="568"/>
      <c r="AG9" s="550"/>
      <c r="AH9" s="587">
        <f t="shared" si="2"/>
        <v>0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 t="shared" si="5"/>
        <v>0</v>
      </c>
      <c r="AN9" s="55">
        <f t="shared" si="6"/>
        <v>0</v>
      </c>
      <c r="AO9" s="55">
        <f t="shared" si="7"/>
        <v>0</v>
      </c>
      <c r="AP9" s="55">
        <f t="shared" si="8"/>
        <v>0</v>
      </c>
      <c r="AQ9" s="55">
        <f t="shared" si="9"/>
        <v>0</v>
      </c>
      <c r="AR9" s="55">
        <f t="shared" si="10"/>
        <v>0</v>
      </c>
      <c r="AS9" s="55">
        <f t="shared" si="11"/>
        <v>0</v>
      </c>
      <c r="AT9" s="55">
        <f t="shared" si="12"/>
        <v>0</v>
      </c>
      <c r="AU9" s="55">
        <f t="shared" si="13"/>
        <v>0</v>
      </c>
      <c r="AV9" s="55">
        <f t="shared" si="14"/>
        <v>0</v>
      </c>
      <c r="AW9" s="55">
        <f t="shared" si="15"/>
        <v>0</v>
      </c>
    </row>
    <row r="10" spans="1:50" ht="14">
      <c r="A10" s="19" t="s">
        <v>31</v>
      </c>
      <c r="B10" s="20" t="s">
        <v>32</v>
      </c>
      <c r="C10" s="546" t="s">
        <v>45</v>
      </c>
      <c r="D10" s="548"/>
      <c r="E10" s="548"/>
      <c r="F10" s="729"/>
      <c r="G10" s="548"/>
      <c r="H10" s="548"/>
      <c r="I10" s="568"/>
      <c r="J10" s="548"/>
      <c r="K10" s="568"/>
      <c r="L10" s="568"/>
      <c r="M10" s="548"/>
      <c r="N10" s="548"/>
      <c r="O10" s="548"/>
      <c r="P10" s="568"/>
      <c r="Q10" s="819"/>
      <c r="R10" s="568"/>
      <c r="S10" s="568"/>
      <c r="T10" s="568"/>
      <c r="U10" s="548"/>
      <c r="V10" s="548"/>
      <c r="W10" s="548"/>
      <c r="X10" s="568"/>
      <c r="Y10" s="568"/>
      <c r="Z10" s="568"/>
      <c r="AA10" s="568"/>
      <c r="AB10" s="548"/>
      <c r="AC10" s="548"/>
      <c r="AD10" s="548"/>
      <c r="AE10" s="729"/>
      <c r="AF10" s="568"/>
      <c r="AG10" s="550"/>
      <c r="AH10" s="587">
        <f t="shared" si="2"/>
        <v>0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 t="shared" si="5"/>
        <v>0</v>
      </c>
      <c r="AN10" s="55">
        <f t="shared" si="6"/>
        <v>0</v>
      </c>
      <c r="AO10" s="55">
        <f t="shared" si="7"/>
        <v>0</v>
      </c>
      <c r="AP10" s="55">
        <f t="shared" si="8"/>
        <v>0</v>
      </c>
      <c r="AQ10" s="55">
        <f t="shared" si="9"/>
        <v>0</v>
      </c>
      <c r="AR10" s="55">
        <f t="shared" si="10"/>
        <v>0</v>
      </c>
      <c r="AS10" s="55">
        <f t="shared" si="11"/>
        <v>0</v>
      </c>
      <c r="AT10" s="55">
        <f t="shared" si="12"/>
        <v>0</v>
      </c>
      <c r="AU10" s="55">
        <f t="shared" si="13"/>
        <v>0</v>
      </c>
      <c r="AV10" s="55">
        <f t="shared" si="14"/>
        <v>0</v>
      </c>
      <c r="AW10" s="55">
        <f t="shared" si="15"/>
        <v>0</v>
      </c>
    </row>
    <row r="11" spans="1:50" ht="14">
      <c r="A11" s="19"/>
      <c r="B11" s="20"/>
      <c r="C11" s="546"/>
      <c r="D11" s="548"/>
      <c r="E11" s="548"/>
      <c r="F11" s="548"/>
      <c r="G11" s="548"/>
      <c r="H11" s="548"/>
      <c r="I11" s="568"/>
      <c r="J11" s="548"/>
      <c r="K11" s="568"/>
      <c r="L11" s="568"/>
      <c r="M11" s="548"/>
      <c r="N11" s="548"/>
      <c r="O11" s="548"/>
      <c r="P11" s="568"/>
      <c r="Q11" s="819"/>
      <c r="R11" s="568"/>
      <c r="S11" s="548"/>
      <c r="T11" s="568"/>
      <c r="U11" s="548"/>
      <c r="V11" s="548"/>
      <c r="W11" s="548"/>
      <c r="X11" s="548"/>
      <c r="Y11" s="568"/>
      <c r="Z11" s="568"/>
      <c r="AA11" s="568"/>
      <c r="AB11" s="548"/>
      <c r="AC11" s="548"/>
      <c r="AD11" s="548"/>
      <c r="AE11" s="548"/>
      <c r="AF11" s="568"/>
      <c r="AG11" s="550"/>
      <c r="AH11" s="587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>
        <f t="shared" si="5"/>
        <v>0</v>
      </c>
      <c r="AN11" s="55">
        <f t="shared" si="6"/>
        <v>0</v>
      </c>
      <c r="AO11" s="55">
        <f t="shared" si="7"/>
        <v>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  <c r="AW11" s="55">
        <f t="shared" si="15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548"/>
      <c r="E12" s="548"/>
      <c r="F12" s="548"/>
      <c r="G12" s="548"/>
      <c r="H12" s="548"/>
      <c r="I12" s="548"/>
      <c r="J12" s="548"/>
      <c r="K12" s="568"/>
      <c r="L12" s="548"/>
      <c r="M12" s="548"/>
      <c r="N12" s="548"/>
      <c r="O12" s="548"/>
      <c r="P12" s="568"/>
      <c r="Q12" s="756"/>
      <c r="R12" s="729"/>
      <c r="S12" s="787"/>
      <c r="T12" s="548"/>
      <c r="U12" s="548"/>
      <c r="V12" s="548"/>
      <c r="W12" s="548"/>
      <c r="X12" s="729"/>
      <c r="Y12" s="548"/>
      <c r="Z12" s="548"/>
      <c r="AA12" s="548"/>
      <c r="AB12" s="548"/>
      <c r="AC12" s="548"/>
      <c r="AD12" s="568"/>
      <c r="AE12" s="568"/>
      <c r="AF12" s="568"/>
      <c r="AG12" s="550"/>
      <c r="AH12" s="99">
        <f t="shared" si="2"/>
        <v>0</v>
      </c>
      <c r="AI12" s="100">
        <f t="shared" si="3"/>
        <v>0</v>
      </c>
      <c r="AJ12" s="101">
        <f t="shared" si="4"/>
        <v>0</v>
      </c>
      <c r="AK12" s="104" t="s">
        <v>48</v>
      </c>
      <c r="AL12" s="103"/>
      <c r="AM12" s="55">
        <f t="shared" si="5"/>
        <v>0</v>
      </c>
      <c r="AN12" s="55">
        <f t="shared" si="6"/>
        <v>0</v>
      </c>
      <c r="AO12" s="55">
        <f t="shared" si="7"/>
        <v>0</v>
      </c>
      <c r="AP12" s="55">
        <f t="shared" si="8"/>
        <v>0</v>
      </c>
      <c r="AQ12" s="55">
        <f t="shared" si="9"/>
        <v>0</v>
      </c>
      <c r="AR12" s="55">
        <f t="shared" si="10"/>
        <v>0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  <c r="AW12" s="55">
        <f t="shared" si="15"/>
        <v>0</v>
      </c>
      <c r="AX12" s="55">
        <f t="shared" ref="AX12:AX20" si="16">COUNTIF(E12:AH12,"ﾍﾙ")</f>
        <v>0</v>
      </c>
    </row>
    <row r="13" spans="1:50" ht="14">
      <c r="A13" s="19" t="s">
        <v>46</v>
      </c>
      <c r="B13" s="20" t="s">
        <v>32</v>
      </c>
      <c r="C13" s="49" t="s">
        <v>49</v>
      </c>
      <c r="D13" s="548"/>
      <c r="E13" s="548"/>
      <c r="F13" s="548"/>
      <c r="G13" s="548"/>
      <c r="H13" s="548"/>
      <c r="I13" s="548"/>
      <c r="J13" s="548"/>
      <c r="K13" s="568"/>
      <c r="L13" s="548"/>
      <c r="M13" s="548"/>
      <c r="N13" s="548"/>
      <c r="O13" s="548"/>
      <c r="P13" s="548"/>
      <c r="Q13" s="819"/>
      <c r="R13" s="548"/>
      <c r="S13" s="568"/>
      <c r="T13" s="568"/>
      <c r="U13" s="548"/>
      <c r="V13" s="548"/>
      <c r="W13" s="548"/>
      <c r="X13" s="548"/>
      <c r="Y13" s="568"/>
      <c r="Z13" s="548"/>
      <c r="AA13" s="548"/>
      <c r="AB13" s="548"/>
      <c r="AC13" s="548"/>
      <c r="AD13" s="548"/>
      <c r="AE13" s="729"/>
      <c r="AF13" s="568"/>
      <c r="AG13" s="550"/>
      <c r="AH13" s="99">
        <f t="shared" si="2"/>
        <v>0</v>
      </c>
      <c r="AI13" s="100">
        <f t="shared" si="3"/>
        <v>0</v>
      </c>
      <c r="AJ13" s="101">
        <f t="shared" si="4"/>
        <v>0</v>
      </c>
      <c r="AK13" s="104" t="s">
        <v>48</v>
      </c>
      <c r="AL13" s="103"/>
      <c r="AM13" s="55">
        <f t="shared" si="5"/>
        <v>0</v>
      </c>
      <c r="AN13" s="55">
        <f t="shared" si="6"/>
        <v>0</v>
      </c>
      <c r="AO13" s="55">
        <f t="shared" si="7"/>
        <v>0</v>
      </c>
      <c r="AP13" s="55">
        <f t="shared" si="8"/>
        <v>0</v>
      </c>
      <c r="AQ13" s="55">
        <f t="shared" si="9"/>
        <v>0</v>
      </c>
      <c r="AR13" s="55">
        <f t="shared" si="10"/>
        <v>0</v>
      </c>
      <c r="AS13" s="55">
        <f t="shared" si="11"/>
        <v>0</v>
      </c>
      <c r="AT13" s="55">
        <f t="shared" si="12"/>
        <v>0</v>
      </c>
      <c r="AU13" s="55">
        <f t="shared" si="13"/>
        <v>0</v>
      </c>
      <c r="AV13" s="55">
        <f t="shared" si="14"/>
        <v>0</v>
      </c>
      <c r="AW13" s="55">
        <f t="shared" si="15"/>
        <v>0</v>
      </c>
      <c r="AX13" s="55">
        <f t="shared" si="16"/>
        <v>0</v>
      </c>
    </row>
    <row r="14" spans="1:50" ht="14">
      <c r="A14" s="19" t="s">
        <v>46</v>
      </c>
      <c r="B14" s="20" t="s">
        <v>32</v>
      </c>
      <c r="C14" s="49" t="s">
        <v>50</v>
      </c>
      <c r="D14" s="548"/>
      <c r="E14" s="548"/>
      <c r="F14" s="548"/>
      <c r="G14" s="548"/>
      <c r="H14" s="548"/>
      <c r="I14" s="568"/>
      <c r="J14" s="548"/>
      <c r="K14" s="568"/>
      <c r="L14" s="568"/>
      <c r="M14" s="548"/>
      <c r="N14" s="548"/>
      <c r="O14" s="548"/>
      <c r="P14" s="568"/>
      <c r="Q14" s="756"/>
      <c r="R14" s="548"/>
      <c r="S14" s="568"/>
      <c r="T14" s="568"/>
      <c r="U14" s="548"/>
      <c r="V14" s="548"/>
      <c r="W14" s="548"/>
      <c r="X14" s="568"/>
      <c r="Y14" s="568"/>
      <c r="Z14" s="568"/>
      <c r="AA14" s="568"/>
      <c r="AB14" s="548"/>
      <c r="AC14" s="548"/>
      <c r="AD14" s="548"/>
      <c r="AE14" s="548"/>
      <c r="AF14" s="568"/>
      <c r="AG14" s="550"/>
      <c r="AH14" s="99">
        <f t="shared" si="2"/>
        <v>0</v>
      </c>
      <c r="AI14" s="100">
        <f t="shared" si="3"/>
        <v>0</v>
      </c>
      <c r="AJ14" s="101">
        <f t="shared" si="4"/>
        <v>0</v>
      </c>
      <c r="AK14" s="104" t="s">
        <v>51</v>
      </c>
      <c r="AL14" s="103"/>
      <c r="AM14" s="55">
        <f t="shared" si="5"/>
        <v>0</v>
      </c>
      <c r="AN14" s="55">
        <f t="shared" si="6"/>
        <v>0</v>
      </c>
      <c r="AO14" s="55">
        <f t="shared" si="7"/>
        <v>0</v>
      </c>
      <c r="AP14" s="55">
        <f t="shared" si="8"/>
        <v>0</v>
      </c>
      <c r="AQ14" s="55">
        <f t="shared" si="9"/>
        <v>0</v>
      </c>
      <c r="AR14" s="55">
        <f t="shared" si="10"/>
        <v>0</v>
      </c>
      <c r="AS14" s="55">
        <f t="shared" si="11"/>
        <v>0</v>
      </c>
      <c r="AT14" s="55">
        <f t="shared" si="12"/>
        <v>0</v>
      </c>
      <c r="AU14" s="55">
        <f t="shared" si="13"/>
        <v>0</v>
      </c>
      <c r="AV14" s="55">
        <f t="shared" si="14"/>
        <v>0</v>
      </c>
      <c r="AW14" s="55">
        <f t="shared" si="15"/>
        <v>0</v>
      </c>
      <c r="AX14" s="55">
        <f t="shared" si="16"/>
        <v>0</v>
      </c>
    </row>
    <row r="15" spans="1:50" ht="14">
      <c r="A15" s="33" t="s">
        <v>46</v>
      </c>
      <c r="B15" s="34" t="s">
        <v>32</v>
      </c>
      <c r="C15" s="49" t="s">
        <v>52</v>
      </c>
      <c r="D15" s="883"/>
      <c r="E15" s="548"/>
      <c r="F15" s="548"/>
      <c r="G15" s="548"/>
      <c r="H15" s="548"/>
      <c r="I15" s="568"/>
      <c r="J15" s="548"/>
      <c r="K15" s="568"/>
      <c r="L15" s="568"/>
      <c r="M15" s="548"/>
      <c r="N15" s="548"/>
      <c r="O15" s="548"/>
      <c r="P15" s="568"/>
      <c r="Q15" s="819"/>
      <c r="R15" s="568"/>
      <c r="S15" s="568"/>
      <c r="T15" s="568"/>
      <c r="U15" s="548"/>
      <c r="V15" s="548"/>
      <c r="W15" s="548"/>
      <c r="X15" s="568"/>
      <c r="Y15" s="787"/>
      <c r="Z15" s="787"/>
      <c r="AA15" s="568"/>
      <c r="AB15" s="548"/>
      <c r="AC15" s="548"/>
      <c r="AD15" s="548"/>
      <c r="AE15" s="548"/>
      <c r="AF15" s="568"/>
      <c r="AG15" s="550"/>
      <c r="AH15" s="99">
        <f t="shared" si="2"/>
        <v>0</v>
      </c>
      <c r="AI15" s="100">
        <f t="shared" si="3"/>
        <v>0</v>
      </c>
      <c r="AJ15" s="101">
        <f t="shared" si="4"/>
        <v>0</v>
      </c>
      <c r="AK15" s="104" t="s">
        <v>51</v>
      </c>
      <c r="AL15" s="103"/>
      <c r="AM15" s="55">
        <f t="shared" si="5"/>
        <v>0</v>
      </c>
      <c r="AN15" s="55">
        <f t="shared" si="6"/>
        <v>0</v>
      </c>
      <c r="AO15" s="55">
        <f t="shared" si="7"/>
        <v>0</v>
      </c>
      <c r="AP15" s="55">
        <f t="shared" si="8"/>
        <v>0</v>
      </c>
      <c r="AQ15" s="55">
        <f t="shared" si="9"/>
        <v>0</v>
      </c>
      <c r="AR15" s="55">
        <f t="shared" si="10"/>
        <v>0</v>
      </c>
      <c r="AS15" s="55">
        <f t="shared" si="11"/>
        <v>0</v>
      </c>
      <c r="AT15" s="55">
        <f t="shared" si="12"/>
        <v>0</v>
      </c>
      <c r="AU15" s="55">
        <f t="shared" si="13"/>
        <v>0</v>
      </c>
      <c r="AV15" s="55">
        <f t="shared" si="14"/>
        <v>0</v>
      </c>
      <c r="AW15" s="55">
        <f t="shared" si="15"/>
        <v>0</v>
      </c>
      <c r="AX15" s="55">
        <f t="shared" si="16"/>
        <v>0</v>
      </c>
    </row>
    <row r="16" spans="1:50" ht="14">
      <c r="A16" s="33" t="s">
        <v>46</v>
      </c>
      <c r="B16" s="34" t="s">
        <v>32</v>
      </c>
      <c r="C16" s="49" t="s">
        <v>53</v>
      </c>
      <c r="D16" s="883"/>
      <c r="E16" s="883"/>
      <c r="F16" s="548"/>
      <c r="G16" s="548"/>
      <c r="H16" s="548"/>
      <c r="I16" s="568"/>
      <c r="J16" s="548"/>
      <c r="K16" s="568"/>
      <c r="L16" s="568"/>
      <c r="M16" s="548"/>
      <c r="N16" s="548"/>
      <c r="O16" s="548"/>
      <c r="P16" s="568"/>
      <c r="Q16" s="756"/>
      <c r="R16" s="729"/>
      <c r="S16" s="729"/>
      <c r="T16" s="568"/>
      <c r="U16" s="548"/>
      <c r="V16" s="548"/>
      <c r="W16" s="548"/>
      <c r="X16" s="568"/>
      <c r="Y16" s="548"/>
      <c r="Z16" s="568"/>
      <c r="AA16" s="568"/>
      <c r="AB16" s="548"/>
      <c r="AC16" s="548"/>
      <c r="AD16" s="548"/>
      <c r="AE16" s="548"/>
      <c r="AF16" s="787"/>
      <c r="AG16" s="550"/>
      <c r="AH16" s="99">
        <f t="shared" si="2"/>
        <v>0</v>
      </c>
      <c r="AI16" s="100">
        <f t="shared" si="3"/>
        <v>0</v>
      </c>
      <c r="AJ16" s="101">
        <f t="shared" si="4"/>
        <v>0</v>
      </c>
      <c r="AK16" s="104" t="s">
        <v>51</v>
      </c>
      <c r="AL16" s="103"/>
      <c r="AM16" s="55">
        <f t="shared" si="5"/>
        <v>0</v>
      </c>
      <c r="AN16" s="55">
        <f t="shared" si="6"/>
        <v>0</v>
      </c>
      <c r="AO16" s="55">
        <f t="shared" si="7"/>
        <v>0</v>
      </c>
      <c r="AP16" s="55">
        <f t="shared" si="8"/>
        <v>0</v>
      </c>
      <c r="AQ16" s="55">
        <f t="shared" si="9"/>
        <v>0</v>
      </c>
      <c r="AR16" s="55">
        <f t="shared" si="10"/>
        <v>0</v>
      </c>
      <c r="AS16" s="55">
        <f t="shared" si="11"/>
        <v>0</v>
      </c>
      <c r="AT16" s="55">
        <f t="shared" si="12"/>
        <v>0</v>
      </c>
      <c r="AU16" s="55">
        <f t="shared" si="13"/>
        <v>0</v>
      </c>
      <c r="AV16" s="55">
        <f t="shared" si="14"/>
        <v>0</v>
      </c>
      <c r="AW16" s="55">
        <f t="shared" si="15"/>
        <v>0</v>
      </c>
      <c r="AX16" s="55">
        <f t="shared" si="16"/>
        <v>0</v>
      </c>
    </row>
    <row r="17" spans="1:50" ht="14">
      <c r="A17" s="19" t="s">
        <v>46</v>
      </c>
      <c r="B17" s="34" t="s">
        <v>32</v>
      </c>
      <c r="C17" s="49" t="s">
        <v>54</v>
      </c>
      <c r="D17" s="883"/>
      <c r="E17" s="548"/>
      <c r="F17" s="548"/>
      <c r="G17" s="548"/>
      <c r="H17" s="548"/>
      <c r="I17" s="548"/>
      <c r="J17" s="548"/>
      <c r="K17" s="568"/>
      <c r="L17" s="548"/>
      <c r="M17" s="548"/>
      <c r="N17" s="548"/>
      <c r="O17" s="548"/>
      <c r="P17" s="568"/>
      <c r="Q17" s="819"/>
      <c r="R17" s="568"/>
      <c r="S17" s="568"/>
      <c r="T17" s="548"/>
      <c r="U17" s="548"/>
      <c r="V17" s="548"/>
      <c r="W17" s="729"/>
      <c r="X17" s="729"/>
      <c r="Y17" s="729"/>
      <c r="Z17" s="548"/>
      <c r="AA17" s="548"/>
      <c r="AB17" s="548"/>
      <c r="AC17" s="548"/>
      <c r="AD17" s="568"/>
      <c r="AE17" s="568"/>
      <c r="AF17" s="568"/>
      <c r="AG17" s="550"/>
      <c r="AH17" s="99">
        <f t="shared" si="2"/>
        <v>0</v>
      </c>
      <c r="AI17" s="100">
        <f t="shared" si="3"/>
        <v>0</v>
      </c>
      <c r="AJ17" s="101">
        <f t="shared" si="4"/>
        <v>0</v>
      </c>
      <c r="AK17" s="104" t="s">
        <v>48</v>
      </c>
      <c r="AL17" s="98"/>
      <c r="AM17" s="55">
        <f t="shared" si="5"/>
        <v>0</v>
      </c>
      <c r="AN17" s="55">
        <f t="shared" si="6"/>
        <v>0</v>
      </c>
      <c r="AO17" s="55">
        <f t="shared" si="7"/>
        <v>0</v>
      </c>
      <c r="AP17" s="55">
        <f t="shared" si="8"/>
        <v>0</v>
      </c>
      <c r="AQ17" s="55">
        <f t="shared" si="9"/>
        <v>0</v>
      </c>
      <c r="AR17" s="55">
        <f t="shared" si="10"/>
        <v>0</v>
      </c>
      <c r="AS17" s="55">
        <f t="shared" si="11"/>
        <v>0</v>
      </c>
      <c r="AT17" s="55">
        <f t="shared" si="12"/>
        <v>0</v>
      </c>
      <c r="AU17" s="55">
        <f t="shared" si="13"/>
        <v>0</v>
      </c>
      <c r="AV17" s="55">
        <f t="shared" si="14"/>
        <v>0</v>
      </c>
      <c r="AW17" s="55">
        <f t="shared" si="15"/>
        <v>0</v>
      </c>
      <c r="AX17" s="55">
        <f t="shared" si="16"/>
        <v>0</v>
      </c>
    </row>
    <row r="18" spans="1:50" ht="14">
      <c r="A18" s="19" t="s">
        <v>46</v>
      </c>
      <c r="B18" s="34" t="s">
        <v>32</v>
      </c>
      <c r="C18" s="49" t="s">
        <v>55</v>
      </c>
      <c r="D18" s="548"/>
      <c r="E18" s="548"/>
      <c r="F18" s="729"/>
      <c r="G18" s="548"/>
      <c r="H18" s="548"/>
      <c r="I18" s="548"/>
      <c r="J18" s="548"/>
      <c r="K18" s="568"/>
      <c r="L18" s="548"/>
      <c r="M18" s="548"/>
      <c r="N18" s="548"/>
      <c r="O18" s="548"/>
      <c r="P18" s="548"/>
      <c r="Q18" s="819"/>
      <c r="R18" s="568"/>
      <c r="S18" s="568"/>
      <c r="T18" s="548"/>
      <c r="U18" s="548"/>
      <c r="V18" s="548"/>
      <c r="W18" s="548"/>
      <c r="X18" s="548"/>
      <c r="Y18" s="568"/>
      <c r="Z18" s="548"/>
      <c r="AA18" s="548"/>
      <c r="AB18" s="548"/>
      <c r="AC18" s="548"/>
      <c r="AD18" s="548"/>
      <c r="AE18" s="548"/>
      <c r="AF18" s="568"/>
      <c r="AG18" s="550"/>
      <c r="AH18" s="99">
        <f t="shared" si="2"/>
        <v>0</v>
      </c>
      <c r="AI18" s="100">
        <f t="shared" si="3"/>
        <v>0</v>
      </c>
      <c r="AJ18" s="101">
        <f t="shared" si="4"/>
        <v>0</v>
      </c>
      <c r="AK18" s="104" t="s">
        <v>51</v>
      </c>
      <c r="AL18" s="98"/>
      <c r="AM18" s="55">
        <f t="shared" si="5"/>
        <v>0</v>
      </c>
      <c r="AN18" s="55">
        <f t="shared" si="6"/>
        <v>0</v>
      </c>
      <c r="AO18" s="55">
        <f t="shared" si="7"/>
        <v>0</v>
      </c>
      <c r="AP18" s="55">
        <f t="shared" si="8"/>
        <v>0</v>
      </c>
      <c r="AQ18" s="55">
        <f t="shared" si="9"/>
        <v>0</v>
      </c>
      <c r="AR18" s="55">
        <f t="shared" si="10"/>
        <v>0</v>
      </c>
      <c r="AS18" s="55">
        <f t="shared" si="11"/>
        <v>0</v>
      </c>
      <c r="AT18" s="55">
        <f t="shared" si="12"/>
        <v>0</v>
      </c>
      <c r="AU18" s="55">
        <f t="shared" si="13"/>
        <v>0</v>
      </c>
      <c r="AV18" s="55">
        <f t="shared" si="14"/>
        <v>0</v>
      </c>
      <c r="AW18" s="55">
        <f t="shared" si="15"/>
        <v>0</v>
      </c>
      <c r="AX18" s="55">
        <f t="shared" si="16"/>
        <v>0</v>
      </c>
    </row>
    <row r="19" spans="1:50" ht="14">
      <c r="A19" s="19" t="s">
        <v>46</v>
      </c>
      <c r="B19" s="20" t="s">
        <v>32</v>
      </c>
      <c r="C19" s="49" t="s">
        <v>56</v>
      </c>
      <c r="D19" s="548"/>
      <c r="E19" s="548"/>
      <c r="F19" s="548"/>
      <c r="G19" s="548"/>
      <c r="H19" s="548"/>
      <c r="I19" s="548"/>
      <c r="J19" s="729"/>
      <c r="K19" s="787"/>
      <c r="L19" s="787"/>
      <c r="M19" s="548"/>
      <c r="N19" s="548"/>
      <c r="O19" s="548"/>
      <c r="P19" s="568"/>
      <c r="Q19" s="819"/>
      <c r="R19" s="568"/>
      <c r="S19" s="568"/>
      <c r="T19" s="568"/>
      <c r="U19" s="548"/>
      <c r="V19" s="548"/>
      <c r="W19" s="548"/>
      <c r="X19" s="568"/>
      <c r="Y19" s="568"/>
      <c r="Z19" s="568"/>
      <c r="AA19" s="568"/>
      <c r="AB19" s="548"/>
      <c r="AC19" s="548"/>
      <c r="AD19" s="548"/>
      <c r="AE19" s="548"/>
      <c r="AF19" s="568"/>
      <c r="AG19" s="550"/>
      <c r="AH19" s="99">
        <f t="shared" si="2"/>
        <v>0</v>
      </c>
      <c r="AI19" s="100">
        <f t="shared" si="3"/>
        <v>0</v>
      </c>
      <c r="AJ19" s="101">
        <f t="shared" si="4"/>
        <v>0</v>
      </c>
      <c r="AK19" s="104" t="s">
        <v>48</v>
      </c>
      <c r="AL19" s="98"/>
      <c r="AM19" s="55">
        <f t="shared" si="5"/>
        <v>0</v>
      </c>
      <c r="AN19" s="55">
        <f t="shared" si="6"/>
        <v>0</v>
      </c>
      <c r="AO19" s="55">
        <f t="shared" si="7"/>
        <v>0</v>
      </c>
      <c r="AP19" s="55">
        <f t="shared" si="8"/>
        <v>0</v>
      </c>
      <c r="AQ19" s="55">
        <f t="shared" si="9"/>
        <v>0</v>
      </c>
      <c r="AR19" s="55">
        <f t="shared" si="10"/>
        <v>0</v>
      </c>
      <c r="AS19" s="55">
        <f t="shared" si="11"/>
        <v>0</v>
      </c>
      <c r="AT19" s="55">
        <f t="shared" si="12"/>
        <v>0</v>
      </c>
      <c r="AU19" s="55">
        <f t="shared" si="13"/>
        <v>0</v>
      </c>
      <c r="AV19" s="55">
        <f t="shared" si="14"/>
        <v>0</v>
      </c>
      <c r="AW19" s="55">
        <f t="shared" si="15"/>
        <v>0</v>
      </c>
      <c r="AX19" s="55">
        <f t="shared" si="16"/>
        <v>0</v>
      </c>
    </row>
    <row r="20" spans="1:50" ht="14">
      <c r="A20" s="19" t="s">
        <v>46</v>
      </c>
      <c r="B20" s="34" t="s">
        <v>32</v>
      </c>
      <c r="C20" s="49" t="s">
        <v>57</v>
      </c>
      <c r="D20" s="883"/>
      <c r="E20" s="883"/>
      <c r="F20" s="548"/>
      <c r="G20" s="548"/>
      <c r="H20" s="548"/>
      <c r="I20" s="568"/>
      <c r="J20" s="548"/>
      <c r="K20" s="568"/>
      <c r="L20" s="568"/>
      <c r="M20" s="548"/>
      <c r="N20" s="548"/>
      <c r="O20" s="548"/>
      <c r="P20" s="568"/>
      <c r="Q20" s="820"/>
      <c r="R20" s="787"/>
      <c r="S20" s="787"/>
      <c r="T20" s="568"/>
      <c r="U20" s="548"/>
      <c r="V20" s="548"/>
      <c r="W20" s="548"/>
      <c r="X20" s="568"/>
      <c r="Y20" s="568"/>
      <c r="Z20" s="568"/>
      <c r="AA20" s="568"/>
      <c r="AB20" s="548"/>
      <c r="AC20" s="548"/>
      <c r="AD20" s="548"/>
      <c r="AE20" s="548"/>
      <c r="AF20" s="568"/>
      <c r="AG20" s="550"/>
      <c r="AH20" s="99">
        <f t="shared" si="2"/>
        <v>0</v>
      </c>
      <c r="AI20" s="100">
        <f t="shared" si="3"/>
        <v>0</v>
      </c>
      <c r="AJ20" s="101">
        <f t="shared" si="4"/>
        <v>0</v>
      </c>
      <c r="AK20" s="104" t="s">
        <v>48</v>
      </c>
      <c r="AM20" s="55">
        <f t="shared" si="5"/>
        <v>0</v>
      </c>
      <c r="AN20" s="55">
        <f t="shared" si="6"/>
        <v>0</v>
      </c>
      <c r="AO20" s="55">
        <f t="shared" si="7"/>
        <v>0</v>
      </c>
      <c r="AP20" s="55">
        <f t="shared" si="8"/>
        <v>0</v>
      </c>
      <c r="AQ20" s="55">
        <f t="shared" si="9"/>
        <v>0</v>
      </c>
      <c r="AR20" s="55">
        <f t="shared" si="10"/>
        <v>0</v>
      </c>
      <c r="AS20" s="55">
        <f t="shared" si="11"/>
        <v>0</v>
      </c>
      <c r="AT20" s="55">
        <f t="shared" si="12"/>
        <v>0</v>
      </c>
      <c r="AU20" s="55">
        <f t="shared" si="13"/>
        <v>0</v>
      </c>
      <c r="AV20" s="55">
        <f t="shared" si="14"/>
        <v>0</v>
      </c>
      <c r="AW20" s="55">
        <f t="shared" si="15"/>
        <v>0</v>
      </c>
      <c r="AX20" s="55">
        <f t="shared" si="16"/>
        <v>0</v>
      </c>
    </row>
    <row r="21" spans="1:50" ht="14">
      <c r="A21" s="19" t="s">
        <v>46</v>
      </c>
      <c r="B21" s="34" t="s">
        <v>32</v>
      </c>
      <c r="C21" s="32" t="s">
        <v>59</v>
      </c>
      <c r="D21" s="548"/>
      <c r="E21" s="548"/>
      <c r="F21" s="548"/>
      <c r="G21" s="548"/>
      <c r="H21" s="548"/>
      <c r="I21" s="568"/>
      <c r="J21" s="548"/>
      <c r="K21" s="568"/>
      <c r="L21" s="568"/>
      <c r="M21" s="548"/>
      <c r="N21" s="548"/>
      <c r="O21" s="548"/>
      <c r="P21" s="568"/>
      <c r="Q21" s="756"/>
      <c r="R21" s="548"/>
      <c r="S21" s="548"/>
      <c r="T21" s="568"/>
      <c r="U21" s="548"/>
      <c r="V21" s="548"/>
      <c r="W21" s="548"/>
      <c r="X21" s="568"/>
      <c r="Y21" s="548"/>
      <c r="Z21" s="568"/>
      <c r="AA21" s="568"/>
      <c r="AB21" s="548"/>
      <c r="AC21" s="548"/>
      <c r="AD21" s="548"/>
      <c r="AE21" s="729"/>
      <c r="AF21" s="568"/>
      <c r="AG21" s="550"/>
      <c r="AH21" s="99">
        <f t="shared" si="2"/>
        <v>0</v>
      </c>
      <c r="AI21" s="100">
        <f t="shared" si="3"/>
        <v>0</v>
      </c>
      <c r="AJ21" s="101">
        <f t="shared" si="4"/>
        <v>0</v>
      </c>
      <c r="AK21" s="769" t="s">
        <v>104</v>
      </c>
      <c r="AL21" s="98"/>
      <c r="AM21" s="55">
        <f t="shared" si="5"/>
        <v>0</v>
      </c>
      <c r="AN21" s="55">
        <f t="shared" si="6"/>
        <v>0</v>
      </c>
      <c r="AO21" s="55">
        <f t="shared" si="7"/>
        <v>0</v>
      </c>
      <c r="AP21" s="55">
        <f t="shared" si="8"/>
        <v>0</v>
      </c>
      <c r="AQ21" s="55">
        <f t="shared" si="9"/>
        <v>0</v>
      </c>
      <c r="AR21" s="55">
        <f t="shared" si="10"/>
        <v>0</v>
      </c>
      <c r="AS21" s="55">
        <f t="shared" si="11"/>
        <v>0</v>
      </c>
      <c r="AT21" s="55">
        <f t="shared" si="12"/>
        <v>0</v>
      </c>
      <c r="AU21" s="55">
        <f t="shared" si="13"/>
        <v>0</v>
      </c>
      <c r="AV21" s="55">
        <f t="shared" si="14"/>
        <v>0</v>
      </c>
      <c r="AW21" s="55">
        <f t="shared" si="15"/>
        <v>0</v>
      </c>
      <c r="AX21" s="55">
        <f>COUNTIF(E21:AH21,"ｹｱ")</f>
        <v>0</v>
      </c>
    </row>
    <row r="22" spans="1:50" ht="14">
      <c r="A22" s="294" t="s">
        <v>46</v>
      </c>
      <c r="B22" s="884" t="s">
        <v>44</v>
      </c>
      <c r="C22" s="885" t="s">
        <v>61</v>
      </c>
      <c r="D22" s="556"/>
      <c r="E22" s="556"/>
      <c r="F22" s="710"/>
      <c r="G22" s="556"/>
      <c r="H22" s="556"/>
      <c r="I22" s="556"/>
      <c r="J22" s="556"/>
      <c r="K22" s="556"/>
      <c r="L22" s="556"/>
      <c r="M22" s="556"/>
      <c r="N22" s="556"/>
      <c r="O22" s="556"/>
      <c r="P22" s="556"/>
      <c r="Q22" s="858"/>
      <c r="R22" s="556"/>
      <c r="S22" s="556"/>
      <c r="T22" s="556"/>
      <c r="U22" s="556"/>
      <c r="V22" s="556"/>
      <c r="W22" s="556"/>
      <c r="X22" s="556"/>
      <c r="Y22" s="788"/>
      <c r="Z22" s="788"/>
      <c r="AA22" s="556"/>
      <c r="AB22" s="556"/>
      <c r="AC22" s="584"/>
      <c r="AD22" s="584"/>
      <c r="AE22" s="584"/>
      <c r="AF22" s="725"/>
      <c r="AG22" s="550"/>
      <c r="AH22" s="873">
        <f t="shared" si="2"/>
        <v>0</v>
      </c>
      <c r="AI22" s="874">
        <f t="shared" si="3"/>
        <v>0</v>
      </c>
      <c r="AJ22" s="875">
        <f t="shared" si="4"/>
        <v>0</v>
      </c>
      <c r="AK22" s="373" t="s">
        <v>51</v>
      </c>
      <c r="AL22" s="98"/>
      <c r="AM22" s="55">
        <f t="shared" si="5"/>
        <v>0</v>
      </c>
      <c r="AN22" s="55">
        <f t="shared" si="6"/>
        <v>0</v>
      </c>
      <c r="AO22" s="55">
        <f t="shared" si="7"/>
        <v>0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  <c r="AW22" s="55">
        <f t="shared" si="15"/>
        <v>0</v>
      </c>
      <c r="AX22" s="55">
        <f>COUNTIF(E22:AH22,"ﾍﾙ")</f>
        <v>0</v>
      </c>
    </row>
    <row r="23" spans="1:50" ht="14">
      <c r="A23" s="433" t="s">
        <v>46</v>
      </c>
      <c r="B23" s="37" t="s">
        <v>32</v>
      </c>
      <c r="C23" s="557" t="s">
        <v>129</v>
      </c>
      <c r="D23" s="550"/>
      <c r="E23" s="550"/>
      <c r="F23" s="711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762"/>
      <c r="R23" s="550"/>
      <c r="S23" s="550"/>
      <c r="T23" s="550"/>
      <c r="U23" s="550"/>
      <c r="V23" s="550"/>
      <c r="W23" s="550"/>
      <c r="X23" s="749"/>
      <c r="Y23" s="749"/>
      <c r="Z23" s="550"/>
      <c r="AA23" s="550"/>
      <c r="AB23" s="550"/>
      <c r="AC23" s="550"/>
      <c r="AD23" s="550"/>
      <c r="AE23" s="550"/>
      <c r="AF23" s="723"/>
      <c r="AG23" s="550"/>
      <c r="AH23" s="877">
        <f t="shared" si="2"/>
        <v>0</v>
      </c>
      <c r="AI23" s="878">
        <f t="shared" si="3"/>
        <v>0</v>
      </c>
      <c r="AJ23" s="887">
        <f t="shared" si="4"/>
        <v>0</v>
      </c>
      <c r="AK23" s="104" t="s">
        <v>48</v>
      </c>
      <c r="AL23" s="98"/>
      <c r="AM23" s="55">
        <f t="shared" si="5"/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  <c r="AW23" s="55">
        <f t="shared" si="15"/>
        <v>0</v>
      </c>
      <c r="AX23" s="55">
        <f>COUNTIF(E23:AH23,"ﾍﾙ")</f>
        <v>0</v>
      </c>
    </row>
    <row r="24" spans="1:50" ht="14">
      <c r="A24" s="19"/>
      <c r="B24" s="779"/>
      <c r="C24" s="49"/>
      <c r="D24" s="826"/>
      <c r="E24" s="826"/>
      <c r="F24" s="826"/>
      <c r="G24" s="826"/>
      <c r="H24" s="826"/>
      <c r="I24" s="826"/>
      <c r="J24" s="826"/>
      <c r="K24" s="826"/>
      <c r="L24" s="826"/>
      <c r="M24" s="828"/>
      <c r="N24" s="828"/>
      <c r="O24" s="548"/>
      <c r="P24" s="568"/>
      <c r="Q24" s="819"/>
      <c r="R24" s="568"/>
      <c r="S24" s="568"/>
      <c r="T24" s="826"/>
      <c r="U24" s="826"/>
      <c r="V24" s="826"/>
      <c r="W24" s="826"/>
      <c r="X24" s="826"/>
      <c r="Y24" s="826"/>
      <c r="Z24" s="826"/>
      <c r="AA24" s="826"/>
      <c r="AB24" s="826"/>
      <c r="AC24" s="548"/>
      <c r="AD24" s="548"/>
      <c r="AE24" s="548"/>
      <c r="AF24" s="568"/>
      <c r="AG24" s="550"/>
      <c r="AH24" s="880">
        <f t="shared" si="2"/>
        <v>0</v>
      </c>
      <c r="AI24" s="881">
        <f t="shared" si="3"/>
        <v>0</v>
      </c>
      <c r="AJ24" s="882">
        <f t="shared" si="4"/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  <c r="AW24" s="55">
        <f t="shared" si="15"/>
        <v>0</v>
      </c>
    </row>
    <row r="25" spans="1:50" ht="14">
      <c r="A25" s="19"/>
      <c r="B25" s="779"/>
      <c r="C25" s="49"/>
      <c r="D25" s="548"/>
      <c r="E25" s="548"/>
      <c r="F25" s="548"/>
      <c r="G25" s="548"/>
      <c r="H25" s="548"/>
      <c r="I25" s="791"/>
      <c r="J25" s="791"/>
      <c r="K25" s="791"/>
      <c r="L25" s="548"/>
      <c r="M25" s="548"/>
      <c r="N25" s="548"/>
      <c r="O25" s="548"/>
      <c r="P25" s="548"/>
      <c r="Q25" s="756"/>
      <c r="R25" s="548"/>
      <c r="S25" s="548"/>
      <c r="T25" s="548"/>
      <c r="U25" s="548"/>
      <c r="V25" s="548"/>
      <c r="W25" s="548"/>
      <c r="X25" s="548"/>
      <c r="Y25" s="548"/>
      <c r="Z25" s="548"/>
      <c r="AA25" s="548"/>
      <c r="AB25" s="548"/>
      <c r="AC25" s="548"/>
      <c r="AD25" s="548"/>
      <c r="AE25" s="548"/>
      <c r="AF25" s="548"/>
      <c r="AG25" s="548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228"/>
      <c r="AM25" s="55">
        <f>COUNTIF(D25:AG25,"日")</f>
        <v>0</v>
      </c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  <c r="AW25" s="55">
        <f t="shared" si="15"/>
        <v>0</v>
      </c>
    </row>
    <row r="26" spans="1:50" ht="14">
      <c r="A26" s="1258" t="s">
        <v>62</v>
      </c>
      <c r="B26" s="1258"/>
      <c r="C26" s="1258"/>
      <c r="D26" s="763"/>
      <c r="E26" s="737"/>
      <c r="F26" s="715"/>
      <c r="G26" s="781"/>
      <c r="H26" s="715"/>
      <c r="I26" s="886"/>
      <c r="J26" s="765"/>
      <c r="K26" s="763"/>
      <c r="L26" s="715"/>
      <c r="M26" s="715"/>
      <c r="N26" s="715"/>
      <c r="O26" s="715"/>
      <c r="P26" s="548"/>
      <c r="Q26" s="765"/>
      <c r="R26" s="763"/>
      <c r="S26" s="715"/>
      <c r="T26" s="715"/>
      <c r="U26" s="715"/>
      <c r="V26" s="715"/>
      <c r="W26" s="737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108"/>
      <c r="AI26" s="109"/>
      <c r="AJ26" s="110"/>
      <c r="AK26" s="111"/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  <c r="AW26" s="55">
        <f t="shared" si="15"/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7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1"/>
      <c r="AF27" s="1290"/>
      <c r="AG27" s="1286"/>
      <c r="AH27" s="479"/>
      <c r="AI27" s="480"/>
      <c r="AJ27" s="481"/>
      <c r="AK27" s="482"/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  <c r="AW27" s="55">
        <f t="shared" si="15"/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483"/>
      <c r="AI28" s="484"/>
      <c r="AJ28" s="485"/>
      <c r="AK28" s="486"/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4"/>
      <c r="AI29" s="3"/>
      <c r="AJ29" s="3"/>
      <c r="AK29" s="487"/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4"/>
      <c r="AI30" s="5"/>
      <c r="AJ30" s="3"/>
      <c r="AK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488"/>
      <c r="AI31" s="489"/>
      <c r="AJ31" s="3"/>
      <c r="AK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490"/>
      <c r="AI32" s="491"/>
      <c r="AJ32" s="492"/>
      <c r="AK32" s="493"/>
    </row>
    <row r="34" spans="3:33" ht="14">
      <c r="C34" t="s">
        <v>69</v>
      </c>
      <c r="D34" s="55">
        <f t="shared" ref="D34:AG34" si="17">COUNTIF(D8:D25,"2早")</f>
        <v>0</v>
      </c>
      <c r="E34" s="55">
        <f t="shared" si="17"/>
        <v>0</v>
      </c>
      <c r="F34" s="55">
        <f t="shared" si="17"/>
        <v>0</v>
      </c>
      <c r="G34" s="55">
        <f t="shared" si="17"/>
        <v>0</v>
      </c>
      <c r="H34" s="55">
        <f t="shared" si="17"/>
        <v>0</v>
      </c>
      <c r="I34" s="55">
        <f t="shared" si="17"/>
        <v>0</v>
      </c>
      <c r="J34" s="55">
        <f t="shared" si="17"/>
        <v>0</v>
      </c>
      <c r="K34" s="55">
        <f t="shared" si="17"/>
        <v>0</v>
      </c>
      <c r="L34" s="55">
        <f t="shared" si="17"/>
        <v>0</v>
      </c>
      <c r="M34" s="55">
        <f t="shared" si="17"/>
        <v>0</v>
      </c>
      <c r="N34" s="55">
        <f t="shared" si="17"/>
        <v>0</v>
      </c>
      <c r="O34" s="55">
        <f t="shared" si="17"/>
        <v>0</v>
      </c>
      <c r="P34" s="55">
        <f t="shared" si="17"/>
        <v>0</v>
      </c>
      <c r="Q34" s="55">
        <f t="shared" si="17"/>
        <v>0</v>
      </c>
      <c r="R34" s="55">
        <f t="shared" si="17"/>
        <v>0</v>
      </c>
      <c r="S34" s="55">
        <f t="shared" si="17"/>
        <v>0</v>
      </c>
      <c r="T34" s="55">
        <f t="shared" si="17"/>
        <v>0</v>
      </c>
      <c r="U34" s="55">
        <f t="shared" si="17"/>
        <v>0</v>
      </c>
      <c r="V34" s="55">
        <f t="shared" si="17"/>
        <v>0</v>
      </c>
      <c r="W34" s="55">
        <f t="shared" si="17"/>
        <v>0</v>
      </c>
      <c r="X34" s="55">
        <f t="shared" si="17"/>
        <v>0</v>
      </c>
      <c r="Y34" s="55">
        <f t="shared" si="17"/>
        <v>0</v>
      </c>
      <c r="Z34" s="55">
        <f t="shared" si="17"/>
        <v>0</v>
      </c>
      <c r="AA34" s="55">
        <f t="shared" si="17"/>
        <v>0</v>
      </c>
      <c r="AB34" s="55">
        <f t="shared" si="17"/>
        <v>0</v>
      </c>
      <c r="AC34" s="55">
        <f t="shared" si="17"/>
        <v>0</v>
      </c>
      <c r="AD34" s="55">
        <f t="shared" si="17"/>
        <v>0</v>
      </c>
      <c r="AE34" s="55">
        <f t="shared" si="17"/>
        <v>0</v>
      </c>
      <c r="AF34" s="55">
        <f t="shared" si="17"/>
        <v>0</v>
      </c>
      <c r="AG34" s="55">
        <f t="shared" si="17"/>
        <v>0</v>
      </c>
    </row>
    <row r="35" spans="3:33" ht="14" hidden="1" outlineLevel="1">
      <c r="C35" t="s">
        <v>70</v>
      </c>
      <c r="D35" s="55">
        <f t="shared" ref="D35:AG35" si="18">COUNTIF(D8:D25,"２早")</f>
        <v>0</v>
      </c>
      <c r="E35" s="55">
        <f t="shared" si="18"/>
        <v>0</v>
      </c>
      <c r="F35" s="55">
        <f t="shared" si="18"/>
        <v>0</v>
      </c>
      <c r="G35" s="55">
        <f t="shared" si="18"/>
        <v>0</v>
      </c>
      <c r="H35" s="55">
        <f t="shared" si="18"/>
        <v>0</v>
      </c>
      <c r="I35" s="55">
        <f t="shared" si="18"/>
        <v>0</v>
      </c>
      <c r="J35" s="55">
        <f t="shared" si="18"/>
        <v>0</v>
      </c>
      <c r="K35" s="55">
        <f t="shared" si="18"/>
        <v>0</v>
      </c>
      <c r="L35" s="55">
        <f t="shared" si="18"/>
        <v>0</v>
      </c>
      <c r="M35" s="55">
        <f t="shared" si="18"/>
        <v>0</v>
      </c>
      <c r="N35" s="55">
        <f t="shared" si="18"/>
        <v>0</v>
      </c>
      <c r="O35" s="55">
        <f t="shared" si="18"/>
        <v>0</v>
      </c>
      <c r="P35" s="55">
        <f t="shared" si="18"/>
        <v>0</v>
      </c>
      <c r="Q35" s="55">
        <f t="shared" si="18"/>
        <v>0</v>
      </c>
      <c r="R35" s="55">
        <f t="shared" si="18"/>
        <v>0</v>
      </c>
      <c r="S35" s="55">
        <f t="shared" si="18"/>
        <v>0</v>
      </c>
      <c r="T35" s="55">
        <f t="shared" si="18"/>
        <v>0</v>
      </c>
      <c r="U35" s="55">
        <f t="shared" si="18"/>
        <v>0</v>
      </c>
      <c r="V35" s="55">
        <f t="shared" si="18"/>
        <v>0</v>
      </c>
      <c r="W35" s="55">
        <f t="shared" si="18"/>
        <v>0</v>
      </c>
      <c r="X35" s="55">
        <f t="shared" si="18"/>
        <v>0</v>
      </c>
      <c r="Y35" s="55">
        <f t="shared" si="18"/>
        <v>0</v>
      </c>
      <c r="Z35" s="55">
        <f t="shared" si="18"/>
        <v>0</v>
      </c>
      <c r="AA35" s="55">
        <f t="shared" si="18"/>
        <v>0</v>
      </c>
      <c r="AB35" s="55">
        <f t="shared" si="18"/>
        <v>0</v>
      </c>
      <c r="AC35" s="55">
        <f t="shared" si="18"/>
        <v>0</v>
      </c>
      <c r="AD35" s="55">
        <f t="shared" si="18"/>
        <v>0</v>
      </c>
      <c r="AE35" s="55">
        <f t="shared" si="18"/>
        <v>0</v>
      </c>
      <c r="AF35" s="55">
        <f t="shared" si="18"/>
        <v>0</v>
      </c>
      <c r="AG35" s="55">
        <f t="shared" si="18"/>
        <v>0</v>
      </c>
    </row>
    <row r="36" spans="3:33" ht="14" hidden="1" outlineLevel="1">
      <c r="C36" t="s">
        <v>42</v>
      </c>
      <c r="D36" s="55">
        <f t="shared" ref="D36:AG36" si="19">COUNTIF(D8:D25,"2オ")</f>
        <v>0</v>
      </c>
      <c r="E36" s="55">
        <f t="shared" si="19"/>
        <v>0</v>
      </c>
      <c r="F36" s="55">
        <f t="shared" si="19"/>
        <v>0</v>
      </c>
      <c r="G36" s="55">
        <f t="shared" si="19"/>
        <v>0</v>
      </c>
      <c r="H36" s="55">
        <f t="shared" si="19"/>
        <v>0</v>
      </c>
      <c r="I36" s="55">
        <f t="shared" si="19"/>
        <v>0</v>
      </c>
      <c r="J36" s="55">
        <f t="shared" si="19"/>
        <v>0</v>
      </c>
      <c r="K36" s="55">
        <f t="shared" si="19"/>
        <v>0</v>
      </c>
      <c r="L36" s="55">
        <f t="shared" si="19"/>
        <v>0</v>
      </c>
      <c r="M36" s="55">
        <f t="shared" si="19"/>
        <v>0</v>
      </c>
      <c r="N36" s="55">
        <f t="shared" si="19"/>
        <v>0</v>
      </c>
      <c r="O36" s="55">
        <f t="shared" si="19"/>
        <v>0</v>
      </c>
      <c r="P36" s="55">
        <f t="shared" si="19"/>
        <v>0</v>
      </c>
      <c r="Q36" s="55">
        <f t="shared" si="19"/>
        <v>0</v>
      </c>
      <c r="R36" s="55">
        <f t="shared" si="19"/>
        <v>0</v>
      </c>
      <c r="S36" s="55">
        <f t="shared" si="19"/>
        <v>0</v>
      </c>
      <c r="T36" s="55">
        <f t="shared" si="19"/>
        <v>0</v>
      </c>
      <c r="U36" s="55">
        <f t="shared" si="19"/>
        <v>0</v>
      </c>
      <c r="V36" s="55">
        <f t="shared" si="19"/>
        <v>0</v>
      </c>
      <c r="W36" s="55">
        <f t="shared" si="19"/>
        <v>0</v>
      </c>
      <c r="X36" s="55">
        <f t="shared" si="19"/>
        <v>0</v>
      </c>
      <c r="Y36" s="55">
        <f t="shared" si="19"/>
        <v>0</v>
      </c>
      <c r="Z36" s="55">
        <f t="shared" si="19"/>
        <v>0</v>
      </c>
      <c r="AA36" s="55">
        <f t="shared" si="19"/>
        <v>0</v>
      </c>
      <c r="AB36" s="55">
        <f t="shared" si="19"/>
        <v>0</v>
      </c>
      <c r="AC36" s="55">
        <f t="shared" si="19"/>
        <v>0</v>
      </c>
      <c r="AD36" s="55">
        <f t="shared" si="19"/>
        <v>0</v>
      </c>
      <c r="AE36" s="55">
        <f t="shared" si="19"/>
        <v>0</v>
      </c>
      <c r="AF36" s="55">
        <f t="shared" si="19"/>
        <v>0</v>
      </c>
      <c r="AG36" s="55">
        <f t="shared" si="19"/>
        <v>0</v>
      </c>
    </row>
    <row r="37" spans="3:33" ht="14" hidden="1" outlineLevel="1">
      <c r="C37" t="s">
        <v>71</v>
      </c>
      <c r="D37" s="55">
        <f t="shared" ref="D37:AG37" si="20">COUNTIF(D8:D25,"２オ")</f>
        <v>0</v>
      </c>
      <c r="E37" s="55">
        <f t="shared" si="20"/>
        <v>0</v>
      </c>
      <c r="F37" s="55">
        <f t="shared" si="20"/>
        <v>0</v>
      </c>
      <c r="G37" s="55">
        <f t="shared" si="20"/>
        <v>0</v>
      </c>
      <c r="H37" s="55">
        <f t="shared" si="20"/>
        <v>0</v>
      </c>
      <c r="I37" s="55">
        <f t="shared" si="20"/>
        <v>0</v>
      </c>
      <c r="J37" s="55">
        <f t="shared" si="20"/>
        <v>0</v>
      </c>
      <c r="K37" s="55">
        <f t="shared" si="20"/>
        <v>0</v>
      </c>
      <c r="L37" s="55">
        <f t="shared" si="20"/>
        <v>0</v>
      </c>
      <c r="M37" s="55">
        <f t="shared" si="20"/>
        <v>0</v>
      </c>
      <c r="N37" s="55">
        <f t="shared" si="20"/>
        <v>0</v>
      </c>
      <c r="O37" s="55">
        <f t="shared" si="20"/>
        <v>0</v>
      </c>
      <c r="P37" s="55">
        <f t="shared" si="20"/>
        <v>0</v>
      </c>
      <c r="Q37" s="55">
        <f t="shared" si="20"/>
        <v>0</v>
      </c>
      <c r="R37" s="55">
        <f t="shared" si="20"/>
        <v>0</v>
      </c>
      <c r="S37" s="55">
        <f t="shared" si="20"/>
        <v>0</v>
      </c>
      <c r="T37" s="55">
        <f t="shared" si="20"/>
        <v>0</v>
      </c>
      <c r="U37" s="55">
        <f t="shared" si="20"/>
        <v>0</v>
      </c>
      <c r="V37" s="55">
        <f t="shared" si="20"/>
        <v>0</v>
      </c>
      <c r="W37" s="55">
        <f t="shared" si="20"/>
        <v>0</v>
      </c>
      <c r="X37" s="55">
        <f t="shared" si="20"/>
        <v>0</v>
      </c>
      <c r="Y37" s="55">
        <f t="shared" si="20"/>
        <v>0</v>
      </c>
      <c r="Z37" s="55">
        <f t="shared" si="20"/>
        <v>0</v>
      </c>
      <c r="AA37" s="55">
        <f t="shared" si="20"/>
        <v>0</v>
      </c>
      <c r="AB37" s="55">
        <f t="shared" si="20"/>
        <v>0</v>
      </c>
      <c r="AC37" s="55">
        <f t="shared" si="20"/>
        <v>0</v>
      </c>
      <c r="AD37" s="55">
        <f t="shared" si="20"/>
        <v>0</v>
      </c>
      <c r="AE37" s="55">
        <f t="shared" si="20"/>
        <v>0</v>
      </c>
      <c r="AF37" s="55">
        <f t="shared" si="20"/>
        <v>0</v>
      </c>
      <c r="AG37" s="55">
        <f t="shared" si="20"/>
        <v>0</v>
      </c>
    </row>
    <row r="38" spans="3:33" s="1" customFormat="1" ht="14" hidden="1" outlineLevel="1">
      <c r="C38" s="1" t="s">
        <v>23</v>
      </c>
      <c r="D38" s="55">
        <f t="shared" ref="D38:AG38" si="21">COUNTIF(D8:D25,"2-")</f>
        <v>0</v>
      </c>
      <c r="E38" s="55">
        <f t="shared" si="21"/>
        <v>0</v>
      </c>
      <c r="F38" s="55">
        <f t="shared" si="21"/>
        <v>0</v>
      </c>
      <c r="G38" s="55">
        <f t="shared" si="21"/>
        <v>0</v>
      </c>
      <c r="H38" s="55">
        <f t="shared" si="21"/>
        <v>0</v>
      </c>
      <c r="I38" s="55">
        <f t="shared" si="21"/>
        <v>0</v>
      </c>
      <c r="J38" s="55">
        <f t="shared" si="21"/>
        <v>0</v>
      </c>
      <c r="K38" s="55">
        <f t="shared" si="21"/>
        <v>0</v>
      </c>
      <c r="L38" s="55">
        <f t="shared" si="21"/>
        <v>0</v>
      </c>
      <c r="M38" s="55">
        <f t="shared" si="21"/>
        <v>0</v>
      </c>
      <c r="N38" s="55">
        <f t="shared" si="21"/>
        <v>0</v>
      </c>
      <c r="O38" s="55">
        <f t="shared" si="21"/>
        <v>0</v>
      </c>
      <c r="P38" s="55">
        <f t="shared" si="21"/>
        <v>0</v>
      </c>
      <c r="Q38" s="55">
        <f t="shared" si="21"/>
        <v>0</v>
      </c>
      <c r="R38" s="55">
        <f t="shared" si="21"/>
        <v>0</v>
      </c>
      <c r="S38" s="55">
        <f t="shared" si="21"/>
        <v>0</v>
      </c>
      <c r="T38" s="55">
        <f t="shared" si="21"/>
        <v>0</v>
      </c>
      <c r="U38" s="55">
        <f t="shared" si="21"/>
        <v>0</v>
      </c>
      <c r="V38" s="55">
        <f t="shared" si="21"/>
        <v>0</v>
      </c>
      <c r="W38" s="55">
        <f t="shared" si="21"/>
        <v>0</v>
      </c>
      <c r="X38" s="55">
        <f t="shared" si="21"/>
        <v>0</v>
      </c>
      <c r="Y38" s="55">
        <f t="shared" si="21"/>
        <v>0</v>
      </c>
      <c r="Z38" s="55">
        <f t="shared" si="21"/>
        <v>0</v>
      </c>
      <c r="AA38" s="55">
        <f t="shared" si="21"/>
        <v>0</v>
      </c>
      <c r="AB38" s="55">
        <f t="shared" si="21"/>
        <v>0</v>
      </c>
      <c r="AC38" s="55">
        <f t="shared" si="21"/>
        <v>0</v>
      </c>
      <c r="AD38" s="55">
        <f t="shared" si="21"/>
        <v>0</v>
      </c>
      <c r="AE38" s="55">
        <f t="shared" si="21"/>
        <v>0</v>
      </c>
      <c r="AF38" s="55">
        <f t="shared" si="21"/>
        <v>0</v>
      </c>
      <c r="AG38" s="55">
        <f t="shared" si="21"/>
        <v>0</v>
      </c>
    </row>
    <row r="39" spans="3:33" s="1" customFormat="1" ht="14" hidden="1" outlineLevel="1">
      <c r="C39" s="1" t="s">
        <v>25</v>
      </c>
      <c r="D39" s="55">
        <f t="shared" ref="D39:AG39" si="22">COUNTIF(D8:D25,"２-")</f>
        <v>0</v>
      </c>
      <c r="E39" s="55">
        <f t="shared" si="22"/>
        <v>0</v>
      </c>
      <c r="F39" s="55">
        <f t="shared" si="22"/>
        <v>0</v>
      </c>
      <c r="G39" s="55">
        <f t="shared" si="22"/>
        <v>0</v>
      </c>
      <c r="H39" s="55">
        <f t="shared" si="22"/>
        <v>0</v>
      </c>
      <c r="I39" s="55">
        <f t="shared" si="22"/>
        <v>0</v>
      </c>
      <c r="J39" s="55">
        <f t="shared" si="22"/>
        <v>0</v>
      </c>
      <c r="K39" s="55">
        <f t="shared" si="22"/>
        <v>0</v>
      </c>
      <c r="L39" s="55">
        <f t="shared" si="22"/>
        <v>0</v>
      </c>
      <c r="M39" s="55">
        <f t="shared" si="22"/>
        <v>0</v>
      </c>
      <c r="N39" s="55">
        <f t="shared" si="22"/>
        <v>0</v>
      </c>
      <c r="O39" s="55">
        <f t="shared" si="22"/>
        <v>0</v>
      </c>
      <c r="P39" s="55">
        <f t="shared" si="22"/>
        <v>0</v>
      </c>
      <c r="Q39" s="55">
        <f t="shared" si="22"/>
        <v>0</v>
      </c>
      <c r="R39" s="55">
        <f t="shared" si="22"/>
        <v>0</v>
      </c>
      <c r="S39" s="55">
        <f t="shared" si="22"/>
        <v>0</v>
      </c>
      <c r="T39" s="55">
        <f t="shared" si="22"/>
        <v>0</v>
      </c>
      <c r="U39" s="55">
        <f t="shared" si="22"/>
        <v>0</v>
      </c>
      <c r="V39" s="55">
        <f t="shared" si="22"/>
        <v>0</v>
      </c>
      <c r="W39" s="55">
        <f t="shared" si="22"/>
        <v>0</v>
      </c>
      <c r="X39" s="55">
        <f t="shared" si="22"/>
        <v>0</v>
      </c>
      <c r="Y39" s="55">
        <f t="shared" si="22"/>
        <v>0</v>
      </c>
      <c r="Z39" s="55">
        <f t="shared" si="22"/>
        <v>0</v>
      </c>
      <c r="AA39" s="55">
        <f t="shared" si="22"/>
        <v>0</v>
      </c>
      <c r="AB39" s="55">
        <f t="shared" si="22"/>
        <v>0</v>
      </c>
      <c r="AC39" s="55">
        <f t="shared" si="22"/>
        <v>0</v>
      </c>
      <c r="AD39" s="55">
        <f t="shared" si="22"/>
        <v>0</v>
      </c>
      <c r="AE39" s="55">
        <f t="shared" si="22"/>
        <v>0</v>
      </c>
      <c r="AF39" s="55">
        <f t="shared" si="22"/>
        <v>0</v>
      </c>
      <c r="AG39" s="55">
        <f t="shared" si="22"/>
        <v>0</v>
      </c>
    </row>
    <row r="40" spans="3:33" s="1" customFormat="1" ht="14" hidden="1" outlineLevel="1">
      <c r="C40" s="1" t="s">
        <v>24</v>
      </c>
      <c r="D40" s="55">
        <f t="shared" ref="D40:AG40" si="23">COUNTIF(D8:D25,"2－")</f>
        <v>0</v>
      </c>
      <c r="E40" s="55">
        <f t="shared" si="23"/>
        <v>0</v>
      </c>
      <c r="F40" s="55">
        <f t="shared" si="23"/>
        <v>0</v>
      </c>
      <c r="G40" s="55">
        <f t="shared" si="23"/>
        <v>0</v>
      </c>
      <c r="H40" s="55">
        <f t="shared" si="23"/>
        <v>0</v>
      </c>
      <c r="I40" s="55">
        <f t="shared" si="23"/>
        <v>0</v>
      </c>
      <c r="J40" s="55">
        <f t="shared" si="23"/>
        <v>0</v>
      </c>
      <c r="K40" s="55">
        <f t="shared" si="23"/>
        <v>0</v>
      </c>
      <c r="L40" s="55">
        <f t="shared" si="23"/>
        <v>0</v>
      </c>
      <c r="M40" s="55">
        <f t="shared" si="23"/>
        <v>0</v>
      </c>
      <c r="N40" s="55">
        <f t="shared" si="23"/>
        <v>0</v>
      </c>
      <c r="O40" s="55">
        <f t="shared" si="23"/>
        <v>0</v>
      </c>
      <c r="P40" s="55">
        <f t="shared" si="23"/>
        <v>0</v>
      </c>
      <c r="Q40" s="55">
        <f t="shared" si="23"/>
        <v>0</v>
      </c>
      <c r="R40" s="55">
        <f t="shared" si="23"/>
        <v>0</v>
      </c>
      <c r="S40" s="55">
        <f t="shared" si="23"/>
        <v>0</v>
      </c>
      <c r="T40" s="55">
        <f t="shared" si="23"/>
        <v>0</v>
      </c>
      <c r="U40" s="55">
        <f t="shared" si="23"/>
        <v>0</v>
      </c>
      <c r="V40" s="55">
        <f t="shared" si="23"/>
        <v>0</v>
      </c>
      <c r="W40" s="55">
        <f t="shared" si="23"/>
        <v>0</v>
      </c>
      <c r="X40" s="55">
        <f t="shared" si="23"/>
        <v>0</v>
      </c>
      <c r="Y40" s="55">
        <f t="shared" si="23"/>
        <v>0</v>
      </c>
      <c r="Z40" s="55">
        <f t="shared" si="23"/>
        <v>0</v>
      </c>
      <c r="AA40" s="55">
        <f t="shared" si="23"/>
        <v>0</v>
      </c>
      <c r="AB40" s="55">
        <f t="shared" si="23"/>
        <v>0</v>
      </c>
      <c r="AC40" s="55">
        <f t="shared" si="23"/>
        <v>0</v>
      </c>
      <c r="AD40" s="55">
        <f t="shared" si="23"/>
        <v>0</v>
      </c>
      <c r="AE40" s="55">
        <f t="shared" si="23"/>
        <v>0</v>
      </c>
      <c r="AF40" s="55">
        <f t="shared" si="23"/>
        <v>0</v>
      </c>
      <c r="AG40" s="55">
        <f t="shared" si="23"/>
        <v>0</v>
      </c>
    </row>
    <row r="41" spans="3:33" s="1" customFormat="1" ht="14" hidden="1" outlineLevel="1">
      <c r="C41" s="1" t="s">
        <v>26</v>
      </c>
      <c r="D41" s="55">
        <f t="shared" ref="D41:AG41" si="24">COUNTIF(D8:D25,"２－")</f>
        <v>0</v>
      </c>
      <c r="E41" s="55">
        <f t="shared" si="24"/>
        <v>0</v>
      </c>
      <c r="F41" s="55">
        <f t="shared" si="24"/>
        <v>0</v>
      </c>
      <c r="G41" s="55">
        <f t="shared" si="24"/>
        <v>0</v>
      </c>
      <c r="H41" s="55">
        <f t="shared" si="24"/>
        <v>0</v>
      </c>
      <c r="I41" s="55">
        <f t="shared" si="24"/>
        <v>0</v>
      </c>
      <c r="J41" s="55">
        <f t="shared" si="24"/>
        <v>0</v>
      </c>
      <c r="K41" s="55">
        <f t="shared" si="24"/>
        <v>0</v>
      </c>
      <c r="L41" s="55">
        <f t="shared" si="24"/>
        <v>0</v>
      </c>
      <c r="M41" s="55">
        <f t="shared" si="24"/>
        <v>0</v>
      </c>
      <c r="N41" s="55">
        <f t="shared" si="24"/>
        <v>0</v>
      </c>
      <c r="O41" s="55">
        <f t="shared" si="24"/>
        <v>0</v>
      </c>
      <c r="P41" s="55">
        <f t="shared" si="24"/>
        <v>0</v>
      </c>
      <c r="Q41" s="55">
        <f t="shared" si="24"/>
        <v>0</v>
      </c>
      <c r="R41" s="55">
        <f t="shared" si="24"/>
        <v>0</v>
      </c>
      <c r="S41" s="55">
        <f t="shared" si="24"/>
        <v>0</v>
      </c>
      <c r="T41" s="55">
        <f t="shared" si="24"/>
        <v>0</v>
      </c>
      <c r="U41" s="55">
        <f t="shared" si="24"/>
        <v>0</v>
      </c>
      <c r="V41" s="55">
        <f t="shared" si="24"/>
        <v>0</v>
      </c>
      <c r="W41" s="55">
        <f t="shared" si="24"/>
        <v>0</v>
      </c>
      <c r="X41" s="55">
        <f t="shared" si="24"/>
        <v>0</v>
      </c>
      <c r="Y41" s="55">
        <f t="shared" si="24"/>
        <v>0</v>
      </c>
      <c r="Z41" s="55">
        <f t="shared" si="24"/>
        <v>0</v>
      </c>
      <c r="AA41" s="55">
        <f t="shared" si="24"/>
        <v>0</v>
      </c>
      <c r="AB41" s="55">
        <f t="shared" si="24"/>
        <v>0</v>
      </c>
      <c r="AC41" s="55">
        <f t="shared" si="24"/>
        <v>0</v>
      </c>
      <c r="AD41" s="55">
        <f t="shared" si="24"/>
        <v>0</v>
      </c>
      <c r="AE41" s="55">
        <f t="shared" si="24"/>
        <v>0</v>
      </c>
      <c r="AF41" s="55">
        <f t="shared" si="24"/>
        <v>0</v>
      </c>
      <c r="AG41" s="55">
        <f t="shared" si="24"/>
        <v>0</v>
      </c>
    </row>
    <row r="42" spans="3:33" s="1" customFormat="1" ht="14" hidden="1" outlineLevel="1">
      <c r="C42" s="1" t="s">
        <v>41</v>
      </c>
      <c r="D42" s="55">
        <f t="shared" ref="D42:AG42" si="25">COUNTIF(D8:D25,"3早")</f>
        <v>0</v>
      </c>
      <c r="E42" s="55">
        <f t="shared" si="25"/>
        <v>0</v>
      </c>
      <c r="F42" s="55">
        <f t="shared" si="25"/>
        <v>0</v>
      </c>
      <c r="G42" s="55">
        <f t="shared" si="25"/>
        <v>0</v>
      </c>
      <c r="H42" s="55">
        <f t="shared" si="25"/>
        <v>0</v>
      </c>
      <c r="I42" s="55">
        <f t="shared" si="25"/>
        <v>0</v>
      </c>
      <c r="J42" s="55">
        <f t="shared" si="25"/>
        <v>0</v>
      </c>
      <c r="K42" s="55">
        <f t="shared" si="25"/>
        <v>0</v>
      </c>
      <c r="L42" s="55">
        <f t="shared" si="25"/>
        <v>0</v>
      </c>
      <c r="M42" s="55">
        <f t="shared" si="25"/>
        <v>0</v>
      </c>
      <c r="N42" s="55">
        <f t="shared" si="25"/>
        <v>0</v>
      </c>
      <c r="O42" s="55">
        <f t="shared" si="25"/>
        <v>0</v>
      </c>
      <c r="P42" s="55">
        <f t="shared" si="25"/>
        <v>0</v>
      </c>
      <c r="Q42" s="55">
        <f t="shared" si="25"/>
        <v>0</v>
      </c>
      <c r="R42" s="55">
        <f t="shared" si="25"/>
        <v>0</v>
      </c>
      <c r="S42" s="55">
        <f t="shared" si="25"/>
        <v>0</v>
      </c>
      <c r="T42" s="55">
        <f t="shared" si="25"/>
        <v>0</v>
      </c>
      <c r="U42" s="55">
        <f t="shared" si="25"/>
        <v>0</v>
      </c>
      <c r="V42" s="55">
        <f t="shared" si="25"/>
        <v>0</v>
      </c>
      <c r="W42" s="55">
        <f t="shared" si="25"/>
        <v>0</v>
      </c>
      <c r="X42" s="55">
        <f t="shared" si="25"/>
        <v>0</v>
      </c>
      <c r="Y42" s="55">
        <f t="shared" si="25"/>
        <v>0</v>
      </c>
      <c r="Z42" s="55">
        <f t="shared" si="25"/>
        <v>0</v>
      </c>
      <c r="AA42" s="55">
        <f t="shared" si="25"/>
        <v>0</v>
      </c>
      <c r="AB42" s="55">
        <f t="shared" si="25"/>
        <v>0</v>
      </c>
      <c r="AC42" s="55">
        <f t="shared" si="25"/>
        <v>0</v>
      </c>
      <c r="AD42" s="55">
        <f t="shared" si="25"/>
        <v>0</v>
      </c>
      <c r="AE42" s="55">
        <f t="shared" si="25"/>
        <v>0</v>
      </c>
      <c r="AF42" s="55">
        <f t="shared" si="25"/>
        <v>0</v>
      </c>
      <c r="AG42" s="55">
        <f t="shared" si="25"/>
        <v>0</v>
      </c>
    </row>
    <row r="43" spans="3:33" s="1" customFormat="1" ht="14" hidden="1" outlineLevel="1">
      <c r="C43" s="1" t="s">
        <v>72</v>
      </c>
      <c r="D43" s="55">
        <f t="shared" ref="D43:AG43" si="26">COUNTIF(D8:D25,"３早")</f>
        <v>0</v>
      </c>
      <c r="E43" s="55">
        <f t="shared" si="26"/>
        <v>0</v>
      </c>
      <c r="F43" s="55">
        <f t="shared" si="26"/>
        <v>0</v>
      </c>
      <c r="G43" s="55">
        <f t="shared" si="26"/>
        <v>0</v>
      </c>
      <c r="H43" s="55">
        <f t="shared" si="26"/>
        <v>0</v>
      </c>
      <c r="I43" s="55">
        <f t="shared" si="26"/>
        <v>0</v>
      </c>
      <c r="J43" s="55">
        <f t="shared" si="26"/>
        <v>0</v>
      </c>
      <c r="K43" s="55">
        <f t="shared" si="26"/>
        <v>0</v>
      </c>
      <c r="L43" s="55">
        <f t="shared" si="26"/>
        <v>0</v>
      </c>
      <c r="M43" s="55">
        <f t="shared" si="26"/>
        <v>0</v>
      </c>
      <c r="N43" s="55">
        <f t="shared" si="26"/>
        <v>0</v>
      </c>
      <c r="O43" s="55">
        <f t="shared" si="26"/>
        <v>0</v>
      </c>
      <c r="P43" s="55">
        <f t="shared" si="26"/>
        <v>0</v>
      </c>
      <c r="Q43" s="55">
        <f t="shared" si="26"/>
        <v>0</v>
      </c>
      <c r="R43" s="55">
        <f t="shared" si="26"/>
        <v>0</v>
      </c>
      <c r="S43" s="55">
        <f t="shared" si="26"/>
        <v>0</v>
      </c>
      <c r="T43" s="55">
        <f t="shared" si="26"/>
        <v>0</v>
      </c>
      <c r="U43" s="55">
        <f t="shared" si="26"/>
        <v>0</v>
      </c>
      <c r="V43" s="55">
        <f t="shared" si="26"/>
        <v>0</v>
      </c>
      <c r="W43" s="55">
        <f t="shared" si="26"/>
        <v>0</v>
      </c>
      <c r="X43" s="55">
        <f t="shared" si="26"/>
        <v>0</v>
      </c>
      <c r="Y43" s="55">
        <f t="shared" si="26"/>
        <v>0</v>
      </c>
      <c r="Z43" s="55">
        <f t="shared" si="26"/>
        <v>0</v>
      </c>
      <c r="AA43" s="55">
        <f t="shared" si="26"/>
        <v>0</v>
      </c>
      <c r="AB43" s="55">
        <f t="shared" si="26"/>
        <v>0</v>
      </c>
      <c r="AC43" s="55">
        <f t="shared" si="26"/>
        <v>0</v>
      </c>
      <c r="AD43" s="55">
        <f t="shared" si="26"/>
        <v>0</v>
      </c>
      <c r="AE43" s="55">
        <f t="shared" si="26"/>
        <v>0</v>
      </c>
      <c r="AF43" s="55">
        <f t="shared" si="26"/>
        <v>0</v>
      </c>
      <c r="AG43" s="55">
        <f t="shared" si="26"/>
        <v>0</v>
      </c>
    </row>
    <row r="44" spans="3:33" s="1" customFormat="1" ht="14" hidden="1" outlineLevel="1">
      <c r="C44" s="1" t="s">
        <v>36</v>
      </c>
      <c r="D44" s="55">
        <f t="shared" ref="D44:AG44" si="27">COUNTIF(D8:D25,"3オ")</f>
        <v>0</v>
      </c>
      <c r="E44" s="55">
        <f t="shared" si="27"/>
        <v>0</v>
      </c>
      <c r="F44" s="55">
        <f t="shared" si="27"/>
        <v>0</v>
      </c>
      <c r="G44" s="55">
        <f t="shared" si="27"/>
        <v>0</v>
      </c>
      <c r="H44" s="55">
        <f t="shared" si="27"/>
        <v>0</v>
      </c>
      <c r="I44" s="55">
        <f t="shared" si="27"/>
        <v>0</v>
      </c>
      <c r="J44" s="55">
        <f t="shared" si="27"/>
        <v>0</v>
      </c>
      <c r="K44" s="55">
        <f t="shared" si="27"/>
        <v>0</v>
      </c>
      <c r="L44" s="55">
        <f t="shared" si="27"/>
        <v>0</v>
      </c>
      <c r="M44" s="55">
        <f t="shared" si="27"/>
        <v>0</v>
      </c>
      <c r="N44" s="55">
        <f t="shared" si="27"/>
        <v>0</v>
      </c>
      <c r="O44" s="55">
        <f t="shared" si="27"/>
        <v>0</v>
      </c>
      <c r="P44" s="55">
        <f t="shared" si="27"/>
        <v>0</v>
      </c>
      <c r="Q44" s="55">
        <f t="shared" si="27"/>
        <v>0</v>
      </c>
      <c r="R44" s="55">
        <f t="shared" si="27"/>
        <v>0</v>
      </c>
      <c r="S44" s="55">
        <f t="shared" si="27"/>
        <v>0</v>
      </c>
      <c r="T44" s="55">
        <f t="shared" si="27"/>
        <v>0</v>
      </c>
      <c r="U44" s="55">
        <f t="shared" si="27"/>
        <v>0</v>
      </c>
      <c r="V44" s="55">
        <f t="shared" si="27"/>
        <v>0</v>
      </c>
      <c r="W44" s="55">
        <f t="shared" si="27"/>
        <v>0</v>
      </c>
      <c r="X44" s="55">
        <f t="shared" si="27"/>
        <v>0</v>
      </c>
      <c r="Y44" s="55">
        <f t="shared" si="27"/>
        <v>0</v>
      </c>
      <c r="Z44" s="55">
        <f t="shared" si="27"/>
        <v>0</v>
      </c>
      <c r="AA44" s="55">
        <f t="shared" si="27"/>
        <v>0</v>
      </c>
      <c r="AB44" s="55">
        <f t="shared" si="27"/>
        <v>0</v>
      </c>
      <c r="AC44" s="55">
        <f t="shared" si="27"/>
        <v>0</v>
      </c>
      <c r="AD44" s="55">
        <f t="shared" si="27"/>
        <v>0</v>
      </c>
      <c r="AE44" s="55">
        <f t="shared" si="27"/>
        <v>0</v>
      </c>
      <c r="AF44" s="55">
        <f t="shared" si="27"/>
        <v>0</v>
      </c>
      <c r="AG44" s="55">
        <f t="shared" si="27"/>
        <v>0</v>
      </c>
    </row>
    <row r="45" spans="3:33" s="1" customFormat="1" ht="14" hidden="1" outlineLevel="1">
      <c r="C45" s="1" t="s">
        <v>73</v>
      </c>
      <c r="D45" s="55">
        <f t="shared" ref="D45:AG45" si="28">COUNTIF(D8:D25,"３オ")</f>
        <v>0</v>
      </c>
      <c r="E45" s="55">
        <f t="shared" si="28"/>
        <v>0</v>
      </c>
      <c r="F45" s="55">
        <f t="shared" si="28"/>
        <v>0</v>
      </c>
      <c r="G45" s="55">
        <f t="shared" si="28"/>
        <v>0</v>
      </c>
      <c r="H45" s="55">
        <f t="shared" si="28"/>
        <v>0</v>
      </c>
      <c r="I45" s="55">
        <f t="shared" si="28"/>
        <v>0</v>
      </c>
      <c r="J45" s="55">
        <f t="shared" si="28"/>
        <v>0</v>
      </c>
      <c r="K45" s="55">
        <f t="shared" si="28"/>
        <v>0</v>
      </c>
      <c r="L45" s="55">
        <f t="shared" si="28"/>
        <v>0</v>
      </c>
      <c r="M45" s="55">
        <f t="shared" si="28"/>
        <v>0</v>
      </c>
      <c r="N45" s="55">
        <f t="shared" si="28"/>
        <v>0</v>
      </c>
      <c r="O45" s="55">
        <f t="shared" si="28"/>
        <v>0</v>
      </c>
      <c r="P45" s="55">
        <f t="shared" si="28"/>
        <v>0</v>
      </c>
      <c r="Q45" s="55">
        <f t="shared" si="28"/>
        <v>0</v>
      </c>
      <c r="R45" s="55">
        <f t="shared" si="28"/>
        <v>0</v>
      </c>
      <c r="S45" s="55">
        <f t="shared" si="28"/>
        <v>0</v>
      </c>
      <c r="T45" s="55">
        <f t="shared" si="28"/>
        <v>0</v>
      </c>
      <c r="U45" s="55">
        <f t="shared" si="28"/>
        <v>0</v>
      </c>
      <c r="V45" s="55">
        <f t="shared" si="28"/>
        <v>0</v>
      </c>
      <c r="W45" s="55">
        <f t="shared" si="28"/>
        <v>0</v>
      </c>
      <c r="X45" s="55">
        <f t="shared" si="28"/>
        <v>0</v>
      </c>
      <c r="Y45" s="55">
        <f t="shared" si="28"/>
        <v>0</v>
      </c>
      <c r="Z45" s="55">
        <f t="shared" si="28"/>
        <v>0</v>
      </c>
      <c r="AA45" s="55">
        <f t="shared" si="28"/>
        <v>0</v>
      </c>
      <c r="AB45" s="55">
        <f t="shared" si="28"/>
        <v>0</v>
      </c>
      <c r="AC45" s="55">
        <f t="shared" si="28"/>
        <v>0</v>
      </c>
      <c r="AD45" s="55">
        <f t="shared" si="28"/>
        <v>0</v>
      </c>
      <c r="AE45" s="55">
        <f t="shared" si="28"/>
        <v>0</v>
      </c>
      <c r="AF45" s="55">
        <f t="shared" si="28"/>
        <v>0</v>
      </c>
      <c r="AG45" s="55">
        <f t="shared" si="28"/>
        <v>0</v>
      </c>
    </row>
    <row r="46" spans="3:33" s="1" customFormat="1" ht="14" hidden="1" outlineLevel="1">
      <c r="C46" s="1" t="s">
        <v>27</v>
      </c>
      <c r="D46" s="55">
        <f t="shared" ref="D46:AG46" si="29">COUNTIF(D8:D25,"3-")</f>
        <v>0</v>
      </c>
      <c r="E46" s="55">
        <f t="shared" si="29"/>
        <v>0</v>
      </c>
      <c r="F46" s="55">
        <f t="shared" si="29"/>
        <v>0</v>
      </c>
      <c r="G46" s="55">
        <f t="shared" si="29"/>
        <v>0</v>
      </c>
      <c r="H46" s="55">
        <f t="shared" si="29"/>
        <v>0</v>
      </c>
      <c r="I46" s="55">
        <f t="shared" si="29"/>
        <v>0</v>
      </c>
      <c r="J46" s="55">
        <f t="shared" si="29"/>
        <v>0</v>
      </c>
      <c r="K46" s="55">
        <f t="shared" si="29"/>
        <v>0</v>
      </c>
      <c r="L46" s="55">
        <f t="shared" si="29"/>
        <v>0</v>
      </c>
      <c r="M46" s="55">
        <f t="shared" si="29"/>
        <v>0</v>
      </c>
      <c r="N46" s="55">
        <f t="shared" si="29"/>
        <v>0</v>
      </c>
      <c r="O46" s="55">
        <f t="shared" si="29"/>
        <v>0</v>
      </c>
      <c r="P46" s="55">
        <f t="shared" si="29"/>
        <v>0</v>
      </c>
      <c r="Q46" s="55">
        <f t="shared" si="29"/>
        <v>0</v>
      </c>
      <c r="R46" s="55">
        <f t="shared" si="29"/>
        <v>0</v>
      </c>
      <c r="S46" s="55">
        <f t="shared" si="29"/>
        <v>0</v>
      </c>
      <c r="T46" s="55">
        <f t="shared" si="29"/>
        <v>0</v>
      </c>
      <c r="U46" s="55">
        <f t="shared" si="29"/>
        <v>0</v>
      </c>
      <c r="V46" s="55">
        <f t="shared" si="29"/>
        <v>0</v>
      </c>
      <c r="W46" s="55">
        <f t="shared" si="29"/>
        <v>0</v>
      </c>
      <c r="X46" s="55">
        <f t="shared" si="29"/>
        <v>0</v>
      </c>
      <c r="Y46" s="55">
        <f t="shared" si="29"/>
        <v>0</v>
      </c>
      <c r="Z46" s="55">
        <f t="shared" si="29"/>
        <v>0</v>
      </c>
      <c r="AA46" s="55">
        <f t="shared" si="29"/>
        <v>0</v>
      </c>
      <c r="AB46" s="55">
        <f t="shared" si="29"/>
        <v>0</v>
      </c>
      <c r="AC46" s="55">
        <f t="shared" si="29"/>
        <v>0</v>
      </c>
      <c r="AD46" s="55">
        <f t="shared" si="29"/>
        <v>0</v>
      </c>
      <c r="AE46" s="55">
        <f t="shared" si="29"/>
        <v>0</v>
      </c>
      <c r="AF46" s="55">
        <f t="shared" si="29"/>
        <v>0</v>
      </c>
      <c r="AG46" s="55">
        <f t="shared" si="29"/>
        <v>0</v>
      </c>
    </row>
    <row r="47" spans="3:33" s="1" customFormat="1" ht="14" hidden="1" outlineLevel="1">
      <c r="C47" s="1" t="s">
        <v>28</v>
      </c>
      <c r="D47" s="55">
        <f t="shared" ref="D47:AG47" si="30">COUNTIF(D8:D25,"3－")</f>
        <v>0</v>
      </c>
      <c r="E47" s="55">
        <f t="shared" si="30"/>
        <v>0</v>
      </c>
      <c r="F47" s="55">
        <f t="shared" si="30"/>
        <v>0</v>
      </c>
      <c r="G47" s="55">
        <f t="shared" si="30"/>
        <v>0</v>
      </c>
      <c r="H47" s="55">
        <f t="shared" si="30"/>
        <v>0</v>
      </c>
      <c r="I47" s="55">
        <f t="shared" si="30"/>
        <v>0</v>
      </c>
      <c r="J47" s="55">
        <f t="shared" si="30"/>
        <v>0</v>
      </c>
      <c r="K47" s="55">
        <f t="shared" si="30"/>
        <v>0</v>
      </c>
      <c r="L47" s="55">
        <f t="shared" si="30"/>
        <v>0</v>
      </c>
      <c r="M47" s="55">
        <f t="shared" si="30"/>
        <v>0</v>
      </c>
      <c r="N47" s="55">
        <f t="shared" si="30"/>
        <v>0</v>
      </c>
      <c r="O47" s="55">
        <f t="shared" si="30"/>
        <v>0</v>
      </c>
      <c r="P47" s="55">
        <f t="shared" si="30"/>
        <v>0</v>
      </c>
      <c r="Q47" s="55">
        <f t="shared" si="30"/>
        <v>0</v>
      </c>
      <c r="R47" s="55">
        <f t="shared" si="30"/>
        <v>0</v>
      </c>
      <c r="S47" s="55">
        <f t="shared" si="30"/>
        <v>0</v>
      </c>
      <c r="T47" s="55">
        <f t="shared" si="30"/>
        <v>0</v>
      </c>
      <c r="U47" s="55">
        <f t="shared" si="30"/>
        <v>0</v>
      </c>
      <c r="V47" s="55">
        <f t="shared" si="30"/>
        <v>0</v>
      </c>
      <c r="W47" s="55">
        <f t="shared" si="30"/>
        <v>0</v>
      </c>
      <c r="X47" s="55">
        <f t="shared" si="30"/>
        <v>0</v>
      </c>
      <c r="Y47" s="55">
        <f t="shared" si="30"/>
        <v>0</v>
      </c>
      <c r="Z47" s="55">
        <f t="shared" si="30"/>
        <v>0</v>
      </c>
      <c r="AA47" s="55">
        <f t="shared" si="30"/>
        <v>0</v>
      </c>
      <c r="AB47" s="55">
        <f t="shared" si="30"/>
        <v>0</v>
      </c>
      <c r="AC47" s="55">
        <f t="shared" si="30"/>
        <v>0</v>
      </c>
      <c r="AD47" s="55">
        <f t="shared" si="30"/>
        <v>0</v>
      </c>
      <c r="AE47" s="55">
        <f t="shared" si="30"/>
        <v>0</v>
      </c>
      <c r="AF47" s="55">
        <f t="shared" si="30"/>
        <v>0</v>
      </c>
      <c r="AG47" s="55">
        <f t="shared" si="30"/>
        <v>0</v>
      </c>
    </row>
    <row r="48" spans="3:33" s="1" customFormat="1" ht="14" hidden="1" outlineLevel="1">
      <c r="C48" s="1" t="s">
        <v>29</v>
      </c>
      <c r="D48" s="55">
        <f t="shared" ref="D48:AG48" si="31">COUNTIF(D8:D25,"３-")</f>
        <v>0</v>
      </c>
      <c r="E48" s="55">
        <f t="shared" si="31"/>
        <v>0</v>
      </c>
      <c r="F48" s="55">
        <f t="shared" si="31"/>
        <v>0</v>
      </c>
      <c r="G48" s="55">
        <f t="shared" si="31"/>
        <v>0</v>
      </c>
      <c r="H48" s="55">
        <f t="shared" si="31"/>
        <v>0</v>
      </c>
      <c r="I48" s="55">
        <f t="shared" si="31"/>
        <v>0</v>
      </c>
      <c r="J48" s="55">
        <f t="shared" si="31"/>
        <v>0</v>
      </c>
      <c r="K48" s="55">
        <f t="shared" si="31"/>
        <v>0</v>
      </c>
      <c r="L48" s="55">
        <f t="shared" si="31"/>
        <v>0</v>
      </c>
      <c r="M48" s="55">
        <f t="shared" si="31"/>
        <v>0</v>
      </c>
      <c r="N48" s="55">
        <f t="shared" si="31"/>
        <v>0</v>
      </c>
      <c r="O48" s="55">
        <f t="shared" si="31"/>
        <v>0</v>
      </c>
      <c r="P48" s="55">
        <f t="shared" si="31"/>
        <v>0</v>
      </c>
      <c r="Q48" s="55">
        <f t="shared" si="31"/>
        <v>0</v>
      </c>
      <c r="R48" s="55">
        <f t="shared" si="31"/>
        <v>0</v>
      </c>
      <c r="S48" s="55">
        <f t="shared" si="31"/>
        <v>0</v>
      </c>
      <c r="T48" s="55">
        <f t="shared" si="31"/>
        <v>0</v>
      </c>
      <c r="U48" s="55">
        <f t="shared" si="31"/>
        <v>0</v>
      </c>
      <c r="V48" s="55">
        <f t="shared" si="31"/>
        <v>0</v>
      </c>
      <c r="W48" s="55">
        <f t="shared" si="31"/>
        <v>0</v>
      </c>
      <c r="X48" s="55">
        <f t="shared" si="31"/>
        <v>0</v>
      </c>
      <c r="Y48" s="55">
        <f t="shared" si="31"/>
        <v>0</v>
      </c>
      <c r="Z48" s="55">
        <f t="shared" si="31"/>
        <v>0</v>
      </c>
      <c r="AA48" s="55">
        <f t="shared" si="31"/>
        <v>0</v>
      </c>
      <c r="AB48" s="55">
        <f t="shared" si="31"/>
        <v>0</v>
      </c>
      <c r="AC48" s="55">
        <f t="shared" si="31"/>
        <v>0</v>
      </c>
      <c r="AD48" s="55">
        <f t="shared" si="31"/>
        <v>0</v>
      </c>
      <c r="AE48" s="55">
        <f t="shared" si="31"/>
        <v>0</v>
      </c>
      <c r="AF48" s="55">
        <f t="shared" si="31"/>
        <v>0</v>
      </c>
      <c r="AG48" s="55">
        <f t="shared" si="31"/>
        <v>0</v>
      </c>
    </row>
    <row r="49" spans="3:33" s="1" customFormat="1" ht="14" hidden="1" outlineLevel="1">
      <c r="C49" s="1" t="s">
        <v>30</v>
      </c>
      <c r="D49" s="55">
        <f t="shared" ref="D49:AG49" si="32">COUNTIF(D8:D25,"３－")</f>
        <v>0</v>
      </c>
      <c r="E49" s="55">
        <f t="shared" si="32"/>
        <v>0</v>
      </c>
      <c r="F49" s="55">
        <f t="shared" si="32"/>
        <v>0</v>
      </c>
      <c r="G49" s="55">
        <f t="shared" si="32"/>
        <v>0</v>
      </c>
      <c r="H49" s="55">
        <f t="shared" si="32"/>
        <v>0</v>
      </c>
      <c r="I49" s="55">
        <f t="shared" si="32"/>
        <v>0</v>
      </c>
      <c r="J49" s="55">
        <f t="shared" si="32"/>
        <v>0</v>
      </c>
      <c r="K49" s="55">
        <f t="shared" si="32"/>
        <v>0</v>
      </c>
      <c r="L49" s="55">
        <f t="shared" si="32"/>
        <v>0</v>
      </c>
      <c r="M49" s="55">
        <f t="shared" si="32"/>
        <v>0</v>
      </c>
      <c r="N49" s="55">
        <f t="shared" si="32"/>
        <v>0</v>
      </c>
      <c r="O49" s="55">
        <f t="shared" si="32"/>
        <v>0</v>
      </c>
      <c r="P49" s="55">
        <f t="shared" si="32"/>
        <v>0</v>
      </c>
      <c r="Q49" s="55">
        <f t="shared" si="32"/>
        <v>0</v>
      </c>
      <c r="R49" s="55">
        <f t="shared" si="32"/>
        <v>0</v>
      </c>
      <c r="S49" s="55">
        <f t="shared" si="32"/>
        <v>0</v>
      </c>
      <c r="T49" s="55">
        <f t="shared" si="32"/>
        <v>0</v>
      </c>
      <c r="U49" s="55">
        <f t="shared" si="32"/>
        <v>0</v>
      </c>
      <c r="V49" s="55">
        <f t="shared" si="32"/>
        <v>0</v>
      </c>
      <c r="W49" s="55">
        <f t="shared" si="32"/>
        <v>0</v>
      </c>
      <c r="X49" s="55">
        <f t="shared" si="32"/>
        <v>0</v>
      </c>
      <c r="Y49" s="55">
        <f t="shared" si="32"/>
        <v>0</v>
      </c>
      <c r="Z49" s="55">
        <f t="shared" si="32"/>
        <v>0</v>
      </c>
      <c r="AA49" s="55">
        <f t="shared" si="32"/>
        <v>0</v>
      </c>
      <c r="AB49" s="55">
        <f t="shared" si="32"/>
        <v>0</v>
      </c>
      <c r="AC49" s="55">
        <f t="shared" si="32"/>
        <v>0</v>
      </c>
      <c r="AD49" s="55">
        <f t="shared" si="32"/>
        <v>0</v>
      </c>
      <c r="AE49" s="55">
        <f t="shared" si="32"/>
        <v>0</v>
      </c>
      <c r="AF49" s="55">
        <f t="shared" si="32"/>
        <v>0</v>
      </c>
      <c r="AG49" s="55">
        <f t="shared" si="32"/>
        <v>0</v>
      </c>
    </row>
    <row r="50" spans="3:33" s="1" customFormat="1" ht="14" hidden="1" outlineLevel="1">
      <c r="C50" s="1" t="s">
        <v>40</v>
      </c>
      <c r="D50" s="55">
        <f t="shared" ref="D50:AG50" si="33">SUM(D34:D35)</f>
        <v>0</v>
      </c>
      <c r="E50" s="55">
        <f t="shared" si="33"/>
        <v>0</v>
      </c>
      <c r="F50" s="55">
        <f t="shared" si="33"/>
        <v>0</v>
      </c>
      <c r="G50" s="55">
        <f t="shared" si="33"/>
        <v>0</v>
      </c>
      <c r="H50" s="55">
        <f t="shared" si="33"/>
        <v>0</v>
      </c>
      <c r="I50" s="55">
        <f t="shared" si="33"/>
        <v>0</v>
      </c>
      <c r="J50" s="55">
        <f t="shared" si="33"/>
        <v>0</v>
      </c>
      <c r="K50" s="55">
        <f t="shared" si="33"/>
        <v>0</v>
      </c>
      <c r="L50" s="55">
        <f t="shared" si="33"/>
        <v>0</v>
      </c>
      <c r="M50" s="55">
        <f t="shared" si="33"/>
        <v>0</v>
      </c>
      <c r="N50" s="55">
        <f t="shared" si="33"/>
        <v>0</v>
      </c>
      <c r="O50" s="55">
        <f t="shared" si="33"/>
        <v>0</v>
      </c>
      <c r="P50" s="55">
        <f t="shared" si="33"/>
        <v>0</v>
      </c>
      <c r="Q50" s="55">
        <f t="shared" si="33"/>
        <v>0</v>
      </c>
      <c r="R50" s="55">
        <f t="shared" si="33"/>
        <v>0</v>
      </c>
      <c r="S50" s="55">
        <f t="shared" si="33"/>
        <v>0</v>
      </c>
      <c r="T50" s="55">
        <f t="shared" si="33"/>
        <v>0</v>
      </c>
      <c r="U50" s="55">
        <f t="shared" si="33"/>
        <v>0</v>
      </c>
      <c r="V50" s="55">
        <f t="shared" si="33"/>
        <v>0</v>
      </c>
      <c r="W50" s="55">
        <f t="shared" si="33"/>
        <v>0</v>
      </c>
      <c r="X50" s="55">
        <f t="shared" si="33"/>
        <v>0</v>
      </c>
      <c r="Y50" s="55">
        <f t="shared" si="33"/>
        <v>0</v>
      </c>
      <c r="Z50" s="55">
        <f t="shared" si="33"/>
        <v>0</v>
      </c>
      <c r="AA50" s="55">
        <f t="shared" si="33"/>
        <v>0</v>
      </c>
      <c r="AB50" s="55">
        <f t="shared" si="33"/>
        <v>0</v>
      </c>
      <c r="AC50" s="55">
        <f t="shared" si="33"/>
        <v>0</v>
      </c>
      <c r="AD50" s="55">
        <f t="shared" si="33"/>
        <v>0</v>
      </c>
      <c r="AE50" s="55">
        <f t="shared" si="33"/>
        <v>0</v>
      </c>
      <c r="AF50" s="55">
        <f t="shared" si="33"/>
        <v>0</v>
      </c>
      <c r="AG50" s="55">
        <f t="shared" si="33"/>
        <v>0</v>
      </c>
    </row>
    <row r="51" spans="3:33" s="1" customFormat="1" ht="14" collapsed="1">
      <c r="C51" s="1" t="s">
        <v>42</v>
      </c>
      <c r="D51" s="55">
        <f t="shared" ref="D51:AG51" si="34">SUM(D36:D37)</f>
        <v>0</v>
      </c>
      <c r="E51" s="55">
        <f t="shared" si="34"/>
        <v>0</v>
      </c>
      <c r="F51" s="55">
        <f t="shared" si="34"/>
        <v>0</v>
      </c>
      <c r="G51" s="55">
        <f t="shared" si="34"/>
        <v>0</v>
      </c>
      <c r="H51" s="55">
        <f t="shared" si="34"/>
        <v>0</v>
      </c>
      <c r="I51" s="55">
        <f t="shared" si="34"/>
        <v>0</v>
      </c>
      <c r="J51" s="55">
        <f t="shared" si="34"/>
        <v>0</v>
      </c>
      <c r="K51" s="55">
        <f t="shared" si="34"/>
        <v>0</v>
      </c>
      <c r="L51" s="55">
        <f t="shared" si="34"/>
        <v>0</v>
      </c>
      <c r="M51" s="55">
        <f t="shared" si="34"/>
        <v>0</v>
      </c>
      <c r="N51" s="55">
        <f t="shared" si="34"/>
        <v>0</v>
      </c>
      <c r="O51" s="55">
        <f t="shared" si="34"/>
        <v>0</v>
      </c>
      <c r="P51" s="55">
        <f t="shared" si="34"/>
        <v>0</v>
      </c>
      <c r="Q51" s="55">
        <f t="shared" si="34"/>
        <v>0</v>
      </c>
      <c r="R51" s="55">
        <f t="shared" si="34"/>
        <v>0</v>
      </c>
      <c r="S51" s="55">
        <f t="shared" si="34"/>
        <v>0</v>
      </c>
      <c r="T51" s="55">
        <f t="shared" si="34"/>
        <v>0</v>
      </c>
      <c r="U51" s="55">
        <f t="shared" si="34"/>
        <v>0</v>
      </c>
      <c r="V51" s="55">
        <f t="shared" si="34"/>
        <v>0</v>
      </c>
      <c r="W51" s="55">
        <f t="shared" si="34"/>
        <v>0</v>
      </c>
      <c r="X51" s="55">
        <f t="shared" si="34"/>
        <v>0</v>
      </c>
      <c r="Y51" s="55">
        <f t="shared" si="34"/>
        <v>0</v>
      </c>
      <c r="Z51" s="55">
        <f t="shared" si="34"/>
        <v>0</v>
      </c>
      <c r="AA51" s="55">
        <f t="shared" si="34"/>
        <v>0</v>
      </c>
      <c r="AB51" s="55">
        <f t="shared" si="34"/>
        <v>0</v>
      </c>
      <c r="AC51" s="55">
        <f t="shared" si="34"/>
        <v>0</v>
      </c>
      <c r="AD51" s="55">
        <f t="shared" si="34"/>
        <v>0</v>
      </c>
      <c r="AE51" s="55">
        <f t="shared" si="34"/>
        <v>0</v>
      </c>
      <c r="AF51" s="55">
        <f t="shared" si="34"/>
        <v>0</v>
      </c>
      <c r="AG51" s="55">
        <f t="shared" si="34"/>
        <v>0</v>
      </c>
    </row>
    <row r="52" spans="3:33" s="1" customFormat="1" ht="14">
      <c r="C52" s="1" t="s">
        <v>24</v>
      </c>
      <c r="D52" s="55">
        <f t="shared" ref="D52:AG52" si="35">SUM(D38:D41)</f>
        <v>0</v>
      </c>
      <c r="E52" s="55">
        <f t="shared" si="35"/>
        <v>0</v>
      </c>
      <c r="F52" s="55">
        <f t="shared" si="35"/>
        <v>0</v>
      </c>
      <c r="G52" s="55">
        <f t="shared" si="35"/>
        <v>0</v>
      </c>
      <c r="H52" s="55">
        <f t="shared" si="35"/>
        <v>0</v>
      </c>
      <c r="I52" s="55">
        <f t="shared" si="35"/>
        <v>0</v>
      </c>
      <c r="J52" s="55">
        <f t="shared" si="35"/>
        <v>0</v>
      </c>
      <c r="K52" s="55">
        <f t="shared" si="35"/>
        <v>0</v>
      </c>
      <c r="L52" s="55">
        <f t="shared" si="35"/>
        <v>0</v>
      </c>
      <c r="M52" s="55">
        <f t="shared" si="35"/>
        <v>0</v>
      </c>
      <c r="N52" s="55">
        <f t="shared" si="35"/>
        <v>0</v>
      </c>
      <c r="O52" s="55">
        <f t="shared" si="35"/>
        <v>0</v>
      </c>
      <c r="P52" s="55">
        <f t="shared" si="35"/>
        <v>0</v>
      </c>
      <c r="Q52" s="55">
        <f t="shared" si="35"/>
        <v>0</v>
      </c>
      <c r="R52" s="55">
        <f t="shared" si="35"/>
        <v>0</v>
      </c>
      <c r="S52" s="55">
        <f t="shared" si="35"/>
        <v>0</v>
      </c>
      <c r="T52" s="55">
        <f t="shared" si="35"/>
        <v>0</v>
      </c>
      <c r="U52" s="55">
        <f t="shared" si="35"/>
        <v>0</v>
      </c>
      <c r="V52" s="55">
        <f t="shared" si="35"/>
        <v>0</v>
      </c>
      <c r="W52" s="55">
        <f t="shared" si="35"/>
        <v>0</v>
      </c>
      <c r="X52" s="55">
        <f t="shared" si="35"/>
        <v>0</v>
      </c>
      <c r="Y52" s="55">
        <f t="shared" si="35"/>
        <v>0</v>
      </c>
      <c r="Z52" s="55">
        <f t="shared" si="35"/>
        <v>0</v>
      </c>
      <c r="AA52" s="55">
        <f t="shared" si="35"/>
        <v>0</v>
      </c>
      <c r="AB52" s="55">
        <f t="shared" si="35"/>
        <v>0</v>
      </c>
      <c r="AC52" s="55">
        <f t="shared" si="35"/>
        <v>0</v>
      </c>
      <c r="AD52" s="55">
        <f t="shared" si="35"/>
        <v>0</v>
      </c>
      <c r="AE52" s="55">
        <f t="shared" si="35"/>
        <v>0</v>
      </c>
      <c r="AF52" s="55">
        <f t="shared" si="35"/>
        <v>0</v>
      </c>
      <c r="AG52" s="55">
        <f t="shared" si="35"/>
        <v>0</v>
      </c>
    </row>
    <row r="53" spans="3:33" s="1" customFormat="1" ht="14">
      <c r="C53" s="1" t="s">
        <v>41</v>
      </c>
      <c r="D53" s="55">
        <f t="shared" ref="D53:AG53" si="36">SUM(D42:D43)</f>
        <v>0</v>
      </c>
      <c r="E53" s="55">
        <f t="shared" si="36"/>
        <v>0</v>
      </c>
      <c r="F53" s="55">
        <f t="shared" si="36"/>
        <v>0</v>
      </c>
      <c r="G53" s="55">
        <f t="shared" si="36"/>
        <v>0</v>
      </c>
      <c r="H53" s="55">
        <f t="shared" si="36"/>
        <v>0</v>
      </c>
      <c r="I53" s="55">
        <f t="shared" si="36"/>
        <v>0</v>
      </c>
      <c r="J53" s="55">
        <f t="shared" si="36"/>
        <v>0</v>
      </c>
      <c r="K53" s="55">
        <f t="shared" si="36"/>
        <v>0</v>
      </c>
      <c r="L53" s="55">
        <f t="shared" si="36"/>
        <v>0</v>
      </c>
      <c r="M53" s="55">
        <f t="shared" si="36"/>
        <v>0</v>
      </c>
      <c r="N53" s="55">
        <f t="shared" si="36"/>
        <v>0</v>
      </c>
      <c r="O53" s="55">
        <f t="shared" si="36"/>
        <v>0</v>
      </c>
      <c r="P53" s="55">
        <f t="shared" si="36"/>
        <v>0</v>
      </c>
      <c r="Q53" s="55">
        <f t="shared" si="36"/>
        <v>0</v>
      </c>
      <c r="R53" s="55">
        <f t="shared" si="36"/>
        <v>0</v>
      </c>
      <c r="S53" s="55">
        <f t="shared" si="36"/>
        <v>0</v>
      </c>
      <c r="T53" s="55">
        <f t="shared" si="36"/>
        <v>0</v>
      </c>
      <c r="U53" s="55">
        <f t="shared" si="36"/>
        <v>0</v>
      </c>
      <c r="V53" s="55">
        <f t="shared" si="36"/>
        <v>0</v>
      </c>
      <c r="W53" s="55">
        <f t="shared" si="36"/>
        <v>0</v>
      </c>
      <c r="X53" s="55">
        <f t="shared" si="36"/>
        <v>0</v>
      </c>
      <c r="Y53" s="55">
        <f t="shared" si="36"/>
        <v>0</v>
      </c>
      <c r="Z53" s="55">
        <f t="shared" si="36"/>
        <v>0</v>
      </c>
      <c r="AA53" s="55">
        <f t="shared" si="36"/>
        <v>0</v>
      </c>
      <c r="AB53" s="55">
        <f t="shared" si="36"/>
        <v>0</v>
      </c>
      <c r="AC53" s="55">
        <f t="shared" si="36"/>
        <v>0</v>
      </c>
      <c r="AD53" s="55">
        <f t="shared" si="36"/>
        <v>0</v>
      </c>
      <c r="AE53" s="55">
        <f t="shared" si="36"/>
        <v>0</v>
      </c>
      <c r="AF53" s="55">
        <f t="shared" si="36"/>
        <v>0</v>
      </c>
      <c r="AG53" s="55">
        <f t="shared" si="36"/>
        <v>0</v>
      </c>
    </row>
    <row r="54" spans="3:33" s="1" customFormat="1" ht="14">
      <c r="C54" s="1" t="s">
        <v>36</v>
      </c>
      <c r="D54" s="55">
        <f t="shared" ref="D54:AG54" si="37">SUM(D44:D45)</f>
        <v>0</v>
      </c>
      <c r="E54" s="55">
        <f t="shared" si="37"/>
        <v>0</v>
      </c>
      <c r="F54" s="55">
        <f t="shared" si="37"/>
        <v>0</v>
      </c>
      <c r="G54" s="55">
        <f t="shared" si="37"/>
        <v>0</v>
      </c>
      <c r="H54" s="55">
        <f t="shared" si="37"/>
        <v>0</v>
      </c>
      <c r="I54" s="55">
        <f t="shared" si="37"/>
        <v>0</v>
      </c>
      <c r="J54" s="55">
        <f t="shared" si="37"/>
        <v>0</v>
      </c>
      <c r="K54" s="55">
        <f t="shared" si="37"/>
        <v>0</v>
      </c>
      <c r="L54" s="55">
        <f t="shared" si="37"/>
        <v>0</v>
      </c>
      <c r="M54" s="55">
        <f t="shared" si="37"/>
        <v>0</v>
      </c>
      <c r="N54" s="55">
        <f t="shared" si="37"/>
        <v>0</v>
      </c>
      <c r="O54" s="55">
        <f t="shared" si="37"/>
        <v>0</v>
      </c>
      <c r="P54" s="55">
        <f t="shared" si="37"/>
        <v>0</v>
      </c>
      <c r="Q54" s="55">
        <f t="shared" si="37"/>
        <v>0</v>
      </c>
      <c r="R54" s="55">
        <f t="shared" si="37"/>
        <v>0</v>
      </c>
      <c r="S54" s="55">
        <f t="shared" si="37"/>
        <v>0</v>
      </c>
      <c r="T54" s="55">
        <f t="shared" si="37"/>
        <v>0</v>
      </c>
      <c r="U54" s="55">
        <f t="shared" si="37"/>
        <v>0</v>
      </c>
      <c r="V54" s="55">
        <f t="shared" si="37"/>
        <v>0</v>
      </c>
      <c r="W54" s="55">
        <f t="shared" si="37"/>
        <v>0</v>
      </c>
      <c r="X54" s="55">
        <f t="shared" si="37"/>
        <v>0</v>
      </c>
      <c r="Y54" s="55">
        <f t="shared" si="37"/>
        <v>0</v>
      </c>
      <c r="Z54" s="55">
        <f t="shared" si="37"/>
        <v>0</v>
      </c>
      <c r="AA54" s="55">
        <f t="shared" si="37"/>
        <v>0</v>
      </c>
      <c r="AB54" s="55">
        <f t="shared" si="37"/>
        <v>0</v>
      </c>
      <c r="AC54" s="55">
        <f t="shared" si="37"/>
        <v>0</v>
      </c>
      <c r="AD54" s="55">
        <f t="shared" si="37"/>
        <v>0</v>
      </c>
      <c r="AE54" s="55">
        <f t="shared" si="37"/>
        <v>0</v>
      </c>
      <c r="AF54" s="55">
        <f t="shared" si="37"/>
        <v>0</v>
      </c>
      <c r="AG54" s="55">
        <f t="shared" si="37"/>
        <v>0</v>
      </c>
    </row>
    <row r="55" spans="3:33" s="1" customFormat="1" ht="14">
      <c r="C55" s="1" t="s">
        <v>28</v>
      </c>
      <c r="D55" s="55">
        <f t="shared" ref="D55:AG55" si="38">SUM(D46:D49)</f>
        <v>0</v>
      </c>
      <c r="E55" s="55">
        <f t="shared" si="38"/>
        <v>0</v>
      </c>
      <c r="F55" s="55">
        <f t="shared" si="38"/>
        <v>0</v>
      </c>
      <c r="G55" s="55">
        <f t="shared" si="38"/>
        <v>0</v>
      </c>
      <c r="H55" s="55">
        <f t="shared" si="38"/>
        <v>0</v>
      </c>
      <c r="I55" s="55">
        <f t="shared" si="38"/>
        <v>0</v>
      </c>
      <c r="J55" s="55">
        <f t="shared" si="38"/>
        <v>0</v>
      </c>
      <c r="K55" s="55">
        <f t="shared" si="38"/>
        <v>0</v>
      </c>
      <c r="L55" s="55">
        <f t="shared" si="38"/>
        <v>0</v>
      </c>
      <c r="M55" s="55">
        <f t="shared" si="38"/>
        <v>0</v>
      </c>
      <c r="N55" s="55">
        <f t="shared" si="38"/>
        <v>0</v>
      </c>
      <c r="O55" s="55">
        <f t="shared" si="38"/>
        <v>0</v>
      </c>
      <c r="P55" s="55">
        <f t="shared" si="38"/>
        <v>0</v>
      </c>
      <c r="Q55" s="55">
        <f t="shared" si="38"/>
        <v>0</v>
      </c>
      <c r="R55" s="55">
        <f t="shared" si="38"/>
        <v>0</v>
      </c>
      <c r="S55" s="55">
        <f t="shared" si="38"/>
        <v>0</v>
      </c>
      <c r="T55" s="55">
        <f t="shared" si="38"/>
        <v>0</v>
      </c>
      <c r="U55" s="55">
        <f t="shared" si="38"/>
        <v>0</v>
      </c>
      <c r="V55" s="55">
        <f t="shared" si="38"/>
        <v>0</v>
      </c>
      <c r="W55" s="55">
        <f t="shared" si="38"/>
        <v>0</v>
      </c>
      <c r="X55" s="55">
        <f t="shared" si="38"/>
        <v>0</v>
      </c>
      <c r="Y55" s="55">
        <f t="shared" si="38"/>
        <v>0</v>
      </c>
      <c r="Z55" s="55">
        <f t="shared" si="38"/>
        <v>0</v>
      </c>
      <c r="AA55" s="55">
        <f t="shared" si="38"/>
        <v>0</v>
      </c>
      <c r="AB55" s="55">
        <f t="shared" si="38"/>
        <v>0</v>
      </c>
      <c r="AC55" s="55">
        <f t="shared" si="38"/>
        <v>0</v>
      </c>
      <c r="AD55" s="55">
        <f t="shared" si="38"/>
        <v>0</v>
      </c>
      <c r="AE55" s="55">
        <f t="shared" si="38"/>
        <v>0</v>
      </c>
      <c r="AF55" s="55">
        <f t="shared" si="38"/>
        <v>0</v>
      </c>
      <c r="AG55" s="55">
        <f t="shared" si="38"/>
        <v>0</v>
      </c>
    </row>
    <row r="56" spans="3:33" s="1" customFormat="1" ht="14">
      <c r="C56" s="1" t="s">
        <v>132</v>
      </c>
      <c r="D56" s="55">
        <f t="shared" ref="D56:AG56" si="39">COUNTIF(D12:D23,"ﾍﾙ")</f>
        <v>0</v>
      </c>
      <c r="E56" s="783">
        <f t="shared" si="39"/>
        <v>0</v>
      </c>
      <c r="F56" s="783">
        <f t="shared" si="39"/>
        <v>0</v>
      </c>
      <c r="G56" s="783">
        <f t="shared" si="39"/>
        <v>0</v>
      </c>
      <c r="H56" s="783">
        <f t="shared" si="39"/>
        <v>0</v>
      </c>
      <c r="I56" s="783">
        <f t="shared" si="39"/>
        <v>0</v>
      </c>
      <c r="J56" s="783">
        <f t="shared" si="39"/>
        <v>0</v>
      </c>
      <c r="K56" s="783">
        <f t="shared" si="39"/>
        <v>0</v>
      </c>
      <c r="L56" s="783">
        <f t="shared" si="39"/>
        <v>0</v>
      </c>
      <c r="M56" s="783">
        <f t="shared" si="39"/>
        <v>0</v>
      </c>
      <c r="N56" s="783">
        <f t="shared" si="39"/>
        <v>0</v>
      </c>
      <c r="O56" s="783">
        <f t="shared" si="39"/>
        <v>0</v>
      </c>
      <c r="P56" s="783">
        <f t="shared" si="39"/>
        <v>0</v>
      </c>
      <c r="Q56" s="783">
        <f t="shared" si="39"/>
        <v>0</v>
      </c>
      <c r="R56" s="783">
        <f t="shared" si="39"/>
        <v>0</v>
      </c>
      <c r="S56" s="783">
        <f t="shared" si="39"/>
        <v>0</v>
      </c>
      <c r="T56" s="783">
        <f t="shared" si="39"/>
        <v>0</v>
      </c>
      <c r="U56" s="783">
        <f t="shared" si="39"/>
        <v>0</v>
      </c>
      <c r="V56" s="783">
        <f t="shared" si="39"/>
        <v>0</v>
      </c>
      <c r="W56" s="783">
        <f t="shared" si="39"/>
        <v>0</v>
      </c>
      <c r="X56" s="783">
        <f t="shared" si="39"/>
        <v>0</v>
      </c>
      <c r="Y56" s="783">
        <f t="shared" si="39"/>
        <v>0</v>
      </c>
      <c r="Z56" s="783">
        <f t="shared" si="39"/>
        <v>0</v>
      </c>
      <c r="AA56" s="783">
        <f t="shared" si="39"/>
        <v>0</v>
      </c>
      <c r="AB56" s="783">
        <f t="shared" si="39"/>
        <v>0</v>
      </c>
      <c r="AC56" s="783">
        <f t="shared" si="39"/>
        <v>0</v>
      </c>
      <c r="AD56" s="783">
        <f t="shared" si="39"/>
        <v>0</v>
      </c>
      <c r="AE56" s="783">
        <f t="shared" si="39"/>
        <v>0</v>
      </c>
      <c r="AF56" s="783">
        <f t="shared" si="39"/>
        <v>0</v>
      </c>
      <c r="AG56" s="55">
        <f t="shared" si="39"/>
        <v>0</v>
      </c>
    </row>
    <row r="57" spans="3:33" s="1" customFormat="1" ht="14"/>
    <row r="58" spans="3:33" s="1" customFormat="1" ht="14"/>
    <row r="59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6:C26"/>
    <mergeCell ref="A4:A7"/>
    <mergeCell ref="B4:B7"/>
    <mergeCell ref="C4:C6"/>
    <mergeCell ref="D4:J4"/>
    <mergeCell ref="K4:Q4"/>
    <mergeCell ref="R4:X4"/>
    <mergeCell ref="Y4:AE4"/>
    <mergeCell ref="AF4:AG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V27:V32"/>
    <mergeCell ref="W27:W32"/>
    <mergeCell ref="N27:N32"/>
    <mergeCell ref="O27:O32"/>
    <mergeCell ref="P27:P32"/>
    <mergeCell ref="Q27:Q32"/>
    <mergeCell ref="R27:R32"/>
    <mergeCell ref="AK4:AK7"/>
    <mergeCell ref="A27:B32"/>
    <mergeCell ref="K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  <mergeCell ref="U27:U32"/>
  </mergeCells>
  <phoneticPr fontId="114"/>
  <conditionalFormatting sqref="D18:H18">
    <cfRule type="expression" dxfId="10849" priority="34" stopIfTrue="1">
      <formula>AND(WEEKDAY(D$5)=1)</formula>
    </cfRule>
  </conditionalFormatting>
  <conditionalFormatting sqref="D19:I21">
    <cfRule type="expression" dxfId="10848" priority="36" stopIfTrue="1">
      <formula>AND(WEEKDAY(D$5)=1)</formula>
    </cfRule>
  </conditionalFormatting>
  <conditionalFormatting sqref="I18:I19">
    <cfRule type="expression" dxfId="10847" priority="35" stopIfTrue="1">
      <formula>AND(WEEKDAY(I$5)=1)</formula>
    </cfRule>
  </conditionalFormatting>
  <conditionalFormatting sqref="J12:J21">
    <cfRule type="expression" dxfId="10846" priority="30" stopIfTrue="1">
      <formula>AND(WEEKDAY(J$5)=1)</formula>
    </cfRule>
  </conditionalFormatting>
  <conditionalFormatting sqref="K12:Z16">
    <cfRule type="expression" dxfId="10845" priority="26" stopIfTrue="1">
      <formula>AND(WEEKDAY(K$5)=1)</formula>
    </cfRule>
  </conditionalFormatting>
  <conditionalFormatting sqref="L11">
    <cfRule type="expression" dxfId="10844" priority="15" stopIfTrue="1">
      <formula>AND(WEEKDAY(L$5)=1)</formula>
    </cfRule>
  </conditionalFormatting>
  <conditionalFormatting sqref="L17 K17:K21">
    <cfRule type="expression" dxfId="10843" priority="37" stopIfTrue="1">
      <formula>AND(WEEKDAY(K$5)=1)</formula>
    </cfRule>
  </conditionalFormatting>
  <conditionalFormatting sqref="L5:Z10 J5:K11 D5:I17 AA5:AG25 S11:Z11 L18:Z25 D22:K25">
    <cfRule type="expression" dxfId="10842" priority="1" stopIfTrue="1">
      <formula>AND(WEEKDAY(D$5)=1)</formula>
    </cfRule>
  </conditionalFormatting>
  <conditionalFormatting sqref="M11:R17">
    <cfRule type="expression" dxfId="10841" priority="53" stopIfTrue="1">
      <formula>AND(WEEKDAY(M$5)=1)</formula>
    </cfRule>
  </conditionalFormatting>
  <conditionalFormatting sqref="P26">
    <cfRule type="expression" dxfId="10840" priority="13" stopIfTrue="1">
      <formula>AND(WEEKDAY(P$5)=1)</formula>
    </cfRule>
  </conditionalFormatting>
  <conditionalFormatting sqref="S17:Z17">
    <cfRule type="expression" dxfId="10839" priority="33" stopIfTrue="1">
      <formula>AND(WEEKDAY(S$5)=1)</formula>
    </cfRule>
  </conditionalFormatting>
  <conditionalFormatting sqref="AH8:AJ25 AM8:AM25">
    <cfRule type="cellIs" dxfId="10838" priority="4" stopIfTrue="1" operator="equal">
      <formula>0</formula>
    </cfRule>
  </conditionalFormatting>
  <dataValidations count="2">
    <dataValidation type="list" allowBlank="1" showInputMessage="1" showErrorMessage="1" sqref="O24:S24 AC24:AG24 D8:AG23" xr:uid="{00000000-0002-0000-1C00-000000000000}">
      <formula1>"ヤ,2早,3早,2オ,3オ,2－,3－,－,日,有,2,3,事,ﾍﾙ,ｹｱ"</formula1>
    </dataValidation>
    <dataValidation type="list" allowBlank="1" showInputMessage="1" showErrorMessage="1" sqref="O25 Q25:S25 AC25:AG25 P25:P26 D24:N25 T24:AB25" xr:uid="{00000000-0002-0000-1C00-000001000000}">
      <formula1>"ヤ,2早,3早,2オ,3オ,2－,3－,－,日,有,2,3"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Y59"/>
  <sheetViews>
    <sheetView workbookViewId="0">
      <selection activeCell="AC14" sqref="AC14:AD1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8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1" ht="15">
      <c r="A1" s="2">
        <v>2019</v>
      </c>
      <c r="B1" s="3" t="s">
        <v>0</v>
      </c>
      <c r="C1" s="3"/>
      <c r="D1" s="3"/>
      <c r="E1" s="3"/>
      <c r="F1" s="3"/>
      <c r="G1" s="3"/>
      <c r="I1" s="1306" t="s">
        <v>136</v>
      </c>
      <c r="J1" s="1306"/>
      <c r="K1" s="1306"/>
      <c r="L1" s="1306"/>
      <c r="M1" s="1306"/>
      <c r="N1" s="1306"/>
      <c r="O1" s="1306"/>
      <c r="P1" s="1306"/>
      <c r="Q1" s="1306"/>
      <c r="R1" s="840"/>
      <c r="S1" s="1303" t="s">
        <v>137</v>
      </c>
      <c r="T1" s="1303"/>
      <c r="U1" s="1303"/>
      <c r="V1" s="1303"/>
      <c r="W1" s="1303"/>
      <c r="X1" s="1304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51" ht="15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840"/>
      <c r="L2" s="840"/>
      <c r="M2" s="840"/>
      <c r="N2" s="1307" t="s">
        <v>138</v>
      </c>
      <c r="O2" s="1307"/>
      <c r="P2" s="1307"/>
      <c r="Q2" s="1307"/>
      <c r="R2" s="840"/>
      <c r="S2" s="1303"/>
      <c r="T2" s="1303"/>
      <c r="U2" s="1303"/>
      <c r="V2" s="1303"/>
      <c r="W2" s="1303"/>
      <c r="X2" s="1304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41"/>
      <c r="AI2" s="1250" t="s">
        <v>3</v>
      </c>
      <c r="AJ2" s="1250"/>
      <c r="AK2" s="1250"/>
      <c r="AL2" s="1250"/>
    </row>
    <row r="3" spans="1:51" ht="14">
      <c r="A3" s="3"/>
      <c r="B3" s="3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1305"/>
      <c r="O3" s="1305"/>
      <c r="P3" s="1305"/>
      <c r="Q3" s="1305"/>
      <c r="R3" s="829"/>
      <c r="S3" s="829"/>
      <c r="T3" s="829"/>
      <c r="U3" s="829"/>
      <c r="V3" s="829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4"/>
      <c r="AJ3" s="3"/>
      <c r="AK3" s="3"/>
      <c r="AL3" s="3"/>
    </row>
    <row r="4" spans="1:51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4"/>
      <c r="AI4" s="1265" t="s">
        <v>14</v>
      </c>
      <c r="AJ4" s="1265"/>
      <c r="AK4" s="1266"/>
      <c r="AL4" s="1267" t="s">
        <v>15</v>
      </c>
    </row>
    <row r="5" spans="1:51" ht="24" hidden="1" customHeight="1">
      <c r="A5" s="1254"/>
      <c r="B5" s="1255"/>
      <c r="C5" s="1248"/>
      <c r="D5" s="10">
        <f>DATE($A$1,$D$2,1)</f>
        <v>43739</v>
      </c>
      <c r="E5" s="11">
        <f>DATE($A$1,$D$2,2)</f>
        <v>43740</v>
      </c>
      <c r="F5" s="11">
        <f>DATE($A$1,$D$2,3)</f>
        <v>43741</v>
      </c>
      <c r="G5" s="11">
        <f>DATE($A$1,$D$2,4)</f>
        <v>43742</v>
      </c>
      <c r="H5" s="11">
        <f>DATE($A$1,$D$2,5)</f>
        <v>43743</v>
      </c>
      <c r="I5" s="11">
        <f>DATE($A$1,$D$2,6)</f>
        <v>43744</v>
      </c>
      <c r="J5" s="11">
        <f>DATE($A$1,$D$2,7)</f>
        <v>43745</v>
      </c>
      <c r="K5" s="11">
        <f>DATE($A$1,$D$2,8)</f>
        <v>43746</v>
      </c>
      <c r="L5" s="11">
        <f>DATE($A$1,$D$2,9)</f>
        <v>43747</v>
      </c>
      <c r="M5" s="11">
        <f>DATE($A$1,$D$2,10)</f>
        <v>43748</v>
      </c>
      <c r="N5" s="56">
        <f>DATE($A$1,$D$2,11)</f>
        <v>43749</v>
      </c>
      <c r="O5" s="11">
        <f>DATE($A$1,$D$2,12)</f>
        <v>43750</v>
      </c>
      <c r="P5" s="11">
        <f>DATE($A$1,$D$2,13)</f>
        <v>43751</v>
      </c>
      <c r="Q5" s="11">
        <f>DATE($A$1,$D$2,14)</f>
        <v>43752</v>
      </c>
      <c r="R5" s="11">
        <f>DATE($A$1,$D$2,15)</f>
        <v>43753</v>
      </c>
      <c r="S5" s="11">
        <f>DATE($A$1,$D$2,16)</f>
        <v>43754</v>
      </c>
      <c r="T5" s="11">
        <f>DATE($A$1,$D$2,17)</f>
        <v>43755</v>
      </c>
      <c r="U5" s="11">
        <f>DATE($A$1,$D$2,18)</f>
        <v>43756</v>
      </c>
      <c r="V5" s="11">
        <f>DATE($A$1,$D$2,19)</f>
        <v>43757</v>
      </c>
      <c r="W5" s="11">
        <f>DATE($A$1,$D$2,20)</f>
        <v>43758</v>
      </c>
      <c r="X5" s="11">
        <f>DATE($A$1,$D$2,21)</f>
        <v>43759</v>
      </c>
      <c r="Y5" s="11">
        <f>DATE($A$1,$D$2,22)</f>
        <v>43760</v>
      </c>
      <c r="Z5" s="11">
        <f>DATE($A$1,$D$2,23)</f>
        <v>43761</v>
      </c>
      <c r="AA5" s="11">
        <f>DATE($A$1,$D$2,24)</f>
        <v>43762</v>
      </c>
      <c r="AB5" s="11">
        <f>DATE($A$1,$D$2,25)</f>
        <v>43763</v>
      </c>
      <c r="AC5" s="11">
        <f>DATE($A$1,$D$2,26)</f>
        <v>43764</v>
      </c>
      <c r="AD5" s="11">
        <f>DATE($A$1,$D$2,27)</f>
        <v>43765</v>
      </c>
      <c r="AE5" s="11">
        <f>DATE($A$1,$D$2,28)</f>
        <v>43766</v>
      </c>
      <c r="AF5" s="88">
        <f>DATE($A$1,$D$2,29)</f>
        <v>43767</v>
      </c>
      <c r="AG5" s="88"/>
      <c r="AH5" s="11">
        <f>DATE($A$1,$D$2,30)</f>
        <v>43768</v>
      </c>
      <c r="AI5" s="90"/>
      <c r="AJ5" s="90"/>
      <c r="AK5" s="91"/>
      <c r="AL5" s="1267"/>
    </row>
    <row r="6" spans="1:51" ht="14">
      <c r="A6" s="1254"/>
      <c r="B6" s="1255"/>
      <c r="C6" s="1248"/>
      <c r="D6" s="830">
        <f t="shared" ref="D6:AF6" si="0">IF(MONTH(D5)&gt;$D$2,"",D5)</f>
        <v>43739</v>
      </c>
      <c r="E6" s="88">
        <f t="shared" si="0"/>
        <v>43740</v>
      </c>
      <c r="F6" s="88">
        <f t="shared" si="0"/>
        <v>43741</v>
      </c>
      <c r="G6" s="88">
        <f t="shared" si="0"/>
        <v>43742</v>
      </c>
      <c r="H6" s="88">
        <f t="shared" si="0"/>
        <v>43743</v>
      </c>
      <c r="I6" s="88">
        <f t="shared" si="0"/>
        <v>43744</v>
      </c>
      <c r="J6" s="88">
        <f t="shared" si="0"/>
        <v>43745</v>
      </c>
      <c r="K6" s="88">
        <f t="shared" si="0"/>
        <v>43746</v>
      </c>
      <c r="L6" s="88">
        <f t="shared" si="0"/>
        <v>43747</v>
      </c>
      <c r="M6" s="88">
        <f t="shared" si="0"/>
        <v>43748</v>
      </c>
      <c r="N6" s="88">
        <f t="shared" si="0"/>
        <v>43749</v>
      </c>
      <c r="O6" s="88">
        <f t="shared" si="0"/>
        <v>43750</v>
      </c>
      <c r="P6" s="88">
        <f t="shared" si="0"/>
        <v>43751</v>
      </c>
      <c r="Q6" s="56">
        <f t="shared" si="0"/>
        <v>43752</v>
      </c>
      <c r="R6" s="88">
        <f t="shared" si="0"/>
        <v>43753</v>
      </c>
      <c r="S6" s="88">
        <f t="shared" si="0"/>
        <v>43754</v>
      </c>
      <c r="T6" s="88">
        <f t="shared" si="0"/>
        <v>43755</v>
      </c>
      <c r="U6" s="88">
        <f t="shared" si="0"/>
        <v>43756</v>
      </c>
      <c r="V6" s="88">
        <f t="shared" si="0"/>
        <v>43757</v>
      </c>
      <c r="W6" s="88">
        <f t="shared" si="0"/>
        <v>43758</v>
      </c>
      <c r="X6" s="88">
        <f t="shared" si="0"/>
        <v>43759</v>
      </c>
      <c r="Y6" s="88">
        <f t="shared" si="0"/>
        <v>43760</v>
      </c>
      <c r="Z6" s="88">
        <f t="shared" si="0"/>
        <v>43761</v>
      </c>
      <c r="AA6" s="88">
        <f t="shared" si="0"/>
        <v>43762</v>
      </c>
      <c r="AB6" s="88">
        <f t="shared" si="0"/>
        <v>43763</v>
      </c>
      <c r="AC6" s="88">
        <f t="shared" si="0"/>
        <v>43764</v>
      </c>
      <c r="AD6" s="88">
        <f t="shared" si="0"/>
        <v>43765</v>
      </c>
      <c r="AE6" s="88">
        <f t="shared" si="0"/>
        <v>43766</v>
      </c>
      <c r="AF6" s="88">
        <f t="shared" si="0"/>
        <v>43767</v>
      </c>
      <c r="AG6" s="88">
        <v>30</v>
      </c>
      <c r="AH6" s="88">
        <v>31</v>
      </c>
      <c r="AI6" s="92"/>
      <c r="AJ6" s="93"/>
      <c r="AK6" s="94"/>
      <c r="AL6" s="1267"/>
    </row>
    <row r="7" spans="1:51" ht="14">
      <c r="A7" s="1254"/>
      <c r="B7" s="1255"/>
      <c r="C7" s="15"/>
      <c r="D7" s="831" t="str">
        <f t="shared" ref="D7:AF7" si="1">IF(D6="","",CHOOSE(WEEKDAY(D6,1),"日","月","火","水","木","金","土"))</f>
        <v>火</v>
      </c>
      <c r="E7" s="831" t="str">
        <f t="shared" si="1"/>
        <v>水</v>
      </c>
      <c r="F7" s="831" t="str">
        <f t="shared" si="1"/>
        <v>木</v>
      </c>
      <c r="G7" s="831" t="str">
        <f t="shared" si="1"/>
        <v>金</v>
      </c>
      <c r="H7" s="831" t="str">
        <f t="shared" si="1"/>
        <v>土</v>
      </c>
      <c r="I7" s="797" t="str">
        <f t="shared" si="1"/>
        <v>日</v>
      </c>
      <c r="J7" s="831" t="str">
        <f t="shared" si="1"/>
        <v>月</v>
      </c>
      <c r="K7" s="831" t="str">
        <f t="shared" si="1"/>
        <v>火</v>
      </c>
      <c r="L7" s="831" t="str">
        <f t="shared" si="1"/>
        <v>水</v>
      </c>
      <c r="M7" s="831" t="str">
        <f t="shared" si="1"/>
        <v>木</v>
      </c>
      <c r="N7" s="831" t="str">
        <f t="shared" si="1"/>
        <v>金</v>
      </c>
      <c r="O7" s="831" t="str">
        <f t="shared" si="1"/>
        <v>土</v>
      </c>
      <c r="P7" s="797" t="str">
        <f t="shared" si="1"/>
        <v>日</v>
      </c>
      <c r="Q7" s="807" t="str">
        <f t="shared" si="1"/>
        <v>月</v>
      </c>
      <c r="R7" s="831" t="str">
        <f t="shared" si="1"/>
        <v>火</v>
      </c>
      <c r="S7" s="831" t="str">
        <f t="shared" si="1"/>
        <v>水</v>
      </c>
      <c r="T7" s="831" t="str">
        <f t="shared" si="1"/>
        <v>木</v>
      </c>
      <c r="U7" s="831" t="str">
        <f t="shared" si="1"/>
        <v>金</v>
      </c>
      <c r="V7" s="831" t="str">
        <f t="shared" si="1"/>
        <v>土</v>
      </c>
      <c r="W7" s="797" t="str">
        <f t="shared" si="1"/>
        <v>日</v>
      </c>
      <c r="X7" s="831" t="str">
        <f t="shared" si="1"/>
        <v>月</v>
      </c>
      <c r="Y7" s="831" t="str">
        <f t="shared" si="1"/>
        <v>火</v>
      </c>
      <c r="Z7" s="831" t="str">
        <f t="shared" si="1"/>
        <v>水</v>
      </c>
      <c r="AA7" s="831" t="str">
        <f t="shared" si="1"/>
        <v>木</v>
      </c>
      <c r="AB7" s="831" t="str">
        <f t="shared" si="1"/>
        <v>金</v>
      </c>
      <c r="AC7" s="831" t="str">
        <f t="shared" si="1"/>
        <v>土</v>
      </c>
      <c r="AD7" s="797" t="str">
        <f t="shared" si="1"/>
        <v>日</v>
      </c>
      <c r="AE7" s="831" t="str">
        <f t="shared" si="1"/>
        <v>月</v>
      </c>
      <c r="AF7" s="831" t="str">
        <f t="shared" si="1"/>
        <v>火</v>
      </c>
      <c r="AG7" s="715" t="s">
        <v>131</v>
      </c>
      <c r="AH7" s="715" t="s">
        <v>117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1" ht="14">
      <c r="A8" s="19" t="s">
        <v>31</v>
      </c>
      <c r="B8" s="20" t="s">
        <v>32</v>
      </c>
      <c r="C8" s="546" t="s">
        <v>33</v>
      </c>
      <c r="D8" s="832" t="s">
        <v>37</v>
      </c>
      <c r="E8" s="833" t="s">
        <v>24</v>
      </c>
      <c r="F8" s="834" t="s">
        <v>34</v>
      </c>
      <c r="G8" s="727" t="s">
        <v>21</v>
      </c>
      <c r="H8" s="727" t="s">
        <v>35</v>
      </c>
      <c r="I8" s="727" t="s">
        <v>37</v>
      </c>
      <c r="J8" s="548" t="s">
        <v>28</v>
      </c>
      <c r="K8" s="568" t="s">
        <v>34</v>
      </c>
      <c r="L8" s="729" t="s">
        <v>21</v>
      </c>
      <c r="M8" s="832" t="s">
        <v>37</v>
      </c>
      <c r="N8" s="727" t="s">
        <v>21</v>
      </c>
      <c r="O8" s="727" t="s">
        <v>42</v>
      </c>
      <c r="P8" s="787" t="s">
        <v>21</v>
      </c>
      <c r="Q8" s="756" t="s">
        <v>36</v>
      </c>
      <c r="R8" s="784" t="s">
        <v>28</v>
      </c>
      <c r="S8" s="568" t="s">
        <v>34</v>
      </c>
      <c r="T8" s="727" t="s">
        <v>21</v>
      </c>
      <c r="U8" s="727" t="s">
        <v>21</v>
      </c>
      <c r="V8" s="852" t="s">
        <v>42</v>
      </c>
      <c r="W8" s="727" t="s">
        <v>42</v>
      </c>
      <c r="X8" s="548" t="s">
        <v>24</v>
      </c>
      <c r="Y8" s="727" t="s">
        <v>34</v>
      </c>
      <c r="Z8" s="727" t="s">
        <v>21</v>
      </c>
      <c r="AA8" s="727" t="s">
        <v>24</v>
      </c>
      <c r="AB8" s="548" t="s">
        <v>34</v>
      </c>
      <c r="AC8" s="727" t="s">
        <v>21</v>
      </c>
      <c r="AD8" s="860" t="s">
        <v>36</v>
      </c>
      <c r="AE8" s="857" t="s">
        <v>28</v>
      </c>
      <c r="AF8" s="784" t="s">
        <v>34</v>
      </c>
      <c r="AG8" s="784" t="s">
        <v>21</v>
      </c>
      <c r="AH8" s="841" t="s">
        <v>37</v>
      </c>
      <c r="AI8" s="587">
        <f t="shared" ref="AI8:AI25" si="2">SUM(AO8:AP8)</f>
        <v>18</v>
      </c>
      <c r="AJ8" s="100">
        <f t="shared" ref="AJ8:AJ25" si="3">COUNTIF(D8:AH8,"有")</f>
        <v>1</v>
      </c>
      <c r="AK8" s="101">
        <f t="shared" ref="AK8:AK22" si="4">SUM(AQ8:AX8)</f>
        <v>24</v>
      </c>
      <c r="AL8" s="544" t="s">
        <v>38</v>
      </c>
      <c r="AM8" s="545"/>
      <c r="AN8" s="55">
        <f t="shared" ref="AN8:AN23" si="5">COUNTIF(D8:AH8,"日")</f>
        <v>4</v>
      </c>
      <c r="AO8" s="55">
        <f t="shared" ref="AO8:AO27" si="6">COUNTIF(D8:AH8,"ヤ")</f>
        <v>9</v>
      </c>
      <c r="AP8" s="55">
        <f t="shared" ref="AP8:AP27" si="7">COUNTIF(D8:AH8,"ﾔ")</f>
        <v>9</v>
      </c>
      <c r="AQ8" s="55">
        <f t="shared" ref="AQ8:AQ27" si="8">COUNTIF(D8:AH8,"2-")</f>
        <v>3</v>
      </c>
      <c r="AR8" s="55">
        <f t="shared" ref="AR8:AR27" si="9">COUNTIF(D8:AH8,"2－")</f>
        <v>3</v>
      </c>
      <c r="AS8" s="55">
        <f t="shared" ref="AS8:AS27" si="10">COUNTIF(D8:AH8,"２-")</f>
        <v>3</v>
      </c>
      <c r="AT8" s="55">
        <f t="shared" ref="AT8:AT27" si="11">COUNTIF(D8:AH8,"２－")</f>
        <v>3</v>
      </c>
      <c r="AU8" s="55">
        <f t="shared" ref="AU8:AU27" si="12">COUNTIF(D8:AH8,"3-")</f>
        <v>3</v>
      </c>
      <c r="AV8" s="55">
        <f t="shared" ref="AV8:AV27" si="13">COUNTIF(D8:AH8,"3－")</f>
        <v>3</v>
      </c>
      <c r="AW8" s="55">
        <f t="shared" ref="AW8:AW27" si="14">COUNTIF(D8:AH8,"３-")</f>
        <v>3</v>
      </c>
      <c r="AX8" s="55">
        <f t="shared" ref="AX8:AX27" si="15">COUNTIF(D8:AH8,"３－")</f>
        <v>3</v>
      </c>
    </row>
    <row r="9" spans="1:51" ht="14">
      <c r="A9" s="19" t="s">
        <v>31</v>
      </c>
      <c r="B9" s="20" t="s">
        <v>32</v>
      </c>
      <c r="C9" s="546" t="s">
        <v>39</v>
      </c>
      <c r="D9" s="727" t="s">
        <v>21</v>
      </c>
      <c r="E9" s="833" t="s">
        <v>36</v>
      </c>
      <c r="F9" s="548" t="s">
        <v>21</v>
      </c>
      <c r="G9" s="548" t="s">
        <v>28</v>
      </c>
      <c r="H9" s="727" t="s">
        <v>34</v>
      </c>
      <c r="I9" s="727" t="s">
        <v>21</v>
      </c>
      <c r="J9" s="548" t="s">
        <v>42</v>
      </c>
      <c r="K9" s="841" t="s">
        <v>37</v>
      </c>
      <c r="L9" s="727" t="s">
        <v>37</v>
      </c>
      <c r="M9" s="727" t="s">
        <v>21</v>
      </c>
      <c r="N9" s="548" t="s">
        <v>21</v>
      </c>
      <c r="O9" s="727" t="s">
        <v>41</v>
      </c>
      <c r="P9" s="548" t="s">
        <v>24</v>
      </c>
      <c r="Q9" s="819" t="s">
        <v>34</v>
      </c>
      <c r="R9" s="787" t="s">
        <v>35</v>
      </c>
      <c r="S9" s="787" t="s">
        <v>35</v>
      </c>
      <c r="T9" s="729" t="s">
        <v>21</v>
      </c>
      <c r="U9" s="548" t="s">
        <v>24</v>
      </c>
      <c r="V9" s="727" t="s">
        <v>34</v>
      </c>
      <c r="W9" s="853" t="s">
        <v>30</v>
      </c>
      <c r="X9" s="548" t="s">
        <v>34</v>
      </c>
      <c r="Y9" s="842" t="s">
        <v>24</v>
      </c>
      <c r="Z9" s="855" t="s">
        <v>34</v>
      </c>
      <c r="AA9" s="727" t="s">
        <v>21</v>
      </c>
      <c r="AB9" s="548" t="s">
        <v>36</v>
      </c>
      <c r="AC9" s="727" t="s">
        <v>42</v>
      </c>
      <c r="AD9" s="727" t="s">
        <v>40</v>
      </c>
      <c r="AE9" s="852" t="s">
        <v>21</v>
      </c>
      <c r="AF9" s="784" t="s">
        <v>24</v>
      </c>
      <c r="AG9" s="736" t="s">
        <v>34</v>
      </c>
      <c r="AH9" s="784" t="s">
        <v>21</v>
      </c>
      <c r="AI9" s="587">
        <f t="shared" si="2"/>
        <v>18</v>
      </c>
      <c r="AJ9" s="100">
        <f t="shared" si="3"/>
        <v>2</v>
      </c>
      <c r="AK9" s="101">
        <f t="shared" si="4"/>
        <v>24</v>
      </c>
      <c r="AL9" s="102" t="s">
        <v>38</v>
      </c>
      <c r="AM9" s="103"/>
      <c r="AN9" s="55">
        <f t="shared" si="5"/>
        <v>2</v>
      </c>
      <c r="AO9" s="55">
        <f t="shared" si="6"/>
        <v>9</v>
      </c>
      <c r="AP9" s="55">
        <f t="shared" si="7"/>
        <v>9</v>
      </c>
      <c r="AQ9" s="55">
        <f t="shared" si="8"/>
        <v>4</v>
      </c>
      <c r="AR9" s="55">
        <f t="shared" si="9"/>
        <v>4</v>
      </c>
      <c r="AS9" s="55">
        <f t="shared" si="10"/>
        <v>4</v>
      </c>
      <c r="AT9" s="55">
        <f t="shared" si="11"/>
        <v>4</v>
      </c>
      <c r="AU9" s="55">
        <f t="shared" si="12"/>
        <v>2</v>
      </c>
      <c r="AV9" s="55">
        <f t="shared" si="13"/>
        <v>2</v>
      </c>
      <c r="AW9" s="55">
        <f t="shared" si="14"/>
        <v>2</v>
      </c>
      <c r="AX9" s="55">
        <f t="shared" si="15"/>
        <v>2</v>
      </c>
    </row>
    <row r="10" spans="1:51" ht="14">
      <c r="A10" s="19" t="s">
        <v>31</v>
      </c>
      <c r="B10" s="20" t="s">
        <v>32</v>
      </c>
      <c r="C10" s="546" t="s">
        <v>45</v>
      </c>
      <c r="D10" s="729" t="s">
        <v>35</v>
      </c>
      <c r="E10" s="548" t="s">
        <v>37</v>
      </c>
      <c r="F10" s="834" t="s">
        <v>37</v>
      </c>
      <c r="G10" s="727" t="s">
        <v>37</v>
      </c>
      <c r="H10" s="727" t="s">
        <v>37</v>
      </c>
      <c r="I10" s="784" t="s">
        <v>21</v>
      </c>
      <c r="J10" s="727" t="s">
        <v>37</v>
      </c>
      <c r="K10" s="784" t="s">
        <v>21</v>
      </c>
      <c r="L10" s="784" t="s">
        <v>21</v>
      </c>
      <c r="M10" s="729" t="s">
        <v>35</v>
      </c>
      <c r="N10" s="727" t="s">
        <v>37</v>
      </c>
      <c r="O10" s="727" t="s">
        <v>37</v>
      </c>
      <c r="P10" s="784" t="s">
        <v>37</v>
      </c>
      <c r="Q10" s="854" t="s">
        <v>21</v>
      </c>
      <c r="R10" s="784" t="s">
        <v>37</v>
      </c>
      <c r="S10" s="784" t="s">
        <v>37</v>
      </c>
      <c r="T10" s="784" t="s">
        <v>37</v>
      </c>
      <c r="U10" s="727" t="s">
        <v>37</v>
      </c>
      <c r="V10" s="729" t="s">
        <v>21</v>
      </c>
      <c r="W10" s="727" t="s">
        <v>37</v>
      </c>
      <c r="X10" s="784" t="s">
        <v>37</v>
      </c>
      <c r="Y10" s="861" t="s">
        <v>21</v>
      </c>
      <c r="Z10" s="862" t="s">
        <v>37</v>
      </c>
      <c r="AA10" s="568" t="s">
        <v>37</v>
      </c>
      <c r="AB10" s="855" t="s">
        <v>21</v>
      </c>
      <c r="AC10" s="727" t="s">
        <v>37</v>
      </c>
      <c r="AD10" s="727" t="s">
        <v>21</v>
      </c>
      <c r="AE10" s="727" t="s">
        <v>37</v>
      </c>
      <c r="AF10" s="784" t="s">
        <v>37</v>
      </c>
      <c r="AG10" s="736" t="s">
        <v>37</v>
      </c>
      <c r="AH10" s="800" t="s">
        <v>21</v>
      </c>
      <c r="AI10" s="587">
        <f t="shared" si="2"/>
        <v>18</v>
      </c>
      <c r="AJ10" s="100">
        <f t="shared" si="3"/>
        <v>2</v>
      </c>
      <c r="AK10" s="101">
        <f t="shared" si="4"/>
        <v>0</v>
      </c>
      <c r="AL10" s="102" t="s">
        <v>38</v>
      </c>
      <c r="AM10" s="103"/>
      <c r="AN10" s="55">
        <f t="shared" si="5"/>
        <v>20</v>
      </c>
      <c r="AO10" s="55">
        <f t="shared" si="6"/>
        <v>9</v>
      </c>
      <c r="AP10" s="55">
        <f t="shared" si="7"/>
        <v>9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  <c r="AX10" s="55">
        <f t="shared" si="15"/>
        <v>0</v>
      </c>
    </row>
    <row r="11" spans="1:51" ht="14">
      <c r="A11" s="19"/>
      <c r="B11" s="20"/>
      <c r="C11" s="546"/>
      <c r="D11" s="727"/>
      <c r="E11" s="727"/>
      <c r="F11" s="727"/>
      <c r="G11" s="727"/>
      <c r="H11" s="727"/>
      <c r="I11" s="784"/>
      <c r="J11" s="727"/>
      <c r="K11" s="784"/>
      <c r="L11" s="784"/>
      <c r="M11" s="727"/>
      <c r="N11" s="727"/>
      <c r="O11" s="727"/>
      <c r="P11" s="784"/>
      <c r="Q11" s="854"/>
      <c r="R11" s="784"/>
      <c r="S11" s="727"/>
      <c r="T11" s="784"/>
      <c r="U11" s="727"/>
      <c r="V11" s="727"/>
      <c r="W11" s="727"/>
      <c r="X11" s="727"/>
      <c r="Y11" s="784"/>
      <c r="Z11" s="784"/>
      <c r="AA11" s="784"/>
      <c r="AB11" s="727"/>
      <c r="AC11" s="727"/>
      <c r="AD11" s="727"/>
      <c r="AE11" s="727"/>
      <c r="AF11" s="784"/>
      <c r="AG11" s="736"/>
      <c r="AH11" s="801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  <c r="AX11" s="55">
        <f t="shared" si="15"/>
        <v>0</v>
      </c>
    </row>
    <row r="12" spans="1:51" ht="14">
      <c r="A12" s="19" t="s">
        <v>46</v>
      </c>
      <c r="B12" s="20" t="s">
        <v>32</v>
      </c>
      <c r="C12" s="49" t="s">
        <v>47</v>
      </c>
      <c r="D12" s="548" t="s">
        <v>21</v>
      </c>
      <c r="E12" s="727" t="s">
        <v>42</v>
      </c>
      <c r="F12" s="727" t="s">
        <v>24</v>
      </c>
      <c r="G12" s="727" t="s">
        <v>34</v>
      </c>
      <c r="H12" s="727" t="s">
        <v>21</v>
      </c>
      <c r="I12" s="548" t="s">
        <v>139</v>
      </c>
      <c r="J12" s="727" t="s">
        <v>24</v>
      </c>
      <c r="K12" s="784" t="s">
        <v>34</v>
      </c>
      <c r="L12" s="727" t="s">
        <v>21</v>
      </c>
      <c r="M12" s="727" t="s">
        <v>42</v>
      </c>
      <c r="N12" s="727" t="s">
        <v>21</v>
      </c>
      <c r="O12" s="729" t="s">
        <v>21</v>
      </c>
      <c r="P12" s="568" t="s">
        <v>40</v>
      </c>
      <c r="Q12" s="771" t="s">
        <v>35</v>
      </c>
      <c r="R12" s="727" t="s">
        <v>42</v>
      </c>
      <c r="S12" s="784" t="s">
        <v>24</v>
      </c>
      <c r="T12" s="727" t="s">
        <v>34</v>
      </c>
      <c r="U12" s="855" t="s">
        <v>21</v>
      </c>
      <c r="V12" s="729" t="s">
        <v>21</v>
      </c>
      <c r="W12" s="548" t="s">
        <v>24</v>
      </c>
      <c r="X12" s="727" t="s">
        <v>34</v>
      </c>
      <c r="Y12" s="855" t="s">
        <v>35</v>
      </c>
      <c r="Z12" s="855" t="s">
        <v>40</v>
      </c>
      <c r="AA12" s="727" t="s">
        <v>42</v>
      </c>
      <c r="AB12" s="727" t="s">
        <v>37</v>
      </c>
      <c r="AC12" s="727" t="s">
        <v>37</v>
      </c>
      <c r="AD12" s="568" t="s">
        <v>21</v>
      </c>
      <c r="AE12" s="784" t="s">
        <v>24</v>
      </c>
      <c r="AF12" s="784" t="s">
        <v>34</v>
      </c>
      <c r="AG12" s="736" t="s">
        <v>21</v>
      </c>
      <c r="AH12" s="802" t="s">
        <v>42</v>
      </c>
      <c r="AI12" s="99">
        <f t="shared" si="2"/>
        <v>18</v>
      </c>
      <c r="AJ12" s="100">
        <f t="shared" si="3"/>
        <v>2</v>
      </c>
      <c r="AK12" s="101">
        <f t="shared" si="4"/>
        <v>20</v>
      </c>
      <c r="AL12" s="104" t="s">
        <v>48</v>
      </c>
      <c r="AM12" s="103"/>
      <c r="AN12" s="55">
        <f t="shared" si="5"/>
        <v>2</v>
      </c>
      <c r="AO12" s="55">
        <f t="shared" si="6"/>
        <v>9</v>
      </c>
      <c r="AP12" s="55">
        <f t="shared" si="7"/>
        <v>9</v>
      </c>
      <c r="AQ12" s="55">
        <f t="shared" si="8"/>
        <v>5</v>
      </c>
      <c r="AR12" s="55">
        <f t="shared" si="9"/>
        <v>5</v>
      </c>
      <c r="AS12" s="55">
        <f t="shared" si="10"/>
        <v>5</v>
      </c>
      <c r="AT12" s="55">
        <f t="shared" si="11"/>
        <v>5</v>
      </c>
      <c r="AU12" s="55">
        <f t="shared" si="12"/>
        <v>0</v>
      </c>
      <c r="AV12" s="55">
        <f t="shared" si="13"/>
        <v>0</v>
      </c>
      <c r="AW12" s="55">
        <f t="shared" si="14"/>
        <v>0</v>
      </c>
      <c r="AX12" s="55">
        <f t="shared" si="15"/>
        <v>0</v>
      </c>
      <c r="AY12" s="55">
        <f t="shared" ref="AY12:AY20" si="16">COUNTIF(E12:AI12,"ﾍﾙ")</f>
        <v>0</v>
      </c>
    </row>
    <row r="13" spans="1:51" ht="14">
      <c r="A13" s="19" t="s">
        <v>46</v>
      </c>
      <c r="B13" s="20" t="s">
        <v>32</v>
      </c>
      <c r="C13" s="49" t="s">
        <v>49</v>
      </c>
      <c r="D13" s="548" t="s">
        <v>21</v>
      </c>
      <c r="E13" s="727" t="s">
        <v>28</v>
      </c>
      <c r="F13" s="727" t="s">
        <v>34</v>
      </c>
      <c r="G13" s="727" t="s">
        <v>21</v>
      </c>
      <c r="H13" s="727" t="s">
        <v>35</v>
      </c>
      <c r="I13" s="727" t="s">
        <v>28</v>
      </c>
      <c r="J13" s="548" t="s">
        <v>34</v>
      </c>
      <c r="K13" s="784" t="s">
        <v>21</v>
      </c>
      <c r="L13" s="727" t="s">
        <v>36</v>
      </c>
      <c r="M13" s="729" t="s">
        <v>21</v>
      </c>
      <c r="N13" s="727" t="s">
        <v>28</v>
      </c>
      <c r="O13" s="727" t="s">
        <v>34</v>
      </c>
      <c r="P13" s="727" t="s">
        <v>21</v>
      </c>
      <c r="Q13" s="854" t="s">
        <v>41</v>
      </c>
      <c r="R13" s="727" t="s">
        <v>139</v>
      </c>
      <c r="S13" s="784" t="s">
        <v>36</v>
      </c>
      <c r="T13" s="787" t="s">
        <v>21</v>
      </c>
      <c r="U13" s="727" t="s">
        <v>28</v>
      </c>
      <c r="V13" s="727" t="s">
        <v>34</v>
      </c>
      <c r="W13" s="727" t="s">
        <v>21</v>
      </c>
      <c r="X13" s="727" t="s">
        <v>36</v>
      </c>
      <c r="Y13" s="784" t="s">
        <v>36</v>
      </c>
      <c r="Z13" s="727" t="s">
        <v>21</v>
      </c>
      <c r="AA13" s="727" t="s">
        <v>121</v>
      </c>
      <c r="AB13" s="855" t="s">
        <v>41</v>
      </c>
      <c r="AC13" s="863" t="s">
        <v>140</v>
      </c>
      <c r="AD13" s="864">
        <v>0.29166666666666702</v>
      </c>
      <c r="AE13" s="548" t="s">
        <v>21</v>
      </c>
      <c r="AF13" s="784" t="s">
        <v>41</v>
      </c>
      <c r="AG13" s="846" t="s">
        <v>28</v>
      </c>
      <c r="AH13" s="803" t="s">
        <v>34</v>
      </c>
      <c r="AI13" s="99">
        <f t="shared" si="2"/>
        <v>18</v>
      </c>
      <c r="AJ13" s="100">
        <f t="shared" si="3"/>
        <v>1</v>
      </c>
      <c r="AK13" s="101">
        <f t="shared" si="4"/>
        <v>20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9</v>
      </c>
      <c r="AQ13" s="55">
        <f t="shared" si="8"/>
        <v>0</v>
      </c>
      <c r="AR13" s="55">
        <f t="shared" si="9"/>
        <v>0</v>
      </c>
      <c r="AS13" s="55">
        <f t="shared" si="10"/>
        <v>0</v>
      </c>
      <c r="AT13" s="55">
        <f t="shared" si="11"/>
        <v>0</v>
      </c>
      <c r="AU13" s="55">
        <f t="shared" si="12"/>
        <v>5</v>
      </c>
      <c r="AV13" s="55">
        <f t="shared" si="13"/>
        <v>5</v>
      </c>
      <c r="AW13" s="55">
        <f t="shared" si="14"/>
        <v>5</v>
      </c>
      <c r="AX13" s="55">
        <f t="shared" si="15"/>
        <v>5</v>
      </c>
      <c r="AY13" s="55">
        <f t="shared" si="16"/>
        <v>0</v>
      </c>
    </row>
    <row r="14" spans="1:51" ht="14">
      <c r="A14" s="19" t="s">
        <v>46</v>
      </c>
      <c r="B14" s="20" t="s">
        <v>32</v>
      </c>
      <c r="C14" s="49" t="s">
        <v>50</v>
      </c>
      <c r="D14" s="727" t="s">
        <v>28</v>
      </c>
      <c r="E14" s="727" t="s">
        <v>34</v>
      </c>
      <c r="F14" s="727" t="s">
        <v>21</v>
      </c>
      <c r="G14" s="548" t="s">
        <v>42</v>
      </c>
      <c r="H14" s="727" t="s">
        <v>24</v>
      </c>
      <c r="I14" s="784" t="s">
        <v>34</v>
      </c>
      <c r="J14" s="727" t="s">
        <v>21</v>
      </c>
      <c r="K14" s="784" t="s">
        <v>41</v>
      </c>
      <c r="L14" s="784" t="s">
        <v>28</v>
      </c>
      <c r="M14" s="727" t="s">
        <v>34</v>
      </c>
      <c r="N14" s="727" t="s">
        <v>21</v>
      </c>
      <c r="O14" s="727" t="s">
        <v>28</v>
      </c>
      <c r="P14" s="784" t="s">
        <v>34</v>
      </c>
      <c r="Q14" s="771" t="s">
        <v>21</v>
      </c>
      <c r="R14" s="727" t="s">
        <v>41</v>
      </c>
      <c r="S14" s="784" t="s">
        <v>42</v>
      </c>
      <c r="T14" s="568" t="s">
        <v>28</v>
      </c>
      <c r="U14" s="548" t="s">
        <v>34</v>
      </c>
      <c r="V14" s="729" t="s">
        <v>21</v>
      </c>
      <c r="W14" s="729" t="s">
        <v>21</v>
      </c>
      <c r="X14" s="568" t="s">
        <v>40</v>
      </c>
      <c r="Y14" s="841" t="s">
        <v>139</v>
      </c>
      <c r="Z14" s="842" t="s">
        <v>140</v>
      </c>
      <c r="AA14" s="784" t="s">
        <v>41</v>
      </c>
      <c r="AB14" s="548" t="s">
        <v>21</v>
      </c>
      <c r="AC14" s="727" t="s">
        <v>24</v>
      </c>
      <c r="AD14" s="727" t="s">
        <v>34</v>
      </c>
      <c r="AE14" s="727" t="s">
        <v>21</v>
      </c>
      <c r="AF14" s="568" t="s">
        <v>21</v>
      </c>
      <c r="AG14" s="736" t="s">
        <v>36</v>
      </c>
      <c r="AH14" s="870" t="s">
        <v>28</v>
      </c>
      <c r="AI14" s="99">
        <f t="shared" si="2"/>
        <v>18</v>
      </c>
      <c r="AJ14" s="100">
        <f t="shared" si="3"/>
        <v>0</v>
      </c>
      <c r="AK14" s="101">
        <f t="shared" si="4"/>
        <v>28</v>
      </c>
      <c r="AL14" s="104" t="s">
        <v>51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9</v>
      </c>
      <c r="AQ14" s="55">
        <f t="shared" si="8"/>
        <v>2</v>
      </c>
      <c r="AR14" s="55">
        <f t="shared" si="9"/>
        <v>2</v>
      </c>
      <c r="AS14" s="55">
        <f t="shared" si="10"/>
        <v>2</v>
      </c>
      <c r="AT14" s="55">
        <f t="shared" si="11"/>
        <v>2</v>
      </c>
      <c r="AU14" s="55">
        <f t="shared" si="12"/>
        <v>5</v>
      </c>
      <c r="AV14" s="55">
        <f t="shared" si="13"/>
        <v>5</v>
      </c>
      <c r="AW14" s="55">
        <f t="shared" si="14"/>
        <v>5</v>
      </c>
      <c r="AX14" s="55">
        <f t="shared" si="15"/>
        <v>5</v>
      </c>
      <c r="AY14" s="55">
        <f t="shared" si="16"/>
        <v>0</v>
      </c>
    </row>
    <row r="15" spans="1:51" ht="14">
      <c r="A15" s="33" t="s">
        <v>46</v>
      </c>
      <c r="B15" s="34" t="s">
        <v>32</v>
      </c>
      <c r="C15" s="49" t="s">
        <v>52</v>
      </c>
      <c r="D15" s="727" t="s">
        <v>41</v>
      </c>
      <c r="E15" s="727" t="s">
        <v>21</v>
      </c>
      <c r="F15" s="834" t="s">
        <v>141</v>
      </c>
      <c r="G15" s="727" t="s">
        <v>24</v>
      </c>
      <c r="H15" s="548" t="s">
        <v>34</v>
      </c>
      <c r="I15" s="568" t="s">
        <v>21</v>
      </c>
      <c r="J15" s="727" t="s">
        <v>37</v>
      </c>
      <c r="K15" s="784" t="s">
        <v>28</v>
      </c>
      <c r="L15" s="784" t="s">
        <v>34</v>
      </c>
      <c r="M15" s="727" t="s">
        <v>21</v>
      </c>
      <c r="N15" s="727" t="s">
        <v>42</v>
      </c>
      <c r="O15" s="548" t="s">
        <v>36</v>
      </c>
      <c r="P15" s="784" t="s">
        <v>28</v>
      </c>
      <c r="Q15" s="854" t="s">
        <v>34</v>
      </c>
      <c r="R15" s="787" t="s">
        <v>21</v>
      </c>
      <c r="S15" s="787" t="s">
        <v>21</v>
      </c>
      <c r="T15" s="787" t="s">
        <v>35</v>
      </c>
      <c r="U15" s="729" t="s">
        <v>35</v>
      </c>
      <c r="V15" s="855" t="s">
        <v>35</v>
      </c>
      <c r="W15" s="548" t="s">
        <v>35</v>
      </c>
      <c r="X15" s="568" t="s">
        <v>21</v>
      </c>
      <c r="Y15" s="842" t="s">
        <v>35</v>
      </c>
      <c r="Z15" s="842" t="s">
        <v>35</v>
      </c>
      <c r="AA15" s="784" t="s">
        <v>21</v>
      </c>
      <c r="AB15" s="855" t="s">
        <v>35</v>
      </c>
      <c r="AC15" s="855" t="s">
        <v>35</v>
      </c>
      <c r="AD15" s="865" t="s">
        <v>35</v>
      </c>
      <c r="AE15" s="727" t="s">
        <v>21</v>
      </c>
      <c r="AF15" s="842" t="s">
        <v>35</v>
      </c>
      <c r="AG15" s="871" t="s">
        <v>35</v>
      </c>
      <c r="AH15" s="803" t="s">
        <v>21</v>
      </c>
      <c r="AI15" s="99">
        <f t="shared" si="2"/>
        <v>18</v>
      </c>
      <c r="AJ15" s="100">
        <f t="shared" si="3"/>
        <v>11</v>
      </c>
      <c r="AK15" s="101">
        <f t="shared" si="4"/>
        <v>12</v>
      </c>
      <c r="AL15" s="104" t="s">
        <v>51</v>
      </c>
      <c r="AM15" s="103"/>
      <c r="AN15" s="55">
        <f t="shared" si="5"/>
        <v>1</v>
      </c>
      <c r="AO15" s="55">
        <f t="shared" si="6"/>
        <v>9</v>
      </c>
      <c r="AP15" s="55">
        <f t="shared" si="7"/>
        <v>9</v>
      </c>
      <c r="AQ15" s="55">
        <f t="shared" si="8"/>
        <v>1</v>
      </c>
      <c r="AR15" s="55">
        <f t="shared" si="9"/>
        <v>1</v>
      </c>
      <c r="AS15" s="55">
        <f t="shared" si="10"/>
        <v>1</v>
      </c>
      <c r="AT15" s="55">
        <f t="shared" si="11"/>
        <v>1</v>
      </c>
      <c r="AU15" s="55">
        <f t="shared" si="12"/>
        <v>2</v>
      </c>
      <c r="AV15" s="55">
        <f t="shared" si="13"/>
        <v>2</v>
      </c>
      <c r="AW15" s="55">
        <f t="shared" si="14"/>
        <v>2</v>
      </c>
      <c r="AX15" s="55">
        <f t="shared" si="15"/>
        <v>2</v>
      </c>
      <c r="AY15" s="55">
        <f t="shared" si="16"/>
        <v>0</v>
      </c>
    </row>
    <row r="16" spans="1:51" ht="14">
      <c r="A16" s="33" t="s">
        <v>46</v>
      </c>
      <c r="B16" s="34" t="s">
        <v>32</v>
      </c>
      <c r="C16" s="49" t="s">
        <v>53</v>
      </c>
      <c r="D16" s="727" t="s">
        <v>42</v>
      </c>
      <c r="E16" s="834" t="s">
        <v>40</v>
      </c>
      <c r="F16" s="727" t="s">
        <v>40</v>
      </c>
      <c r="G16" s="833" t="s">
        <v>21</v>
      </c>
      <c r="H16" s="727" t="s">
        <v>28</v>
      </c>
      <c r="I16" s="784" t="s">
        <v>34</v>
      </c>
      <c r="J16" s="727" t="s">
        <v>21</v>
      </c>
      <c r="K16" s="784" t="s">
        <v>21</v>
      </c>
      <c r="L16" s="842" t="s">
        <v>21</v>
      </c>
      <c r="M16" s="548" t="s">
        <v>40</v>
      </c>
      <c r="N16" s="727" t="s">
        <v>24</v>
      </c>
      <c r="O16" s="548" t="s">
        <v>34</v>
      </c>
      <c r="P16" s="787" t="s">
        <v>21</v>
      </c>
      <c r="Q16" s="756" t="s">
        <v>24</v>
      </c>
      <c r="R16" s="548" t="s">
        <v>34</v>
      </c>
      <c r="S16" s="727" t="s">
        <v>21</v>
      </c>
      <c r="T16" s="856" t="s">
        <v>140</v>
      </c>
      <c r="U16" s="727" t="s">
        <v>40</v>
      </c>
      <c r="V16" s="727" t="s">
        <v>24</v>
      </c>
      <c r="W16" s="727" t="s">
        <v>34</v>
      </c>
      <c r="X16" s="784" t="s">
        <v>21</v>
      </c>
      <c r="Y16" s="727" t="s">
        <v>41</v>
      </c>
      <c r="Z16" s="857" t="s">
        <v>28</v>
      </c>
      <c r="AA16" s="784" t="s">
        <v>34</v>
      </c>
      <c r="AB16" s="727" t="s">
        <v>21</v>
      </c>
      <c r="AC16" s="866" t="s">
        <v>28</v>
      </c>
      <c r="AD16" s="727" t="s">
        <v>34</v>
      </c>
      <c r="AE16" s="727" t="s">
        <v>21</v>
      </c>
      <c r="AF16" s="842" t="s">
        <v>28</v>
      </c>
      <c r="AG16" s="871" t="s">
        <v>34</v>
      </c>
      <c r="AH16" s="803" t="s">
        <v>40</v>
      </c>
      <c r="AI16" s="99">
        <f t="shared" si="2"/>
        <v>18</v>
      </c>
      <c r="AJ16" s="100">
        <f t="shared" si="3"/>
        <v>0</v>
      </c>
      <c r="AK16" s="101">
        <f t="shared" si="4"/>
        <v>28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9</v>
      </c>
      <c r="AQ16" s="55">
        <f t="shared" si="8"/>
        <v>3</v>
      </c>
      <c r="AR16" s="55">
        <f t="shared" si="9"/>
        <v>3</v>
      </c>
      <c r="AS16" s="55">
        <f t="shared" si="10"/>
        <v>3</v>
      </c>
      <c r="AT16" s="55">
        <f t="shared" si="11"/>
        <v>3</v>
      </c>
      <c r="AU16" s="55">
        <f t="shared" si="12"/>
        <v>4</v>
      </c>
      <c r="AV16" s="55">
        <f t="shared" si="13"/>
        <v>4</v>
      </c>
      <c r="AW16" s="55">
        <f t="shared" si="14"/>
        <v>4</v>
      </c>
      <c r="AX16" s="55">
        <f t="shared" si="15"/>
        <v>4</v>
      </c>
      <c r="AY16" s="55">
        <f t="shared" si="16"/>
        <v>0</v>
      </c>
    </row>
    <row r="17" spans="1:51" ht="14">
      <c r="A17" s="19" t="s">
        <v>46</v>
      </c>
      <c r="B17" s="34" t="s">
        <v>32</v>
      </c>
      <c r="C17" s="49" t="s">
        <v>54</v>
      </c>
      <c r="D17" s="548" t="s">
        <v>34</v>
      </c>
      <c r="E17" s="548" t="s">
        <v>21</v>
      </c>
      <c r="F17" s="727" t="s">
        <v>28</v>
      </c>
      <c r="G17" s="727" t="s">
        <v>34</v>
      </c>
      <c r="H17" s="727" t="s">
        <v>21</v>
      </c>
      <c r="I17" s="727" t="s">
        <v>42</v>
      </c>
      <c r="J17" s="727" t="s">
        <v>40</v>
      </c>
      <c r="K17" s="784" t="s">
        <v>24</v>
      </c>
      <c r="L17" s="548" t="s">
        <v>34</v>
      </c>
      <c r="M17" s="727" t="s">
        <v>21</v>
      </c>
      <c r="N17" s="727" t="s">
        <v>40</v>
      </c>
      <c r="O17" s="843" t="s">
        <v>139</v>
      </c>
      <c r="P17" s="568" t="s">
        <v>41</v>
      </c>
      <c r="Q17" s="819" t="s">
        <v>42</v>
      </c>
      <c r="R17" s="784" t="s">
        <v>21</v>
      </c>
      <c r="S17" s="784" t="s">
        <v>40</v>
      </c>
      <c r="T17" s="727" t="s">
        <v>36</v>
      </c>
      <c r="U17" s="727" t="s">
        <v>41</v>
      </c>
      <c r="V17" s="548" t="s">
        <v>28</v>
      </c>
      <c r="W17" s="727" t="s">
        <v>34</v>
      </c>
      <c r="X17" s="727" t="s">
        <v>21</v>
      </c>
      <c r="Y17" s="727" t="s">
        <v>40</v>
      </c>
      <c r="Z17" s="727" t="s">
        <v>21</v>
      </c>
      <c r="AA17" s="863" t="s">
        <v>140</v>
      </c>
      <c r="AB17" s="867" t="s">
        <v>28</v>
      </c>
      <c r="AC17" s="727" t="s">
        <v>34</v>
      </c>
      <c r="AD17" s="784" t="s">
        <v>21</v>
      </c>
      <c r="AE17" s="784" t="s">
        <v>40</v>
      </c>
      <c r="AF17" s="787" t="s">
        <v>21</v>
      </c>
      <c r="AG17" s="749" t="s">
        <v>21</v>
      </c>
      <c r="AH17" s="804" t="s">
        <v>35</v>
      </c>
      <c r="AI17" s="99">
        <f t="shared" si="2"/>
        <v>18</v>
      </c>
      <c r="AJ17" s="100">
        <f t="shared" si="3"/>
        <v>1</v>
      </c>
      <c r="AK17" s="101">
        <f t="shared" si="4"/>
        <v>16</v>
      </c>
      <c r="AL17" s="104" t="s">
        <v>48</v>
      </c>
      <c r="AM17" s="98"/>
      <c r="AN17" s="55">
        <f t="shared" si="5"/>
        <v>0</v>
      </c>
      <c r="AO17" s="55">
        <f t="shared" si="6"/>
        <v>9</v>
      </c>
      <c r="AP17" s="55">
        <f t="shared" si="7"/>
        <v>9</v>
      </c>
      <c r="AQ17" s="55">
        <f t="shared" si="8"/>
        <v>1</v>
      </c>
      <c r="AR17" s="55">
        <f t="shared" si="9"/>
        <v>1</v>
      </c>
      <c r="AS17" s="55">
        <f t="shared" si="10"/>
        <v>1</v>
      </c>
      <c r="AT17" s="55">
        <f t="shared" si="11"/>
        <v>1</v>
      </c>
      <c r="AU17" s="55">
        <f t="shared" si="12"/>
        <v>3</v>
      </c>
      <c r="AV17" s="55">
        <f t="shared" si="13"/>
        <v>3</v>
      </c>
      <c r="AW17" s="55">
        <f t="shared" si="14"/>
        <v>3</v>
      </c>
      <c r="AX17" s="55">
        <f t="shared" si="15"/>
        <v>3</v>
      </c>
      <c r="AY17" s="55">
        <f t="shared" si="16"/>
        <v>0</v>
      </c>
    </row>
    <row r="18" spans="1:51" ht="14">
      <c r="A18" s="19" t="s">
        <v>46</v>
      </c>
      <c r="B18" s="34" t="s">
        <v>32</v>
      </c>
      <c r="C18" s="49" t="s">
        <v>55</v>
      </c>
      <c r="D18" s="727" t="s">
        <v>24</v>
      </c>
      <c r="E18" s="727" t="s">
        <v>34</v>
      </c>
      <c r="F18" s="548" t="s">
        <v>21</v>
      </c>
      <c r="G18" s="727" t="s">
        <v>40</v>
      </c>
      <c r="H18" s="832" t="s">
        <v>139</v>
      </c>
      <c r="I18" s="548" t="s">
        <v>24</v>
      </c>
      <c r="J18" s="548" t="s">
        <v>34</v>
      </c>
      <c r="K18" s="784" t="s">
        <v>21</v>
      </c>
      <c r="L18" s="727" t="s">
        <v>41</v>
      </c>
      <c r="M18" s="727" t="s">
        <v>28</v>
      </c>
      <c r="N18" s="727" t="s">
        <v>34</v>
      </c>
      <c r="O18" s="727" t="s">
        <v>21</v>
      </c>
      <c r="P18" s="844">
        <v>0.29166666666666702</v>
      </c>
      <c r="Q18" s="854" t="s">
        <v>40</v>
      </c>
      <c r="R18" s="784" t="s">
        <v>21</v>
      </c>
      <c r="S18" s="784" t="s">
        <v>21</v>
      </c>
      <c r="T18" s="727" t="s">
        <v>42</v>
      </c>
      <c r="U18" s="727" t="s">
        <v>42</v>
      </c>
      <c r="V18" s="729" t="s">
        <v>35</v>
      </c>
      <c r="W18" s="729" t="s">
        <v>35</v>
      </c>
      <c r="X18" s="729" t="s">
        <v>21</v>
      </c>
      <c r="Y18" s="787" t="s">
        <v>21</v>
      </c>
      <c r="Z18" s="727" t="s">
        <v>36</v>
      </c>
      <c r="AA18" s="866" t="s">
        <v>28</v>
      </c>
      <c r="AB18" s="727" t="s">
        <v>34</v>
      </c>
      <c r="AC18" s="727" t="s">
        <v>21</v>
      </c>
      <c r="AD18" s="727" t="s">
        <v>42</v>
      </c>
      <c r="AE18" s="727" t="s">
        <v>41</v>
      </c>
      <c r="AF18" s="784" t="s">
        <v>40</v>
      </c>
      <c r="AG18" s="736" t="s">
        <v>21</v>
      </c>
      <c r="AH18" s="803" t="s">
        <v>24</v>
      </c>
      <c r="AI18" s="99">
        <f t="shared" si="2"/>
        <v>18</v>
      </c>
      <c r="AJ18" s="100">
        <f t="shared" si="3"/>
        <v>2</v>
      </c>
      <c r="AK18" s="101">
        <f t="shared" si="4"/>
        <v>20</v>
      </c>
      <c r="AL18" s="104" t="s">
        <v>51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9</v>
      </c>
      <c r="AQ18" s="55">
        <f t="shared" si="8"/>
        <v>3</v>
      </c>
      <c r="AR18" s="55">
        <f t="shared" si="9"/>
        <v>3</v>
      </c>
      <c r="AS18" s="55">
        <f t="shared" si="10"/>
        <v>3</v>
      </c>
      <c r="AT18" s="55">
        <f t="shared" si="11"/>
        <v>3</v>
      </c>
      <c r="AU18" s="55">
        <f t="shared" si="12"/>
        <v>2</v>
      </c>
      <c r="AV18" s="55">
        <f t="shared" si="13"/>
        <v>2</v>
      </c>
      <c r="AW18" s="55">
        <f t="shared" si="14"/>
        <v>2</v>
      </c>
      <c r="AX18" s="55">
        <f t="shared" si="15"/>
        <v>2</v>
      </c>
      <c r="AY18" s="55">
        <f t="shared" si="16"/>
        <v>0</v>
      </c>
    </row>
    <row r="19" spans="1:51" ht="14">
      <c r="A19" s="19" t="s">
        <v>46</v>
      </c>
      <c r="B19" s="20" t="s">
        <v>32</v>
      </c>
      <c r="C19" s="49" t="s">
        <v>56</v>
      </c>
      <c r="D19" s="548" t="s">
        <v>36</v>
      </c>
      <c r="E19" s="833" t="s">
        <v>35</v>
      </c>
      <c r="F19" s="834" t="s">
        <v>21</v>
      </c>
      <c r="G19" s="834" t="s">
        <v>36</v>
      </c>
      <c r="H19" s="727" t="s">
        <v>36</v>
      </c>
      <c r="I19" s="784" t="s">
        <v>36</v>
      </c>
      <c r="J19" s="548" t="s">
        <v>21</v>
      </c>
      <c r="K19" s="568" t="s">
        <v>40</v>
      </c>
      <c r="L19" s="784" t="s">
        <v>21</v>
      </c>
      <c r="M19" s="727" t="s">
        <v>41</v>
      </c>
      <c r="N19" s="727" t="s">
        <v>21</v>
      </c>
      <c r="O19" s="715" t="s">
        <v>142</v>
      </c>
      <c r="P19" s="784" t="s">
        <v>36</v>
      </c>
      <c r="Q19" s="854" t="s">
        <v>28</v>
      </c>
      <c r="R19" s="784" t="s">
        <v>34</v>
      </c>
      <c r="S19" s="784" t="s">
        <v>21</v>
      </c>
      <c r="T19" s="784" t="s">
        <v>40</v>
      </c>
      <c r="U19" s="727" t="s">
        <v>36</v>
      </c>
      <c r="V19" s="729" t="s">
        <v>21</v>
      </c>
      <c r="W19" s="729" t="s">
        <v>21</v>
      </c>
      <c r="X19" s="787" t="s">
        <v>35</v>
      </c>
      <c r="Y19" s="857" t="s">
        <v>28</v>
      </c>
      <c r="Z19" s="784" t="s">
        <v>34</v>
      </c>
      <c r="AA19" s="784" t="s">
        <v>21</v>
      </c>
      <c r="AB19" s="548" t="s">
        <v>24</v>
      </c>
      <c r="AC19" s="548" t="s">
        <v>34</v>
      </c>
      <c r="AD19" s="853" t="s">
        <v>30</v>
      </c>
      <c r="AE19" s="727" t="s">
        <v>34</v>
      </c>
      <c r="AF19" s="784" t="s">
        <v>21</v>
      </c>
      <c r="AG19" s="736" t="s">
        <v>24</v>
      </c>
      <c r="AH19" s="803" t="s">
        <v>34</v>
      </c>
      <c r="AI19" s="99">
        <f t="shared" si="2"/>
        <v>18</v>
      </c>
      <c r="AJ19" s="100">
        <f t="shared" si="3"/>
        <v>2</v>
      </c>
      <c r="AK19" s="101">
        <f t="shared" si="4"/>
        <v>20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9</v>
      </c>
      <c r="AQ19" s="55">
        <f t="shared" si="8"/>
        <v>2</v>
      </c>
      <c r="AR19" s="55">
        <f t="shared" si="9"/>
        <v>2</v>
      </c>
      <c r="AS19" s="55">
        <f t="shared" si="10"/>
        <v>2</v>
      </c>
      <c r="AT19" s="55">
        <f t="shared" si="11"/>
        <v>2</v>
      </c>
      <c r="AU19" s="55">
        <f t="shared" si="12"/>
        <v>3</v>
      </c>
      <c r="AV19" s="55">
        <f t="shared" si="13"/>
        <v>3</v>
      </c>
      <c r="AW19" s="55">
        <f t="shared" si="14"/>
        <v>3</v>
      </c>
      <c r="AX19" s="55">
        <f t="shared" si="15"/>
        <v>3</v>
      </c>
      <c r="AY19" s="55">
        <f t="shared" si="16"/>
        <v>0</v>
      </c>
    </row>
    <row r="20" spans="1:51" ht="14">
      <c r="A20" s="19" t="s">
        <v>46</v>
      </c>
      <c r="B20" s="34" t="s">
        <v>32</v>
      </c>
      <c r="C20" s="49" t="s">
        <v>57</v>
      </c>
      <c r="D20" s="727" t="s">
        <v>34</v>
      </c>
      <c r="E20" s="727" t="s">
        <v>21</v>
      </c>
      <c r="F20" s="727" t="s">
        <v>42</v>
      </c>
      <c r="G20" s="548" t="s">
        <v>41</v>
      </c>
      <c r="H20" s="548" t="s">
        <v>42</v>
      </c>
      <c r="I20" s="784" t="s">
        <v>35</v>
      </c>
      <c r="J20" s="727" t="s">
        <v>21</v>
      </c>
      <c r="K20" s="784" t="s">
        <v>36</v>
      </c>
      <c r="L20" s="845" t="s">
        <v>42</v>
      </c>
      <c r="M20" s="727" t="s">
        <v>24</v>
      </c>
      <c r="N20" s="727" t="s">
        <v>34</v>
      </c>
      <c r="O20" s="727" t="s">
        <v>21</v>
      </c>
      <c r="P20" s="568" t="s">
        <v>42</v>
      </c>
      <c r="Q20" s="854" t="s">
        <v>21</v>
      </c>
      <c r="R20" s="568" t="s">
        <v>36</v>
      </c>
      <c r="S20" s="784" t="s">
        <v>28</v>
      </c>
      <c r="T20" s="784" t="s">
        <v>34</v>
      </c>
      <c r="U20" s="727" t="s">
        <v>21</v>
      </c>
      <c r="V20" s="727" t="s">
        <v>41</v>
      </c>
      <c r="W20" s="729" t="s">
        <v>21</v>
      </c>
      <c r="X20" s="857" t="s">
        <v>28</v>
      </c>
      <c r="Y20" s="784" t="s">
        <v>34</v>
      </c>
      <c r="Z20" s="784" t="s">
        <v>21</v>
      </c>
      <c r="AA20" s="784" t="s">
        <v>40</v>
      </c>
      <c r="AB20" s="727" t="s">
        <v>42</v>
      </c>
      <c r="AC20" s="729" t="s">
        <v>21</v>
      </c>
      <c r="AD20" s="727" t="s">
        <v>24</v>
      </c>
      <c r="AE20" s="548" t="s">
        <v>34</v>
      </c>
      <c r="AF20" s="568" t="s">
        <v>21</v>
      </c>
      <c r="AG20" s="736" t="s">
        <v>41</v>
      </c>
      <c r="AH20" s="803" t="s">
        <v>41</v>
      </c>
      <c r="AI20" s="99">
        <f t="shared" si="2"/>
        <v>18</v>
      </c>
      <c r="AJ20" s="100">
        <f t="shared" si="3"/>
        <v>1</v>
      </c>
      <c r="AK20" s="101">
        <f t="shared" si="4"/>
        <v>16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9</v>
      </c>
      <c r="AQ20" s="55">
        <f t="shared" si="8"/>
        <v>2</v>
      </c>
      <c r="AR20" s="55">
        <f t="shared" si="9"/>
        <v>2</v>
      </c>
      <c r="AS20" s="55">
        <f t="shared" si="10"/>
        <v>2</v>
      </c>
      <c r="AT20" s="55">
        <f t="shared" si="11"/>
        <v>2</v>
      </c>
      <c r="AU20" s="55">
        <f t="shared" si="12"/>
        <v>2</v>
      </c>
      <c r="AV20" s="55">
        <f t="shared" si="13"/>
        <v>2</v>
      </c>
      <c r="AW20" s="55">
        <f t="shared" si="14"/>
        <v>2</v>
      </c>
      <c r="AX20" s="55">
        <f t="shared" si="15"/>
        <v>2</v>
      </c>
      <c r="AY20" s="55">
        <f t="shared" si="16"/>
        <v>0</v>
      </c>
    </row>
    <row r="21" spans="1:51" ht="14">
      <c r="A21" s="19" t="s">
        <v>46</v>
      </c>
      <c r="B21" s="34" t="s">
        <v>32</v>
      </c>
      <c r="C21" s="32" t="s">
        <v>59</v>
      </c>
      <c r="D21" s="548" t="s">
        <v>103</v>
      </c>
      <c r="E21" s="727" t="s">
        <v>103</v>
      </c>
      <c r="F21" s="727" t="s">
        <v>36</v>
      </c>
      <c r="G21" s="727" t="s">
        <v>21</v>
      </c>
      <c r="H21" s="727" t="s">
        <v>40</v>
      </c>
      <c r="I21" s="784" t="s">
        <v>21</v>
      </c>
      <c r="J21" s="727" t="s">
        <v>36</v>
      </c>
      <c r="K21" s="784" t="s">
        <v>103</v>
      </c>
      <c r="L21" s="784" t="s">
        <v>40</v>
      </c>
      <c r="M21" s="729" t="s">
        <v>21</v>
      </c>
      <c r="N21" s="727" t="s">
        <v>41</v>
      </c>
      <c r="O21" s="715" t="s">
        <v>142</v>
      </c>
      <c r="P21" s="784" t="s">
        <v>21</v>
      </c>
      <c r="Q21" s="771" t="s">
        <v>21</v>
      </c>
      <c r="R21" s="727" t="s">
        <v>21</v>
      </c>
      <c r="S21" s="727" t="s">
        <v>41</v>
      </c>
      <c r="T21" s="787" t="s">
        <v>21</v>
      </c>
      <c r="U21" s="727" t="s">
        <v>103</v>
      </c>
      <c r="V21" s="727" t="s">
        <v>36</v>
      </c>
      <c r="W21" s="727" t="s">
        <v>36</v>
      </c>
      <c r="X21" s="784" t="s">
        <v>103</v>
      </c>
      <c r="Y21" s="727" t="s">
        <v>21</v>
      </c>
      <c r="Z21" s="842" t="s">
        <v>41</v>
      </c>
      <c r="AA21" s="784" t="s">
        <v>103</v>
      </c>
      <c r="AB21" s="727" t="s">
        <v>103</v>
      </c>
      <c r="AC21" s="855" t="s">
        <v>36</v>
      </c>
      <c r="AD21" s="548" t="s">
        <v>21</v>
      </c>
      <c r="AE21" s="727" t="s">
        <v>103</v>
      </c>
      <c r="AF21" s="784" t="s">
        <v>103</v>
      </c>
      <c r="AG21" s="871" t="s">
        <v>40</v>
      </c>
      <c r="AH21" s="803" t="s">
        <v>36</v>
      </c>
      <c r="AI21" s="99">
        <f t="shared" si="2"/>
        <v>18</v>
      </c>
      <c r="AJ21" s="100">
        <f t="shared" si="3"/>
        <v>0</v>
      </c>
      <c r="AK21" s="101">
        <f t="shared" si="4"/>
        <v>0</v>
      </c>
      <c r="AL21" s="769" t="s">
        <v>104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9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 t="shared" si="15"/>
        <v>0</v>
      </c>
      <c r="AY21" s="55">
        <f>COUNTIF(E21:AI21,"ｹｱ")</f>
        <v>8</v>
      </c>
    </row>
    <row r="22" spans="1:51" ht="14">
      <c r="A22" s="294" t="s">
        <v>46</v>
      </c>
      <c r="B22" s="37" t="s">
        <v>32</v>
      </c>
      <c r="C22" s="557" t="s">
        <v>129</v>
      </c>
      <c r="D22" s="733" t="s">
        <v>40</v>
      </c>
      <c r="E22" s="733" t="s">
        <v>21</v>
      </c>
      <c r="F22" s="734" t="s">
        <v>24</v>
      </c>
      <c r="G22" s="733" t="s">
        <v>34</v>
      </c>
      <c r="H22" s="733" t="s">
        <v>21</v>
      </c>
      <c r="I22" s="733" t="s">
        <v>41</v>
      </c>
      <c r="J22" s="733" t="s">
        <v>21</v>
      </c>
      <c r="K22" s="733" t="s">
        <v>42</v>
      </c>
      <c r="L22" s="733" t="s">
        <v>24</v>
      </c>
      <c r="M22" s="733" t="s">
        <v>34</v>
      </c>
      <c r="N22" s="733" t="s">
        <v>21</v>
      </c>
      <c r="O22" s="733" t="s">
        <v>24</v>
      </c>
      <c r="P22" s="556" t="s">
        <v>34</v>
      </c>
      <c r="Q22" s="858" t="s">
        <v>21</v>
      </c>
      <c r="R22" s="556" t="s">
        <v>24</v>
      </c>
      <c r="S22" s="556" t="s">
        <v>34</v>
      </c>
      <c r="T22" s="733" t="s">
        <v>24</v>
      </c>
      <c r="U22" s="556" t="s">
        <v>34</v>
      </c>
      <c r="V22" s="788" t="s">
        <v>21</v>
      </c>
      <c r="W22" s="788" t="s">
        <v>21</v>
      </c>
      <c r="X22" s="733" t="s">
        <v>41</v>
      </c>
      <c r="Y22" s="733" t="s">
        <v>42</v>
      </c>
      <c r="Z22" s="733" t="s">
        <v>24</v>
      </c>
      <c r="AA22" s="733" t="s">
        <v>34</v>
      </c>
      <c r="AB22" s="733" t="s">
        <v>21</v>
      </c>
      <c r="AC22" s="798" t="s">
        <v>41</v>
      </c>
      <c r="AD22" s="798" t="s">
        <v>41</v>
      </c>
      <c r="AE22" s="584" t="s">
        <v>42</v>
      </c>
      <c r="AF22" s="725" t="s">
        <v>42</v>
      </c>
      <c r="AG22" s="736" t="s">
        <v>21</v>
      </c>
      <c r="AH22" s="872" t="s">
        <v>140</v>
      </c>
      <c r="AI22" s="873">
        <f t="shared" si="2"/>
        <v>18</v>
      </c>
      <c r="AJ22" s="874">
        <f t="shared" si="3"/>
        <v>0</v>
      </c>
      <c r="AK22" s="875">
        <f t="shared" si="4"/>
        <v>24</v>
      </c>
      <c r="AL22" s="104" t="s">
        <v>48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9</v>
      </c>
      <c r="AQ22" s="55">
        <f t="shared" si="8"/>
        <v>6</v>
      </c>
      <c r="AR22" s="55">
        <f t="shared" si="9"/>
        <v>6</v>
      </c>
      <c r="AS22" s="55">
        <f t="shared" si="10"/>
        <v>6</v>
      </c>
      <c r="AT22" s="55">
        <f t="shared" si="11"/>
        <v>6</v>
      </c>
      <c r="AU22" s="55">
        <f t="shared" si="12"/>
        <v>0</v>
      </c>
      <c r="AV22" s="55">
        <f t="shared" si="13"/>
        <v>0</v>
      </c>
      <c r="AW22" s="55">
        <f t="shared" si="14"/>
        <v>0</v>
      </c>
      <c r="AX22" s="55">
        <f t="shared" si="15"/>
        <v>0</v>
      </c>
      <c r="AY22" s="55">
        <f>COUNTIF(E22:AI22,"ﾍﾙ")</f>
        <v>0</v>
      </c>
    </row>
    <row r="23" spans="1:51" ht="14">
      <c r="A23" s="433" t="s">
        <v>46</v>
      </c>
      <c r="B23" s="599" t="s">
        <v>44</v>
      </c>
      <c r="C23" s="558" t="s">
        <v>61</v>
      </c>
      <c r="D23" s="736" t="s">
        <v>21</v>
      </c>
      <c r="E23" s="736" t="s">
        <v>41</v>
      </c>
      <c r="F23" s="835" t="s">
        <v>41</v>
      </c>
      <c r="G23" s="736" t="s">
        <v>21</v>
      </c>
      <c r="H23" s="736" t="s">
        <v>41</v>
      </c>
      <c r="I23" s="736" t="s">
        <v>40</v>
      </c>
      <c r="J23" s="736" t="s">
        <v>41</v>
      </c>
      <c r="K23" s="736" t="s">
        <v>21</v>
      </c>
      <c r="L23" s="846" t="s">
        <v>35</v>
      </c>
      <c r="M23" s="736" t="s">
        <v>36</v>
      </c>
      <c r="N23" s="736" t="s">
        <v>36</v>
      </c>
      <c r="O23" s="736" t="s">
        <v>40</v>
      </c>
      <c r="P23" s="749" t="s">
        <v>21</v>
      </c>
      <c r="Q23" s="859" t="s">
        <v>139</v>
      </c>
      <c r="R23" s="550" t="s">
        <v>40</v>
      </c>
      <c r="S23" s="736" t="s">
        <v>21</v>
      </c>
      <c r="T23" s="736" t="s">
        <v>41</v>
      </c>
      <c r="U23" s="736" t="s">
        <v>21</v>
      </c>
      <c r="V23" s="736" t="s">
        <v>40</v>
      </c>
      <c r="W23" s="736" t="s">
        <v>40</v>
      </c>
      <c r="X23" s="550" t="s">
        <v>42</v>
      </c>
      <c r="Y23" s="736" t="s">
        <v>21</v>
      </c>
      <c r="Z23" s="736" t="s">
        <v>42</v>
      </c>
      <c r="AA23" s="550" t="s">
        <v>36</v>
      </c>
      <c r="AB23" s="868" t="s">
        <v>40</v>
      </c>
      <c r="AC23" s="736" t="s">
        <v>40</v>
      </c>
      <c r="AD23" s="749" t="s">
        <v>21</v>
      </c>
      <c r="AE23" s="550" t="s">
        <v>36</v>
      </c>
      <c r="AF23" s="869" t="s">
        <v>36</v>
      </c>
      <c r="AG23" s="736" t="s">
        <v>42</v>
      </c>
      <c r="AH23" s="876" t="s">
        <v>21</v>
      </c>
      <c r="AI23" s="877">
        <f t="shared" si="2"/>
        <v>18</v>
      </c>
      <c r="AJ23" s="878">
        <f t="shared" si="3"/>
        <v>1</v>
      </c>
      <c r="AK23" s="879"/>
      <c r="AL23" s="104" t="s">
        <v>51</v>
      </c>
      <c r="AM23" s="98"/>
      <c r="AN23" s="55">
        <f t="shared" si="5"/>
        <v>0</v>
      </c>
      <c r="AO23" s="55">
        <f t="shared" si="6"/>
        <v>9</v>
      </c>
      <c r="AP23" s="55">
        <f t="shared" si="7"/>
        <v>9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  <c r="AX23" s="55">
        <f t="shared" si="15"/>
        <v>0</v>
      </c>
      <c r="AY23" s="55">
        <f>COUNTIF(E23:AI23,"ﾍﾙ")</f>
        <v>0</v>
      </c>
    </row>
    <row r="24" spans="1:51" ht="14">
      <c r="A24" s="19"/>
      <c r="B24" s="836"/>
      <c r="C24" s="837" t="s">
        <v>88</v>
      </c>
      <c r="D24" s="838"/>
      <c r="E24" s="838"/>
      <c r="F24" s="838"/>
      <c r="G24" s="838"/>
      <c r="H24" s="838"/>
      <c r="I24" s="838"/>
      <c r="J24" s="838"/>
      <c r="K24" s="838"/>
      <c r="L24" s="838"/>
      <c r="M24" s="847"/>
      <c r="N24" s="847"/>
      <c r="O24" s="727"/>
      <c r="P24" s="848"/>
      <c r="Q24" s="854"/>
      <c r="R24" s="784"/>
      <c r="S24" s="784"/>
      <c r="T24" s="838"/>
      <c r="U24" s="838"/>
      <c r="V24" s="838"/>
      <c r="W24" s="860" t="s">
        <v>41</v>
      </c>
      <c r="X24" s="838"/>
      <c r="Y24" s="838"/>
      <c r="Z24" s="838"/>
      <c r="AA24" s="838"/>
      <c r="AB24" s="838"/>
      <c r="AC24" s="727"/>
      <c r="AD24" s="727"/>
      <c r="AE24" s="727"/>
      <c r="AF24" s="784"/>
      <c r="AG24" s="736"/>
      <c r="AH24" s="838"/>
      <c r="AI24" s="880">
        <f t="shared" si="2"/>
        <v>0</v>
      </c>
      <c r="AJ24" s="881">
        <f t="shared" si="3"/>
        <v>0</v>
      </c>
      <c r="AK24" s="882">
        <f>SUM(AQ24:AX24)</f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  <c r="AX24" s="55">
        <f t="shared" si="15"/>
        <v>0</v>
      </c>
    </row>
    <row r="25" spans="1:51" ht="14">
      <c r="A25" s="19"/>
      <c r="B25" s="779"/>
      <c r="C25" s="49"/>
      <c r="D25" s="727"/>
      <c r="E25" s="727"/>
      <c r="F25" s="727"/>
      <c r="G25" s="727"/>
      <c r="H25" s="727"/>
      <c r="I25" s="849"/>
      <c r="J25" s="849"/>
      <c r="K25" s="849"/>
      <c r="L25" s="727"/>
      <c r="M25" s="727"/>
      <c r="N25" s="727"/>
      <c r="O25" s="727"/>
      <c r="P25" s="727"/>
      <c r="Q25" s="771"/>
      <c r="R25" s="727"/>
      <c r="S25" s="727"/>
      <c r="T25" s="727"/>
      <c r="U25" s="727"/>
      <c r="V25" s="727"/>
      <c r="W25" s="727"/>
      <c r="X25" s="727"/>
      <c r="Y25" s="727"/>
      <c r="Z25" s="727"/>
      <c r="AA25" s="727"/>
      <c r="AB25" s="727"/>
      <c r="AC25" s="727"/>
      <c r="AD25" s="727"/>
      <c r="AE25" s="727"/>
      <c r="AF25" s="727"/>
      <c r="AG25" s="727"/>
      <c r="AH25" s="727"/>
      <c r="AI25" s="587">
        <f t="shared" si="2"/>
        <v>0</v>
      </c>
      <c r="AJ25" s="100">
        <f t="shared" si="3"/>
        <v>0</v>
      </c>
      <c r="AK25" s="101">
        <f>SUM(AQ25:AX25)</f>
        <v>0</v>
      </c>
      <c r="AL25" s="228"/>
      <c r="AN25" s="55">
        <f>COUNTIF(D25:AH25,"日")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  <c r="AX25" s="55">
        <f t="shared" si="15"/>
        <v>0</v>
      </c>
    </row>
    <row r="26" spans="1:51" ht="14">
      <c r="A26" s="1258" t="s">
        <v>62</v>
      </c>
      <c r="B26" s="1258"/>
      <c r="C26" s="1258"/>
      <c r="D26" s="763"/>
      <c r="E26" s="737"/>
      <c r="F26" s="839"/>
      <c r="G26" s="781"/>
      <c r="H26" s="715"/>
      <c r="J26" s="765"/>
      <c r="K26" s="763"/>
      <c r="L26" s="715"/>
      <c r="M26" s="715"/>
      <c r="N26" s="715"/>
      <c r="O26" s="850"/>
      <c r="P26" s="794"/>
      <c r="Q26" s="795"/>
      <c r="R26" s="763"/>
      <c r="S26" s="715"/>
      <c r="T26" s="715"/>
      <c r="U26" s="715"/>
      <c r="V26" s="715"/>
      <c r="W26" s="715"/>
      <c r="X26" s="765"/>
      <c r="Y26" s="763"/>
      <c r="Z26" s="715"/>
      <c r="AA26" s="715"/>
      <c r="AB26" s="715"/>
      <c r="AC26" s="715"/>
      <c r="AD26" s="715"/>
      <c r="AE26" s="715"/>
      <c r="AF26" s="715"/>
      <c r="AG26" s="715"/>
      <c r="AH26" s="715"/>
      <c r="AI26" s="108"/>
      <c r="AJ26" s="109"/>
      <c r="AK26" s="110"/>
      <c r="AL26" s="111"/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  <c r="AX26" s="55">
        <f t="shared" si="15"/>
        <v>0</v>
      </c>
    </row>
    <row r="27" spans="1:51" ht="14">
      <c r="A27" s="1259" t="s">
        <v>63</v>
      </c>
      <c r="B27" s="1259"/>
      <c r="C27" s="49"/>
      <c r="D27" s="1292"/>
      <c r="E27" s="1290"/>
      <c r="F27" s="1290" t="s">
        <v>143</v>
      </c>
      <c r="G27" s="1290" t="s">
        <v>135</v>
      </c>
      <c r="H27" s="1290"/>
      <c r="I27" s="1290"/>
      <c r="J27" s="1290" t="s">
        <v>67</v>
      </c>
      <c r="K27" s="1290"/>
      <c r="L27" s="1290"/>
      <c r="M27" s="1290"/>
      <c r="N27" s="1290" t="s">
        <v>144</v>
      </c>
      <c r="O27" s="1290" t="s">
        <v>145</v>
      </c>
      <c r="P27" s="1290"/>
      <c r="Q27" s="1290"/>
      <c r="R27" s="1290"/>
      <c r="S27" s="1297"/>
      <c r="T27" s="1290"/>
      <c r="U27" s="1290"/>
      <c r="V27" s="1290"/>
      <c r="W27" s="1290"/>
      <c r="X27" s="1290"/>
      <c r="Y27" s="1290"/>
      <c r="Z27" s="1290"/>
      <c r="AA27" s="1290" t="s">
        <v>84</v>
      </c>
      <c r="AB27" s="1290"/>
      <c r="AC27" s="1290" t="s">
        <v>112</v>
      </c>
      <c r="AD27" s="1290"/>
      <c r="AE27" s="1291"/>
      <c r="AF27" s="1290"/>
      <c r="AG27" s="1286"/>
      <c r="AH27" s="1286"/>
      <c r="AI27" s="479"/>
      <c r="AJ27" s="480"/>
      <c r="AK27" s="481"/>
      <c r="AL27" s="482"/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  <c r="AX27" s="55">
        <f t="shared" si="15"/>
        <v>0</v>
      </c>
    </row>
    <row r="28" spans="1:51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7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1"/>
      <c r="AF28" s="1290"/>
      <c r="AG28" s="1287"/>
      <c r="AH28" s="1287"/>
      <c r="AI28" s="483"/>
      <c r="AJ28" s="484"/>
      <c r="AK28" s="485"/>
      <c r="AL28" s="486"/>
    </row>
    <row r="29" spans="1:51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"/>
      <c r="AJ29" s="3"/>
      <c r="AK29" s="3"/>
      <c r="AL29" s="487"/>
    </row>
    <row r="30" spans="1:51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5"/>
      <c r="AK30" s="3"/>
      <c r="AL30" s="487"/>
    </row>
    <row r="31" spans="1:51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88"/>
      <c r="AJ31" s="489"/>
      <c r="AK31" s="3"/>
      <c r="AL31" s="487"/>
    </row>
    <row r="32" spans="1:51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8"/>
      <c r="AH32" s="1288"/>
      <c r="AI32" s="490"/>
      <c r="AJ32" s="491"/>
      <c r="AK32" s="492"/>
      <c r="AL32" s="493"/>
    </row>
    <row r="33" spans="3:34" ht="14">
      <c r="P33" s="851"/>
    </row>
    <row r="34" spans="3:34" ht="14">
      <c r="C34" t="s">
        <v>69</v>
      </c>
      <c r="D34" s="55">
        <f t="shared" ref="D34:AH34" si="17">COUNTIF(D8:D25,"2早")</f>
        <v>1</v>
      </c>
      <c r="E34" s="55">
        <f t="shared" si="17"/>
        <v>1</v>
      </c>
      <c r="F34" s="55">
        <f t="shared" si="17"/>
        <v>1</v>
      </c>
      <c r="G34" s="55">
        <f t="shared" si="17"/>
        <v>1</v>
      </c>
      <c r="H34" s="55">
        <f t="shared" si="17"/>
        <v>1</v>
      </c>
      <c r="I34" s="55">
        <f t="shared" si="17"/>
        <v>1</v>
      </c>
      <c r="J34" s="55">
        <f t="shared" si="17"/>
        <v>1</v>
      </c>
      <c r="K34" s="55">
        <f t="shared" si="17"/>
        <v>1</v>
      </c>
      <c r="L34" s="55">
        <f t="shared" si="17"/>
        <v>1</v>
      </c>
      <c r="M34" s="55">
        <f t="shared" si="17"/>
        <v>1</v>
      </c>
      <c r="N34" s="55">
        <f t="shared" si="17"/>
        <v>1</v>
      </c>
      <c r="O34" s="55">
        <f t="shared" si="17"/>
        <v>1</v>
      </c>
      <c r="P34" s="55">
        <f t="shared" si="17"/>
        <v>1</v>
      </c>
      <c r="Q34" s="55">
        <f t="shared" si="17"/>
        <v>1</v>
      </c>
      <c r="R34" s="55">
        <f t="shared" si="17"/>
        <v>1</v>
      </c>
      <c r="S34" s="55">
        <f t="shared" si="17"/>
        <v>1</v>
      </c>
      <c r="T34" s="55">
        <f t="shared" si="17"/>
        <v>1</v>
      </c>
      <c r="U34" s="55">
        <f t="shared" si="17"/>
        <v>1</v>
      </c>
      <c r="V34" s="55">
        <f t="shared" si="17"/>
        <v>1</v>
      </c>
      <c r="W34" s="55">
        <f t="shared" si="17"/>
        <v>1</v>
      </c>
      <c r="X34" s="55">
        <f t="shared" si="17"/>
        <v>1</v>
      </c>
      <c r="Y34" s="55">
        <f t="shared" si="17"/>
        <v>1</v>
      </c>
      <c r="Z34" s="55">
        <f t="shared" si="17"/>
        <v>1</v>
      </c>
      <c r="AA34" s="55">
        <f t="shared" si="17"/>
        <v>1</v>
      </c>
      <c r="AB34" s="55">
        <f t="shared" si="17"/>
        <v>1</v>
      </c>
      <c r="AC34" s="55">
        <f t="shared" si="17"/>
        <v>1</v>
      </c>
      <c r="AD34" s="55">
        <f t="shared" si="17"/>
        <v>1</v>
      </c>
      <c r="AE34" s="55">
        <f t="shared" si="17"/>
        <v>1</v>
      </c>
      <c r="AF34" s="55">
        <f t="shared" si="17"/>
        <v>1</v>
      </c>
      <c r="AG34" s="55">
        <f t="shared" si="17"/>
        <v>1</v>
      </c>
      <c r="AH34" s="55">
        <f t="shared" si="17"/>
        <v>1</v>
      </c>
    </row>
    <row r="35" spans="3:34" ht="14" hidden="1" outlineLevel="1">
      <c r="C35" t="s">
        <v>70</v>
      </c>
      <c r="D35" s="55">
        <f t="shared" ref="D35:AH35" si="18">COUNTIF(D8:D25,"２早")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3:34" ht="14" hidden="1" outlineLevel="1">
      <c r="C36" t="s">
        <v>42</v>
      </c>
      <c r="D36" s="55">
        <f t="shared" ref="D36:AH36" si="19">COUNTIF(D8:D25,"2オ")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</row>
    <row r="37" spans="3:34" ht="14" hidden="1" outlineLevel="1">
      <c r="C37" t="s">
        <v>71</v>
      </c>
      <c r="D37" s="55">
        <f t="shared" ref="D37:AH37" si="20">COUNTIF(D8:D25,"２オ")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</row>
    <row r="38" spans="3:34" s="1" customFormat="1" ht="14" hidden="1" outlineLevel="1">
      <c r="C38" s="1" t="s">
        <v>23</v>
      </c>
      <c r="D38" s="55">
        <f t="shared" ref="D38:AH38" si="21">COUNTIF(D8:D25,"2-")</f>
        <v>1</v>
      </c>
      <c r="E38" s="55">
        <f t="shared" si="21"/>
        <v>1</v>
      </c>
      <c r="F38" s="55">
        <f t="shared" si="21"/>
        <v>2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</row>
    <row r="39" spans="3:34" s="1" customFormat="1" ht="14" hidden="1" outlineLevel="1">
      <c r="C39" s="1" t="s">
        <v>25</v>
      </c>
      <c r="D39" s="55">
        <f t="shared" ref="D39:AH39" si="22">COUNTIF(D8:D25,"２-")</f>
        <v>1</v>
      </c>
      <c r="E39" s="55">
        <f t="shared" si="22"/>
        <v>1</v>
      </c>
      <c r="F39" s="55">
        <f t="shared" si="22"/>
        <v>2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3:34" s="1" customFormat="1" ht="14" hidden="1" outlineLevel="1">
      <c r="C40" s="1" t="s">
        <v>24</v>
      </c>
      <c r="D40" s="55">
        <f t="shared" ref="D40:AH40" si="23">COUNTIF(D8:D25,"2－")</f>
        <v>1</v>
      </c>
      <c r="E40" s="55">
        <f t="shared" si="23"/>
        <v>1</v>
      </c>
      <c r="F40" s="55">
        <f t="shared" si="23"/>
        <v>2</v>
      </c>
      <c r="G40" s="55">
        <f t="shared" si="23"/>
        <v>1</v>
      </c>
      <c r="H40" s="55">
        <f t="shared" si="23"/>
        <v>1</v>
      </c>
      <c r="I40" s="55">
        <f t="shared" si="23"/>
        <v>1</v>
      </c>
      <c r="J40" s="55">
        <f t="shared" si="23"/>
        <v>1</v>
      </c>
      <c r="K40" s="55">
        <f t="shared" si="23"/>
        <v>1</v>
      </c>
      <c r="L40" s="55">
        <f t="shared" si="23"/>
        <v>1</v>
      </c>
      <c r="M40" s="55">
        <f t="shared" si="23"/>
        <v>1</v>
      </c>
      <c r="N40" s="55">
        <f t="shared" si="23"/>
        <v>1</v>
      </c>
      <c r="O40" s="55">
        <f t="shared" si="23"/>
        <v>1</v>
      </c>
      <c r="P40" s="55">
        <f t="shared" si="23"/>
        <v>1</v>
      </c>
      <c r="Q40" s="55">
        <f t="shared" si="23"/>
        <v>1</v>
      </c>
      <c r="R40" s="55">
        <f t="shared" si="23"/>
        <v>1</v>
      </c>
      <c r="S40" s="55">
        <f t="shared" si="23"/>
        <v>1</v>
      </c>
      <c r="T40" s="55">
        <f t="shared" si="23"/>
        <v>1</v>
      </c>
      <c r="U40" s="55">
        <f t="shared" si="23"/>
        <v>1</v>
      </c>
      <c r="V40" s="55">
        <f t="shared" si="23"/>
        <v>1</v>
      </c>
      <c r="W40" s="55">
        <f t="shared" si="23"/>
        <v>1</v>
      </c>
      <c r="X40" s="55">
        <f t="shared" si="23"/>
        <v>1</v>
      </c>
      <c r="Y40" s="55">
        <f t="shared" si="23"/>
        <v>1</v>
      </c>
      <c r="Z40" s="55">
        <f t="shared" si="23"/>
        <v>1</v>
      </c>
      <c r="AA40" s="55">
        <f t="shared" si="23"/>
        <v>1</v>
      </c>
      <c r="AB40" s="55">
        <f t="shared" si="23"/>
        <v>1</v>
      </c>
      <c r="AC40" s="55">
        <f t="shared" si="23"/>
        <v>1</v>
      </c>
      <c r="AD40" s="55">
        <f t="shared" si="23"/>
        <v>1</v>
      </c>
      <c r="AE40" s="55">
        <f t="shared" si="23"/>
        <v>1</v>
      </c>
      <c r="AF40" s="55">
        <f t="shared" si="23"/>
        <v>1</v>
      </c>
      <c r="AG40" s="55">
        <f t="shared" si="23"/>
        <v>1</v>
      </c>
      <c r="AH40" s="55">
        <f t="shared" si="23"/>
        <v>1</v>
      </c>
    </row>
    <row r="41" spans="3:34" s="1" customFormat="1" ht="14" hidden="1" outlineLevel="1">
      <c r="C41" s="1" t="s">
        <v>26</v>
      </c>
      <c r="D41" s="55">
        <f t="shared" ref="D41:AH41" si="24">COUNTIF(D8:D25,"２－")</f>
        <v>1</v>
      </c>
      <c r="E41" s="55">
        <f t="shared" si="24"/>
        <v>1</v>
      </c>
      <c r="F41" s="55">
        <f t="shared" si="24"/>
        <v>2</v>
      </c>
      <c r="G41" s="55">
        <f t="shared" si="24"/>
        <v>1</v>
      </c>
      <c r="H41" s="55">
        <f t="shared" si="24"/>
        <v>1</v>
      </c>
      <c r="I41" s="55">
        <f t="shared" si="24"/>
        <v>1</v>
      </c>
      <c r="J41" s="55">
        <f t="shared" si="24"/>
        <v>1</v>
      </c>
      <c r="K41" s="55">
        <f t="shared" si="24"/>
        <v>1</v>
      </c>
      <c r="L41" s="55">
        <f t="shared" si="24"/>
        <v>1</v>
      </c>
      <c r="M41" s="55">
        <f t="shared" si="24"/>
        <v>1</v>
      </c>
      <c r="N41" s="55">
        <f t="shared" si="24"/>
        <v>1</v>
      </c>
      <c r="O41" s="55">
        <f t="shared" si="24"/>
        <v>1</v>
      </c>
      <c r="P41" s="55">
        <f t="shared" si="24"/>
        <v>1</v>
      </c>
      <c r="Q41" s="55">
        <f t="shared" si="24"/>
        <v>1</v>
      </c>
      <c r="R41" s="55">
        <f t="shared" si="24"/>
        <v>1</v>
      </c>
      <c r="S41" s="55">
        <f t="shared" si="24"/>
        <v>1</v>
      </c>
      <c r="T41" s="55">
        <f t="shared" si="24"/>
        <v>1</v>
      </c>
      <c r="U41" s="55">
        <f t="shared" si="24"/>
        <v>1</v>
      </c>
      <c r="V41" s="55">
        <f t="shared" si="24"/>
        <v>1</v>
      </c>
      <c r="W41" s="55">
        <f t="shared" si="24"/>
        <v>1</v>
      </c>
      <c r="X41" s="55">
        <f t="shared" si="24"/>
        <v>1</v>
      </c>
      <c r="Y41" s="55">
        <f t="shared" si="24"/>
        <v>1</v>
      </c>
      <c r="Z41" s="55">
        <f t="shared" si="24"/>
        <v>1</v>
      </c>
      <c r="AA41" s="55">
        <f t="shared" si="24"/>
        <v>1</v>
      </c>
      <c r="AB41" s="55">
        <f t="shared" si="24"/>
        <v>1</v>
      </c>
      <c r="AC41" s="55">
        <f t="shared" si="24"/>
        <v>1</v>
      </c>
      <c r="AD41" s="55">
        <f t="shared" si="24"/>
        <v>1</v>
      </c>
      <c r="AE41" s="55">
        <f t="shared" si="24"/>
        <v>1</v>
      </c>
      <c r="AF41" s="55">
        <f t="shared" si="24"/>
        <v>1</v>
      </c>
      <c r="AG41" s="55">
        <f t="shared" si="24"/>
        <v>1</v>
      </c>
      <c r="AH41" s="55">
        <f t="shared" si="24"/>
        <v>1</v>
      </c>
    </row>
    <row r="42" spans="3:34" s="1" customFormat="1" ht="14" hidden="1" outlineLevel="1">
      <c r="C42" s="1" t="s">
        <v>41</v>
      </c>
      <c r="D42" s="55">
        <f t="shared" ref="D42:AH42" si="25">COUNTIF(D8:D25,"3早")</f>
        <v>1</v>
      </c>
      <c r="E42" s="55">
        <f t="shared" si="25"/>
        <v>1</v>
      </c>
      <c r="F42" s="55">
        <f t="shared" si="25"/>
        <v>1</v>
      </c>
      <c r="G42" s="55">
        <f t="shared" si="25"/>
        <v>1</v>
      </c>
      <c r="H42" s="55">
        <f t="shared" si="25"/>
        <v>1</v>
      </c>
      <c r="I42" s="55">
        <f t="shared" si="25"/>
        <v>1</v>
      </c>
      <c r="J42" s="55">
        <f t="shared" si="25"/>
        <v>1</v>
      </c>
      <c r="K42" s="55">
        <f t="shared" si="25"/>
        <v>1</v>
      </c>
      <c r="L42" s="55">
        <f t="shared" si="25"/>
        <v>1</v>
      </c>
      <c r="M42" s="55">
        <f t="shared" si="25"/>
        <v>1</v>
      </c>
      <c r="N42" s="55">
        <f t="shared" si="25"/>
        <v>1</v>
      </c>
      <c r="O42" s="55">
        <f t="shared" si="25"/>
        <v>1</v>
      </c>
      <c r="P42" s="55">
        <f t="shared" si="25"/>
        <v>1</v>
      </c>
      <c r="Q42" s="55">
        <f t="shared" si="25"/>
        <v>1</v>
      </c>
      <c r="R42" s="55">
        <f t="shared" si="25"/>
        <v>1</v>
      </c>
      <c r="S42" s="55">
        <f t="shared" si="25"/>
        <v>1</v>
      </c>
      <c r="T42" s="55">
        <f t="shared" si="25"/>
        <v>1</v>
      </c>
      <c r="U42" s="55">
        <f t="shared" si="25"/>
        <v>1</v>
      </c>
      <c r="V42" s="55">
        <f t="shared" si="25"/>
        <v>1</v>
      </c>
      <c r="W42" s="55">
        <f t="shared" si="25"/>
        <v>1</v>
      </c>
      <c r="X42" s="55">
        <f t="shared" si="25"/>
        <v>1</v>
      </c>
      <c r="Y42" s="55">
        <f t="shared" si="25"/>
        <v>1</v>
      </c>
      <c r="Z42" s="55">
        <f t="shared" si="25"/>
        <v>1</v>
      </c>
      <c r="AA42" s="55">
        <f t="shared" si="25"/>
        <v>1</v>
      </c>
      <c r="AB42" s="55">
        <f t="shared" si="25"/>
        <v>1</v>
      </c>
      <c r="AC42" s="55">
        <f t="shared" si="25"/>
        <v>1</v>
      </c>
      <c r="AD42" s="55">
        <f t="shared" si="25"/>
        <v>1</v>
      </c>
      <c r="AE42" s="55">
        <f t="shared" si="25"/>
        <v>1</v>
      </c>
      <c r="AF42" s="55">
        <f t="shared" si="25"/>
        <v>1</v>
      </c>
      <c r="AG42" s="55">
        <f t="shared" si="25"/>
        <v>1</v>
      </c>
      <c r="AH42" s="55">
        <f t="shared" si="25"/>
        <v>1</v>
      </c>
    </row>
    <row r="43" spans="3:34" s="1" customFormat="1" ht="14" hidden="1" outlineLevel="1">
      <c r="C43" s="1" t="s">
        <v>72</v>
      </c>
      <c r="D43" s="55">
        <f t="shared" ref="D43:AH43" si="26">COUNTIF(D8:D25,"３早")</f>
        <v>1</v>
      </c>
      <c r="E43" s="55">
        <f t="shared" si="26"/>
        <v>1</v>
      </c>
      <c r="F43" s="55">
        <f t="shared" si="26"/>
        <v>1</v>
      </c>
      <c r="G43" s="55">
        <f t="shared" si="26"/>
        <v>1</v>
      </c>
      <c r="H43" s="55">
        <f t="shared" si="26"/>
        <v>1</v>
      </c>
      <c r="I43" s="55">
        <f t="shared" si="26"/>
        <v>1</v>
      </c>
      <c r="J43" s="55">
        <f t="shared" si="26"/>
        <v>1</v>
      </c>
      <c r="K43" s="55">
        <f t="shared" si="26"/>
        <v>1</v>
      </c>
      <c r="L43" s="55">
        <f t="shared" si="26"/>
        <v>1</v>
      </c>
      <c r="M43" s="55">
        <f t="shared" si="26"/>
        <v>1</v>
      </c>
      <c r="N43" s="55">
        <f t="shared" si="26"/>
        <v>1</v>
      </c>
      <c r="O43" s="55">
        <f t="shared" si="26"/>
        <v>1</v>
      </c>
      <c r="P43" s="55">
        <f t="shared" si="26"/>
        <v>1</v>
      </c>
      <c r="Q43" s="55">
        <f t="shared" si="26"/>
        <v>1</v>
      </c>
      <c r="R43" s="55">
        <f t="shared" si="26"/>
        <v>1</v>
      </c>
      <c r="S43" s="55">
        <f t="shared" si="26"/>
        <v>1</v>
      </c>
      <c r="T43" s="55">
        <f t="shared" si="26"/>
        <v>1</v>
      </c>
      <c r="U43" s="55">
        <f t="shared" si="26"/>
        <v>1</v>
      </c>
      <c r="V43" s="55">
        <f t="shared" si="26"/>
        <v>1</v>
      </c>
      <c r="W43" s="55">
        <f t="shared" si="26"/>
        <v>1</v>
      </c>
      <c r="X43" s="55">
        <f t="shared" si="26"/>
        <v>1</v>
      </c>
      <c r="Y43" s="55">
        <f t="shared" si="26"/>
        <v>1</v>
      </c>
      <c r="Z43" s="55">
        <f t="shared" si="26"/>
        <v>1</v>
      </c>
      <c r="AA43" s="55">
        <f t="shared" si="26"/>
        <v>1</v>
      </c>
      <c r="AB43" s="55">
        <f t="shared" si="26"/>
        <v>1</v>
      </c>
      <c r="AC43" s="55">
        <f t="shared" si="26"/>
        <v>1</v>
      </c>
      <c r="AD43" s="55">
        <f t="shared" si="26"/>
        <v>1</v>
      </c>
      <c r="AE43" s="55">
        <f t="shared" si="26"/>
        <v>1</v>
      </c>
      <c r="AF43" s="55">
        <f t="shared" si="26"/>
        <v>1</v>
      </c>
      <c r="AG43" s="55">
        <f t="shared" si="26"/>
        <v>1</v>
      </c>
      <c r="AH43" s="55">
        <f t="shared" si="26"/>
        <v>1</v>
      </c>
    </row>
    <row r="44" spans="3:34" s="1" customFormat="1" ht="14" hidden="1" outlineLevel="1">
      <c r="C44" s="1" t="s">
        <v>36</v>
      </c>
      <c r="D44" s="55">
        <f t="shared" ref="D44:AH44" si="27">COUNTIF(D8:D25,"3オ")</f>
        <v>1</v>
      </c>
      <c r="E44" s="55">
        <f t="shared" si="27"/>
        <v>1</v>
      </c>
      <c r="F44" s="55">
        <f t="shared" si="27"/>
        <v>1</v>
      </c>
      <c r="G44" s="55">
        <f t="shared" si="27"/>
        <v>1</v>
      </c>
      <c r="H44" s="55">
        <f t="shared" si="27"/>
        <v>1</v>
      </c>
      <c r="I44" s="55">
        <f t="shared" si="27"/>
        <v>1</v>
      </c>
      <c r="J44" s="55">
        <f t="shared" si="27"/>
        <v>1</v>
      </c>
      <c r="K44" s="55">
        <f t="shared" si="27"/>
        <v>1</v>
      </c>
      <c r="L44" s="55">
        <f t="shared" si="27"/>
        <v>1</v>
      </c>
      <c r="M44" s="55">
        <f t="shared" si="27"/>
        <v>1</v>
      </c>
      <c r="N44" s="55">
        <f t="shared" si="27"/>
        <v>1</v>
      </c>
      <c r="O44" s="55">
        <f t="shared" si="27"/>
        <v>1</v>
      </c>
      <c r="P44" s="55">
        <f t="shared" si="27"/>
        <v>1</v>
      </c>
      <c r="Q44" s="55">
        <f t="shared" si="27"/>
        <v>1</v>
      </c>
      <c r="R44" s="55">
        <f t="shared" si="27"/>
        <v>1</v>
      </c>
      <c r="S44" s="55">
        <f t="shared" si="27"/>
        <v>1</v>
      </c>
      <c r="T44" s="55">
        <f t="shared" si="27"/>
        <v>1</v>
      </c>
      <c r="U44" s="55">
        <f t="shared" si="27"/>
        <v>1</v>
      </c>
      <c r="V44" s="55">
        <f t="shared" si="27"/>
        <v>1</v>
      </c>
      <c r="W44" s="55">
        <f t="shared" si="27"/>
        <v>1</v>
      </c>
      <c r="X44" s="55">
        <f t="shared" si="27"/>
        <v>1</v>
      </c>
      <c r="Y44" s="55">
        <f t="shared" si="27"/>
        <v>1</v>
      </c>
      <c r="Z44" s="55">
        <f t="shared" si="27"/>
        <v>1</v>
      </c>
      <c r="AA44" s="55">
        <f t="shared" si="27"/>
        <v>1</v>
      </c>
      <c r="AB44" s="55">
        <f t="shared" si="27"/>
        <v>1</v>
      </c>
      <c r="AC44" s="55">
        <f t="shared" si="27"/>
        <v>1</v>
      </c>
      <c r="AD44" s="55">
        <f t="shared" si="27"/>
        <v>1</v>
      </c>
      <c r="AE44" s="55">
        <f t="shared" si="27"/>
        <v>1</v>
      </c>
      <c r="AF44" s="55">
        <f t="shared" si="27"/>
        <v>1</v>
      </c>
      <c r="AG44" s="55">
        <f t="shared" si="27"/>
        <v>1</v>
      </c>
      <c r="AH44" s="55">
        <f t="shared" si="27"/>
        <v>1</v>
      </c>
    </row>
    <row r="45" spans="3:34" s="1" customFormat="1" ht="14" hidden="1" outlineLevel="1">
      <c r="C45" s="1" t="s">
        <v>73</v>
      </c>
      <c r="D45" s="55">
        <f t="shared" ref="D45:AH45" si="28">COUNTIF(D8:D25,"３オ")</f>
        <v>1</v>
      </c>
      <c r="E45" s="55">
        <f t="shared" si="28"/>
        <v>1</v>
      </c>
      <c r="F45" s="55">
        <f t="shared" si="28"/>
        <v>1</v>
      </c>
      <c r="G45" s="55">
        <f t="shared" si="28"/>
        <v>1</v>
      </c>
      <c r="H45" s="55">
        <f t="shared" si="28"/>
        <v>1</v>
      </c>
      <c r="I45" s="55">
        <f t="shared" si="28"/>
        <v>1</v>
      </c>
      <c r="J45" s="55">
        <f t="shared" si="28"/>
        <v>1</v>
      </c>
      <c r="K45" s="55">
        <f t="shared" si="28"/>
        <v>1</v>
      </c>
      <c r="L45" s="55">
        <f t="shared" si="28"/>
        <v>1</v>
      </c>
      <c r="M45" s="55">
        <f t="shared" si="28"/>
        <v>1</v>
      </c>
      <c r="N45" s="55">
        <f t="shared" si="28"/>
        <v>1</v>
      </c>
      <c r="O45" s="55">
        <f t="shared" si="28"/>
        <v>1</v>
      </c>
      <c r="P45" s="55">
        <f t="shared" si="28"/>
        <v>1</v>
      </c>
      <c r="Q45" s="55">
        <f t="shared" si="28"/>
        <v>1</v>
      </c>
      <c r="R45" s="55">
        <f t="shared" si="28"/>
        <v>1</v>
      </c>
      <c r="S45" s="55">
        <f t="shared" si="28"/>
        <v>1</v>
      </c>
      <c r="T45" s="55">
        <f t="shared" si="28"/>
        <v>1</v>
      </c>
      <c r="U45" s="55">
        <f t="shared" si="28"/>
        <v>1</v>
      </c>
      <c r="V45" s="55">
        <f t="shared" si="28"/>
        <v>1</v>
      </c>
      <c r="W45" s="55">
        <f t="shared" si="28"/>
        <v>1</v>
      </c>
      <c r="X45" s="55">
        <f t="shared" si="28"/>
        <v>1</v>
      </c>
      <c r="Y45" s="55">
        <f t="shared" si="28"/>
        <v>1</v>
      </c>
      <c r="Z45" s="55">
        <f t="shared" si="28"/>
        <v>1</v>
      </c>
      <c r="AA45" s="55">
        <f t="shared" si="28"/>
        <v>1</v>
      </c>
      <c r="AB45" s="55">
        <f t="shared" si="28"/>
        <v>1</v>
      </c>
      <c r="AC45" s="55">
        <f t="shared" si="28"/>
        <v>1</v>
      </c>
      <c r="AD45" s="55">
        <f t="shared" si="28"/>
        <v>1</v>
      </c>
      <c r="AE45" s="55">
        <f t="shared" si="28"/>
        <v>1</v>
      </c>
      <c r="AF45" s="55">
        <f t="shared" si="28"/>
        <v>1</v>
      </c>
      <c r="AG45" s="55">
        <f t="shared" si="28"/>
        <v>1</v>
      </c>
      <c r="AH45" s="55">
        <f t="shared" si="28"/>
        <v>1</v>
      </c>
    </row>
    <row r="46" spans="3:34" s="1" customFormat="1" ht="14" hidden="1" outlineLevel="1">
      <c r="C46" s="1" t="s">
        <v>27</v>
      </c>
      <c r="D46" s="55">
        <f t="shared" ref="D46:AH46" si="29">COUNTIF(D8:D25,"3-")</f>
        <v>1</v>
      </c>
      <c r="E46" s="55">
        <f t="shared" si="29"/>
        <v>1</v>
      </c>
      <c r="F46" s="55">
        <f t="shared" si="29"/>
        <v>1</v>
      </c>
      <c r="G46" s="55">
        <f t="shared" si="29"/>
        <v>1</v>
      </c>
      <c r="H46" s="55">
        <f t="shared" si="29"/>
        <v>1</v>
      </c>
      <c r="I46" s="55">
        <f t="shared" si="29"/>
        <v>1</v>
      </c>
      <c r="J46" s="55">
        <f t="shared" si="29"/>
        <v>1</v>
      </c>
      <c r="K46" s="55">
        <f t="shared" si="29"/>
        <v>1</v>
      </c>
      <c r="L46" s="55">
        <f t="shared" si="29"/>
        <v>1</v>
      </c>
      <c r="M46" s="55">
        <f t="shared" si="29"/>
        <v>1</v>
      </c>
      <c r="N46" s="55">
        <f t="shared" si="29"/>
        <v>1</v>
      </c>
      <c r="O46" s="55">
        <f t="shared" si="29"/>
        <v>1</v>
      </c>
      <c r="P46" s="55">
        <f t="shared" si="29"/>
        <v>1</v>
      </c>
      <c r="Q46" s="55">
        <f t="shared" si="29"/>
        <v>1</v>
      </c>
      <c r="R46" s="55">
        <f t="shared" si="29"/>
        <v>1</v>
      </c>
      <c r="S46" s="55">
        <f t="shared" si="29"/>
        <v>1</v>
      </c>
      <c r="T46" s="55">
        <f t="shared" si="29"/>
        <v>1</v>
      </c>
      <c r="U46" s="55">
        <f t="shared" si="29"/>
        <v>1</v>
      </c>
      <c r="V46" s="55">
        <f t="shared" si="29"/>
        <v>1</v>
      </c>
      <c r="W46" s="55">
        <f t="shared" si="29"/>
        <v>1</v>
      </c>
      <c r="X46" s="55">
        <f t="shared" si="29"/>
        <v>1</v>
      </c>
      <c r="Y46" s="55">
        <f t="shared" si="29"/>
        <v>1</v>
      </c>
      <c r="Z46" s="55">
        <f t="shared" si="29"/>
        <v>1</v>
      </c>
      <c r="AA46" s="55">
        <f t="shared" si="29"/>
        <v>1</v>
      </c>
      <c r="AB46" s="55">
        <f t="shared" si="29"/>
        <v>1</v>
      </c>
      <c r="AC46" s="55">
        <f t="shared" si="29"/>
        <v>1</v>
      </c>
      <c r="AD46" s="55">
        <f t="shared" si="29"/>
        <v>1</v>
      </c>
      <c r="AE46" s="55">
        <f t="shared" si="29"/>
        <v>1</v>
      </c>
      <c r="AF46" s="55">
        <f t="shared" si="29"/>
        <v>1</v>
      </c>
      <c r="AG46" s="55">
        <f t="shared" si="29"/>
        <v>1</v>
      </c>
      <c r="AH46" s="55">
        <f t="shared" si="29"/>
        <v>1</v>
      </c>
    </row>
    <row r="47" spans="3:34" s="1" customFormat="1" ht="14" hidden="1" outlineLevel="1">
      <c r="C47" s="1" t="s">
        <v>28</v>
      </c>
      <c r="D47" s="55">
        <f t="shared" ref="D47:AH47" si="30">COUNTIF(D8:D25,"3－")</f>
        <v>1</v>
      </c>
      <c r="E47" s="55">
        <f t="shared" si="30"/>
        <v>1</v>
      </c>
      <c r="F47" s="55">
        <f t="shared" si="30"/>
        <v>1</v>
      </c>
      <c r="G47" s="55">
        <f t="shared" si="30"/>
        <v>1</v>
      </c>
      <c r="H47" s="55">
        <f t="shared" si="30"/>
        <v>1</v>
      </c>
      <c r="I47" s="55">
        <f t="shared" si="30"/>
        <v>1</v>
      </c>
      <c r="J47" s="55">
        <f t="shared" si="30"/>
        <v>1</v>
      </c>
      <c r="K47" s="55">
        <f t="shared" si="30"/>
        <v>1</v>
      </c>
      <c r="L47" s="55">
        <f t="shared" si="30"/>
        <v>1</v>
      </c>
      <c r="M47" s="55">
        <f t="shared" si="30"/>
        <v>1</v>
      </c>
      <c r="N47" s="55">
        <f t="shared" si="30"/>
        <v>1</v>
      </c>
      <c r="O47" s="55">
        <f t="shared" si="30"/>
        <v>1</v>
      </c>
      <c r="P47" s="55">
        <f t="shared" si="30"/>
        <v>1</v>
      </c>
      <c r="Q47" s="55">
        <f t="shared" si="30"/>
        <v>1</v>
      </c>
      <c r="R47" s="55">
        <f t="shared" si="30"/>
        <v>1</v>
      </c>
      <c r="S47" s="55">
        <f t="shared" si="30"/>
        <v>1</v>
      </c>
      <c r="T47" s="55">
        <f t="shared" si="30"/>
        <v>1</v>
      </c>
      <c r="U47" s="55">
        <f t="shared" si="30"/>
        <v>1</v>
      </c>
      <c r="V47" s="55">
        <f t="shared" si="30"/>
        <v>1</v>
      </c>
      <c r="W47" s="55">
        <f t="shared" si="30"/>
        <v>1</v>
      </c>
      <c r="X47" s="55">
        <f t="shared" si="30"/>
        <v>1</v>
      </c>
      <c r="Y47" s="55">
        <f t="shared" si="30"/>
        <v>1</v>
      </c>
      <c r="Z47" s="55">
        <f t="shared" si="30"/>
        <v>1</v>
      </c>
      <c r="AA47" s="55">
        <f t="shared" si="30"/>
        <v>1</v>
      </c>
      <c r="AB47" s="55">
        <f t="shared" si="30"/>
        <v>1</v>
      </c>
      <c r="AC47" s="55">
        <f t="shared" si="30"/>
        <v>1</v>
      </c>
      <c r="AD47" s="55">
        <f t="shared" si="30"/>
        <v>1</v>
      </c>
      <c r="AE47" s="55">
        <f t="shared" si="30"/>
        <v>1</v>
      </c>
      <c r="AF47" s="55">
        <f t="shared" si="30"/>
        <v>1</v>
      </c>
      <c r="AG47" s="55">
        <f t="shared" si="30"/>
        <v>1</v>
      </c>
      <c r="AH47" s="55">
        <f t="shared" si="30"/>
        <v>1</v>
      </c>
    </row>
    <row r="48" spans="3:34" s="1" customFormat="1" ht="14" hidden="1" outlineLevel="1">
      <c r="C48" s="1" t="s">
        <v>29</v>
      </c>
      <c r="D48" s="55">
        <f t="shared" ref="D48:AH48" si="31">COUNTIF(D8:D25,"３-")</f>
        <v>1</v>
      </c>
      <c r="E48" s="55">
        <f t="shared" si="31"/>
        <v>1</v>
      </c>
      <c r="F48" s="55">
        <f t="shared" si="31"/>
        <v>1</v>
      </c>
      <c r="G48" s="55">
        <f t="shared" si="31"/>
        <v>1</v>
      </c>
      <c r="H48" s="55">
        <f t="shared" si="31"/>
        <v>1</v>
      </c>
      <c r="I48" s="55">
        <f t="shared" si="31"/>
        <v>1</v>
      </c>
      <c r="J48" s="55">
        <f t="shared" si="31"/>
        <v>1</v>
      </c>
      <c r="K48" s="55">
        <f t="shared" si="31"/>
        <v>1</v>
      </c>
      <c r="L48" s="55">
        <f t="shared" si="31"/>
        <v>1</v>
      </c>
      <c r="M48" s="55">
        <f t="shared" si="31"/>
        <v>1</v>
      </c>
      <c r="N48" s="55">
        <f t="shared" si="31"/>
        <v>1</v>
      </c>
      <c r="O48" s="55">
        <f t="shared" si="31"/>
        <v>1</v>
      </c>
      <c r="P48" s="55">
        <f t="shared" si="31"/>
        <v>1</v>
      </c>
      <c r="Q48" s="55">
        <f t="shared" si="31"/>
        <v>1</v>
      </c>
      <c r="R48" s="55">
        <f t="shared" si="31"/>
        <v>1</v>
      </c>
      <c r="S48" s="55">
        <f t="shared" si="31"/>
        <v>1</v>
      </c>
      <c r="T48" s="55">
        <f t="shared" si="31"/>
        <v>1</v>
      </c>
      <c r="U48" s="55">
        <f t="shared" si="31"/>
        <v>1</v>
      </c>
      <c r="V48" s="55">
        <f t="shared" si="31"/>
        <v>1</v>
      </c>
      <c r="W48" s="55">
        <f t="shared" si="31"/>
        <v>1</v>
      </c>
      <c r="X48" s="55">
        <f t="shared" si="31"/>
        <v>1</v>
      </c>
      <c r="Y48" s="55">
        <f t="shared" si="31"/>
        <v>1</v>
      </c>
      <c r="Z48" s="55">
        <f t="shared" si="31"/>
        <v>1</v>
      </c>
      <c r="AA48" s="55">
        <f t="shared" si="31"/>
        <v>1</v>
      </c>
      <c r="AB48" s="55">
        <f t="shared" si="31"/>
        <v>1</v>
      </c>
      <c r="AC48" s="55">
        <f t="shared" si="31"/>
        <v>1</v>
      </c>
      <c r="AD48" s="55">
        <f t="shared" si="31"/>
        <v>1</v>
      </c>
      <c r="AE48" s="55">
        <f t="shared" si="31"/>
        <v>1</v>
      </c>
      <c r="AF48" s="55">
        <f t="shared" si="31"/>
        <v>1</v>
      </c>
      <c r="AG48" s="55">
        <f t="shared" si="31"/>
        <v>1</v>
      </c>
      <c r="AH48" s="55">
        <f t="shared" si="31"/>
        <v>1</v>
      </c>
    </row>
    <row r="49" spans="3:34" s="1" customFormat="1" ht="14" hidden="1" outlineLevel="1">
      <c r="C49" s="1" t="s">
        <v>30</v>
      </c>
      <c r="D49" s="55">
        <f t="shared" ref="D49:AH49" si="32">COUNTIF(D8:D25,"３－")</f>
        <v>1</v>
      </c>
      <c r="E49" s="55">
        <f t="shared" si="32"/>
        <v>1</v>
      </c>
      <c r="F49" s="55">
        <f t="shared" si="32"/>
        <v>1</v>
      </c>
      <c r="G49" s="55">
        <f t="shared" si="32"/>
        <v>1</v>
      </c>
      <c r="H49" s="55">
        <f t="shared" si="32"/>
        <v>1</v>
      </c>
      <c r="I49" s="55">
        <f t="shared" si="32"/>
        <v>1</v>
      </c>
      <c r="J49" s="55">
        <f t="shared" si="32"/>
        <v>1</v>
      </c>
      <c r="K49" s="55">
        <f t="shared" si="32"/>
        <v>1</v>
      </c>
      <c r="L49" s="55">
        <f t="shared" si="32"/>
        <v>1</v>
      </c>
      <c r="M49" s="55">
        <f t="shared" si="32"/>
        <v>1</v>
      </c>
      <c r="N49" s="55">
        <f t="shared" si="32"/>
        <v>1</v>
      </c>
      <c r="O49" s="55">
        <f t="shared" si="32"/>
        <v>1</v>
      </c>
      <c r="P49" s="55">
        <f t="shared" si="32"/>
        <v>1</v>
      </c>
      <c r="Q49" s="55">
        <f t="shared" si="32"/>
        <v>1</v>
      </c>
      <c r="R49" s="55">
        <f t="shared" si="32"/>
        <v>1</v>
      </c>
      <c r="S49" s="55">
        <f t="shared" si="32"/>
        <v>1</v>
      </c>
      <c r="T49" s="55">
        <f t="shared" si="32"/>
        <v>1</v>
      </c>
      <c r="U49" s="55">
        <f t="shared" si="32"/>
        <v>1</v>
      </c>
      <c r="V49" s="55">
        <f t="shared" si="32"/>
        <v>1</v>
      </c>
      <c r="W49" s="55">
        <f t="shared" si="32"/>
        <v>1</v>
      </c>
      <c r="X49" s="55">
        <f t="shared" si="32"/>
        <v>1</v>
      </c>
      <c r="Y49" s="55">
        <f t="shared" si="32"/>
        <v>1</v>
      </c>
      <c r="Z49" s="55">
        <f t="shared" si="32"/>
        <v>1</v>
      </c>
      <c r="AA49" s="55">
        <f t="shared" si="32"/>
        <v>1</v>
      </c>
      <c r="AB49" s="55">
        <f t="shared" si="32"/>
        <v>1</v>
      </c>
      <c r="AC49" s="55">
        <f t="shared" si="32"/>
        <v>1</v>
      </c>
      <c r="AD49" s="55">
        <f t="shared" si="32"/>
        <v>1</v>
      </c>
      <c r="AE49" s="55">
        <f t="shared" si="32"/>
        <v>1</v>
      </c>
      <c r="AF49" s="55">
        <f t="shared" si="32"/>
        <v>1</v>
      </c>
      <c r="AG49" s="55">
        <f t="shared" si="32"/>
        <v>1</v>
      </c>
      <c r="AH49" s="55">
        <f t="shared" si="32"/>
        <v>1</v>
      </c>
    </row>
    <row r="50" spans="3:34" s="1" customFormat="1" ht="14" hidden="1" outlineLevel="1">
      <c r="C50" s="1" t="s">
        <v>40</v>
      </c>
      <c r="D50" s="55">
        <f t="shared" ref="D50:AH50" si="33">SUM(D34:D35)</f>
        <v>2</v>
      </c>
      <c r="E50" s="55">
        <f t="shared" si="33"/>
        <v>2</v>
      </c>
      <c r="F50" s="55">
        <f t="shared" si="33"/>
        <v>2</v>
      </c>
      <c r="G50" s="55">
        <f t="shared" si="33"/>
        <v>2</v>
      </c>
      <c r="H50" s="55">
        <f t="shared" si="33"/>
        <v>2</v>
      </c>
      <c r="I50" s="55">
        <f t="shared" si="33"/>
        <v>2</v>
      </c>
      <c r="J50" s="55">
        <f t="shared" si="33"/>
        <v>2</v>
      </c>
      <c r="K50" s="55">
        <f t="shared" si="33"/>
        <v>2</v>
      </c>
      <c r="L50" s="55">
        <f t="shared" si="33"/>
        <v>2</v>
      </c>
      <c r="M50" s="55">
        <f t="shared" si="33"/>
        <v>2</v>
      </c>
      <c r="N50" s="55">
        <f t="shared" si="33"/>
        <v>2</v>
      </c>
      <c r="O50" s="55">
        <f t="shared" si="33"/>
        <v>2</v>
      </c>
      <c r="P50" s="55">
        <f t="shared" si="33"/>
        <v>2</v>
      </c>
      <c r="Q50" s="55">
        <f t="shared" si="33"/>
        <v>2</v>
      </c>
      <c r="R50" s="55">
        <f t="shared" si="33"/>
        <v>2</v>
      </c>
      <c r="S50" s="55">
        <f t="shared" si="33"/>
        <v>2</v>
      </c>
      <c r="T50" s="55">
        <f t="shared" si="33"/>
        <v>2</v>
      </c>
      <c r="U50" s="55">
        <f t="shared" si="33"/>
        <v>2</v>
      </c>
      <c r="V50" s="55">
        <f t="shared" si="33"/>
        <v>2</v>
      </c>
      <c r="W50" s="55">
        <f t="shared" si="33"/>
        <v>2</v>
      </c>
      <c r="X50" s="55">
        <f t="shared" si="33"/>
        <v>2</v>
      </c>
      <c r="Y50" s="55">
        <f t="shared" si="33"/>
        <v>2</v>
      </c>
      <c r="Z50" s="55">
        <f t="shared" si="33"/>
        <v>2</v>
      </c>
      <c r="AA50" s="55">
        <f t="shared" si="33"/>
        <v>2</v>
      </c>
      <c r="AB50" s="55">
        <f t="shared" si="33"/>
        <v>2</v>
      </c>
      <c r="AC50" s="55">
        <f t="shared" si="33"/>
        <v>2</v>
      </c>
      <c r="AD50" s="55">
        <f t="shared" si="33"/>
        <v>2</v>
      </c>
      <c r="AE50" s="55">
        <f t="shared" si="33"/>
        <v>2</v>
      </c>
      <c r="AF50" s="55">
        <f t="shared" si="33"/>
        <v>2</v>
      </c>
      <c r="AG50" s="55">
        <f t="shared" si="33"/>
        <v>2</v>
      </c>
      <c r="AH50" s="55">
        <f t="shared" si="33"/>
        <v>2</v>
      </c>
    </row>
    <row r="51" spans="3:34" s="1" customFormat="1" ht="14" collapsed="1">
      <c r="C51" s="1" t="s">
        <v>42</v>
      </c>
      <c r="D51" s="55">
        <f t="shared" ref="D51:AH51" si="34">SUM(D36:D37)</f>
        <v>2</v>
      </c>
      <c r="E51" s="55">
        <f t="shared" si="34"/>
        <v>2</v>
      </c>
      <c r="F51" s="55">
        <f t="shared" si="34"/>
        <v>2</v>
      </c>
      <c r="G51" s="55">
        <f t="shared" si="34"/>
        <v>2</v>
      </c>
      <c r="H51" s="55">
        <f t="shared" si="34"/>
        <v>2</v>
      </c>
      <c r="I51" s="55">
        <f t="shared" si="34"/>
        <v>2</v>
      </c>
      <c r="J51" s="55">
        <f t="shared" si="34"/>
        <v>2</v>
      </c>
      <c r="K51" s="55">
        <f t="shared" si="34"/>
        <v>2</v>
      </c>
      <c r="L51" s="55">
        <f t="shared" si="34"/>
        <v>2</v>
      </c>
      <c r="M51" s="55">
        <f t="shared" si="34"/>
        <v>2</v>
      </c>
      <c r="N51" s="55">
        <f t="shared" si="34"/>
        <v>2</v>
      </c>
      <c r="O51" s="55">
        <f t="shared" si="34"/>
        <v>2</v>
      </c>
      <c r="P51" s="55">
        <f t="shared" si="34"/>
        <v>2</v>
      </c>
      <c r="Q51" s="55">
        <f t="shared" si="34"/>
        <v>2</v>
      </c>
      <c r="R51" s="55">
        <f t="shared" si="34"/>
        <v>2</v>
      </c>
      <c r="S51" s="55">
        <f t="shared" si="34"/>
        <v>2</v>
      </c>
      <c r="T51" s="55">
        <f t="shared" si="34"/>
        <v>2</v>
      </c>
      <c r="U51" s="55">
        <f t="shared" si="34"/>
        <v>2</v>
      </c>
      <c r="V51" s="55">
        <f t="shared" si="34"/>
        <v>2</v>
      </c>
      <c r="W51" s="55">
        <f t="shared" si="34"/>
        <v>2</v>
      </c>
      <c r="X51" s="55">
        <f t="shared" si="34"/>
        <v>2</v>
      </c>
      <c r="Y51" s="55">
        <f t="shared" si="34"/>
        <v>2</v>
      </c>
      <c r="Z51" s="55">
        <f t="shared" si="34"/>
        <v>2</v>
      </c>
      <c r="AA51" s="55">
        <f t="shared" si="34"/>
        <v>2</v>
      </c>
      <c r="AB51" s="55">
        <f t="shared" si="34"/>
        <v>2</v>
      </c>
      <c r="AC51" s="55">
        <f t="shared" si="34"/>
        <v>2</v>
      </c>
      <c r="AD51" s="55">
        <f t="shared" si="34"/>
        <v>2</v>
      </c>
      <c r="AE51" s="55">
        <f t="shared" si="34"/>
        <v>2</v>
      </c>
      <c r="AF51" s="55">
        <f t="shared" si="34"/>
        <v>2</v>
      </c>
      <c r="AG51" s="55">
        <f t="shared" si="34"/>
        <v>2</v>
      </c>
      <c r="AH51" s="55">
        <f t="shared" si="34"/>
        <v>2</v>
      </c>
    </row>
    <row r="52" spans="3:34" s="1" customFormat="1" ht="14">
      <c r="C52" s="1" t="s">
        <v>24</v>
      </c>
      <c r="D52" s="55">
        <f t="shared" ref="D52:AH52" si="35">SUM(D38:D41)</f>
        <v>4</v>
      </c>
      <c r="E52" s="55">
        <f t="shared" si="35"/>
        <v>4</v>
      </c>
      <c r="F52" s="55">
        <f t="shared" si="35"/>
        <v>8</v>
      </c>
      <c r="G52" s="55">
        <f t="shared" si="35"/>
        <v>4</v>
      </c>
      <c r="H52" s="55">
        <f t="shared" si="35"/>
        <v>4</v>
      </c>
      <c r="I52" s="55">
        <f t="shared" si="35"/>
        <v>4</v>
      </c>
      <c r="J52" s="55">
        <f t="shared" si="35"/>
        <v>4</v>
      </c>
      <c r="K52" s="55">
        <f t="shared" si="35"/>
        <v>4</v>
      </c>
      <c r="L52" s="55">
        <f t="shared" si="35"/>
        <v>4</v>
      </c>
      <c r="M52" s="55">
        <f t="shared" si="35"/>
        <v>4</v>
      </c>
      <c r="N52" s="55">
        <f t="shared" si="35"/>
        <v>4</v>
      </c>
      <c r="O52" s="55">
        <f t="shared" si="35"/>
        <v>4</v>
      </c>
      <c r="P52" s="55">
        <f t="shared" si="35"/>
        <v>4</v>
      </c>
      <c r="Q52" s="55">
        <f t="shared" si="35"/>
        <v>4</v>
      </c>
      <c r="R52" s="55">
        <f t="shared" si="35"/>
        <v>4</v>
      </c>
      <c r="S52" s="55">
        <f t="shared" si="35"/>
        <v>4</v>
      </c>
      <c r="T52" s="55">
        <f t="shared" si="35"/>
        <v>4</v>
      </c>
      <c r="U52" s="55">
        <f t="shared" si="35"/>
        <v>4</v>
      </c>
      <c r="V52" s="55">
        <f t="shared" si="35"/>
        <v>4</v>
      </c>
      <c r="W52" s="55">
        <f t="shared" si="35"/>
        <v>4</v>
      </c>
      <c r="X52" s="55">
        <f t="shared" si="35"/>
        <v>4</v>
      </c>
      <c r="Y52" s="55">
        <f t="shared" si="35"/>
        <v>4</v>
      </c>
      <c r="Z52" s="55">
        <f t="shared" si="35"/>
        <v>4</v>
      </c>
      <c r="AA52" s="55">
        <f t="shared" si="35"/>
        <v>4</v>
      </c>
      <c r="AB52" s="55">
        <f t="shared" si="35"/>
        <v>4</v>
      </c>
      <c r="AC52" s="55">
        <f t="shared" si="35"/>
        <v>4</v>
      </c>
      <c r="AD52" s="55">
        <f t="shared" si="35"/>
        <v>4</v>
      </c>
      <c r="AE52" s="55">
        <f t="shared" si="35"/>
        <v>4</v>
      </c>
      <c r="AF52" s="55">
        <f t="shared" si="35"/>
        <v>4</v>
      </c>
      <c r="AG52" s="55">
        <f t="shared" si="35"/>
        <v>4</v>
      </c>
      <c r="AH52" s="55">
        <f t="shared" si="35"/>
        <v>4</v>
      </c>
    </row>
    <row r="53" spans="3:34" s="1" customFormat="1" ht="14">
      <c r="C53" s="1" t="s">
        <v>41</v>
      </c>
      <c r="D53" s="55">
        <f t="shared" ref="D53:AH53" si="36">SUM(D42:D43)</f>
        <v>2</v>
      </c>
      <c r="E53" s="55">
        <f t="shared" si="36"/>
        <v>2</v>
      </c>
      <c r="F53" s="55">
        <f t="shared" si="36"/>
        <v>2</v>
      </c>
      <c r="G53" s="55">
        <f t="shared" si="36"/>
        <v>2</v>
      </c>
      <c r="H53" s="55">
        <f t="shared" si="36"/>
        <v>2</v>
      </c>
      <c r="I53" s="55">
        <f t="shared" si="36"/>
        <v>2</v>
      </c>
      <c r="J53" s="55">
        <f t="shared" si="36"/>
        <v>2</v>
      </c>
      <c r="K53" s="55">
        <f t="shared" si="36"/>
        <v>2</v>
      </c>
      <c r="L53" s="55">
        <f t="shared" si="36"/>
        <v>2</v>
      </c>
      <c r="M53" s="55">
        <f t="shared" si="36"/>
        <v>2</v>
      </c>
      <c r="N53" s="55">
        <f t="shared" si="36"/>
        <v>2</v>
      </c>
      <c r="O53" s="55">
        <f t="shared" si="36"/>
        <v>2</v>
      </c>
      <c r="P53" s="55">
        <f t="shared" si="36"/>
        <v>2</v>
      </c>
      <c r="Q53" s="55">
        <f t="shared" si="36"/>
        <v>2</v>
      </c>
      <c r="R53" s="55">
        <f t="shared" si="36"/>
        <v>2</v>
      </c>
      <c r="S53" s="55">
        <f t="shared" si="36"/>
        <v>2</v>
      </c>
      <c r="T53" s="55">
        <f t="shared" si="36"/>
        <v>2</v>
      </c>
      <c r="U53" s="55">
        <f t="shared" si="36"/>
        <v>2</v>
      </c>
      <c r="V53" s="55">
        <f t="shared" si="36"/>
        <v>2</v>
      </c>
      <c r="W53" s="55">
        <f t="shared" si="36"/>
        <v>2</v>
      </c>
      <c r="X53" s="55">
        <f t="shared" si="36"/>
        <v>2</v>
      </c>
      <c r="Y53" s="55">
        <f t="shared" si="36"/>
        <v>2</v>
      </c>
      <c r="Z53" s="55">
        <f t="shared" si="36"/>
        <v>2</v>
      </c>
      <c r="AA53" s="55">
        <f t="shared" si="36"/>
        <v>2</v>
      </c>
      <c r="AB53" s="55">
        <f t="shared" si="36"/>
        <v>2</v>
      </c>
      <c r="AC53" s="55">
        <f t="shared" si="36"/>
        <v>2</v>
      </c>
      <c r="AD53" s="55">
        <f t="shared" si="36"/>
        <v>2</v>
      </c>
      <c r="AE53" s="55">
        <f t="shared" si="36"/>
        <v>2</v>
      </c>
      <c r="AF53" s="55">
        <f t="shared" si="36"/>
        <v>2</v>
      </c>
      <c r="AG53" s="55">
        <f t="shared" si="36"/>
        <v>2</v>
      </c>
      <c r="AH53" s="55">
        <f t="shared" si="36"/>
        <v>2</v>
      </c>
    </row>
    <row r="54" spans="3:34" s="1" customFormat="1" ht="14">
      <c r="C54" s="1" t="s">
        <v>36</v>
      </c>
      <c r="D54" s="55">
        <f t="shared" ref="D54:AH54" si="37">SUM(D44:D45)</f>
        <v>2</v>
      </c>
      <c r="E54" s="55">
        <f t="shared" si="37"/>
        <v>2</v>
      </c>
      <c r="F54" s="55">
        <f t="shared" si="37"/>
        <v>2</v>
      </c>
      <c r="G54" s="55">
        <f t="shared" si="37"/>
        <v>2</v>
      </c>
      <c r="H54" s="55">
        <f t="shared" si="37"/>
        <v>2</v>
      </c>
      <c r="I54" s="55">
        <f t="shared" si="37"/>
        <v>2</v>
      </c>
      <c r="J54" s="55">
        <f t="shared" si="37"/>
        <v>2</v>
      </c>
      <c r="K54" s="55">
        <f t="shared" si="37"/>
        <v>2</v>
      </c>
      <c r="L54" s="55">
        <f t="shared" si="37"/>
        <v>2</v>
      </c>
      <c r="M54" s="55">
        <f t="shared" si="37"/>
        <v>2</v>
      </c>
      <c r="N54" s="55">
        <f t="shared" si="37"/>
        <v>2</v>
      </c>
      <c r="O54" s="55">
        <f t="shared" si="37"/>
        <v>2</v>
      </c>
      <c r="P54" s="55">
        <f t="shared" si="37"/>
        <v>2</v>
      </c>
      <c r="Q54" s="55">
        <f t="shared" si="37"/>
        <v>2</v>
      </c>
      <c r="R54" s="55">
        <f t="shared" si="37"/>
        <v>2</v>
      </c>
      <c r="S54" s="55">
        <f t="shared" si="37"/>
        <v>2</v>
      </c>
      <c r="T54" s="55">
        <f t="shared" si="37"/>
        <v>2</v>
      </c>
      <c r="U54" s="55">
        <f t="shared" si="37"/>
        <v>2</v>
      </c>
      <c r="V54" s="55">
        <f t="shared" si="37"/>
        <v>2</v>
      </c>
      <c r="W54" s="55">
        <f t="shared" si="37"/>
        <v>2</v>
      </c>
      <c r="X54" s="55">
        <f t="shared" si="37"/>
        <v>2</v>
      </c>
      <c r="Y54" s="55">
        <f t="shared" si="37"/>
        <v>2</v>
      </c>
      <c r="Z54" s="55">
        <f t="shared" si="37"/>
        <v>2</v>
      </c>
      <c r="AA54" s="55">
        <f t="shared" si="37"/>
        <v>2</v>
      </c>
      <c r="AB54" s="55">
        <f t="shared" si="37"/>
        <v>2</v>
      </c>
      <c r="AC54" s="55">
        <f t="shared" si="37"/>
        <v>2</v>
      </c>
      <c r="AD54" s="55">
        <f t="shared" si="37"/>
        <v>2</v>
      </c>
      <c r="AE54" s="55">
        <f t="shared" si="37"/>
        <v>2</v>
      </c>
      <c r="AF54" s="55">
        <f t="shared" si="37"/>
        <v>2</v>
      </c>
      <c r="AG54" s="55">
        <f t="shared" si="37"/>
        <v>2</v>
      </c>
      <c r="AH54" s="55">
        <f t="shared" si="37"/>
        <v>2</v>
      </c>
    </row>
    <row r="55" spans="3:34" s="1" customFormat="1" ht="14">
      <c r="C55" s="1" t="s">
        <v>28</v>
      </c>
      <c r="D55" s="55">
        <f t="shared" ref="D55:AH55" si="38">SUM(D46:D49)</f>
        <v>4</v>
      </c>
      <c r="E55" s="55">
        <f t="shared" si="38"/>
        <v>4</v>
      </c>
      <c r="F55" s="55">
        <f t="shared" si="38"/>
        <v>4</v>
      </c>
      <c r="G55" s="55">
        <f t="shared" si="38"/>
        <v>4</v>
      </c>
      <c r="H55" s="55">
        <f t="shared" si="38"/>
        <v>4</v>
      </c>
      <c r="I55" s="55">
        <f t="shared" si="38"/>
        <v>4</v>
      </c>
      <c r="J55" s="55">
        <f t="shared" si="38"/>
        <v>4</v>
      </c>
      <c r="K55" s="55">
        <f t="shared" si="38"/>
        <v>4</v>
      </c>
      <c r="L55" s="55">
        <f t="shared" si="38"/>
        <v>4</v>
      </c>
      <c r="M55" s="55">
        <f t="shared" si="38"/>
        <v>4</v>
      </c>
      <c r="N55" s="55">
        <f t="shared" si="38"/>
        <v>4</v>
      </c>
      <c r="O55" s="55">
        <f t="shared" si="38"/>
        <v>4</v>
      </c>
      <c r="P55" s="55">
        <f t="shared" si="38"/>
        <v>4</v>
      </c>
      <c r="Q55" s="55">
        <f t="shared" si="38"/>
        <v>4</v>
      </c>
      <c r="R55" s="55">
        <f t="shared" si="38"/>
        <v>4</v>
      </c>
      <c r="S55" s="55">
        <f t="shared" si="38"/>
        <v>4</v>
      </c>
      <c r="T55" s="55">
        <f t="shared" si="38"/>
        <v>4</v>
      </c>
      <c r="U55" s="55">
        <f t="shared" si="38"/>
        <v>4</v>
      </c>
      <c r="V55" s="55">
        <f t="shared" si="38"/>
        <v>4</v>
      </c>
      <c r="W55" s="55">
        <f t="shared" si="38"/>
        <v>4</v>
      </c>
      <c r="X55" s="55">
        <f t="shared" si="38"/>
        <v>4</v>
      </c>
      <c r="Y55" s="55">
        <f t="shared" si="38"/>
        <v>4</v>
      </c>
      <c r="Z55" s="55">
        <f t="shared" si="38"/>
        <v>4</v>
      </c>
      <c r="AA55" s="55">
        <f t="shared" si="38"/>
        <v>4</v>
      </c>
      <c r="AB55" s="55">
        <f t="shared" si="38"/>
        <v>4</v>
      </c>
      <c r="AC55" s="55">
        <f t="shared" si="38"/>
        <v>4</v>
      </c>
      <c r="AD55" s="55">
        <f t="shared" si="38"/>
        <v>4</v>
      </c>
      <c r="AE55" s="55">
        <f t="shared" si="38"/>
        <v>4</v>
      </c>
      <c r="AF55" s="55">
        <f t="shared" si="38"/>
        <v>4</v>
      </c>
      <c r="AG55" s="55">
        <f t="shared" si="38"/>
        <v>4</v>
      </c>
      <c r="AH55" s="55">
        <f t="shared" si="38"/>
        <v>4</v>
      </c>
    </row>
    <row r="56" spans="3:34" s="1" customFormat="1" ht="14">
      <c r="C56" s="1" t="s">
        <v>132</v>
      </c>
      <c r="D56" s="55">
        <f t="shared" ref="D56:AH56" si="39">COUNTIF(D12:D23,"ﾍﾙ")</f>
        <v>0</v>
      </c>
      <c r="E56" s="55">
        <f t="shared" si="39"/>
        <v>0</v>
      </c>
      <c r="F56" s="55">
        <f t="shared" si="39"/>
        <v>0</v>
      </c>
      <c r="G56" s="55">
        <f t="shared" si="39"/>
        <v>0</v>
      </c>
      <c r="H56" s="55">
        <f t="shared" si="39"/>
        <v>0</v>
      </c>
      <c r="I56" s="55">
        <f t="shared" si="39"/>
        <v>0</v>
      </c>
      <c r="J56" s="55">
        <f t="shared" si="39"/>
        <v>0</v>
      </c>
      <c r="K56" s="55">
        <f t="shared" si="39"/>
        <v>0</v>
      </c>
      <c r="L56" s="55">
        <f t="shared" si="39"/>
        <v>0</v>
      </c>
      <c r="M56" s="55">
        <f t="shared" si="39"/>
        <v>0</v>
      </c>
      <c r="N56" s="55">
        <f t="shared" si="39"/>
        <v>0</v>
      </c>
      <c r="O56" s="55">
        <f t="shared" si="39"/>
        <v>0</v>
      </c>
      <c r="P56" s="55">
        <f t="shared" si="39"/>
        <v>0</v>
      </c>
      <c r="Q56" s="55">
        <f t="shared" si="39"/>
        <v>0</v>
      </c>
      <c r="R56" s="55">
        <f t="shared" si="39"/>
        <v>0</v>
      </c>
      <c r="S56" s="55">
        <f t="shared" si="39"/>
        <v>0</v>
      </c>
      <c r="T56" s="55">
        <f t="shared" si="39"/>
        <v>0</v>
      </c>
      <c r="U56" s="55">
        <f t="shared" si="39"/>
        <v>0</v>
      </c>
      <c r="V56" s="55">
        <f t="shared" si="39"/>
        <v>0</v>
      </c>
      <c r="W56" s="55">
        <f t="shared" si="39"/>
        <v>0</v>
      </c>
      <c r="X56" s="55">
        <f t="shared" si="39"/>
        <v>0</v>
      </c>
      <c r="Y56" s="55">
        <f t="shared" si="39"/>
        <v>0</v>
      </c>
      <c r="Z56" s="55">
        <f t="shared" si="39"/>
        <v>0</v>
      </c>
      <c r="AA56" s="55">
        <f t="shared" si="39"/>
        <v>0</v>
      </c>
      <c r="AB56" s="55">
        <f t="shared" si="39"/>
        <v>0</v>
      </c>
      <c r="AC56" s="55">
        <f t="shared" si="39"/>
        <v>0</v>
      </c>
      <c r="AD56" s="55">
        <f t="shared" si="39"/>
        <v>0</v>
      </c>
      <c r="AE56" s="55">
        <f t="shared" si="39"/>
        <v>0</v>
      </c>
      <c r="AF56" s="55">
        <f t="shared" si="39"/>
        <v>0</v>
      </c>
      <c r="AG56" s="55">
        <f t="shared" si="39"/>
        <v>0</v>
      </c>
      <c r="AH56" s="55">
        <f t="shared" si="39"/>
        <v>0</v>
      </c>
    </row>
    <row r="57" spans="3:34" s="1" customFormat="1" ht="14"/>
    <row r="58" spans="3:34" s="1" customFormat="1" ht="14"/>
    <row r="59" spans="3:34" s="1" customFormat="1" ht="14"/>
  </sheetData>
  <mergeCells count="53">
    <mergeCell ref="I1:Q1"/>
    <mergeCell ref="Y1:AH1"/>
    <mergeCell ref="AI1:AL1"/>
    <mergeCell ref="A2:C2"/>
    <mergeCell ref="E2:J2"/>
    <mergeCell ref="N2:Q2"/>
    <mergeCell ref="Y2:AH2"/>
    <mergeCell ref="AI2:AL2"/>
    <mergeCell ref="N3:Q3"/>
    <mergeCell ref="D4:J4"/>
    <mergeCell ref="K4:Q4"/>
    <mergeCell ref="R4:X4"/>
    <mergeCell ref="Y4:AE4"/>
    <mergeCell ref="AF4:AH4"/>
    <mergeCell ref="AI4:AK4"/>
    <mergeCell ref="A26:C26"/>
    <mergeCell ref="A4:A7"/>
    <mergeCell ref="B4:B7"/>
    <mergeCell ref="C4:C6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S1:X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22:Z23">
    <cfRule type="expression" dxfId="10837" priority="5" stopIfTrue="1">
      <formula>AND(WEEKDAY(D$5)=1)</formula>
    </cfRule>
  </conditionalFormatting>
  <conditionalFormatting sqref="J12:J21">
    <cfRule type="expression" dxfId="10836" priority="29" stopIfTrue="1">
      <formula>AND(WEEKDAY(J$5)=1)</formula>
    </cfRule>
  </conditionalFormatting>
  <conditionalFormatting sqref="K12:Z16">
    <cfRule type="expression" dxfId="10835" priority="25" stopIfTrue="1">
      <formula>AND(WEEKDAY(K$5)=1)</formula>
    </cfRule>
  </conditionalFormatting>
  <conditionalFormatting sqref="L11">
    <cfRule type="expression" dxfId="10834" priority="14" stopIfTrue="1">
      <formula>AND(WEEKDAY(L$5)=1)</formula>
    </cfRule>
  </conditionalFormatting>
  <conditionalFormatting sqref="L17 K17:K21 L18:O18 L19:N19 P19:S19 L20:S20 L21:N21">
    <cfRule type="expression" dxfId="10833" priority="36" stopIfTrue="1">
      <formula>AND(WEEKDAY(K$5)=1)</formula>
    </cfRule>
  </conditionalFormatting>
  <conditionalFormatting sqref="M11:R17">
    <cfRule type="expression" dxfId="10832" priority="52" stopIfTrue="1">
      <formula>AND(WEEKDAY(M$5)=1)</formula>
    </cfRule>
  </conditionalFormatting>
  <conditionalFormatting sqref="S17:Z17">
    <cfRule type="expression" dxfId="10831" priority="32" stopIfTrue="1">
      <formula>AND(WEEKDAY(S$5)=1)</formula>
    </cfRule>
  </conditionalFormatting>
  <conditionalFormatting sqref="AA5:AH6 L5:Z8 J5:K11 D5:I21 AC7:AF7 AA7:AB25 AC8 AE8:AF8 AG8:AH25 T9:V9 X9:Z9 L9:S10 AC9:AF12 T10:Z10 S11:Z11 AC13 AE13:AF13 AC14:AF14 AC15 AE15:AF15 AC16:AF18 Q18:Z18 AC19 AE19:AF19 T19:Z20 AC20:AF25 P21:Z21 L24:V24 X24:Z24 D24:K25 L25:Z25">
    <cfRule type="expression" dxfId="10830" priority="1" stopIfTrue="1">
      <formula>AND(WEEKDAY(D$5)=1)</formula>
    </cfRule>
  </conditionalFormatting>
  <conditionalFormatting sqref="AI8:AK25 AN8:AN25">
    <cfRule type="cellIs" dxfId="10829" priority="4" stopIfTrue="1" operator="equal">
      <formula>0</formula>
    </cfRule>
  </conditionalFormatting>
  <dataValidations count="2">
    <dataValidation type="list" allowBlank="1" showInputMessage="1" showErrorMessage="1" sqref="O25:S25 W25 AC25:AG25 AH24:AH25 T24:V25 D24:N25 X24:AB25" xr:uid="{00000000-0002-0000-1D00-000000000000}">
      <formula1>"ヤ,2早,3早,2オ,3オ,2－,3－,－,日,有,2,3"</formula1>
    </dataValidation>
    <dataValidation type="list" allowBlank="1" showInputMessage="1" showErrorMessage="1" sqref="W8 AD14 O20 O24:S24 AC24:AG24 O8:O18 O22:O23 P8:P17 P19:P23 W10:W23 AD9:AD12 AD16:AD18 AD20:AD23 D8:N23 X8:AC23 AE8:AH23 Q8:V23" xr:uid="{00000000-0002-0000-1D00-000001000000}">
      <formula1>"ヤ,2早,3早,2オ,3オ,2－,3－,－,日,有,2,3,事,ﾍﾙ,ｹｱ,6:30,7:00,8:30"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X59"/>
  <sheetViews>
    <sheetView workbookViewId="0">
      <selection activeCell="AB19" sqref="AB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4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301" t="s">
        <v>5</v>
      </c>
      <c r="Z2" s="1265"/>
      <c r="AA2" s="1265"/>
      <c r="AB2" s="1265"/>
      <c r="AC2" s="1265"/>
      <c r="AD2" s="1265"/>
      <c r="AE2" s="1265"/>
      <c r="AF2" s="1265"/>
      <c r="AG2" s="1266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3"/>
      <c r="AD3" s="3"/>
      <c r="AE3" s="3"/>
      <c r="AF3" s="3"/>
      <c r="AG3" s="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57"/>
      <c r="F4" s="1257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241"/>
      <c r="AD4" s="1241"/>
      <c r="AE4" s="1241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43770</v>
      </c>
      <c r="E5" s="11">
        <f>DATE($A$1,$D$2,2)</f>
        <v>43771</v>
      </c>
      <c r="F5" s="11">
        <f>DATE($A$1,$D$2,3)</f>
        <v>43772</v>
      </c>
      <c r="G5" s="11">
        <f>DATE($A$1,$D$2,4)</f>
        <v>43773</v>
      </c>
      <c r="H5" s="11">
        <f>DATE($A$1,$D$2,5)</f>
        <v>43774</v>
      </c>
      <c r="I5" s="11">
        <f>DATE($A$1,$D$2,6)</f>
        <v>43775</v>
      </c>
      <c r="J5" s="11">
        <f>DATE($A$1,$D$2,7)</f>
        <v>43776</v>
      </c>
      <c r="K5" s="11">
        <f>DATE($A$1,$D$2,8)</f>
        <v>43777</v>
      </c>
      <c r="L5" s="11">
        <f>DATE($A$1,$D$2,9)</f>
        <v>43778</v>
      </c>
      <c r="M5" s="11">
        <f>DATE($A$1,$D$2,10)</f>
        <v>43779</v>
      </c>
      <c r="N5" s="56">
        <f>DATE($A$1,$D$2,11)</f>
        <v>43780</v>
      </c>
      <c r="O5" s="11">
        <f>DATE($A$1,$D$2,12)</f>
        <v>43781</v>
      </c>
      <c r="P5" s="11">
        <f>DATE($A$1,$D$2,13)</f>
        <v>43782</v>
      </c>
      <c r="Q5" s="11">
        <f>DATE($A$1,$D$2,14)</f>
        <v>43783</v>
      </c>
      <c r="R5" s="11">
        <f>DATE($A$1,$D$2,15)</f>
        <v>43784</v>
      </c>
      <c r="S5" s="11">
        <f>DATE($A$1,$D$2,16)</f>
        <v>43785</v>
      </c>
      <c r="T5" s="11">
        <f>DATE($A$1,$D$2,17)</f>
        <v>43786</v>
      </c>
      <c r="U5" s="11">
        <f>DATE($A$1,$D$2,18)</f>
        <v>43787</v>
      </c>
      <c r="V5" s="11">
        <f>DATE($A$1,$D$2,19)</f>
        <v>43788</v>
      </c>
      <c r="W5" s="11">
        <f>DATE($A$1,$D$2,20)</f>
        <v>43789</v>
      </c>
      <c r="X5" s="11">
        <f>DATE($A$1,$D$2,21)</f>
        <v>43790</v>
      </c>
      <c r="Y5" s="11">
        <f>DATE($A$1,$D$2,22)</f>
        <v>43791</v>
      </c>
      <c r="Z5" s="11">
        <f>DATE($A$1,$D$2,23)</f>
        <v>43792</v>
      </c>
      <c r="AA5" s="11">
        <f>DATE($A$1,$D$2,24)</f>
        <v>43793</v>
      </c>
      <c r="AB5" s="11">
        <f>DATE($A$1,$D$2,25)</f>
        <v>43794</v>
      </c>
      <c r="AC5" s="11">
        <f>DATE($A$1,$D$2,26)</f>
        <v>43795</v>
      </c>
      <c r="AD5" s="11">
        <f>DATE($A$1,$D$2,27)</f>
        <v>43796</v>
      </c>
      <c r="AE5" s="11">
        <f>DATE($A$1,$D$2,28)</f>
        <v>43797</v>
      </c>
      <c r="AF5" s="88">
        <f>DATE($A$1,$D$2,29)</f>
        <v>43798</v>
      </c>
      <c r="AG5" s="11">
        <f>DATE($A$1,$D$2,30)</f>
        <v>43799</v>
      </c>
      <c r="AH5" s="90"/>
      <c r="AI5" s="90"/>
      <c r="AJ5" s="91"/>
      <c r="AK5" s="1267"/>
    </row>
    <row r="6" spans="1:49" ht="14">
      <c r="A6" s="1254"/>
      <c r="B6" s="1255"/>
      <c r="C6" s="1248"/>
      <c r="D6" s="10">
        <f t="shared" ref="D6:AG6" si="0">IF(MONTH(D5)&gt;$D$2,"",D5)</f>
        <v>43770</v>
      </c>
      <c r="E6" s="11">
        <f t="shared" si="0"/>
        <v>43771</v>
      </c>
      <c r="F6" s="56">
        <f t="shared" si="0"/>
        <v>43772</v>
      </c>
      <c r="G6" s="56">
        <f t="shared" si="0"/>
        <v>43773</v>
      </c>
      <c r="H6" s="11">
        <f t="shared" si="0"/>
        <v>43774</v>
      </c>
      <c r="I6" s="11">
        <f t="shared" si="0"/>
        <v>43775</v>
      </c>
      <c r="J6" s="11">
        <f t="shared" si="0"/>
        <v>43776</v>
      </c>
      <c r="K6" s="11">
        <f t="shared" si="0"/>
        <v>43777</v>
      </c>
      <c r="L6" s="88">
        <f t="shared" si="0"/>
        <v>43778</v>
      </c>
      <c r="M6" s="11">
        <f t="shared" si="0"/>
        <v>43779</v>
      </c>
      <c r="N6" s="88">
        <f t="shared" si="0"/>
        <v>43780</v>
      </c>
      <c r="O6" s="11">
        <f t="shared" si="0"/>
        <v>43781</v>
      </c>
      <c r="P6" s="11">
        <f t="shared" si="0"/>
        <v>43782</v>
      </c>
      <c r="Q6" s="11">
        <f t="shared" si="0"/>
        <v>43783</v>
      </c>
      <c r="R6" s="11">
        <f t="shared" si="0"/>
        <v>43784</v>
      </c>
      <c r="S6" s="11">
        <f t="shared" si="0"/>
        <v>43785</v>
      </c>
      <c r="T6" s="11">
        <f t="shared" si="0"/>
        <v>43786</v>
      </c>
      <c r="U6" s="88">
        <f t="shared" si="0"/>
        <v>43787</v>
      </c>
      <c r="V6" s="11">
        <f t="shared" si="0"/>
        <v>43788</v>
      </c>
      <c r="W6" s="11">
        <f t="shared" si="0"/>
        <v>43789</v>
      </c>
      <c r="X6" s="11">
        <f t="shared" si="0"/>
        <v>43790</v>
      </c>
      <c r="Y6" s="11">
        <f t="shared" si="0"/>
        <v>43791</v>
      </c>
      <c r="Z6" s="56">
        <f t="shared" si="0"/>
        <v>43792</v>
      </c>
      <c r="AA6" s="11">
        <f t="shared" si="0"/>
        <v>43793</v>
      </c>
      <c r="AB6" s="11">
        <f t="shared" si="0"/>
        <v>43794</v>
      </c>
      <c r="AC6" s="11">
        <f t="shared" si="0"/>
        <v>43795</v>
      </c>
      <c r="AD6" s="11">
        <f t="shared" si="0"/>
        <v>43796</v>
      </c>
      <c r="AE6" s="11">
        <f t="shared" si="0"/>
        <v>43797</v>
      </c>
      <c r="AF6" s="88">
        <f t="shared" si="0"/>
        <v>43798</v>
      </c>
      <c r="AG6" s="11">
        <f t="shared" si="0"/>
        <v>43799</v>
      </c>
      <c r="AH6" s="92"/>
      <c r="AI6" s="93"/>
      <c r="AJ6" s="94"/>
      <c r="AK6" s="1267"/>
    </row>
    <row r="7" spans="1:49" ht="14">
      <c r="A7" s="1254"/>
      <c r="B7" s="1255"/>
      <c r="C7" s="15"/>
      <c r="D7" s="708" t="str">
        <f t="shared" ref="D7:AG7" si="1">IF(D6="","",CHOOSE(WEEKDAY(D6,1),"日","月","火","水","木","金","土"))</f>
        <v>金</v>
      </c>
      <c r="E7" s="708" t="str">
        <f t="shared" si="1"/>
        <v>土</v>
      </c>
      <c r="F7" s="807" t="str">
        <f t="shared" si="1"/>
        <v>日</v>
      </c>
      <c r="G7" s="807" t="str">
        <f t="shared" si="1"/>
        <v>月</v>
      </c>
      <c r="H7" s="708" t="str">
        <f t="shared" si="1"/>
        <v>火</v>
      </c>
      <c r="I7" s="708" t="str">
        <f t="shared" si="1"/>
        <v>水</v>
      </c>
      <c r="J7" s="708" t="str">
        <f t="shared" si="1"/>
        <v>木</v>
      </c>
      <c r="K7" s="708" t="str">
        <f t="shared" si="1"/>
        <v>金</v>
      </c>
      <c r="L7" s="744" t="str">
        <f t="shared" si="1"/>
        <v>土</v>
      </c>
      <c r="M7" s="770" t="str">
        <f t="shared" si="1"/>
        <v>日</v>
      </c>
      <c r="N7" s="744" t="str">
        <f t="shared" si="1"/>
        <v>月</v>
      </c>
      <c r="O7" s="708" t="str">
        <f t="shared" si="1"/>
        <v>火</v>
      </c>
      <c r="P7" s="708" t="str">
        <f t="shared" si="1"/>
        <v>水</v>
      </c>
      <c r="Q7" s="708" t="str">
        <f t="shared" si="1"/>
        <v>木</v>
      </c>
      <c r="R7" s="708" t="str">
        <f t="shared" si="1"/>
        <v>金</v>
      </c>
      <c r="S7" s="708" t="str">
        <f t="shared" si="1"/>
        <v>土</v>
      </c>
      <c r="T7" s="770" t="str">
        <f t="shared" si="1"/>
        <v>日</v>
      </c>
      <c r="U7" s="744" t="str">
        <f t="shared" si="1"/>
        <v>月</v>
      </c>
      <c r="V7" s="708" t="str">
        <f t="shared" si="1"/>
        <v>火</v>
      </c>
      <c r="W7" s="708" t="str">
        <f t="shared" si="1"/>
        <v>水</v>
      </c>
      <c r="X7" s="708" t="str">
        <f t="shared" si="1"/>
        <v>木</v>
      </c>
      <c r="Y7" s="708" t="str">
        <f t="shared" si="1"/>
        <v>金</v>
      </c>
      <c r="Z7" s="807" t="str">
        <f t="shared" si="1"/>
        <v>土</v>
      </c>
      <c r="AA7" s="770" t="str">
        <f t="shared" si="1"/>
        <v>日</v>
      </c>
      <c r="AB7" s="708" t="str">
        <f t="shared" si="1"/>
        <v>月</v>
      </c>
      <c r="AC7" s="708" t="str">
        <f t="shared" si="1"/>
        <v>火</v>
      </c>
      <c r="AD7" s="708" t="str">
        <f t="shared" si="1"/>
        <v>水</v>
      </c>
      <c r="AE7" s="708" t="str">
        <f t="shared" si="1"/>
        <v>木</v>
      </c>
      <c r="AF7" s="744" t="str">
        <f t="shared" si="1"/>
        <v>金</v>
      </c>
      <c r="AG7" s="708" t="str">
        <f t="shared" si="1"/>
        <v>土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778" t="s">
        <v>21</v>
      </c>
      <c r="E8" s="778" t="s">
        <v>42</v>
      </c>
      <c r="F8" s="756" t="s">
        <v>42</v>
      </c>
      <c r="G8" s="756" t="s">
        <v>24</v>
      </c>
      <c r="H8" s="778" t="s">
        <v>34</v>
      </c>
      <c r="I8" s="809" t="s">
        <v>21</v>
      </c>
      <c r="J8" s="778" t="s">
        <v>42</v>
      </c>
      <c r="K8" s="815" t="s">
        <v>21</v>
      </c>
      <c r="L8" s="548" t="s">
        <v>36</v>
      </c>
      <c r="M8" s="778" t="s">
        <v>42</v>
      </c>
      <c r="N8" s="548" t="s">
        <v>21</v>
      </c>
      <c r="O8" s="778" t="s">
        <v>37</v>
      </c>
      <c r="P8" s="789" t="s">
        <v>37</v>
      </c>
      <c r="Q8" s="778" t="s">
        <v>28</v>
      </c>
      <c r="R8" s="548" t="s">
        <v>34</v>
      </c>
      <c r="S8" s="568" t="s">
        <v>21</v>
      </c>
      <c r="T8" s="548" t="s">
        <v>42</v>
      </c>
      <c r="U8" s="548" t="s">
        <v>24</v>
      </c>
      <c r="V8" s="548" t="s">
        <v>34</v>
      </c>
      <c r="W8" s="729" t="s">
        <v>21</v>
      </c>
      <c r="X8" s="548" t="s">
        <v>28</v>
      </c>
      <c r="Y8" s="548" t="s">
        <v>34</v>
      </c>
      <c r="Z8" s="756" t="s">
        <v>21</v>
      </c>
      <c r="AA8" s="548" t="s">
        <v>42</v>
      </c>
      <c r="AB8" s="548" t="s">
        <v>37</v>
      </c>
      <c r="AC8" s="548" t="s">
        <v>37</v>
      </c>
      <c r="AD8" s="568" t="s">
        <v>28</v>
      </c>
      <c r="AE8" s="568" t="s">
        <v>34</v>
      </c>
      <c r="AF8" s="787" t="s">
        <v>21</v>
      </c>
      <c r="AG8" s="568" t="s">
        <v>28</v>
      </c>
      <c r="AH8" s="587">
        <f t="shared" ref="AH8:AH26" si="2">SUM(AN8:AO8)</f>
        <v>16</v>
      </c>
      <c r="AI8" s="100">
        <f t="shared" ref="AI8:AI26" si="3">COUNTIF(D8:AG8,"有")</f>
        <v>0</v>
      </c>
      <c r="AJ8" s="101">
        <f t="shared" ref="AJ8:AJ26" si="4">SUM(AP8:AW8)</f>
        <v>24</v>
      </c>
      <c r="AK8" s="544" t="s">
        <v>38</v>
      </c>
      <c r="AL8" s="545"/>
      <c r="AM8" s="55">
        <f>COUNTIF(D8:AG8,"日")</f>
        <v>4</v>
      </c>
      <c r="AN8" s="55">
        <f t="shared" ref="AN8:AN28" si="5">COUNTIF(D8:AG8,"ヤ")</f>
        <v>8</v>
      </c>
      <c r="AO8" s="55">
        <f t="shared" ref="AO8:AO28" si="6">COUNTIF(D8:AG8,"ﾔ")</f>
        <v>8</v>
      </c>
      <c r="AP8" s="55">
        <f t="shared" ref="AP8:AP28" si="7">COUNTIF(D8:AG8,"2-")</f>
        <v>2</v>
      </c>
      <c r="AQ8" s="55">
        <f t="shared" ref="AQ8:AQ28" si="8">COUNTIF(D8:AG8,"2－")</f>
        <v>2</v>
      </c>
      <c r="AR8" s="55">
        <f t="shared" ref="AR8:AR28" si="9">COUNTIF(D8:AG8,"２-")</f>
        <v>2</v>
      </c>
      <c r="AS8" s="55">
        <f t="shared" ref="AS8:AS28" si="10">COUNTIF(D8:AG8,"２－")</f>
        <v>2</v>
      </c>
      <c r="AT8" s="55">
        <f t="shared" ref="AT8:AT28" si="11">COUNTIF(D8:AG8,"3-")</f>
        <v>4</v>
      </c>
      <c r="AU8" s="55">
        <f t="shared" ref="AU8:AU28" si="12">COUNTIF(D8:AG8,"3－")</f>
        <v>4</v>
      </c>
      <c r="AV8" s="55">
        <f t="shared" ref="AV8:AV28" si="13">COUNTIF(D8:AG8,"３-")</f>
        <v>4</v>
      </c>
      <c r="AW8" s="55">
        <f t="shared" ref="AW8:AW28" si="14">COUNTIF(D8:AG8,"３－")</f>
        <v>4</v>
      </c>
    </row>
    <row r="9" spans="1:49" ht="14">
      <c r="A9" s="19" t="s">
        <v>31</v>
      </c>
      <c r="B9" s="20" t="s">
        <v>32</v>
      </c>
      <c r="C9" s="546" t="s">
        <v>39</v>
      </c>
      <c r="D9" s="778" t="s">
        <v>36</v>
      </c>
      <c r="E9" s="778" t="s">
        <v>24</v>
      </c>
      <c r="F9" s="756" t="s">
        <v>34</v>
      </c>
      <c r="G9" s="756" t="s">
        <v>21</v>
      </c>
      <c r="H9" s="778" t="s">
        <v>28</v>
      </c>
      <c r="I9" s="778" t="s">
        <v>34</v>
      </c>
      <c r="J9" s="809" t="s">
        <v>21</v>
      </c>
      <c r="K9" s="789" t="s">
        <v>37</v>
      </c>
      <c r="L9" s="548" t="s">
        <v>28</v>
      </c>
      <c r="M9" s="548" t="s">
        <v>34</v>
      </c>
      <c r="N9" s="729" t="s">
        <v>35</v>
      </c>
      <c r="O9" s="729" t="s">
        <v>35</v>
      </c>
      <c r="P9" s="809" t="s">
        <v>35</v>
      </c>
      <c r="Q9" s="815" t="s">
        <v>21</v>
      </c>
      <c r="R9" s="815" t="s">
        <v>21</v>
      </c>
      <c r="S9" s="568" t="s">
        <v>28</v>
      </c>
      <c r="T9" s="548" t="s">
        <v>34</v>
      </c>
      <c r="U9" s="548" t="s">
        <v>21</v>
      </c>
      <c r="V9" s="548" t="s">
        <v>41</v>
      </c>
      <c r="W9" s="548" t="s">
        <v>37</v>
      </c>
      <c r="X9" s="729" t="s">
        <v>21</v>
      </c>
      <c r="Y9" s="568" t="s">
        <v>40</v>
      </c>
      <c r="Z9" s="756" t="s">
        <v>24</v>
      </c>
      <c r="AA9" s="548" t="s">
        <v>34</v>
      </c>
      <c r="AB9" s="548" t="s">
        <v>21</v>
      </c>
      <c r="AC9" s="548" t="s">
        <v>28</v>
      </c>
      <c r="AD9" s="548" t="s">
        <v>34</v>
      </c>
      <c r="AE9" s="729" t="s">
        <v>21</v>
      </c>
      <c r="AF9" s="787" t="s">
        <v>35</v>
      </c>
      <c r="AG9" s="568" t="s">
        <v>37</v>
      </c>
      <c r="AH9" s="587">
        <f t="shared" si="2"/>
        <v>16</v>
      </c>
      <c r="AI9" s="100">
        <f t="shared" si="3"/>
        <v>4</v>
      </c>
      <c r="AJ9" s="101">
        <f t="shared" si="4"/>
        <v>24</v>
      </c>
      <c r="AK9" s="102" t="s">
        <v>38</v>
      </c>
      <c r="AL9" s="103"/>
      <c r="AM9" s="55">
        <f>COUNTIF(D9:AG9,"日")</f>
        <v>3</v>
      </c>
      <c r="AN9" s="55">
        <f t="shared" si="5"/>
        <v>8</v>
      </c>
      <c r="AO9" s="55">
        <f t="shared" si="6"/>
        <v>8</v>
      </c>
      <c r="AP9" s="55">
        <f t="shared" si="7"/>
        <v>2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4</v>
      </c>
      <c r="AU9" s="55">
        <f t="shared" si="12"/>
        <v>4</v>
      </c>
      <c r="AV9" s="55">
        <f t="shared" si="13"/>
        <v>4</v>
      </c>
      <c r="AW9" s="55">
        <f t="shared" si="14"/>
        <v>4</v>
      </c>
    </row>
    <row r="10" spans="1:49" ht="14">
      <c r="A10" s="19" t="s">
        <v>31</v>
      </c>
      <c r="B10" s="20" t="s">
        <v>32</v>
      </c>
      <c r="C10" s="546" t="s">
        <v>45</v>
      </c>
      <c r="D10" s="778" t="s">
        <v>37</v>
      </c>
      <c r="E10" s="778" t="s">
        <v>37</v>
      </c>
      <c r="F10" s="808" t="s">
        <v>35</v>
      </c>
      <c r="G10" s="756" t="s">
        <v>37</v>
      </c>
      <c r="H10" s="778" t="s">
        <v>37</v>
      </c>
      <c r="I10" s="789" t="s">
        <v>37</v>
      </c>
      <c r="J10" s="778" t="s">
        <v>37</v>
      </c>
      <c r="K10" s="815" t="s">
        <v>21</v>
      </c>
      <c r="L10" s="568" t="s">
        <v>21</v>
      </c>
      <c r="M10" s="778" t="s">
        <v>37</v>
      </c>
      <c r="N10" s="548" t="s">
        <v>37</v>
      </c>
      <c r="O10" s="809" t="s">
        <v>21</v>
      </c>
      <c r="P10" s="815" t="s">
        <v>21</v>
      </c>
      <c r="Q10" s="789" t="s">
        <v>37</v>
      </c>
      <c r="R10" s="789" t="s">
        <v>37</v>
      </c>
      <c r="S10" s="787" t="s">
        <v>21</v>
      </c>
      <c r="T10" s="568" t="s">
        <v>37</v>
      </c>
      <c r="U10" s="548" t="s">
        <v>37</v>
      </c>
      <c r="V10" s="548" t="s">
        <v>37</v>
      </c>
      <c r="W10" s="548" t="s">
        <v>21</v>
      </c>
      <c r="X10" s="568" t="s">
        <v>37</v>
      </c>
      <c r="Y10" s="568" t="s">
        <v>37</v>
      </c>
      <c r="Z10" s="819" t="s">
        <v>37</v>
      </c>
      <c r="AA10" s="568" t="s">
        <v>37</v>
      </c>
      <c r="AB10" s="548" t="s">
        <v>21</v>
      </c>
      <c r="AC10" s="548" t="s">
        <v>21</v>
      </c>
      <c r="AD10" s="548" t="s">
        <v>37</v>
      </c>
      <c r="AE10" s="548" t="s">
        <v>37</v>
      </c>
      <c r="AF10" s="568" t="s">
        <v>37</v>
      </c>
      <c r="AG10" s="787" t="s">
        <v>35</v>
      </c>
      <c r="AH10" s="587">
        <f t="shared" si="2"/>
        <v>16</v>
      </c>
      <c r="AI10" s="100">
        <f t="shared" si="3"/>
        <v>2</v>
      </c>
      <c r="AJ10" s="101">
        <f t="shared" si="4"/>
        <v>0</v>
      </c>
      <c r="AK10" s="102" t="s">
        <v>38</v>
      </c>
      <c r="AL10" s="103"/>
      <c r="AM10" s="55"/>
      <c r="AN10" s="55">
        <f t="shared" si="5"/>
        <v>8</v>
      </c>
      <c r="AO10" s="55">
        <f t="shared" si="6"/>
        <v>8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</row>
    <row r="11" spans="1:49" ht="14">
      <c r="A11" s="19"/>
      <c r="B11" s="20"/>
      <c r="C11" s="546"/>
      <c r="D11" s="778"/>
      <c r="E11" s="778"/>
      <c r="F11" s="756"/>
      <c r="G11" s="756"/>
      <c r="H11" s="778"/>
      <c r="I11" s="789"/>
      <c r="J11" s="778"/>
      <c r="K11" s="789"/>
      <c r="L11" s="568"/>
      <c r="M11" s="778"/>
      <c r="N11" s="548"/>
      <c r="O11" s="778"/>
      <c r="P11" s="789"/>
      <c r="Q11" s="789"/>
      <c r="R11" s="789"/>
      <c r="S11" s="568"/>
      <c r="T11" s="568"/>
      <c r="U11" s="548"/>
      <c r="V11" s="548"/>
      <c r="W11" s="548"/>
      <c r="X11" s="568"/>
      <c r="Y11" s="568"/>
      <c r="Z11" s="819"/>
      <c r="AA11" s="568"/>
      <c r="AB11" s="548"/>
      <c r="AC11" s="548"/>
      <c r="AD11" s="548"/>
      <c r="AE11" s="548"/>
      <c r="AF11" s="568"/>
      <c r="AG11" s="568"/>
      <c r="AH11" s="587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>
        <f t="shared" si="5"/>
        <v>0</v>
      </c>
      <c r="AO11" s="55">
        <f t="shared" si="6"/>
        <v>0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</row>
    <row r="12" spans="1:49" ht="14">
      <c r="A12" s="19" t="s">
        <v>46</v>
      </c>
      <c r="B12" s="20" t="s">
        <v>32</v>
      </c>
      <c r="C12" s="49" t="s">
        <v>47</v>
      </c>
      <c r="D12" s="778" t="s">
        <v>40</v>
      </c>
      <c r="E12" s="809" t="s">
        <v>21</v>
      </c>
      <c r="F12" s="756" t="s">
        <v>40</v>
      </c>
      <c r="G12" s="756" t="s">
        <v>42</v>
      </c>
      <c r="H12" s="778" t="s">
        <v>24</v>
      </c>
      <c r="I12" s="778" t="s">
        <v>34</v>
      </c>
      <c r="J12" s="778" t="s">
        <v>21</v>
      </c>
      <c r="K12" s="789" t="s">
        <v>40</v>
      </c>
      <c r="L12" s="568" t="s">
        <v>42</v>
      </c>
      <c r="M12" s="778" t="s">
        <v>40</v>
      </c>
      <c r="N12" s="548" t="s">
        <v>24</v>
      </c>
      <c r="O12" s="778" t="s">
        <v>34</v>
      </c>
      <c r="P12" s="789" t="s">
        <v>21</v>
      </c>
      <c r="Q12" s="778" t="s">
        <v>24</v>
      </c>
      <c r="R12" s="778" t="s">
        <v>34</v>
      </c>
      <c r="S12" s="729" t="s">
        <v>21</v>
      </c>
      <c r="T12" s="568" t="s">
        <v>24</v>
      </c>
      <c r="U12" s="548" t="s">
        <v>34</v>
      </c>
      <c r="V12" s="548" t="s">
        <v>21</v>
      </c>
      <c r="W12" s="548" t="s">
        <v>21</v>
      </c>
      <c r="X12" s="568" t="s">
        <v>42</v>
      </c>
      <c r="Y12" s="548" t="s">
        <v>24</v>
      </c>
      <c r="Z12" s="819" t="s">
        <v>34</v>
      </c>
      <c r="AA12" s="787" t="s">
        <v>21</v>
      </c>
      <c r="AB12" s="548" t="s">
        <v>140</v>
      </c>
      <c r="AC12" s="548" t="s">
        <v>121</v>
      </c>
      <c r="AD12" s="548" t="s">
        <v>42</v>
      </c>
      <c r="AE12" s="548" t="s">
        <v>24</v>
      </c>
      <c r="AF12" s="548" t="s">
        <v>34</v>
      </c>
      <c r="AG12" s="548" t="s">
        <v>21</v>
      </c>
      <c r="AH12" s="587">
        <f t="shared" si="2"/>
        <v>16</v>
      </c>
      <c r="AI12" s="100">
        <f t="shared" si="3"/>
        <v>0</v>
      </c>
      <c r="AJ12" s="101">
        <f t="shared" si="4"/>
        <v>24</v>
      </c>
      <c r="AK12" s="104" t="s">
        <v>48</v>
      </c>
      <c r="AL12" s="103"/>
      <c r="AM12" s="55">
        <f t="shared" ref="AM12:AM23" si="15">COUNTIF(D12:AG12,"日")</f>
        <v>0</v>
      </c>
      <c r="AN12" s="55">
        <f t="shared" si="5"/>
        <v>8</v>
      </c>
      <c r="AO12" s="55">
        <f t="shared" si="6"/>
        <v>8</v>
      </c>
      <c r="AP12" s="55">
        <f t="shared" si="7"/>
        <v>6</v>
      </c>
      <c r="AQ12" s="55">
        <f t="shared" si="8"/>
        <v>6</v>
      </c>
      <c r="AR12" s="55">
        <f t="shared" si="9"/>
        <v>6</v>
      </c>
      <c r="AS12" s="55">
        <f t="shared" si="10"/>
        <v>6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</row>
    <row r="13" spans="1:49" ht="14">
      <c r="A13" s="19" t="s">
        <v>46</v>
      </c>
      <c r="B13" s="20" t="s">
        <v>32</v>
      </c>
      <c r="C13" s="49" t="s">
        <v>49</v>
      </c>
      <c r="D13" s="810" t="s">
        <v>21</v>
      </c>
      <c r="E13" s="778" t="s">
        <v>28</v>
      </c>
      <c r="F13" s="756" t="s">
        <v>34</v>
      </c>
      <c r="G13" s="756" t="s">
        <v>21</v>
      </c>
      <c r="H13" s="778" t="s">
        <v>41</v>
      </c>
      <c r="I13" s="789" t="s">
        <v>41</v>
      </c>
      <c r="J13" s="778" t="s">
        <v>28</v>
      </c>
      <c r="K13" s="789" t="s">
        <v>34</v>
      </c>
      <c r="L13" s="787" t="s">
        <v>21</v>
      </c>
      <c r="M13" s="778" t="s">
        <v>41</v>
      </c>
      <c r="N13" s="729" t="s">
        <v>21</v>
      </c>
      <c r="O13" s="778" t="s">
        <v>36</v>
      </c>
      <c r="P13" s="778" t="s">
        <v>28</v>
      </c>
      <c r="Q13" s="789" t="s">
        <v>34</v>
      </c>
      <c r="R13" s="789" t="s">
        <v>21</v>
      </c>
      <c r="S13" s="787" t="s">
        <v>21</v>
      </c>
      <c r="T13" s="568" t="s">
        <v>35</v>
      </c>
      <c r="U13" s="548" t="s">
        <v>36</v>
      </c>
      <c r="V13" s="548" t="s">
        <v>28</v>
      </c>
      <c r="W13" s="548" t="s">
        <v>34</v>
      </c>
      <c r="X13" s="568" t="s">
        <v>21</v>
      </c>
      <c r="Y13" s="548" t="s">
        <v>41</v>
      </c>
      <c r="Z13" s="819" t="s">
        <v>41</v>
      </c>
      <c r="AA13" s="568" t="s">
        <v>41</v>
      </c>
      <c r="AB13" s="548" t="s">
        <v>28</v>
      </c>
      <c r="AC13" s="548" t="s">
        <v>34</v>
      </c>
      <c r="AD13" s="568" t="s">
        <v>21</v>
      </c>
      <c r="AE13" s="568" t="s">
        <v>41</v>
      </c>
      <c r="AF13" s="568" t="s">
        <v>28</v>
      </c>
      <c r="AG13" s="568" t="s">
        <v>34</v>
      </c>
      <c r="AH13" s="587">
        <f t="shared" si="2"/>
        <v>16</v>
      </c>
      <c r="AI13" s="100">
        <f t="shared" si="3"/>
        <v>1</v>
      </c>
      <c r="AJ13" s="101">
        <f t="shared" si="4"/>
        <v>24</v>
      </c>
      <c r="AK13" s="104" t="s">
        <v>48</v>
      </c>
      <c r="AL13" s="103"/>
      <c r="AM13" s="55">
        <f t="shared" si="15"/>
        <v>0</v>
      </c>
      <c r="AN13" s="55">
        <f t="shared" si="5"/>
        <v>8</v>
      </c>
      <c r="AO13" s="55">
        <f t="shared" si="6"/>
        <v>8</v>
      </c>
      <c r="AP13" s="55">
        <f t="shared" si="7"/>
        <v>0</v>
      </c>
      <c r="AQ13" s="55">
        <f t="shared" si="8"/>
        <v>0</v>
      </c>
      <c r="AR13" s="55">
        <f t="shared" si="9"/>
        <v>0</v>
      </c>
      <c r="AS13" s="55">
        <f t="shared" si="10"/>
        <v>0</v>
      </c>
      <c r="AT13" s="55">
        <f t="shared" si="11"/>
        <v>6</v>
      </c>
      <c r="AU13" s="55">
        <f t="shared" si="12"/>
        <v>6</v>
      </c>
      <c r="AV13" s="55">
        <f t="shared" si="13"/>
        <v>6</v>
      </c>
      <c r="AW13" s="55">
        <f t="shared" si="14"/>
        <v>6</v>
      </c>
    </row>
    <row r="14" spans="1:49" ht="14">
      <c r="A14" s="19" t="s">
        <v>46</v>
      </c>
      <c r="B14" s="20" t="s">
        <v>32</v>
      </c>
      <c r="C14" s="49" t="s">
        <v>50</v>
      </c>
      <c r="D14" s="810" t="s">
        <v>34</v>
      </c>
      <c r="E14" s="810" t="s">
        <v>21</v>
      </c>
      <c r="F14" s="756" t="s">
        <v>24</v>
      </c>
      <c r="G14" s="756" t="s">
        <v>34</v>
      </c>
      <c r="H14" s="809" t="s">
        <v>21</v>
      </c>
      <c r="I14" s="816" t="s">
        <v>35</v>
      </c>
      <c r="J14" s="816" t="s">
        <v>41</v>
      </c>
      <c r="K14" s="816" t="s">
        <v>41</v>
      </c>
      <c r="L14" s="568" t="s">
        <v>24</v>
      </c>
      <c r="M14" s="789" t="s">
        <v>34</v>
      </c>
      <c r="N14" s="548" t="s">
        <v>21</v>
      </c>
      <c r="O14" s="809" t="s">
        <v>21</v>
      </c>
      <c r="P14" s="778" t="s">
        <v>140</v>
      </c>
      <c r="Q14" s="778" t="s">
        <v>41</v>
      </c>
      <c r="R14" s="789" t="s">
        <v>28</v>
      </c>
      <c r="S14" s="548" t="s">
        <v>34</v>
      </c>
      <c r="T14" s="548" t="s">
        <v>21</v>
      </c>
      <c r="U14" s="548" t="s">
        <v>41</v>
      </c>
      <c r="V14" s="729" t="s">
        <v>35</v>
      </c>
      <c r="W14" s="548" t="s">
        <v>28</v>
      </c>
      <c r="X14" s="548" t="s">
        <v>34</v>
      </c>
      <c r="Y14" s="548" t="s">
        <v>21</v>
      </c>
      <c r="Z14" s="819" t="s">
        <v>40</v>
      </c>
      <c r="AA14" s="548" t="s">
        <v>24</v>
      </c>
      <c r="AB14" s="548" t="s">
        <v>34</v>
      </c>
      <c r="AC14" s="729" t="s">
        <v>21</v>
      </c>
      <c r="AD14" s="548" t="s">
        <v>35</v>
      </c>
      <c r="AE14" s="568" t="s">
        <v>28</v>
      </c>
      <c r="AF14" s="568" t="s">
        <v>34</v>
      </c>
      <c r="AG14" s="568" t="s">
        <v>21</v>
      </c>
      <c r="AH14" s="587">
        <f t="shared" si="2"/>
        <v>16</v>
      </c>
      <c r="AI14" s="100">
        <f t="shared" si="3"/>
        <v>3</v>
      </c>
      <c r="AJ14" s="101">
        <f t="shared" si="4"/>
        <v>24</v>
      </c>
      <c r="AK14" s="104" t="s">
        <v>51</v>
      </c>
      <c r="AL14" s="103"/>
      <c r="AM14" s="55">
        <f t="shared" si="15"/>
        <v>0</v>
      </c>
      <c r="AN14" s="55">
        <f t="shared" si="5"/>
        <v>8</v>
      </c>
      <c r="AO14" s="55">
        <f t="shared" si="6"/>
        <v>8</v>
      </c>
      <c r="AP14" s="55">
        <f t="shared" si="7"/>
        <v>3</v>
      </c>
      <c r="AQ14" s="55">
        <f t="shared" si="8"/>
        <v>3</v>
      </c>
      <c r="AR14" s="55">
        <f t="shared" si="9"/>
        <v>3</v>
      </c>
      <c r="AS14" s="55">
        <f t="shared" si="10"/>
        <v>3</v>
      </c>
      <c r="AT14" s="55">
        <f t="shared" si="11"/>
        <v>3</v>
      </c>
      <c r="AU14" s="55">
        <f t="shared" si="12"/>
        <v>3</v>
      </c>
      <c r="AV14" s="55">
        <f t="shared" si="13"/>
        <v>3</v>
      </c>
      <c r="AW14" s="55">
        <f t="shared" si="14"/>
        <v>3</v>
      </c>
    </row>
    <row r="15" spans="1:49" ht="14">
      <c r="A15" s="33" t="s">
        <v>46</v>
      </c>
      <c r="B15" s="34" t="s">
        <v>32</v>
      </c>
      <c r="C15" s="49" t="s">
        <v>52</v>
      </c>
      <c r="D15" s="811"/>
      <c r="E15" s="811"/>
      <c r="F15" s="812"/>
      <c r="G15" s="813"/>
      <c r="H15" s="811"/>
      <c r="I15" s="811"/>
      <c r="J15" s="811"/>
      <c r="K15" s="811"/>
      <c r="L15" s="774"/>
      <c r="M15" s="817"/>
      <c r="N15" s="774"/>
      <c r="O15" s="811"/>
      <c r="P15" s="774"/>
      <c r="Q15" s="811"/>
      <c r="R15" s="811"/>
      <c r="S15" s="774"/>
      <c r="T15" s="774"/>
      <c r="U15" s="774"/>
      <c r="V15" s="774"/>
      <c r="W15" s="774"/>
      <c r="X15" s="785"/>
      <c r="Y15" s="774"/>
      <c r="Z15" s="813"/>
      <c r="AA15" s="785"/>
      <c r="AB15" s="774"/>
      <c r="AC15" s="785"/>
      <c r="AD15" s="785"/>
      <c r="AE15" s="785"/>
      <c r="AF15" s="785"/>
      <c r="AG15" s="774"/>
      <c r="AH15" s="587">
        <f t="shared" si="2"/>
        <v>0</v>
      </c>
      <c r="AI15" s="100">
        <f t="shared" si="3"/>
        <v>0</v>
      </c>
      <c r="AJ15" s="101">
        <f t="shared" si="4"/>
        <v>0</v>
      </c>
      <c r="AK15" s="104" t="s">
        <v>51</v>
      </c>
      <c r="AL15" s="103"/>
      <c r="AM15" s="55">
        <f t="shared" si="15"/>
        <v>0</v>
      </c>
      <c r="AN15" s="55">
        <f t="shared" si="5"/>
        <v>0</v>
      </c>
      <c r="AO15" s="55">
        <f t="shared" si="6"/>
        <v>0</v>
      </c>
      <c r="AP15" s="55">
        <f t="shared" si="7"/>
        <v>0</v>
      </c>
      <c r="AQ15" s="55">
        <f t="shared" si="8"/>
        <v>0</v>
      </c>
      <c r="AR15" s="55">
        <f t="shared" si="9"/>
        <v>0</v>
      </c>
      <c r="AS15" s="55">
        <f t="shared" si="10"/>
        <v>0</v>
      </c>
      <c r="AT15" s="55">
        <f t="shared" si="11"/>
        <v>0</v>
      </c>
      <c r="AU15" s="55">
        <f t="shared" si="12"/>
        <v>0</v>
      </c>
      <c r="AV15" s="55">
        <f t="shared" si="13"/>
        <v>0</v>
      </c>
      <c r="AW15" s="55">
        <f t="shared" si="14"/>
        <v>0</v>
      </c>
    </row>
    <row r="16" spans="1:49" ht="14">
      <c r="A16" s="33" t="s">
        <v>46</v>
      </c>
      <c r="B16" s="34" t="s">
        <v>32</v>
      </c>
      <c r="C16" s="49" t="s">
        <v>53</v>
      </c>
      <c r="D16" s="778" t="s">
        <v>28</v>
      </c>
      <c r="E16" s="778" t="s">
        <v>34</v>
      </c>
      <c r="F16" s="756" t="s">
        <v>21</v>
      </c>
      <c r="G16" s="808" t="s">
        <v>21</v>
      </c>
      <c r="H16" s="778" t="s">
        <v>36</v>
      </c>
      <c r="I16" s="789" t="s">
        <v>24</v>
      </c>
      <c r="J16" s="778" t="s">
        <v>34</v>
      </c>
      <c r="K16" s="789" t="s">
        <v>21</v>
      </c>
      <c r="L16" s="568" t="s">
        <v>40</v>
      </c>
      <c r="M16" s="789" t="s">
        <v>24</v>
      </c>
      <c r="N16" s="548" t="s">
        <v>34</v>
      </c>
      <c r="O16" s="778" t="s">
        <v>21</v>
      </c>
      <c r="P16" s="778" t="s">
        <v>42</v>
      </c>
      <c r="Q16" s="778" t="s">
        <v>126</v>
      </c>
      <c r="R16" s="778" t="s">
        <v>24</v>
      </c>
      <c r="S16" s="548" t="s">
        <v>34</v>
      </c>
      <c r="T16" s="548" t="s">
        <v>21</v>
      </c>
      <c r="U16" s="548" t="s">
        <v>42</v>
      </c>
      <c r="V16" s="548" t="s">
        <v>24</v>
      </c>
      <c r="W16" s="548" t="s">
        <v>34</v>
      </c>
      <c r="X16" s="568" t="s">
        <v>21</v>
      </c>
      <c r="Y16" s="568" t="s">
        <v>28</v>
      </c>
      <c r="Z16" s="756" t="s">
        <v>34</v>
      </c>
      <c r="AA16" s="729" t="s">
        <v>21</v>
      </c>
      <c r="AB16" s="548" t="s">
        <v>40</v>
      </c>
      <c r="AC16" s="548" t="s">
        <v>24</v>
      </c>
      <c r="AD16" s="548" t="s">
        <v>34</v>
      </c>
      <c r="AE16" s="568" t="s">
        <v>21</v>
      </c>
      <c r="AF16" s="568" t="s">
        <v>35</v>
      </c>
      <c r="AG16" s="568" t="s">
        <v>36</v>
      </c>
      <c r="AH16" s="587">
        <f t="shared" si="2"/>
        <v>16</v>
      </c>
      <c r="AI16" s="100">
        <f t="shared" si="3"/>
        <v>1</v>
      </c>
      <c r="AJ16" s="101">
        <f t="shared" si="4"/>
        <v>28</v>
      </c>
      <c r="AK16" s="104" t="s">
        <v>51</v>
      </c>
      <c r="AL16" s="103"/>
      <c r="AM16" s="55">
        <f t="shared" si="15"/>
        <v>0</v>
      </c>
      <c r="AN16" s="55">
        <f t="shared" si="5"/>
        <v>8</v>
      </c>
      <c r="AO16" s="55">
        <f t="shared" si="6"/>
        <v>8</v>
      </c>
      <c r="AP16" s="55">
        <f t="shared" si="7"/>
        <v>5</v>
      </c>
      <c r="AQ16" s="55">
        <f t="shared" si="8"/>
        <v>5</v>
      </c>
      <c r="AR16" s="55">
        <f t="shared" si="9"/>
        <v>5</v>
      </c>
      <c r="AS16" s="55">
        <f t="shared" si="10"/>
        <v>5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</row>
    <row r="17" spans="1:50" ht="14">
      <c r="A17" s="19" t="s">
        <v>46</v>
      </c>
      <c r="B17" s="34" t="s">
        <v>32</v>
      </c>
      <c r="C17" s="49" t="s">
        <v>54</v>
      </c>
      <c r="D17" s="778" t="s">
        <v>42</v>
      </c>
      <c r="E17" s="778" t="s">
        <v>139</v>
      </c>
      <c r="F17" s="756" t="s">
        <v>28</v>
      </c>
      <c r="G17" s="756" t="s">
        <v>34</v>
      </c>
      <c r="H17" s="778" t="s">
        <v>21</v>
      </c>
      <c r="I17" s="778" t="s">
        <v>36</v>
      </c>
      <c r="J17" s="809" t="s">
        <v>21</v>
      </c>
      <c r="K17" s="778" t="s">
        <v>42</v>
      </c>
      <c r="L17" s="548" t="s">
        <v>141</v>
      </c>
      <c r="M17" s="809" t="s">
        <v>21</v>
      </c>
      <c r="N17" s="548" t="s">
        <v>41</v>
      </c>
      <c r="O17" s="778" t="s">
        <v>42</v>
      </c>
      <c r="P17" s="778" t="s">
        <v>24</v>
      </c>
      <c r="Q17" s="778" t="s">
        <v>34</v>
      </c>
      <c r="R17" s="809" t="s">
        <v>21</v>
      </c>
      <c r="S17" s="548" t="s">
        <v>36</v>
      </c>
      <c r="T17" s="548" t="s">
        <v>28</v>
      </c>
      <c r="U17" s="548" t="s">
        <v>34</v>
      </c>
      <c r="V17" s="548" t="s">
        <v>21</v>
      </c>
      <c r="W17" s="729" t="s">
        <v>40</v>
      </c>
      <c r="X17" s="548" t="s">
        <v>140</v>
      </c>
      <c r="Y17" s="548" t="s">
        <v>21</v>
      </c>
      <c r="Z17" s="820" t="s">
        <v>21</v>
      </c>
      <c r="AA17" s="548" t="s">
        <v>28</v>
      </c>
      <c r="AB17" s="548" t="s">
        <v>34</v>
      </c>
      <c r="AC17" s="568" t="s">
        <v>21</v>
      </c>
      <c r="AD17" s="548" t="s">
        <v>40</v>
      </c>
      <c r="AE17" s="548" t="s">
        <v>140</v>
      </c>
      <c r="AF17" s="568" t="s">
        <v>36</v>
      </c>
      <c r="AG17" s="548" t="s">
        <v>42</v>
      </c>
      <c r="AH17" s="587">
        <f t="shared" si="2"/>
        <v>16</v>
      </c>
      <c r="AI17" s="100">
        <f t="shared" si="3"/>
        <v>0</v>
      </c>
      <c r="AJ17" s="101">
        <f t="shared" si="4"/>
        <v>16</v>
      </c>
      <c r="AK17" s="104" t="s">
        <v>48</v>
      </c>
      <c r="AL17" s="103"/>
      <c r="AM17" s="55">
        <f t="shared" si="15"/>
        <v>0</v>
      </c>
      <c r="AN17" s="55">
        <f t="shared" si="5"/>
        <v>8</v>
      </c>
      <c r="AO17" s="55">
        <f t="shared" si="6"/>
        <v>8</v>
      </c>
      <c r="AP17" s="55">
        <f t="shared" si="7"/>
        <v>1</v>
      </c>
      <c r="AQ17" s="55">
        <f t="shared" si="8"/>
        <v>1</v>
      </c>
      <c r="AR17" s="55">
        <f t="shared" si="9"/>
        <v>1</v>
      </c>
      <c r="AS17" s="55">
        <f t="shared" si="10"/>
        <v>1</v>
      </c>
      <c r="AT17" s="55">
        <f t="shared" si="11"/>
        <v>3</v>
      </c>
      <c r="AU17" s="55">
        <f t="shared" si="12"/>
        <v>3</v>
      </c>
      <c r="AV17" s="55">
        <f t="shared" si="13"/>
        <v>3</v>
      </c>
      <c r="AW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55</v>
      </c>
      <c r="D18" s="810" t="s">
        <v>34</v>
      </c>
      <c r="E18" s="810" t="s">
        <v>21</v>
      </c>
      <c r="F18" s="756" t="s">
        <v>139</v>
      </c>
      <c r="G18" s="756" t="s">
        <v>40</v>
      </c>
      <c r="H18" s="778" t="s">
        <v>21</v>
      </c>
      <c r="I18" s="778" t="s">
        <v>42</v>
      </c>
      <c r="J18" s="778" t="s">
        <v>140</v>
      </c>
      <c r="K18" s="789" t="s">
        <v>28</v>
      </c>
      <c r="L18" s="548" t="s">
        <v>34</v>
      </c>
      <c r="M18" s="809" t="s">
        <v>21</v>
      </c>
      <c r="N18" s="568" t="s">
        <v>141</v>
      </c>
      <c r="O18" s="778" t="s">
        <v>28</v>
      </c>
      <c r="P18" s="778" t="s">
        <v>34</v>
      </c>
      <c r="Q18" s="778" t="s">
        <v>21</v>
      </c>
      <c r="R18" s="778" t="s">
        <v>42</v>
      </c>
      <c r="S18" s="568" t="s">
        <v>24</v>
      </c>
      <c r="T18" s="568" t="s">
        <v>34</v>
      </c>
      <c r="U18" s="548" t="s">
        <v>21</v>
      </c>
      <c r="V18" s="548" t="s">
        <v>42</v>
      </c>
      <c r="W18" s="548" t="s">
        <v>36</v>
      </c>
      <c r="X18" s="568" t="s">
        <v>21</v>
      </c>
      <c r="Y18" s="568" t="s">
        <v>36</v>
      </c>
      <c r="Z18" s="756" t="s">
        <v>28</v>
      </c>
      <c r="AA18" s="568" t="s">
        <v>34</v>
      </c>
      <c r="AB18" s="568" t="s">
        <v>21</v>
      </c>
      <c r="AC18" s="568" t="s">
        <v>41</v>
      </c>
      <c r="AD18" s="568" t="s">
        <v>24</v>
      </c>
      <c r="AE18" s="568" t="s">
        <v>34</v>
      </c>
      <c r="AF18" s="568" t="s">
        <v>21</v>
      </c>
      <c r="AG18" s="568" t="s">
        <v>41</v>
      </c>
      <c r="AH18" s="587">
        <f t="shared" si="2"/>
        <v>16</v>
      </c>
      <c r="AI18" s="100">
        <f t="shared" si="3"/>
        <v>0</v>
      </c>
      <c r="AJ18" s="101">
        <f t="shared" si="4"/>
        <v>20</v>
      </c>
      <c r="AK18" s="104" t="s">
        <v>51</v>
      </c>
      <c r="AL18" s="98"/>
      <c r="AM18" s="55">
        <f t="shared" si="15"/>
        <v>0</v>
      </c>
      <c r="AN18" s="55">
        <f t="shared" si="5"/>
        <v>8</v>
      </c>
      <c r="AO18" s="55">
        <f t="shared" si="6"/>
        <v>8</v>
      </c>
      <c r="AP18" s="55">
        <f t="shared" si="7"/>
        <v>2</v>
      </c>
      <c r="AQ18" s="55">
        <f t="shared" si="8"/>
        <v>2</v>
      </c>
      <c r="AR18" s="55">
        <f t="shared" si="9"/>
        <v>2</v>
      </c>
      <c r="AS18" s="55">
        <f t="shared" si="10"/>
        <v>2</v>
      </c>
      <c r="AT18" s="55">
        <f t="shared" si="11"/>
        <v>3</v>
      </c>
      <c r="AU18" s="55">
        <f t="shared" si="12"/>
        <v>3</v>
      </c>
      <c r="AV18" s="55">
        <f t="shared" si="13"/>
        <v>3</v>
      </c>
      <c r="AW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810" t="s">
        <v>21</v>
      </c>
      <c r="E19" s="809" t="s">
        <v>21</v>
      </c>
      <c r="F19" s="808" t="s">
        <v>21</v>
      </c>
      <c r="G19" s="756" t="s">
        <v>28</v>
      </c>
      <c r="H19" s="778" t="s">
        <v>34</v>
      </c>
      <c r="I19" s="778" t="s">
        <v>21</v>
      </c>
      <c r="J19" s="778" t="s">
        <v>24</v>
      </c>
      <c r="K19" s="789" t="s">
        <v>34</v>
      </c>
      <c r="L19" s="568" t="s">
        <v>21</v>
      </c>
      <c r="M19" s="789" t="s">
        <v>140</v>
      </c>
      <c r="N19" s="548" t="s">
        <v>28</v>
      </c>
      <c r="O19" s="778" t="s">
        <v>34</v>
      </c>
      <c r="P19" s="778" t="s">
        <v>21</v>
      </c>
      <c r="Q19" s="789" t="s">
        <v>42</v>
      </c>
      <c r="R19" s="789" t="s">
        <v>41</v>
      </c>
      <c r="S19" s="568" t="s">
        <v>42</v>
      </c>
      <c r="T19" s="568" t="s">
        <v>36</v>
      </c>
      <c r="U19" s="548" t="s">
        <v>21</v>
      </c>
      <c r="V19" s="548" t="s">
        <v>36</v>
      </c>
      <c r="W19" s="548" t="s">
        <v>42</v>
      </c>
      <c r="X19" s="548" t="s">
        <v>24</v>
      </c>
      <c r="Y19" s="568" t="s">
        <v>34</v>
      </c>
      <c r="Z19" s="808" t="s">
        <v>21</v>
      </c>
      <c r="AA19" s="729" t="s">
        <v>35</v>
      </c>
      <c r="AB19" s="787" t="s">
        <v>35</v>
      </c>
      <c r="AC19" s="568" t="s">
        <v>40</v>
      </c>
      <c r="AD19" s="548" t="s">
        <v>41</v>
      </c>
      <c r="AE19" s="568" t="s">
        <v>42</v>
      </c>
      <c r="AF19" s="568" t="s">
        <v>24</v>
      </c>
      <c r="AG19" s="568" t="s">
        <v>34</v>
      </c>
      <c r="AH19" s="587">
        <f t="shared" si="2"/>
        <v>16</v>
      </c>
      <c r="AI19" s="100">
        <f t="shared" si="3"/>
        <v>2</v>
      </c>
      <c r="AJ19" s="101">
        <f t="shared" si="4"/>
        <v>20</v>
      </c>
      <c r="AK19" s="104" t="s">
        <v>48</v>
      </c>
      <c r="AL19" s="98"/>
      <c r="AM19" s="55">
        <f t="shared" si="15"/>
        <v>0</v>
      </c>
      <c r="AN19" s="55">
        <f t="shared" si="5"/>
        <v>8</v>
      </c>
      <c r="AO19" s="55">
        <f t="shared" si="6"/>
        <v>8</v>
      </c>
      <c r="AP19" s="55">
        <f t="shared" si="7"/>
        <v>3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2</v>
      </c>
      <c r="AU19" s="55">
        <f t="shared" si="12"/>
        <v>2</v>
      </c>
      <c r="AV19" s="55">
        <f t="shared" si="13"/>
        <v>2</v>
      </c>
      <c r="AW19" s="55">
        <f t="shared" si="14"/>
        <v>2</v>
      </c>
    </row>
    <row r="20" spans="1:50" ht="14">
      <c r="A20" s="19" t="s">
        <v>46</v>
      </c>
      <c r="B20" s="34" t="s">
        <v>32</v>
      </c>
      <c r="C20" s="49" t="s">
        <v>57</v>
      </c>
      <c r="D20" s="778" t="s">
        <v>41</v>
      </c>
      <c r="E20" s="778" t="s">
        <v>36</v>
      </c>
      <c r="F20" s="808" t="s">
        <v>35</v>
      </c>
      <c r="G20" s="808" t="s">
        <v>21</v>
      </c>
      <c r="H20" s="778" t="s">
        <v>40</v>
      </c>
      <c r="I20" s="778" t="s">
        <v>28</v>
      </c>
      <c r="J20" s="778" t="s">
        <v>34</v>
      </c>
      <c r="K20" s="789" t="s">
        <v>21</v>
      </c>
      <c r="L20" s="568" t="s">
        <v>41</v>
      </c>
      <c r="M20" s="789" t="s">
        <v>28</v>
      </c>
      <c r="N20" s="548" t="s">
        <v>34</v>
      </c>
      <c r="O20" s="778" t="s">
        <v>21</v>
      </c>
      <c r="P20" s="778" t="s">
        <v>40</v>
      </c>
      <c r="Q20" s="789" t="s">
        <v>36</v>
      </c>
      <c r="R20" s="789" t="s">
        <v>21</v>
      </c>
      <c r="S20" s="568" t="s">
        <v>41</v>
      </c>
      <c r="T20" s="568" t="s">
        <v>41</v>
      </c>
      <c r="U20" s="548" t="s">
        <v>28</v>
      </c>
      <c r="V20" s="548" t="s">
        <v>34</v>
      </c>
      <c r="W20" s="548" t="s">
        <v>21</v>
      </c>
      <c r="X20" s="568" t="s">
        <v>36</v>
      </c>
      <c r="Y20" s="725" t="s">
        <v>21</v>
      </c>
      <c r="Z20" s="821" t="s">
        <v>36</v>
      </c>
      <c r="AA20" s="584" t="s">
        <v>139</v>
      </c>
      <c r="AB20" s="725" t="s">
        <v>24</v>
      </c>
      <c r="AC20" s="725" t="s">
        <v>34</v>
      </c>
      <c r="AD20" s="584" t="s">
        <v>21</v>
      </c>
      <c r="AE20" s="725" t="s">
        <v>40</v>
      </c>
      <c r="AF20" s="568" t="s">
        <v>140</v>
      </c>
      <c r="AG20" s="568" t="s">
        <v>21</v>
      </c>
      <c r="AH20" s="587">
        <f t="shared" si="2"/>
        <v>16</v>
      </c>
      <c r="AI20" s="100">
        <f t="shared" si="3"/>
        <v>1</v>
      </c>
      <c r="AJ20" s="101">
        <f t="shared" si="4"/>
        <v>16</v>
      </c>
      <c r="AK20" s="104" t="s">
        <v>48</v>
      </c>
      <c r="AL20" s="98"/>
      <c r="AM20" s="55">
        <f t="shared" si="15"/>
        <v>0</v>
      </c>
      <c r="AN20" s="55">
        <f t="shared" si="5"/>
        <v>8</v>
      </c>
      <c r="AO20" s="55">
        <f t="shared" si="6"/>
        <v>8</v>
      </c>
      <c r="AP20" s="55">
        <f t="shared" si="7"/>
        <v>1</v>
      </c>
      <c r="AQ20" s="55">
        <f t="shared" si="8"/>
        <v>1</v>
      </c>
      <c r="AR20" s="55">
        <f t="shared" si="9"/>
        <v>1</v>
      </c>
      <c r="AS20" s="55">
        <f t="shared" si="10"/>
        <v>1</v>
      </c>
      <c r="AT20" s="55">
        <f t="shared" si="11"/>
        <v>3</v>
      </c>
      <c r="AU20" s="55">
        <f t="shared" si="12"/>
        <v>3</v>
      </c>
      <c r="AV20" s="55">
        <f t="shared" si="13"/>
        <v>3</v>
      </c>
      <c r="AW20" s="55">
        <f t="shared" si="14"/>
        <v>3</v>
      </c>
    </row>
    <row r="21" spans="1:50" ht="14">
      <c r="A21" s="19" t="s">
        <v>46</v>
      </c>
      <c r="B21" s="34" t="s">
        <v>32</v>
      </c>
      <c r="C21" s="32" t="s">
        <v>59</v>
      </c>
      <c r="D21" s="778" t="s">
        <v>21</v>
      </c>
      <c r="E21" s="778" t="s">
        <v>41</v>
      </c>
      <c r="F21" s="756" t="s">
        <v>36</v>
      </c>
      <c r="G21" s="756" t="s">
        <v>41</v>
      </c>
      <c r="H21" s="778" t="s">
        <v>21</v>
      </c>
      <c r="I21" s="778" t="s">
        <v>103</v>
      </c>
      <c r="J21" s="778" t="s">
        <v>40</v>
      </c>
      <c r="K21" s="789" t="s">
        <v>103</v>
      </c>
      <c r="L21" s="787" t="s">
        <v>21</v>
      </c>
      <c r="M21" s="789" t="s">
        <v>21</v>
      </c>
      <c r="N21" s="548" t="s">
        <v>40</v>
      </c>
      <c r="O21" s="778" t="s">
        <v>40</v>
      </c>
      <c r="P21" s="778" t="s">
        <v>41</v>
      </c>
      <c r="Q21" s="789" t="s">
        <v>103</v>
      </c>
      <c r="R21" s="778" t="s">
        <v>40</v>
      </c>
      <c r="S21" s="787" t="s">
        <v>21</v>
      </c>
      <c r="T21" s="568" t="s">
        <v>35</v>
      </c>
      <c r="U21" s="548" t="s">
        <v>40</v>
      </c>
      <c r="V21" s="548" t="s">
        <v>103</v>
      </c>
      <c r="W21" s="548" t="s">
        <v>21</v>
      </c>
      <c r="X21" s="568" t="s">
        <v>41</v>
      </c>
      <c r="Y21" s="568" t="s">
        <v>103</v>
      </c>
      <c r="Z21" s="822" t="s">
        <v>21</v>
      </c>
      <c r="AA21" s="823" t="s">
        <v>40</v>
      </c>
      <c r="AB21" s="824" t="s">
        <v>41</v>
      </c>
      <c r="AC21" s="824" t="s">
        <v>42</v>
      </c>
      <c r="AD21" s="823" t="s">
        <v>21</v>
      </c>
      <c r="AE21" s="825" t="s">
        <v>103</v>
      </c>
      <c r="AF21" s="568" t="s">
        <v>41</v>
      </c>
      <c r="AG21" s="568" t="s">
        <v>103</v>
      </c>
      <c r="AH21" s="587">
        <f t="shared" si="2"/>
        <v>16</v>
      </c>
      <c r="AI21" s="100">
        <f t="shared" si="3"/>
        <v>1</v>
      </c>
      <c r="AJ21" s="101">
        <f t="shared" si="4"/>
        <v>0</v>
      </c>
      <c r="AK21" s="769" t="s">
        <v>104</v>
      </c>
      <c r="AM21" s="55">
        <f t="shared" si="15"/>
        <v>0</v>
      </c>
      <c r="AN21" s="55">
        <f t="shared" si="5"/>
        <v>8</v>
      </c>
      <c r="AO21" s="55">
        <f t="shared" si="6"/>
        <v>8</v>
      </c>
      <c r="AP21" s="55">
        <f t="shared" si="7"/>
        <v>0</v>
      </c>
      <c r="AQ21" s="55">
        <f t="shared" si="8"/>
        <v>0</v>
      </c>
      <c r="AR21" s="55">
        <f t="shared" si="9"/>
        <v>0</v>
      </c>
      <c r="AS21" s="55">
        <f t="shared" si="10"/>
        <v>0</v>
      </c>
      <c r="AT21" s="55">
        <f t="shared" si="11"/>
        <v>0</v>
      </c>
      <c r="AU21" s="55">
        <f t="shared" si="12"/>
        <v>0</v>
      </c>
      <c r="AV21" s="55">
        <f t="shared" si="13"/>
        <v>0</v>
      </c>
      <c r="AW21" s="55">
        <f t="shared" si="14"/>
        <v>0</v>
      </c>
      <c r="AX21" s="55">
        <f>COUNTIF(D21:AH21,"ｹｱ")</f>
        <v>7</v>
      </c>
    </row>
    <row r="22" spans="1:50" ht="14">
      <c r="A22" s="294" t="s">
        <v>46</v>
      </c>
      <c r="B22" s="37" t="s">
        <v>32</v>
      </c>
      <c r="C22" s="557" t="s">
        <v>129</v>
      </c>
      <c r="D22" s="809" t="s">
        <v>24</v>
      </c>
      <c r="E22" s="809" t="s">
        <v>34</v>
      </c>
      <c r="F22" s="808" t="s">
        <v>21</v>
      </c>
      <c r="G22" s="756" t="s">
        <v>36</v>
      </c>
      <c r="H22" s="778" t="s">
        <v>42</v>
      </c>
      <c r="I22" s="778" t="s">
        <v>21</v>
      </c>
      <c r="J22" s="778" t="s">
        <v>139</v>
      </c>
      <c r="K22" s="809" t="s">
        <v>24</v>
      </c>
      <c r="L22" s="729" t="s">
        <v>34</v>
      </c>
      <c r="M22" s="815" t="s">
        <v>21</v>
      </c>
      <c r="N22" s="548" t="s">
        <v>42</v>
      </c>
      <c r="O22" s="778" t="s">
        <v>24</v>
      </c>
      <c r="P22" s="568" t="s">
        <v>34</v>
      </c>
      <c r="Q22" s="778" t="s">
        <v>21</v>
      </c>
      <c r="R22" s="778" t="s">
        <v>36</v>
      </c>
      <c r="S22" s="568" t="s">
        <v>139</v>
      </c>
      <c r="T22" s="568" t="s">
        <v>140</v>
      </c>
      <c r="U22" s="548" t="s">
        <v>21</v>
      </c>
      <c r="V22" s="548" t="s">
        <v>40</v>
      </c>
      <c r="W22" s="548" t="s">
        <v>24</v>
      </c>
      <c r="X22" s="568" t="s">
        <v>34</v>
      </c>
      <c r="Y22" s="826" t="s">
        <v>21</v>
      </c>
      <c r="Z22" s="827" t="s">
        <v>42</v>
      </c>
      <c r="AA22" s="828" t="s">
        <v>36</v>
      </c>
      <c r="AB22" s="826" t="s">
        <v>42</v>
      </c>
      <c r="AC22" s="828" t="s">
        <v>21</v>
      </c>
      <c r="AD22" s="828" t="s">
        <v>36</v>
      </c>
      <c r="AE22" s="828" t="s">
        <v>21</v>
      </c>
      <c r="AF22" s="568" t="s">
        <v>40</v>
      </c>
      <c r="AG22" s="568" t="s">
        <v>24</v>
      </c>
      <c r="AH22" s="587">
        <f t="shared" si="2"/>
        <v>16</v>
      </c>
      <c r="AI22" s="100">
        <f t="shared" si="3"/>
        <v>0</v>
      </c>
      <c r="AJ22" s="101">
        <f t="shared" si="4"/>
        <v>20</v>
      </c>
      <c r="AK22" s="104" t="s">
        <v>48</v>
      </c>
      <c r="AL22" s="98"/>
      <c r="AM22" s="55">
        <f t="shared" si="15"/>
        <v>0</v>
      </c>
      <c r="AN22" s="55">
        <f t="shared" si="5"/>
        <v>8</v>
      </c>
      <c r="AO22" s="55">
        <f t="shared" si="6"/>
        <v>8</v>
      </c>
      <c r="AP22" s="55">
        <f t="shared" si="7"/>
        <v>5</v>
      </c>
      <c r="AQ22" s="55">
        <f t="shared" si="8"/>
        <v>5</v>
      </c>
      <c r="AR22" s="55">
        <f t="shared" si="9"/>
        <v>5</v>
      </c>
      <c r="AS22" s="55">
        <f t="shared" si="10"/>
        <v>5</v>
      </c>
      <c r="AT22" s="55">
        <f t="shared" si="11"/>
        <v>0</v>
      </c>
      <c r="AU22" s="55">
        <f t="shared" si="12"/>
        <v>0</v>
      </c>
      <c r="AV22" s="55">
        <f t="shared" si="13"/>
        <v>0</v>
      </c>
      <c r="AW22" s="55">
        <f t="shared" si="14"/>
        <v>0</v>
      </c>
    </row>
    <row r="23" spans="1:50" ht="14">
      <c r="A23" s="433" t="s">
        <v>46</v>
      </c>
      <c r="B23" s="599" t="s">
        <v>44</v>
      </c>
      <c r="C23" s="558" t="s">
        <v>61</v>
      </c>
      <c r="D23" s="778" t="s">
        <v>21</v>
      </c>
      <c r="E23" s="778" t="s">
        <v>40</v>
      </c>
      <c r="F23" s="756" t="s">
        <v>41</v>
      </c>
      <c r="G23" s="756" t="s">
        <v>139</v>
      </c>
      <c r="H23" s="778" t="s">
        <v>21</v>
      </c>
      <c r="I23" s="778" t="s">
        <v>40</v>
      </c>
      <c r="J23" s="778" t="s">
        <v>36</v>
      </c>
      <c r="K23" s="548" t="s">
        <v>36</v>
      </c>
      <c r="L23" s="548" t="s">
        <v>21</v>
      </c>
      <c r="M23" s="789" t="s">
        <v>36</v>
      </c>
      <c r="N23" s="568" t="s">
        <v>36</v>
      </c>
      <c r="O23" s="778" t="s">
        <v>41</v>
      </c>
      <c r="P23" s="778" t="s">
        <v>36</v>
      </c>
      <c r="Q23" s="778" t="s">
        <v>40</v>
      </c>
      <c r="R23" s="548" t="s">
        <v>21</v>
      </c>
      <c r="S23" s="548" t="s">
        <v>40</v>
      </c>
      <c r="T23" s="548" t="s">
        <v>40</v>
      </c>
      <c r="U23" s="548" t="s">
        <v>21</v>
      </c>
      <c r="V23" s="548" t="s">
        <v>140</v>
      </c>
      <c r="W23" s="548" t="s">
        <v>41</v>
      </c>
      <c r="X23" s="568" t="s">
        <v>40</v>
      </c>
      <c r="Y23" s="548" t="s">
        <v>42</v>
      </c>
      <c r="Z23" s="808" t="s">
        <v>21</v>
      </c>
      <c r="AA23" s="787" t="s">
        <v>21</v>
      </c>
      <c r="AB23" s="548" t="s">
        <v>36</v>
      </c>
      <c r="AC23" s="568" t="s">
        <v>36</v>
      </c>
      <c r="AD23" s="568" t="s">
        <v>21</v>
      </c>
      <c r="AE23" s="568" t="s">
        <v>36</v>
      </c>
      <c r="AF23" s="568" t="s">
        <v>42</v>
      </c>
      <c r="AG23" s="568" t="s">
        <v>40</v>
      </c>
      <c r="AH23" s="587">
        <f t="shared" si="2"/>
        <v>16</v>
      </c>
      <c r="AI23" s="100">
        <f t="shared" si="3"/>
        <v>0</v>
      </c>
      <c r="AJ23" s="101">
        <f t="shared" si="4"/>
        <v>0</v>
      </c>
      <c r="AK23" s="104" t="s">
        <v>51</v>
      </c>
      <c r="AL23" s="98"/>
      <c r="AM23" s="55">
        <f t="shared" si="15"/>
        <v>0</v>
      </c>
      <c r="AN23" s="55">
        <f t="shared" si="5"/>
        <v>8</v>
      </c>
      <c r="AO23" s="55">
        <f t="shared" si="6"/>
        <v>8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</row>
    <row r="24" spans="1:50" ht="14">
      <c r="A24" s="19"/>
      <c r="B24" s="777"/>
      <c r="C24" s="49"/>
      <c r="D24" s="778"/>
      <c r="E24" s="778"/>
      <c r="F24" s="756"/>
      <c r="G24" s="756"/>
      <c r="H24" s="778"/>
      <c r="I24" s="789"/>
      <c r="J24" s="778"/>
      <c r="K24" s="789"/>
      <c r="L24" s="568"/>
      <c r="M24" s="789"/>
      <c r="N24" s="568"/>
      <c r="O24" s="778"/>
      <c r="P24" s="568"/>
      <c r="Q24" s="778"/>
      <c r="R24" s="778"/>
      <c r="S24" s="568"/>
      <c r="T24" s="568"/>
      <c r="U24" s="548"/>
      <c r="V24" s="548"/>
      <c r="W24" s="548"/>
      <c r="X24" s="568"/>
      <c r="Y24" s="548"/>
      <c r="Z24" s="756"/>
      <c r="AA24" s="568"/>
      <c r="AB24" s="548"/>
      <c r="AC24" s="568"/>
      <c r="AD24" s="568"/>
      <c r="AE24" s="568"/>
      <c r="AF24" s="568"/>
      <c r="AG24" s="568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373"/>
      <c r="AL24" s="98"/>
      <c r="AM24" s="55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</row>
    <row r="25" spans="1:50" ht="14">
      <c r="A25" s="19"/>
      <c r="B25" s="779"/>
      <c r="C25" s="49"/>
      <c r="D25" s="778"/>
      <c r="E25" s="778"/>
      <c r="F25" s="756"/>
      <c r="G25" s="756"/>
      <c r="H25" s="778"/>
      <c r="I25" s="778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756"/>
      <c r="AA25" s="778"/>
      <c r="AB25" s="778"/>
      <c r="AC25" s="778"/>
      <c r="AD25" s="778"/>
      <c r="AE25" s="778"/>
      <c r="AF25" s="778"/>
      <c r="AG25" s="548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5"/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</row>
    <row r="26" spans="1:50" ht="14">
      <c r="A26" s="19"/>
      <c r="B26" s="780"/>
      <c r="C26" s="49"/>
      <c r="D26" s="778"/>
      <c r="E26" s="778"/>
      <c r="F26" s="756"/>
      <c r="G26" s="756"/>
      <c r="H26" s="778"/>
      <c r="I26" s="790"/>
      <c r="J26" s="790"/>
      <c r="K26" s="791"/>
      <c r="L26" s="548"/>
      <c r="M26" s="778"/>
      <c r="N26" s="778"/>
      <c r="O26" s="548"/>
      <c r="P26" s="548"/>
      <c r="Q26" s="778"/>
      <c r="R26" s="778"/>
      <c r="S26" s="778"/>
      <c r="T26" s="778"/>
      <c r="U26" s="778"/>
      <c r="V26" s="778"/>
      <c r="W26" s="778"/>
      <c r="X26" s="778"/>
      <c r="Y26" s="778"/>
      <c r="Z26" s="756"/>
      <c r="AA26" s="778"/>
      <c r="AB26" s="778"/>
      <c r="AC26" s="778"/>
      <c r="AD26" s="778"/>
      <c r="AE26" s="778"/>
      <c r="AF26" s="778"/>
      <c r="AG26" s="548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228"/>
      <c r="AM26" s="55">
        <f>COUNTIF(D26:AG26,"日")</f>
        <v>0</v>
      </c>
      <c r="AN26" s="55">
        <f t="shared" si="5"/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</row>
    <row r="27" spans="1:50" ht="14">
      <c r="A27" s="1258" t="s">
        <v>62</v>
      </c>
      <c r="B27" s="1258"/>
      <c r="C27" s="1258"/>
      <c r="D27" s="763"/>
      <c r="E27" s="814"/>
      <c r="F27" s="814"/>
      <c r="G27" s="782"/>
      <c r="H27" s="715"/>
      <c r="I27" s="715"/>
      <c r="J27" s="818"/>
      <c r="K27" s="763"/>
      <c r="L27" s="782"/>
      <c r="M27" s="782"/>
      <c r="N27" s="782"/>
      <c r="O27" s="715"/>
      <c r="P27" s="782"/>
      <c r="Q27" s="796"/>
      <c r="R27" s="763"/>
      <c r="S27" s="782"/>
      <c r="T27" s="782"/>
      <c r="U27" s="715"/>
      <c r="V27" s="782"/>
      <c r="W27" s="715"/>
      <c r="X27" s="782"/>
      <c r="Y27" s="763"/>
      <c r="Z27" s="715"/>
      <c r="AA27" s="782"/>
      <c r="AB27" s="782"/>
      <c r="AC27" s="715"/>
      <c r="AD27" s="715"/>
      <c r="AE27" s="782"/>
      <c r="AF27" s="782"/>
      <c r="AG27" s="715"/>
      <c r="AH27" s="108"/>
      <c r="AI27" s="109"/>
      <c r="AJ27" s="110"/>
      <c r="AK27" s="111"/>
      <c r="AN27" s="55">
        <f t="shared" si="5"/>
        <v>0</v>
      </c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</row>
    <row r="28" spans="1:50" ht="14">
      <c r="A28" s="1259" t="s">
        <v>63</v>
      </c>
      <c r="B28" s="1259"/>
      <c r="C28" s="49"/>
      <c r="D28" s="1292" t="s">
        <v>144</v>
      </c>
      <c r="E28" s="1290"/>
      <c r="F28" s="1290"/>
      <c r="G28" s="1290"/>
      <c r="H28" s="1290"/>
      <c r="I28" s="1290"/>
      <c r="J28" s="1290"/>
      <c r="K28" s="1291" t="s">
        <v>146</v>
      </c>
      <c r="L28" s="1290"/>
      <c r="M28" s="1290"/>
      <c r="N28" s="1290"/>
      <c r="O28" s="1290"/>
      <c r="P28" s="1290"/>
      <c r="Q28" s="1290"/>
      <c r="R28" s="1290" t="s">
        <v>144</v>
      </c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 t="s">
        <v>84</v>
      </c>
      <c r="AF28" s="1290"/>
      <c r="AG28" s="1286"/>
      <c r="AH28" s="479"/>
      <c r="AI28" s="480"/>
      <c r="AJ28" s="481"/>
      <c r="AK28" s="482"/>
      <c r="AN28" s="55">
        <f t="shared" si="5"/>
        <v>0</v>
      </c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1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483"/>
      <c r="AI29" s="484"/>
      <c r="AJ29" s="485"/>
      <c r="AK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1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4"/>
      <c r="AI30" s="3"/>
      <c r="AJ30" s="3"/>
      <c r="AK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1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4"/>
      <c r="AI31" s="5"/>
      <c r="AJ31" s="3"/>
      <c r="AK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1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488"/>
      <c r="AI32" s="489"/>
      <c r="AJ32" s="3"/>
      <c r="AK32" s="487"/>
    </row>
    <row r="33" spans="1:37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1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490"/>
      <c r="AI33" s="491"/>
      <c r="AJ33" s="492"/>
      <c r="AK33" s="493"/>
    </row>
    <row r="35" spans="1:37" ht="14" hidden="1" outlineLevel="1">
      <c r="C35" t="s">
        <v>69</v>
      </c>
      <c r="D35" s="55">
        <f t="shared" ref="D35:AG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</row>
    <row r="36" spans="1:37" ht="14" hidden="1" outlineLevel="1">
      <c r="C36" t="s">
        <v>70</v>
      </c>
      <c r="D36" s="55">
        <f t="shared" ref="D36:AG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1:37" ht="14" hidden="1" outlineLevel="1">
      <c r="C37" t="s">
        <v>42</v>
      </c>
      <c r="D37" s="55">
        <f t="shared" ref="D37:AG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1:37" s="1" customFormat="1" ht="14" hidden="1" outlineLevel="1">
      <c r="C38" s="1" t="s">
        <v>71</v>
      </c>
      <c r="D38" s="55">
        <f t="shared" ref="D38:AG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1:37" s="1" customFormat="1" ht="14" hidden="1" outlineLevel="1">
      <c r="C39" s="1" t="s">
        <v>23</v>
      </c>
      <c r="D39" s="55">
        <f t="shared" ref="D39:AG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1:37" s="1" customFormat="1" ht="14" hidden="1" outlineLevel="1">
      <c r="C40" s="1" t="s">
        <v>25</v>
      </c>
      <c r="D40" s="55">
        <f t="shared" ref="D40:AG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1:37" s="1" customFormat="1" ht="14" hidden="1" outlineLevel="1">
      <c r="C41" s="1" t="s">
        <v>24</v>
      </c>
      <c r="D41" s="55">
        <f t="shared" ref="D41:AG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1:37" s="1" customFormat="1" ht="14" hidden="1" outlineLevel="1">
      <c r="C42" s="1" t="s">
        <v>26</v>
      </c>
      <c r="D42" s="55">
        <f t="shared" ref="D42:AG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</row>
    <row r="43" spans="1:37" s="1" customFormat="1" ht="14" hidden="1" outlineLevel="1">
      <c r="C43" s="1" t="s">
        <v>41</v>
      </c>
      <c r="D43" s="55">
        <f t="shared" ref="D43:AG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</row>
    <row r="44" spans="1:37" s="1" customFormat="1" ht="14" hidden="1" outlineLevel="1">
      <c r="C44" s="1" t="s">
        <v>72</v>
      </c>
      <c r="D44" s="55">
        <f t="shared" ref="D44:AG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</row>
    <row r="45" spans="1:37" s="1" customFormat="1" ht="14" hidden="1" outlineLevel="1">
      <c r="C45" s="1" t="s">
        <v>36</v>
      </c>
      <c r="D45" s="55">
        <f t="shared" ref="D45:AG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</row>
    <row r="46" spans="1:37" s="1" customFormat="1" ht="14" hidden="1" outlineLevel="1">
      <c r="C46" s="1" t="s">
        <v>73</v>
      </c>
      <c r="D46" s="55">
        <f t="shared" ref="D46:AG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</row>
    <row r="47" spans="1:37" s="1" customFormat="1" ht="14" hidden="1" outlineLevel="1">
      <c r="C47" s="1" t="s">
        <v>27</v>
      </c>
      <c r="D47" s="55">
        <f t="shared" ref="D47:AG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</row>
    <row r="48" spans="1:37" s="1" customFormat="1" ht="14" hidden="1" outlineLevel="1">
      <c r="C48" s="1" t="s">
        <v>28</v>
      </c>
      <c r="D48" s="55">
        <f t="shared" ref="D48:AG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G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G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</row>
    <row r="51" spans="3:34" s="1" customFormat="1" ht="14" collapsed="1">
      <c r="C51" s="1" t="s">
        <v>40</v>
      </c>
      <c r="D51" s="55">
        <f t="shared" ref="D51:AG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</row>
    <row r="52" spans="3:34" s="1" customFormat="1" ht="14">
      <c r="C52" s="1" t="s">
        <v>42</v>
      </c>
      <c r="D52" s="55">
        <f t="shared" ref="D52:AG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</row>
    <row r="53" spans="3:34" s="1" customFormat="1" ht="14">
      <c r="C53" s="1" t="s">
        <v>24</v>
      </c>
      <c r="D53" s="55">
        <f t="shared" ref="D53:AG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</row>
    <row r="54" spans="3:34" s="1" customFormat="1" ht="14">
      <c r="C54" s="1" t="s">
        <v>41</v>
      </c>
      <c r="D54" s="55">
        <f t="shared" ref="D54:AG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</row>
    <row r="55" spans="3:34" s="1" customFormat="1" ht="14">
      <c r="C55" s="1" t="s">
        <v>36</v>
      </c>
      <c r="D55" s="55">
        <f t="shared" ref="D55:AG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</row>
    <row r="56" spans="3:34" s="1" customFormat="1" ht="14">
      <c r="C56" s="1" t="s">
        <v>28</v>
      </c>
      <c r="D56" s="55">
        <f t="shared" ref="D56:AG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</row>
    <row r="57" spans="3:34" s="1" customFormat="1" ht="14">
      <c r="C57" s="1" t="s">
        <v>132</v>
      </c>
      <c r="D57" s="55">
        <f t="shared" ref="D57:AH57" si="38">COUNTIF(D13:D24,"ﾍﾙ")</f>
        <v>0</v>
      </c>
      <c r="E57" s="783">
        <f t="shared" si="38"/>
        <v>0</v>
      </c>
      <c r="F57" s="783">
        <f t="shared" si="38"/>
        <v>0</v>
      </c>
      <c r="G57" s="783">
        <f t="shared" si="38"/>
        <v>0</v>
      </c>
      <c r="H57" s="783">
        <f t="shared" si="38"/>
        <v>0</v>
      </c>
      <c r="I57" s="783">
        <f t="shared" si="38"/>
        <v>0</v>
      </c>
      <c r="J57" s="783">
        <f t="shared" si="38"/>
        <v>0</v>
      </c>
      <c r="K57" s="783">
        <f t="shared" si="38"/>
        <v>0</v>
      </c>
      <c r="L57" s="783">
        <f t="shared" si="38"/>
        <v>0</v>
      </c>
      <c r="M57" s="783">
        <f t="shared" si="38"/>
        <v>0</v>
      </c>
      <c r="N57" s="783">
        <f t="shared" si="38"/>
        <v>0</v>
      </c>
      <c r="O57" s="783">
        <f t="shared" si="38"/>
        <v>0</v>
      </c>
      <c r="P57" s="783">
        <f t="shared" si="38"/>
        <v>0</v>
      </c>
      <c r="Q57" s="783">
        <f t="shared" si="38"/>
        <v>1</v>
      </c>
      <c r="R57" s="783">
        <f t="shared" si="38"/>
        <v>0</v>
      </c>
      <c r="S57" s="783">
        <f t="shared" si="38"/>
        <v>0</v>
      </c>
      <c r="T57" s="783">
        <f t="shared" si="38"/>
        <v>0</v>
      </c>
      <c r="U57" s="783">
        <f t="shared" si="38"/>
        <v>0</v>
      </c>
      <c r="V57" s="783">
        <f t="shared" si="38"/>
        <v>0</v>
      </c>
      <c r="W57" s="783">
        <f t="shared" si="38"/>
        <v>0</v>
      </c>
      <c r="X57" s="783">
        <f t="shared" si="38"/>
        <v>0</v>
      </c>
      <c r="Y57" s="783">
        <f t="shared" si="38"/>
        <v>0</v>
      </c>
      <c r="Z57" s="783">
        <f t="shared" si="38"/>
        <v>0</v>
      </c>
      <c r="AA57" s="783">
        <f t="shared" si="38"/>
        <v>0</v>
      </c>
      <c r="AB57" s="783">
        <f t="shared" si="38"/>
        <v>0</v>
      </c>
      <c r="AC57" s="783">
        <f t="shared" si="38"/>
        <v>0</v>
      </c>
      <c r="AD57" s="783">
        <f t="shared" si="38"/>
        <v>0</v>
      </c>
      <c r="AE57" s="783">
        <f t="shared" si="38"/>
        <v>0</v>
      </c>
      <c r="AF57" s="783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7:C27"/>
    <mergeCell ref="A4:A7"/>
    <mergeCell ref="B4:B7"/>
    <mergeCell ref="C4:C6"/>
    <mergeCell ref="D4:J4"/>
    <mergeCell ref="K4:Q4"/>
    <mergeCell ref="R4:X4"/>
    <mergeCell ref="Y4:AE4"/>
    <mergeCell ref="AF4:AG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5:AG26">
    <cfRule type="expression" dxfId="10828" priority="1" stopIfTrue="1">
      <formula>AND(WEEKDAY(D$5)=1)</formula>
    </cfRule>
  </conditionalFormatting>
  <conditionalFormatting sqref="AH8:AJ26 AM8:AM26">
    <cfRule type="cellIs" dxfId="10827" priority="6" stopIfTrue="1" operator="equal">
      <formula>0</formula>
    </cfRule>
  </conditionalFormatting>
  <dataValidations count="1">
    <dataValidation type="list" allowBlank="1" showInputMessage="1" showErrorMessage="1" sqref="D8:AG26" xr:uid="{00000000-0002-0000-1E00-000000000000}">
      <formula1>"ヤ,2早,3早,2オ,3オ,2－,3－,－,日,有,2,3,事,ﾍﾙ,ｹｱ,6:30,7:00,8:30"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Y59"/>
  <sheetViews>
    <sheetView topLeftCell="C4" workbookViewId="0">
      <selection activeCell="X24" sqref="X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2019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301" t="s">
        <v>5</v>
      </c>
      <c r="Z2" s="1265"/>
      <c r="AA2" s="1265"/>
      <c r="AB2" s="1265"/>
      <c r="AC2" s="1265"/>
      <c r="AD2" s="1265"/>
      <c r="AE2" s="1265"/>
      <c r="AF2" s="1265"/>
      <c r="AG2" s="1265"/>
      <c r="AH2" s="126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57"/>
      <c r="F4" s="1257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241"/>
      <c r="AD4" s="1241"/>
      <c r="AE4" s="1241"/>
      <c r="AF4" s="1293" t="s">
        <v>13</v>
      </c>
      <c r="AG4" s="1294"/>
      <c r="AH4" s="1294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43800</v>
      </c>
      <c r="E5" s="11">
        <f>DATE($A$1,$D$2,2)</f>
        <v>43801</v>
      </c>
      <c r="F5" s="11">
        <f>DATE($A$1,$D$2,3)</f>
        <v>43802</v>
      </c>
      <c r="G5" s="11">
        <f>DATE($A$1,$D$2,4)</f>
        <v>43803</v>
      </c>
      <c r="H5" s="11">
        <f>DATE($A$1,$D$2,5)</f>
        <v>43804</v>
      </c>
      <c r="I5" s="11">
        <f>DATE($A$1,$D$2,6)</f>
        <v>43805</v>
      </c>
      <c r="J5" s="11">
        <f>DATE($A$1,$D$2,7)</f>
        <v>43806</v>
      </c>
      <c r="K5" s="11">
        <f>DATE($A$1,$D$2,8)</f>
        <v>43807</v>
      </c>
      <c r="L5" s="11">
        <f>DATE($A$1,$D$2,9)</f>
        <v>43808</v>
      </c>
      <c r="M5" s="11">
        <f>DATE($A$1,$D$2,10)</f>
        <v>43809</v>
      </c>
      <c r="N5" s="56">
        <f>DATE($A$1,$D$2,11)</f>
        <v>43810</v>
      </c>
      <c r="O5" s="11">
        <f>DATE($A$1,$D$2,12)</f>
        <v>43811</v>
      </c>
      <c r="P5" s="11">
        <f>DATE($A$1,$D$2,13)</f>
        <v>43812</v>
      </c>
      <c r="Q5" s="11">
        <f>DATE($A$1,$D$2,14)</f>
        <v>43813</v>
      </c>
      <c r="R5" s="11">
        <f>DATE($A$1,$D$2,15)</f>
        <v>43814</v>
      </c>
      <c r="S5" s="11">
        <f>DATE($A$1,$D$2,16)</f>
        <v>43815</v>
      </c>
      <c r="T5" s="11">
        <f>DATE($A$1,$D$2,17)</f>
        <v>43816</v>
      </c>
      <c r="U5" s="11">
        <f>DATE($A$1,$D$2,18)</f>
        <v>43817</v>
      </c>
      <c r="V5" s="11">
        <f>DATE($A$1,$D$2,19)</f>
        <v>43818</v>
      </c>
      <c r="W5" s="11">
        <f>DATE($A$1,$D$2,20)</f>
        <v>43819</v>
      </c>
      <c r="X5" s="11">
        <f>DATE($A$1,$D$2,21)</f>
        <v>43820</v>
      </c>
      <c r="Y5" s="11">
        <f>DATE($A$1,$D$2,22)</f>
        <v>43821</v>
      </c>
      <c r="Z5" s="11">
        <f>DATE($A$1,$D$2,23)</f>
        <v>43822</v>
      </c>
      <c r="AA5" s="11">
        <f>DATE($A$1,$D$2,24)</f>
        <v>43823</v>
      </c>
      <c r="AB5" s="11">
        <f>DATE($A$1,$D$2,25)</f>
        <v>43824</v>
      </c>
      <c r="AC5" s="11">
        <f>DATE($A$1,$D$2,26)</f>
        <v>43825</v>
      </c>
      <c r="AD5" s="11">
        <f>DATE($A$1,$D$2,27)</f>
        <v>43826</v>
      </c>
      <c r="AE5" s="11">
        <f>DATE($A$1,$D$2,28)</f>
        <v>43827</v>
      </c>
      <c r="AF5" s="88">
        <f>DATE($A$1,$D$2,29)</f>
        <v>43828</v>
      </c>
      <c r="AG5" s="88"/>
      <c r="AH5" s="11">
        <f>DATE($A$1,$D$2,30)</f>
        <v>43829</v>
      </c>
      <c r="AI5" s="90"/>
      <c r="AJ5" s="90"/>
      <c r="AK5" s="91"/>
      <c r="AL5" s="1267"/>
    </row>
    <row r="6" spans="1:50" ht="14">
      <c r="A6" s="1254"/>
      <c r="B6" s="1255"/>
      <c r="C6" s="1248"/>
      <c r="D6" s="10">
        <f t="shared" ref="D6:AG6" si="0">IF(MONTH(D5)&gt;$D$2,"",D5)</f>
        <v>43800</v>
      </c>
      <c r="E6" s="11">
        <f t="shared" si="0"/>
        <v>43801</v>
      </c>
      <c r="F6" s="88">
        <f t="shared" si="0"/>
        <v>43802</v>
      </c>
      <c r="G6" s="88">
        <f t="shared" si="0"/>
        <v>43803</v>
      </c>
      <c r="H6" s="88">
        <f t="shared" si="0"/>
        <v>43804</v>
      </c>
      <c r="I6" s="11">
        <f t="shared" si="0"/>
        <v>43805</v>
      </c>
      <c r="J6" s="11">
        <f t="shared" si="0"/>
        <v>43806</v>
      </c>
      <c r="K6" s="11">
        <f t="shared" si="0"/>
        <v>43807</v>
      </c>
      <c r="L6" s="88">
        <f t="shared" si="0"/>
        <v>43808</v>
      </c>
      <c r="M6" s="11">
        <f t="shared" si="0"/>
        <v>43809</v>
      </c>
      <c r="N6" s="88">
        <f t="shared" si="0"/>
        <v>43810</v>
      </c>
      <c r="O6" s="11">
        <f t="shared" si="0"/>
        <v>43811</v>
      </c>
      <c r="P6" s="11">
        <f t="shared" si="0"/>
        <v>43812</v>
      </c>
      <c r="Q6" s="11">
        <f t="shared" si="0"/>
        <v>43813</v>
      </c>
      <c r="R6" s="11">
        <f t="shared" si="0"/>
        <v>43814</v>
      </c>
      <c r="S6" s="11">
        <f t="shared" si="0"/>
        <v>43815</v>
      </c>
      <c r="T6" s="11">
        <f t="shared" si="0"/>
        <v>43816</v>
      </c>
      <c r="U6" s="88">
        <f t="shared" si="0"/>
        <v>43817</v>
      </c>
      <c r="V6" s="11">
        <f t="shared" si="0"/>
        <v>43818</v>
      </c>
      <c r="W6" s="11">
        <f t="shared" si="0"/>
        <v>43819</v>
      </c>
      <c r="X6" s="11">
        <f t="shared" si="0"/>
        <v>43820</v>
      </c>
      <c r="Y6" s="11">
        <f t="shared" si="0"/>
        <v>43821</v>
      </c>
      <c r="Z6" s="88">
        <f t="shared" si="0"/>
        <v>43822</v>
      </c>
      <c r="AA6" s="88">
        <f t="shared" si="0"/>
        <v>43823</v>
      </c>
      <c r="AB6" s="88">
        <f t="shared" si="0"/>
        <v>43824</v>
      </c>
      <c r="AC6" s="11">
        <f t="shared" si="0"/>
        <v>43825</v>
      </c>
      <c r="AD6" s="11">
        <f t="shared" si="0"/>
        <v>43826</v>
      </c>
      <c r="AE6" s="11">
        <f t="shared" si="0"/>
        <v>43827</v>
      </c>
      <c r="AF6" s="88">
        <f t="shared" si="0"/>
        <v>43828</v>
      </c>
      <c r="AG6" s="11">
        <f t="shared" si="0"/>
        <v>0</v>
      </c>
      <c r="AH6" s="11">
        <v>31</v>
      </c>
      <c r="AI6" s="92"/>
      <c r="AJ6" s="93"/>
      <c r="AK6" s="94"/>
      <c r="AL6" s="1267"/>
    </row>
    <row r="7" spans="1:50" ht="14">
      <c r="A7" s="1254"/>
      <c r="B7" s="1255"/>
      <c r="C7" s="15"/>
      <c r="D7" s="770" t="str">
        <f t="shared" ref="D7:AF7" si="1">IF(D6="","",CHOOSE(WEEKDAY(D6,1),"日","月","火","水","木","金","土"))</f>
        <v>日</v>
      </c>
      <c r="E7" s="708" t="str">
        <f t="shared" si="1"/>
        <v>月</v>
      </c>
      <c r="F7" s="744" t="str">
        <f t="shared" si="1"/>
        <v>火</v>
      </c>
      <c r="G7" s="744" t="str">
        <f t="shared" si="1"/>
        <v>水</v>
      </c>
      <c r="H7" s="744" t="str">
        <f t="shared" si="1"/>
        <v>木</v>
      </c>
      <c r="I7" s="708" t="str">
        <f t="shared" si="1"/>
        <v>金</v>
      </c>
      <c r="J7" s="708" t="str">
        <f t="shared" si="1"/>
        <v>土</v>
      </c>
      <c r="K7" s="770" t="str">
        <f t="shared" si="1"/>
        <v>日</v>
      </c>
      <c r="L7" s="744" t="str">
        <f t="shared" si="1"/>
        <v>月</v>
      </c>
      <c r="M7" s="708" t="str">
        <f t="shared" si="1"/>
        <v>火</v>
      </c>
      <c r="N7" s="744" t="str">
        <f t="shared" si="1"/>
        <v>水</v>
      </c>
      <c r="O7" s="708" t="str">
        <f t="shared" si="1"/>
        <v>木</v>
      </c>
      <c r="P7" s="708" t="str">
        <f t="shared" si="1"/>
        <v>金</v>
      </c>
      <c r="Q7" s="708" t="str">
        <f t="shared" si="1"/>
        <v>土</v>
      </c>
      <c r="R7" s="770" t="str">
        <f t="shared" si="1"/>
        <v>日</v>
      </c>
      <c r="S7" s="708" t="str">
        <f t="shared" si="1"/>
        <v>月</v>
      </c>
      <c r="T7" s="708" t="str">
        <f t="shared" si="1"/>
        <v>火</v>
      </c>
      <c r="U7" s="744" t="str">
        <f t="shared" si="1"/>
        <v>水</v>
      </c>
      <c r="V7" s="708" t="str">
        <f t="shared" si="1"/>
        <v>木</v>
      </c>
      <c r="W7" s="708" t="str">
        <f t="shared" si="1"/>
        <v>金</v>
      </c>
      <c r="X7" s="708" t="str">
        <f t="shared" si="1"/>
        <v>土</v>
      </c>
      <c r="Y7" s="770" t="str">
        <f t="shared" si="1"/>
        <v>日</v>
      </c>
      <c r="Z7" s="744" t="str">
        <f t="shared" si="1"/>
        <v>月</v>
      </c>
      <c r="AA7" s="744" t="str">
        <f t="shared" si="1"/>
        <v>火</v>
      </c>
      <c r="AB7" s="744" t="str">
        <f t="shared" si="1"/>
        <v>水</v>
      </c>
      <c r="AC7" s="708" t="str">
        <f t="shared" si="1"/>
        <v>木</v>
      </c>
      <c r="AD7" s="708" t="str">
        <f t="shared" si="1"/>
        <v>金</v>
      </c>
      <c r="AE7" s="708" t="str">
        <f t="shared" si="1"/>
        <v>土</v>
      </c>
      <c r="AF7" s="797" t="str">
        <f t="shared" si="1"/>
        <v>日</v>
      </c>
      <c r="AG7" s="708" t="s">
        <v>115</v>
      </c>
      <c r="AH7" s="708" t="s">
        <v>116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56" t="s">
        <v>34</v>
      </c>
      <c r="E8" s="548" t="s">
        <v>21</v>
      </c>
      <c r="F8" s="727" t="s">
        <v>37</v>
      </c>
      <c r="G8" s="727" t="s">
        <v>42</v>
      </c>
      <c r="H8" s="727" t="s">
        <v>21</v>
      </c>
      <c r="I8" s="727" t="s">
        <v>28</v>
      </c>
      <c r="J8" s="548" t="s">
        <v>34</v>
      </c>
      <c r="K8" s="568" t="s">
        <v>28</v>
      </c>
      <c r="L8" s="548" t="s">
        <v>34</v>
      </c>
      <c r="M8" s="729" t="s">
        <v>21</v>
      </c>
      <c r="N8" s="727" t="s">
        <v>37</v>
      </c>
      <c r="O8" s="727" t="s">
        <v>42</v>
      </c>
      <c r="P8" s="568" t="s">
        <v>24</v>
      </c>
      <c r="Q8" s="548" t="s">
        <v>34</v>
      </c>
      <c r="R8" s="784" t="s">
        <v>21</v>
      </c>
      <c r="S8" s="568" t="s">
        <v>42</v>
      </c>
      <c r="T8" s="727" t="s">
        <v>37</v>
      </c>
      <c r="U8" s="727" t="s">
        <v>21</v>
      </c>
      <c r="V8" s="548" t="s">
        <v>21</v>
      </c>
      <c r="W8" s="727" t="s">
        <v>36</v>
      </c>
      <c r="X8" s="548" t="s">
        <v>28</v>
      </c>
      <c r="Y8" s="727" t="s">
        <v>34</v>
      </c>
      <c r="Z8" s="727" t="s">
        <v>21</v>
      </c>
      <c r="AA8" s="727" t="s">
        <v>37</v>
      </c>
      <c r="AB8" s="548" t="s">
        <v>24</v>
      </c>
      <c r="AC8" s="727" t="s">
        <v>34</v>
      </c>
      <c r="AD8" s="729" t="s">
        <v>21</v>
      </c>
      <c r="AE8" s="784" t="s">
        <v>28</v>
      </c>
      <c r="AF8" s="784" t="s">
        <v>34</v>
      </c>
      <c r="AG8" s="784" t="s">
        <v>21</v>
      </c>
      <c r="AH8" s="784" t="s">
        <v>36</v>
      </c>
      <c r="AI8" s="587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24</v>
      </c>
      <c r="AL8" s="544" t="s">
        <v>38</v>
      </c>
      <c r="AM8" s="545"/>
      <c r="AN8" s="55">
        <f>COUNTIF(D8:AH8,"日")</f>
        <v>4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4</v>
      </c>
      <c r="AV8" s="55">
        <f t="shared" ref="AV8:AV28" si="12">COUNTIF(D8:AH8,"3－")</f>
        <v>4</v>
      </c>
      <c r="AW8" s="55">
        <f t="shared" ref="AW8:AW28" si="13">COUNTIF(D8:AH8,"３-")</f>
        <v>4</v>
      </c>
      <c r="AX8" s="55">
        <f t="shared" ref="AX8:AX28" si="14">COUNTIF(D8:AH8,"３－")</f>
        <v>4</v>
      </c>
    </row>
    <row r="9" spans="1:50" ht="14">
      <c r="A9" s="19" t="s">
        <v>31</v>
      </c>
      <c r="B9" s="20" t="s">
        <v>32</v>
      </c>
      <c r="C9" s="546" t="s">
        <v>39</v>
      </c>
      <c r="D9" s="771" t="s">
        <v>41</v>
      </c>
      <c r="E9" s="548" t="s">
        <v>36</v>
      </c>
      <c r="F9" s="548" t="s">
        <v>28</v>
      </c>
      <c r="G9" s="548" t="s">
        <v>34</v>
      </c>
      <c r="H9" s="729" t="s">
        <v>21</v>
      </c>
      <c r="I9" s="727" t="s">
        <v>37</v>
      </c>
      <c r="J9" s="548" t="s">
        <v>24</v>
      </c>
      <c r="K9" s="784" t="s">
        <v>34</v>
      </c>
      <c r="L9" s="727" t="s">
        <v>21</v>
      </c>
      <c r="M9" s="727" t="s">
        <v>37</v>
      </c>
      <c r="N9" s="548" t="s">
        <v>40</v>
      </c>
      <c r="O9" s="729" t="s">
        <v>21</v>
      </c>
      <c r="P9" s="548" t="s">
        <v>21</v>
      </c>
      <c r="Q9" s="568" t="s">
        <v>41</v>
      </c>
      <c r="R9" s="568" t="s">
        <v>37</v>
      </c>
      <c r="S9" s="568" t="s">
        <v>21</v>
      </c>
      <c r="T9" s="548" t="s">
        <v>28</v>
      </c>
      <c r="U9" s="548" t="s">
        <v>34</v>
      </c>
      <c r="V9" s="729" t="s">
        <v>21</v>
      </c>
      <c r="W9" s="548" t="s">
        <v>21</v>
      </c>
      <c r="X9" s="548" t="s">
        <v>40</v>
      </c>
      <c r="Y9" s="784" t="s">
        <v>37</v>
      </c>
      <c r="Z9" s="727" t="s">
        <v>42</v>
      </c>
      <c r="AA9" s="727" t="s">
        <v>24</v>
      </c>
      <c r="AB9" s="548" t="s">
        <v>34</v>
      </c>
      <c r="AC9" s="729" t="s">
        <v>21</v>
      </c>
      <c r="AD9" s="727" t="s">
        <v>24</v>
      </c>
      <c r="AE9" s="548" t="s">
        <v>34</v>
      </c>
      <c r="AF9" s="784" t="s">
        <v>21</v>
      </c>
      <c r="AG9" s="736" t="s">
        <v>37</v>
      </c>
      <c r="AH9" s="784" t="s">
        <v>40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5</v>
      </c>
      <c r="AO9" s="55">
        <f t="shared" si="5"/>
        <v>9</v>
      </c>
      <c r="AP9" s="55">
        <f t="shared" si="6"/>
        <v>9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20" t="s">
        <v>32</v>
      </c>
      <c r="C10" s="546" t="s">
        <v>45</v>
      </c>
      <c r="D10" s="756" t="s">
        <v>37</v>
      </c>
      <c r="E10" s="548" t="s">
        <v>37</v>
      </c>
      <c r="F10" s="729" t="s">
        <v>21</v>
      </c>
      <c r="G10" s="727" t="s">
        <v>37</v>
      </c>
      <c r="H10" s="727" t="s">
        <v>37</v>
      </c>
      <c r="I10" s="784" t="s">
        <v>21</v>
      </c>
      <c r="J10" s="727" t="s">
        <v>37</v>
      </c>
      <c r="K10" s="784" t="s">
        <v>37</v>
      </c>
      <c r="L10" s="784" t="s">
        <v>37</v>
      </c>
      <c r="M10" s="729" t="s">
        <v>21</v>
      </c>
      <c r="N10" s="727" t="s">
        <v>21</v>
      </c>
      <c r="O10" s="727" t="s">
        <v>37</v>
      </c>
      <c r="P10" s="784" t="s">
        <v>37</v>
      </c>
      <c r="Q10" s="784" t="s">
        <v>37</v>
      </c>
      <c r="R10" s="784" t="s">
        <v>21</v>
      </c>
      <c r="S10" s="784" t="s">
        <v>37</v>
      </c>
      <c r="T10" s="784" t="s">
        <v>21</v>
      </c>
      <c r="U10" s="727" t="s">
        <v>37</v>
      </c>
      <c r="V10" s="548" t="s">
        <v>37</v>
      </c>
      <c r="W10" s="727" t="s">
        <v>37</v>
      </c>
      <c r="X10" s="784" t="s">
        <v>37</v>
      </c>
      <c r="Y10" s="568" t="s">
        <v>21</v>
      </c>
      <c r="Z10" s="568" t="s">
        <v>37</v>
      </c>
      <c r="AA10" s="568" t="s">
        <v>21</v>
      </c>
      <c r="AB10" s="727" t="s">
        <v>37</v>
      </c>
      <c r="AC10" s="727" t="s">
        <v>37</v>
      </c>
      <c r="AD10" s="727" t="s">
        <v>37</v>
      </c>
      <c r="AE10" s="727" t="s">
        <v>37</v>
      </c>
      <c r="AF10" s="784" t="s">
        <v>37</v>
      </c>
      <c r="AG10" s="749" t="s">
        <v>21</v>
      </c>
      <c r="AH10" s="800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771"/>
      <c r="E11" s="727"/>
      <c r="F11" s="727"/>
      <c r="G11" s="727"/>
      <c r="H11" s="727"/>
      <c r="I11" s="784"/>
      <c r="J11" s="727"/>
      <c r="K11" s="784"/>
      <c r="L11" s="784"/>
      <c r="M11" s="727"/>
      <c r="N11" s="727"/>
      <c r="O11" s="727"/>
      <c r="P11" s="784"/>
      <c r="Q11" s="784"/>
      <c r="R11" s="784"/>
      <c r="S11" s="727"/>
      <c r="T11" s="784"/>
      <c r="U11" s="727"/>
      <c r="V11" s="727"/>
      <c r="W11" s="727"/>
      <c r="X11" s="727"/>
      <c r="Y11" s="784"/>
      <c r="Z11" s="784"/>
      <c r="AA11" s="784"/>
      <c r="AB11" s="727"/>
      <c r="AC11" s="727"/>
      <c r="AD11" s="727"/>
      <c r="AE11" s="727"/>
      <c r="AF11" s="784"/>
      <c r="AG11" s="736"/>
      <c r="AH11" s="801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756" t="s">
        <v>21</v>
      </c>
      <c r="E12" s="727" t="s">
        <v>21</v>
      </c>
      <c r="F12" s="727" t="s">
        <v>42</v>
      </c>
      <c r="G12" s="727" t="s">
        <v>24</v>
      </c>
      <c r="H12" s="727" t="s">
        <v>34</v>
      </c>
      <c r="I12" s="548" t="s">
        <v>21</v>
      </c>
      <c r="J12" s="727" t="s">
        <v>42</v>
      </c>
      <c r="K12" s="784" t="s">
        <v>40</v>
      </c>
      <c r="L12" s="727" t="s">
        <v>24</v>
      </c>
      <c r="M12" s="727" t="s">
        <v>34</v>
      </c>
      <c r="N12" s="727" t="s">
        <v>21</v>
      </c>
      <c r="O12" s="548" t="s">
        <v>24</v>
      </c>
      <c r="P12" s="568" t="s">
        <v>34</v>
      </c>
      <c r="Q12" s="727" t="s">
        <v>21</v>
      </c>
      <c r="R12" s="727" t="s">
        <v>42</v>
      </c>
      <c r="S12" s="784" t="s">
        <v>24</v>
      </c>
      <c r="T12" s="727" t="s">
        <v>34</v>
      </c>
      <c r="U12" s="727" t="s">
        <v>21</v>
      </c>
      <c r="V12" s="548" t="s">
        <v>35</v>
      </c>
      <c r="W12" s="548" t="s">
        <v>42</v>
      </c>
      <c r="X12" s="727" t="s">
        <v>24</v>
      </c>
      <c r="Y12" s="727" t="s">
        <v>34</v>
      </c>
      <c r="Z12" s="727" t="s">
        <v>21</v>
      </c>
      <c r="AA12" s="727" t="s">
        <v>21</v>
      </c>
      <c r="AB12" s="727" t="s">
        <v>42</v>
      </c>
      <c r="AC12" s="727" t="s">
        <v>37</v>
      </c>
      <c r="AD12" s="568" t="s">
        <v>42</v>
      </c>
      <c r="AE12" s="784" t="s">
        <v>42</v>
      </c>
      <c r="AF12" s="784" t="s">
        <v>24</v>
      </c>
      <c r="AG12" s="736" t="s">
        <v>34</v>
      </c>
      <c r="AH12" s="802" t="s">
        <v>21</v>
      </c>
      <c r="AI12" s="587">
        <f t="shared" si="2"/>
        <v>18</v>
      </c>
      <c r="AJ12" s="100">
        <f t="shared" si="3"/>
        <v>1</v>
      </c>
      <c r="AK12" s="101">
        <f t="shared" si="4"/>
        <v>24</v>
      </c>
      <c r="AL12" s="104" t="s">
        <v>48</v>
      </c>
      <c r="AM12" s="103"/>
      <c r="AN12" s="55">
        <f t="shared" ref="AN12:AN23" si="15">COUNTIF(D12:AH12,"日")</f>
        <v>1</v>
      </c>
      <c r="AO12" s="55">
        <f t="shared" si="5"/>
        <v>9</v>
      </c>
      <c r="AP12" s="55">
        <f t="shared" si="6"/>
        <v>9</v>
      </c>
      <c r="AQ12" s="55">
        <f t="shared" si="7"/>
        <v>6</v>
      </c>
      <c r="AR12" s="55">
        <f t="shared" si="8"/>
        <v>6</v>
      </c>
      <c r="AS12" s="55">
        <f t="shared" si="9"/>
        <v>6</v>
      </c>
      <c r="AT12" s="55">
        <f t="shared" si="10"/>
        <v>6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756" t="s">
        <v>21</v>
      </c>
      <c r="E13" s="727" t="s">
        <v>41</v>
      </c>
      <c r="F13" s="727" t="s">
        <v>36</v>
      </c>
      <c r="G13" s="727" t="s">
        <v>28</v>
      </c>
      <c r="H13" s="727" t="s">
        <v>34</v>
      </c>
      <c r="I13" s="727" t="s">
        <v>21</v>
      </c>
      <c r="J13" s="548" t="s">
        <v>36</v>
      </c>
      <c r="K13" s="784" t="s">
        <v>21</v>
      </c>
      <c r="L13" s="727" t="s">
        <v>41</v>
      </c>
      <c r="M13" s="548" t="s">
        <v>28</v>
      </c>
      <c r="N13" s="727" t="s">
        <v>34</v>
      </c>
      <c r="O13" s="729" t="s">
        <v>21</v>
      </c>
      <c r="P13" s="727" t="s">
        <v>28</v>
      </c>
      <c r="Q13" s="784" t="s">
        <v>34</v>
      </c>
      <c r="R13" s="727" t="s">
        <v>21</v>
      </c>
      <c r="S13" s="784" t="s">
        <v>36</v>
      </c>
      <c r="T13" s="568" t="s">
        <v>41</v>
      </c>
      <c r="U13" s="729" t="s">
        <v>21</v>
      </c>
      <c r="V13" s="727" t="s">
        <v>41</v>
      </c>
      <c r="W13" s="727" t="s">
        <v>28</v>
      </c>
      <c r="X13" s="727" t="s">
        <v>34</v>
      </c>
      <c r="Y13" s="784" t="s">
        <v>21</v>
      </c>
      <c r="Z13" s="727" t="s">
        <v>121</v>
      </c>
      <c r="AA13" s="727" t="s">
        <v>28</v>
      </c>
      <c r="AB13" s="727" t="s">
        <v>34</v>
      </c>
      <c r="AC13" s="727" t="s">
        <v>21</v>
      </c>
      <c r="AD13" s="727" t="s">
        <v>121</v>
      </c>
      <c r="AE13" s="548" t="s">
        <v>37</v>
      </c>
      <c r="AF13" s="784" t="s">
        <v>21</v>
      </c>
      <c r="AG13" s="736" t="s">
        <v>41</v>
      </c>
      <c r="AH13" s="803" t="s">
        <v>28</v>
      </c>
      <c r="AI13" s="587">
        <f t="shared" si="2"/>
        <v>18</v>
      </c>
      <c r="AJ13" s="100">
        <f t="shared" si="3"/>
        <v>0</v>
      </c>
      <c r="AK13" s="101">
        <f t="shared" si="4"/>
        <v>24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6</v>
      </c>
      <c r="AV13" s="55">
        <f t="shared" si="12"/>
        <v>6</v>
      </c>
      <c r="AW13" s="55">
        <f t="shared" si="13"/>
        <v>6</v>
      </c>
      <c r="AX13" s="55">
        <f t="shared" si="14"/>
        <v>6</v>
      </c>
    </row>
    <row r="14" spans="1:50" ht="14">
      <c r="A14" s="19" t="s">
        <v>46</v>
      </c>
      <c r="B14" s="20" t="s">
        <v>32</v>
      </c>
      <c r="C14" s="49" t="s">
        <v>50</v>
      </c>
      <c r="D14" s="771" t="s">
        <v>21</v>
      </c>
      <c r="E14" s="727" t="s">
        <v>42</v>
      </c>
      <c r="F14" s="729" t="s">
        <v>21</v>
      </c>
      <c r="G14" s="548" t="s">
        <v>41</v>
      </c>
      <c r="H14" s="727" t="s">
        <v>28</v>
      </c>
      <c r="I14" s="784" t="s">
        <v>34</v>
      </c>
      <c r="J14" s="727" t="s">
        <v>21</v>
      </c>
      <c r="K14" s="784" t="s">
        <v>140</v>
      </c>
      <c r="L14" s="784" t="s">
        <v>42</v>
      </c>
      <c r="M14" s="727" t="s">
        <v>35</v>
      </c>
      <c r="N14" s="727" t="s">
        <v>24</v>
      </c>
      <c r="O14" s="727" t="s">
        <v>34</v>
      </c>
      <c r="P14" s="784" t="s">
        <v>21</v>
      </c>
      <c r="Q14" s="727" t="s">
        <v>28</v>
      </c>
      <c r="R14" s="727" t="s">
        <v>34</v>
      </c>
      <c r="S14" s="784" t="s">
        <v>21</v>
      </c>
      <c r="T14" s="568" t="s">
        <v>42</v>
      </c>
      <c r="U14" s="548" t="s">
        <v>40</v>
      </c>
      <c r="V14" s="548" t="s">
        <v>24</v>
      </c>
      <c r="W14" s="548" t="s">
        <v>34</v>
      </c>
      <c r="X14" s="568" t="s">
        <v>21</v>
      </c>
      <c r="Y14" s="784" t="s">
        <v>35</v>
      </c>
      <c r="Z14" s="784" t="s">
        <v>28</v>
      </c>
      <c r="AA14" s="784" t="s">
        <v>34</v>
      </c>
      <c r="AB14" s="548" t="s">
        <v>35</v>
      </c>
      <c r="AC14" s="727" t="s">
        <v>40</v>
      </c>
      <c r="AD14" s="729" t="s">
        <v>21</v>
      </c>
      <c r="AE14" s="729" t="s">
        <v>21</v>
      </c>
      <c r="AF14" s="787" t="s">
        <v>21</v>
      </c>
      <c r="AG14" s="736" t="s">
        <v>28</v>
      </c>
      <c r="AH14" s="803" t="s">
        <v>34</v>
      </c>
      <c r="AI14" s="587">
        <f t="shared" si="2"/>
        <v>18</v>
      </c>
      <c r="AJ14" s="100">
        <f t="shared" si="3"/>
        <v>3</v>
      </c>
      <c r="AK14" s="101">
        <f t="shared" si="4"/>
        <v>24</v>
      </c>
      <c r="AL14" s="104" t="s">
        <v>51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2</v>
      </c>
      <c r="AR14" s="55">
        <f t="shared" si="8"/>
        <v>2</v>
      </c>
      <c r="AS14" s="55">
        <f t="shared" si="9"/>
        <v>2</v>
      </c>
      <c r="AT14" s="55">
        <f t="shared" si="10"/>
        <v>2</v>
      </c>
      <c r="AU14" s="55">
        <f t="shared" si="11"/>
        <v>4</v>
      </c>
      <c r="AV14" s="55">
        <f t="shared" si="12"/>
        <v>4</v>
      </c>
      <c r="AW14" s="55">
        <f t="shared" si="13"/>
        <v>4</v>
      </c>
      <c r="AX14" s="55">
        <f t="shared" si="14"/>
        <v>4</v>
      </c>
    </row>
    <row r="15" spans="1:50" ht="14">
      <c r="A15" s="33" t="s">
        <v>46</v>
      </c>
      <c r="B15" s="34" t="s">
        <v>32</v>
      </c>
      <c r="C15" s="49" t="s">
        <v>52</v>
      </c>
      <c r="D15" s="772"/>
      <c r="E15" s="773"/>
      <c r="F15" s="773"/>
      <c r="G15" s="773"/>
      <c r="H15" s="774"/>
      <c r="I15" s="785"/>
      <c r="J15" s="773"/>
      <c r="K15" s="786"/>
      <c r="L15" s="786"/>
      <c r="M15" s="773"/>
      <c r="N15" s="773"/>
      <c r="O15" s="774"/>
      <c r="P15" s="786"/>
      <c r="Q15" s="773"/>
      <c r="R15" s="568" t="s">
        <v>37</v>
      </c>
      <c r="S15" s="568" t="s">
        <v>37</v>
      </c>
      <c r="T15" s="787" t="s">
        <v>21</v>
      </c>
      <c r="U15" s="548" t="s">
        <v>42</v>
      </c>
      <c r="V15" s="727" t="s">
        <v>42</v>
      </c>
      <c r="W15" s="548" t="s">
        <v>140</v>
      </c>
      <c r="X15" s="568" t="s">
        <v>21</v>
      </c>
      <c r="Y15" s="784" t="s">
        <v>41</v>
      </c>
      <c r="Z15" s="784" t="s">
        <v>41</v>
      </c>
      <c r="AA15" s="784" t="s">
        <v>40</v>
      </c>
      <c r="AB15" s="727" t="s">
        <v>21</v>
      </c>
      <c r="AC15" s="727" t="s">
        <v>21</v>
      </c>
      <c r="AD15" s="736" t="s">
        <v>36</v>
      </c>
      <c r="AE15" s="727" t="s">
        <v>139</v>
      </c>
      <c r="AF15" s="784" t="s">
        <v>40</v>
      </c>
      <c r="AG15" s="736" t="s">
        <v>21</v>
      </c>
      <c r="AH15" s="803" t="s">
        <v>42</v>
      </c>
      <c r="AI15" s="587">
        <f t="shared" si="2"/>
        <v>10</v>
      </c>
      <c r="AJ15" s="100">
        <f t="shared" si="3"/>
        <v>0</v>
      </c>
      <c r="AK15" s="101">
        <f t="shared" si="4"/>
        <v>0</v>
      </c>
      <c r="AL15" s="104" t="s">
        <v>51</v>
      </c>
      <c r="AM15" s="103"/>
      <c r="AN15" s="55">
        <f t="shared" si="15"/>
        <v>2</v>
      </c>
      <c r="AO15" s="55">
        <f t="shared" si="5"/>
        <v>5</v>
      </c>
      <c r="AP15" s="55">
        <f t="shared" si="6"/>
        <v>5</v>
      </c>
      <c r="AQ15" s="55">
        <f t="shared" si="7"/>
        <v>0</v>
      </c>
      <c r="AR15" s="55">
        <f t="shared" si="8"/>
        <v>0</v>
      </c>
      <c r="AS15" s="55">
        <f t="shared" si="9"/>
        <v>0</v>
      </c>
      <c r="AT15" s="55">
        <f t="shared" si="10"/>
        <v>0</v>
      </c>
      <c r="AU15" s="55">
        <f t="shared" si="11"/>
        <v>0</v>
      </c>
      <c r="AV15" s="55">
        <f t="shared" si="12"/>
        <v>0</v>
      </c>
      <c r="AW15" s="55">
        <f t="shared" si="13"/>
        <v>0</v>
      </c>
      <c r="AX15" s="55">
        <f t="shared" si="14"/>
        <v>0</v>
      </c>
    </row>
    <row r="16" spans="1:50" ht="14">
      <c r="A16" s="33" t="s">
        <v>46</v>
      </c>
      <c r="B16" s="34" t="s">
        <v>32</v>
      </c>
      <c r="C16" s="49" t="s">
        <v>53</v>
      </c>
      <c r="D16" s="771" t="s">
        <v>28</v>
      </c>
      <c r="E16" s="727" t="s">
        <v>34</v>
      </c>
      <c r="F16" s="727" t="s">
        <v>21</v>
      </c>
      <c r="G16" s="548" t="s">
        <v>36</v>
      </c>
      <c r="H16" s="727" t="s">
        <v>42</v>
      </c>
      <c r="I16" s="784" t="s">
        <v>24</v>
      </c>
      <c r="J16" s="727" t="s">
        <v>34</v>
      </c>
      <c r="K16" s="787" t="s">
        <v>21</v>
      </c>
      <c r="L16" s="784" t="s">
        <v>21</v>
      </c>
      <c r="M16" s="548" t="s">
        <v>139</v>
      </c>
      <c r="N16" s="727" t="s">
        <v>21</v>
      </c>
      <c r="O16" s="548" t="s">
        <v>41</v>
      </c>
      <c r="P16" s="568" t="s">
        <v>40</v>
      </c>
      <c r="Q16" s="548" t="s">
        <v>42</v>
      </c>
      <c r="R16" s="548" t="s">
        <v>40</v>
      </c>
      <c r="S16" s="727" t="s">
        <v>21</v>
      </c>
      <c r="T16" s="784" t="s">
        <v>36</v>
      </c>
      <c r="U16" s="727" t="s">
        <v>28</v>
      </c>
      <c r="V16" s="727" t="s">
        <v>34</v>
      </c>
      <c r="W16" s="727" t="s">
        <v>21</v>
      </c>
      <c r="X16" s="784" t="s">
        <v>141</v>
      </c>
      <c r="Y16" s="727" t="s">
        <v>28</v>
      </c>
      <c r="Z16" s="784" t="s">
        <v>34</v>
      </c>
      <c r="AA16" s="784" t="s">
        <v>21</v>
      </c>
      <c r="AB16" s="727" t="s">
        <v>40</v>
      </c>
      <c r="AC16" s="727" t="s">
        <v>24</v>
      </c>
      <c r="AD16" s="727" t="s">
        <v>34</v>
      </c>
      <c r="AE16" s="727" t="s">
        <v>21</v>
      </c>
      <c r="AF16" s="784" t="s">
        <v>41</v>
      </c>
      <c r="AG16" s="749" t="s">
        <v>21</v>
      </c>
      <c r="AH16" s="803" t="s">
        <v>24</v>
      </c>
      <c r="AI16" s="587">
        <f t="shared" si="2"/>
        <v>18</v>
      </c>
      <c r="AJ16" s="100">
        <f t="shared" si="3"/>
        <v>0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3</v>
      </c>
      <c r="AV16" s="55">
        <f t="shared" si="12"/>
        <v>3</v>
      </c>
      <c r="AW16" s="55">
        <f t="shared" si="13"/>
        <v>3</v>
      </c>
      <c r="AX16" s="55">
        <f t="shared" si="14"/>
        <v>3</v>
      </c>
    </row>
    <row r="17" spans="1:51" ht="14">
      <c r="A17" s="19" t="s">
        <v>46</v>
      </c>
      <c r="B17" s="34" t="s">
        <v>32</v>
      </c>
      <c r="C17" s="49" t="s">
        <v>54</v>
      </c>
      <c r="D17" s="756" t="s">
        <v>21</v>
      </c>
      <c r="E17" s="548" t="s">
        <v>28</v>
      </c>
      <c r="F17" s="727" t="s">
        <v>34</v>
      </c>
      <c r="G17" s="727" t="s">
        <v>21</v>
      </c>
      <c r="H17" s="727" t="s">
        <v>24</v>
      </c>
      <c r="I17" s="727" t="s">
        <v>34</v>
      </c>
      <c r="J17" s="729" t="s">
        <v>21</v>
      </c>
      <c r="K17" s="787" t="s">
        <v>21</v>
      </c>
      <c r="L17" s="548" t="s">
        <v>36</v>
      </c>
      <c r="M17" s="727" t="s">
        <v>42</v>
      </c>
      <c r="N17" s="727" t="s">
        <v>41</v>
      </c>
      <c r="O17" s="727" t="s">
        <v>141</v>
      </c>
      <c r="P17" s="568" t="s">
        <v>21</v>
      </c>
      <c r="Q17" s="568" t="s">
        <v>40</v>
      </c>
      <c r="R17" s="784" t="s">
        <v>24</v>
      </c>
      <c r="S17" s="784" t="s">
        <v>34</v>
      </c>
      <c r="T17" s="727" t="s">
        <v>21</v>
      </c>
      <c r="U17" s="727" t="s">
        <v>41</v>
      </c>
      <c r="V17" s="548" t="s">
        <v>28</v>
      </c>
      <c r="W17" s="727" t="s">
        <v>34</v>
      </c>
      <c r="X17" s="727" t="s">
        <v>21</v>
      </c>
      <c r="Y17" s="727" t="s">
        <v>24</v>
      </c>
      <c r="Z17" s="727" t="s">
        <v>34</v>
      </c>
      <c r="AA17" s="727" t="s">
        <v>21</v>
      </c>
      <c r="AB17" s="548" t="s">
        <v>41</v>
      </c>
      <c r="AC17" s="727" t="s">
        <v>28</v>
      </c>
      <c r="AD17" s="784" t="s">
        <v>34</v>
      </c>
      <c r="AE17" s="784" t="s">
        <v>21</v>
      </c>
      <c r="AF17" s="568" t="s">
        <v>36</v>
      </c>
      <c r="AG17" s="550" t="s">
        <v>36</v>
      </c>
      <c r="AH17" s="588" t="s">
        <v>139</v>
      </c>
      <c r="AI17" s="587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1" ht="14">
      <c r="A18" s="19" t="s">
        <v>46</v>
      </c>
      <c r="B18" s="34" t="s">
        <v>32</v>
      </c>
      <c r="C18" s="49" t="s">
        <v>55</v>
      </c>
      <c r="D18" s="771" t="s">
        <v>42</v>
      </c>
      <c r="E18" s="727" t="s">
        <v>24</v>
      </c>
      <c r="F18" s="548" t="s">
        <v>34</v>
      </c>
      <c r="G18" s="727" t="s">
        <v>21</v>
      </c>
      <c r="H18" s="548" t="s">
        <v>41</v>
      </c>
      <c r="I18" s="548" t="s">
        <v>140</v>
      </c>
      <c r="J18" s="548" t="s">
        <v>21</v>
      </c>
      <c r="K18" s="784" t="s">
        <v>42</v>
      </c>
      <c r="L18" s="727" t="s">
        <v>28</v>
      </c>
      <c r="M18" s="727" t="s">
        <v>34</v>
      </c>
      <c r="N18" s="727" t="s">
        <v>21</v>
      </c>
      <c r="O18" s="727" t="s">
        <v>40</v>
      </c>
      <c r="P18" s="548" t="s">
        <v>41</v>
      </c>
      <c r="Q18" s="784" t="s">
        <v>21</v>
      </c>
      <c r="R18" s="784" t="s">
        <v>28</v>
      </c>
      <c r="S18" s="784" t="s">
        <v>34</v>
      </c>
      <c r="T18" s="727" t="s">
        <v>21</v>
      </c>
      <c r="U18" s="727" t="s">
        <v>36</v>
      </c>
      <c r="V18" s="548" t="s">
        <v>40</v>
      </c>
      <c r="W18" s="548" t="s">
        <v>24</v>
      </c>
      <c r="X18" s="548" t="s">
        <v>34</v>
      </c>
      <c r="Y18" s="568" t="s">
        <v>21</v>
      </c>
      <c r="Z18" s="727" t="s">
        <v>140</v>
      </c>
      <c r="AA18" s="727" t="s">
        <v>21</v>
      </c>
      <c r="AB18" s="727" t="s">
        <v>21</v>
      </c>
      <c r="AC18" s="727" t="s">
        <v>36</v>
      </c>
      <c r="AD18" s="727" t="s">
        <v>28</v>
      </c>
      <c r="AE18" s="727" t="s">
        <v>34</v>
      </c>
      <c r="AF18" s="787" t="s">
        <v>21</v>
      </c>
      <c r="AG18" s="749" t="s">
        <v>35</v>
      </c>
      <c r="AH18" s="804" t="s">
        <v>35</v>
      </c>
      <c r="AI18" s="587">
        <f t="shared" si="2"/>
        <v>18</v>
      </c>
      <c r="AJ18" s="100">
        <f t="shared" si="3"/>
        <v>2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1" ht="14">
      <c r="A19" s="19" t="s">
        <v>46</v>
      </c>
      <c r="B19" s="20" t="s">
        <v>32</v>
      </c>
      <c r="C19" s="49" t="s">
        <v>56</v>
      </c>
      <c r="D19" s="756" t="s">
        <v>21</v>
      </c>
      <c r="E19" s="548" t="s">
        <v>40</v>
      </c>
      <c r="F19" s="727" t="s">
        <v>41</v>
      </c>
      <c r="G19" s="727" t="s">
        <v>40</v>
      </c>
      <c r="H19" s="727" t="s">
        <v>36</v>
      </c>
      <c r="I19" s="784" t="s">
        <v>40</v>
      </c>
      <c r="J19" s="729" t="s">
        <v>21</v>
      </c>
      <c r="K19" s="568" t="s">
        <v>24</v>
      </c>
      <c r="L19" s="784" t="s">
        <v>34</v>
      </c>
      <c r="M19" s="727" t="s">
        <v>21</v>
      </c>
      <c r="N19" s="727" t="s">
        <v>36</v>
      </c>
      <c r="O19" s="727" t="s">
        <v>28</v>
      </c>
      <c r="P19" s="784" t="s">
        <v>34</v>
      </c>
      <c r="Q19" s="787" t="s">
        <v>21</v>
      </c>
      <c r="R19" s="787" t="s">
        <v>21</v>
      </c>
      <c r="S19" s="784" t="s">
        <v>28</v>
      </c>
      <c r="T19" s="784" t="s">
        <v>34</v>
      </c>
      <c r="U19" s="727" t="s">
        <v>21</v>
      </c>
      <c r="V19" s="548" t="s">
        <v>141</v>
      </c>
      <c r="W19" s="548" t="s">
        <v>21</v>
      </c>
      <c r="X19" s="568" t="s">
        <v>42</v>
      </c>
      <c r="Y19" s="784" t="s">
        <v>36</v>
      </c>
      <c r="Z19" s="784" t="s">
        <v>24</v>
      </c>
      <c r="AA19" s="784" t="s">
        <v>34</v>
      </c>
      <c r="AB19" s="548" t="s">
        <v>21</v>
      </c>
      <c r="AC19" s="548" t="s">
        <v>42</v>
      </c>
      <c r="AD19" s="727" t="s">
        <v>140</v>
      </c>
      <c r="AE19" s="727" t="s">
        <v>37</v>
      </c>
      <c r="AF19" s="784" t="s">
        <v>28</v>
      </c>
      <c r="AG19" s="736" t="s">
        <v>34</v>
      </c>
      <c r="AH19" s="803" t="s">
        <v>21</v>
      </c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1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1" ht="14">
      <c r="A20" s="19" t="s">
        <v>46</v>
      </c>
      <c r="B20" s="34" t="s">
        <v>32</v>
      </c>
      <c r="C20" s="49" t="s">
        <v>57</v>
      </c>
      <c r="D20" s="771" t="s">
        <v>24</v>
      </c>
      <c r="E20" s="727" t="s">
        <v>34</v>
      </c>
      <c r="F20" s="727" t="s">
        <v>21</v>
      </c>
      <c r="G20" s="548" t="s">
        <v>21</v>
      </c>
      <c r="H20" s="548" t="s">
        <v>141</v>
      </c>
      <c r="I20" s="784" t="s">
        <v>41</v>
      </c>
      <c r="J20" s="727" t="s">
        <v>28</v>
      </c>
      <c r="K20" s="784" t="s">
        <v>34</v>
      </c>
      <c r="L20" s="784" t="s">
        <v>21</v>
      </c>
      <c r="M20" s="727" t="s">
        <v>41</v>
      </c>
      <c r="N20" s="727" t="s">
        <v>28</v>
      </c>
      <c r="O20" s="727" t="s">
        <v>34</v>
      </c>
      <c r="P20" s="568" t="s">
        <v>21</v>
      </c>
      <c r="Q20" s="784" t="s">
        <v>21</v>
      </c>
      <c r="R20" s="568" t="s">
        <v>36</v>
      </c>
      <c r="S20" s="784" t="s">
        <v>21</v>
      </c>
      <c r="T20" s="784" t="s">
        <v>24</v>
      </c>
      <c r="U20" s="727" t="s">
        <v>34</v>
      </c>
      <c r="V20" s="727" t="s">
        <v>21</v>
      </c>
      <c r="W20" s="548" t="s">
        <v>40</v>
      </c>
      <c r="X20" s="784" t="s">
        <v>36</v>
      </c>
      <c r="Y20" s="784" t="s">
        <v>21</v>
      </c>
      <c r="Z20" s="784" t="s">
        <v>40</v>
      </c>
      <c r="AA20" s="784" t="s">
        <v>36</v>
      </c>
      <c r="AB20" s="727" t="s">
        <v>28</v>
      </c>
      <c r="AC20" s="548" t="s">
        <v>34</v>
      </c>
      <c r="AD20" s="727" t="s">
        <v>21</v>
      </c>
      <c r="AE20" s="548" t="s">
        <v>41</v>
      </c>
      <c r="AF20" s="568" t="s">
        <v>42</v>
      </c>
      <c r="AG20" s="736" t="s">
        <v>42</v>
      </c>
      <c r="AH20" s="803" t="s">
        <v>140</v>
      </c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1" ht="14">
      <c r="A21" s="19" t="s">
        <v>46</v>
      </c>
      <c r="B21" s="34" t="s">
        <v>32</v>
      </c>
      <c r="C21" s="32" t="s">
        <v>59</v>
      </c>
      <c r="D21" s="756" t="s">
        <v>40</v>
      </c>
      <c r="E21" s="727" t="s">
        <v>21</v>
      </c>
      <c r="F21" s="727" t="s">
        <v>40</v>
      </c>
      <c r="G21" s="727" t="s">
        <v>21</v>
      </c>
      <c r="H21" s="727" t="s">
        <v>103</v>
      </c>
      <c r="I21" s="784" t="s">
        <v>103</v>
      </c>
      <c r="J21" s="727" t="s">
        <v>21</v>
      </c>
      <c r="K21" s="784" t="s">
        <v>36</v>
      </c>
      <c r="L21" s="784" t="s">
        <v>103</v>
      </c>
      <c r="M21" s="548" t="s">
        <v>40</v>
      </c>
      <c r="N21" s="727" t="s">
        <v>103</v>
      </c>
      <c r="O21" s="727" t="s">
        <v>36</v>
      </c>
      <c r="P21" s="784" t="s">
        <v>21</v>
      </c>
      <c r="Q21" s="727" t="s">
        <v>21</v>
      </c>
      <c r="R21" s="727" t="s">
        <v>41</v>
      </c>
      <c r="S21" s="727" t="s">
        <v>40</v>
      </c>
      <c r="T21" s="568" t="s">
        <v>103</v>
      </c>
      <c r="U21" s="729" t="s">
        <v>21</v>
      </c>
      <c r="V21" s="727" t="s">
        <v>103</v>
      </c>
      <c r="W21" s="727" t="s">
        <v>41</v>
      </c>
      <c r="X21" s="784" t="s">
        <v>21</v>
      </c>
      <c r="Y21" s="727" t="s">
        <v>103</v>
      </c>
      <c r="Z21" s="784" t="s">
        <v>103</v>
      </c>
      <c r="AA21" s="784" t="s">
        <v>21</v>
      </c>
      <c r="AB21" s="727" t="s">
        <v>103</v>
      </c>
      <c r="AC21" s="727" t="s">
        <v>103</v>
      </c>
      <c r="AD21" s="548" t="s">
        <v>40</v>
      </c>
      <c r="AE21" s="727" t="s">
        <v>40</v>
      </c>
      <c r="AF21" s="784" t="s">
        <v>103</v>
      </c>
      <c r="AG21" s="736" t="s">
        <v>21</v>
      </c>
      <c r="AH21" s="803" t="s">
        <v>41</v>
      </c>
      <c r="AI21" s="587">
        <f t="shared" si="2"/>
        <v>18</v>
      </c>
      <c r="AJ21" s="100">
        <f t="shared" si="3"/>
        <v>0</v>
      </c>
      <c r="AK21" s="101">
        <f t="shared" si="4"/>
        <v>0</v>
      </c>
      <c r="AL21" s="769" t="s">
        <v>104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  <c r="AY21" s="55">
        <f>COUNTIF(D21:AI21,"ｹｱ")</f>
        <v>11</v>
      </c>
    </row>
    <row r="22" spans="1:51" ht="14">
      <c r="A22" s="294" t="s">
        <v>46</v>
      </c>
      <c r="B22" s="37" t="s">
        <v>32</v>
      </c>
      <c r="C22" s="557" t="s">
        <v>129</v>
      </c>
      <c r="D22" s="775" t="s">
        <v>34</v>
      </c>
      <c r="E22" s="733" t="s">
        <v>21</v>
      </c>
      <c r="F22" s="734" t="s">
        <v>24</v>
      </c>
      <c r="G22" s="733" t="s">
        <v>34</v>
      </c>
      <c r="H22" s="733" t="s">
        <v>21</v>
      </c>
      <c r="I22" s="733" t="s">
        <v>42</v>
      </c>
      <c r="J22" s="733" t="s">
        <v>41</v>
      </c>
      <c r="K22" s="788" t="s">
        <v>21</v>
      </c>
      <c r="L22" s="733" t="s">
        <v>40</v>
      </c>
      <c r="M22" s="733" t="s">
        <v>24</v>
      </c>
      <c r="N22" s="733" t="s">
        <v>34</v>
      </c>
      <c r="O22" s="733" t="s">
        <v>21</v>
      </c>
      <c r="P22" s="556" t="s">
        <v>36</v>
      </c>
      <c r="Q22" s="556" t="s">
        <v>24</v>
      </c>
      <c r="R22" s="556" t="s">
        <v>34</v>
      </c>
      <c r="S22" s="556" t="s">
        <v>21</v>
      </c>
      <c r="T22" s="733" t="s">
        <v>40</v>
      </c>
      <c r="U22" s="556" t="s">
        <v>24</v>
      </c>
      <c r="V22" s="556" t="s">
        <v>34</v>
      </c>
      <c r="W22" s="556" t="s">
        <v>21</v>
      </c>
      <c r="X22" s="733" t="s">
        <v>21</v>
      </c>
      <c r="Y22" s="733" t="s">
        <v>40</v>
      </c>
      <c r="Z22" s="733" t="s">
        <v>21</v>
      </c>
      <c r="AA22" s="733" t="s">
        <v>42</v>
      </c>
      <c r="AB22" s="733" t="s">
        <v>36</v>
      </c>
      <c r="AC22" s="798" t="s">
        <v>141</v>
      </c>
      <c r="AD22" s="798" t="s">
        <v>21</v>
      </c>
      <c r="AE22" s="584" t="s">
        <v>24</v>
      </c>
      <c r="AF22" s="725" t="s">
        <v>34</v>
      </c>
      <c r="AG22" s="736" t="s">
        <v>24</v>
      </c>
      <c r="AH22" s="590" t="s">
        <v>34</v>
      </c>
      <c r="AI22" s="587">
        <f t="shared" si="2"/>
        <v>18</v>
      </c>
      <c r="AJ22" s="100">
        <f t="shared" si="3"/>
        <v>0</v>
      </c>
      <c r="AK22" s="101">
        <f t="shared" si="4"/>
        <v>24</v>
      </c>
      <c r="AL22" s="104" t="s">
        <v>48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6</v>
      </c>
      <c r="AR22" s="55">
        <f t="shared" si="8"/>
        <v>6</v>
      </c>
      <c r="AS22" s="55">
        <f t="shared" si="9"/>
        <v>6</v>
      </c>
      <c r="AT22" s="55">
        <f t="shared" si="10"/>
        <v>6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1" ht="14">
      <c r="A23" s="433" t="s">
        <v>46</v>
      </c>
      <c r="B23" s="599" t="s">
        <v>44</v>
      </c>
      <c r="C23" s="558" t="s">
        <v>61</v>
      </c>
      <c r="D23" s="776" t="s">
        <v>36</v>
      </c>
      <c r="E23" s="736" t="s">
        <v>21</v>
      </c>
      <c r="F23" s="548" t="s">
        <v>140</v>
      </c>
      <c r="G23" s="736" t="s">
        <v>21</v>
      </c>
      <c r="H23" s="736" t="s">
        <v>40</v>
      </c>
      <c r="I23" s="736" t="s">
        <v>36</v>
      </c>
      <c r="J23" s="736" t="s">
        <v>40</v>
      </c>
      <c r="K23" s="736" t="s">
        <v>41</v>
      </c>
      <c r="L23" s="736" t="s">
        <v>21</v>
      </c>
      <c r="M23" s="736" t="s">
        <v>36</v>
      </c>
      <c r="N23" s="736" t="s">
        <v>42</v>
      </c>
      <c r="O23" s="736" t="s">
        <v>21</v>
      </c>
      <c r="P23" s="550" t="s">
        <v>42</v>
      </c>
      <c r="Q23" s="550" t="s">
        <v>36</v>
      </c>
      <c r="R23" s="550" t="s">
        <v>139</v>
      </c>
      <c r="S23" s="736" t="s">
        <v>41</v>
      </c>
      <c r="T23" s="736" t="s">
        <v>21</v>
      </c>
      <c r="U23" s="736" t="s">
        <v>35</v>
      </c>
      <c r="V23" s="736" t="s">
        <v>36</v>
      </c>
      <c r="W23" s="736" t="s">
        <v>21</v>
      </c>
      <c r="X23" s="550" t="s">
        <v>41</v>
      </c>
      <c r="Y23" s="736" t="s">
        <v>42</v>
      </c>
      <c r="Z23" s="736" t="s">
        <v>36</v>
      </c>
      <c r="AA23" s="550" t="s">
        <v>41</v>
      </c>
      <c r="AB23" s="550" t="s">
        <v>21</v>
      </c>
      <c r="AC23" s="736" t="s">
        <v>41</v>
      </c>
      <c r="AD23" s="550" t="s">
        <v>41</v>
      </c>
      <c r="AE23" s="550" t="s">
        <v>36</v>
      </c>
      <c r="AF23" s="799" t="s">
        <v>21</v>
      </c>
      <c r="AG23" s="736" t="s">
        <v>40</v>
      </c>
      <c r="AH23" s="805" t="s">
        <v>21</v>
      </c>
      <c r="AI23" s="587">
        <f t="shared" si="2"/>
        <v>18</v>
      </c>
      <c r="AJ23" s="100">
        <f t="shared" si="3"/>
        <v>1</v>
      </c>
      <c r="AK23" s="101">
        <f t="shared" si="4"/>
        <v>0</v>
      </c>
      <c r="AL23" s="104" t="s">
        <v>51</v>
      </c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1" ht="14">
      <c r="A24" s="19"/>
      <c r="B24" s="777"/>
      <c r="C24" s="49"/>
      <c r="D24" s="778"/>
      <c r="E24" s="778"/>
      <c r="F24" s="548"/>
      <c r="G24" s="548"/>
      <c r="H24" s="548"/>
      <c r="I24" s="789"/>
      <c r="J24" s="778"/>
      <c r="K24" s="789"/>
      <c r="L24" s="568"/>
      <c r="M24" s="789"/>
      <c r="N24" s="568"/>
      <c r="O24" s="778"/>
      <c r="P24" s="568"/>
      <c r="Q24" s="778"/>
      <c r="R24" s="778"/>
      <c r="S24" s="568"/>
      <c r="T24" s="568"/>
      <c r="U24" s="548"/>
      <c r="V24" s="548"/>
      <c r="W24" s="548"/>
      <c r="X24" s="568"/>
      <c r="Y24" s="548"/>
      <c r="Z24" s="548"/>
      <c r="AA24" s="568"/>
      <c r="AB24" s="548"/>
      <c r="AC24" s="568"/>
      <c r="AD24" s="568"/>
      <c r="AE24" s="568"/>
      <c r="AF24" s="568"/>
      <c r="AG24" s="568"/>
      <c r="AH24" s="568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1" ht="14">
      <c r="A25" s="19"/>
      <c r="B25" s="779"/>
      <c r="C25" s="49"/>
      <c r="D25" s="778"/>
      <c r="E25" s="778"/>
      <c r="F25" s="548"/>
      <c r="G25" s="548"/>
      <c r="H25" s="548"/>
      <c r="I25" s="778"/>
      <c r="J25" s="778"/>
      <c r="K25" s="778"/>
      <c r="L25" s="548"/>
      <c r="M25" s="789"/>
      <c r="N25" s="568"/>
      <c r="O25" s="778"/>
      <c r="P25" s="778"/>
      <c r="Q25" s="778"/>
      <c r="R25" s="778"/>
      <c r="S25" s="778"/>
      <c r="T25" s="778"/>
      <c r="U25" s="778"/>
      <c r="V25" s="778"/>
      <c r="W25" s="778"/>
      <c r="X25" s="778"/>
      <c r="Y25" s="778"/>
      <c r="Z25" s="548"/>
      <c r="AA25" s="548"/>
      <c r="AB25" s="548"/>
      <c r="AC25" s="778"/>
      <c r="AD25" s="778"/>
      <c r="AE25" s="778"/>
      <c r="AF25" s="778"/>
      <c r="AG25" s="778"/>
      <c r="AH25" s="548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1" ht="14">
      <c r="A26" s="19"/>
      <c r="B26" s="780"/>
      <c r="C26" s="49"/>
      <c r="D26" s="778"/>
      <c r="E26" s="778"/>
      <c r="F26" s="548"/>
      <c r="G26" s="548"/>
      <c r="H26" s="548"/>
      <c r="I26" s="790"/>
      <c r="J26" s="790"/>
      <c r="K26" s="791"/>
      <c r="L26" s="548"/>
      <c r="M26" s="778"/>
      <c r="N26" s="778"/>
      <c r="O26" s="548"/>
      <c r="P26" s="548"/>
      <c r="Q26" s="778"/>
      <c r="R26" s="778"/>
      <c r="S26" s="778"/>
      <c r="T26" s="778"/>
      <c r="U26" s="778"/>
      <c r="V26" s="778"/>
      <c r="W26" s="778"/>
      <c r="X26" s="778"/>
      <c r="Y26" s="778"/>
      <c r="Z26" s="548"/>
      <c r="AA26" s="548"/>
      <c r="AB26" s="548"/>
      <c r="AC26" s="778"/>
      <c r="AD26" s="778"/>
      <c r="AE26" s="778"/>
      <c r="AF26" s="778"/>
      <c r="AG26" s="77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1" ht="14">
      <c r="A27" s="1258" t="s">
        <v>62</v>
      </c>
      <c r="B27" s="1258"/>
      <c r="C27" s="1258"/>
      <c r="D27" s="763"/>
      <c r="E27" s="737"/>
      <c r="F27" s="752"/>
      <c r="G27" s="781"/>
      <c r="H27" s="782"/>
      <c r="I27" s="792"/>
      <c r="J27" s="765"/>
      <c r="K27" s="751"/>
      <c r="L27" s="715"/>
      <c r="M27" s="782"/>
      <c r="N27" s="715"/>
      <c r="O27" s="793"/>
      <c r="P27" s="794"/>
      <c r="Q27" s="795"/>
      <c r="R27" s="751"/>
      <c r="S27" s="715"/>
      <c r="T27" s="715"/>
      <c r="U27" s="715"/>
      <c r="V27" s="782"/>
      <c r="W27" s="782"/>
      <c r="X27" s="796"/>
      <c r="Y27" s="763"/>
      <c r="Z27" s="782"/>
      <c r="AA27" s="715"/>
      <c r="AB27" s="715"/>
      <c r="AC27" s="782"/>
      <c r="AD27" s="782"/>
      <c r="AE27" s="782"/>
      <c r="AF27" s="715"/>
      <c r="AG27" s="715"/>
      <c r="AH27" s="806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1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 t="s">
        <v>135</v>
      </c>
      <c r="J28" s="1290"/>
      <c r="K28" s="1290"/>
      <c r="L28" s="1290"/>
      <c r="M28" s="1290" t="s">
        <v>67</v>
      </c>
      <c r="N28" s="1290"/>
      <c r="O28" s="1290"/>
      <c r="P28" s="1290" t="s">
        <v>144</v>
      </c>
      <c r="Q28" s="1290"/>
      <c r="R28" s="1290"/>
      <c r="S28" s="1297"/>
      <c r="T28" s="1290"/>
      <c r="U28" s="1290"/>
      <c r="V28" s="1290"/>
      <c r="W28" s="1290" t="s">
        <v>144</v>
      </c>
      <c r="X28" s="1290"/>
      <c r="Y28" s="1290"/>
      <c r="Z28" s="1290"/>
      <c r="AA28" s="1290"/>
      <c r="AB28" s="1290"/>
      <c r="AC28" s="1290" t="s">
        <v>84</v>
      </c>
      <c r="AD28" s="1290"/>
      <c r="AE28" s="1291" t="s">
        <v>90</v>
      </c>
      <c r="AF28" s="1290"/>
      <c r="AG28" s="1286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1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7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1"/>
      <c r="AF29" s="1290"/>
      <c r="AG29" s="1287"/>
      <c r="AH29" s="1287"/>
      <c r="AI29" s="483"/>
      <c r="AJ29" s="484"/>
      <c r="AK29" s="485"/>
      <c r="AL29" s="486"/>
    </row>
    <row r="30" spans="1:51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7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1"/>
      <c r="AF30" s="1290"/>
      <c r="AG30" s="1287"/>
      <c r="AH30" s="1287"/>
      <c r="AI30" s="4"/>
      <c r="AJ30" s="3"/>
      <c r="AK30" s="3"/>
      <c r="AL30" s="487"/>
    </row>
    <row r="31" spans="1:51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7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1"/>
      <c r="AF31" s="1290"/>
      <c r="AG31" s="1287"/>
      <c r="AH31" s="1287"/>
      <c r="AI31" s="4"/>
      <c r="AJ31" s="5"/>
      <c r="AK31" s="3"/>
      <c r="AL31" s="487"/>
    </row>
    <row r="32" spans="1:51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7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1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7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0"/>
      <c r="AD33" s="1290"/>
      <c r="AE33" s="1291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F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/>
      <c r="AH35" s="55">
        <f>COUNTIF(AH8:AH26,"2早")</f>
        <v>1</v>
      </c>
    </row>
    <row r="36" spans="1:38" ht="14" hidden="1" outlineLevel="1">
      <c r="C36" t="s">
        <v>70</v>
      </c>
      <c r="D36" s="55">
        <f t="shared" ref="D36:AF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/>
      <c r="AH36" s="55">
        <f>COUNTIF(AH8:AH26,"２早")</f>
        <v>1</v>
      </c>
    </row>
    <row r="37" spans="1:38" ht="14" hidden="1" outlineLevel="1">
      <c r="C37" t="s">
        <v>42</v>
      </c>
      <c r="D37" s="55">
        <f t="shared" ref="D37:AF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/>
      <c r="AH37" s="55">
        <f>COUNTIF(AH8:AH26,"2オ")</f>
        <v>1</v>
      </c>
    </row>
    <row r="38" spans="1:38" s="1" customFormat="1" ht="14" hidden="1" outlineLevel="1">
      <c r="C38" s="1" t="s">
        <v>71</v>
      </c>
      <c r="D38" s="55">
        <f t="shared" ref="D38:AF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/>
      <c r="AH38" s="55">
        <f>COUNTIF(AH8:AH26,"２オ")</f>
        <v>1</v>
      </c>
    </row>
    <row r="39" spans="1:38" s="1" customFormat="1" ht="14" hidden="1" outlineLevel="1">
      <c r="C39" s="1" t="s">
        <v>23</v>
      </c>
      <c r="D39" s="55">
        <f t="shared" ref="D39:AF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/>
      <c r="AH39" s="55">
        <f>COUNTIF(AH8:AH26,"2-")</f>
        <v>1</v>
      </c>
    </row>
    <row r="40" spans="1:38" s="1" customFormat="1" ht="14" hidden="1" outlineLevel="1">
      <c r="C40" s="1" t="s">
        <v>25</v>
      </c>
      <c r="D40" s="55">
        <f t="shared" ref="D40:AF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/>
      <c r="AH40" s="55">
        <f>COUNTIF(AH8:AH26,"２-")</f>
        <v>1</v>
      </c>
    </row>
    <row r="41" spans="1:38" s="1" customFormat="1" ht="14" hidden="1" outlineLevel="1">
      <c r="C41" s="1" t="s">
        <v>24</v>
      </c>
      <c r="D41" s="55">
        <f t="shared" ref="D41:AF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/>
      <c r="AH41" s="55">
        <f>COUNTIF(AH8:AH26,"2－")</f>
        <v>1</v>
      </c>
    </row>
    <row r="42" spans="1:38" s="1" customFormat="1" ht="14" hidden="1" outlineLevel="1">
      <c r="C42" s="1" t="s">
        <v>26</v>
      </c>
      <c r="D42" s="55">
        <f t="shared" ref="D42:AF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/>
      <c r="AH42" s="55">
        <f>COUNTIF(AH8:AH26,"２－")</f>
        <v>1</v>
      </c>
    </row>
    <row r="43" spans="1:38" s="1" customFormat="1" ht="14" hidden="1" outlineLevel="1">
      <c r="C43" s="1" t="s">
        <v>41</v>
      </c>
      <c r="D43" s="55">
        <f t="shared" ref="D43:AF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/>
      <c r="AH43" s="55">
        <f>COUNTIF(AH8:AH26,"3早")</f>
        <v>1</v>
      </c>
    </row>
    <row r="44" spans="1:38" s="1" customFormat="1" ht="14" hidden="1" outlineLevel="1">
      <c r="C44" s="1" t="s">
        <v>72</v>
      </c>
      <c r="D44" s="55">
        <f t="shared" ref="D44:AF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/>
      <c r="AH44" s="55">
        <f>COUNTIF(AH8:AH26,"３早")</f>
        <v>1</v>
      </c>
    </row>
    <row r="45" spans="1:38" s="1" customFormat="1" ht="14" hidden="1" outlineLevel="1">
      <c r="C45" s="1" t="s">
        <v>36</v>
      </c>
      <c r="D45" s="55">
        <f t="shared" ref="D45:AF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/>
      <c r="AH45" s="55">
        <f>COUNTIF(AH8:AH26,"3オ")</f>
        <v>1</v>
      </c>
    </row>
    <row r="46" spans="1:38" s="1" customFormat="1" ht="14" hidden="1" outlineLevel="1">
      <c r="C46" s="1" t="s">
        <v>73</v>
      </c>
      <c r="D46" s="55">
        <f t="shared" ref="D46:AF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/>
      <c r="AH46" s="55">
        <f>COUNTIF(AH8:AH26,"３オ")</f>
        <v>1</v>
      </c>
    </row>
    <row r="47" spans="1:38" s="1" customFormat="1" ht="14" hidden="1" outlineLevel="1">
      <c r="C47" s="1" t="s">
        <v>27</v>
      </c>
      <c r="D47" s="55">
        <f t="shared" ref="D47:AF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/>
      <c r="AH47" s="55">
        <f>COUNTIF(AH8:AH26,"3-")</f>
        <v>1</v>
      </c>
    </row>
    <row r="48" spans="1:38" s="1" customFormat="1" ht="14" hidden="1" outlineLevel="1">
      <c r="C48" s="1" t="s">
        <v>28</v>
      </c>
      <c r="D48" s="55">
        <f t="shared" ref="D48:AF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/>
      <c r="AH48" s="55">
        <f>COUNTIF(AH8:AH26,"3－")</f>
        <v>1</v>
      </c>
    </row>
    <row r="49" spans="3:35" s="1" customFormat="1" ht="14" hidden="1" outlineLevel="1">
      <c r="C49" s="1" t="s">
        <v>29</v>
      </c>
      <c r="D49" s="55">
        <f t="shared" ref="D49:AF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/>
      <c r="AH49" s="55">
        <f>COUNTIF(AH8:AH26,"３-")</f>
        <v>1</v>
      </c>
    </row>
    <row r="50" spans="3:35" s="1" customFormat="1" ht="14" hidden="1" outlineLevel="1">
      <c r="C50" s="1" t="s">
        <v>30</v>
      </c>
      <c r="D50" s="55">
        <f t="shared" ref="D50:AF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/>
      <c r="AH50" s="55">
        <f>COUNTIF(AH8:AH26,"３－")</f>
        <v>1</v>
      </c>
    </row>
    <row r="51" spans="3:35" s="1" customFormat="1" ht="14" collapsed="1">
      <c r="C51" s="1" t="s">
        <v>40</v>
      </c>
      <c r="D51" s="55">
        <f t="shared" ref="D51:AF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/>
      <c r="AH51" s="55">
        <f>SUM(AH35:AH36)</f>
        <v>2</v>
      </c>
    </row>
    <row r="52" spans="3:35" s="1" customFormat="1" ht="14">
      <c r="C52" s="1" t="s">
        <v>42</v>
      </c>
      <c r="D52" s="55">
        <f t="shared" ref="D52:AF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/>
      <c r="AH52" s="55">
        <f>SUM(AH37:AH38)</f>
        <v>2</v>
      </c>
    </row>
    <row r="53" spans="3:35" s="1" customFormat="1" ht="14">
      <c r="C53" s="1" t="s">
        <v>24</v>
      </c>
      <c r="D53" s="55">
        <f t="shared" ref="D53:AF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/>
      <c r="AH53" s="55">
        <f>SUM(AH39:AH42)</f>
        <v>4</v>
      </c>
    </row>
    <row r="54" spans="3:35" s="1" customFormat="1" ht="14">
      <c r="C54" s="1" t="s">
        <v>41</v>
      </c>
      <c r="D54" s="55">
        <f t="shared" ref="D54:AF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/>
      <c r="AH54" s="55">
        <f>SUM(AH43:AH44)</f>
        <v>2</v>
      </c>
    </row>
    <row r="55" spans="3:35" s="1" customFormat="1" ht="14">
      <c r="C55" s="1" t="s">
        <v>36</v>
      </c>
      <c r="D55" s="55">
        <f t="shared" ref="D55:AF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/>
      <c r="AH55" s="55">
        <f>SUM(AH45:AH46)</f>
        <v>2</v>
      </c>
    </row>
    <row r="56" spans="3:35" s="1" customFormat="1" ht="14">
      <c r="C56" s="1" t="s">
        <v>28</v>
      </c>
      <c r="D56" s="55">
        <f t="shared" ref="D56:AF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/>
      <c r="AH56" s="55">
        <f>SUM(AH47:AH50)</f>
        <v>4</v>
      </c>
    </row>
    <row r="57" spans="3:35" s="1" customFormat="1" ht="14">
      <c r="C57" s="1" t="s">
        <v>132</v>
      </c>
      <c r="D57" s="55">
        <f t="shared" ref="D57:AF57" si="38">COUNTIF(D13:D24,"ﾍﾙ")</f>
        <v>0</v>
      </c>
      <c r="E57" s="783">
        <f t="shared" si="38"/>
        <v>0</v>
      </c>
      <c r="F57" s="783">
        <f t="shared" si="38"/>
        <v>0</v>
      </c>
      <c r="G57" s="783">
        <f t="shared" si="38"/>
        <v>0</v>
      </c>
      <c r="H57" s="783">
        <f t="shared" si="38"/>
        <v>0</v>
      </c>
      <c r="I57" s="783">
        <f t="shared" si="38"/>
        <v>0</v>
      </c>
      <c r="J57" s="783">
        <f t="shared" si="38"/>
        <v>0</v>
      </c>
      <c r="K57" s="783">
        <f t="shared" si="38"/>
        <v>0</v>
      </c>
      <c r="L57" s="783">
        <f t="shared" si="38"/>
        <v>0</v>
      </c>
      <c r="M57" s="783">
        <f t="shared" si="38"/>
        <v>0</v>
      </c>
      <c r="N57" s="783">
        <f t="shared" si="38"/>
        <v>0</v>
      </c>
      <c r="O57" s="783">
        <f t="shared" si="38"/>
        <v>0</v>
      </c>
      <c r="P57" s="783">
        <f t="shared" si="38"/>
        <v>0</v>
      </c>
      <c r="Q57" s="783">
        <f t="shared" si="38"/>
        <v>0</v>
      </c>
      <c r="R57" s="783">
        <f t="shared" si="38"/>
        <v>0</v>
      </c>
      <c r="S57" s="783">
        <f t="shared" si="38"/>
        <v>0</v>
      </c>
      <c r="T57" s="783">
        <f t="shared" si="38"/>
        <v>0</v>
      </c>
      <c r="U57" s="783">
        <f t="shared" si="38"/>
        <v>0</v>
      </c>
      <c r="V57" s="783">
        <f t="shared" si="38"/>
        <v>0</v>
      </c>
      <c r="W57" s="783">
        <f t="shared" si="38"/>
        <v>0</v>
      </c>
      <c r="X57" s="783">
        <f t="shared" si="38"/>
        <v>0</v>
      </c>
      <c r="Y57" s="783">
        <f t="shared" si="38"/>
        <v>0</v>
      </c>
      <c r="Z57" s="783">
        <f t="shared" si="38"/>
        <v>0</v>
      </c>
      <c r="AA57" s="783">
        <f t="shared" si="38"/>
        <v>0</v>
      </c>
      <c r="AB57" s="783">
        <f t="shared" si="38"/>
        <v>0</v>
      </c>
      <c r="AC57" s="783">
        <f t="shared" si="38"/>
        <v>0</v>
      </c>
      <c r="AD57" s="783">
        <f t="shared" si="38"/>
        <v>0</v>
      </c>
      <c r="AE57" s="783">
        <f t="shared" si="38"/>
        <v>0</v>
      </c>
      <c r="AF57" s="783">
        <f t="shared" si="38"/>
        <v>0</v>
      </c>
      <c r="AG57" s="783"/>
      <c r="AH57" s="55">
        <f>COUNTIF(AH13:AH24,"ﾍﾙ")</f>
        <v>0</v>
      </c>
      <c r="AI57" s="55">
        <f>COUNTIF(AI13:AI24,"ﾍﾙ")</f>
        <v>0</v>
      </c>
    </row>
    <row r="58" spans="3:35" s="1" customFormat="1" ht="14"/>
    <row r="59" spans="3:35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22:Z23">
    <cfRule type="expression" dxfId="10826" priority="6" stopIfTrue="1">
      <formula>AND(WEEKDAY(D$5)=1)</formula>
    </cfRule>
  </conditionalFormatting>
  <conditionalFormatting sqref="D5:AH7 D24:AH26">
    <cfRule type="expression" dxfId="10825" priority="1" stopIfTrue="1">
      <formula>AND(WEEKDAY(D$5)=1)</formula>
    </cfRule>
  </conditionalFormatting>
  <conditionalFormatting sqref="L8:Y8 Z8:Z9 D8:K21 AA8:AH23 T9:U9 L9:S10 T10:Z10 L11:U11 Z11 L12:Z21">
    <cfRule type="expression" dxfId="10824" priority="2" stopIfTrue="1">
      <formula>AND(WEEKDAY(D$5)=1)</formula>
    </cfRule>
  </conditionalFormatting>
  <conditionalFormatting sqref="V9:Y11">
    <cfRule type="expression" dxfId="10823" priority="56" stopIfTrue="1">
      <formula>AND(WEEKDAY(V$5)=1)</formula>
    </cfRule>
  </conditionalFormatting>
  <conditionalFormatting sqref="AI8:AK26">
    <cfRule type="cellIs" dxfId="10822" priority="22" stopIfTrue="1" operator="equal">
      <formula>0</formula>
    </cfRule>
  </conditionalFormatting>
  <conditionalFormatting sqref="AN8:AN26">
    <cfRule type="cellIs" dxfId="10821" priority="21" stopIfTrue="1" operator="equal">
      <formula>0</formula>
    </cfRule>
  </conditionalFormatting>
  <dataValidations count="1">
    <dataValidation type="list" allowBlank="1" showInputMessage="1" showErrorMessage="1" sqref="D8:AH26" xr:uid="{00000000-0002-0000-1F00-000000000000}">
      <formula1>"ヤ,2早,3早,2オ,3オ,2－,3－,－,日,有,2,3,事,ﾍﾙ,ｹｱ,6:30,7:00,8:30"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X59"/>
  <sheetViews>
    <sheetView workbookViewId="0">
      <selection activeCell="AI8" sqref="AI8:AK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4">
      <c r="A1" s="2">
        <v>2020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4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41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1293" t="s">
        <v>13</v>
      </c>
      <c r="AG4" s="129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43831</v>
      </c>
      <c r="E5" s="11">
        <f>DATE($A$1,$D$2,2)</f>
        <v>43832</v>
      </c>
      <c r="F5" s="11">
        <f>DATE($A$1,$D$2,3)</f>
        <v>43833</v>
      </c>
      <c r="G5" s="11">
        <f>DATE($A$1,$D$2,4)</f>
        <v>43834</v>
      </c>
      <c r="H5" s="11">
        <f>DATE($A$1,$D$2,5)</f>
        <v>43835</v>
      </c>
      <c r="I5" s="11">
        <f>DATE($A$1,$D$2,6)</f>
        <v>43836</v>
      </c>
      <c r="J5" s="11">
        <f>DATE($A$1,$D$2,7)</f>
        <v>43837</v>
      </c>
      <c r="K5" s="11">
        <f>DATE($A$1,$D$2,8)</f>
        <v>43838</v>
      </c>
      <c r="L5" s="11">
        <f>DATE($A$1,$D$2,9)</f>
        <v>43839</v>
      </c>
      <c r="M5" s="11">
        <f>DATE($A$1,$D$2,10)</f>
        <v>43840</v>
      </c>
      <c r="N5" s="56">
        <f>DATE($A$1,$D$2,11)</f>
        <v>43841</v>
      </c>
      <c r="O5" s="11">
        <f>DATE($A$1,$D$2,12)</f>
        <v>43842</v>
      </c>
      <c r="P5" s="11">
        <f>DATE($A$1,$D$2,13)</f>
        <v>43843</v>
      </c>
      <c r="Q5" s="11">
        <f>DATE($A$1,$D$2,14)</f>
        <v>43844</v>
      </c>
      <c r="R5" s="11">
        <f>DATE($A$1,$D$2,15)</f>
        <v>43845</v>
      </c>
      <c r="S5" s="11">
        <f>DATE($A$1,$D$2,16)</f>
        <v>43846</v>
      </c>
      <c r="T5" s="11">
        <f>DATE($A$1,$D$2,17)</f>
        <v>43847</v>
      </c>
      <c r="U5" s="11">
        <f>DATE($A$1,$D$2,18)</f>
        <v>43848</v>
      </c>
      <c r="V5" s="11">
        <f>DATE($A$1,$D$2,19)</f>
        <v>43849</v>
      </c>
      <c r="W5" s="11">
        <f>DATE($A$1,$D$2,20)</f>
        <v>43850</v>
      </c>
      <c r="X5" s="11">
        <f>DATE($A$1,$D$2,21)</f>
        <v>43851</v>
      </c>
      <c r="Y5" s="11">
        <f>DATE($A$1,$D$2,22)</f>
        <v>43852</v>
      </c>
      <c r="Z5" s="11">
        <f>DATE($A$1,$D$2,23)</f>
        <v>43853</v>
      </c>
      <c r="AA5" s="11">
        <f>DATE($A$1,$D$2,24)</f>
        <v>43854</v>
      </c>
      <c r="AB5" s="11">
        <f>DATE($A$1,$D$2,25)</f>
        <v>43855</v>
      </c>
      <c r="AC5" s="11">
        <f>DATE($A$1,$D$2,26)</f>
        <v>43856</v>
      </c>
      <c r="AD5" s="11">
        <f>DATE($A$1,$D$2,27)</f>
        <v>43857</v>
      </c>
      <c r="AE5" s="11">
        <f>DATE($A$1,$D$2,28)</f>
        <v>43858</v>
      </c>
      <c r="AF5" s="88">
        <f>DATE($A$1,$D$2,29)</f>
        <v>43859</v>
      </c>
      <c r="AG5" s="11">
        <f>DATE($A$1,$D$2,30)</f>
        <v>43860</v>
      </c>
      <c r="AH5" s="478">
        <f>DATE($A$1,$D$2,31)</f>
        <v>43861</v>
      </c>
      <c r="AI5" s="90"/>
      <c r="AJ5" s="90"/>
      <c r="AK5" s="91"/>
      <c r="AL5" s="1267"/>
    </row>
    <row r="6" spans="1:50" ht="14">
      <c r="A6" s="1254"/>
      <c r="B6" s="1255"/>
      <c r="C6" s="1248"/>
      <c r="D6" s="593">
        <f t="shared" ref="D6:AH6" si="0">IF(MONTH(D5)&gt;$D$2,"",D5)</f>
        <v>43831</v>
      </c>
      <c r="E6" s="11">
        <f t="shared" si="0"/>
        <v>43832</v>
      </c>
      <c r="F6" s="529">
        <f t="shared" si="0"/>
        <v>43833</v>
      </c>
      <c r="G6" s="529">
        <f t="shared" si="0"/>
        <v>43834</v>
      </c>
      <c r="H6" s="529">
        <f t="shared" si="0"/>
        <v>43835</v>
      </c>
      <c r="I6" s="529">
        <f t="shared" si="0"/>
        <v>43836</v>
      </c>
      <c r="J6" s="529">
        <f t="shared" si="0"/>
        <v>43837</v>
      </c>
      <c r="K6" s="529">
        <f t="shared" si="0"/>
        <v>43838</v>
      </c>
      <c r="L6" s="529">
        <f t="shared" si="0"/>
        <v>43839</v>
      </c>
      <c r="M6" s="529">
        <f t="shared" si="0"/>
        <v>43840</v>
      </c>
      <c r="N6" s="529">
        <f t="shared" si="0"/>
        <v>43841</v>
      </c>
      <c r="O6" s="529">
        <f t="shared" si="0"/>
        <v>43842</v>
      </c>
      <c r="P6" s="543">
        <f t="shared" si="0"/>
        <v>43843</v>
      </c>
      <c r="Q6" s="529">
        <f t="shared" si="0"/>
        <v>43844</v>
      </c>
      <c r="R6" s="529">
        <f t="shared" si="0"/>
        <v>43845</v>
      </c>
      <c r="S6" s="529">
        <f t="shared" si="0"/>
        <v>43846</v>
      </c>
      <c r="T6" s="529">
        <f t="shared" si="0"/>
        <v>43847</v>
      </c>
      <c r="U6" s="529">
        <f t="shared" si="0"/>
        <v>43848</v>
      </c>
      <c r="V6" s="529">
        <f t="shared" si="0"/>
        <v>43849</v>
      </c>
      <c r="W6" s="529">
        <f t="shared" si="0"/>
        <v>43850</v>
      </c>
      <c r="X6" s="529">
        <f t="shared" si="0"/>
        <v>43851</v>
      </c>
      <c r="Y6" s="529">
        <f t="shared" si="0"/>
        <v>43852</v>
      </c>
      <c r="Z6" s="529">
        <f t="shared" si="0"/>
        <v>43853</v>
      </c>
      <c r="AA6" s="529">
        <f t="shared" si="0"/>
        <v>43854</v>
      </c>
      <c r="AB6" s="529">
        <f t="shared" si="0"/>
        <v>43855</v>
      </c>
      <c r="AC6" s="529">
        <f t="shared" si="0"/>
        <v>43856</v>
      </c>
      <c r="AD6" s="11">
        <f t="shared" si="0"/>
        <v>43857</v>
      </c>
      <c r="AE6" s="11">
        <f t="shared" si="0"/>
        <v>43858</v>
      </c>
      <c r="AF6" s="88">
        <f t="shared" si="0"/>
        <v>43859</v>
      </c>
      <c r="AG6" s="11">
        <f t="shared" si="0"/>
        <v>43860</v>
      </c>
      <c r="AH6" s="478">
        <f t="shared" si="0"/>
        <v>43861</v>
      </c>
      <c r="AI6" s="92"/>
      <c r="AJ6" s="93"/>
      <c r="AK6" s="94"/>
      <c r="AL6" s="1267"/>
    </row>
    <row r="7" spans="1:50" ht="14">
      <c r="A7" s="1254"/>
      <c r="B7" s="1255"/>
      <c r="C7" s="15"/>
      <c r="D7" s="146" t="str">
        <f t="shared" ref="D7:AH7" si="1">IF(D6="","",CHOOSE(WEEKDAY(D6,1),"日","月","火","水","木","金","土"))</f>
        <v>水</v>
      </c>
      <c r="E7" s="708" t="str">
        <f t="shared" si="1"/>
        <v>木</v>
      </c>
      <c r="F7" s="134" t="str">
        <f t="shared" si="1"/>
        <v>金</v>
      </c>
      <c r="G7" s="709" t="str">
        <f t="shared" si="1"/>
        <v>土</v>
      </c>
      <c r="H7" s="161" t="str">
        <f t="shared" si="1"/>
        <v>日</v>
      </c>
      <c r="I7" s="709" t="str">
        <f t="shared" si="1"/>
        <v>月</v>
      </c>
      <c r="J7" s="709" t="str">
        <f t="shared" si="1"/>
        <v>火</v>
      </c>
      <c r="K7" s="709" t="str">
        <f t="shared" si="1"/>
        <v>水</v>
      </c>
      <c r="L7" s="709" t="str">
        <f t="shared" si="1"/>
        <v>木</v>
      </c>
      <c r="M7" s="134" t="str">
        <f t="shared" si="1"/>
        <v>金</v>
      </c>
      <c r="N7" s="709" t="str">
        <f t="shared" si="1"/>
        <v>土</v>
      </c>
      <c r="O7" s="161" t="str">
        <f t="shared" si="1"/>
        <v>日</v>
      </c>
      <c r="P7" s="146" t="str">
        <f t="shared" si="1"/>
        <v>月</v>
      </c>
      <c r="Q7" s="709" t="str">
        <f t="shared" si="1"/>
        <v>火</v>
      </c>
      <c r="R7" s="709" t="str">
        <f t="shared" si="1"/>
        <v>水</v>
      </c>
      <c r="S7" s="709" t="str">
        <f t="shared" si="1"/>
        <v>木</v>
      </c>
      <c r="T7" s="134" t="str">
        <f t="shared" si="1"/>
        <v>金</v>
      </c>
      <c r="U7" s="709" t="str">
        <f t="shared" si="1"/>
        <v>土</v>
      </c>
      <c r="V7" s="161" t="str">
        <f t="shared" si="1"/>
        <v>日</v>
      </c>
      <c r="W7" s="709" t="str">
        <f t="shared" si="1"/>
        <v>月</v>
      </c>
      <c r="X7" s="709" t="str">
        <f t="shared" si="1"/>
        <v>火</v>
      </c>
      <c r="Y7" s="709" t="str">
        <f t="shared" si="1"/>
        <v>水</v>
      </c>
      <c r="Z7" s="134" t="str">
        <f t="shared" si="1"/>
        <v>木</v>
      </c>
      <c r="AA7" s="134" t="str">
        <f t="shared" si="1"/>
        <v>金</v>
      </c>
      <c r="AB7" s="709" t="str">
        <f t="shared" si="1"/>
        <v>土</v>
      </c>
      <c r="AC7" s="161" t="str">
        <f t="shared" si="1"/>
        <v>日</v>
      </c>
      <c r="AD7" s="708" t="str">
        <f t="shared" si="1"/>
        <v>月</v>
      </c>
      <c r="AE7" s="708" t="str">
        <f t="shared" si="1"/>
        <v>火</v>
      </c>
      <c r="AF7" s="744" t="str">
        <f t="shared" si="1"/>
        <v>水</v>
      </c>
      <c r="AG7" s="708" t="str">
        <f t="shared" si="1"/>
        <v>木</v>
      </c>
      <c r="AH7" s="117" t="str">
        <f t="shared" si="1"/>
        <v>金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66" t="s">
        <v>28</v>
      </c>
      <c r="E8" s="548" t="s">
        <v>34</v>
      </c>
      <c r="F8" s="727" t="s">
        <v>21</v>
      </c>
      <c r="G8" s="727" t="s">
        <v>37</v>
      </c>
      <c r="H8" s="727" t="s">
        <v>21</v>
      </c>
      <c r="I8" s="548" t="s">
        <v>42</v>
      </c>
      <c r="J8" s="548" t="s">
        <v>37</v>
      </c>
      <c r="K8" s="657" t="s">
        <v>21</v>
      </c>
      <c r="L8" s="754" t="s">
        <v>60</v>
      </c>
      <c r="M8" s="548" t="s">
        <v>37</v>
      </c>
      <c r="N8" s="548" t="s">
        <v>37</v>
      </c>
      <c r="O8" s="755" t="s">
        <v>28</v>
      </c>
      <c r="P8" s="643" t="s">
        <v>34</v>
      </c>
      <c r="Q8" s="548" t="s">
        <v>21</v>
      </c>
      <c r="R8" s="568" t="s">
        <v>21</v>
      </c>
      <c r="S8" s="568" t="s">
        <v>37</v>
      </c>
      <c r="T8" s="754" t="s">
        <v>60</v>
      </c>
      <c r="U8" s="548" t="s">
        <v>24</v>
      </c>
      <c r="V8" s="548" t="s">
        <v>34</v>
      </c>
      <c r="W8" s="548" t="s">
        <v>21</v>
      </c>
      <c r="X8" s="548" t="s">
        <v>21</v>
      </c>
      <c r="Y8" s="548" t="s">
        <v>37</v>
      </c>
      <c r="Z8" s="548" t="s">
        <v>37</v>
      </c>
      <c r="AA8" s="548" t="s">
        <v>24</v>
      </c>
      <c r="AB8" s="548" t="s">
        <v>34</v>
      </c>
      <c r="AC8" s="548" t="s">
        <v>21</v>
      </c>
      <c r="AD8" s="568" t="s">
        <v>21</v>
      </c>
      <c r="AE8" s="568" t="s">
        <v>37</v>
      </c>
      <c r="AF8" s="754" t="s">
        <v>60</v>
      </c>
      <c r="AG8" s="568" t="s">
        <v>37</v>
      </c>
      <c r="AH8" s="568" t="s">
        <v>37</v>
      </c>
      <c r="AI8" s="587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16</v>
      </c>
      <c r="AL8" s="544" t="s">
        <v>38</v>
      </c>
      <c r="AM8" s="545"/>
      <c r="AN8" s="55">
        <f>COUNTIF(D8:AH8,"日")</f>
        <v>10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2</v>
      </c>
      <c r="AV8" s="55">
        <f t="shared" ref="AV8:AV28" si="12">COUNTIF(D8:AH8,"3－")</f>
        <v>2</v>
      </c>
      <c r="AW8" s="55">
        <f t="shared" ref="AW8:AW28" si="13">COUNTIF(D8:AH8,"３-")</f>
        <v>2</v>
      </c>
      <c r="AX8" s="55">
        <f t="shared" ref="AX8:AX28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745" t="s">
        <v>37</v>
      </c>
      <c r="E9" s="729" t="s">
        <v>21</v>
      </c>
      <c r="F9" s="548" t="s">
        <v>36</v>
      </c>
      <c r="G9" s="548" t="s">
        <v>36</v>
      </c>
      <c r="H9" s="727" t="s">
        <v>28</v>
      </c>
      <c r="I9" s="548" t="s">
        <v>34</v>
      </c>
      <c r="J9" s="548" t="s">
        <v>21</v>
      </c>
      <c r="K9" s="568" t="s">
        <v>37</v>
      </c>
      <c r="L9" s="551" t="s">
        <v>21</v>
      </c>
      <c r="M9" s="548" t="s">
        <v>24</v>
      </c>
      <c r="N9" s="548" t="s">
        <v>34</v>
      </c>
      <c r="O9" s="756" t="s">
        <v>21</v>
      </c>
      <c r="P9" s="566" t="s">
        <v>41</v>
      </c>
      <c r="Q9" s="568" t="s">
        <v>37</v>
      </c>
      <c r="R9" s="568" t="s">
        <v>37</v>
      </c>
      <c r="S9" s="657" t="s">
        <v>21</v>
      </c>
      <c r="T9" s="551" t="s">
        <v>21</v>
      </c>
      <c r="U9" s="548" t="s">
        <v>40</v>
      </c>
      <c r="V9" s="548" t="s">
        <v>37</v>
      </c>
      <c r="W9" s="548" t="s">
        <v>37</v>
      </c>
      <c r="X9" s="548" t="s">
        <v>28</v>
      </c>
      <c r="Y9" s="568" t="s">
        <v>34</v>
      </c>
      <c r="Z9" s="551" t="s">
        <v>21</v>
      </c>
      <c r="AA9" s="551" t="s">
        <v>21</v>
      </c>
      <c r="AB9" s="548" t="s">
        <v>37</v>
      </c>
      <c r="AC9" s="548" t="s">
        <v>37</v>
      </c>
      <c r="AD9" s="548" t="s">
        <v>37</v>
      </c>
      <c r="AE9" s="548" t="s">
        <v>24</v>
      </c>
      <c r="AF9" s="568" t="s">
        <v>34</v>
      </c>
      <c r="AG9" s="610" t="s">
        <v>21</v>
      </c>
      <c r="AH9" s="568" t="s">
        <v>28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9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746" t="s">
        <v>21</v>
      </c>
      <c r="E10" s="548" t="s">
        <v>37</v>
      </c>
      <c r="F10" s="727" t="s">
        <v>37</v>
      </c>
      <c r="G10" s="727" t="s">
        <v>21</v>
      </c>
      <c r="H10" s="727" t="s">
        <v>37</v>
      </c>
      <c r="I10" s="568" t="s">
        <v>37</v>
      </c>
      <c r="J10" s="551" t="s">
        <v>21</v>
      </c>
      <c r="K10" s="568" t="s">
        <v>37</v>
      </c>
      <c r="L10" s="568" t="s">
        <v>37</v>
      </c>
      <c r="M10" s="548" t="s">
        <v>37</v>
      </c>
      <c r="N10" s="548" t="s">
        <v>21</v>
      </c>
      <c r="O10" s="756" t="s">
        <v>37</v>
      </c>
      <c r="P10" s="569" t="s">
        <v>37</v>
      </c>
      <c r="Q10" s="568" t="s">
        <v>37</v>
      </c>
      <c r="R10" s="568" t="s">
        <v>21</v>
      </c>
      <c r="S10" s="568" t="s">
        <v>37</v>
      </c>
      <c r="T10" s="568" t="s">
        <v>37</v>
      </c>
      <c r="U10" s="548" t="s">
        <v>37</v>
      </c>
      <c r="V10" s="548" t="s">
        <v>21</v>
      </c>
      <c r="W10" s="548" t="s">
        <v>37</v>
      </c>
      <c r="X10" s="568" t="s">
        <v>37</v>
      </c>
      <c r="Y10" s="568" t="s">
        <v>21</v>
      </c>
      <c r="Z10" s="568" t="s">
        <v>37</v>
      </c>
      <c r="AA10" s="568" t="s">
        <v>37</v>
      </c>
      <c r="AB10" s="548" t="s">
        <v>21</v>
      </c>
      <c r="AC10" s="548" t="s">
        <v>37</v>
      </c>
      <c r="AD10" s="548" t="s">
        <v>37</v>
      </c>
      <c r="AE10" s="548" t="s">
        <v>21</v>
      </c>
      <c r="AF10" s="568" t="s">
        <v>37</v>
      </c>
      <c r="AG10" s="550" t="s">
        <v>37</v>
      </c>
      <c r="AH10" s="766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745"/>
      <c r="E11" s="727"/>
      <c r="F11" s="727"/>
      <c r="G11" s="727"/>
      <c r="H11" s="727"/>
      <c r="I11" s="568"/>
      <c r="J11" s="548"/>
      <c r="K11" s="739"/>
      <c r="L11" s="757"/>
      <c r="M11" s="740"/>
      <c r="N11" s="548"/>
      <c r="O11" s="758"/>
      <c r="P11" s="569"/>
      <c r="Q11" s="568"/>
      <c r="R11" s="560"/>
      <c r="S11" s="547"/>
      <c r="T11" s="560"/>
      <c r="U11" s="548"/>
      <c r="V11" s="548"/>
      <c r="W11" s="547"/>
      <c r="X11" s="547"/>
      <c r="Y11" s="568"/>
      <c r="Z11" s="568"/>
      <c r="AA11" s="568"/>
      <c r="AB11" s="548"/>
      <c r="AC11" s="548"/>
      <c r="AD11" s="547"/>
      <c r="AE11" s="547"/>
      <c r="AF11" s="560"/>
      <c r="AG11" s="107"/>
      <c r="AH11" s="767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566" t="s">
        <v>24</v>
      </c>
      <c r="E12" s="727" t="s">
        <v>34</v>
      </c>
      <c r="F12" s="727" t="s">
        <v>21</v>
      </c>
      <c r="G12" s="727" t="s">
        <v>42</v>
      </c>
      <c r="H12" s="727" t="s">
        <v>40</v>
      </c>
      <c r="I12" s="548" t="s">
        <v>24</v>
      </c>
      <c r="J12" s="548" t="s">
        <v>34</v>
      </c>
      <c r="K12" s="568" t="s">
        <v>21</v>
      </c>
      <c r="L12" s="686" t="s">
        <v>24</v>
      </c>
      <c r="M12" s="548" t="s">
        <v>34</v>
      </c>
      <c r="N12" s="548" t="s">
        <v>21</v>
      </c>
      <c r="O12" s="758" t="s">
        <v>40</v>
      </c>
      <c r="P12" s="569" t="s">
        <v>21</v>
      </c>
      <c r="Q12" s="548" t="s">
        <v>42</v>
      </c>
      <c r="R12" s="548" t="s">
        <v>21</v>
      </c>
      <c r="S12" s="568" t="s">
        <v>24</v>
      </c>
      <c r="T12" s="548" t="s">
        <v>34</v>
      </c>
      <c r="U12" s="548" t="s">
        <v>21</v>
      </c>
      <c r="V12" s="551" t="s">
        <v>35</v>
      </c>
      <c r="W12" s="548" t="s">
        <v>42</v>
      </c>
      <c r="X12" s="548" t="s">
        <v>21</v>
      </c>
      <c r="Y12" s="548" t="s">
        <v>121</v>
      </c>
      <c r="Z12" s="548" t="s">
        <v>121</v>
      </c>
      <c r="AA12" s="548" t="s">
        <v>42</v>
      </c>
      <c r="AB12" s="548" t="s">
        <v>24</v>
      </c>
      <c r="AC12" s="548" t="s">
        <v>34</v>
      </c>
      <c r="AD12" s="568" t="s">
        <v>21</v>
      </c>
      <c r="AE12" s="568" t="s">
        <v>42</v>
      </c>
      <c r="AF12" s="568" t="s">
        <v>24</v>
      </c>
      <c r="AG12" s="550" t="s">
        <v>34</v>
      </c>
      <c r="AH12" s="768" t="s">
        <v>21</v>
      </c>
      <c r="AI12" s="587">
        <f t="shared" si="2"/>
        <v>18</v>
      </c>
      <c r="AJ12" s="100">
        <f t="shared" si="3"/>
        <v>1</v>
      </c>
      <c r="AK12" s="101">
        <f t="shared" si="4"/>
        <v>24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9</v>
      </c>
      <c r="AP12" s="55">
        <f t="shared" si="6"/>
        <v>9</v>
      </c>
      <c r="AQ12" s="55">
        <f t="shared" si="7"/>
        <v>6</v>
      </c>
      <c r="AR12" s="55">
        <f t="shared" si="8"/>
        <v>6</v>
      </c>
      <c r="AS12" s="55">
        <f t="shared" si="9"/>
        <v>6</v>
      </c>
      <c r="AT12" s="55">
        <f t="shared" si="10"/>
        <v>6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566" t="s">
        <v>34</v>
      </c>
      <c r="E13" s="729" t="s">
        <v>21</v>
      </c>
      <c r="F13" s="727" t="s">
        <v>28</v>
      </c>
      <c r="G13" s="727" t="s">
        <v>34</v>
      </c>
      <c r="H13" s="727" t="s">
        <v>21</v>
      </c>
      <c r="I13" s="548" t="s">
        <v>41</v>
      </c>
      <c r="J13" s="548" t="s">
        <v>28</v>
      </c>
      <c r="K13" s="568" t="s">
        <v>34</v>
      </c>
      <c r="L13" s="568" t="s">
        <v>21</v>
      </c>
      <c r="M13" s="548" t="s">
        <v>41</v>
      </c>
      <c r="N13" s="548" t="s">
        <v>41</v>
      </c>
      <c r="O13" s="756" t="s">
        <v>37</v>
      </c>
      <c r="P13" s="566" t="s">
        <v>21</v>
      </c>
      <c r="Q13" s="568" t="s">
        <v>28</v>
      </c>
      <c r="R13" s="548" t="s">
        <v>34</v>
      </c>
      <c r="S13" s="568" t="s">
        <v>21</v>
      </c>
      <c r="T13" s="568" t="s">
        <v>28</v>
      </c>
      <c r="U13" s="548" t="s">
        <v>34</v>
      </c>
      <c r="V13" s="548" t="s">
        <v>21</v>
      </c>
      <c r="W13" s="548" t="s">
        <v>41</v>
      </c>
      <c r="X13" s="548" t="s">
        <v>36</v>
      </c>
      <c r="Y13" s="568" t="s">
        <v>41</v>
      </c>
      <c r="Z13" s="548" t="s">
        <v>28</v>
      </c>
      <c r="AA13" s="548" t="s">
        <v>34</v>
      </c>
      <c r="AB13" s="551" t="s">
        <v>21</v>
      </c>
      <c r="AC13" s="548" t="s">
        <v>21</v>
      </c>
      <c r="AD13" s="548" t="s">
        <v>41</v>
      </c>
      <c r="AE13" s="548" t="s">
        <v>35</v>
      </c>
      <c r="AF13" s="568" t="s">
        <v>41</v>
      </c>
      <c r="AG13" s="550" t="s">
        <v>36</v>
      </c>
      <c r="AH13" s="588" t="s">
        <v>21</v>
      </c>
      <c r="AI13" s="587">
        <f t="shared" si="2"/>
        <v>18</v>
      </c>
      <c r="AJ13" s="100">
        <f t="shared" si="3"/>
        <v>1</v>
      </c>
      <c r="AK13" s="101">
        <f t="shared" si="4"/>
        <v>20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5</v>
      </c>
      <c r="AX13" s="55">
        <f t="shared" si="14"/>
        <v>5</v>
      </c>
    </row>
    <row r="14" spans="1:50" ht="14">
      <c r="A14" s="19" t="s">
        <v>46</v>
      </c>
      <c r="B14" s="20" t="s">
        <v>32</v>
      </c>
      <c r="C14" s="49" t="s">
        <v>50</v>
      </c>
      <c r="D14" s="745" t="s">
        <v>21</v>
      </c>
      <c r="E14" s="727" t="s">
        <v>28</v>
      </c>
      <c r="F14" s="727" t="s">
        <v>34</v>
      </c>
      <c r="G14" s="548" t="s">
        <v>21</v>
      </c>
      <c r="H14" s="727" t="s">
        <v>41</v>
      </c>
      <c r="I14" s="568" t="s">
        <v>28</v>
      </c>
      <c r="J14" s="548" t="s">
        <v>34</v>
      </c>
      <c r="K14" s="568" t="s">
        <v>21</v>
      </c>
      <c r="L14" s="560" t="s">
        <v>41</v>
      </c>
      <c r="M14" s="548" t="s">
        <v>28</v>
      </c>
      <c r="N14" s="548" t="s">
        <v>34</v>
      </c>
      <c r="O14" s="756" t="s">
        <v>21</v>
      </c>
      <c r="P14" s="569" t="s">
        <v>24</v>
      </c>
      <c r="Q14" s="548" t="s">
        <v>34</v>
      </c>
      <c r="R14" s="548" t="s">
        <v>21</v>
      </c>
      <c r="S14" s="568" t="s">
        <v>41</v>
      </c>
      <c r="T14" s="568" t="s">
        <v>40</v>
      </c>
      <c r="U14" s="548" t="s">
        <v>28</v>
      </c>
      <c r="V14" s="764" t="s">
        <v>34</v>
      </c>
      <c r="W14" s="548" t="s">
        <v>21</v>
      </c>
      <c r="X14" s="568" t="s">
        <v>40</v>
      </c>
      <c r="Y14" s="548" t="s">
        <v>42</v>
      </c>
      <c r="Z14" s="548" t="s">
        <v>24</v>
      </c>
      <c r="AA14" s="548" t="s">
        <v>34</v>
      </c>
      <c r="AB14" s="548" t="s">
        <v>21</v>
      </c>
      <c r="AC14" s="551" t="s">
        <v>21</v>
      </c>
      <c r="AD14" s="548" t="s">
        <v>35</v>
      </c>
      <c r="AE14" s="548" t="s">
        <v>41</v>
      </c>
      <c r="AF14" s="568" t="s">
        <v>28</v>
      </c>
      <c r="AG14" s="107" t="s">
        <v>34</v>
      </c>
      <c r="AH14" s="588" t="s">
        <v>21</v>
      </c>
      <c r="AI14" s="587">
        <f t="shared" si="2"/>
        <v>18</v>
      </c>
      <c r="AJ14" s="100">
        <f t="shared" si="3"/>
        <v>1</v>
      </c>
      <c r="AK14" s="101">
        <f t="shared" si="4"/>
        <v>28</v>
      </c>
      <c r="AL14" s="104" t="s">
        <v>51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2</v>
      </c>
      <c r="AR14" s="55">
        <f t="shared" si="8"/>
        <v>2</v>
      </c>
      <c r="AS14" s="55">
        <f t="shared" si="9"/>
        <v>2</v>
      </c>
      <c r="AT14" s="55">
        <f t="shared" si="10"/>
        <v>2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33" t="s">
        <v>46</v>
      </c>
      <c r="B15" s="34" t="s">
        <v>32</v>
      </c>
      <c r="C15" s="49" t="s">
        <v>52</v>
      </c>
      <c r="D15" s="745" t="s">
        <v>42</v>
      </c>
      <c r="E15" s="727" t="s">
        <v>36</v>
      </c>
      <c r="F15" s="727" t="s">
        <v>21</v>
      </c>
      <c r="G15" s="731" t="s">
        <v>141</v>
      </c>
      <c r="H15" s="548" t="s">
        <v>21</v>
      </c>
      <c r="I15" s="657" t="s">
        <v>21</v>
      </c>
      <c r="J15" s="686" t="s">
        <v>141</v>
      </c>
      <c r="K15" s="568" t="s">
        <v>36</v>
      </c>
      <c r="L15" s="568" t="s">
        <v>42</v>
      </c>
      <c r="M15" s="548" t="s">
        <v>21</v>
      </c>
      <c r="N15" s="548" t="s">
        <v>42</v>
      </c>
      <c r="O15" s="759" t="s">
        <v>141</v>
      </c>
      <c r="P15" s="665" t="s">
        <v>42</v>
      </c>
      <c r="Q15" s="568" t="s">
        <v>21</v>
      </c>
      <c r="R15" s="568" t="s">
        <v>41</v>
      </c>
      <c r="S15" s="568" t="s">
        <v>42</v>
      </c>
      <c r="T15" s="568" t="s">
        <v>42</v>
      </c>
      <c r="U15" s="548" t="s">
        <v>21</v>
      </c>
      <c r="V15" s="548" t="s">
        <v>41</v>
      </c>
      <c r="W15" s="548" t="s">
        <v>36</v>
      </c>
      <c r="X15" s="568" t="s">
        <v>41</v>
      </c>
      <c r="Y15" s="657" t="s">
        <v>21</v>
      </c>
      <c r="Z15" s="560" t="s">
        <v>21</v>
      </c>
      <c r="AA15" s="560" t="s">
        <v>40</v>
      </c>
      <c r="AB15" s="548" t="s">
        <v>41</v>
      </c>
      <c r="AC15" s="548" t="s">
        <v>36</v>
      </c>
      <c r="AD15" s="548" t="s">
        <v>42</v>
      </c>
      <c r="AE15" s="548" t="s">
        <v>21</v>
      </c>
      <c r="AF15" s="568" t="s">
        <v>42</v>
      </c>
      <c r="AG15" s="550" t="s">
        <v>41</v>
      </c>
      <c r="AH15" s="588" t="s">
        <v>40</v>
      </c>
      <c r="AI15" s="587">
        <f t="shared" si="2"/>
        <v>18</v>
      </c>
      <c r="AJ15" s="100">
        <f t="shared" si="3"/>
        <v>0</v>
      </c>
      <c r="AK15" s="101">
        <f t="shared" si="4"/>
        <v>0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0</v>
      </c>
      <c r="AR15" s="55">
        <f t="shared" si="8"/>
        <v>0</v>
      </c>
      <c r="AS15" s="55">
        <f t="shared" si="9"/>
        <v>0</v>
      </c>
      <c r="AT15" s="55">
        <f t="shared" si="10"/>
        <v>0</v>
      </c>
      <c r="AU15" s="55">
        <f t="shared" si="11"/>
        <v>0</v>
      </c>
      <c r="AV15" s="55">
        <f t="shared" si="12"/>
        <v>0</v>
      </c>
      <c r="AW15" s="55">
        <f t="shared" si="13"/>
        <v>0</v>
      </c>
      <c r="AX15" s="55">
        <f t="shared" si="14"/>
        <v>0</v>
      </c>
    </row>
    <row r="16" spans="1:50" ht="14">
      <c r="A16" s="33" t="s">
        <v>46</v>
      </c>
      <c r="B16" s="34" t="s">
        <v>32</v>
      </c>
      <c r="C16" s="49" t="s">
        <v>53</v>
      </c>
      <c r="D16" s="745" t="s">
        <v>34</v>
      </c>
      <c r="E16" s="727" t="s">
        <v>21</v>
      </c>
      <c r="F16" s="727" t="s">
        <v>41</v>
      </c>
      <c r="G16" s="548" t="s">
        <v>28</v>
      </c>
      <c r="H16" s="727" t="s">
        <v>34</v>
      </c>
      <c r="I16" s="568" t="s">
        <v>21</v>
      </c>
      <c r="J16" s="548" t="s">
        <v>36</v>
      </c>
      <c r="K16" s="568" t="s">
        <v>42</v>
      </c>
      <c r="L16" s="568" t="s">
        <v>21</v>
      </c>
      <c r="M16" s="548" t="s">
        <v>36</v>
      </c>
      <c r="N16" s="548" t="s">
        <v>28</v>
      </c>
      <c r="O16" s="758" t="s">
        <v>34</v>
      </c>
      <c r="P16" s="643" t="s">
        <v>21</v>
      </c>
      <c r="Q16" s="548" t="s">
        <v>21</v>
      </c>
      <c r="R16" s="548" t="s">
        <v>42</v>
      </c>
      <c r="S16" s="686" t="s">
        <v>141</v>
      </c>
      <c r="T16" s="568" t="s">
        <v>24</v>
      </c>
      <c r="U16" s="548" t="s">
        <v>34</v>
      </c>
      <c r="V16" s="548" t="s">
        <v>21</v>
      </c>
      <c r="W16" s="548" t="s">
        <v>28</v>
      </c>
      <c r="X16" s="568" t="s">
        <v>34</v>
      </c>
      <c r="Y16" s="548" t="s">
        <v>21</v>
      </c>
      <c r="Z16" s="560" t="s">
        <v>41</v>
      </c>
      <c r="AA16" s="560" t="s">
        <v>21</v>
      </c>
      <c r="AB16" s="548" t="s">
        <v>36</v>
      </c>
      <c r="AC16" s="548" t="s">
        <v>28</v>
      </c>
      <c r="AD16" s="548" t="s">
        <v>34</v>
      </c>
      <c r="AE16" s="548" t="s">
        <v>21</v>
      </c>
      <c r="AF16" s="696" t="s">
        <v>141</v>
      </c>
      <c r="AG16" s="550" t="s">
        <v>28</v>
      </c>
      <c r="AH16" s="588" t="s">
        <v>34</v>
      </c>
      <c r="AI16" s="587">
        <f t="shared" si="2"/>
        <v>18</v>
      </c>
      <c r="AJ16" s="100">
        <f t="shared" si="3"/>
        <v>0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1</v>
      </c>
      <c r="AR16" s="55">
        <f t="shared" si="8"/>
        <v>1</v>
      </c>
      <c r="AS16" s="55">
        <f t="shared" si="9"/>
        <v>1</v>
      </c>
      <c r="AT16" s="55">
        <f t="shared" si="10"/>
        <v>1</v>
      </c>
      <c r="AU16" s="55">
        <f t="shared" si="11"/>
        <v>5</v>
      </c>
      <c r="AV16" s="55">
        <f t="shared" si="12"/>
        <v>5</v>
      </c>
      <c r="AW16" s="55">
        <f t="shared" si="13"/>
        <v>5</v>
      </c>
      <c r="AX16" s="55">
        <f t="shared" si="14"/>
        <v>5</v>
      </c>
    </row>
    <row r="17" spans="1:50" ht="14">
      <c r="A17" s="19" t="s">
        <v>46</v>
      </c>
      <c r="B17" s="34" t="s">
        <v>32</v>
      </c>
      <c r="C17" s="49" t="s">
        <v>54</v>
      </c>
      <c r="D17" s="566" t="s">
        <v>21</v>
      </c>
      <c r="E17" s="548" t="s">
        <v>42</v>
      </c>
      <c r="F17" s="731" t="s">
        <v>141</v>
      </c>
      <c r="G17" s="727" t="s">
        <v>21</v>
      </c>
      <c r="H17" s="727" t="s">
        <v>24</v>
      </c>
      <c r="I17" s="548" t="s">
        <v>34</v>
      </c>
      <c r="J17" s="548" t="s">
        <v>21</v>
      </c>
      <c r="K17" s="568" t="s">
        <v>40</v>
      </c>
      <c r="L17" s="548" t="s">
        <v>141</v>
      </c>
      <c r="M17" s="548" t="s">
        <v>40</v>
      </c>
      <c r="N17" s="548" t="s">
        <v>24</v>
      </c>
      <c r="O17" s="756" t="s">
        <v>34</v>
      </c>
      <c r="P17" s="569" t="s">
        <v>21</v>
      </c>
      <c r="Q17" s="696" t="s">
        <v>141</v>
      </c>
      <c r="R17" s="568" t="s">
        <v>28</v>
      </c>
      <c r="S17" s="568" t="s">
        <v>34</v>
      </c>
      <c r="T17" s="548" t="s">
        <v>21</v>
      </c>
      <c r="U17" s="548" t="s">
        <v>21</v>
      </c>
      <c r="V17" s="548" t="s">
        <v>36</v>
      </c>
      <c r="W17" s="551" t="s">
        <v>21</v>
      </c>
      <c r="X17" s="548" t="s">
        <v>42</v>
      </c>
      <c r="Y17" s="568" t="s">
        <v>24</v>
      </c>
      <c r="Z17" s="568" t="s">
        <v>34</v>
      </c>
      <c r="AA17" s="568" t="s">
        <v>21</v>
      </c>
      <c r="AB17" s="548" t="s">
        <v>42</v>
      </c>
      <c r="AC17" s="548" t="s">
        <v>41</v>
      </c>
      <c r="AD17" s="568" t="s">
        <v>28</v>
      </c>
      <c r="AE17" s="568" t="s">
        <v>34</v>
      </c>
      <c r="AF17" s="568" t="s">
        <v>21</v>
      </c>
      <c r="AG17" s="550" t="s">
        <v>42</v>
      </c>
      <c r="AH17" s="588" t="s">
        <v>24</v>
      </c>
      <c r="AI17" s="587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4</v>
      </c>
      <c r="AR17" s="55">
        <f t="shared" si="8"/>
        <v>4</v>
      </c>
      <c r="AS17" s="55">
        <f t="shared" si="9"/>
        <v>4</v>
      </c>
      <c r="AT17" s="55">
        <f t="shared" si="10"/>
        <v>4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49" t="s">
        <v>55</v>
      </c>
      <c r="D18" s="745" t="s">
        <v>139</v>
      </c>
      <c r="E18" s="727" t="s">
        <v>40</v>
      </c>
      <c r="F18" s="548" t="s">
        <v>21</v>
      </c>
      <c r="G18" s="727" t="s">
        <v>24</v>
      </c>
      <c r="H18" s="548" t="s">
        <v>34</v>
      </c>
      <c r="I18" s="548" t="s">
        <v>21</v>
      </c>
      <c r="J18" s="551" t="s">
        <v>21</v>
      </c>
      <c r="K18" s="568" t="s">
        <v>41</v>
      </c>
      <c r="L18" s="548" t="s">
        <v>28</v>
      </c>
      <c r="M18" s="548" t="s">
        <v>34</v>
      </c>
      <c r="N18" s="548" t="s">
        <v>21</v>
      </c>
      <c r="O18" s="758" t="s">
        <v>41</v>
      </c>
      <c r="P18" s="569" t="s">
        <v>139</v>
      </c>
      <c r="Q18" s="568" t="s">
        <v>24</v>
      </c>
      <c r="R18" s="568" t="s">
        <v>34</v>
      </c>
      <c r="S18" s="568" t="s">
        <v>21</v>
      </c>
      <c r="T18" s="572" t="s">
        <v>141</v>
      </c>
      <c r="U18" s="547" t="s">
        <v>21</v>
      </c>
      <c r="V18" s="548" t="s">
        <v>42</v>
      </c>
      <c r="W18" s="548" t="s">
        <v>24</v>
      </c>
      <c r="X18" s="548" t="s">
        <v>34</v>
      </c>
      <c r="Y18" s="568" t="s">
        <v>21</v>
      </c>
      <c r="Z18" s="548" t="s">
        <v>42</v>
      </c>
      <c r="AA18" s="548" t="s">
        <v>28</v>
      </c>
      <c r="AB18" s="548" t="s">
        <v>34</v>
      </c>
      <c r="AC18" s="548" t="s">
        <v>21</v>
      </c>
      <c r="AD18" s="548" t="s">
        <v>36</v>
      </c>
      <c r="AE18" s="548" t="s">
        <v>28</v>
      </c>
      <c r="AF18" s="568" t="s">
        <v>34</v>
      </c>
      <c r="AG18" s="550" t="s">
        <v>21</v>
      </c>
      <c r="AH18" s="588" t="s">
        <v>41</v>
      </c>
      <c r="AI18" s="587">
        <f t="shared" si="2"/>
        <v>18</v>
      </c>
      <c r="AJ18" s="100">
        <f t="shared" si="3"/>
        <v>0</v>
      </c>
      <c r="AK18" s="101">
        <f t="shared" si="4"/>
        <v>24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566" t="s">
        <v>36</v>
      </c>
      <c r="E19" s="548" t="s">
        <v>41</v>
      </c>
      <c r="F19" s="727" t="s">
        <v>42</v>
      </c>
      <c r="G19" s="727" t="s">
        <v>40</v>
      </c>
      <c r="H19" s="727" t="s">
        <v>21</v>
      </c>
      <c r="I19" s="657" t="s">
        <v>21</v>
      </c>
      <c r="J19" s="548" t="s">
        <v>41</v>
      </c>
      <c r="K19" s="568" t="s">
        <v>28</v>
      </c>
      <c r="L19" s="548" t="s">
        <v>34</v>
      </c>
      <c r="M19" s="548" t="s">
        <v>21</v>
      </c>
      <c r="N19" s="548" t="s">
        <v>21</v>
      </c>
      <c r="O19" s="760" t="s">
        <v>21</v>
      </c>
      <c r="P19" s="569" t="s">
        <v>40</v>
      </c>
      <c r="Q19" s="568" t="s">
        <v>36</v>
      </c>
      <c r="R19" s="568" t="s">
        <v>36</v>
      </c>
      <c r="S19" s="568" t="s">
        <v>28</v>
      </c>
      <c r="T19" s="568" t="s">
        <v>34</v>
      </c>
      <c r="U19" s="548" t="s">
        <v>21</v>
      </c>
      <c r="V19" s="548" t="s">
        <v>40</v>
      </c>
      <c r="W19" s="686" t="s">
        <v>141</v>
      </c>
      <c r="X19" s="568" t="s">
        <v>24</v>
      </c>
      <c r="Y19" s="568" t="s">
        <v>34</v>
      </c>
      <c r="Z19" s="568" t="s">
        <v>21</v>
      </c>
      <c r="AA19" s="568" t="s">
        <v>36</v>
      </c>
      <c r="AB19" s="548" t="s">
        <v>40</v>
      </c>
      <c r="AC19" s="548" t="s">
        <v>24</v>
      </c>
      <c r="AD19" s="548" t="s">
        <v>34</v>
      </c>
      <c r="AE19" s="548" t="s">
        <v>21</v>
      </c>
      <c r="AF19" s="568" t="s">
        <v>21</v>
      </c>
      <c r="AG19" s="550" t="s">
        <v>24</v>
      </c>
      <c r="AH19" s="588" t="s">
        <v>34</v>
      </c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34" t="s">
        <v>32</v>
      </c>
      <c r="C20" s="49" t="s">
        <v>57</v>
      </c>
      <c r="D20" s="745" t="s">
        <v>21</v>
      </c>
      <c r="E20" s="729" t="s">
        <v>21</v>
      </c>
      <c r="F20" s="727" t="s">
        <v>24</v>
      </c>
      <c r="G20" s="548" t="s">
        <v>34</v>
      </c>
      <c r="H20" s="548" t="s">
        <v>21</v>
      </c>
      <c r="I20" s="568" t="s">
        <v>36</v>
      </c>
      <c r="J20" s="551" t="s">
        <v>24</v>
      </c>
      <c r="K20" s="657" t="s">
        <v>34</v>
      </c>
      <c r="L20" s="657" t="s">
        <v>21</v>
      </c>
      <c r="M20" s="551" t="s">
        <v>21</v>
      </c>
      <c r="N20" s="548" t="s">
        <v>36</v>
      </c>
      <c r="O20" s="758" t="s">
        <v>36</v>
      </c>
      <c r="P20" s="569" t="s">
        <v>28</v>
      </c>
      <c r="Q20" s="568" t="s">
        <v>34</v>
      </c>
      <c r="R20" s="568" t="s">
        <v>21</v>
      </c>
      <c r="S20" s="560" t="s">
        <v>36</v>
      </c>
      <c r="T20" s="560" t="s">
        <v>36</v>
      </c>
      <c r="U20" s="547" t="s">
        <v>41</v>
      </c>
      <c r="V20" s="548" t="s">
        <v>28</v>
      </c>
      <c r="W20" s="548" t="s">
        <v>34</v>
      </c>
      <c r="X20" s="568" t="s">
        <v>21</v>
      </c>
      <c r="Y20" s="568" t="s">
        <v>28</v>
      </c>
      <c r="Z20" s="568" t="s">
        <v>34</v>
      </c>
      <c r="AA20" s="568" t="s">
        <v>21</v>
      </c>
      <c r="AB20" s="548" t="s">
        <v>28</v>
      </c>
      <c r="AC20" s="548" t="s">
        <v>34</v>
      </c>
      <c r="AD20" s="548" t="s">
        <v>21</v>
      </c>
      <c r="AE20" s="548" t="s">
        <v>36</v>
      </c>
      <c r="AF20" s="568" t="s">
        <v>40</v>
      </c>
      <c r="AG20" s="589" t="s">
        <v>141</v>
      </c>
      <c r="AH20" s="588" t="s">
        <v>36</v>
      </c>
      <c r="AI20" s="587">
        <f t="shared" si="2"/>
        <v>18</v>
      </c>
      <c r="AJ20" s="100">
        <f t="shared" si="3"/>
        <v>0</v>
      </c>
      <c r="AK20" s="101">
        <f t="shared" si="4"/>
        <v>24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4</v>
      </c>
      <c r="AV20" s="55">
        <f t="shared" si="12"/>
        <v>4</v>
      </c>
      <c r="AW20" s="55">
        <f t="shared" si="13"/>
        <v>4</v>
      </c>
      <c r="AX20" s="55">
        <f t="shared" si="14"/>
        <v>4</v>
      </c>
    </row>
    <row r="21" spans="1:50" ht="14">
      <c r="A21" s="19" t="s">
        <v>46</v>
      </c>
      <c r="B21" s="34" t="s">
        <v>32</v>
      </c>
      <c r="C21" s="32" t="s">
        <v>59</v>
      </c>
      <c r="D21" s="566" t="s">
        <v>41</v>
      </c>
      <c r="E21" s="729" t="s">
        <v>21</v>
      </c>
      <c r="F21" s="727" t="s">
        <v>40</v>
      </c>
      <c r="G21" s="727" t="s">
        <v>103</v>
      </c>
      <c r="H21" s="727" t="s">
        <v>21</v>
      </c>
      <c r="I21" s="568" t="s">
        <v>21</v>
      </c>
      <c r="J21" s="548" t="s">
        <v>40</v>
      </c>
      <c r="K21" s="568" t="s">
        <v>103</v>
      </c>
      <c r="L21" s="568" t="s">
        <v>40</v>
      </c>
      <c r="M21" s="548" t="s">
        <v>103</v>
      </c>
      <c r="N21" s="548" t="s">
        <v>21</v>
      </c>
      <c r="O21" s="569" t="s">
        <v>21</v>
      </c>
      <c r="P21" s="569" t="s">
        <v>103</v>
      </c>
      <c r="Q21" s="548" t="s">
        <v>41</v>
      </c>
      <c r="R21" s="548" t="s">
        <v>103</v>
      </c>
      <c r="S21" s="548" t="s">
        <v>21</v>
      </c>
      <c r="T21" s="568" t="s">
        <v>41</v>
      </c>
      <c r="U21" s="548" t="s">
        <v>103</v>
      </c>
      <c r="V21" s="548" t="s">
        <v>21</v>
      </c>
      <c r="W21" s="548" t="s">
        <v>103</v>
      </c>
      <c r="X21" s="568" t="s">
        <v>103</v>
      </c>
      <c r="Y21" s="548" t="s">
        <v>103</v>
      </c>
      <c r="Z21" s="568" t="s">
        <v>40</v>
      </c>
      <c r="AA21" s="568" t="s">
        <v>21</v>
      </c>
      <c r="AB21" s="551" t="s">
        <v>21</v>
      </c>
      <c r="AC21" s="548" t="s">
        <v>103</v>
      </c>
      <c r="AD21" s="548" t="s">
        <v>103</v>
      </c>
      <c r="AE21" s="548" t="s">
        <v>35</v>
      </c>
      <c r="AF21" s="568" t="s">
        <v>103</v>
      </c>
      <c r="AG21" s="550" t="s">
        <v>103</v>
      </c>
      <c r="AH21" s="588" t="s">
        <v>103</v>
      </c>
      <c r="AI21" s="587">
        <f t="shared" si="2"/>
        <v>18</v>
      </c>
      <c r="AJ21" s="100">
        <f t="shared" si="3"/>
        <v>1</v>
      </c>
      <c r="AK21" s="101">
        <f t="shared" si="4"/>
        <v>0</v>
      </c>
      <c r="AL21" s="769" t="s">
        <v>104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0</v>
      </c>
      <c r="AR21" s="55">
        <f t="shared" si="8"/>
        <v>0</v>
      </c>
      <c r="AS21" s="55">
        <f t="shared" si="9"/>
        <v>0</v>
      </c>
      <c r="AT21" s="55">
        <f t="shared" si="10"/>
        <v>0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294" t="s">
        <v>46</v>
      </c>
      <c r="B22" s="37" t="s">
        <v>32</v>
      </c>
      <c r="C22" s="557" t="s">
        <v>129</v>
      </c>
      <c r="D22" s="747" t="s">
        <v>21</v>
      </c>
      <c r="E22" s="733" t="s">
        <v>24</v>
      </c>
      <c r="F22" s="734" t="s">
        <v>34</v>
      </c>
      <c r="G22" s="733" t="s">
        <v>21</v>
      </c>
      <c r="H22" s="733" t="s">
        <v>42</v>
      </c>
      <c r="I22" s="579" t="s">
        <v>141</v>
      </c>
      <c r="J22" s="549" t="s">
        <v>21</v>
      </c>
      <c r="K22" s="549" t="s">
        <v>24</v>
      </c>
      <c r="L22" s="549" t="s">
        <v>34</v>
      </c>
      <c r="M22" s="556" t="s">
        <v>21</v>
      </c>
      <c r="N22" s="556" t="s">
        <v>40</v>
      </c>
      <c r="O22" s="761" t="s">
        <v>24</v>
      </c>
      <c r="P22" s="565" t="s">
        <v>34</v>
      </c>
      <c r="Q22" s="556" t="s">
        <v>21</v>
      </c>
      <c r="R22" s="556" t="s">
        <v>24</v>
      </c>
      <c r="S22" s="556" t="s">
        <v>34</v>
      </c>
      <c r="T22" s="556" t="s">
        <v>21</v>
      </c>
      <c r="U22" s="556" t="s">
        <v>36</v>
      </c>
      <c r="V22" s="556" t="s">
        <v>24</v>
      </c>
      <c r="W22" s="556" t="s">
        <v>34</v>
      </c>
      <c r="X22" s="556" t="s">
        <v>21</v>
      </c>
      <c r="Y22" s="556" t="s">
        <v>36</v>
      </c>
      <c r="Z22" s="556" t="s">
        <v>36</v>
      </c>
      <c r="AA22" s="556" t="s">
        <v>21</v>
      </c>
      <c r="AB22" s="608" t="s">
        <v>141</v>
      </c>
      <c r="AC22" s="584" t="s">
        <v>40</v>
      </c>
      <c r="AD22" s="584" t="s">
        <v>24</v>
      </c>
      <c r="AE22" s="584" t="s">
        <v>34</v>
      </c>
      <c r="AF22" s="725" t="s">
        <v>21</v>
      </c>
      <c r="AG22" s="550" t="s">
        <v>40</v>
      </c>
      <c r="AH22" s="590" t="s">
        <v>42</v>
      </c>
      <c r="AI22" s="587">
        <f t="shared" si="2"/>
        <v>18</v>
      </c>
      <c r="AJ22" s="100">
        <f t="shared" si="3"/>
        <v>0</v>
      </c>
      <c r="AK22" s="101">
        <f t="shared" si="4"/>
        <v>24</v>
      </c>
      <c r="AL22" s="104" t="s">
        <v>48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6</v>
      </c>
      <c r="AR22" s="55">
        <f t="shared" si="8"/>
        <v>6</v>
      </c>
      <c r="AS22" s="55">
        <f t="shared" si="9"/>
        <v>6</v>
      </c>
      <c r="AT22" s="55">
        <f t="shared" si="10"/>
        <v>6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433" t="s">
        <v>46</v>
      </c>
      <c r="B23" s="599" t="s">
        <v>44</v>
      </c>
      <c r="C23" s="558" t="s">
        <v>61</v>
      </c>
      <c r="D23" s="748" t="s">
        <v>40</v>
      </c>
      <c r="E23" s="749" t="s">
        <v>35</v>
      </c>
      <c r="F23" s="750" t="s">
        <v>21</v>
      </c>
      <c r="G23" s="736" t="s">
        <v>41</v>
      </c>
      <c r="H23" s="736" t="s">
        <v>36</v>
      </c>
      <c r="I23" s="550" t="s">
        <v>40</v>
      </c>
      <c r="J23" s="550" t="s">
        <v>42</v>
      </c>
      <c r="K23" s="550" t="s">
        <v>21</v>
      </c>
      <c r="L23" s="550" t="s">
        <v>36</v>
      </c>
      <c r="M23" s="550" t="s">
        <v>42</v>
      </c>
      <c r="N23" s="550" t="s">
        <v>21</v>
      </c>
      <c r="O23" s="762" t="s">
        <v>42</v>
      </c>
      <c r="P23" s="148" t="s">
        <v>36</v>
      </c>
      <c r="Q23" s="550" t="s">
        <v>40</v>
      </c>
      <c r="R23" s="550" t="s">
        <v>40</v>
      </c>
      <c r="S23" s="550" t="s">
        <v>40</v>
      </c>
      <c r="T23" s="550" t="s">
        <v>21</v>
      </c>
      <c r="U23" s="550" t="s">
        <v>42</v>
      </c>
      <c r="V23" s="610" t="s">
        <v>21</v>
      </c>
      <c r="W23" s="550" t="s">
        <v>40</v>
      </c>
      <c r="X23" s="550" t="s">
        <v>21</v>
      </c>
      <c r="Y23" s="107" t="s">
        <v>40</v>
      </c>
      <c r="Z23" s="263" t="s">
        <v>141</v>
      </c>
      <c r="AA23" s="107" t="s">
        <v>41</v>
      </c>
      <c r="AB23" s="107" t="s">
        <v>21</v>
      </c>
      <c r="AC23" s="550" t="s">
        <v>42</v>
      </c>
      <c r="AD23" s="550" t="s">
        <v>40</v>
      </c>
      <c r="AE23" s="550" t="s">
        <v>40</v>
      </c>
      <c r="AF23" s="723" t="s">
        <v>36</v>
      </c>
      <c r="AG23" s="550" t="s">
        <v>21</v>
      </c>
      <c r="AH23" s="591" t="s">
        <v>21</v>
      </c>
      <c r="AI23" s="587">
        <f t="shared" si="2"/>
        <v>18</v>
      </c>
      <c r="AJ23" s="100">
        <f t="shared" si="3"/>
        <v>1</v>
      </c>
      <c r="AK23" s="101">
        <f t="shared" si="4"/>
        <v>0</v>
      </c>
      <c r="AL23" s="104" t="s">
        <v>51</v>
      </c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66"/>
      <c r="E24" s="547"/>
      <c r="F24" s="547"/>
      <c r="G24" s="547"/>
      <c r="H24" s="547"/>
      <c r="I24" s="547"/>
      <c r="J24" s="548"/>
      <c r="K24" s="568"/>
      <c r="L24" s="568"/>
      <c r="M24" s="548"/>
      <c r="N24" s="560"/>
      <c r="O24" s="547"/>
      <c r="P24" s="566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66"/>
      <c r="E25" s="547"/>
      <c r="F25" s="547"/>
      <c r="G25" s="547"/>
      <c r="H25" s="547"/>
      <c r="I25" s="547"/>
      <c r="J25" s="547"/>
      <c r="K25" s="547"/>
      <c r="L25" s="547"/>
      <c r="M25" s="560"/>
      <c r="N25" s="560"/>
      <c r="O25" s="547"/>
      <c r="P25" s="566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66"/>
      <c r="E26" s="547"/>
      <c r="F26" s="547"/>
      <c r="G26" s="547"/>
      <c r="H26" s="547"/>
      <c r="I26" s="713"/>
      <c r="J26" s="713"/>
      <c r="K26" s="713"/>
      <c r="L26" s="547"/>
      <c r="M26" s="547"/>
      <c r="N26" s="547"/>
      <c r="O26" s="547"/>
      <c r="P26" s="566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751"/>
      <c r="E27" s="737"/>
      <c r="F27" s="752"/>
      <c r="G27" s="753"/>
      <c r="H27" s="715"/>
      <c r="I27" s="499"/>
      <c r="J27" s="474"/>
      <c r="K27" s="763"/>
      <c r="L27" s="371"/>
      <c r="M27" s="715"/>
      <c r="N27" s="715"/>
      <c r="O27" s="476"/>
      <c r="P27" s="456"/>
      <c r="Q27" s="526"/>
      <c r="R27" s="763"/>
      <c r="S27" s="371"/>
      <c r="T27" s="371"/>
      <c r="U27" s="715"/>
      <c r="V27" s="715"/>
      <c r="W27" s="371"/>
      <c r="X27" s="765"/>
      <c r="Y27" s="763"/>
      <c r="Z27" s="371"/>
      <c r="AA27" s="715"/>
      <c r="AB27" s="371"/>
      <c r="AC27" s="715"/>
      <c r="AD27" s="715"/>
      <c r="AE27" s="715"/>
      <c r="AF27" s="371"/>
      <c r="AG27" s="371"/>
      <c r="AH27" s="715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 t="s">
        <v>147</v>
      </c>
      <c r="V28" s="1290"/>
      <c r="W28" s="1290"/>
      <c r="X28" s="1290"/>
      <c r="Y28" s="1291"/>
      <c r="Z28" s="1290" t="s">
        <v>84</v>
      </c>
      <c r="AA28" s="1290"/>
      <c r="AB28" s="1290"/>
      <c r="AC28" s="1290"/>
      <c r="AD28" s="1290"/>
      <c r="AE28" s="1290"/>
      <c r="AF28" s="1290"/>
      <c r="AG28" s="1286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1287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292"/>
      <c r="E33" s="1290"/>
      <c r="F33" s="1290"/>
      <c r="G33" s="1290"/>
      <c r="H33" s="1290"/>
      <c r="I33" s="1290"/>
      <c r="J33" s="1290"/>
      <c r="K33" s="1290"/>
      <c r="L33" s="1290"/>
      <c r="M33" s="1290"/>
      <c r="N33" s="1290"/>
      <c r="O33" s="1290"/>
      <c r="P33" s="1290"/>
      <c r="Q33" s="1290"/>
      <c r="R33" s="1290"/>
      <c r="S33" s="1290"/>
      <c r="T33" s="1290"/>
      <c r="U33" s="1290"/>
      <c r="V33" s="1290"/>
      <c r="W33" s="1290"/>
      <c r="X33" s="1290"/>
      <c r="Y33" s="1291"/>
      <c r="Z33" s="1290"/>
      <c r="AA33" s="1290"/>
      <c r="AB33" s="1290"/>
      <c r="AC33" s="1290"/>
      <c r="AD33" s="1290"/>
      <c r="AE33" s="1290"/>
      <c r="AF33" s="1290"/>
      <c r="AG33" s="1288"/>
      <c r="AH33" s="1288"/>
      <c r="AI33" s="490"/>
      <c r="AJ33" s="491"/>
      <c r="AK33" s="492"/>
      <c r="AL33" s="493"/>
    </row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t="s">
        <v>70</v>
      </c>
      <c r="D36" s="55">
        <f t="shared" ref="D36:AH36" si="17">COUNTIF(D8:D26,"２早")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SUM(D35:D36)</f>
        <v>2</v>
      </c>
      <c r="E51" s="55">
        <f t="shared" si="32"/>
        <v>2</v>
      </c>
      <c r="F51" s="55">
        <f t="shared" si="32"/>
        <v>2</v>
      </c>
      <c r="G51" s="55">
        <f t="shared" si="32"/>
        <v>2</v>
      </c>
      <c r="H51" s="55">
        <f t="shared" si="32"/>
        <v>2</v>
      </c>
      <c r="I51" s="55">
        <f t="shared" si="32"/>
        <v>2</v>
      </c>
      <c r="J51" s="55">
        <f t="shared" si="32"/>
        <v>2</v>
      </c>
      <c r="K51" s="55">
        <f t="shared" si="32"/>
        <v>2</v>
      </c>
      <c r="L51" s="55">
        <f t="shared" si="32"/>
        <v>2</v>
      </c>
      <c r="M51" s="55">
        <f t="shared" si="32"/>
        <v>2</v>
      </c>
      <c r="N51" s="55">
        <f t="shared" si="32"/>
        <v>2</v>
      </c>
      <c r="O51" s="55">
        <f t="shared" si="32"/>
        <v>2</v>
      </c>
      <c r="P51" s="55">
        <f t="shared" si="32"/>
        <v>2</v>
      </c>
      <c r="Q51" s="55">
        <f t="shared" si="32"/>
        <v>2</v>
      </c>
      <c r="R51" s="55">
        <f t="shared" si="32"/>
        <v>2</v>
      </c>
      <c r="S51" s="55">
        <f t="shared" si="32"/>
        <v>2</v>
      </c>
      <c r="T51" s="55">
        <f t="shared" si="32"/>
        <v>2</v>
      </c>
      <c r="U51" s="55">
        <f t="shared" si="32"/>
        <v>2</v>
      </c>
      <c r="V51" s="55">
        <f t="shared" si="32"/>
        <v>2</v>
      </c>
      <c r="W51" s="55">
        <f t="shared" si="32"/>
        <v>2</v>
      </c>
      <c r="X51" s="55">
        <f t="shared" si="32"/>
        <v>2</v>
      </c>
      <c r="Y51" s="55">
        <f t="shared" si="32"/>
        <v>2</v>
      </c>
      <c r="Z51" s="55">
        <f t="shared" si="32"/>
        <v>2</v>
      </c>
      <c r="AA51" s="55">
        <f t="shared" si="32"/>
        <v>2</v>
      </c>
      <c r="AB51" s="55">
        <f t="shared" si="32"/>
        <v>2</v>
      </c>
      <c r="AC51" s="55">
        <f t="shared" si="32"/>
        <v>2</v>
      </c>
      <c r="AD51" s="55">
        <f t="shared" si="32"/>
        <v>2</v>
      </c>
      <c r="AE51" s="55">
        <f t="shared" si="32"/>
        <v>2</v>
      </c>
      <c r="AF51" s="55">
        <f t="shared" si="32"/>
        <v>2</v>
      </c>
      <c r="AG51" s="55">
        <f t="shared" si="32"/>
        <v>2</v>
      </c>
      <c r="AH51" s="55">
        <f t="shared" si="32"/>
        <v>2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/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K1:P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14:I21">
    <cfRule type="expression" dxfId="10820" priority="51" stopIfTrue="1">
      <formula>AND(WEEKDAY(D$5)=1)</formula>
    </cfRule>
  </conditionalFormatting>
  <conditionalFormatting sqref="D22:N23">
    <cfRule type="expression" dxfId="10819" priority="29" stopIfTrue="1">
      <formula>AND(WEEKDAY(D$5)=1)</formula>
    </cfRule>
  </conditionalFormatting>
  <conditionalFormatting sqref="D13:Y13">
    <cfRule type="expression" dxfId="10818" priority="7" stopIfTrue="1">
      <formula>AND(WEEKDAY(D$5)=1)</formula>
    </cfRule>
  </conditionalFormatting>
  <conditionalFormatting sqref="D5:AH26">
    <cfRule type="expression" dxfId="10817" priority="9" stopIfTrue="1">
      <formula>AND(WEEKDAY(D$5)=1)</formula>
    </cfRule>
  </conditionalFormatting>
  <conditionalFormatting sqref="J14:J18">
    <cfRule type="expression" dxfId="10816" priority="52" stopIfTrue="1">
      <formula>AND(WEEKDAY(J$5)=1)</formula>
    </cfRule>
  </conditionalFormatting>
  <conditionalFormatting sqref="J19:S19">
    <cfRule type="expression" dxfId="10815" priority="8" stopIfTrue="1">
      <formula>AND(WEEKDAY(J$5)=1)</formula>
    </cfRule>
  </conditionalFormatting>
  <conditionalFormatting sqref="K14:Y14">
    <cfRule type="expression" dxfId="10814" priority="3" stopIfTrue="1">
      <formula>AND(WEEKDAY(K$5)=1)</formula>
    </cfRule>
  </conditionalFormatting>
  <conditionalFormatting sqref="K18:Z18">
    <cfRule type="expression" dxfId="10813" priority="21" stopIfTrue="1">
      <formula>AND(WEEKDAY(K$5)=1)</formula>
    </cfRule>
  </conditionalFormatting>
  <conditionalFormatting sqref="K15:AA17">
    <cfRule type="expression" dxfId="10812" priority="1" stopIfTrue="1">
      <formula>AND(WEEKDAY(K$5)=1)</formula>
    </cfRule>
  </conditionalFormatting>
  <conditionalFormatting sqref="L9:S12">
    <cfRule type="expression" dxfId="10811" priority="10" stopIfTrue="1">
      <formula>AND(WEEKDAY(L$5)=1)</formula>
    </cfRule>
  </conditionalFormatting>
  <conditionalFormatting sqref="L20:S20 J20:K21 L21:N21">
    <cfRule type="expression" dxfId="10810" priority="59" stopIfTrue="1">
      <formula>AND(WEEKDAY(J$5)=1)</formula>
    </cfRule>
  </conditionalFormatting>
  <conditionalFormatting sqref="M8:S8 U8:Y8 Z8:Z9 AA8:AB10 D8:K12 AG8:AH23 T10:Z10 T19:Z20">
    <cfRule type="expression" dxfId="10809" priority="26" stopIfTrue="1">
      <formula>AND(WEEKDAY(D$5)=1)</formula>
    </cfRule>
  </conditionalFormatting>
  <conditionalFormatting sqref="O21:Z23">
    <cfRule type="expression" dxfId="10808" priority="22" stopIfTrue="1">
      <formula>AND(WEEKDAY(O$5)=1)</formula>
    </cfRule>
  </conditionalFormatting>
  <conditionalFormatting sqref="T9:Y9">
    <cfRule type="expression" dxfId="10807" priority="20" stopIfTrue="1">
      <formula>AND(WEEKDAY(T$5)=1)</formula>
    </cfRule>
  </conditionalFormatting>
  <conditionalFormatting sqref="T12:Y12">
    <cfRule type="expression" dxfId="10806" priority="48" stopIfTrue="1">
      <formula>AND(WEEKDAY(T$5)=1)</formula>
    </cfRule>
  </conditionalFormatting>
  <conditionalFormatting sqref="T11:AA11">
    <cfRule type="expression" dxfId="10805" priority="6" stopIfTrue="1">
      <formula>AND(WEEKDAY(T$5)=1)</formula>
    </cfRule>
  </conditionalFormatting>
  <conditionalFormatting sqref="Z12:AA14">
    <cfRule type="expression" dxfId="10804" priority="4" stopIfTrue="1">
      <formula>AND(WEEKDAY(Z$5)=1)</formula>
    </cfRule>
  </conditionalFormatting>
  <conditionalFormatting sqref="AA18:AA23">
    <cfRule type="expression" dxfId="10803" priority="47" stopIfTrue="1">
      <formula>AND(WEEKDAY(AA$5)=1)</formula>
    </cfRule>
  </conditionalFormatting>
  <conditionalFormatting sqref="AB11:AB23">
    <cfRule type="expression" dxfId="10802" priority="2" stopIfTrue="1">
      <formula>AND(WEEKDAY(AB$5)=1)</formula>
    </cfRule>
  </conditionalFormatting>
  <conditionalFormatting sqref="AC8:AE8">
    <cfRule type="expression" dxfId="10801" priority="23" stopIfTrue="1">
      <formula>AND(WEEKDAY(AC$5)=1)</formula>
    </cfRule>
  </conditionalFormatting>
  <conditionalFormatting sqref="AC9:AF23">
    <cfRule type="expression" dxfId="10800" priority="18" stopIfTrue="1">
      <formula>AND(WEEKDAY(AC$5)=1)</formula>
    </cfRule>
  </conditionalFormatting>
  <conditionalFormatting sqref="AI8:AK26 AN8:AN26">
    <cfRule type="cellIs" dxfId="10799" priority="85" stopIfTrue="1" operator="equal">
      <formula>0</formula>
    </cfRule>
  </conditionalFormatting>
  <dataValidations count="2">
    <dataValidation type="list" allowBlank="1" showInputMessage="1" showErrorMessage="1" sqref="J24:K24 M24 L9:L24 T9:T23 AF9:AF23 AG8:AH23 D8:K23 M8:S23 U8:AE23" xr:uid="{00000000-0002-0000-2000-000000000000}">
      <formula1>"ヤ,2早,3早,2オ,3オ,2－,3－,－,日,有,2,3,事,ﾍﾙ,ｹｱ,6:30,7:00,8:30"</formula1>
    </dataValidation>
    <dataValidation type="list" allowBlank="1" showInputMessage="1" showErrorMessage="1" sqref="N24:AH26 D24:I26 J25:M26" xr:uid="{00000000-0002-0000-20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V58"/>
  <sheetViews>
    <sheetView workbookViewId="0">
      <selection activeCell="AI21" sqref="AI2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2" width="3.1640625" customWidth="1"/>
    <col min="33" max="33" width="6.6640625" style="1" customWidth="1"/>
    <col min="34" max="34" width="6.33203125" customWidth="1"/>
    <col min="35" max="35" width="4.33203125" customWidth="1"/>
    <col min="36" max="36" width="13.33203125" customWidth="1"/>
    <col min="39" max="39" width="4.5" customWidth="1" outlineLevel="1"/>
    <col min="40" max="40" width="3.1640625" customWidth="1" outlineLevel="1"/>
    <col min="41" max="41" width="3.33203125" customWidth="1" outlineLevel="1"/>
    <col min="42" max="42" width="4.33203125" customWidth="1" outlineLevel="1"/>
    <col min="43" max="43" width="3.6640625" customWidth="1" outlineLevel="1"/>
    <col min="44" max="44" width="4.6640625" customWidth="1" outlineLevel="1"/>
    <col min="45" max="45" width="3.33203125" customWidth="1" outlineLevel="1"/>
    <col min="46" max="46" width="4.33203125" customWidth="1" outlineLevel="1"/>
    <col min="47" max="47" width="3.6640625" customWidth="1" outlineLevel="1"/>
    <col min="48" max="48" width="4.6640625" customWidth="1" outlineLevel="1"/>
  </cols>
  <sheetData>
    <row r="1" spans="1:48" ht="14">
      <c r="A1" s="2">
        <v>2020</v>
      </c>
      <c r="B1" s="3" t="s">
        <v>0</v>
      </c>
      <c r="C1" s="3"/>
      <c r="D1" s="3"/>
      <c r="E1" s="3"/>
      <c r="F1" s="3"/>
      <c r="G1" s="3"/>
      <c r="K1" s="1289"/>
      <c r="L1" s="1289"/>
      <c r="M1" s="1289"/>
      <c r="N1" s="1289"/>
      <c r="O1" s="1289"/>
      <c r="P1" s="1289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2" t="s">
        <v>2</v>
      </c>
      <c r="AH1" s="1242"/>
      <c r="AI1" s="1242"/>
      <c r="AJ1" s="1242"/>
    </row>
    <row r="2" spans="1:48" ht="14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1289"/>
      <c r="L2" s="1289"/>
      <c r="M2" s="1289"/>
      <c r="N2" s="1289"/>
      <c r="O2" s="1289"/>
      <c r="P2" s="1289"/>
      <c r="Q2" s="3"/>
      <c r="R2" s="3"/>
      <c r="S2" s="3"/>
      <c r="T2" s="3"/>
      <c r="U2" s="3"/>
      <c r="V2" s="3"/>
      <c r="W2" s="3"/>
      <c r="X2" s="3"/>
      <c r="Y2" s="1240" t="s">
        <v>5</v>
      </c>
      <c r="Z2" s="1241"/>
      <c r="AA2" s="1241"/>
      <c r="AB2" s="1241"/>
      <c r="AC2" s="1241"/>
      <c r="AD2" s="1241"/>
      <c r="AE2" s="1241"/>
      <c r="AF2" s="1241"/>
      <c r="AG2" s="1250" t="s">
        <v>3</v>
      </c>
      <c r="AH2" s="1250"/>
      <c r="AI2" s="1250"/>
      <c r="AJ2" s="1250"/>
    </row>
    <row r="3" spans="1:48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  <c r="AH3" s="3"/>
      <c r="AI3" s="3"/>
      <c r="AJ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42"/>
      <c r="H4" s="1242"/>
      <c r="I4" s="1242"/>
      <c r="J4" s="1242"/>
      <c r="K4" s="1242" t="s">
        <v>10</v>
      </c>
      <c r="L4" s="1242"/>
      <c r="M4" s="1242"/>
      <c r="N4" s="1242"/>
      <c r="O4" s="1242"/>
      <c r="P4" s="1242"/>
      <c r="Q4" s="1242"/>
      <c r="R4" s="1242" t="s">
        <v>11</v>
      </c>
      <c r="S4" s="1242"/>
      <c r="T4" s="1242"/>
      <c r="U4" s="1242"/>
      <c r="V4" s="1242"/>
      <c r="W4" s="1242"/>
      <c r="X4" s="1242"/>
      <c r="Y4" s="1240" t="s">
        <v>12</v>
      </c>
      <c r="Z4" s="1241"/>
      <c r="AA4" s="1241"/>
      <c r="AB4" s="1241"/>
      <c r="AC4" s="1241"/>
      <c r="AD4" s="1241"/>
      <c r="AE4" s="1241"/>
      <c r="AF4" s="606" t="s">
        <v>13</v>
      </c>
      <c r="AG4" s="1265" t="s">
        <v>14</v>
      </c>
      <c r="AH4" s="1265"/>
      <c r="AI4" s="1266"/>
      <c r="AJ4" s="1298" t="s">
        <v>15</v>
      </c>
    </row>
    <row r="5" spans="1:48" ht="24" hidden="1" customHeight="1">
      <c r="A5" s="1254"/>
      <c r="B5" s="1255"/>
      <c r="C5" s="1248"/>
      <c r="D5" s="10">
        <f>DATE($A$1,$D$2,1)</f>
        <v>43862</v>
      </c>
      <c r="E5" s="11">
        <f>DATE($A$1,$D$2,2)</f>
        <v>43863</v>
      </c>
      <c r="F5" s="11">
        <f>DATE($A$1,$D$2,3)</f>
        <v>43864</v>
      </c>
      <c r="G5" s="11">
        <f>DATE($A$1,$D$2,4)</f>
        <v>43865</v>
      </c>
      <c r="H5" s="11">
        <f>DATE($A$1,$D$2,5)</f>
        <v>43866</v>
      </c>
      <c r="I5" s="11">
        <f>DATE($A$1,$D$2,6)</f>
        <v>43867</v>
      </c>
      <c r="J5" s="11">
        <f>DATE($A$1,$D$2,7)</f>
        <v>43868</v>
      </c>
      <c r="K5" s="11">
        <f>DATE($A$1,$D$2,8)</f>
        <v>43869</v>
      </c>
      <c r="L5" s="11">
        <f>DATE($A$1,$D$2,9)</f>
        <v>43870</v>
      </c>
      <c r="M5" s="11">
        <f>DATE($A$1,$D$2,10)</f>
        <v>43871</v>
      </c>
      <c r="N5" s="56">
        <f>DATE($A$1,$D$2,11)</f>
        <v>43872</v>
      </c>
      <c r="O5" s="11">
        <f>DATE($A$1,$D$2,12)</f>
        <v>43873</v>
      </c>
      <c r="P5" s="11">
        <f>DATE($A$1,$D$2,13)</f>
        <v>43874</v>
      </c>
      <c r="Q5" s="11">
        <f>DATE($A$1,$D$2,14)</f>
        <v>43875</v>
      </c>
      <c r="R5" s="11">
        <f>DATE($A$1,$D$2,15)</f>
        <v>43876</v>
      </c>
      <c r="S5" s="11">
        <f>DATE($A$1,$D$2,16)</f>
        <v>43877</v>
      </c>
      <c r="T5" s="11">
        <f>DATE($A$1,$D$2,17)</f>
        <v>43878</v>
      </c>
      <c r="U5" s="11">
        <f>DATE($A$1,$D$2,18)</f>
        <v>43879</v>
      </c>
      <c r="V5" s="11">
        <f>DATE($A$1,$D$2,19)</f>
        <v>43880</v>
      </c>
      <c r="W5" s="11">
        <f>DATE($A$1,$D$2,20)</f>
        <v>43881</v>
      </c>
      <c r="X5" s="11">
        <f>DATE($A$1,$D$2,21)</f>
        <v>43882</v>
      </c>
      <c r="Y5" s="11">
        <f>DATE($A$1,$D$2,22)</f>
        <v>43883</v>
      </c>
      <c r="Z5" s="11">
        <f>DATE($A$1,$D$2,23)</f>
        <v>43884</v>
      </c>
      <c r="AA5" s="11">
        <f>DATE($A$1,$D$2,24)</f>
        <v>43885</v>
      </c>
      <c r="AB5" s="11">
        <f>DATE($A$1,$D$2,25)</f>
        <v>43886</v>
      </c>
      <c r="AC5" s="11">
        <f>DATE($A$1,$D$2,26)</f>
        <v>43887</v>
      </c>
      <c r="AD5" s="11">
        <f>DATE($A$1,$D$2,27)</f>
        <v>43888</v>
      </c>
      <c r="AE5" s="11">
        <f>DATE($A$1,$D$2,28)</f>
        <v>43889</v>
      </c>
      <c r="AF5" s="88">
        <f>DATE($A$1,$D$2,29)</f>
        <v>43890</v>
      </c>
      <c r="AG5" s="90"/>
      <c r="AH5" s="90"/>
      <c r="AI5" s="91"/>
      <c r="AJ5" s="1299"/>
    </row>
    <row r="6" spans="1:48" ht="14">
      <c r="A6" s="1254"/>
      <c r="B6" s="1255"/>
      <c r="C6" s="1248"/>
      <c r="D6" s="528">
        <f t="shared" ref="D6:AF6" si="0">IF(MONTH(D5)&gt;$D$2,"",D5)</f>
        <v>43862</v>
      </c>
      <c r="E6" s="11">
        <f t="shared" si="0"/>
        <v>43863</v>
      </c>
      <c r="F6" s="529">
        <f t="shared" si="0"/>
        <v>43864</v>
      </c>
      <c r="G6" s="529">
        <f t="shared" si="0"/>
        <v>43865</v>
      </c>
      <c r="H6" s="529">
        <f t="shared" si="0"/>
        <v>43866</v>
      </c>
      <c r="I6" s="529">
        <f t="shared" si="0"/>
        <v>43867</v>
      </c>
      <c r="J6" s="529">
        <f t="shared" si="0"/>
        <v>43868</v>
      </c>
      <c r="K6" s="529">
        <f t="shared" si="0"/>
        <v>43869</v>
      </c>
      <c r="L6" s="529">
        <f t="shared" si="0"/>
        <v>43870</v>
      </c>
      <c r="M6" s="529">
        <f t="shared" si="0"/>
        <v>43871</v>
      </c>
      <c r="N6" s="543">
        <f t="shared" si="0"/>
        <v>43872</v>
      </c>
      <c r="O6" s="529">
        <f t="shared" si="0"/>
        <v>43873</v>
      </c>
      <c r="P6" s="529">
        <f t="shared" si="0"/>
        <v>43874</v>
      </c>
      <c r="Q6" s="529">
        <f t="shared" si="0"/>
        <v>43875</v>
      </c>
      <c r="R6" s="529">
        <f t="shared" si="0"/>
        <v>43876</v>
      </c>
      <c r="S6" s="529">
        <f t="shared" si="0"/>
        <v>43877</v>
      </c>
      <c r="T6" s="529">
        <f t="shared" si="0"/>
        <v>43878</v>
      </c>
      <c r="U6" s="529">
        <f t="shared" si="0"/>
        <v>43879</v>
      </c>
      <c r="V6" s="529">
        <f t="shared" si="0"/>
        <v>43880</v>
      </c>
      <c r="W6" s="529">
        <f t="shared" si="0"/>
        <v>43881</v>
      </c>
      <c r="X6" s="529">
        <f t="shared" si="0"/>
        <v>43882</v>
      </c>
      <c r="Y6" s="529">
        <f t="shared" si="0"/>
        <v>43883</v>
      </c>
      <c r="Z6" s="529">
        <f t="shared" si="0"/>
        <v>43884</v>
      </c>
      <c r="AA6" s="543">
        <f t="shared" si="0"/>
        <v>43885</v>
      </c>
      <c r="AB6" s="529">
        <f t="shared" si="0"/>
        <v>43886</v>
      </c>
      <c r="AC6" s="529">
        <f t="shared" si="0"/>
        <v>43887</v>
      </c>
      <c r="AD6" s="11">
        <f t="shared" si="0"/>
        <v>43888</v>
      </c>
      <c r="AE6" s="11">
        <f t="shared" si="0"/>
        <v>43889</v>
      </c>
      <c r="AF6" s="88">
        <f t="shared" si="0"/>
        <v>43890</v>
      </c>
      <c r="AG6" s="92"/>
      <c r="AH6" s="93"/>
      <c r="AI6" s="94"/>
      <c r="AJ6" s="1299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土</v>
      </c>
      <c r="E7" s="59" t="str">
        <f t="shared" si="1"/>
        <v>日</v>
      </c>
      <c r="F7" s="134" t="str">
        <f t="shared" si="1"/>
        <v>月</v>
      </c>
      <c r="G7" s="709" t="str">
        <f t="shared" si="1"/>
        <v>火</v>
      </c>
      <c r="H7" s="134" t="str">
        <f t="shared" si="1"/>
        <v>水</v>
      </c>
      <c r="I7" s="709" t="str">
        <f t="shared" si="1"/>
        <v>木</v>
      </c>
      <c r="J7" s="709" t="str">
        <f t="shared" si="1"/>
        <v>金</v>
      </c>
      <c r="K7" s="709" t="str">
        <f t="shared" si="1"/>
        <v>土</v>
      </c>
      <c r="L7" s="161" t="str">
        <f t="shared" si="1"/>
        <v>日</v>
      </c>
      <c r="M7" s="134" t="str">
        <f t="shared" si="1"/>
        <v>月</v>
      </c>
      <c r="N7" s="146" t="str">
        <f t="shared" si="1"/>
        <v>火</v>
      </c>
      <c r="O7" s="134" t="str">
        <f t="shared" si="1"/>
        <v>水</v>
      </c>
      <c r="P7" s="134" t="str">
        <f t="shared" si="1"/>
        <v>木</v>
      </c>
      <c r="Q7" s="709" t="str">
        <f t="shared" si="1"/>
        <v>金</v>
      </c>
      <c r="R7" s="709" t="str">
        <f t="shared" si="1"/>
        <v>土</v>
      </c>
      <c r="S7" s="161" t="str">
        <f t="shared" si="1"/>
        <v>日</v>
      </c>
      <c r="T7" s="134" t="str">
        <f t="shared" si="1"/>
        <v>月</v>
      </c>
      <c r="U7" s="709" t="str">
        <f t="shared" si="1"/>
        <v>火</v>
      </c>
      <c r="V7" s="134" t="str">
        <f t="shared" si="1"/>
        <v>水</v>
      </c>
      <c r="W7" s="709" t="str">
        <f t="shared" si="1"/>
        <v>木</v>
      </c>
      <c r="X7" s="709" t="str">
        <f t="shared" si="1"/>
        <v>金</v>
      </c>
      <c r="Y7" s="709" t="str">
        <f t="shared" si="1"/>
        <v>土</v>
      </c>
      <c r="Z7" s="161" t="str">
        <f t="shared" si="1"/>
        <v>日</v>
      </c>
      <c r="AA7" s="146" t="str">
        <f t="shared" si="1"/>
        <v>月</v>
      </c>
      <c r="AB7" s="709" t="str">
        <f t="shared" si="1"/>
        <v>火</v>
      </c>
      <c r="AC7" s="134" t="str">
        <f t="shared" si="1"/>
        <v>水</v>
      </c>
      <c r="AD7" s="708" t="str">
        <f t="shared" si="1"/>
        <v>木</v>
      </c>
      <c r="AE7" s="708" t="str">
        <f t="shared" si="1"/>
        <v>金</v>
      </c>
      <c r="AF7" s="744" t="str">
        <f t="shared" si="1"/>
        <v>土</v>
      </c>
      <c r="AG7" s="95" t="s">
        <v>16</v>
      </c>
      <c r="AH7" s="96" t="s">
        <v>17</v>
      </c>
      <c r="AI7" s="97" t="s">
        <v>18</v>
      </c>
      <c r="AJ7" s="1300"/>
      <c r="AK7" s="98" t="s">
        <v>19</v>
      </c>
      <c r="AL7" s="98" t="s">
        <v>20</v>
      </c>
      <c r="AM7" t="s">
        <v>21</v>
      </c>
      <c r="AN7" t="s">
        <v>22</v>
      </c>
      <c r="AO7" t="s">
        <v>23</v>
      </c>
      <c r="AP7" t="s">
        <v>24</v>
      </c>
      <c r="AQ7" t="s">
        <v>25</v>
      </c>
      <c r="AR7" t="s">
        <v>26</v>
      </c>
      <c r="AS7" t="s">
        <v>27</v>
      </c>
      <c r="AT7" t="s">
        <v>28</v>
      </c>
      <c r="AU7" t="s">
        <v>29</v>
      </c>
      <c r="AV7" t="s">
        <v>30</v>
      </c>
    </row>
    <row r="8" spans="1:48" ht="14">
      <c r="A8" s="19" t="s">
        <v>31</v>
      </c>
      <c r="B8" s="20" t="s">
        <v>32</v>
      </c>
      <c r="C8" s="546" t="s">
        <v>33</v>
      </c>
      <c r="D8" s="547" t="s">
        <v>21</v>
      </c>
      <c r="E8" s="548" t="s">
        <v>36</v>
      </c>
      <c r="F8" s="727" t="s">
        <v>28</v>
      </c>
      <c r="G8" s="727" t="s">
        <v>34</v>
      </c>
      <c r="H8" s="727" t="s">
        <v>21</v>
      </c>
      <c r="I8" s="738" t="s">
        <v>60</v>
      </c>
      <c r="J8" s="548" t="s">
        <v>37</v>
      </c>
      <c r="K8" s="568" t="s">
        <v>21</v>
      </c>
      <c r="L8" s="572" t="s">
        <v>36</v>
      </c>
      <c r="M8" s="551" t="s">
        <v>21</v>
      </c>
      <c r="N8" s="566" t="s">
        <v>37</v>
      </c>
      <c r="O8" s="738" t="s">
        <v>60</v>
      </c>
      <c r="P8" s="560" t="s">
        <v>28</v>
      </c>
      <c r="Q8" s="548" t="s">
        <v>34</v>
      </c>
      <c r="R8" s="657" t="s">
        <v>21</v>
      </c>
      <c r="S8" s="657" t="s">
        <v>21</v>
      </c>
      <c r="T8" s="548" t="s">
        <v>24</v>
      </c>
      <c r="U8" s="548" t="s">
        <v>34</v>
      </c>
      <c r="V8" s="548" t="s">
        <v>21</v>
      </c>
      <c r="W8" s="548" t="s">
        <v>37</v>
      </c>
      <c r="X8" s="548" t="s">
        <v>37</v>
      </c>
      <c r="Y8" s="548" t="s">
        <v>35</v>
      </c>
      <c r="Z8" s="548" t="s">
        <v>42</v>
      </c>
      <c r="AA8" s="566" t="s">
        <v>36</v>
      </c>
      <c r="AB8" s="548" t="s">
        <v>42</v>
      </c>
      <c r="AC8" s="738" t="s">
        <v>60</v>
      </c>
      <c r="AD8" s="568" t="s">
        <v>36</v>
      </c>
      <c r="AE8" s="568" t="s">
        <v>21</v>
      </c>
      <c r="AF8" s="727" t="s">
        <v>28</v>
      </c>
      <c r="AG8" s="587">
        <f t="shared" ref="AG8:AG24" si="2">SUM(AM8:AN8)</f>
        <v>16</v>
      </c>
      <c r="AH8" s="100">
        <f t="shared" ref="AH8:AH24" si="3">COUNTIF(B8:AF8,"有")</f>
        <v>1</v>
      </c>
      <c r="AI8" s="101">
        <f t="shared" ref="AI8:AI24" si="4">SUM(AO8:AV8)</f>
        <v>16</v>
      </c>
      <c r="AJ8" s="544" t="s">
        <v>38</v>
      </c>
      <c r="AK8" s="545"/>
      <c r="AL8" s="55">
        <f>COUNTIF(D8:AF8,"日")</f>
        <v>4</v>
      </c>
      <c r="AM8" s="55">
        <f t="shared" ref="AM8:AM27" si="5">COUNTIF(D8:AF8,"ヤ")</f>
        <v>8</v>
      </c>
      <c r="AN8" s="55">
        <f t="shared" ref="AN8:AN27" si="6">COUNTIF(D8:AF8,"ﾔ")</f>
        <v>8</v>
      </c>
      <c r="AO8" s="55">
        <f t="shared" ref="AO8:AO27" si="7">COUNTIF(D8:AF8,"2-")</f>
        <v>1</v>
      </c>
      <c r="AP8" s="55">
        <f t="shared" ref="AP8:AP27" si="8">COUNTIF(D8:AF8,"2－")</f>
        <v>1</v>
      </c>
      <c r="AQ8" s="55">
        <f t="shared" ref="AQ8:AQ27" si="9">COUNTIF(D8:AF8,"２-")</f>
        <v>1</v>
      </c>
      <c r="AR8" s="55">
        <f t="shared" ref="AR8:AR27" si="10">COUNTIF(D8:AF8,"２－")</f>
        <v>1</v>
      </c>
      <c r="AS8" s="55">
        <f t="shared" ref="AS8:AS27" si="11">COUNTIF(D8:AF8,"3-")</f>
        <v>3</v>
      </c>
      <c r="AT8" s="55">
        <f t="shared" ref="AT8:AT27" si="12">COUNTIF(D8:AF8,"3－")</f>
        <v>3</v>
      </c>
      <c r="AU8" s="55">
        <f t="shared" ref="AU8:AU27" si="13">COUNTIF(D8:AF8,"３-")</f>
        <v>3</v>
      </c>
      <c r="AV8" s="55">
        <f t="shared" ref="AV8:AV27" si="14">COUNTIF(D8:AF8,"３－")</f>
        <v>3</v>
      </c>
    </row>
    <row r="9" spans="1:48" ht="14">
      <c r="A9" s="19" t="s">
        <v>31</v>
      </c>
      <c r="B9" s="20" t="s">
        <v>32</v>
      </c>
      <c r="C9" s="546" t="s">
        <v>39</v>
      </c>
      <c r="D9" s="728" t="s">
        <v>34</v>
      </c>
      <c r="E9" s="548" t="s">
        <v>21</v>
      </c>
      <c r="F9" s="548" t="s">
        <v>40</v>
      </c>
      <c r="G9" s="548" t="s">
        <v>37</v>
      </c>
      <c r="H9" s="727" t="s">
        <v>42</v>
      </c>
      <c r="I9" s="551" t="s">
        <v>21</v>
      </c>
      <c r="J9" s="548" t="s">
        <v>28</v>
      </c>
      <c r="K9" s="568" t="s">
        <v>34</v>
      </c>
      <c r="L9" s="548" t="s">
        <v>24</v>
      </c>
      <c r="M9" s="548" t="s">
        <v>34</v>
      </c>
      <c r="N9" s="566" t="s">
        <v>21</v>
      </c>
      <c r="O9" s="547" t="s">
        <v>36</v>
      </c>
      <c r="P9" s="574" t="s">
        <v>21</v>
      </c>
      <c r="Q9" s="568" t="s">
        <v>21</v>
      </c>
      <c r="R9" s="568" t="s">
        <v>37</v>
      </c>
      <c r="S9" s="568" t="s">
        <v>24</v>
      </c>
      <c r="T9" s="548" t="s">
        <v>34</v>
      </c>
      <c r="U9" s="548" t="s">
        <v>21</v>
      </c>
      <c r="V9" s="548" t="s">
        <v>37</v>
      </c>
      <c r="W9" s="551" t="s">
        <v>21</v>
      </c>
      <c r="X9" s="548" t="s">
        <v>42</v>
      </c>
      <c r="Y9" s="568" t="s">
        <v>37</v>
      </c>
      <c r="Z9" s="548" t="s">
        <v>28</v>
      </c>
      <c r="AA9" s="566" t="s">
        <v>34</v>
      </c>
      <c r="AB9" s="548" t="s">
        <v>35</v>
      </c>
      <c r="AC9" s="548" t="s">
        <v>37</v>
      </c>
      <c r="AD9" s="551" t="s">
        <v>21</v>
      </c>
      <c r="AE9" s="548" t="s">
        <v>28</v>
      </c>
      <c r="AF9" s="568" t="s">
        <v>34</v>
      </c>
      <c r="AG9" s="587">
        <f t="shared" si="2"/>
        <v>16</v>
      </c>
      <c r="AH9" s="100">
        <f t="shared" si="3"/>
        <v>1</v>
      </c>
      <c r="AI9" s="101">
        <f t="shared" si="4"/>
        <v>20</v>
      </c>
      <c r="AJ9" s="102" t="s">
        <v>38</v>
      </c>
      <c r="AK9" s="103"/>
      <c r="AL9" s="55">
        <f>COUNTIF(D9:AF9,"日")</f>
        <v>5</v>
      </c>
      <c r="AM9" s="55">
        <f t="shared" si="5"/>
        <v>8</v>
      </c>
      <c r="AN9" s="55">
        <f t="shared" si="6"/>
        <v>8</v>
      </c>
      <c r="AO9" s="55">
        <f t="shared" si="7"/>
        <v>2</v>
      </c>
      <c r="AP9" s="55">
        <f t="shared" si="8"/>
        <v>2</v>
      </c>
      <c r="AQ9" s="55">
        <f t="shared" si="9"/>
        <v>2</v>
      </c>
      <c r="AR9" s="55">
        <f t="shared" si="10"/>
        <v>2</v>
      </c>
      <c r="AS9" s="55">
        <f t="shared" si="11"/>
        <v>3</v>
      </c>
      <c r="AT9" s="55">
        <f t="shared" si="12"/>
        <v>3</v>
      </c>
      <c r="AU9" s="55">
        <f t="shared" si="13"/>
        <v>3</v>
      </c>
      <c r="AV9" s="55">
        <f t="shared" si="14"/>
        <v>3</v>
      </c>
    </row>
    <row r="10" spans="1:48" ht="14">
      <c r="A10" s="19" t="s">
        <v>31</v>
      </c>
      <c r="B10" s="20" t="s">
        <v>32</v>
      </c>
      <c r="C10" s="546" t="s">
        <v>45</v>
      </c>
      <c r="D10" s="547" t="s">
        <v>37</v>
      </c>
      <c r="E10" s="548" t="s">
        <v>21</v>
      </c>
      <c r="F10" s="727" t="s">
        <v>37</v>
      </c>
      <c r="G10" s="727" t="s">
        <v>37</v>
      </c>
      <c r="H10" s="727" t="s">
        <v>37</v>
      </c>
      <c r="I10" s="568" t="s">
        <v>37</v>
      </c>
      <c r="J10" s="551" t="s">
        <v>21</v>
      </c>
      <c r="K10" s="568" t="s">
        <v>37</v>
      </c>
      <c r="L10" s="568" t="s">
        <v>37</v>
      </c>
      <c r="M10" s="548" t="s">
        <v>37</v>
      </c>
      <c r="N10" s="566" t="s">
        <v>21</v>
      </c>
      <c r="O10" s="547" t="s">
        <v>37</v>
      </c>
      <c r="P10" s="560" t="s">
        <v>37</v>
      </c>
      <c r="Q10" s="568" t="s">
        <v>37</v>
      </c>
      <c r="R10" s="657" t="s">
        <v>21</v>
      </c>
      <c r="S10" s="568" t="s">
        <v>37</v>
      </c>
      <c r="T10" s="568" t="s">
        <v>37</v>
      </c>
      <c r="U10" s="548" t="s">
        <v>37</v>
      </c>
      <c r="V10" s="551" t="s">
        <v>21</v>
      </c>
      <c r="W10" s="551" t="s">
        <v>21</v>
      </c>
      <c r="X10" s="657" t="s">
        <v>21</v>
      </c>
      <c r="Y10" s="657" t="s">
        <v>21</v>
      </c>
      <c r="Z10" s="568" t="s">
        <v>37</v>
      </c>
      <c r="AA10" s="569" t="s">
        <v>37</v>
      </c>
      <c r="AB10" s="548" t="s">
        <v>37</v>
      </c>
      <c r="AC10" s="548" t="s">
        <v>35</v>
      </c>
      <c r="AD10" s="548" t="s">
        <v>37</v>
      </c>
      <c r="AE10" s="548" t="s">
        <v>37</v>
      </c>
      <c r="AF10" s="568" t="s">
        <v>37</v>
      </c>
      <c r="AG10" s="587">
        <f t="shared" si="2"/>
        <v>16</v>
      </c>
      <c r="AH10" s="100">
        <f t="shared" si="3"/>
        <v>1</v>
      </c>
      <c r="AI10" s="101">
        <f t="shared" si="4"/>
        <v>0</v>
      </c>
      <c r="AJ10" s="102" t="s">
        <v>38</v>
      </c>
      <c r="AK10" s="103"/>
      <c r="AL10" s="55"/>
      <c r="AM10" s="55">
        <f t="shared" si="5"/>
        <v>8</v>
      </c>
      <c r="AN10" s="55">
        <f t="shared" si="6"/>
        <v>8</v>
      </c>
      <c r="AO10" s="55">
        <f t="shared" si="7"/>
        <v>0</v>
      </c>
      <c r="AP10" s="55">
        <f t="shared" si="8"/>
        <v>0</v>
      </c>
      <c r="AQ10" s="55">
        <f t="shared" si="9"/>
        <v>0</v>
      </c>
      <c r="AR10" s="55">
        <f t="shared" si="10"/>
        <v>0</v>
      </c>
      <c r="AS10" s="55">
        <f t="shared" si="11"/>
        <v>0</v>
      </c>
      <c r="AT10" s="55">
        <f t="shared" si="12"/>
        <v>0</v>
      </c>
      <c r="AU10" s="55">
        <f t="shared" si="13"/>
        <v>0</v>
      </c>
      <c r="AV10" s="55">
        <f t="shared" si="14"/>
        <v>0</v>
      </c>
    </row>
    <row r="11" spans="1:48" ht="14">
      <c r="A11" s="19"/>
      <c r="B11" s="20"/>
      <c r="C11" s="546"/>
      <c r="D11" s="728"/>
      <c r="E11" s="727"/>
      <c r="F11" s="727"/>
      <c r="G11" s="727"/>
      <c r="H11" s="727"/>
      <c r="I11" s="568"/>
      <c r="J11" s="548"/>
      <c r="K11" s="739"/>
      <c r="L11" s="572"/>
      <c r="M11" s="740"/>
      <c r="N11" s="566"/>
      <c r="O11" s="547"/>
      <c r="P11" s="560"/>
      <c r="Q11" s="568"/>
      <c r="R11" s="560"/>
      <c r="S11" s="547"/>
      <c r="T11" s="560"/>
      <c r="U11" s="548"/>
      <c r="V11" s="548"/>
      <c r="W11" s="547"/>
      <c r="X11" s="547"/>
      <c r="Y11" s="568"/>
      <c r="Z11" s="568"/>
      <c r="AA11" s="569"/>
      <c r="AB11" s="548"/>
      <c r="AC11" s="548"/>
      <c r="AD11" s="547"/>
      <c r="AE11" s="547"/>
      <c r="AF11" s="560"/>
      <c r="AG11" s="587">
        <f t="shared" si="2"/>
        <v>0</v>
      </c>
      <c r="AH11" s="100">
        <f t="shared" si="3"/>
        <v>0</v>
      </c>
      <c r="AI11" s="101">
        <f t="shared" si="4"/>
        <v>0</v>
      </c>
      <c r="AJ11" s="104"/>
      <c r="AK11" s="103"/>
      <c r="AL11" s="55"/>
      <c r="AM11" s="55">
        <f t="shared" si="5"/>
        <v>0</v>
      </c>
      <c r="AN11" s="55">
        <f t="shared" si="6"/>
        <v>0</v>
      </c>
      <c r="AO11" s="55">
        <f t="shared" si="7"/>
        <v>0</v>
      </c>
      <c r="AP11" s="55">
        <f t="shared" si="8"/>
        <v>0</v>
      </c>
      <c r="AQ11" s="55">
        <f t="shared" si="9"/>
        <v>0</v>
      </c>
      <c r="AR11" s="55">
        <f t="shared" si="10"/>
        <v>0</v>
      </c>
      <c r="AS11" s="55">
        <f t="shared" si="11"/>
        <v>0</v>
      </c>
      <c r="AT11" s="55">
        <f t="shared" si="12"/>
        <v>0</v>
      </c>
      <c r="AU11" s="55">
        <f t="shared" si="13"/>
        <v>0</v>
      </c>
      <c r="AV11" s="55">
        <f t="shared" si="14"/>
        <v>0</v>
      </c>
    </row>
    <row r="12" spans="1:48" ht="14">
      <c r="A12" s="19" t="s">
        <v>46</v>
      </c>
      <c r="B12" s="20" t="s">
        <v>32</v>
      </c>
      <c r="C12" s="49" t="s">
        <v>47</v>
      </c>
      <c r="D12" s="547" t="s">
        <v>42</v>
      </c>
      <c r="E12" s="727" t="s">
        <v>24</v>
      </c>
      <c r="F12" s="727" t="s">
        <v>34</v>
      </c>
      <c r="G12" s="727" t="s">
        <v>21</v>
      </c>
      <c r="H12" s="727" t="s">
        <v>40</v>
      </c>
      <c r="I12" s="548" t="s">
        <v>42</v>
      </c>
      <c r="J12" s="548" t="s">
        <v>21</v>
      </c>
      <c r="K12" s="568" t="s">
        <v>21</v>
      </c>
      <c r="L12" s="741" t="s">
        <v>21</v>
      </c>
      <c r="M12" s="548" t="s">
        <v>42</v>
      </c>
      <c r="N12" s="566" t="s">
        <v>24</v>
      </c>
      <c r="O12" s="547" t="s">
        <v>34</v>
      </c>
      <c r="P12" s="560" t="s">
        <v>21</v>
      </c>
      <c r="Q12" s="548" t="s">
        <v>21</v>
      </c>
      <c r="R12" s="548" t="s">
        <v>24</v>
      </c>
      <c r="S12" s="568" t="s">
        <v>34</v>
      </c>
      <c r="T12" s="548" t="s">
        <v>21</v>
      </c>
      <c r="U12" s="548" t="s">
        <v>40</v>
      </c>
      <c r="V12" s="548" t="s">
        <v>35</v>
      </c>
      <c r="W12" s="548" t="s">
        <v>42</v>
      </c>
      <c r="X12" s="686" t="s">
        <v>141</v>
      </c>
      <c r="Y12" s="548" t="s">
        <v>40</v>
      </c>
      <c r="Z12" s="551" t="s">
        <v>21</v>
      </c>
      <c r="AA12" s="566" t="s">
        <v>42</v>
      </c>
      <c r="AB12" s="548" t="s">
        <v>24</v>
      </c>
      <c r="AC12" s="548" t="s">
        <v>34</v>
      </c>
      <c r="AD12" s="568" t="s">
        <v>42</v>
      </c>
      <c r="AE12" s="568" t="s">
        <v>24</v>
      </c>
      <c r="AF12" s="568" t="s">
        <v>34</v>
      </c>
      <c r="AG12" s="587">
        <f t="shared" si="2"/>
        <v>16</v>
      </c>
      <c r="AH12" s="100">
        <f t="shared" si="3"/>
        <v>1</v>
      </c>
      <c r="AI12" s="101">
        <f t="shared" si="4"/>
        <v>20</v>
      </c>
      <c r="AJ12" s="104" t="s">
        <v>48</v>
      </c>
      <c r="AK12" s="103"/>
      <c r="AL12" s="55">
        <f t="shared" ref="AL12:AL22" si="15">COUNTIF(D12:AF12,"日")</f>
        <v>0</v>
      </c>
      <c r="AM12" s="55">
        <f t="shared" si="5"/>
        <v>8</v>
      </c>
      <c r="AN12" s="55">
        <f t="shared" si="6"/>
        <v>8</v>
      </c>
      <c r="AO12" s="55">
        <f t="shared" si="7"/>
        <v>5</v>
      </c>
      <c r="AP12" s="55">
        <f t="shared" si="8"/>
        <v>5</v>
      </c>
      <c r="AQ12" s="55">
        <f t="shared" si="9"/>
        <v>5</v>
      </c>
      <c r="AR12" s="55">
        <f t="shared" si="10"/>
        <v>5</v>
      </c>
      <c r="AS12" s="55">
        <f t="shared" si="11"/>
        <v>0</v>
      </c>
      <c r="AT12" s="55">
        <f t="shared" si="12"/>
        <v>0</v>
      </c>
      <c r="AU12" s="55">
        <f t="shared" si="13"/>
        <v>0</v>
      </c>
      <c r="AV12" s="55">
        <f t="shared" si="14"/>
        <v>0</v>
      </c>
    </row>
    <row r="13" spans="1:48" ht="14">
      <c r="A13" s="19" t="s">
        <v>46</v>
      </c>
      <c r="B13" s="20" t="s">
        <v>32</v>
      </c>
      <c r="C13" s="49" t="s">
        <v>49</v>
      </c>
      <c r="D13" s="547" t="s">
        <v>41</v>
      </c>
      <c r="E13" s="729" t="s">
        <v>21</v>
      </c>
      <c r="F13" s="727" t="s">
        <v>35</v>
      </c>
      <c r="G13" s="727" t="s">
        <v>41</v>
      </c>
      <c r="H13" s="727" t="s">
        <v>37</v>
      </c>
      <c r="I13" s="548" t="s">
        <v>28</v>
      </c>
      <c r="J13" s="548" t="s">
        <v>34</v>
      </c>
      <c r="K13" s="657" t="s">
        <v>21</v>
      </c>
      <c r="L13" s="568" t="s">
        <v>21</v>
      </c>
      <c r="M13" s="548" t="s">
        <v>28</v>
      </c>
      <c r="N13" s="566" t="s">
        <v>34</v>
      </c>
      <c r="O13" s="547" t="s">
        <v>21</v>
      </c>
      <c r="P13" s="547" t="s">
        <v>41</v>
      </c>
      <c r="Q13" s="547" t="s">
        <v>36</v>
      </c>
      <c r="R13" s="551" t="s">
        <v>21</v>
      </c>
      <c r="S13" s="568" t="s">
        <v>41</v>
      </c>
      <c r="T13" s="568" t="s">
        <v>41</v>
      </c>
      <c r="U13" s="548" t="s">
        <v>36</v>
      </c>
      <c r="V13" s="548" t="s">
        <v>28</v>
      </c>
      <c r="W13" s="548" t="s">
        <v>34</v>
      </c>
      <c r="X13" s="548" t="s">
        <v>21</v>
      </c>
      <c r="Y13" s="568" t="s">
        <v>28</v>
      </c>
      <c r="Z13" s="548" t="s">
        <v>34</v>
      </c>
      <c r="AA13" s="566" t="s">
        <v>21</v>
      </c>
      <c r="AB13" s="548" t="s">
        <v>121</v>
      </c>
      <c r="AC13" s="548" t="s">
        <v>36</v>
      </c>
      <c r="AD13" s="548" t="s">
        <v>121</v>
      </c>
      <c r="AE13" s="548" t="s">
        <v>21</v>
      </c>
      <c r="AF13" s="568" t="s">
        <v>41</v>
      </c>
      <c r="AG13" s="587">
        <f t="shared" si="2"/>
        <v>16</v>
      </c>
      <c r="AH13" s="100">
        <f t="shared" si="3"/>
        <v>1</v>
      </c>
      <c r="AI13" s="101">
        <f t="shared" si="4"/>
        <v>16</v>
      </c>
      <c r="AJ13" s="104" t="s">
        <v>48</v>
      </c>
      <c r="AK13" s="103"/>
      <c r="AL13" s="55">
        <f t="shared" si="15"/>
        <v>1</v>
      </c>
      <c r="AM13" s="55">
        <f t="shared" si="5"/>
        <v>8</v>
      </c>
      <c r="AN13" s="55">
        <f t="shared" si="6"/>
        <v>8</v>
      </c>
      <c r="AO13" s="55">
        <f t="shared" si="7"/>
        <v>0</v>
      </c>
      <c r="AP13" s="55">
        <f t="shared" si="8"/>
        <v>0</v>
      </c>
      <c r="AQ13" s="55">
        <f t="shared" si="9"/>
        <v>0</v>
      </c>
      <c r="AR13" s="55">
        <f t="shared" si="10"/>
        <v>0</v>
      </c>
      <c r="AS13" s="55">
        <f t="shared" si="11"/>
        <v>4</v>
      </c>
      <c r="AT13" s="55">
        <f t="shared" si="12"/>
        <v>4</v>
      </c>
      <c r="AU13" s="55">
        <f t="shared" si="13"/>
        <v>4</v>
      </c>
      <c r="AV13" s="55">
        <f t="shared" si="14"/>
        <v>4</v>
      </c>
    </row>
    <row r="14" spans="1:48" ht="14">
      <c r="A14" s="19" t="s">
        <v>46</v>
      </c>
      <c r="B14" s="20" t="s">
        <v>32</v>
      </c>
      <c r="C14" s="49" t="s">
        <v>50</v>
      </c>
      <c r="D14" s="730" t="s">
        <v>139</v>
      </c>
      <c r="E14" s="551" t="s">
        <v>21</v>
      </c>
      <c r="F14" s="727" t="s">
        <v>36</v>
      </c>
      <c r="G14" s="548" t="s">
        <v>28</v>
      </c>
      <c r="H14" s="727" t="s">
        <v>34</v>
      </c>
      <c r="I14" s="568" t="s">
        <v>21</v>
      </c>
      <c r="J14" s="548" t="s">
        <v>24</v>
      </c>
      <c r="K14" s="568" t="s">
        <v>34</v>
      </c>
      <c r="L14" s="560" t="s">
        <v>28</v>
      </c>
      <c r="M14" s="548" t="s">
        <v>34</v>
      </c>
      <c r="N14" s="566" t="s">
        <v>21</v>
      </c>
      <c r="O14" s="547" t="s">
        <v>40</v>
      </c>
      <c r="P14" s="560" t="s">
        <v>36</v>
      </c>
      <c r="Q14" s="548" t="s">
        <v>28</v>
      </c>
      <c r="R14" s="548" t="s">
        <v>34</v>
      </c>
      <c r="S14" s="568" t="s">
        <v>21</v>
      </c>
      <c r="T14" s="568" t="s">
        <v>40</v>
      </c>
      <c r="U14" s="548" t="s">
        <v>41</v>
      </c>
      <c r="V14" s="547" t="s">
        <v>35</v>
      </c>
      <c r="W14" s="548" t="s">
        <v>40</v>
      </c>
      <c r="X14" s="568" t="s">
        <v>24</v>
      </c>
      <c r="Y14" s="548" t="s">
        <v>34</v>
      </c>
      <c r="Z14" s="551" t="s">
        <v>21</v>
      </c>
      <c r="AA14" s="566" t="s">
        <v>28</v>
      </c>
      <c r="AB14" s="548" t="s">
        <v>34</v>
      </c>
      <c r="AC14" s="548" t="s">
        <v>21</v>
      </c>
      <c r="AD14" s="551" t="s">
        <v>21</v>
      </c>
      <c r="AE14" s="548" t="s">
        <v>36</v>
      </c>
      <c r="AF14" s="568" t="s">
        <v>21</v>
      </c>
      <c r="AG14" s="587">
        <f t="shared" si="2"/>
        <v>16</v>
      </c>
      <c r="AH14" s="100">
        <f t="shared" si="3"/>
        <v>1</v>
      </c>
      <c r="AI14" s="101">
        <f t="shared" si="4"/>
        <v>24</v>
      </c>
      <c r="AJ14" s="104" t="s">
        <v>51</v>
      </c>
      <c r="AK14" s="103"/>
      <c r="AL14" s="55">
        <f t="shared" si="15"/>
        <v>0</v>
      </c>
      <c r="AM14" s="55">
        <f t="shared" si="5"/>
        <v>8</v>
      </c>
      <c r="AN14" s="55">
        <f t="shared" si="6"/>
        <v>8</v>
      </c>
      <c r="AO14" s="55">
        <f t="shared" si="7"/>
        <v>2</v>
      </c>
      <c r="AP14" s="55">
        <f t="shared" si="8"/>
        <v>2</v>
      </c>
      <c r="AQ14" s="55">
        <f t="shared" si="9"/>
        <v>2</v>
      </c>
      <c r="AR14" s="55">
        <f t="shared" si="10"/>
        <v>2</v>
      </c>
      <c r="AS14" s="55">
        <f t="shared" si="11"/>
        <v>4</v>
      </c>
      <c r="AT14" s="55">
        <f t="shared" si="12"/>
        <v>4</v>
      </c>
      <c r="AU14" s="55">
        <f t="shared" si="13"/>
        <v>4</v>
      </c>
      <c r="AV14" s="55">
        <f t="shared" si="14"/>
        <v>4</v>
      </c>
    </row>
    <row r="15" spans="1:48" ht="14">
      <c r="A15" s="33" t="s">
        <v>46</v>
      </c>
      <c r="B15" s="34" t="s">
        <v>32</v>
      </c>
      <c r="C15" s="49" t="s">
        <v>52</v>
      </c>
      <c r="D15" s="728" t="s">
        <v>21</v>
      </c>
      <c r="E15" s="727" t="s">
        <v>42</v>
      </c>
      <c r="F15" s="727" t="s">
        <v>24</v>
      </c>
      <c r="G15" s="731" t="s">
        <v>34</v>
      </c>
      <c r="H15" s="548" t="s">
        <v>21</v>
      </c>
      <c r="I15" s="696" t="s">
        <v>139</v>
      </c>
      <c r="J15" s="548" t="s">
        <v>37</v>
      </c>
      <c r="K15" s="568" t="s">
        <v>40</v>
      </c>
      <c r="L15" s="568" t="s">
        <v>21</v>
      </c>
      <c r="M15" s="548" t="s">
        <v>36</v>
      </c>
      <c r="N15" s="566" t="s">
        <v>36</v>
      </c>
      <c r="O15" s="572" t="s">
        <v>28</v>
      </c>
      <c r="P15" s="594" t="s">
        <v>34</v>
      </c>
      <c r="Q15" s="657" t="s">
        <v>21</v>
      </c>
      <c r="R15" s="568" t="s">
        <v>42</v>
      </c>
      <c r="S15" s="568" t="s">
        <v>36</v>
      </c>
      <c r="T15" s="568" t="s">
        <v>21</v>
      </c>
      <c r="U15" s="548" t="s">
        <v>28</v>
      </c>
      <c r="V15" s="548" t="s">
        <v>34</v>
      </c>
      <c r="W15" s="548" t="s">
        <v>21</v>
      </c>
      <c r="X15" s="568" t="s">
        <v>41</v>
      </c>
      <c r="Y15" s="568" t="s">
        <v>41</v>
      </c>
      <c r="Z15" s="594" t="s">
        <v>141</v>
      </c>
      <c r="AA15" s="569" t="s">
        <v>41</v>
      </c>
      <c r="AB15" s="548" t="s">
        <v>41</v>
      </c>
      <c r="AC15" s="551" t="s">
        <v>21</v>
      </c>
      <c r="AD15" s="548" t="s">
        <v>40</v>
      </c>
      <c r="AE15" s="548" t="s">
        <v>42</v>
      </c>
      <c r="AF15" s="568" t="s">
        <v>21</v>
      </c>
      <c r="AG15" s="587">
        <f t="shared" si="2"/>
        <v>16</v>
      </c>
      <c r="AH15" s="100">
        <f t="shared" si="3"/>
        <v>0</v>
      </c>
      <c r="AI15" s="101">
        <f t="shared" si="4"/>
        <v>12</v>
      </c>
      <c r="AJ15" s="104" t="s">
        <v>51</v>
      </c>
      <c r="AK15" s="103"/>
      <c r="AL15" s="55">
        <f t="shared" si="15"/>
        <v>1</v>
      </c>
      <c r="AM15" s="55">
        <f t="shared" si="5"/>
        <v>8</v>
      </c>
      <c r="AN15" s="55">
        <f t="shared" si="6"/>
        <v>8</v>
      </c>
      <c r="AO15" s="55">
        <f t="shared" si="7"/>
        <v>1</v>
      </c>
      <c r="AP15" s="55">
        <f t="shared" si="8"/>
        <v>1</v>
      </c>
      <c r="AQ15" s="55">
        <f t="shared" si="9"/>
        <v>1</v>
      </c>
      <c r="AR15" s="55">
        <f t="shared" si="10"/>
        <v>1</v>
      </c>
      <c r="AS15" s="55">
        <f t="shared" si="11"/>
        <v>2</v>
      </c>
      <c r="AT15" s="55">
        <f t="shared" si="12"/>
        <v>2</v>
      </c>
      <c r="AU15" s="55">
        <f t="shared" si="13"/>
        <v>2</v>
      </c>
      <c r="AV15" s="55">
        <f t="shared" si="14"/>
        <v>2</v>
      </c>
    </row>
    <row r="16" spans="1:48" ht="14">
      <c r="A16" s="33" t="s">
        <v>46</v>
      </c>
      <c r="B16" s="34" t="s">
        <v>32</v>
      </c>
      <c r="C16" s="49" t="s">
        <v>53</v>
      </c>
      <c r="D16" s="728" t="s">
        <v>21</v>
      </c>
      <c r="E16" s="727" t="s">
        <v>40</v>
      </c>
      <c r="F16" s="727" t="s">
        <v>41</v>
      </c>
      <c r="G16" s="548" t="s">
        <v>36</v>
      </c>
      <c r="H16" s="727" t="s">
        <v>28</v>
      </c>
      <c r="I16" s="568" t="s">
        <v>34</v>
      </c>
      <c r="J16" s="548" t="s">
        <v>21</v>
      </c>
      <c r="K16" s="657" t="s">
        <v>21</v>
      </c>
      <c r="L16" s="568" t="s">
        <v>42</v>
      </c>
      <c r="M16" s="548" t="s">
        <v>24</v>
      </c>
      <c r="N16" s="566" t="s">
        <v>34</v>
      </c>
      <c r="O16" s="547" t="s">
        <v>21</v>
      </c>
      <c r="P16" s="560" t="s">
        <v>40</v>
      </c>
      <c r="Q16" s="548" t="s">
        <v>40</v>
      </c>
      <c r="R16" s="548" t="s">
        <v>36</v>
      </c>
      <c r="S16" s="686" t="s">
        <v>21</v>
      </c>
      <c r="T16" s="568" t="s">
        <v>28</v>
      </c>
      <c r="U16" s="548" t="s">
        <v>34</v>
      </c>
      <c r="V16" s="551" t="s">
        <v>21</v>
      </c>
      <c r="W16" s="686" t="s">
        <v>141</v>
      </c>
      <c r="X16" s="568" t="s">
        <v>40</v>
      </c>
      <c r="Y16" s="548" t="s">
        <v>24</v>
      </c>
      <c r="Z16" s="560" t="s">
        <v>34</v>
      </c>
      <c r="AA16" s="643" t="s">
        <v>21</v>
      </c>
      <c r="AB16" s="548" t="s">
        <v>40</v>
      </c>
      <c r="AC16" s="548" t="s">
        <v>24</v>
      </c>
      <c r="AD16" s="548" t="s">
        <v>34</v>
      </c>
      <c r="AE16" s="548" t="s">
        <v>21</v>
      </c>
      <c r="AF16" s="696" t="s">
        <v>36</v>
      </c>
      <c r="AG16" s="587">
        <f t="shared" si="2"/>
        <v>16</v>
      </c>
      <c r="AH16" s="100">
        <f t="shared" si="3"/>
        <v>0</v>
      </c>
      <c r="AI16" s="101">
        <f t="shared" si="4"/>
        <v>20</v>
      </c>
      <c r="AJ16" s="104" t="s">
        <v>51</v>
      </c>
      <c r="AK16" s="103"/>
      <c r="AL16" s="55">
        <f t="shared" si="15"/>
        <v>0</v>
      </c>
      <c r="AM16" s="55">
        <f t="shared" si="5"/>
        <v>8</v>
      </c>
      <c r="AN16" s="55">
        <f t="shared" si="6"/>
        <v>8</v>
      </c>
      <c r="AO16" s="55">
        <f t="shared" si="7"/>
        <v>3</v>
      </c>
      <c r="AP16" s="55">
        <f t="shared" si="8"/>
        <v>3</v>
      </c>
      <c r="AQ16" s="55">
        <f t="shared" si="9"/>
        <v>3</v>
      </c>
      <c r="AR16" s="55">
        <f t="shared" si="10"/>
        <v>3</v>
      </c>
      <c r="AS16" s="55">
        <f t="shared" si="11"/>
        <v>2</v>
      </c>
      <c r="AT16" s="55">
        <f t="shared" si="12"/>
        <v>2</v>
      </c>
      <c r="AU16" s="55">
        <f t="shared" si="13"/>
        <v>2</v>
      </c>
      <c r="AV16" s="55">
        <f t="shared" si="14"/>
        <v>2</v>
      </c>
    </row>
    <row r="17" spans="1:48" ht="14">
      <c r="A17" s="19" t="s">
        <v>46</v>
      </c>
      <c r="B17" s="34" t="s">
        <v>32</v>
      </c>
      <c r="C17" s="49" t="s">
        <v>54</v>
      </c>
      <c r="D17" s="547" t="s">
        <v>34</v>
      </c>
      <c r="E17" s="548" t="s">
        <v>21</v>
      </c>
      <c r="F17" s="731" t="s">
        <v>42</v>
      </c>
      <c r="G17" s="727" t="s">
        <v>21</v>
      </c>
      <c r="H17" s="731" t="s">
        <v>141</v>
      </c>
      <c r="I17" s="548" t="s">
        <v>40</v>
      </c>
      <c r="J17" s="548" t="s">
        <v>41</v>
      </c>
      <c r="K17" s="568" t="s">
        <v>28</v>
      </c>
      <c r="L17" s="548" t="s">
        <v>34</v>
      </c>
      <c r="M17" s="548" t="s">
        <v>21</v>
      </c>
      <c r="N17" s="566" t="s">
        <v>41</v>
      </c>
      <c r="O17" s="547" t="s">
        <v>42</v>
      </c>
      <c r="P17" s="560" t="s">
        <v>42</v>
      </c>
      <c r="Q17" s="743" t="s">
        <v>24</v>
      </c>
      <c r="R17" s="657" t="s">
        <v>34</v>
      </c>
      <c r="S17" s="657" t="s">
        <v>21</v>
      </c>
      <c r="T17" s="551" t="s">
        <v>21</v>
      </c>
      <c r="U17" s="686" t="s">
        <v>141</v>
      </c>
      <c r="V17" s="548" t="s">
        <v>24</v>
      </c>
      <c r="W17" s="548" t="s">
        <v>34</v>
      </c>
      <c r="X17" s="548" t="s">
        <v>21</v>
      </c>
      <c r="Y17" s="568" t="s">
        <v>36</v>
      </c>
      <c r="Z17" s="568" t="s">
        <v>40</v>
      </c>
      <c r="AA17" s="569" t="s">
        <v>24</v>
      </c>
      <c r="AB17" s="548" t="s">
        <v>34</v>
      </c>
      <c r="AC17" s="548" t="s">
        <v>21</v>
      </c>
      <c r="AD17" s="657" t="s">
        <v>28</v>
      </c>
      <c r="AE17" s="657" t="s">
        <v>34</v>
      </c>
      <c r="AF17" s="657" t="s">
        <v>21</v>
      </c>
      <c r="AG17" s="587">
        <f t="shared" si="2"/>
        <v>16</v>
      </c>
      <c r="AH17" s="100">
        <f t="shared" si="3"/>
        <v>0</v>
      </c>
      <c r="AI17" s="101">
        <f t="shared" si="4"/>
        <v>20</v>
      </c>
      <c r="AJ17" s="104" t="s">
        <v>48</v>
      </c>
      <c r="AK17" s="103"/>
      <c r="AL17" s="55">
        <f t="shared" si="15"/>
        <v>0</v>
      </c>
      <c r="AM17" s="55">
        <f t="shared" si="5"/>
        <v>8</v>
      </c>
      <c r="AN17" s="55">
        <f t="shared" si="6"/>
        <v>8</v>
      </c>
      <c r="AO17" s="55">
        <f t="shared" si="7"/>
        <v>3</v>
      </c>
      <c r="AP17" s="55">
        <f t="shared" si="8"/>
        <v>3</v>
      </c>
      <c r="AQ17" s="55">
        <f t="shared" si="9"/>
        <v>3</v>
      </c>
      <c r="AR17" s="55">
        <f t="shared" si="10"/>
        <v>3</v>
      </c>
      <c r="AS17" s="55">
        <f t="shared" si="11"/>
        <v>2</v>
      </c>
      <c r="AT17" s="55">
        <f t="shared" si="12"/>
        <v>2</v>
      </c>
      <c r="AU17" s="55">
        <f t="shared" si="13"/>
        <v>2</v>
      </c>
      <c r="AV17" s="55">
        <f t="shared" si="14"/>
        <v>2</v>
      </c>
    </row>
    <row r="18" spans="1:48" ht="14">
      <c r="A18" s="19" t="s">
        <v>46</v>
      </c>
      <c r="B18" s="34" t="s">
        <v>32</v>
      </c>
      <c r="C18" s="49" t="s">
        <v>55</v>
      </c>
      <c r="D18" s="728" t="s">
        <v>28</v>
      </c>
      <c r="E18" s="727" t="s">
        <v>34</v>
      </c>
      <c r="F18" s="548" t="s">
        <v>21</v>
      </c>
      <c r="G18" s="727" t="s">
        <v>24</v>
      </c>
      <c r="H18" s="548" t="s">
        <v>34</v>
      </c>
      <c r="I18" s="548" t="s">
        <v>21</v>
      </c>
      <c r="J18" s="548" t="s">
        <v>40</v>
      </c>
      <c r="K18" s="568" t="s">
        <v>41</v>
      </c>
      <c r="L18" s="551" t="s">
        <v>35</v>
      </c>
      <c r="M18" s="551" t="s">
        <v>21</v>
      </c>
      <c r="N18" s="720" t="s">
        <v>141</v>
      </c>
      <c r="O18" s="547" t="s">
        <v>24</v>
      </c>
      <c r="P18" s="560" t="s">
        <v>34</v>
      </c>
      <c r="Q18" s="568" t="s">
        <v>21</v>
      </c>
      <c r="R18" s="568" t="s">
        <v>21</v>
      </c>
      <c r="S18" s="568" t="s">
        <v>28</v>
      </c>
      <c r="T18" s="572" t="s">
        <v>34</v>
      </c>
      <c r="U18" s="547" t="s">
        <v>21</v>
      </c>
      <c r="V18" s="548" t="s">
        <v>41</v>
      </c>
      <c r="W18" s="548" t="s">
        <v>28</v>
      </c>
      <c r="X18" s="548" t="s">
        <v>34</v>
      </c>
      <c r="Y18" s="568" t="s">
        <v>21</v>
      </c>
      <c r="Z18" s="548" t="s">
        <v>41</v>
      </c>
      <c r="AA18" s="566" t="s">
        <v>40</v>
      </c>
      <c r="AB18" s="730" t="s">
        <v>139</v>
      </c>
      <c r="AC18" s="548" t="s">
        <v>42</v>
      </c>
      <c r="AD18" s="730" t="s">
        <v>139</v>
      </c>
      <c r="AE18" s="548" t="s">
        <v>21</v>
      </c>
      <c r="AF18" s="568" t="s">
        <v>40</v>
      </c>
      <c r="AG18" s="587">
        <f t="shared" si="2"/>
        <v>16</v>
      </c>
      <c r="AH18" s="100">
        <f t="shared" si="3"/>
        <v>1</v>
      </c>
      <c r="AI18" s="101">
        <f t="shared" si="4"/>
        <v>20</v>
      </c>
      <c r="AJ18" s="104" t="s">
        <v>51</v>
      </c>
      <c r="AK18" s="98"/>
      <c r="AL18" s="55">
        <f t="shared" si="15"/>
        <v>0</v>
      </c>
      <c r="AM18" s="55">
        <f t="shared" si="5"/>
        <v>8</v>
      </c>
      <c r="AN18" s="55">
        <f t="shared" si="6"/>
        <v>8</v>
      </c>
      <c r="AO18" s="55">
        <f t="shared" si="7"/>
        <v>2</v>
      </c>
      <c r="AP18" s="55">
        <f t="shared" si="8"/>
        <v>2</v>
      </c>
      <c r="AQ18" s="55">
        <f t="shared" si="9"/>
        <v>2</v>
      </c>
      <c r="AR18" s="55">
        <f t="shared" si="10"/>
        <v>2</v>
      </c>
      <c r="AS18" s="55">
        <f t="shared" si="11"/>
        <v>3</v>
      </c>
      <c r="AT18" s="55">
        <f t="shared" si="12"/>
        <v>3</v>
      </c>
      <c r="AU18" s="55">
        <f t="shared" si="13"/>
        <v>3</v>
      </c>
      <c r="AV18" s="55">
        <f t="shared" si="14"/>
        <v>3</v>
      </c>
    </row>
    <row r="19" spans="1:48" ht="14">
      <c r="A19" s="19" t="s">
        <v>46</v>
      </c>
      <c r="B19" s="20" t="s">
        <v>32</v>
      </c>
      <c r="C19" s="49" t="s">
        <v>56</v>
      </c>
      <c r="D19" s="547" t="s">
        <v>36</v>
      </c>
      <c r="E19" s="551" t="s">
        <v>21</v>
      </c>
      <c r="F19" s="551" t="s">
        <v>21</v>
      </c>
      <c r="G19" s="727" t="s">
        <v>42</v>
      </c>
      <c r="H19" s="727" t="s">
        <v>24</v>
      </c>
      <c r="I19" s="568" t="s">
        <v>34</v>
      </c>
      <c r="J19" s="548" t="s">
        <v>21</v>
      </c>
      <c r="K19" s="568" t="s">
        <v>36</v>
      </c>
      <c r="L19" s="548" t="s">
        <v>41</v>
      </c>
      <c r="M19" s="548" t="s">
        <v>40</v>
      </c>
      <c r="N19" s="566" t="s">
        <v>42</v>
      </c>
      <c r="O19" s="560" t="s">
        <v>21</v>
      </c>
      <c r="P19" s="594" t="s">
        <v>141</v>
      </c>
      <c r="Q19" s="568" t="s">
        <v>41</v>
      </c>
      <c r="R19" s="568" t="s">
        <v>28</v>
      </c>
      <c r="S19" s="568" t="s">
        <v>34</v>
      </c>
      <c r="T19" s="568" t="s">
        <v>21</v>
      </c>
      <c r="U19" s="548" t="s">
        <v>24</v>
      </c>
      <c r="V19" s="548" t="s">
        <v>34</v>
      </c>
      <c r="W19" s="686" t="s">
        <v>21</v>
      </c>
      <c r="X19" s="568" t="s">
        <v>28</v>
      </c>
      <c r="Y19" s="568" t="s">
        <v>34</v>
      </c>
      <c r="Z19" s="657" t="s">
        <v>35</v>
      </c>
      <c r="AA19" s="643" t="s">
        <v>35</v>
      </c>
      <c r="AB19" s="551" t="s">
        <v>21</v>
      </c>
      <c r="AC19" s="548" t="s">
        <v>28</v>
      </c>
      <c r="AD19" s="548" t="s">
        <v>34</v>
      </c>
      <c r="AE19" s="548" t="s">
        <v>21</v>
      </c>
      <c r="AF19" s="568" t="s">
        <v>42</v>
      </c>
      <c r="AG19" s="587">
        <f t="shared" si="2"/>
        <v>16</v>
      </c>
      <c r="AH19" s="100">
        <f t="shared" si="3"/>
        <v>2</v>
      </c>
      <c r="AI19" s="101">
        <f t="shared" si="4"/>
        <v>20</v>
      </c>
      <c r="AJ19" s="104" t="s">
        <v>48</v>
      </c>
      <c r="AK19" s="98"/>
      <c r="AL19" s="55">
        <f t="shared" si="15"/>
        <v>0</v>
      </c>
      <c r="AM19" s="55">
        <f t="shared" si="5"/>
        <v>8</v>
      </c>
      <c r="AN19" s="55">
        <f t="shared" si="6"/>
        <v>8</v>
      </c>
      <c r="AO19" s="55">
        <f t="shared" si="7"/>
        <v>2</v>
      </c>
      <c r="AP19" s="55">
        <f t="shared" si="8"/>
        <v>2</v>
      </c>
      <c r="AQ19" s="55">
        <f t="shared" si="9"/>
        <v>2</v>
      </c>
      <c r="AR19" s="55">
        <f t="shared" si="10"/>
        <v>2</v>
      </c>
      <c r="AS19" s="55">
        <f t="shared" si="11"/>
        <v>3</v>
      </c>
      <c r="AT19" s="55">
        <f t="shared" si="12"/>
        <v>3</v>
      </c>
      <c r="AU19" s="55">
        <f t="shared" si="13"/>
        <v>3</v>
      </c>
      <c r="AV19" s="55">
        <f t="shared" si="14"/>
        <v>3</v>
      </c>
    </row>
    <row r="20" spans="1:48" ht="14">
      <c r="A20" s="19" t="s">
        <v>46</v>
      </c>
      <c r="B20" s="34" t="s">
        <v>32</v>
      </c>
      <c r="C20" s="49" t="s">
        <v>57</v>
      </c>
      <c r="D20" s="728" t="s">
        <v>21</v>
      </c>
      <c r="E20" s="548" t="s">
        <v>28</v>
      </c>
      <c r="F20" s="727" t="s">
        <v>34</v>
      </c>
      <c r="G20" s="548" t="s">
        <v>21</v>
      </c>
      <c r="H20" s="548" t="s">
        <v>36</v>
      </c>
      <c r="I20" s="568" t="s">
        <v>36</v>
      </c>
      <c r="J20" s="548" t="s">
        <v>36</v>
      </c>
      <c r="K20" s="568" t="s">
        <v>42</v>
      </c>
      <c r="L20" s="657" t="s">
        <v>21</v>
      </c>
      <c r="M20" s="548" t="s">
        <v>41</v>
      </c>
      <c r="N20" s="566" t="s">
        <v>28</v>
      </c>
      <c r="O20" s="547" t="s">
        <v>34</v>
      </c>
      <c r="P20" s="560" t="s">
        <v>21</v>
      </c>
      <c r="Q20" s="696" t="s">
        <v>141</v>
      </c>
      <c r="R20" s="568" t="s">
        <v>40</v>
      </c>
      <c r="S20" s="560" t="s">
        <v>42</v>
      </c>
      <c r="T20" s="560" t="s">
        <v>42</v>
      </c>
      <c r="U20" s="547" t="s">
        <v>21</v>
      </c>
      <c r="V20" s="548" t="s">
        <v>40</v>
      </c>
      <c r="W20" s="548" t="s">
        <v>41</v>
      </c>
      <c r="X20" s="568" t="s">
        <v>21</v>
      </c>
      <c r="Y20" s="568" t="s">
        <v>42</v>
      </c>
      <c r="Z20" s="568" t="s">
        <v>36</v>
      </c>
      <c r="AA20" s="643" t="s">
        <v>21</v>
      </c>
      <c r="AB20" s="548" t="s">
        <v>28</v>
      </c>
      <c r="AC20" s="548" t="s">
        <v>34</v>
      </c>
      <c r="AD20" s="548" t="s">
        <v>21</v>
      </c>
      <c r="AE20" s="548" t="s">
        <v>40</v>
      </c>
      <c r="AF20" s="568" t="s">
        <v>24</v>
      </c>
      <c r="AG20" s="587">
        <f t="shared" si="2"/>
        <v>16</v>
      </c>
      <c r="AH20" s="100">
        <f t="shared" si="3"/>
        <v>0</v>
      </c>
      <c r="AI20" s="101">
        <f t="shared" si="4"/>
        <v>16</v>
      </c>
      <c r="AJ20" s="104" t="s">
        <v>48</v>
      </c>
      <c r="AK20" s="98"/>
      <c r="AL20" s="55">
        <f t="shared" si="15"/>
        <v>0</v>
      </c>
      <c r="AM20" s="55">
        <f t="shared" si="5"/>
        <v>8</v>
      </c>
      <c r="AN20" s="55">
        <f t="shared" si="6"/>
        <v>8</v>
      </c>
      <c r="AO20" s="55">
        <f t="shared" si="7"/>
        <v>1</v>
      </c>
      <c r="AP20" s="55">
        <f t="shared" si="8"/>
        <v>1</v>
      </c>
      <c r="AQ20" s="55">
        <f t="shared" si="9"/>
        <v>1</v>
      </c>
      <c r="AR20" s="55">
        <f t="shared" si="10"/>
        <v>1</v>
      </c>
      <c r="AS20" s="55">
        <f t="shared" si="11"/>
        <v>3</v>
      </c>
      <c r="AT20" s="55">
        <f t="shared" si="12"/>
        <v>3</v>
      </c>
      <c r="AU20" s="55">
        <f t="shared" si="13"/>
        <v>3</v>
      </c>
      <c r="AV20" s="55">
        <f t="shared" si="14"/>
        <v>3</v>
      </c>
    </row>
    <row r="21" spans="1:48" ht="14">
      <c r="A21" s="294" t="s">
        <v>46</v>
      </c>
      <c r="B21" s="37" t="s">
        <v>32</v>
      </c>
      <c r="C21" s="557" t="s">
        <v>129</v>
      </c>
      <c r="D21" s="732" t="s">
        <v>24</v>
      </c>
      <c r="E21" s="733" t="s">
        <v>34</v>
      </c>
      <c r="F21" s="734" t="s">
        <v>21</v>
      </c>
      <c r="G21" s="733" t="s">
        <v>40</v>
      </c>
      <c r="H21" s="733" t="s">
        <v>21</v>
      </c>
      <c r="I21" s="549" t="s">
        <v>24</v>
      </c>
      <c r="J21" s="549" t="s">
        <v>34</v>
      </c>
      <c r="K21" s="549" t="s">
        <v>24</v>
      </c>
      <c r="L21" s="549" t="s">
        <v>34</v>
      </c>
      <c r="M21" s="556" t="s">
        <v>21</v>
      </c>
      <c r="N21" s="565" t="s">
        <v>40</v>
      </c>
      <c r="O21" s="549" t="s">
        <v>41</v>
      </c>
      <c r="P21" s="555" t="s">
        <v>24</v>
      </c>
      <c r="Q21" s="553" t="s">
        <v>34</v>
      </c>
      <c r="R21" s="556" t="s">
        <v>21</v>
      </c>
      <c r="S21" s="553" t="s">
        <v>21</v>
      </c>
      <c r="T21" s="608" t="s">
        <v>141</v>
      </c>
      <c r="U21" s="556" t="s">
        <v>42</v>
      </c>
      <c r="V21" s="556" t="s">
        <v>36</v>
      </c>
      <c r="W21" s="556" t="s">
        <v>24</v>
      </c>
      <c r="X21" s="556" t="s">
        <v>34</v>
      </c>
      <c r="Y21" s="556" t="s">
        <v>21</v>
      </c>
      <c r="Z21" s="556" t="s">
        <v>24</v>
      </c>
      <c r="AA21" s="565" t="s">
        <v>34</v>
      </c>
      <c r="AB21" s="608" t="s">
        <v>21</v>
      </c>
      <c r="AC21" s="584" t="s">
        <v>41</v>
      </c>
      <c r="AD21" s="585" t="s">
        <v>24</v>
      </c>
      <c r="AE21" s="585" t="s">
        <v>34</v>
      </c>
      <c r="AF21" s="722" t="s">
        <v>21</v>
      </c>
      <c r="AG21" s="587">
        <f t="shared" si="2"/>
        <v>16</v>
      </c>
      <c r="AH21" s="100">
        <f t="shared" si="3"/>
        <v>0</v>
      </c>
      <c r="AI21" s="101">
        <f t="shared" si="4"/>
        <v>28</v>
      </c>
      <c r="AJ21" s="104" t="s">
        <v>48</v>
      </c>
      <c r="AK21" s="98"/>
      <c r="AL21" s="55">
        <f t="shared" si="15"/>
        <v>0</v>
      </c>
      <c r="AM21" s="55">
        <f t="shared" si="5"/>
        <v>8</v>
      </c>
      <c r="AN21" s="55">
        <f t="shared" si="6"/>
        <v>8</v>
      </c>
      <c r="AO21" s="55">
        <f t="shared" si="7"/>
        <v>7</v>
      </c>
      <c r="AP21" s="55">
        <f t="shared" si="8"/>
        <v>7</v>
      </c>
      <c r="AQ21" s="55">
        <f t="shared" si="9"/>
        <v>7</v>
      </c>
      <c r="AR21" s="55">
        <f t="shared" si="10"/>
        <v>7</v>
      </c>
      <c r="AS21" s="55">
        <f t="shared" si="11"/>
        <v>0</v>
      </c>
      <c r="AT21" s="55">
        <f t="shared" si="12"/>
        <v>0</v>
      </c>
      <c r="AU21" s="55">
        <f t="shared" si="13"/>
        <v>0</v>
      </c>
      <c r="AV21" s="55">
        <f t="shared" si="14"/>
        <v>0</v>
      </c>
    </row>
    <row r="22" spans="1:48" ht="14">
      <c r="A22" s="433" t="s">
        <v>46</v>
      </c>
      <c r="B22" s="599" t="s">
        <v>44</v>
      </c>
      <c r="C22" s="558" t="s">
        <v>61</v>
      </c>
      <c r="D22" s="735" t="s">
        <v>40</v>
      </c>
      <c r="E22" s="550" t="s">
        <v>41</v>
      </c>
      <c r="F22" s="686" t="s">
        <v>141</v>
      </c>
      <c r="G22" s="736" t="s">
        <v>21</v>
      </c>
      <c r="H22" s="736" t="s">
        <v>41</v>
      </c>
      <c r="I22" s="550" t="s">
        <v>41</v>
      </c>
      <c r="J22" s="550" t="s">
        <v>42</v>
      </c>
      <c r="K22" s="550" t="s">
        <v>21</v>
      </c>
      <c r="L22" s="550" t="s">
        <v>40</v>
      </c>
      <c r="M22" s="686" t="s">
        <v>141</v>
      </c>
      <c r="N22" s="148" t="s">
        <v>35</v>
      </c>
      <c r="O22" s="107" t="s">
        <v>21</v>
      </c>
      <c r="P22" s="107" t="s">
        <v>21</v>
      </c>
      <c r="Q22" s="550" t="s">
        <v>42</v>
      </c>
      <c r="R22" s="550" t="s">
        <v>41</v>
      </c>
      <c r="S22" s="550" t="s">
        <v>40</v>
      </c>
      <c r="T22" s="550" t="s">
        <v>36</v>
      </c>
      <c r="U22" s="550" t="s">
        <v>21</v>
      </c>
      <c r="V22" s="550" t="s">
        <v>42</v>
      </c>
      <c r="W22" s="550" t="s">
        <v>36</v>
      </c>
      <c r="X22" s="550" t="s">
        <v>36</v>
      </c>
      <c r="Y22" s="143" t="s">
        <v>21</v>
      </c>
      <c r="Z22" s="272" t="s">
        <v>21</v>
      </c>
      <c r="AA22" s="578" t="s">
        <v>141</v>
      </c>
      <c r="AB22" s="107" t="s">
        <v>36</v>
      </c>
      <c r="AC22" s="550" t="s">
        <v>40</v>
      </c>
      <c r="AD22" s="550" t="s">
        <v>41</v>
      </c>
      <c r="AE22" s="550" t="s">
        <v>41</v>
      </c>
      <c r="AF22" s="723" t="s">
        <v>21</v>
      </c>
      <c r="AG22" s="587">
        <f t="shared" si="2"/>
        <v>16</v>
      </c>
      <c r="AH22" s="100">
        <f t="shared" si="3"/>
        <v>1</v>
      </c>
      <c r="AI22" s="101">
        <f t="shared" si="4"/>
        <v>0</v>
      </c>
      <c r="AJ22" s="104" t="s">
        <v>51</v>
      </c>
      <c r="AK22" s="98"/>
      <c r="AL22" s="55">
        <f t="shared" si="15"/>
        <v>0</v>
      </c>
      <c r="AM22" s="55">
        <f t="shared" si="5"/>
        <v>8</v>
      </c>
      <c r="AN22" s="55">
        <f t="shared" si="6"/>
        <v>8</v>
      </c>
      <c r="AO22" s="55">
        <f t="shared" si="7"/>
        <v>0</v>
      </c>
      <c r="AP22" s="55">
        <f t="shared" si="8"/>
        <v>0</v>
      </c>
      <c r="AQ22" s="55">
        <f t="shared" si="9"/>
        <v>0</v>
      </c>
      <c r="AR22" s="55">
        <f t="shared" si="10"/>
        <v>0</v>
      </c>
      <c r="AS22" s="55">
        <f t="shared" si="11"/>
        <v>0</v>
      </c>
      <c r="AT22" s="55">
        <f t="shared" si="12"/>
        <v>0</v>
      </c>
      <c r="AU22" s="55">
        <f t="shared" si="13"/>
        <v>0</v>
      </c>
      <c r="AV22" s="55">
        <f t="shared" si="14"/>
        <v>0</v>
      </c>
    </row>
    <row r="23" spans="1:48" ht="14">
      <c r="A23" s="19"/>
      <c r="B23" s="434"/>
      <c r="C23" s="559"/>
      <c r="D23" s="547"/>
      <c r="E23" s="547"/>
      <c r="F23" s="547"/>
      <c r="G23" s="547"/>
      <c r="H23" s="547"/>
      <c r="I23" s="547"/>
      <c r="J23" s="548"/>
      <c r="K23" s="568"/>
      <c r="L23" s="568"/>
      <c r="M23" s="548"/>
      <c r="N23" s="569"/>
      <c r="O23" s="547"/>
      <c r="P23" s="547"/>
      <c r="Q23" s="547"/>
      <c r="R23" s="547"/>
      <c r="S23" s="547"/>
      <c r="T23" s="547"/>
      <c r="U23" s="547"/>
      <c r="V23" s="547"/>
      <c r="W23" s="547"/>
      <c r="X23" s="560"/>
      <c r="Y23" s="547"/>
      <c r="Z23" s="547"/>
      <c r="AA23" s="569"/>
      <c r="AB23" s="547"/>
      <c r="AC23" s="560"/>
      <c r="AD23" s="560"/>
      <c r="AE23" s="560"/>
      <c r="AF23" s="560"/>
      <c r="AG23" s="587">
        <f t="shared" si="2"/>
        <v>0</v>
      </c>
      <c r="AH23" s="100">
        <f t="shared" si="3"/>
        <v>0</v>
      </c>
      <c r="AI23" s="101">
        <f t="shared" si="4"/>
        <v>0</v>
      </c>
      <c r="AJ23" s="373"/>
      <c r="AK23" s="98"/>
      <c r="AL23" s="55"/>
      <c r="AM23" s="55">
        <f t="shared" si="5"/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 s="55">
        <f t="shared" si="9"/>
        <v>0</v>
      </c>
      <c r="AR23" s="55">
        <f t="shared" si="10"/>
        <v>0</v>
      </c>
      <c r="AS23" s="55">
        <f t="shared" si="11"/>
        <v>0</v>
      </c>
      <c r="AT23" s="55">
        <f t="shared" si="12"/>
        <v>0</v>
      </c>
      <c r="AU23" s="55">
        <f t="shared" si="13"/>
        <v>0</v>
      </c>
      <c r="AV23" s="55">
        <f t="shared" si="14"/>
        <v>0</v>
      </c>
    </row>
    <row r="24" spans="1:48" ht="14">
      <c r="A24" s="19"/>
      <c r="B24" s="367"/>
      <c r="C24" s="559"/>
      <c r="D24" s="547"/>
      <c r="E24" s="547"/>
      <c r="F24" s="547"/>
      <c r="G24" s="547"/>
      <c r="H24" s="547"/>
      <c r="I24" s="547"/>
      <c r="J24" s="547"/>
      <c r="K24" s="547"/>
      <c r="L24" s="547"/>
      <c r="M24" s="560"/>
      <c r="N24" s="569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  <c r="AA24" s="566"/>
      <c r="AB24" s="547"/>
      <c r="AC24" s="547"/>
      <c r="AD24" s="547"/>
      <c r="AE24" s="547"/>
      <c r="AF24" s="547"/>
      <c r="AG24" s="587">
        <f t="shared" si="2"/>
        <v>0</v>
      </c>
      <c r="AH24" s="100">
        <f t="shared" si="3"/>
        <v>0</v>
      </c>
      <c r="AI24" s="101">
        <f t="shared" si="4"/>
        <v>0</v>
      </c>
      <c r="AJ24" s="373"/>
      <c r="AK24" s="98"/>
      <c r="AL24" s="55"/>
      <c r="AM24" s="55">
        <f t="shared" si="5"/>
        <v>0</v>
      </c>
      <c r="AN24" s="55">
        <f t="shared" si="6"/>
        <v>0</v>
      </c>
      <c r="AO24" s="55">
        <f t="shared" si="7"/>
        <v>0</v>
      </c>
      <c r="AP24" s="55">
        <f t="shared" si="8"/>
        <v>0</v>
      </c>
      <c r="AQ24" s="55">
        <f t="shared" si="9"/>
        <v>0</v>
      </c>
      <c r="AR24" s="55">
        <f t="shared" si="10"/>
        <v>0</v>
      </c>
      <c r="AS24" s="55">
        <f t="shared" si="11"/>
        <v>0</v>
      </c>
      <c r="AT24" s="55">
        <f t="shared" si="12"/>
        <v>0</v>
      </c>
      <c r="AU24" s="55">
        <f t="shared" si="13"/>
        <v>0</v>
      </c>
      <c r="AV24" s="55">
        <f t="shared" si="14"/>
        <v>0</v>
      </c>
    </row>
    <row r="25" spans="1:48" ht="14">
      <c r="A25" s="19"/>
      <c r="B25" s="295"/>
      <c r="C25" s="559"/>
      <c r="D25" s="547"/>
      <c r="E25" s="547"/>
      <c r="F25" s="547"/>
      <c r="G25" s="547"/>
      <c r="H25" s="547"/>
      <c r="I25" s="713"/>
      <c r="J25" s="713"/>
      <c r="K25" s="713"/>
      <c r="L25" s="547"/>
      <c r="M25" s="547"/>
      <c r="N25" s="566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66"/>
      <c r="AB25" s="547"/>
      <c r="AC25" s="547"/>
      <c r="AD25" s="547"/>
      <c r="AE25" s="547"/>
      <c r="AF25" s="547"/>
      <c r="AG25" s="587"/>
      <c r="AH25" s="100"/>
      <c r="AI25" s="101"/>
      <c r="AJ25" s="228"/>
      <c r="AL25" s="55">
        <f>COUNTIF(D25:AF25,"日")</f>
        <v>0</v>
      </c>
      <c r="AM25" s="55">
        <f t="shared" si="5"/>
        <v>0</v>
      </c>
      <c r="AN25" s="55">
        <f t="shared" si="6"/>
        <v>0</v>
      </c>
      <c r="AO25" s="55">
        <f t="shared" si="7"/>
        <v>0</v>
      </c>
      <c r="AP25" s="55">
        <f t="shared" si="8"/>
        <v>0</v>
      </c>
      <c r="AQ25" s="55">
        <f t="shared" si="9"/>
        <v>0</v>
      </c>
      <c r="AR25" s="55">
        <f t="shared" si="10"/>
        <v>0</v>
      </c>
      <c r="AS25" s="55">
        <f t="shared" si="11"/>
        <v>0</v>
      </c>
      <c r="AT25" s="55">
        <f t="shared" si="12"/>
        <v>0</v>
      </c>
      <c r="AU25" s="55">
        <f t="shared" si="13"/>
        <v>0</v>
      </c>
      <c r="AV25" s="55">
        <f t="shared" si="14"/>
        <v>0</v>
      </c>
    </row>
    <row r="26" spans="1:48" ht="14">
      <c r="A26" s="1258" t="s">
        <v>62</v>
      </c>
      <c r="B26" s="1258"/>
      <c r="C26" s="1258"/>
      <c r="D26" s="462"/>
      <c r="E26" s="737"/>
      <c r="F26" s="468"/>
      <c r="G26" s="48"/>
      <c r="H26" s="371"/>
      <c r="I26" s="742"/>
      <c r="J26" s="81"/>
      <c r="K26" s="65"/>
      <c r="L26" s="46"/>
      <c r="M26" s="371"/>
      <c r="N26" s="371"/>
      <c r="O26" s="67"/>
      <c r="P26" s="456"/>
      <c r="Q26" s="526"/>
      <c r="R26" s="65"/>
      <c r="S26" s="46"/>
      <c r="T26" s="371"/>
      <c r="U26" s="371"/>
      <c r="V26" s="46"/>
      <c r="W26" s="371"/>
      <c r="X26" s="474"/>
      <c r="Y26" s="65"/>
      <c r="Z26" s="371"/>
      <c r="AA26" s="371"/>
      <c r="AB26" s="371"/>
      <c r="AC26" s="46"/>
      <c r="AD26" s="371"/>
      <c r="AE26" s="46"/>
      <c r="AF26" s="46"/>
      <c r="AG26" s="108"/>
      <c r="AH26" s="109"/>
      <c r="AI26" s="110"/>
      <c r="AJ26" s="111"/>
      <c r="AM26" s="55">
        <f t="shared" si="5"/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 s="55">
        <f t="shared" si="9"/>
        <v>0</v>
      </c>
      <c r="AR26" s="55">
        <f t="shared" si="10"/>
        <v>0</v>
      </c>
      <c r="AS26" s="55">
        <f t="shared" si="11"/>
        <v>0</v>
      </c>
      <c r="AT26" s="55">
        <f t="shared" si="12"/>
        <v>0</v>
      </c>
      <c r="AU26" s="55">
        <f t="shared" si="13"/>
        <v>0</v>
      </c>
      <c r="AV26" s="55">
        <f t="shared" si="14"/>
        <v>0</v>
      </c>
    </row>
    <row r="27" spans="1:48" ht="14">
      <c r="A27" s="1259" t="s">
        <v>63</v>
      </c>
      <c r="B27" s="1259"/>
      <c r="C27" s="49"/>
      <c r="D27" s="1292"/>
      <c r="E27" s="1290"/>
      <c r="F27" s="1290"/>
      <c r="G27" s="1290" t="s">
        <v>148</v>
      </c>
      <c r="H27" s="1290" t="s">
        <v>148</v>
      </c>
      <c r="I27" s="1290"/>
      <c r="J27" s="1290" t="s">
        <v>148</v>
      </c>
      <c r="K27" s="1290"/>
      <c r="L27" s="1290"/>
      <c r="M27" s="1290"/>
      <c r="N27" s="1290"/>
      <c r="O27" s="1290"/>
      <c r="P27" s="1290" t="s">
        <v>67</v>
      </c>
      <c r="Q27" s="1290"/>
      <c r="R27" s="1290"/>
      <c r="S27" s="1290"/>
      <c r="T27" s="1290"/>
      <c r="U27" s="1290"/>
      <c r="V27" s="1290"/>
      <c r="W27" s="1290"/>
      <c r="X27" s="1290"/>
      <c r="Y27" s="1291"/>
      <c r="Z27" s="1290"/>
      <c r="AA27" s="1290"/>
      <c r="AB27" s="1290" t="s">
        <v>148</v>
      </c>
      <c r="AC27" s="1290"/>
      <c r="AD27" s="1290" t="s">
        <v>149</v>
      </c>
      <c r="AE27" s="1290"/>
      <c r="AF27" s="1290"/>
      <c r="AG27" s="479"/>
      <c r="AH27" s="480"/>
      <c r="AI27" s="481"/>
      <c r="AJ27" s="482"/>
      <c r="AM27" s="55">
        <f t="shared" si="5"/>
        <v>0</v>
      </c>
      <c r="AN27" s="55">
        <f t="shared" si="6"/>
        <v>0</v>
      </c>
      <c r="AO27" s="55">
        <f t="shared" si="7"/>
        <v>0</v>
      </c>
      <c r="AP27" s="55">
        <f t="shared" si="8"/>
        <v>0</v>
      </c>
      <c r="AQ27" s="55">
        <f t="shared" si="9"/>
        <v>0</v>
      </c>
      <c r="AR27" s="55">
        <f t="shared" si="10"/>
        <v>0</v>
      </c>
      <c r="AS27" s="55">
        <f t="shared" si="11"/>
        <v>0</v>
      </c>
      <c r="AT27" s="55">
        <f t="shared" si="12"/>
        <v>0</v>
      </c>
      <c r="AU27" s="55">
        <f t="shared" si="13"/>
        <v>0</v>
      </c>
      <c r="AV27" s="55">
        <f t="shared" si="14"/>
        <v>0</v>
      </c>
    </row>
    <row r="28" spans="1:48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1"/>
      <c r="Z28" s="1290"/>
      <c r="AA28" s="1290"/>
      <c r="AB28" s="1290"/>
      <c r="AC28" s="1290"/>
      <c r="AD28" s="1290"/>
      <c r="AE28" s="1290"/>
      <c r="AF28" s="1290"/>
      <c r="AG28" s="483"/>
      <c r="AH28" s="484"/>
      <c r="AI28" s="485"/>
      <c r="AJ28" s="486"/>
    </row>
    <row r="29" spans="1:48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1"/>
      <c r="Z29" s="1290"/>
      <c r="AA29" s="1290"/>
      <c r="AB29" s="1290"/>
      <c r="AC29" s="1290"/>
      <c r="AD29" s="1290"/>
      <c r="AE29" s="1290"/>
      <c r="AF29" s="1290"/>
      <c r="AG29" s="4"/>
      <c r="AH29" s="3"/>
      <c r="AI29" s="3"/>
      <c r="AJ29" s="487"/>
    </row>
    <row r="30" spans="1:48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1"/>
      <c r="Z30" s="1290"/>
      <c r="AA30" s="1290"/>
      <c r="AB30" s="1290"/>
      <c r="AC30" s="1290"/>
      <c r="AD30" s="1290"/>
      <c r="AE30" s="1290"/>
      <c r="AF30" s="1290"/>
      <c r="AG30" s="4"/>
      <c r="AH30" s="5"/>
      <c r="AI30" s="3"/>
      <c r="AJ30" s="487"/>
    </row>
    <row r="31" spans="1:48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1"/>
      <c r="Z31" s="1290"/>
      <c r="AA31" s="1290"/>
      <c r="AB31" s="1290"/>
      <c r="AC31" s="1290"/>
      <c r="AD31" s="1290"/>
      <c r="AE31" s="1290"/>
      <c r="AF31" s="1290"/>
      <c r="AG31" s="488"/>
      <c r="AH31" s="489"/>
      <c r="AI31" s="3"/>
      <c r="AJ31" s="487"/>
    </row>
    <row r="32" spans="1:48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1"/>
      <c r="Z32" s="1290"/>
      <c r="AA32" s="1290"/>
      <c r="AB32" s="1290"/>
      <c r="AC32" s="1290"/>
      <c r="AD32" s="1290"/>
      <c r="AE32" s="1290"/>
      <c r="AF32" s="1290"/>
      <c r="AG32" s="490"/>
      <c r="AH32" s="491"/>
      <c r="AI32" s="492"/>
      <c r="AJ32" s="493"/>
    </row>
    <row r="34" spans="3:32" ht="14" hidden="1" outlineLevel="1">
      <c r="C34" t="s">
        <v>69</v>
      </c>
      <c r="D34" s="55">
        <f t="shared" ref="D34:AF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</row>
    <row r="35" spans="3:32" ht="14" hidden="1" outlineLevel="1">
      <c r="C35" t="s">
        <v>70</v>
      </c>
      <c r="D35" s="55">
        <f t="shared" ref="D35:AF35" si="17">COUNTIF(D8:D25,"２早")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</row>
    <row r="36" spans="3:32" ht="14" hidden="1" outlineLevel="1">
      <c r="C36" t="s">
        <v>42</v>
      </c>
      <c r="D36" s="55">
        <f t="shared" ref="D36:AF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</row>
    <row r="37" spans="3:32" s="1" customFormat="1" ht="14" hidden="1" outlineLevel="1">
      <c r="C37" s="1" t="s">
        <v>71</v>
      </c>
      <c r="D37" s="55">
        <f t="shared" ref="D37:AF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</row>
    <row r="38" spans="3:32" s="1" customFormat="1" ht="14" hidden="1" outlineLevel="1">
      <c r="C38" s="1" t="s">
        <v>23</v>
      </c>
      <c r="D38" s="55">
        <f t="shared" ref="D38:AF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</row>
    <row r="39" spans="3:32" s="1" customFormat="1" ht="14" hidden="1" outlineLevel="1">
      <c r="C39" s="1" t="s">
        <v>25</v>
      </c>
      <c r="D39" s="55">
        <f t="shared" ref="D39:AF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</row>
    <row r="40" spans="3:32" s="1" customFormat="1" ht="14" hidden="1" outlineLevel="1">
      <c r="C40" s="1" t="s">
        <v>24</v>
      </c>
      <c r="D40" s="55">
        <f t="shared" ref="D40:AF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</row>
    <row r="41" spans="3:32" s="1" customFormat="1" ht="14" hidden="1" outlineLevel="1">
      <c r="C41" s="1" t="s">
        <v>26</v>
      </c>
      <c r="D41" s="55">
        <f t="shared" ref="D41:AF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</row>
    <row r="42" spans="3:32" s="1" customFormat="1" ht="14" hidden="1" outlineLevel="1">
      <c r="C42" s="1" t="s">
        <v>41</v>
      </c>
      <c r="D42" s="55">
        <f t="shared" ref="D42:AF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</row>
    <row r="43" spans="3:32" s="1" customFormat="1" ht="14" hidden="1" outlineLevel="1">
      <c r="C43" s="1" t="s">
        <v>72</v>
      </c>
      <c r="D43" s="55">
        <f t="shared" ref="D43:AF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</row>
    <row r="44" spans="3:32" s="1" customFormat="1" ht="14" hidden="1" outlineLevel="1">
      <c r="C44" s="1" t="s">
        <v>36</v>
      </c>
      <c r="D44" s="55">
        <f t="shared" ref="D44:AF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</row>
    <row r="45" spans="3:32" s="1" customFormat="1" ht="14" hidden="1" outlineLevel="1">
      <c r="C45" s="1" t="s">
        <v>73</v>
      </c>
      <c r="D45" s="55">
        <f t="shared" ref="D45:AF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</row>
    <row r="46" spans="3:32" s="1" customFormat="1" ht="14" hidden="1" outlineLevel="1">
      <c r="C46" s="1" t="s">
        <v>27</v>
      </c>
      <c r="D46" s="55">
        <f t="shared" ref="D46:AF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</row>
    <row r="47" spans="3:32" s="1" customFormat="1" ht="14" hidden="1" outlineLevel="1">
      <c r="C47" s="1" t="s">
        <v>28</v>
      </c>
      <c r="D47" s="55">
        <f t="shared" ref="D47:AF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</row>
    <row r="48" spans="3:32" s="1" customFormat="1" ht="14" hidden="1" outlineLevel="1">
      <c r="C48" s="1" t="s">
        <v>29</v>
      </c>
      <c r="D48" s="55">
        <f t="shared" ref="D48:AF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</row>
    <row r="49" spans="3:32" s="1" customFormat="1" ht="14" hidden="1" outlineLevel="1">
      <c r="C49" s="1" t="s">
        <v>30</v>
      </c>
      <c r="D49" s="55">
        <f t="shared" ref="D49:AF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</row>
    <row r="50" spans="3:32" s="1" customFormat="1" ht="14" collapsed="1">
      <c r="C50" s="1" t="s">
        <v>40</v>
      </c>
      <c r="D50" s="55">
        <f t="shared" ref="D50:AF50" si="32">SUM(D34:D35)</f>
        <v>2</v>
      </c>
      <c r="E50" s="55">
        <f t="shared" si="32"/>
        <v>2</v>
      </c>
      <c r="F50" s="55">
        <f t="shared" si="32"/>
        <v>2</v>
      </c>
      <c r="G50" s="55">
        <f t="shared" si="32"/>
        <v>2</v>
      </c>
      <c r="H50" s="55">
        <f t="shared" si="32"/>
        <v>2</v>
      </c>
      <c r="I50" s="55">
        <f t="shared" si="32"/>
        <v>2</v>
      </c>
      <c r="J50" s="55">
        <f t="shared" si="32"/>
        <v>2</v>
      </c>
      <c r="K50" s="55">
        <f t="shared" si="32"/>
        <v>2</v>
      </c>
      <c r="L50" s="55">
        <f t="shared" si="32"/>
        <v>2</v>
      </c>
      <c r="M50" s="55">
        <f t="shared" si="32"/>
        <v>2</v>
      </c>
      <c r="N50" s="55">
        <f t="shared" si="32"/>
        <v>2</v>
      </c>
      <c r="O50" s="55">
        <f t="shared" si="32"/>
        <v>2</v>
      </c>
      <c r="P50" s="55">
        <f t="shared" si="32"/>
        <v>2</v>
      </c>
      <c r="Q50" s="55">
        <f t="shared" si="32"/>
        <v>2</v>
      </c>
      <c r="R50" s="55">
        <f t="shared" si="32"/>
        <v>2</v>
      </c>
      <c r="S50" s="55">
        <f t="shared" si="32"/>
        <v>2</v>
      </c>
      <c r="T50" s="55">
        <f t="shared" si="32"/>
        <v>2</v>
      </c>
      <c r="U50" s="55">
        <f t="shared" si="32"/>
        <v>2</v>
      </c>
      <c r="V50" s="55">
        <f t="shared" si="32"/>
        <v>2</v>
      </c>
      <c r="W50" s="55">
        <f t="shared" si="32"/>
        <v>2</v>
      </c>
      <c r="X50" s="55">
        <f t="shared" si="32"/>
        <v>2</v>
      </c>
      <c r="Y50" s="55">
        <f t="shared" si="32"/>
        <v>2</v>
      </c>
      <c r="Z50" s="55">
        <f t="shared" si="32"/>
        <v>2</v>
      </c>
      <c r="AA50" s="55">
        <f t="shared" si="32"/>
        <v>2</v>
      </c>
      <c r="AB50" s="55">
        <f t="shared" si="32"/>
        <v>2</v>
      </c>
      <c r="AC50" s="55">
        <f t="shared" si="32"/>
        <v>2</v>
      </c>
      <c r="AD50" s="55">
        <f t="shared" si="32"/>
        <v>2</v>
      </c>
      <c r="AE50" s="55">
        <f t="shared" si="32"/>
        <v>2</v>
      </c>
      <c r="AF50" s="55">
        <f t="shared" si="32"/>
        <v>2</v>
      </c>
    </row>
    <row r="51" spans="3:32" s="1" customFormat="1" ht="14">
      <c r="C51" s="1" t="s">
        <v>42</v>
      </c>
      <c r="D51" s="55">
        <f t="shared" ref="D51:AF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</row>
    <row r="52" spans="3:32" s="1" customFormat="1" ht="14">
      <c r="C52" s="1" t="s">
        <v>24</v>
      </c>
      <c r="D52" s="55">
        <f t="shared" ref="D52:AF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</row>
    <row r="53" spans="3:32" s="1" customFormat="1" ht="14">
      <c r="C53" s="1" t="s">
        <v>41</v>
      </c>
      <c r="D53" s="55">
        <f t="shared" ref="D53:AF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</row>
    <row r="54" spans="3:32" s="1" customFormat="1" ht="14">
      <c r="C54" s="1" t="s">
        <v>36</v>
      </c>
      <c r="D54" s="55">
        <f t="shared" ref="D54:AF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</row>
    <row r="55" spans="3:32" s="1" customFormat="1" ht="14">
      <c r="C55" s="1" t="s">
        <v>28</v>
      </c>
      <c r="D55" s="55">
        <f t="shared" ref="D55:AF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</row>
    <row r="56" spans="3:32" s="1" customFormat="1" ht="14"/>
    <row r="57" spans="3:32" s="1" customFormat="1" ht="14"/>
    <row r="58" spans="3:32" s="1" customFormat="1" ht="14"/>
  </sheetData>
  <mergeCells count="47">
    <mergeCell ref="Y1:AF1"/>
    <mergeCell ref="AG1:AJ1"/>
    <mergeCell ref="A26:C26"/>
    <mergeCell ref="A4:A7"/>
    <mergeCell ref="B4:B7"/>
    <mergeCell ref="C4:C6"/>
    <mergeCell ref="A2:C2"/>
    <mergeCell ref="E2:J2"/>
    <mergeCell ref="Y2:AF2"/>
    <mergeCell ref="AG2:AJ2"/>
    <mergeCell ref="K4:Q4"/>
    <mergeCell ref="R4:X4"/>
    <mergeCell ref="Y4:AE4"/>
    <mergeCell ref="AG4:AI4"/>
    <mergeCell ref="D27:D32"/>
    <mergeCell ref="A27:B32"/>
    <mergeCell ref="D4:J4"/>
    <mergeCell ref="E27:E32"/>
    <mergeCell ref="F27:F32"/>
    <mergeCell ref="G27:G32"/>
    <mergeCell ref="H27:H32"/>
    <mergeCell ref="I27:I32"/>
    <mergeCell ref="P27:P32"/>
    <mergeCell ref="Q27:Q32"/>
    <mergeCell ref="R27:R32"/>
    <mergeCell ref="S27:S32"/>
    <mergeCell ref="J27:J32"/>
    <mergeCell ref="K27:K32"/>
    <mergeCell ref="L27:L32"/>
    <mergeCell ref="M27:M32"/>
    <mergeCell ref="N27:N32"/>
    <mergeCell ref="AD27:AD32"/>
    <mergeCell ref="AE27:AE32"/>
    <mergeCell ref="AF27:AF32"/>
    <mergeCell ref="AJ4:AJ7"/>
    <mergeCell ref="K1:P2"/>
    <mergeCell ref="Y27:Y32"/>
    <mergeCell ref="Z27:Z32"/>
    <mergeCell ref="AA27:AA32"/>
    <mergeCell ref="AB27:AB32"/>
    <mergeCell ref="AC27:AC32"/>
    <mergeCell ref="T27:T32"/>
    <mergeCell ref="U27:U32"/>
    <mergeCell ref="V27:V32"/>
    <mergeCell ref="W27:W32"/>
    <mergeCell ref="X27:X32"/>
    <mergeCell ref="O27:O32"/>
  </mergeCells>
  <phoneticPr fontId="114"/>
  <conditionalFormatting sqref="D8:H8">
    <cfRule type="expression" dxfId="10798" priority="53" stopIfTrue="1">
      <formula>AND(WEEKDAY(D$5)=1)</formula>
    </cfRule>
  </conditionalFormatting>
  <conditionalFormatting sqref="D14:I20">
    <cfRule type="expression" dxfId="10797" priority="67" stopIfTrue="1">
      <formula>AND(WEEKDAY(D$5)=1)</formula>
    </cfRule>
  </conditionalFormatting>
  <conditionalFormatting sqref="D13:P13">
    <cfRule type="expression" dxfId="10796" priority="13" stopIfTrue="1">
      <formula>AND(WEEKDAY(D$5)=1)</formula>
    </cfRule>
  </conditionalFormatting>
  <conditionalFormatting sqref="D21:S22">
    <cfRule type="expression" dxfId="10795" priority="1" stopIfTrue="1">
      <formula>AND(WEEKDAY(D$5)=1)</formula>
    </cfRule>
  </conditionalFormatting>
  <conditionalFormatting sqref="D5:AF25">
    <cfRule type="expression" dxfId="10794" priority="25" stopIfTrue="1">
      <formula>AND(WEEKDAY(D$5)=1)</formula>
    </cfRule>
  </conditionalFormatting>
  <conditionalFormatting sqref="J14:J18">
    <cfRule type="expression" dxfId="10793" priority="68" stopIfTrue="1">
      <formula>AND(WEEKDAY(J$5)=1)</formula>
    </cfRule>
  </conditionalFormatting>
  <conditionalFormatting sqref="J19:S20">
    <cfRule type="expression" dxfId="10792" priority="24" stopIfTrue="1">
      <formula>AND(WEEKDAY(J$5)=1)</formula>
    </cfRule>
  </conditionalFormatting>
  <conditionalFormatting sqref="K14:Y14">
    <cfRule type="expression" dxfId="10791" priority="19" stopIfTrue="1">
      <formula>AND(WEEKDAY(K$5)=1)</formula>
    </cfRule>
  </conditionalFormatting>
  <conditionalFormatting sqref="K18:Z18">
    <cfRule type="expression" dxfId="10790" priority="37" stopIfTrue="1">
      <formula>AND(WEEKDAY(K$5)=1)</formula>
    </cfRule>
  </conditionalFormatting>
  <conditionalFormatting sqref="K15:AA17">
    <cfRule type="expression" dxfId="10789" priority="17" stopIfTrue="1">
      <formula>AND(WEEKDAY(K$5)=1)</formula>
    </cfRule>
  </conditionalFormatting>
  <conditionalFormatting sqref="L8:N8">
    <cfRule type="expression" dxfId="10788" priority="2" stopIfTrue="1">
      <formula>AND(WEEKDAY(L$5)=1)</formula>
    </cfRule>
  </conditionalFormatting>
  <conditionalFormatting sqref="L9:S12">
    <cfRule type="expression" dxfId="10787" priority="26" stopIfTrue="1">
      <formula>AND(WEEKDAY(L$5)=1)</formula>
    </cfRule>
  </conditionalFormatting>
  <conditionalFormatting sqref="P8:Y8">
    <cfRule type="expression" dxfId="10786" priority="15" stopIfTrue="1">
      <formula>AND(WEEKDAY(P$5)=1)</formula>
    </cfRule>
  </conditionalFormatting>
  <conditionalFormatting sqref="Q13">
    <cfRule type="expression" dxfId="10785" priority="100" stopIfTrue="1">
      <formula>AND(WEEKDAY(P$5)=1)</formula>
    </cfRule>
  </conditionalFormatting>
  <conditionalFormatting sqref="R13:Y13">
    <cfRule type="expression" dxfId="10784" priority="85" stopIfTrue="1">
      <formula>AND(WEEKDAY(R$5)=1)</formula>
    </cfRule>
  </conditionalFormatting>
  <conditionalFormatting sqref="T9:Y9">
    <cfRule type="expression" dxfId="10783" priority="36" stopIfTrue="1">
      <formula>AND(WEEKDAY(T$5)=1)</formula>
    </cfRule>
  </conditionalFormatting>
  <conditionalFormatting sqref="T12:Y12">
    <cfRule type="expression" dxfId="10782" priority="3" stopIfTrue="1">
      <formula>AND(WEEKDAY(T$5)=1)</formula>
    </cfRule>
  </conditionalFormatting>
  <conditionalFormatting sqref="T11:AA11">
    <cfRule type="expression" dxfId="10781" priority="22" stopIfTrue="1">
      <formula>AND(WEEKDAY(T$5)=1)</formula>
    </cfRule>
  </conditionalFormatting>
  <conditionalFormatting sqref="Z8:Z9 AA8:AB10 J8:K12 D9:I12 T10:Z10 T19:AB22">
    <cfRule type="expression" dxfId="10780" priority="42" stopIfTrue="1">
      <formula>AND(WEEKDAY(D$5)=1)</formula>
    </cfRule>
  </conditionalFormatting>
  <conditionalFormatting sqref="Z12:AA14">
    <cfRule type="expression" dxfId="10779" priority="20" stopIfTrue="1">
      <formula>AND(WEEKDAY(Z$5)=1)</formula>
    </cfRule>
  </conditionalFormatting>
  <conditionalFormatting sqref="AA18:AF22">
    <cfRule type="expression" dxfId="10778" priority="11" stopIfTrue="1">
      <formula>AND(WEEKDAY(AA$5)=1)</formula>
    </cfRule>
  </conditionalFormatting>
  <conditionalFormatting sqref="AB11:AB18">
    <cfRule type="expression" dxfId="10777" priority="6" stopIfTrue="1">
      <formula>AND(WEEKDAY(AB$5)=1)</formula>
    </cfRule>
  </conditionalFormatting>
  <conditionalFormatting sqref="AC9:AF17">
    <cfRule type="expression" dxfId="10776" priority="34" stopIfTrue="1">
      <formula>AND(WEEKDAY(AC$5)=1)</formula>
    </cfRule>
  </conditionalFormatting>
  <conditionalFormatting sqref="AD8:AF8">
    <cfRule type="expression" dxfId="10775" priority="14" stopIfTrue="1">
      <formula>AND(WEEKDAY(AD$5)=1)</formula>
    </cfRule>
  </conditionalFormatting>
  <conditionalFormatting sqref="AG8:AI25">
    <cfRule type="cellIs" dxfId="10774" priority="16" stopIfTrue="1" operator="equal">
      <formula>0</formula>
    </cfRule>
  </conditionalFormatting>
  <conditionalFormatting sqref="AL8:AL25">
    <cfRule type="cellIs" dxfId="10773" priority="94" stopIfTrue="1" operator="equal">
      <formula>0</formula>
    </cfRule>
  </conditionalFormatting>
  <dataValidations count="2">
    <dataValidation type="list" allowBlank="1" showInputMessage="1" showErrorMessage="1" sqref="I9:I22 N8:N22 O9:O22 AC9:AC22 D8:H22 AD8:AF22 P8:AB22 J8:M23" xr:uid="{00000000-0002-0000-2100-000000000000}">
      <formula1>"ヤ,2早,3早,2オ,3オ,2－,3－,－,日,有,2,3,事,ﾍﾙ,ｹｱ,6:30,7:00,8:30"</formula1>
    </dataValidation>
    <dataValidation type="list" allowBlank="1" showInputMessage="1" showErrorMessage="1" sqref="N23:AF25 D23:I25 J24:M25" xr:uid="{00000000-0002-0000-21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X59"/>
  <sheetViews>
    <sheetView workbookViewId="0">
      <selection activeCell="I24" sqref="I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244"/>
      <c r="N1" s="244"/>
      <c r="O1" s="244"/>
      <c r="P1" s="244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4"/>
      <c r="N2" s="244"/>
      <c r="O2" s="244"/>
      <c r="P2" s="244"/>
      <c r="Q2" s="3"/>
      <c r="R2" s="3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3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43891</v>
      </c>
      <c r="E5" s="11">
        <f>DATE($A$1,$D$2,2)</f>
        <v>43892</v>
      </c>
      <c r="F5" s="11">
        <f>DATE($A$1,$D$2,3)</f>
        <v>43893</v>
      </c>
      <c r="G5" s="11">
        <f>DATE($A$1,$D$2,4)</f>
        <v>43894</v>
      </c>
      <c r="H5" s="11">
        <f>DATE($A$1,$D$2,5)</f>
        <v>43895</v>
      </c>
      <c r="I5" s="11">
        <f>DATE($A$1,$D$2,6)</f>
        <v>43896</v>
      </c>
      <c r="J5" s="11">
        <f>DATE($A$1,$D$2,7)</f>
        <v>43897</v>
      </c>
      <c r="K5" s="11">
        <f>DATE($A$1,$D$2,8)</f>
        <v>43898</v>
      </c>
      <c r="L5" s="11">
        <f>DATE($A$1,$D$2,9)</f>
        <v>43899</v>
      </c>
      <c r="M5" s="11">
        <f>DATE($A$1,$D$2,10)</f>
        <v>43900</v>
      </c>
      <c r="N5" s="56">
        <f>DATE($A$1,$D$2,11)</f>
        <v>43901</v>
      </c>
      <c r="O5" s="11">
        <f>DATE($A$1,$D$2,12)</f>
        <v>43902</v>
      </c>
      <c r="P5" s="11">
        <f>DATE($A$1,$D$2,13)</f>
        <v>43903</v>
      </c>
      <c r="Q5" s="11">
        <f>DATE($A$1,$D$2,14)</f>
        <v>43904</v>
      </c>
      <c r="R5" s="11">
        <f>DATE($A$1,$D$2,15)</f>
        <v>43905</v>
      </c>
      <c r="S5" s="11">
        <f>DATE($A$1,$D$2,16)</f>
        <v>43906</v>
      </c>
      <c r="T5" s="11">
        <f>DATE($A$1,$D$2,17)</f>
        <v>43907</v>
      </c>
      <c r="U5" s="11">
        <f>DATE($A$1,$D$2,18)</f>
        <v>43908</v>
      </c>
      <c r="V5" s="11">
        <f>DATE($A$1,$D$2,19)</f>
        <v>43909</v>
      </c>
      <c r="W5" s="11">
        <f>DATE($A$1,$D$2,20)</f>
        <v>43910</v>
      </c>
      <c r="X5" s="11">
        <f>DATE($A$1,$D$2,21)</f>
        <v>43911</v>
      </c>
      <c r="Y5" s="11">
        <f>DATE($A$1,$D$2,22)</f>
        <v>43912</v>
      </c>
      <c r="Z5" s="11">
        <f>DATE($A$1,$D$2,23)</f>
        <v>43913</v>
      </c>
      <c r="AA5" s="11">
        <f>DATE($A$1,$D$2,24)</f>
        <v>43914</v>
      </c>
      <c r="AB5" s="11">
        <f>DATE($A$1,$D$2,25)</f>
        <v>43915</v>
      </c>
      <c r="AC5" s="11">
        <f>DATE($A$1,$D$2,26)</f>
        <v>43916</v>
      </c>
      <c r="AD5" s="11">
        <f>DATE($A$1,$D$2,27)</f>
        <v>43917</v>
      </c>
      <c r="AE5" s="11">
        <f>DATE($A$1,$D$2,28)</f>
        <v>43918</v>
      </c>
      <c r="AF5" s="88">
        <f>DATE($A$1,$D$2,29)</f>
        <v>43919</v>
      </c>
      <c r="AG5" s="11">
        <f>DATE($A$1,$D$2,30)</f>
        <v>43920</v>
      </c>
      <c r="AH5" s="478">
        <f>DATE($A$1,$D$2,31)</f>
        <v>43921</v>
      </c>
      <c r="AI5" s="90"/>
      <c r="AJ5" s="90"/>
      <c r="AK5" s="91"/>
      <c r="AL5" s="1267"/>
    </row>
    <row r="6" spans="1:50" ht="14">
      <c r="A6" s="1254"/>
      <c r="B6" s="1255"/>
      <c r="C6" s="1248"/>
      <c r="D6" s="593">
        <f t="shared" ref="D6:AH6" si="0">IF(MONTH(D5)&gt;$D$2,"",D5)</f>
        <v>43891</v>
      </c>
      <c r="E6" s="11">
        <f t="shared" si="0"/>
        <v>43892</v>
      </c>
      <c r="F6" s="529">
        <f t="shared" si="0"/>
        <v>43893</v>
      </c>
      <c r="G6" s="529">
        <f t="shared" si="0"/>
        <v>43894</v>
      </c>
      <c r="H6" s="529">
        <f t="shared" si="0"/>
        <v>43895</v>
      </c>
      <c r="I6" s="529">
        <f t="shared" si="0"/>
        <v>43896</v>
      </c>
      <c r="J6" s="529">
        <f t="shared" si="0"/>
        <v>43897</v>
      </c>
      <c r="K6" s="529">
        <f t="shared" si="0"/>
        <v>43898</v>
      </c>
      <c r="L6" s="529">
        <f t="shared" si="0"/>
        <v>43899</v>
      </c>
      <c r="M6" s="529">
        <f t="shared" si="0"/>
        <v>43900</v>
      </c>
      <c r="N6" s="529">
        <f t="shared" si="0"/>
        <v>43901</v>
      </c>
      <c r="O6" s="529">
        <f t="shared" si="0"/>
        <v>43902</v>
      </c>
      <c r="P6" s="529">
        <f t="shared" si="0"/>
        <v>43903</v>
      </c>
      <c r="Q6" s="529">
        <f t="shared" si="0"/>
        <v>43904</v>
      </c>
      <c r="R6" s="529">
        <f t="shared" si="0"/>
        <v>43905</v>
      </c>
      <c r="S6" s="529">
        <f t="shared" si="0"/>
        <v>43906</v>
      </c>
      <c r="T6" s="529">
        <f t="shared" si="0"/>
        <v>43907</v>
      </c>
      <c r="U6" s="529">
        <f t="shared" si="0"/>
        <v>43908</v>
      </c>
      <c r="V6" s="529">
        <f t="shared" si="0"/>
        <v>43909</v>
      </c>
      <c r="W6" s="543">
        <f t="shared" si="0"/>
        <v>43910</v>
      </c>
      <c r="X6" s="529">
        <f t="shared" si="0"/>
        <v>43911</v>
      </c>
      <c r="Y6" s="529">
        <f t="shared" si="0"/>
        <v>43912</v>
      </c>
      <c r="Z6" s="529">
        <f t="shared" si="0"/>
        <v>43913</v>
      </c>
      <c r="AA6" s="529">
        <f t="shared" si="0"/>
        <v>43914</v>
      </c>
      <c r="AB6" s="529">
        <f t="shared" si="0"/>
        <v>43915</v>
      </c>
      <c r="AC6" s="529">
        <f t="shared" si="0"/>
        <v>43916</v>
      </c>
      <c r="AD6" s="11">
        <f t="shared" si="0"/>
        <v>43917</v>
      </c>
      <c r="AE6" s="11">
        <f t="shared" si="0"/>
        <v>43918</v>
      </c>
      <c r="AF6" s="88">
        <f t="shared" si="0"/>
        <v>43919</v>
      </c>
      <c r="AG6" s="11">
        <f t="shared" si="0"/>
        <v>43920</v>
      </c>
      <c r="AH6" s="478">
        <f t="shared" si="0"/>
        <v>43921</v>
      </c>
      <c r="AI6" s="92"/>
      <c r="AJ6" s="93"/>
      <c r="AK6" s="94"/>
      <c r="AL6" s="1267"/>
    </row>
    <row r="7" spans="1:50" ht="14">
      <c r="A7" s="1254"/>
      <c r="B7" s="1255"/>
      <c r="C7" s="15"/>
      <c r="D7" s="146" t="str">
        <f t="shared" ref="D7:AH7" si="1">IF(D6="","",CHOOSE(WEEKDAY(D6,1),"日","月","火","水","木","金","土"))</f>
        <v>日</v>
      </c>
      <c r="E7" s="708" t="str">
        <f t="shared" si="1"/>
        <v>月</v>
      </c>
      <c r="F7" s="134" t="str">
        <f t="shared" si="1"/>
        <v>火</v>
      </c>
      <c r="G7" s="709" t="str">
        <f t="shared" si="1"/>
        <v>水</v>
      </c>
      <c r="H7" s="250" t="str">
        <f t="shared" si="1"/>
        <v>木</v>
      </c>
      <c r="I7" s="250" t="str">
        <f t="shared" si="1"/>
        <v>金</v>
      </c>
      <c r="J7" s="709" t="str">
        <f t="shared" si="1"/>
        <v>土</v>
      </c>
      <c r="K7" s="161" t="str">
        <f t="shared" si="1"/>
        <v>日</v>
      </c>
      <c r="L7" s="709" t="str">
        <f t="shared" si="1"/>
        <v>月</v>
      </c>
      <c r="M7" s="250" t="str">
        <f t="shared" si="1"/>
        <v>火</v>
      </c>
      <c r="N7" s="250" t="str">
        <f t="shared" si="1"/>
        <v>水</v>
      </c>
      <c r="O7" s="250" t="str">
        <f t="shared" si="1"/>
        <v>木</v>
      </c>
      <c r="P7" s="250" t="str">
        <f t="shared" si="1"/>
        <v>金</v>
      </c>
      <c r="Q7" s="709" t="str">
        <f t="shared" si="1"/>
        <v>土</v>
      </c>
      <c r="R7" s="161" t="str">
        <f t="shared" si="1"/>
        <v>日</v>
      </c>
      <c r="S7" s="709" t="str">
        <f t="shared" si="1"/>
        <v>月</v>
      </c>
      <c r="T7" s="134" t="str">
        <f t="shared" si="1"/>
        <v>火</v>
      </c>
      <c r="U7" s="250" t="str">
        <f t="shared" si="1"/>
        <v>水</v>
      </c>
      <c r="V7" s="250" t="str">
        <f t="shared" si="1"/>
        <v>木</v>
      </c>
      <c r="W7" s="146" t="str">
        <f t="shared" si="1"/>
        <v>金</v>
      </c>
      <c r="X7" s="709" t="str">
        <f t="shared" si="1"/>
        <v>土</v>
      </c>
      <c r="Y7" s="161" t="str">
        <f t="shared" si="1"/>
        <v>日</v>
      </c>
      <c r="Z7" s="134" t="str">
        <f t="shared" si="1"/>
        <v>月</v>
      </c>
      <c r="AA7" s="250" t="str">
        <f t="shared" si="1"/>
        <v>火</v>
      </c>
      <c r="AB7" s="250" t="str">
        <f t="shared" si="1"/>
        <v>水</v>
      </c>
      <c r="AC7" s="250" t="str">
        <f t="shared" si="1"/>
        <v>木</v>
      </c>
      <c r="AD7" s="708" t="str">
        <f t="shared" si="1"/>
        <v>金</v>
      </c>
      <c r="AE7" s="708" t="str">
        <f t="shared" si="1"/>
        <v>土</v>
      </c>
      <c r="AF7" s="721" t="str">
        <f t="shared" si="1"/>
        <v>日</v>
      </c>
      <c r="AG7" s="708" t="str">
        <f t="shared" si="1"/>
        <v>月</v>
      </c>
      <c r="AH7" s="117" t="str">
        <f t="shared" si="1"/>
        <v>火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716" t="s">
        <v>34</v>
      </c>
      <c r="E8" s="717" t="s">
        <v>21</v>
      </c>
      <c r="F8" s="551" t="s">
        <v>37</v>
      </c>
      <c r="G8" s="551" t="s">
        <v>60</v>
      </c>
      <c r="H8" s="548" t="s">
        <v>21</v>
      </c>
      <c r="I8" s="548" t="s">
        <v>28</v>
      </c>
      <c r="J8" s="548" t="s">
        <v>34</v>
      </c>
      <c r="K8" s="568" t="s">
        <v>21</v>
      </c>
      <c r="L8" s="547" t="s">
        <v>37</v>
      </c>
      <c r="M8" s="574" t="s">
        <v>60</v>
      </c>
      <c r="N8" s="574" t="s">
        <v>60</v>
      </c>
      <c r="O8" s="547" t="s">
        <v>21</v>
      </c>
      <c r="P8" s="563" t="s">
        <v>24</v>
      </c>
      <c r="Q8" s="560" t="s">
        <v>34</v>
      </c>
      <c r="R8" s="568" t="s">
        <v>21</v>
      </c>
      <c r="S8" s="560" t="s">
        <v>21</v>
      </c>
      <c r="T8" s="572" t="s">
        <v>37</v>
      </c>
      <c r="U8" s="547" t="s">
        <v>42</v>
      </c>
      <c r="V8" s="574" t="s">
        <v>60</v>
      </c>
      <c r="W8" s="566" t="s">
        <v>28</v>
      </c>
      <c r="X8" s="547" t="s">
        <v>34</v>
      </c>
      <c r="Y8" s="568" t="s">
        <v>21</v>
      </c>
      <c r="Z8" s="551" t="s">
        <v>60</v>
      </c>
      <c r="AA8" s="548" t="s">
        <v>24</v>
      </c>
      <c r="AB8" s="548" t="s">
        <v>34</v>
      </c>
      <c r="AC8" s="551" t="s">
        <v>60</v>
      </c>
      <c r="AD8" s="551" t="s">
        <v>21</v>
      </c>
      <c r="AE8" s="548" t="s">
        <v>42</v>
      </c>
      <c r="AF8" s="568" t="s">
        <v>42</v>
      </c>
      <c r="AG8" s="550" t="s">
        <v>21</v>
      </c>
      <c r="AH8" s="588" t="s">
        <v>36</v>
      </c>
      <c r="AI8" s="587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16</v>
      </c>
      <c r="AL8" s="544" t="s">
        <v>38</v>
      </c>
      <c r="AM8" s="545"/>
      <c r="AN8" s="55">
        <f>COUNTIF(D8:AH8,"日")</f>
        <v>3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2</v>
      </c>
      <c r="AV8" s="55">
        <f t="shared" ref="AV8:AV28" si="12">COUNTIF(D8:AH8,"3－")</f>
        <v>2</v>
      </c>
      <c r="AW8" s="55">
        <f t="shared" ref="AW8:AW28" si="13">COUNTIF(D8:AH8,"３-")</f>
        <v>2</v>
      </c>
      <c r="AX8" s="55">
        <f t="shared" ref="AX8:AX28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716" t="s">
        <v>21</v>
      </c>
      <c r="E9" s="548" t="s">
        <v>37</v>
      </c>
      <c r="F9" s="548" t="s">
        <v>28</v>
      </c>
      <c r="G9" s="548" t="s">
        <v>34</v>
      </c>
      <c r="H9" s="551" t="s">
        <v>21</v>
      </c>
      <c r="I9" s="657" t="s">
        <v>21</v>
      </c>
      <c r="J9" s="548" t="s">
        <v>37</v>
      </c>
      <c r="K9" s="568" t="s">
        <v>37</v>
      </c>
      <c r="L9" s="547" t="s">
        <v>24</v>
      </c>
      <c r="M9" s="547" t="s">
        <v>34</v>
      </c>
      <c r="N9" s="574" t="s">
        <v>21</v>
      </c>
      <c r="O9" s="563" t="s">
        <v>21</v>
      </c>
      <c r="P9" s="563" t="s">
        <v>21</v>
      </c>
      <c r="Q9" s="560" t="s">
        <v>37</v>
      </c>
      <c r="R9" s="568" t="s">
        <v>37</v>
      </c>
      <c r="S9" s="560" t="s">
        <v>36</v>
      </c>
      <c r="T9" s="560" t="s">
        <v>28</v>
      </c>
      <c r="U9" s="547" t="s">
        <v>34</v>
      </c>
      <c r="V9" s="574" t="s">
        <v>21</v>
      </c>
      <c r="W9" s="565" t="s">
        <v>24</v>
      </c>
      <c r="X9" s="549" t="s">
        <v>34</v>
      </c>
      <c r="Y9" s="556" t="s">
        <v>21</v>
      </c>
      <c r="Z9" s="568" t="s">
        <v>41</v>
      </c>
      <c r="AA9" s="568" t="s">
        <v>37</v>
      </c>
      <c r="AB9" s="548" t="s">
        <v>24</v>
      </c>
      <c r="AC9" s="548" t="s">
        <v>34</v>
      </c>
      <c r="AD9" s="548" t="s">
        <v>21</v>
      </c>
      <c r="AE9" s="548" t="s">
        <v>37</v>
      </c>
      <c r="AF9" s="568" t="s">
        <v>41</v>
      </c>
      <c r="AG9" s="550" t="s">
        <v>28</v>
      </c>
      <c r="AH9" s="588" t="s">
        <v>34</v>
      </c>
      <c r="AI9" s="587">
        <f t="shared" si="2"/>
        <v>18</v>
      </c>
      <c r="AJ9" s="100">
        <f t="shared" si="3"/>
        <v>0</v>
      </c>
      <c r="AK9" s="101">
        <f t="shared" si="4"/>
        <v>24</v>
      </c>
      <c r="AL9" s="102" t="s">
        <v>38</v>
      </c>
      <c r="AM9" s="103"/>
      <c r="AN9" s="55">
        <f>COUNTIF(D9:AH9,"日")</f>
        <v>7</v>
      </c>
      <c r="AO9" s="55">
        <f t="shared" si="5"/>
        <v>9</v>
      </c>
      <c r="AP9" s="55">
        <f t="shared" si="6"/>
        <v>9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566" t="s">
        <v>37</v>
      </c>
      <c r="E10" s="548" t="s">
        <v>37</v>
      </c>
      <c r="F10" s="548" t="s">
        <v>21</v>
      </c>
      <c r="G10" s="548" t="s">
        <v>37</v>
      </c>
      <c r="H10" s="548" t="s">
        <v>37</v>
      </c>
      <c r="I10" s="568" t="s">
        <v>37</v>
      </c>
      <c r="J10" s="548" t="s">
        <v>21</v>
      </c>
      <c r="K10" s="568" t="s">
        <v>37</v>
      </c>
      <c r="L10" s="563" t="s">
        <v>21</v>
      </c>
      <c r="M10" s="547" t="s">
        <v>37</v>
      </c>
      <c r="N10" s="547" t="s">
        <v>37</v>
      </c>
      <c r="O10" s="547" t="s">
        <v>37</v>
      </c>
      <c r="P10" s="563" t="s">
        <v>21</v>
      </c>
      <c r="Q10" s="563" t="s">
        <v>21</v>
      </c>
      <c r="R10" s="568" t="s">
        <v>37</v>
      </c>
      <c r="S10" s="560" t="s">
        <v>37</v>
      </c>
      <c r="T10" s="563" t="s">
        <v>21</v>
      </c>
      <c r="U10" s="547" t="s">
        <v>37</v>
      </c>
      <c r="V10" s="547" t="s">
        <v>37</v>
      </c>
      <c r="W10" s="567" t="s">
        <v>21</v>
      </c>
      <c r="X10" s="560" t="s">
        <v>37</v>
      </c>
      <c r="Y10" s="568" t="s">
        <v>37</v>
      </c>
      <c r="Z10" s="568" t="s">
        <v>37</v>
      </c>
      <c r="AA10" s="568" t="s">
        <v>21</v>
      </c>
      <c r="AB10" s="548" t="s">
        <v>37</v>
      </c>
      <c r="AC10" s="548" t="s">
        <v>37</v>
      </c>
      <c r="AD10" s="548" t="s">
        <v>37</v>
      </c>
      <c r="AE10" s="551" t="s">
        <v>21</v>
      </c>
      <c r="AF10" s="568" t="s">
        <v>37</v>
      </c>
      <c r="AG10" s="589" t="s">
        <v>37</v>
      </c>
      <c r="AH10" s="588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566"/>
      <c r="E11" s="548"/>
      <c r="F11" s="548"/>
      <c r="G11" s="547"/>
      <c r="H11" s="548"/>
      <c r="I11" s="560"/>
      <c r="J11" s="548"/>
      <c r="K11" s="568"/>
      <c r="L11" s="560"/>
      <c r="M11" s="547"/>
      <c r="N11" s="547"/>
      <c r="O11" s="560"/>
      <c r="P11" s="560"/>
      <c r="Q11" s="547"/>
      <c r="R11" s="548"/>
      <c r="S11" s="547"/>
      <c r="T11" s="560"/>
      <c r="U11" s="547"/>
      <c r="V11" s="547"/>
      <c r="W11" s="720"/>
      <c r="X11" s="107"/>
      <c r="Y11" s="107"/>
      <c r="Z11" s="263"/>
      <c r="AA11" s="568"/>
      <c r="AB11" s="548"/>
      <c r="AC11" s="547"/>
      <c r="AD11" s="547"/>
      <c r="AE11" s="548"/>
      <c r="AF11" s="568"/>
      <c r="AG11" s="550"/>
      <c r="AH11" s="58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718" t="s">
        <v>21</v>
      </c>
      <c r="E12" s="556" t="s">
        <v>40</v>
      </c>
      <c r="F12" s="710" t="s">
        <v>24</v>
      </c>
      <c r="G12" s="556" t="s">
        <v>34</v>
      </c>
      <c r="H12" s="556" t="s">
        <v>21</v>
      </c>
      <c r="I12" s="579" t="s">
        <v>42</v>
      </c>
      <c r="J12" s="549" t="s">
        <v>42</v>
      </c>
      <c r="K12" s="549" t="s">
        <v>40</v>
      </c>
      <c r="L12" s="549" t="s">
        <v>42</v>
      </c>
      <c r="M12" s="549" t="s">
        <v>24</v>
      </c>
      <c r="N12" s="549" t="s">
        <v>34</v>
      </c>
      <c r="O12" s="549" t="s">
        <v>21</v>
      </c>
      <c r="P12" s="549" t="s">
        <v>37</v>
      </c>
      <c r="Q12" s="549" t="s">
        <v>42</v>
      </c>
      <c r="R12" s="556" t="s">
        <v>21</v>
      </c>
      <c r="S12" s="549" t="s">
        <v>24</v>
      </c>
      <c r="T12" s="549" t="s">
        <v>34</v>
      </c>
      <c r="U12" s="549" t="s">
        <v>21</v>
      </c>
      <c r="V12" s="549" t="s">
        <v>42</v>
      </c>
      <c r="W12" s="720" t="s">
        <v>37</v>
      </c>
      <c r="X12" s="107" t="s">
        <v>24</v>
      </c>
      <c r="Y12" s="107" t="s">
        <v>34</v>
      </c>
      <c r="Z12" s="263" t="s">
        <v>21</v>
      </c>
      <c r="AA12" s="556" t="s">
        <v>42</v>
      </c>
      <c r="AB12" s="608" t="s">
        <v>42</v>
      </c>
      <c r="AC12" s="584" t="s">
        <v>121</v>
      </c>
      <c r="AD12" s="584" t="s">
        <v>121</v>
      </c>
      <c r="AE12" s="585" t="s">
        <v>21</v>
      </c>
      <c r="AF12" s="722" t="s">
        <v>21</v>
      </c>
      <c r="AG12" s="610" t="s">
        <v>21</v>
      </c>
      <c r="AH12" s="590" t="s">
        <v>24</v>
      </c>
      <c r="AI12" s="587">
        <f t="shared" si="2"/>
        <v>18</v>
      </c>
      <c r="AJ12" s="100">
        <f t="shared" si="3"/>
        <v>0</v>
      </c>
      <c r="AK12" s="101">
        <f t="shared" si="4"/>
        <v>20</v>
      </c>
      <c r="AL12" s="104" t="s">
        <v>48</v>
      </c>
      <c r="AM12" s="103"/>
      <c r="AN12" s="55">
        <f t="shared" ref="AN12:AN23" si="15">COUNTIF(D12:AH12,"日")</f>
        <v>2</v>
      </c>
      <c r="AO12" s="55">
        <f t="shared" si="5"/>
        <v>9</v>
      </c>
      <c r="AP12" s="55">
        <f t="shared" si="6"/>
        <v>9</v>
      </c>
      <c r="AQ12" s="55">
        <f t="shared" si="7"/>
        <v>5</v>
      </c>
      <c r="AR12" s="55">
        <f t="shared" si="8"/>
        <v>5</v>
      </c>
      <c r="AS12" s="55">
        <f t="shared" si="9"/>
        <v>5</v>
      </c>
      <c r="AT12" s="55">
        <f t="shared" si="10"/>
        <v>5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149" t="s">
        <v>21</v>
      </c>
      <c r="E13" s="550" t="s">
        <v>28</v>
      </c>
      <c r="F13" s="711" t="s">
        <v>34</v>
      </c>
      <c r="G13" s="550" t="s">
        <v>21</v>
      </c>
      <c r="H13" s="550" t="s">
        <v>28</v>
      </c>
      <c r="I13" s="550" t="s">
        <v>34</v>
      </c>
      <c r="J13" s="550" t="s">
        <v>21</v>
      </c>
      <c r="K13" s="550" t="s">
        <v>41</v>
      </c>
      <c r="L13" s="107" t="s">
        <v>21</v>
      </c>
      <c r="M13" s="107" t="s">
        <v>35</v>
      </c>
      <c r="N13" s="107" t="s">
        <v>41</v>
      </c>
      <c r="O13" s="107" t="s">
        <v>41</v>
      </c>
      <c r="P13" s="107" t="s">
        <v>28</v>
      </c>
      <c r="Q13" s="107" t="s">
        <v>34</v>
      </c>
      <c r="R13" s="550" t="s">
        <v>21</v>
      </c>
      <c r="S13" s="107" t="s">
        <v>41</v>
      </c>
      <c r="T13" s="107" t="s">
        <v>21</v>
      </c>
      <c r="U13" s="107" t="s">
        <v>41</v>
      </c>
      <c r="V13" s="107" t="s">
        <v>28</v>
      </c>
      <c r="W13" s="148" t="s">
        <v>34</v>
      </c>
      <c r="X13" s="107" t="s">
        <v>21</v>
      </c>
      <c r="Y13" s="107" t="s">
        <v>21</v>
      </c>
      <c r="Z13" s="263" t="s">
        <v>28</v>
      </c>
      <c r="AA13" s="107" t="s">
        <v>34</v>
      </c>
      <c r="AB13" s="107" t="s">
        <v>21</v>
      </c>
      <c r="AC13" s="550" t="s">
        <v>37</v>
      </c>
      <c r="AD13" s="550" t="s">
        <v>41</v>
      </c>
      <c r="AE13" s="550" t="s">
        <v>41</v>
      </c>
      <c r="AF13" s="723" t="s">
        <v>36</v>
      </c>
      <c r="AG13" s="550" t="s">
        <v>41</v>
      </c>
      <c r="AH13" s="597" t="s">
        <v>35</v>
      </c>
      <c r="AI13" s="587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5</v>
      </c>
      <c r="AX13" s="55">
        <f t="shared" si="14"/>
        <v>5</v>
      </c>
    </row>
    <row r="14" spans="1:50" ht="14">
      <c r="A14" s="19" t="s">
        <v>46</v>
      </c>
      <c r="B14" s="20" t="s">
        <v>32</v>
      </c>
      <c r="C14" s="49" t="s">
        <v>50</v>
      </c>
      <c r="D14" s="566" t="s">
        <v>28</v>
      </c>
      <c r="E14" s="548" t="s">
        <v>34</v>
      </c>
      <c r="F14" s="548" t="s">
        <v>21</v>
      </c>
      <c r="G14" s="547" t="s">
        <v>28</v>
      </c>
      <c r="H14" s="548" t="s">
        <v>34</v>
      </c>
      <c r="I14" s="548" t="s">
        <v>21</v>
      </c>
      <c r="J14" s="548" t="s">
        <v>41</v>
      </c>
      <c r="K14" s="657" t="s">
        <v>21</v>
      </c>
      <c r="L14" s="547" t="s">
        <v>28</v>
      </c>
      <c r="M14" s="547" t="s">
        <v>34</v>
      </c>
      <c r="N14" s="547" t="s">
        <v>21</v>
      </c>
      <c r="O14" s="547" t="s">
        <v>40</v>
      </c>
      <c r="P14" s="560" t="s">
        <v>41</v>
      </c>
      <c r="Q14" s="560" t="s">
        <v>24</v>
      </c>
      <c r="R14" s="657" t="s">
        <v>34</v>
      </c>
      <c r="S14" s="560" t="s">
        <v>21</v>
      </c>
      <c r="T14" s="572" t="s">
        <v>41</v>
      </c>
      <c r="U14" s="547" t="s">
        <v>28</v>
      </c>
      <c r="V14" s="547" t="s">
        <v>34</v>
      </c>
      <c r="W14" s="566" t="s">
        <v>21</v>
      </c>
      <c r="X14" s="547" t="s">
        <v>41</v>
      </c>
      <c r="Y14" s="657" t="s">
        <v>21</v>
      </c>
      <c r="Z14" s="548" t="s">
        <v>141</v>
      </c>
      <c r="AA14" s="548" t="s">
        <v>21</v>
      </c>
      <c r="AB14" s="548" t="s">
        <v>36</v>
      </c>
      <c r="AC14" s="548" t="s">
        <v>40</v>
      </c>
      <c r="AD14" s="548" t="s">
        <v>24</v>
      </c>
      <c r="AE14" s="548" t="s">
        <v>34</v>
      </c>
      <c r="AF14" s="724" t="s">
        <v>21</v>
      </c>
      <c r="AG14" s="550" t="s">
        <v>42</v>
      </c>
      <c r="AH14" s="588" t="s">
        <v>28</v>
      </c>
      <c r="AI14" s="587">
        <f t="shared" si="2"/>
        <v>18</v>
      </c>
      <c r="AJ14" s="100">
        <f t="shared" si="3"/>
        <v>0</v>
      </c>
      <c r="AK14" s="101">
        <f t="shared" si="4"/>
        <v>28</v>
      </c>
      <c r="AL14" s="104" t="s">
        <v>51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2</v>
      </c>
      <c r="AR14" s="55">
        <f t="shared" si="8"/>
        <v>2</v>
      </c>
      <c r="AS14" s="55">
        <f t="shared" si="9"/>
        <v>2</v>
      </c>
      <c r="AT14" s="55">
        <f t="shared" si="10"/>
        <v>2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33" t="s">
        <v>46</v>
      </c>
      <c r="B15" s="34" t="s">
        <v>32</v>
      </c>
      <c r="C15" s="49" t="s">
        <v>52</v>
      </c>
      <c r="D15" s="566" t="s">
        <v>36</v>
      </c>
      <c r="E15" s="548" t="s">
        <v>42</v>
      </c>
      <c r="F15" s="551" t="s">
        <v>21</v>
      </c>
      <c r="G15" s="548" t="s">
        <v>36</v>
      </c>
      <c r="H15" s="548" t="s">
        <v>42</v>
      </c>
      <c r="I15" s="568" t="s">
        <v>21</v>
      </c>
      <c r="J15" s="548" t="s">
        <v>40</v>
      </c>
      <c r="K15" s="568" t="s">
        <v>24</v>
      </c>
      <c r="L15" s="547" t="s">
        <v>34</v>
      </c>
      <c r="M15" s="574" t="s">
        <v>21</v>
      </c>
      <c r="N15" s="547" t="s">
        <v>21</v>
      </c>
      <c r="O15" s="560" t="s">
        <v>36</v>
      </c>
      <c r="P15" s="560" t="s">
        <v>141</v>
      </c>
      <c r="Q15" s="560" t="s">
        <v>36</v>
      </c>
      <c r="R15" s="692" t="s">
        <v>24</v>
      </c>
      <c r="S15" s="560" t="s">
        <v>34</v>
      </c>
      <c r="T15" s="560" t="s">
        <v>21</v>
      </c>
      <c r="U15" s="547" t="s">
        <v>21</v>
      </c>
      <c r="V15" s="547" t="s">
        <v>36</v>
      </c>
      <c r="W15" s="720" t="s">
        <v>41</v>
      </c>
      <c r="X15" s="560" t="s">
        <v>28</v>
      </c>
      <c r="Y15" s="568" t="s">
        <v>34</v>
      </c>
      <c r="Z15" s="568" t="s">
        <v>21</v>
      </c>
      <c r="AA15" s="568" t="s">
        <v>139</v>
      </c>
      <c r="AB15" s="548" t="s">
        <v>21</v>
      </c>
      <c r="AC15" s="548" t="s">
        <v>42</v>
      </c>
      <c r="AD15" s="548" t="s">
        <v>42</v>
      </c>
      <c r="AE15" s="548" t="s">
        <v>28</v>
      </c>
      <c r="AF15" s="568" t="s">
        <v>34</v>
      </c>
      <c r="AG15" s="550" t="s">
        <v>21</v>
      </c>
      <c r="AH15" s="588" t="s">
        <v>42</v>
      </c>
      <c r="AI15" s="587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53</v>
      </c>
      <c r="D16" s="566" t="s">
        <v>41</v>
      </c>
      <c r="E16" s="548" t="s">
        <v>24</v>
      </c>
      <c r="F16" s="548" t="s">
        <v>34</v>
      </c>
      <c r="G16" s="548" t="s">
        <v>21</v>
      </c>
      <c r="H16" s="548" t="s">
        <v>36</v>
      </c>
      <c r="I16" s="568" t="s">
        <v>36</v>
      </c>
      <c r="J16" s="548" t="s">
        <v>24</v>
      </c>
      <c r="K16" s="568" t="s">
        <v>34</v>
      </c>
      <c r="L16" s="560" t="s">
        <v>21</v>
      </c>
      <c r="M16" s="547" t="s">
        <v>141</v>
      </c>
      <c r="N16" s="547" t="s">
        <v>42</v>
      </c>
      <c r="O16" s="547" t="s">
        <v>28</v>
      </c>
      <c r="P16" s="560" t="s">
        <v>34</v>
      </c>
      <c r="Q16" s="563" t="s">
        <v>21</v>
      </c>
      <c r="R16" s="568" t="s">
        <v>40</v>
      </c>
      <c r="S16" s="560" t="s">
        <v>21</v>
      </c>
      <c r="T16" s="560" t="s">
        <v>24</v>
      </c>
      <c r="U16" s="547" t="s">
        <v>34</v>
      </c>
      <c r="V16" s="547" t="s">
        <v>21</v>
      </c>
      <c r="W16" s="566" t="s">
        <v>42</v>
      </c>
      <c r="X16" s="560" t="s">
        <v>36</v>
      </c>
      <c r="Y16" s="568" t="s">
        <v>28</v>
      </c>
      <c r="Z16" s="568" t="s">
        <v>34</v>
      </c>
      <c r="AA16" s="568" t="s">
        <v>21</v>
      </c>
      <c r="AB16" s="548" t="s">
        <v>28</v>
      </c>
      <c r="AC16" s="548" t="s">
        <v>34</v>
      </c>
      <c r="AD16" s="551" t="s">
        <v>21</v>
      </c>
      <c r="AE16" s="548" t="s">
        <v>40</v>
      </c>
      <c r="AF16" s="568" t="s">
        <v>40</v>
      </c>
      <c r="AG16" s="589" t="s">
        <v>21</v>
      </c>
      <c r="AH16" s="588" t="s">
        <v>21</v>
      </c>
      <c r="AI16" s="587">
        <f t="shared" si="2"/>
        <v>18</v>
      </c>
      <c r="AJ16" s="100">
        <f t="shared" si="3"/>
        <v>0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3</v>
      </c>
      <c r="AV16" s="55">
        <f t="shared" si="12"/>
        <v>3</v>
      </c>
      <c r="AW16" s="55">
        <f t="shared" si="13"/>
        <v>3</v>
      </c>
      <c r="AX16" s="55">
        <f t="shared" si="14"/>
        <v>3</v>
      </c>
    </row>
    <row r="17" spans="1:50" ht="14">
      <c r="A17" s="19" t="s">
        <v>46</v>
      </c>
      <c r="B17" s="34" t="s">
        <v>32</v>
      </c>
      <c r="C17" s="49" t="s">
        <v>54</v>
      </c>
      <c r="D17" s="567" t="s">
        <v>21</v>
      </c>
      <c r="E17" s="551" t="s">
        <v>21</v>
      </c>
      <c r="F17" s="548" t="s">
        <v>141</v>
      </c>
      <c r="G17" s="548" t="s">
        <v>40</v>
      </c>
      <c r="H17" s="548" t="s">
        <v>40</v>
      </c>
      <c r="I17" s="579" t="s">
        <v>21</v>
      </c>
      <c r="J17" s="548" t="s">
        <v>28</v>
      </c>
      <c r="K17" s="568" t="s">
        <v>34</v>
      </c>
      <c r="L17" s="560" t="s">
        <v>21</v>
      </c>
      <c r="M17" s="547" t="s">
        <v>40</v>
      </c>
      <c r="N17" s="547" t="s">
        <v>40</v>
      </c>
      <c r="O17" s="560" t="s">
        <v>24</v>
      </c>
      <c r="P17" s="560" t="s">
        <v>34</v>
      </c>
      <c r="Q17" s="547" t="s">
        <v>21</v>
      </c>
      <c r="R17" s="678" t="s">
        <v>36</v>
      </c>
      <c r="S17" s="547" t="s">
        <v>40</v>
      </c>
      <c r="T17" s="560" t="s">
        <v>36</v>
      </c>
      <c r="U17" s="547" t="s">
        <v>21</v>
      </c>
      <c r="V17" s="547" t="s">
        <v>24</v>
      </c>
      <c r="W17" s="566" t="s">
        <v>34</v>
      </c>
      <c r="X17" s="560" t="s">
        <v>21</v>
      </c>
      <c r="Y17" s="548" t="s">
        <v>40</v>
      </c>
      <c r="Z17" s="556" t="s">
        <v>24</v>
      </c>
      <c r="AA17" s="556" t="s">
        <v>34</v>
      </c>
      <c r="AB17" s="608" t="s">
        <v>21</v>
      </c>
      <c r="AC17" s="584" t="s">
        <v>28</v>
      </c>
      <c r="AD17" s="584" t="s">
        <v>34</v>
      </c>
      <c r="AE17" s="551" t="s">
        <v>35</v>
      </c>
      <c r="AF17" s="657" t="s">
        <v>28</v>
      </c>
      <c r="AG17" s="107" t="s">
        <v>34</v>
      </c>
      <c r="AH17" s="588" t="s">
        <v>21</v>
      </c>
      <c r="AI17" s="587">
        <f t="shared" si="2"/>
        <v>18</v>
      </c>
      <c r="AJ17" s="100">
        <f t="shared" si="3"/>
        <v>1</v>
      </c>
      <c r="AK17" s="101">
        <f t="shared" si="4"/>
        <v>24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55</v>
      </c>
      <c r="D18" s="565" t="s">
        <v>42</v>
      </c>
      <c r="E18" s="556" t="s">
        <v>36</v>
      </c>
      <c r="F18" s="710" t="s">
        <v>40</v>
      </c>
      <c r="G18" s="556" t="s">
        <v>41</v>
      </c>
      <c r="H18" s="556" t="s">
        <v>21</v>
      </c>
      <c r="I18" s="579" t="s">
        <v>24</v>
      </c>
      <c r="J18" s="549" t="s">
        <v>34</v>
      </c>
      <c r="K18" s="549" t="s">
        <v>21</v>
      </c>
      <c r="L18" s="549" t="s">
        <v>41</v>
      </c>
      <c r="M18" s="549" t="s">
        <v>41</v>
      </c>
      <c r="N18" s="549" t="s">
        <v>28</v>
      </c>
      <c r="O18" s="549" t="s">
        <v>34</v>
      </c>
      <c r="P18" s="549" t="s">
        <v>21</v>
      </c>
      <c r="Q18" s="549" t="s">
        <v>41</v>
      </c>
      <c r="R18" s="556" t="s">
        <v>21</v>
      </c>
      <c r="S18" s="549" t="s">
        <v>28</v>
      </c>
      <c r="T18" s="549" t="s">
        <v>34</v>
      </c>
      <c r="U18" s="549" t="s">
        <v>21</v>
      </c>
      <c r="V18" s="549" t="s">
        <v>141</v>
      </c>
      <c r="W18" s="565" t="s">
        <v>36</v>
      </c>
      <c r="X18" s="549" t="s">
        <v>21</v>
      </c>
      <c r="Y18" s="556" t="s">
        <v>41</v>
      </c>
      <c r="Z18" s="556" t="s">
        <v>40</v>
      </c>
      <c r="AA18" s="556" t="s">
        <v>40</v>
      </c>
      <c r="AB18" s="608" t="s">
        <v>21</v>
      </c>
      <c r="AC18" s="584" t="s">
        <v>41</v>
      </c>
      <c r="AD18" s="584" t="s">
        <v>36</v>
      </c>
      <c r="AE18" s="584" t="s">
        <v>24</v>
      </c>
      <c r="AF18" s="725" t="s">
        <v>34</v>
      </c>
      <c r="AG18" s="550" t="s">
        <v>21</v>
      </c>
      <c r="AH18" s="590" t="s">
        <v>21</v>
      </c>
      <c r="AI18" s="587">
        <f t="shared" si="2"/>
        <v>18</v>
      </c>
      <c r="AJ18" s="100">
        <f t="shared" si="3"/>
        <v>0</v>
      </c>
      <c r="AK18" s="101">
        <f t="shared" si="4"/>
        <v>16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19" t="s">
        <v>46</v>
      </c>
      <c r="B19" s="20" t="s">
        <v>32</v>
      </c>
      <c r="C19" s="49" t="s">
        <v>56</v>
      </c>
      <c r="D19" s="148" t="s">
        <v>21</v>
      </c>
      <c r="E19" s="107" t="s">
        <v>141</v>
      </c>
      <c r="F19" s="496" t="s">
        <v>41</v>
      </c>
      <c r="G19" s="107" t="s">
        <v>21</v>
      </c>
      <c r="H19" s="107" t="s">
        <v>24</v>
      </c>
      <c r="I19" s="107" t="s">
        <v>34</v>
      </c>
      <c r="J19" s="610" t="s">
        <v>21</v>
      </c>
      <c r="K19" s="610" t="s">
        <v>21</v>
      </c>
      <c r="L19" s="107" t="s">
        <v>36</v>
      </c>
      <c r="M19" s="107" t="s">
        <v>28</v>
      </c>
      <c r="N19" s="107" t="s">
        <v>34</v>
      </c>
      <c r="O19" s="107" t="s">
        <v>21</v>
      </c>
      <c r="P19" s="107" t="s">
        <v>36</v>
      </c>
      <c r="Q19" s="107" t="s">
        <v>28</v>
      </c>
      <c r="R19" s="550" t="s">
        <v>34</v>
      </c>
      <c r="S19" s="107" t="s">
        <v>21</v>
      </c>
      <c r="T19" s="107" t="s">
        <v>40</v>
      </c>
      <c r="U19" s="107" t="s">
        <v>36</v>
      </c>
      <c r="V19" s="107" t="s">
        <v>40</v>
      </c>
      <c r="W19" s="148" t="s">
        <v>141</v>
      </c>
      <c r="X19" s="560" t="s">
        <v>21</v>
      </c>
      <c r="Y19" s="568" t="s">
        <v>42</v>
      </c>
      <c r="Z19" s="556" t="s">
        <v>42</v>
      </c>
      <c r="AA19" s="107" t="s">
        <v>28</v>
      </c>
      <c r="AB19" s="107" t="s">
        <v>34</v>
      </c>
      <c r="AC19" s="610" t="s">
        <v>21</v>
      </c>
      <c r="AD19" s="550" t="s">
        <v>28</v>
      </c>
      <c r="AE19" s="550" t="s">
        <v>34</v>
      </c>
      <c r="AF19" s="723" t="s">
        <v>21</v>
      </c>
      <c r="AG19" s="550" t="s">
        <v>36</v>
      </c>
      <c r="AH19" s="591" t="s">
        <v>41</v>
      </c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1</v>
      </c>
      <c r="AR19" s="55">
        <f t="shared" si="8"/>
        <v>1</v>
      </c>
      <c r="AS19" s="55">
        <f t="shared" si="9"/>
        <v>1</v>
      </c>
      <c r="AT19" s="55">
        <f t="shared" si="10"/>
        <v>1</v>
      </c>
      <c r="AU19" s="55">
        <f t="shared" si="11"/>
        <v>4</v>
      </c>
      <c r="AV19" s="55">
        <f t="shared" si="12"/>
        <v>4</v>
      </c>
      <c r="AW19" s="55">
        <f t="shared" si="13"/>
        <v>4</v>
      </c>
      <c r="AX19" s="55">
        <f t="shared" si="14"/>
        <v>4</v>
      </c>
    </row>
    <row r="20" spans="1:50" ht="14">
      <c r="A20" s="19" t="s">
        <v>46</v>
      </c>
      <c r="B20" s="34" t="s">
        <v>32</v>
      </c>
      <c r="C20" s="49" t="s">
        <v>57</v>
      </c>
      <c r="D20" s="716" t="s">
        <v>34</v>
      </c>
      <c r="E20" s="719" t="s">
        <v>21</v>
      </c>
      <c r="F20" s="547" t="s">
        <v>42</v>
      </c>
      <c r="G20" s="547" t="s">
        <v>24</v>
      </c>
      <c r="H20" s="547" t="s">
        <v>34</v>
      </c>
      <c r="I20" s="547" t="s">
        <v>21</v>
      </c>
      <c r="J20" s="548" t="s">
        <v>36</v>
      </c>
      <c r="K20" s="568" t="s">
        <v>28</v>
      </c>
      <c r="L20" s="560" t="s">
        <v>34</v>
      </c>
      <c r="M20" s="547" t="s">
        <v>21</v>
      </c>
      <c r="N20" s="560" t="s">
        <v>36</v>
      </c>
      <c r="O20" s="547" t="s">
        <v>42</v>
      </c>
      <c r="P20" s="547" t="s">
        <v>42</v>
      </c>
      <c r="Q20" s="547" t="s">
        <v>21</v>
      </c>
      <c r="R20" s="547" t="s">
        <v>28</v>
      </c>
      <c r="S20" s="547" t="s">
        <v>34</v>
      </c>
      <c r="T20" s="560" t="s">
        <v>21</v>
      </c>
      <c r="U20" s="547" t="s">
        <v>40</v>
      </c>
      <c r="V20" s="574" t="s">
        <v>35</v>
      </c>
      <c r="W20" s="567" t="s">
        <v>35</v>
      </c>
      <c r="X20" s="563" t="s">
        <v>21</v>
      </c>
      <c r="Y20" s="574" t="s">
        <v>21</v>
      </c>
      <c r="Z20" s="560" t="s">
        <v>36</v>
      </c>
      <c r="AA20" s="560" t="s">
        <v>41</v>
      </c>
      <c r="AB20" s="547" t="s">
        <v>41</v>
      </c>
      <c r="AC20" s="548" t="s">
        <v>141</v>
      </c>
      <c r="AD20" s="560" t="s">
        <v>21</v>
      </c>
      <c r="AE20" s="560" t="s">
        <v>36</v>
      </c>
      <c r="AF20" s="560" t="s">
        <v>24</v>
      </c>
      <c r="AG20" s="560" t="s">
        <v>34</v>
      </c>
      <c r="AH20" s="560" t="s">
        <v>21</v>
      </c>
      <c r="AI20" s="587">
        <f t="shared" si="2"/>
        <v>18</v>
      </c>
      <c r="AJ20" s="100">
        <f t="shared" si="3"/>
        <v>2</v>
      </c>
      <c r="AK20" s="101">
        <f t="shared" si="4"/>
        <v>16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294" t="s">
        <v>46</v>
      </c>
      <c r="B21" s="37" t="s">
        <v>32</v>
      </c>
      <c r="C21" s="557" t="s">
        <v>129</v>
      </c>
      <c r="D21" s="565" t="s">
        <v>24</v>
      </c>
      <c r="E21" s="556" t="s">
        <v>34</v>
      </c>
      <c r="F21" s="710" t="s">
        <v>21</v>
      </c>
      <c r="G21" s="556" t="s">
        <v>139</v>
      </c>
      <c r="H21" s="556" t="s">
        <v>41</v>
      </c>
      <c r="I21" s="579" t="s">
        <v>40</v>
      </c>
      <c r="J21" s="549" t="s">
        <v>21</v>
      </c>
      <c r="K21" s="549" t="s">
        <v>36</v>
      </c>
      <c r="L21" s="549" t="s">
        <v>21</v>
      </c>
      <c r="M21" s="549" t="s">
        <v>42</v>
      </c>
      <c r="N21" s="549" t="s">
        <v>24</v>
      </c>
      <c r="O21" s="549" t="s">
        <v>34</v>
      </c>
      <c r="P21" s="549" t="s">
        <v>21</v>
      </c>
      <c r="Q21" s="549" t="s">
        <v>40</v>
      </c>
      <c r="R21" s="556" t="s">
        <v>41</v>
      </c>
      <c r="S21" s="549" t="s">
        <v>139</v>
      </c>
      <c r="T21" s="549" t="s">
        <v>21</v>
      </c>
      <c r="U21" s="549" t="s">
        <v>24</v>
      </c>
      <c r="V21" s="549" t="s">
        <v>34</v>
      </c>
      <c r="W21" s="565" t="s">
        <v>21</v>
      </c>
      <c r="X21" s="549" t="s">
        <v>40</v>
      </c>
      <c r="Y21" s="556" t="s">
        <v>24</v>
      </c>
      <c r="Z21" s="556" t="s">
        <v>34</v>
      </c>
      <c r="AA21" s="556" t="s">
        <v>21</v>
      </c>
      <c r="AB21" s="608" t="s">
        <v>40</v>
      </c>
      <c r="AC21" s="585" t="s">
        <v>24</v>
      </c>
      <c r="AD21" s="585" t="s">
        <v>34</v>
      </c>
      <c r="AE21" s="585" t="s">
        <v>21</v>
      </c>
      <c r="AF21" s="722" t="s">
        <v>21</v>
      </c>
      <c r="AG21" s="550" t="s">
        <v>24</v>
      </c>
      <c r="AH21" s="590" t="s">
        <v>34</v>
      </c>
      <c r="AI21" s="587">
        <f t="shared" si="2"/>
        <v>18</v>
      </c>
      <c r="AJ21" s="100">
        <f t="shared" si="3"/>
        <v>0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6</v>
      </c>
      <c r="AR21" s="55">
        <f t="shared" si="8"/>
        <v>6</v>
      </c>
      <c r="AS21" s="55">
        <f t="shared" si="9"/>
        <v>6</v>
      </c>
      <c r="AT21" s="55">
        <f t="shared" si="10"/>
        <v>6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433" t="s">
        <v>46</v>
      </c>
      <c r="B22" s="599" t="s">
        <v>44</v>
      </c>
      <c r="C22" s="558" t="s">
        <v>61</v>
      </c>
      <c r="D22" s="148" t="s">
        <v>40</v>
      </c>
      <c r="E22" s="550" t="s">
        <v>41</v>
      </c>
      <c r="F22" s="711" t="s">
        <v>36</v>
      </c>
      <c r="G22" s="550" t="s">
        <v>42</v>
      </c>
      <c r="H22" s="550" t="s">
        <v>21</v>
      </c>
      <c r="I22" s="550" t="s">
        <v>41</v>
      </c>
      <c r="J22" s="550" t="s">
        <v>21</v>
      </c>
      <c r="K22" s="550" t="s">
        <v>42</v>
      </c>
      <c r="L22" s="107" t="s">
        <v>40</v>
      </c>
      <c r="M22" s="107" t="s">
        <v>36</v>
      </c>
      <c r="N22" s="107" t="s">
        <v>21</v>
      </c>
      <c r="O22" s="107" t="s">
        <v>141</v>
      </c>
      <c r="P22" s="107" t="s">
        <v>40</v>
      </c>
      <c r="Q22" s="107" t="s">
        <v>21</v>
      </c>
      <c r="R22" s="550" t="s">
        <v>42</v>
      </c>
      <c r="S22" s="107" t="s">
        <v>42</v>
      </c>
      <c r="T22" s="107" t="s">
        <v>42</v>
      </c>
      <c r="U22" s="107" t="s">
        <v>21</v>
      </c>
      <c r="V22" s="107" t="s">
        <v>41</v>
      </c>
      <c r="W22" s="148" t="s">
        <v>40</v>
      </c>
      <c r="X22" s="107" t="s">
        <v>42</v>
      </c>
      <c r="Y22" s="107" t="s">
        <v>36</v>
      </c>
      <c r="Z22" s="263" t="s">
        <v>21</v>
      </c>
      <c r="AA22" s="107" t="s">
        <v>36</v>
      </c>
      <c r="AB22" s="107" t="s">
        <v>21</v>
      </c>
      <c r="AC22" s="550" t="s">
        <v>36</v>
      </c>
      <c r="AD22" s="550" t="s">
        <v>40</v>
      </c>
      <c r="AE22" s="610" t="s">
        <v>21</v>
      </c>
      <c r="AF22" s="726" t="s">
        <v>21</v>
      </c>
      <c r="AG22" s="550" t="s">
        <v>40</v>
      </c>
      <c r="AH22" s="591" t="s">
        <v>40</v>
      </c>
      <c r="AI22" s="587">
        <f t="shared" si="2"/>
        <v>18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434"/>
      <c r="C23" s="559"/>
      <c r="D23" s="566"/>
      <c r="E23" s="547"/>
      <c r="F23" s="547"/>
      <c r="G23" s="547"/>
      <c r="H23" s="547"/>
      <c r="I23" s="547"/>
      <c r="J23" s="548"/>
      <c r="K23" s="568"/>
      <c r="L23" s="560"/>
      <c r="M23" s="547"/>
      <c r="N23" s="560"/>
      <c r="O23" s="547"/>
      <c r="P23" s="547"/>
      <c r="Q23" s="547"/>
      <c r="R23" s="547"/>
      <c r="S23" s="547"/>
      <c r="T23" s="547"/>
      <c r="U23" s="547"/>
      <c r="V23" s="547"/>
      <c r="W23" s="566"/>
      <c r="X23" s="560"/>
      <c r="Y23" s="547"/>
      <c r="Z23" s="547"/>
      <c r="AA23" s="560"/>
      <c r="AB23" s="547"/>
      <c r="AC23" s="560"/>
      <c r="AD23" s="560"/>
      <c r="AE23" s="560"/>
      <c r="AF23" s="560"/>
      <c r="AG23" s="560"/>
      <c r="AH23" s="560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66"/>
      <c r="E24" s="547"/>
      <c r="F24" s="547"/>
      <c r="G24" s="547"/>
      <c r="H24" s="547"/>
      <c r="I24" s="547"/>
      <c r="J24" s="548"/>
      <c r="K24" s="568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66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66"/>
      <c r="E25" s="547"/>
      <c r="F25" s="547"/>
      <c r="G25" s="547"/>
      <c r="H25" s="547"/>
      <c r="I25" s="547"/>
      <c r="J25" s="547"/>
      <c r="K25" s="547"/>
      <c r="L25" s="547"/>
      <c r="M25" s="560"/>
      <c r="N25" s="560"/>
      <c r="O25" s="547"/>
      <c r="P25" s="547"/>
      <c r="Q25" s="547"/>
      <c r="R25" s="547"/>
      <c r="S25" s="547"/>
      <c r="T25" s="547"/>
      <c r="U25" s="547"/>
      <c r="V25" s="547"/>
      <c r="W25" s="566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66"/>
      <c r="E26" s="547"/>
      <c r="F26" s="547"/>
      <c r="G26" s="547"/>
      <c r="H26" s="547"/>
      <c r="I26" s="713"/>
      <c r="J26" s="713"/>
      <c r="K26" s="713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66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65"/>
      <c r="E27" s="687"/>
      <c r="F27" s="468"/>
      <c r="G27" s="166"/>
      <c r="H27" s="46"/>
      <c r="I27" s="53"/>
      <c r="J27" s="81"/>
      <c r="K27" s="65"/>
      <c r="L27" s="46"/>
      <c r="M27" s="371"/>
      <c r="N27" s="46"/>
      <c r="O27" s="476"/>
      <c r="P27" s="456"/>
      <c r="Q27" s="79"/>
      <c r="R27" s="65"/>
      <c r="S27" s="371"/>
      <c r="T27" s="46"/>
      <c r="U27" s="46"/>
      <c r="V27" s="371"/>
      <c r="W27" s="371"/>
      <c r="X27" s="81"/>
      <c r="Y27" s="65"/>
      <c r="Z27" s="371"/>
      <c r="AA27" s="371"/>
      <c r="AB27" s="46"/>
      <c r="AC27" s="371"/>
      <c r="AD27" s="46"/>
      <c r="AE27" s="46"/>
      <c r="AF27" s="46"/>
      <c r="AG27" s="46"/>
      <c r="AH27" s="715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/>
      <c r="E28" s="1311"/>
      <c r="F28" s="1311"/>
      <c r="G28" s="1311"/>
      <c r="H28" s="1311"/>
      <c r="I28" s="1311" t="s">
        <v>68</v>
      </c>
      <c r="J28" s="1311"/>
      <c r="K28" s="1311"/>
      <c r="L28" s="1311"/>
      <c r="M28" s="1311"/>
      <c r="N28" s="1311"/>
      <c r="O28" s="1311"/>
      <c r="P28" s="1311"/>
      <c r="Q28" s="1311"/>
      <c r="R28" s="1311"/>
      <c r="S28" s="1311"/>
      <c r="T28" s="1311" t="s">
        <v>67</v>
      </c>
      <c r="U28" s="1311"/>
      <c r="V28" s="1311"/>
      <c r="W28" s="1311"/>
      <c r="X28" s="1311"/>
      <c r="Y28" s="1310"/>
      <c r="Z28" s="1311"/>
      <c r="AA28" s="1311"/>
      <c r="AB28" s="1311"/>
      <c r="AC28" s="1310" t="s">
        <v>150</v>
      </c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0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0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0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0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0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1</v>
      </c>
      <c r="F36" s="55">
        <f t="shared" si="17"/>
        <v>1</v>
      </c>
      <c r="G36" s="55">
        <f t="shared" si="17"/>
        <v>0</v>
      </c>
      <c r="H36" s="55">
        <f t="shared" si="17"/>
        <v>0</v>
      </c>
      <c r="I36" s="55">
        <f t="shared" si="17"/>
        <v>0</v>
      </c>
      <c r="J36" s="55">
        <f t="shared" si="17"/>
        <v>0</v>
      </c>
      <c r="K36" s="55">
        <f t="shared" si="17"/>
        <v>0</v>
      </c>
      <c r="L36" s="55">
        <f t="shared" si="17"/>
        <v>0</v>
      </c>
      <c r="M36" s="55">
        <f t="shared" si="17"/>
        <v>1</v>
      </c>
      <c r="N36" s="55">
        <f t="shared" si="17"/>
        <v>0</v>
      </c>
      <c r="O36" s="55">
        <f t="shared" si="17"/>
        <v>1</v>
      </c>
      <c r="P36" s="55">
        <f t="shared" si="17"/>
        <v>1</v>
      </c>
      <c r="Q36" s="55">
        <f t="shared" si="17"/>
        <v>0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1</v>
      </c>
      <c r="W36" s="55">
        <f t="shared" si="17"/>
        <v>1</v>
      </c>
      <c r="X36" s="55">
        <f t="shared" si="17"/>
        <v>0</v>
      </c>
      <c r="Y36" s="55">
        <f t="shared" si="17"/>
        <v>0</v>
      </c>
      <c r="Z36" s="55">
        <f t="shared" si="17"/>
        <v>1</v>
      </c>
      <c r="AA36" s="55">
        <f t="shared" si="17"/>
        <v>0</v>
      </c>
      <c r="AB36" s="55">
        <f t="shared" si="17"/>
        <v>0</v>
      </c>
      <c r="AC36" s="55">
        <f t="shared" si="17"/>
        <v>1</v>
      </c>
      <c r="AD36" s="55">
        <f t="shared" si="17"/>
        <v>0</v>
      </c>
      <c r="AE36" s="55">
        <f t="shared" si="17"/>
        <v>0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27" hidden="1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1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1</v>
      </c>
      <c r="F57" s="55">
        <f t="shared" si="38"/>
        <v>1</v>
      </c>
      <c r="G57" s="55">
        <f t="shared" si="38"/>
        <v>0</v>
      </c>
      <c r="H57" s="55">
        <f t="shared" si="38"/>
        <v>0</v>
      </c>
      <c r="I57" s="55">
        <f t="shared" si="38"/>
        <v>0</v>
      </c>
      <c r="J57" s="55">
        <f t="shared" si="38"/>
        <v>0</v>
      </c>
      <c r="K57" s="55">
        <f t="shared" si="38"/>
        <v>0</v>
      </c>
      <c r="L57" s="55">
        <f t="shared" si="38"/>
        <v>0</v>
      </c>
      <c r="M57" s="55">
        <f t="shared" si="38"/>
        <v>1</v>
      </c>
      <c r="N57" s="55">
        <f t="shared" si="38"/>
        <v>0</v>
      </c>
      <c r="O57" s="55">
        <f t="shared" si="38"/>
        <v>1</v>
      </c>
      <c r="P57" s="55">
        <f t="shared" si="38"/>
        <v>1</v>
      </c>
      <c r="Q57" s="55">
        <f t="shared" si="38"/>
        <v>0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1</v>
      </c>
      <c r="W57" s="55">
        <f t="shared" si="38"/>
        <v>1</v>
      </c>
      <c r="X57" s="55">
        <f t="shared" si="38"/>
        <v>0</v>
      </c>
      <c r="Y57" s="55">
        <f t="shared" si="38"/>
        <v>0</v>
      </c>
      <c r="Z57" s="55">
        <f t="shared" si="38"/>
        <v>1</v>
      </c>
      <c r="AA57" s="55">
        <f t="shared" si="38"/>
        <v>0</v>
      </c>
      <c r="AB57" s="55">
        <f t="shared" si="38"/>
        <v>0</v>
      </c>
      <c r="AC57" s="55">
        <f t="shared" si="38"/>
        <v>1</v>
      </c>
      <c r="AD57" s="55">
        <f t="shared" si="38"/>
        <v>0</v>
      </c>
      <c r="AE57" s="55">
        <f t="shared" si="38"/>
        <v>0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</sheetData>
  <mergeCells count="49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C57">
    <cfRule type="expression" dxfId="10772" priority="12" stopIfTrue="1">
      <formula>AND(WEEKDAY(C$5)=1)</formula>
    </cfRule>
  </conditionalFormatting>
  <conditionalFormatting sqref="D18:E18">
    <cfRule type="expression" dxfId="10771" priority="145" stopIfTrue="1">
      <formula>AND(WEEKDAY(D$5)=1)</formula>
    </cfRule>
  </conditionalFormatting>
  <conditionalFormatting sqref="D17:H19">
    <cfRule type="expression" dxfId="10770" priority="31" stopIfTrue="1">
      <formula>AND(WEEKDAY(D$5)=1)</formula>
    </cfRule>
  </conditionalFormatting>
  <conditionalFormatting sqref="D9:I11">
    <cfRule type="expression" dxfId="10769" priority="81" stopIfTrue="1">
      <formula>AND(WEEKDAY(D$5)=1)</formula>
    </cfRule>
  </conditionalFormatting>
  <conditionalFormatting sqref="D14:I16">
    <cfRule type="expression" dxfId="10768" priority="49" stopIfTrue="1">
      <formula>AND(WEEKDAY(D$5)=1)</formula>
    </cfRule>
  </conditionalFormatting>
  <conditionalFormatting sqref="D19:I21 L20:Y20">
    <cfRule type="expression" dxfId="10767" priority="55" stopIfTrue="1">
      <formula>AND(WEEKDAY(D$5)=1)</formula>
    </cfRule>
  </conditionalFormatting>
  <conditionalFormatting sqref="D23:M24">
    <cfRule type="expression" dxfId="10766" priority="23" stopIfTrue="1">
      <formula>AND(WEEKDAY(D$5)=1)</formula>
    </cfRule>
  </conditionalFormatting>
  <conditionalFormatting sqref="D12:P14">
    <cfRule type="expression" dxfId="10765" priority="27" stopIfTrue="1">
      <formula>AND(WEEKDAY(D$5)=1)</formula>
    </cfRule>
  </conditionalFormatting>
  <conditionalFormatting sqref="D21:S23">
    <cfRule type="expression" dxfId="10764" priority="110" stopIfTrue="1">
      <formula>AND(WEEKDAY(D$5)=1)</formula>
    </cfRule>
  </conditionalFormatting>
  <conditionalFormatting sqref="D8:Z8">
    <cfRule type="expression" dxfId="10763" priority="58" stopIfTrue="1">
      <formula>AND(WEEKDAY(D$5)=1)</formula>
    </cfRule>
  </conditionalFormatting>
  <conditionalFormatting sqref="D5:AH7 N24:Z24 D25:Z26">
    <cfRule type="expression" dxfId="10762" priority="165" stopIfTrue="1">
      <formula>AND(WEEKDAY(D$5)=1)</formula>
    </cfRule>
  </conditionalFormatting>
  <conditionalFormatting sqref="I16:J19">
    <cfRule type="expression" dxfId="10761" priority="17" stopIfTrue="1">
      <formula>AND(WEEKDAY(I$5)=1)</formula>
    </cfRule>
  </conditionalFormatting>
  <conditionalFormatting sqref="J14:M15">
    <cfRule type="expression" dxfId="10760" priority="25" stopIfTrue="1">
      <formula>AND(WEEKDAY(J$5)=1)</formula>
    </cfRule>
  </conditionalFormatting>
  <conditionalFormatting sqref="J19:M20">
    <cfRule type="expression" dxfId="10759" priority="26" stopIfTrue="1">
      <formula>AND(WEEKDAY(J$5)=1)</formula>
    </cfRule>
  </conditionalFormatting>
  <conditionalFormatting sqref="J12:N13">
    <cfRule type="expression" dxfId="10758" priority="65" stopIfTrue="1">
      <formula>AND(WEEKDAY(J$5)=1)</formula>
    </cfRule>
  </conditionalFormatting>
  <conditionalFormatting sqref="J9:S9">
    <cfRule type="expression" dxfId="10757" priority="56" stopIfTrue="1">
      <formula>AND(WEEKDAY(J$5)=1)</formula>
    </cfRule>
  </conditionalFormatting>
  <conditionalFormatting sqref="J15:AA16">
    <cfRule type="expression" dxfId="10756" priority="54" stopIfTrue="1">
      <formula>AND(WEEKDAY(J$5)=1)</formula>
    </cfRule>
  </conditionalFormatting>
  <conditionalFormatting sqref="J14:AH14">
    <cfRule type="expression" dxfId="10755" priority="88" stopIfTrue="1">
      <formula>AND(WEEKDAY(J$5)=1)</formula>
    </cfRule>
  </conditionalFormatting>
  <conditionalFormatting sqref="K18:N19">
    <cfRule type="expression" dxfId="10754" priority="34" stopIfTrue="1">
      <formula>AND(WEEKDAY(K$5)=1)</formula>
    </cfRule>
  </conditionalFormatting>
  <conditionalFormatting sqref="K16:P17">
    <cfRule type="expression" dxfId="10753" priority="53" stopIfTrue="1">
      <formula>AND(WEEKDAY(K$5)=1)</formula>
    </cfRule>
  </conditionalFormatting>
  <conditionalFormatting sqref="L10:S10 J10:K11 L11:N11">
    <cfRule type="expression" dxfId="10752" priority="82" stopIfTrue="1">
      <formula>AND(WEEKDAY(J$5)=1)</formula>
    </cfRule>
  </conditionalFormatting>
  <conditionalFormatting sqref="N15:S15">
    <cfRule type="expression" dxfId="10751" priority="30" stopIfTrue="1">
      <formula>AND(WEEKDAY(N$5)=1)</formula>
    </cfRule>
  </conditionalFormatting>
  <conditionalFormatting sqref="N23:AH23">
    <cfRule type="expression" dxfId="10750" priority="24" stopIfTrue="1">
      <formula>AND(WEEKDAY(N$5)=1)</formula>
    </cfRule>
  </conditionalFormatting>
  <conditionalFormatting sqref="O11:O13">
    <cfRule type="expression" dxfId="10749" priority="59" stopIfTrue="1">
      <formula>AND(WEEKDAY(O$5)=1)</formula>
    </cfRule>
  </conditionalFormatting>
  <conditionalFormatting sqref="O17:O19">
    <cfRule type="expression" dxfId="10748" priority="28" stopIfTrue="1">
      <formula>AND(WEEKDAY(O$5)=1)</formula>
    </cfRule>
  </conditionalFormatting>
  <conditionalFormatting sqref="P11:W11">
    <cfRule type="expression" dxfId="10747" priority="62" stopIfTrue="1">
      <formula>AND(WEEKDAY(P$5)=1)</formula>
    </cfRule>
  </conditionalFormatting>
  <conditionalFormatting sqref="P17:Z17">
    <cfRule type="expression" dxfId="10746" priority="19" stopIfTrue="1">
      <formula>AND(WEEKDAY(P$5)=1)</formula>
    </cfRule>
  </conditionalFormatting>
  <conditionalFormatting sqref="P21:Z21">
    <cfRule type="expression" dxfId="10745" priority="114" stopIfTrue="1">
      <formula>AND(WEEKDAY(P$5)=1)</formula>
    </cfRule>
  </conditionalFormatting>
  <conditionalFormatting sqref="Q16:S16 L17:N17 K18:O18 J20:K21 L21:N21">
    <cfRule type="expression" dxfId="10744" priority="146" stopIfTrue="1">
      <formula>AND(WEEKDAY(J$5)=1)</formula>
    </cfRule>
  </conditionalFormatting>
  <conditionalFormatting sqref="Q12:W13">
    <cfRule type="expression" dxfId="10743" priority="7" stopIfTrue="1">
      <formula>AND(WEEKDAY(Q$5)=1)</formula>
    </cfRule>
  </conditionalFormatting>
  <conditionalFormatting sqref="Q18:Z18 P18:P19 Q19:S19">
    <cfRule type="expression" dxfId="10742" priority="40" stopIfTrue="1">
      <formula>AND(WEEKDAY(P$5)=1)</formula>
    </cfRule>
  </conditionalFormatting>
  <conditionalFormatting sqref="T18:T23">
    <cfRule type="expression" dxfId="10741" priority="16" stopIfTrue="1">
      <formula>AND(WEEKDAY(T$5)=1)</formula>
    </cfRule>
  </conditionalFormatting>
  <conditionalFormatting sqref="T9:Z10">
    <cfRule type="expression" dxfId="10740" priority="8" stopIfTrue="1">
      <formula>AND(WEEKDAY(T$5)=1)</formula>
    </cfRule>
  </conditionalFormatting>
  <conditionalFormatting sqref="U18:W19">
    <cfRule type="expression" dxfId="10739" priority="37" stopIfTrue="1">
      <formula>AND(WEEKDAY(U$5)=1)</formula>
    </cfRule>
  </conditionalFormatting>
  <conditionalFormatting sqref="U21:Z23">
    <cfRule type="expression" dxfId="10738" priority="123" stopIfTrue="1">
      <formula>AND(WEEKDAY(U$5)=1)</formula>
    </cfRule>
  </conditionalFormatting>
  <conditionalFormatting sqref="V19:Y19">
    <cfRule type="expression" dxfId="10737" priority="3" stopIfTrue="1">
      <formula>AND(WEEKDAY(V$5)=1)</formula>
    </cfRule>
  </conditionalFormatting>
  <conditionalFormatting sqref="X11:Z13">
    <cfRule type="expression" dxfId="10736" priority="1" stopIfTrue="1">
      <formula>AND(WEEKDAY(X$5)=1)</formula>
    </cfRule>
  </conditionalFormatting>
  <conditionalFormatting sqref="Z19:Z20">
    <cfRule type="expression" dxfId="10735" priority="4" stopIfTrue="1">
      <formula>AND(WEEKDAY(Z$5)=1)</formula>
    </cfRule>
  </conditionalFormatting>
  <conditionalFormatting sqref="AA8:AH26">
    <cfRule type="expression" dxfId="10734" priority="10" stopIfTrue="1">
      <formula>AND(WEEKDAY(AA$5)=1)</formula>
    </cfRule>
  </conditionalFormatting>
  <conditionalFormatting sqref="AB17:AF17">
    <cfRule type="expression" dxfId="10733" priority="21" stopIfTrue="1">
      <formula>AND(WEEKDAY(AB$5)=1)</formula>
    </cfRule>
  </conditionalFormatting>
  <conditionalFormatting sqref="AD19">
    <cfRule type="expression" dxfId="10732" priority="112" stopIfTrue="1">
      <formula>AND(WEEKDAY(AD$5)=1)</formula>
    </cfRule>
  </conditionalFormatting>
  <conditionalFormatting sqref="AI8:AK26 AN8:AN26">
    <cfRule type="cellIs" dxfId="10731" priority="166" stopIfTrue="1" operator="equal">
      <formula>0</formula>
    </cfRule>
  </conditionalFormatting>
  <dataValidations count="2">
    <dataValidation type="list" allowBlank="1" showInputMessage="1" showErrorMessage="1" sqref="D20:I20 N20:S20 U20:Y20 AA20:AB20 AD20:AH20 D23:I26 N23:AH26 J25:M26" xr:uid="{00000000-0002-0000-2200-000000000000}">
      <formula1>"ヤ,2早,3早,2オ,3オ,2－,3－,－,日,有,2,3,"</formula1>
    </dataValidation>
    <dataValidation type="list" allowBlank="1" showInputMessage="1" showErrorMessage="1" sqref="J20:K20 M20 T20 Z20 AC20 C57 L8:L24 M23:M24 M21:AH22 D21:K22 D8:K19 J23:K24 M8:AH19" xr:uid="{00000000-0002-0000-2200-000001000000}">
      <formula1>"ヤ,2早,3早,2オ,3オ,2－,3－,－,日,有,2,3,事,ﾍﾙ,ｹｱ,6:30,7:00,8:30,研"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X59"/>
  <sheetViews>
    <sheetView workbookViewId="0">
      <selection activeCell="J11" sqref="J1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244"/>
      <c r="N1" s="244"/>
      <c r="O1" s="244"/>
      <c r="P1" s="244"/>
      <c r="Q1" s="3"/>
      <c r="R1" s="3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4"/>
      <c r="N2" s="244"/>
      <c r="O2" s="244"/>
      <c r="P2" s="244"/>
      <c r="Q2" s="3"/>
      <c r="R2" s="3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3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43922</v>
      </c>
      <c r="E5" s="11">
        <f>DATE($A$1,$D$2,2)</f>
        <v>43923</v>
      </c>
      <c r="F5" s="11">
        <f>DATE($A$1,$D$2,3)</f>
        <v>43924</v>
      </c>
      <c r="G5" s="11">
        <f>DATE($A$1,$D$2,4)</f>
        <v>43925</v>
      </c>
      <c r="H5" s="11">
        <f>DATE($A$1,$D$2,5)</f>
        <v>43926</v>
      </c>
      <c r="I5" s="11">
        <f>DATE($A$1,$D$2,6)</f>
        <v>43927</v>
      </c>
      <c r="J5" s="11">
        <f>DATE($A$1,$D$2,7)</f>
        <v>43928</v>
      </c>
      <c r="K5" s="11">
        <f>DATE($A$1,$D$2,8)</f>
        <v>43929</v>
      </c>
      <c r="L5" s="11">
        <f>DATE($A$1,$D$2,9)</f>
        <v>43930</v>
      </c>
      <c r="M5" s="11">
        <f>DATE($A$1,$D$2,10)</f>
        <v>43931</v>
      </c>
      <c r="N5" s="56">
        <f>DATE($A$1,$D$2,11)</f>
        <v>43932</v>
      </c>
      <c r="O5" s="11">
        <f>DATE($A$1,$D$2,12)</f>
        <v>43933</v>
      </c>
      <c r="P5" s="11">
        <f>DATE($A$1,$D$2,13)</f>
        <v>43934</v>
      </c>
      <c r="Q5" s="11">
        <f>DATE($A$1,$D$2,14)</f>
        <v>43935</v>
      </c>
      <c r="R5" s="11">
        <f>DATE($A$1,$D$2,15)</f>
        <v>43936</v>
      </c>
      <c r="S5" s="11">
        <f>DATE($A$1,$D$2,16)</f>
        <v>43937</v>
      </c>
      <c r="T5" s="11">
        <f>DATE($A$1,$D$2,17)</f>
        <v>43938</v>
      </c>
      <c r="U5" s="11">
        <f>DATE($A$1,$D$2,18)</f>
        <v>43939</v>
      </c>
      <c r="V5" s="11">
        <f>DATE($A$1,$D$2,19)</f>
        <v>43940</v>
      </c>
      <c r="W5" s="11">
        <f>DATE($A$1,$D$2,20)</f>
        <v>43941</v>
      </c>
      <c r="X5" s="11">
        <f>DATE($A$1,$D$2,21)</f>
        <v>43942</v>
      </c>
      <c r="Y5" s="11">
        <f>DATE($A$1,$D$2,22)</f>
        <v>43943</v>
      </c>
      <c r="Z5" s="11">
        <f>DATE($A$1,$D$2,23)</f>
        <v>43944</v>
      </c>
      <c r="AA5" s="11">
        <f>DATE($A$1,$D$2,24)</f>
        <v>43945</v>
      </c>
      <c r="AB5" s="11">
        <f>DATE($A$1,$D$2,25)</f>
        <v>43946</v>
      </c>
      <c r="AC5" s="11">
        <f>DATE($A$1,$D$2,26)</f>
        <v>43947</v>
      </c>
      <c r="AD5" s="11">
        <f>DATE($A$1,$D$2,27)</f>
        <v>43948</v>
      </c>
      <c r="AE5" s="11">
        <f>DATE($A$1,$D$2,28)</f>
        <v>43949</v>
      </c>
      <c r="AF5" s="88">
        <f>DATE($A$1,$D$2,29)</f>
        <v>43950</v>
      </c>
      <c r="AG5" s="11">
        <f>DATE($A$1,$D$2,30)</f>
        <v>43951</v>
      </c>
      <c r="AH5" s="478">
        <f>DATE($A$1,$D$2,31)</f>
        <v>43952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43922</v>
      </c>
      <c r="E6" s="11">
        <f t="shared" si="0"/>
        <v>43923</v>
      </c>
      <c r="F6" s="529">
        <f t="shared" si="0"/>
        <v>43924</v>
      </c>
      <c r="G6" s="529">
        <f t="shared" si="0"/>
        <v>43925</v>
      </c>
      <c r="H6" s="529">
        <f t="shared" si="0"/>
        <v>43926</v>
      </c>
      <c r="I6" s="529">
        <f t="shared" si="0"/>
        <v>43927</v>
      </c>
      <c r="J6" s="529">
        <f t="shared" si="0"/>
        <v>43928</v>
      </c>
      <c r="K6" s="529">
        <f t="shared" si="0"/>
        <v>43929</v>
      </c>
      <c r="L6" s="529">
        <f t="shared" si="0"/>
        <v>43930</v>
      </c>
      <c r="M6" s="529">
        <f t="shared" si="0"/>
        <v>43931</v>
      </c>
      <c r="N6" s="529">
        <f t="shared" si="0"/>
        <v>43932</v>
      </c>
      <c r="O6" s="529">
        <f t="shared" si="0"/>
        <v>43933</v>
      </c>
      <c r="P6" s="529">
        <f t="shared" si="0"/>
        <v>43934</v>
      </c>
      <c r="Q6" s="529">
        <f t="shared" si="0"/>
        <v>43935</v>
      </c>
      <c r="R6" s="529">
        <f t="shared" si="0"/>
        <v>43936</v>
      </c>
      <c r="S6" s="529">
        <f t="shared" si="0"/>
        <v>43937</v>
      </c>
      <c r="T6" s="529">
        <f t="shared" si="0"/>
        <v>43938</v>
      </c>
      <c r="U6" s="529">
        <f t="shared" si="0"/>
        <v>43939</v>
      </c>
      <c r="V6" s="529">
        <f t="shared" si="0"/>
        <v>43940</v>
      </c>
      <c r="W6" s="529">
        <f t="shared" si="0"/>
        <v>43941</v>
      </c>
      <c r="X6" s="529">
        <f t="shared" si="0"/>
        <v>43942</v>
      </c>
      <c r="Y6" s="529">
        <f t="shared" si="0"/>
        <v>43943</v>
      </c>
      <c r="Z6" s="529">
        <f t="shared" si="0"/>
        <v>43944</v>
      </c>
      <c r="AA6" s="529">
        <f t="shared" si="0"/>
        <v>43945</v>
      </c>
      <c r="AB6" s="529">
        <f t="shared" si="0"/>
        <v>43946</v>
      </c>
      <c r="AC6" s="529">
        <f t="shared" si="0"/>
        <v>43947</v>
      </c>
      <c r="AD6" s="11">
        <f t="shared" si="0"/>
        <v>43948</v>
      </c>
      <c r="AE6" s="11">
        <f t="shared" si="0"/>
        <v>43949</v>
      </c>
      <c r="AF6" s="543">
        <f t="shared" si="0"/>
        <v>43950</v>
      </c>
      <c r="AG6" s="11">
        <f t="shared" si="0"/>
        <v>43951</v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水</v>
      </c>
      <c r="E7" s="708" t="str">
        <f t="shared" si="1"/>
        <v>木</v>
      </c>
      <c r="F7" s="134" t="str">
        <f t="shared" si="1"/>
        <v>金</v>
      </c>
      <c r="G7" s="709" t="str">
        <f t="shared" si="1"/>
        <v>土</v>
      </c>
      <c r="H7" s="161" t="str">
        <f t="shared" si="1"/>
        <v>日</v>
      </c>
      <c r="I7" s="250" t="str">
        <f t="shared" si="1"/>
        <v>月</v>
      </c>
      <c r="J7" s="709" t="str">
        <f t="shared" si="1"/>
        <v>火</v>
      </c>
      <c r="K7" s="134" t="str">
        <f t="shared" si="1"/>
        <v>水</v>
      </c>
      <c r="L7" s="709" t="str">
        <f t="shared" si="1"/>
        <v>木</v>
      </c>
      <c r="M7" s="250" t="str">
        <f t="shared" si="1"/>
        <v>金</v>
      </c>
      <c r="N7" s="250" t="str">
        <f t="shared" si="1"/>
        <v>土</v>
      </c>
      <c r="O7" s="161" t="str">
        <f t="shared" si="1"/>
        <v>日</v>
      </c>
      <c r="P7" s="250" t="str">
        <f t="shared" si="1"/>
        <v>月</v>
      </c>
      <c r="Q7" s="709" t="str">
        <f t="shared" si="1"/>
        <v>火</v>
      </c>
      <c r="R7" s="134" t="str">
        <f t="shared" si="1"/>
        <v>水</v>
      </c>
      <c r="S7" s="709" t="str">
        <f t="shared" si="1"/>
        <v>木</v>
      </c>
      <c r="T7" s="134" t="str">
        <f t="shared" si="1"/>
        <v>金</v>
      </c>
      <c r="U7" s="250" t="str">
        <f t="shared" si="1"/>
        <v>土</v>
      </c>
      <c r="V7" s="161" t="str">
        <f t="shared" si="1"/>
        <v>日</v>
      </c>
      <c r="W7" s="134" t="str">
        <f t="shared" si="1"/>
        <v>月</v>
      </c>
      <c r="X7" s="709" t="str">
        <f t="shared" si="1"/>
        <v>火</v>
      </c>
      <c r="Y7" s="134" t="str">
        <f t="shared" si="1"/>
        <v>水</v>
      </c>
      <c r="Z7" s="134" t="str">
        <f t="shared" si="1"/>
        <v>木</v>
      </c>
      <c r="AA7" s="250" t="str">
        <f t="shared" si="1"/>
        <v>金</v>
      </c>
      <c r="AB7" s="250" t="str">
        <f t="shared" si="1"/>
        <v>土</v>
      </c>
      <c r="AC7" s="161" t="str">
        <f t="shared" si="1"/>
        <v>日</v>
      </c>
      <c r="AD7" s="708" t="str">
        <f t="shared" si="1"/>
        <v>月</v>
      </c>
      <c r="AE7" s="708" t="str">
        <f t="shared" si="1"/>
        <v>火</v>
      </c>
      <c r="AF7" s="146" t="str">
        <f t="shared" si="1"/>
        <v>水</v>
      </c>
      <c r="AG7" s="708" t="str">
        <f t="shared" si="1"/>
        <v>木</v>
      </c>
      <c r="AH7" s="117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37</v>
      </c>
      <c r="E8" s="548" t="s">
        <v>28</v>
      </c>
      <c r="F8" s="548" t="s">
        <v>34</v>
      </c>
      <c r="G8" s="548" t="s">
        <v>21</v>
      </c>
      <c r="H8" s="548" t="s">
        <v>35</v>
      </c>
      <c r="I8" s="548" t="s">
        <v>36</v>
      </c>
      <c r="J8" s="551" t="s">
        <v>21</v>
      </c>
      <c r="K8" s="568" t="s">
        <v>60</v>
      </c>
      <c r="L8" s="547" t="s">
        <v>37</v>
      </c>
      <c r="M8" s="547" t="s">
        <v>42</v>
      </c>
      <c r="N8" s="547" t="s">
        <v>21</v>
      </c>
      <c r="O8" s="547" t="s">
        <v>24</v>
      </c>
      <c r="P8" s="560" t="s">
        <v>34</v>
      </c>
      <c r="Q8" s="560" t="s">
        <v>21</v>
      </c>
      <c r="R8" s="568" t="s">
        <v>21</v>
      </c>
      <c r="S8" s="560" t="s">
        <v>42</v>
      </c>
      <c r="T8" s="572" t="s">
        <v>60</v>
      </c>
      <c r="U8" s="547" t="s">
        <v>36</v>
      </c>
      <c r="V8" s="547" t="s">
        <v>42</v>
      </c>
      <c r="W8" s="547" t="s">
        <v>21</v>
      </c>
      <c r="X8" s="547" t="s">
        <v>24</v>
      </c>
      <c r="Y8" s="568" t="s">
        <v>34</v>
      </c>
      <c r="Z8" s="548" t="s">
        <v>21</v>
      </c>
      <c r="AA8" s="548" t="s">
        <v>60</v>
      </c>
      <c r="AB8" s="551" t="s">
        <v>21</v>
      </c>
      <c r="AC8" s="551" t="s">
        <v>21</v>
      </c>
      <c r="AD8" s="548" t="s">
        <v>37</v>
      </c>
      <c r="AE8" s="548" t="s">
        <v>42</v>
      </c>
      <c r="AF8" s="569" t="s">
        <v>37</v>
      </c>
      <c r="AG8" s="550" t="s">
        <v>28</v>
      </c>
      <c r="AH8" s="588"/>
      <c r="AI8" s="587">
        <f t="shared" ref="AI8:AI26" si="2">SUM(AO8:AP8)</f>
        <v>18</v>
      </c>
      <c r="AJ8" s="100">
        <f t="shared" ref="AJ8:AJ26" si="3">COUNTIF(D8:AH8,"有")</f>
        <v>1</v>
      </c>
      <c r="AK8" s="101">
        <f t="shared" ref="AK8:AK26" si="4">SUM(AQ8:AX8)</f>
        <v>16</v>
      </c>
      <c r="AL8" s="544" t="s">
        <v>38</v>
      </c>
      <c r="AM8" s="545"/>
      <c r="AN8" s="55">
        <f>COUNTIF(D8:AH8,"日")</f>
        <v>4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2</v>
      </c>
      <c r="AV8" s="55">
        <f t="shared" ref="AV8:AV28" si="12">COUNTIF(D8:AH8,"3－")</f>
        <v>2</v>
      </c>
      <c r="AW8" s="55">
        <f t="shared" ref="AW8:AW28" si="13">COUNTIF(D8:AH8,"３-")</f>
        <v>2</v>
      </c>
      <c r="AX8" s="55">
        <f t="shared" ref="AX8:AX28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7" t="s">
        <v>21</v>
      </c>
      <c r="E9" s="548" t="s">
        <v>36</v>
      </c>
      <c r="F9" s="551" t="s">
        <v>21</v>
      </c>
      <c r="G9" s="548" t="s">
        <v>37</v>
      </c>
      <c r="H9" s="548" t="s">
        <v>40</v>
      </c>
      <c r="I9" s="568" t="s">
        <v>21</v>
      </c>
      <c r="J9" s="548" t="s">
        <v>37</v>
      </c>
      <c r="K9" s="568" t="s">
        <v>28</v>
      </c>
      <c r="L9" s="547" t="s">
        <v>34</v>
      </c>
      <c r="M9" s="547" t="s">
        <v>21</v>
      </c>
      <c r="N9" s="547" t="s">
        <v>40</v>
      </c>
      <c r="O9" s="560" t="s">
        <v>21</v>
      </c>
      <c r="P9" s="560" t="s">
        <v>37</v>
      </c>
      <c r="Q9" s="560" t="s">
        <v>24</v>
      </c>
      <c r="R9" s="568" t="s">
        <v>34</v>
      </c>
      <c r="S9" s="560" t="s">
        <v>21</v>
      </c>
      <c r="T9" s="560" t="s">
        <v>37</v>
      </c>
      <c r="U9" s="547" t="s">
        <v>28</v>
      </c>
      <c r="V9" s="547" t="s">
        <v>34</v>
      </c>
      <c r="W9" s="549" t="s">
        <v>21</v>
      </c>
      <c r="X9" s="549" t="s">
        <v>37</v>
      </c>
      <c r="Y9" s="556" t="s">
        <v>36</v>
      </c>
      <c r="Z9" s="568" t="s">
        <v>28</v>
      </c>
      <c r="AA9" s="568" t="s">
        <v>34</v>
      </c>
      <c r="AB9" s="548" t="s">
        <v>21</v>
      </c>
      <c r="AC9" s="548" t="s">
        <v>37</v>
      </c>
      <c r="AD9" s="548" t="s">
        <v>40</v>
      </c>
      <c r="AE9" s="548" t="s">
        <v>21</v>
      </c>
      <c r="AF9" s="569" t="s">
        <v>24</v>
      </c>
      <c r="AG9" s="550" t="s">
        <v>34</v>
      </c>
      <c r="AH9" s="588"/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6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21</v>
      </c>
      <c r="E10" s="548" t="s">
        <v>37</v>
      </c>
      <c r="F10" s="548" t="s">
        <v>37</v>
      </c>
      <c r="G10" s="548" t="s">
        <v>21</v>
      </c>
      <c r="H10" s="548" t="s">
        <v>37</v>
      </c>
      <c r="I10" s="568" t="s">
        <v>37</v>
      </c>
      <c r="J10" s="551" t="s">
        <v>21</v>
      </c>
      <c r="K10" s="568" t="s">
        <v>37</v>
      </c>
      <c r="L10" s="563" t="s">
        <v>21</v>
      </c>
      <c r="M10" s="547" t="s">
        <v>37</v>
      </c>
      <c r="N10" s="547" t="s">
        <v>37</v>
      </c>
      <c r="O10" s="547" t="s">
        <v>37</v>
      </c>
      <c r="P10" s="560" t="s">
        <v>21</v>
      </c>
      <c r="Q10" s="560" t="s">
        <v>37</v>
      </c>
      <c r="R10" s="568" t="s">
        <v>37</v>
      </c>
      <c r="S10" s="560" t="s">
        <v>37</v>
      </c>
      <c r="T10" s="560" t="s">
        <v>21</v>
      </c>
      <c r="U10" s="547" t="s">
        <v>37</v>
      </c>
      <c r="V10" s="547" t="s">
        <v>37</v>
      </c>
      <c r="W10" s="547" t="s">
        <v>37</v>
      </c>
      <c r="X10" s="560" t="s">
        <v>21</v>
      </c>
      <c r="Y10" s="568" t="s">
        <v>37</v>
      </c>
      <c r="Z10" s="568" t="s">
        <v>37</v>
      </c>
      <c r="AA10" s="568" t="s">
        <v>37</v>
      </c>
      <c r="AB10" s="548" t="s">
        <v>37</v>
      </c>
      <c r="AC10" s="548" t="s">
        <v>21</v>
      </c>
      <c r="AD10" s="548" t="s">
        <v>37</v>
      </c>
      <c r="AE10" s="548" t="s">
        <v>37</v>
      </c>
      <c r="AF10" s="569" t="s">
        <v>21</v>
      </c>
      <c r="AG10" s="589" t="s">
        <v>37</v>
      </c>
      <c r="AH10" s="588"/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547"/>
      <c r="E11" s="548"/>
      <c r="F11" s="548"/>
      <c r="G11" s="547"/>
      <c r="H11" s="548"/>
      <c r="I11" s="560"/>
      <c r="J11" s="548"/>
      <c r="K11" s="568"/>
      <c r="L11" s="560"/>
      <c r="M11" s="547"/>
      <c r="N11" s="547"/>
      <c r="O11" s="560"/>
      <c r="P11" s="560"/>
      <c r="Q11" s="547"/>
      <c r="R11" s="548"/>
      <c r="S11" s="547"/>
      <c r="T11" s="560"/>
      <c r="U11" s="547"/>
      <c r="V11" s="547"/>
      <c r="W11" s="572"/>
      <c r="X11" s="107"/>
      <c r="Y11" s="107"/>
      <c r="Z11" s="263"/>
      <c r="AA11" s="568"/>
      <c r="AB11" s="548"/>
      <c r="AC11" s="547"/>
      <c r="AD11" s="547"/>
      <c r="AE11" s="548"/>
      <c r="AF11" s="569"/>
      <c r="AG11" s="550"/>
      <c r="AH11" s="58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549" t="s">
        <v>21</v>
      </c>
      <c r="E12" s="556" t="s">
        <v>42</v>
      </c>
      <c r="F12" s="710" t="s">
        <v>24</v>
      </c>
      <c r="G12" s="556" t="s">
        <v>34</v>
      </c>
      <c r="H12" s="556" t="s">
        <v>21</v>
      </c>
      <c r="I12" s="579" t="s">
        <v>42</v>
      </c>
      <c r="J12" s="549" t="s">
        <v>24</v>
      </c>
      <c r="K12" s="549" t="s">
        <v>34</v>
      </c>
      <c r="L12" s="549" t="s">
        <v>21</v>
      </c>
      <c r="M12" s="549" t="s">
        <v>139</v>
      </c>
      <c r="N12" s="549" t="s">
        <v>21</v>
      </c>
      <c r="O12" s="549" t="s">
        <v>40</v>
      </c>
      <c r="P12" s="549" t="s">
        <v>24</v>
      </c>
      <c r="Q12" s="549" t="s">
        <v>34</v>
      </c>
      <c r="R12" s="556" t="s">
        <v>21</v>
      </c>
      <c r="S12" s="549" t="s">
        <v>40</v>
      </c>
      <c r="T12" s="549" t="s">
        <v>42</v>
      </c>
      <c r="U12" s="549" t="s">
        <v>21</v>
      </c>
      <c r="V12" s="549" t="s">
        <v>40</v>
      </c>
      <c r="W12" s="572" t="s">
        <v>24</v>
      </c>
      <c r="X12" s="107" t="s">
        <v>34</v>
      </c>
      <c r="Y12" s="107" t="s">
        <v>21</v>
      </c>
      <c r="Z12" s="263" t="s">
        <v>21</v>
      </c>
      <c r="AA12" s="556" t="s">
        <v>24</v>
      </c>
      <c r="AB12" s="608" t="s">
        <v>34</v>
      </c>
      <c r="AC12" s="584" t="s">
        <v>24</v>
      </c>
      <c r="AD12" s="584" t="s">
        <v>34</v>
      </c>
      <c r="AE12" s="584" t="s">
        <v>21</v>
      </c>
      <c r="AF12" s="714" t="s">
        <v>42</v>
      </c>
      <c r="AG12" s="550" t="s">
        <v>42</v>
      </c>
      <c r="AH12" s="590"/>
      <c r="AI12" s="587">
        <f t="shared" si="2"/>
        <v>18</v>
      </c>
      <c r="AJ12" s="100">
        <f t="shared" si="3"/>
        <v>0</v>
      </c>
      <c r="AK12" s="101">
        <f t="shared" si="4"/>
        <v>24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9</v>
      </c>
      <c r="AP12" s="55">
        <f t="shared" si="6"/>
        <v>9</v>
      </c>
      <c r="AQ12" s="55">
        <f t="shared" si="7"/>
        <v>6</v>
      </c>
      <c r="AR12" s="55">
        <f t="shared" si="8"/>
        <v>6</v>
      </c>
      <c r="AS12" s="55">
        <f t="shared" si="9"/>
        <v>6</v>
      </c>
      <c r="AT12" s="55">
        <f t="shared" si="10"/>
        <v>6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107" t="s">
        <v>28</v>
      </c>
      <c r="E13" s="550" t="s">
        <v>34</v>
      </c>
      <c r="F13" s="711" t="s">
        <v>21</v>
      </c>
      <c r="G13" s="550" t="s">
        <v>21</v>
      </c>
      <c r="H13" s="550" t="s">
        <v>41</v>
      </c>
      <c r="I13" s="550" t="s">
        <v>28</v>
      </c>
      <c r="J13" s="550" t="s">
        <v>34</v>
      </c>
      <c r="K13" s="550" t="s">
        <v>21</v>
      </c>
      <c r="L13" s="107" t="s">
        <v>35</v>
      </c>
      <c r="M13" s="107" t="s">
        <v>41</v>
      </c>
      <c r="N13" s="107" t="s">
        <v>28</v>
      </c>
      <c r="O13" s="107" t="s">
        <v>34</v>
      </c>
      <c r="P13" s="107" t="s">
        <v>21</v>
      </c>
      <c r="Q13" s="107" t="s">
        <v>21</v>
      </c>
      <c r="R13" s="550" t="s">
        <v>35</v>
      </c>
      <c r="S13" s="107" t="s">
        <v>36</v>
      </c>
      <c r="T13" s="107" t="s">
        <v>28</v>
      </c>
      <c r="U13" s="107" t="s">
        <v>34</v>
      </c>
      <c r="V13" s="107" t="s">
        <v>21</v>
      </c>
      <c r="W13" s="107" t="s">
        <v>21</v>
      </c>
      <c r="X13" s="107" t="s">
        <v>41</v>
      </c>
      <c r="Y13" s="107" t="s">
        <v>21</v>
      </c>
      <c r="Z13" s="263" t="s">
        <v>121</v>
      </c>
      <c r="AA13" s="107" t="s">
        <v>121</v>
      </c>
      <c r="AB13" s="107" t="s">
        <v>28</v>
      </c>
      <c r="AC13" s="550" t="s">
        <v>34</v>
      </c>
      <c r="AD13" s="550" t="s">
        <v>21</v>
      </c>
      <c r="AE13" s="550" t="s">
        <v>36</v>
      </c>
      <c r="AF13" s="316" t="s">
        <v>36</v>
      </c>
      <c r="AG13" s="550" t="s">
        <v>36</v>
      </c>
      <c r="AH13" s="597"/>
      <c r="AI13" s="587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si="15"/>
        <v>0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5</v>
      </c>
      <c r="AX13" s="55">
        <f t="shared" si="14"/>
        <v>5</v>
      </c>
    </row>
    <row r="14" spans="1:50" ht="14">
      <c r="A14" s="19" t="s">
        <v>46</v>
      </c>
      <c r="B14" s="20" t="s">
        <v>32</v>
      </c>
      <c r="C14" s="49" t="s">
        <v>50</v>
      </c>
      <c r="D14" s="547" t="s">
        <v>34</v>
      </c>
      <c r="E14" s="548" t="s">
        <v>21</v>
      </c>
      <c r="F14" s="548" t="s">
        <v>36</v>
      </c>
      <c r="G14" s="547" t="s">
        <v>28</v>
      </c>
      <c r="H14" s="548" t="s">
        <v>34</v>
      </c>
      <c r="I14" s="548" t="s">
        <v>21</v>
      </c>
      <c r="J14" s="548" t="s">
        <v>36</v>
      </c>
      <c r="K14" s="568" t="s">
        <v>42</v>
      </c>
      <c r="L14" s="547" t="s">
        <v>24</v>
      </c>
      <c r="M14" s="547" t="s">
        <v>34</v>
      </c>
      <c r="N14" s="547" t="s">
        <v>21</v>
      </c>
      <c r="O14" s="547" t="s">
        <v>41</v>
      </c>
      <c r="P14" s="560" t="s">
        <v>28</v>
      </c>
      <c r="Q14" s="560" t="s">
        <v>34</v>
      </c>
      <c r="R14" s="568" t="s">
        <v>21</v>
      </c>
      <c r="S14" s="560" t="s">
        <v>21</v>
      </c>
      <c r="T14" s="572" t="s">
        <v>139</v>
      </c>
      <c r="U14" s="547" t="s">
        <v>41</v>
      </c>
      <c r="V14" s="574" t="s">
        <v>21</v>
      </c>
      <c r="W14" s="547" t="s">
        <v>21</v>
      </c>
      <c r="X14" s="547" t="s">
        <v>40</v>
      </c>
      <c r="Y14" s="568" t="s">
        <v>28</v>
      </c>
      <c r="Z14" s="548" t="s">
        <v>34</v>
      </c>
      <c r="AA14" s="548" t="s">
        <v>21</v>
      </c>
      <c r="AB14" s="548" t="s">
        <v>40</v>
      </c>
      <c r="AC14" s="548" t="s">
        <v>36</v>
      </c>
      <c r="AD14" s="548" t="s">
        <v>28</v>
      </c>
      <c r="AE14" s="548" t="s">
        <v>34</v>
      </c>
      <c r="AF14" s="569" t="s">
        <v>21</v>
      </c>
      <c r="AG14" s="550" t="s">
        <v>41</v>
      </c>
      <c r="AH14" s="588"/>
      <c r="AI14" s="587">
        <f t="shared" si="2"/>
        <v>18</v>
      </c>
      <c r="AJ14" s="100">
        <f t="shared" si="3"/>
        <v>0</v>
      </c>
      <c r="AK14" s="101">
        <f t="shared" si="4"/>
        <v>20</v>
      </c>
      <c r="AL14" s="104" t="s">
        <v>51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1</v>
      </c>
      <c r="AR14" s="55">
        <f t="shared" si="8"/>
        <v>1</v>
      </c>
      <c r="AS14" s="55">
        <f t="shared" si="9"/>
        <v>1</v>
      </c>
      <c r="AT14" s="55">
        <f t="shared" si="10"/>
        <v>1</v>
      </c>
      <c r="AU14" s="55">
        <f t="shared" si="11"/>
        <v>4</v>
      </c>
      <c r="AV14" s="55">
        <f t="shared" si="12"/>
        <v>4</v>
      </c>
      <c r="AW14" s="55">
        <f t="shared" si="13"/>
        <v>4</v>
      </c>
      <c r="AX14" s="55">
        <f t="shared" si="14"/>
        <v>4</v>
      </c>
    </row>
    <row r="15" spans="1:50" ht="14">
      <c r="A15" s="33" t="s">
        <v>46</v>
      </c>
      <c r="B15" s="34" t="s">
        <v>32</v>
      </c>
      <c r="C15" s="49" t="s">
        <v>52</v>
      </c>
      <c r="D15" s="547" t="s">
        <v>34</v>
      </c>
      <c r="E15" s="548" t="s">
        <v>21</v>
      </c>
      <c r="F15" s="548" t="s">
        <v>41</v>
      </c>
      <c r="G15" s="548" t="s">
        <v>36</v>
      </c>
      <c r="H15" s="548" t="s">
        <v>28</v>
      </c>
      <c r="I15" s="568" t="s">
        <v>34</v>
      </c>
      <c r="J15" s="548" t="s">
        <v>21</v>
      </c>
      <c r="K15" s="568" t="s">
        <v>40</v>
      </c>
      <c r="L15" s="547" t="s">
        <v>41</v>
      </c>
      <c r="M15" s="547" t="s">
        <v>28</v>
      </c>
      <c r="N15" s="547" t="s">
        <v>34</v>
      </c>
      <c r="O15" s="560" t="s">
        <v>21</v>
      </c>
      <c r="P15" s="560" t="s">
        <v>42</v>
      </c>
      <c r="Q15" s="560" t="s">
        <v>36</v>
      </c>
      <c r="R15" s="563" t="s">
        <v>21</v>
      </c>
      <c r="S15" s="560" t="s">
        <v>21</v>
      </c>
      <c r="T15" s="560" t="s">
        <v>40</v>
      </c>
      <c r="U15" s="547" t="s">
        <v>24</v>
      </c>
      <c r="V15" s="547" t="s">
        <v>34</v>
      </c>
      <c r="W15" s="663" t="s">
        <v>21</v>
      </c>
      <c r="X15" s="560" t="s">
        <v>21</v>
      </c>
      <c r="Y15" s="568" t="s">
        <v>40</v>
      </c>
      <c r="Z15" s="568" t="s">
        <v>41</v>
      </c>
      <c r="AA15" s="568" t="s">
        <v>141</v>
      </c>
      <c r="AB15" s="548" t="s">
        <v>24</v>
      </c>
      <c r="AC15" s="548" t="s">
        <v>34</v>
      </c>
      <c r="AD15" s="548" t="s">
        <v>21</v>
      </c>
      <c r="AE15" s="548" t="s">
        <v>40</v>
      </c>
      <c r="AF15" s="569" t="s">
        <v>21</v>
      </c>
      <c r="AG15" s="550" t="s">
        <v>141</v>
      </c>
      <c r="AH15" s="588"/>
      <c r="AI15" s="587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53</v>
      </c>
      <c r="D16" s="547" t="s">
        <v>42</v>
      </c>
      <c r="E16" s="548" t="s">
        <v>40</v>
      </c>
      <c r="F16" s="548" t="s">
        <v>40</v>
      </c>
      <c r="G16" s="548" t="s">
        <v>21</v>
      </c>
      <c r="H16" s="548" t="s">
        <v>139</v>
      </c>
      <c r="I16" s="568" t="s">
        <v>24</v>
      </c>
      <c r="J16" s="548" t="s">
        <v>34</v>
      </c>
      <c r="K16" s="657" t="s">
        <v>21</v>
      </c>
      <c r="L16" s="560" t="s">
        <v>21</v>
      </c>
      <c r="M16" s="547" t="s">
        <v>36</v>
      </c>
      <c r="N16" s="547" t="s">
        <v>41</v>
      </c>
      <c r="O16" s="547" t="s">
        <v>28</v>
      </c>
      <c r="P16" s="560" t="s">
        <v>34</v>
      </c>
      <c r="Q16" s="560" t="s">
        <v>21</v>
      </c>
      <c r="R16" s="568" t="s">
        <v>40</v>
      </c>
      <c r="S16" s="560" t="s">
        <v>24</v>
      </c>
      <c r="T16" s="560" t="s">
        <v>34</v>
      </c>
      <c r="U16" s="547" t="s">
        <v>21</v>
      </c>
      <c r="V16" s="547" t="s">
        <v>21</v>
      </c>
      <c r="W16" s="547" t="s">
        <v>36</v>
      </c>
      <c r="X16" s="560" t="s">
        <v>28</v>
      </c>
      <c r="Y16" s="568" t="s">
        <v>34</v>
      </c>
      <c r="Z16" s="568" t="s">
        <v>21</v>
      </c>
      <c r="AA16" s="568" t="s">
        <v>42</v>
      </c>
      <c r="AB16" s="548" t="s">
        <v>36</v>
      </c>
      <c r="AC16" s="551" t="s">
        <v>21</v>
      </c>
      <c r="AD16" s="548" t="s">
        <v>42</v>
      </c>
      <c r="AE16" s="548" t="s">
        <v>24</v>
      </c>
      <c r="AF16" s="569" t="s">
        <v>34</v>
      </c>
      <c r="AG16" s="589" t="s">
        <v>21</v>
      </c>
      <c r="AH16" s="588"/>
      <c r="AI16" s="587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34" t="s">
        <v>32</v>
      </c>
      <c r="C17" s="49" t="s">
        <v>54</v>
      </c>
      <c r="D17" s="547" t="s">
        <v>40</v>
      </c>
      <c r="E17" s="548" t="s">
        <v>21</v>
      </c>
      <c r="F17" s="548" t="s">
        <v>42</v>
      </c>
      <c r="G17" s="548" t="s">
        <v>24</v>
      </c>
      <c r="H17" s="548" t="s">
        <v>34</v>
      </c>
      <c r="I17" s="579" t="s">
        <v>21</v>
      </c>
      <c r="J17" s="548" t="s">
        <v>41</v>
      </c>
      <c r="K17" s="568" t="s">
        <v>41</v>
      </c>
      <c r="L17" s="560" t="s">
        <v>42</v>
      </c>
      <c r="M17" s="547" t="s">
        <v>21</v>
      </c>
      <c r="N17" s="547" t="s">
        <v>24</v>
      </c>
      <c r="O17" s="560" t="s">
        <v>34</v>
      </c>
      <c r="P17" s="563" t="s">
        <v>21</v>
      </c>
      <c r="Q17" s="547" t="s">
        <v>28</v>
      </c>
      <c r="R17" s="547" t="s">
        <v>34</v>
      </c>
      <c r="S17" s="574" t="s">
        <v>21</v>
      </c>
      <c r="T17" s="560" t="s">
        <v>41</v>
      </c>
      <c r="U17" s="547" t="s">
        <v>42</v>
      </c>
      <c r="V17" s="547" t="s">
        <v>21</v>
      </c>
      <c r="W17" s="547" t="s">
        <v>28</v>
      </c>
      <c r="X17" s="560" t="s">
        <v>34</v>
      </c>
      <c r="Y17" s="548" t="s">
        <v>21</v>
      </c>
      <c r="Z17" s="556" t="s">
        <v>141</v>
      </c>
      <c r="AA17" s="556" t="s">
        <v>40</v>
      </c>
      <c r="AB17" s="608" t="s">
        <v>41</v>
      </c>
      <c r="AC17" s="584" t="s">
        <v>28</v>
      </c>
      <c r="AD17" s="584" t="s">
        <v>34</v>
      </c>
      <c r="AE17" s="548" t="s">
        <v>21</v>
      </c>
      <c r="AF17" s="569" t="s">
        <v>41</v>
      </c>
      <c r="AG17" s="143" t="s">
        <v>21</v>
      </c>
      <c r="AH17" s="588"/>
      <c r="AI17" s="587">
        <f t="shared" si="2"/>
        <v>18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55</v>
      </c>
      <c r="D18" s="549" t="s">
        <v>41</v>
      </c>
      <c r="E18" s="556" t="s">
        <v>41</v>
      </c>
      <c r="F18" s="710" t="s">
        <v>28</v>
      </c>
      <c r="G18" s="556" t="s">
        <v>34</v>
      </c>
      <c r="H18" s="553" t="s">
        <v>21</v>
      </c>
      <c r="I18" s="579" t="s">
        <v>21</v>
      </c>
      <c r="J18" s="549" t="s">
        <v>40</v>
      </c>
      <c r="K18" s="549" t="s">
        <v>24</v>
      </c>
      <c r="L18" s="549" t="s">
        <v>34</v>
      </c>
      <c r="M18" s="549" t="s">
        <v>21</v>
      </c>
      <c r="N18" s="549" t="s">
        <v>36</v>
      </c>
      <c r="O18" s="549" t="s">
        <v>21</v>
      </c>
      <c r="P18" s="549" t="s">
        <v>21</v>
      </c>
      <c r="Q18" s="549" t="s">
        <v>40</v>
      </c>
      <c r="R18" s="556" t="s">
        <v>24</v>
      </c>
      <c r="S18" s="549" t="s">
        <v>34</v>
      </c>
      <c r="T18" s="549" t="s">
        <v>21</v>
      </c>
      <c r="U18" s="549" t="s">
        <v>139</v>
      </c>
      <c r="V18" s="549" t="s">
        <v>28</v>
      </c>
      <c r="W18" s="549" t="s">
        <v>34</v>
      </c>
      <c r="X18" s="549" t="s">
        <v>21</v>
      </c>
      <c r="Y18" s="556" t="s">
        <v>21</v>
      </c>
      <c r="Z18" s="556" t="s">
        <v>42</v>
      </c>
      <c r="AA18" s="556" t="s">
        <v>36</v>
      </c>
      <c r="AB18" s="107" t="s">
        <v>151</v>
      </c>
      <c r="AC18" s="584" t="s">
        <v>42</v>
      </c>
      <c r="AD18" s="584" t="s">
        <v>41</v>
      </c>
      <c r="AE18" s="584" t="s">
        <v>21</v>
      </c>
      <c r="AF18" s="714" t="s">
        <v>28</v>
      </c>
      <c r="AG18" s="550" t="s">
        <v>34</v>
      </c>
      <c r="AH18" s="590"/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107" t="s">
        <v>24</v>
      </c>
      <c r="E19" s="107" t="s">
        <v>34</v>
      </c>
      <c r="F19" s="496" t="s">
        <v>21</v>
      </c>
      <c r="G19" s="107" t="s">
        <v>41</v>
      </c>
      <c r="H19" s="107" t="s">
        <v>36</v>
      </c>
      <c r="I19" s="107" t="s">
        <v>21</v>
      </c>
      <c r="J19" s="550" t="s">
        <v>28</v>
      </c>
      <c r="K19" s="550" t="s">
        <v>34</v>
      </c>
      <c r="L19" s="107" t="s">
        <v>21</v>
      </c>
      <c r="M19" s="107" t="s">
        <v>40</v>
      </c>
      <c r="N19" s="107" t="s">
        <v>42</v>
      </c>
      <c r="O19" s="107" t="s">
        <v>21</v>
      </c>
      <c r="P19" s="107" t="s">
        <v>21</v>
      </c>
      <c r="Q19" s="107" t="s">
        <v>42</v>
      </c>
      <c r="R19" s="550" t="s">
        <v>36</v>
      </c>
      <c r="S19" s="107" t="s">
        <v>28</v>
      </c>
      <c r="T19" s="107" t="s">
        <v>34</v>
      </c>
      <c r="U19" s="107" t="s">
        <v>21</v>
      </c>
      <c r="V19" s="107" t="s">
        <v>41</v>
      </c>
      <c r="W19" s="107" t="s">
        <v>40</v>
      </c>
      <c r="X19" s="560" t="s">
        <v>141</v>
      </c>
      <c r="Y19" s="568" t="s">
        <v>24</v>
      </c>
      <c r="Z19" s="556" t="s">
        <v>34</v>
      </c>
      <c r="AA19" s="143" t="s">
        <v>21</v>
      </c>
      <c r="AB19" s="143" t="s">
        <v>21</v>
      </c>
      <c r="AC19" s="550" t="s">
        <v>40</v>
      </c>
      <c r="AD19" s="550" t="s">
        <v>36</v>
      </c>
      <c r="AE19" s="550" t="s">
        <v>28</v>
      </c>
      <c r="AF19" s="316" t="s">
        <v>34</v>
      </c>
      <c r="AG19" s="550" t="s">
        <v>21</v>
      </c>
      <c r="AH19" s="591"/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34" t="s">
        <v>32</v>
      </c>
      <c r="C20" s="49" t="s">
        <v>57</v>
      </c>
      <c r="D20" s="547" t="s">
        <v>21</v>
      </c>
      <c r="E20" s="556" t="s">
        <v>141</v>
      </c>
      <c r="F20" s="547" t="s">
        <v>21</v>
      </c>
      <c r="G20" s="547" t="s">
        <v>40</v>
      </c>
      <c r="H20" s="547" t="s">
        <v>24</v>
      </c>
      <c r="I20" s="547" t="s">
        <v>34</v>
      </c>
      <c r="J20" s="548" t="s">
        <v>21</v>
      </c>
      <c r="K20" s="568" t="s">
        <v>36</v>
      </c>
      <c r="L20" s="560" t="s">
        <v>28</v>
      </c>
      <c r="M20" s="547" t="s">
        <v>34</v>
      </c>
      <c r="N20" s="560" t="s">
        <v>21</v>
      </c>
      <c r="O20" s="547" t="s">
        <v>42</v>
      </c>
      <c r="P20" s="547" t="s">
        <v>41</v>
      </c>
      <c r="Q20" s="547" t="s">
        <v>41</v>
      </c>
      <c r="R20" s="547" t="s">
        <v>28</v>
      </c>
      <c r="S20" s="547" t="s">
        <v>34</v>
      </c>
      <c r="T20" s="560" t="s">
        <v>21</v>
      </c>
      <c r="U20" s="547" t="s">
        <v>40</v>
      </c>
      <c r="V20" s="547" t="s">
        <v>24</v>
      </c>
      <c r="W20" s="547" t="s">
        <v>34</v>
      </c>
      <c r="X20" s="560" t="s">
        <v>21</v>
      </c>
      <c r="Y20" s="547" t="s">
        <v>41</v>
      </c>
      <c r="Z20" s="560" t="s">
        <v>36</v>
      </c>
      <c r="AA20" s="560" t="s">
        <v>28</v>
      </c>
      <c r="AB20" s="547" t="s">
        <v>34</v>
      </c>
      <c r="AC20" s="548" t="s">
        <v>21</v>
      </c>
      <c r="AD20" s="584" t="s">
        <v>141</v>
      </c>
      <c r="AE20" s="560" t="s">
        <v>21</v>
      </c>
      <c r="AF20" s="569" t="s">
        <v>40</v>
      </c>
      <c r="AG20" s="560" t="s">
        <v>21</v>
      </c>
      <c r="AH20" s="560"/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294" t="s">
        <v>46</v>
      </c>
      <c r="B21" s="37" t="s">
        <v>32</v>
      </c>
      <c r="C21" s="557" t="s">
        <v>129</v>
      </c>
      <c r="D21" s="549" t="s">
        <v>21</v>
      </c>
      <c r="E21" s="553" t="s">
        <v>24</v>
      </c>
      <c r="F21" s="712" t="s">
        <v>34</v>
      </c>
      <c r="G21" s="556" t="s">
        <v>21</v>
      </c>
      <c r="H21" s="553" t="s">
        <v>21</v>
      </c>
      <c r="I21" s="579" t="s">
        <v>41</v>
      </c>
      <c r="J21" s="549" t="s">
        <v>42</v>
      </c>
      <c r="K21" s="549" t="s">
        <v>21</v>
      </c>
      <c r="L21" s="549" t="s">
        <v>36</v>
      </c>
      <c r="M21" s="555" t="s">
        <v>24</v>
      </c>
      <c r="N21" s="555" t="s">
        <v>34</v>
      </c>
      <c r="O21" s="549" t="s">
        <v>21</v>
      </c>
      <c r="P21" s="549" t="s">
        <v>40</v>
      </c>
      <c r="Q21" s="549" t="s">
        <v>141</v>
      </c>
      <c r="R21" s="556" t="s">
        <v>42</v>
      </c>
      <c r="S21" s="549" t="s">
        <v>21</v>
      </c>
      <c r="T21" s="555" t="s">
        <v>24</v>
      </c>
      <c r="U21" s="555" t="s">
        <v>34</v>
      </c>
      <c r="V21" s="549" t="s">
        <v>21</v>
      </c>
      <c r="W21" s="549" t="s">
        <v>41</v>
      </c>
      <c r="X21" s="549" t="s">
        <v>42</v>
      </c>
      <c r="Y21" s="556" t="s">
        <v>42</v>
      </c>
      <c r="Z21" s="556" t="s">
        <v>24</v>
      </c>
      <c r="AA21" s="556" t="s">
        <v>34</v>
      </c>
      <c r="AB21" s="608" t="s">
        <v>21</v>
      </c>
      <c r="AC21" s="584" t="s">
        <v>41</v>
      </c>
      <c r="AD21" s="584" t="s">
        <v>24</v>
      </c>
      <c r="AE21" s="584" t="s">
        <v>34</v>
      </c>
      <c r="AF21" s="714" t="s">
        <v>21</v>
      </c>
      <c r="AG21" s="550" t="s">
        <v>24</v>
      </c>
      <c r="AH21" s="590"/>
      <c r="AI21" s="587">
        <f t="shared" si="2"/>
        <v>18</v>
      </c>
      <c r="AJ21" s="100">
        <f t="shared" si="3"/>
        <v>0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6</v>
      </c>
      <c r="AR21" s="55">
        <f t="shared" si="8"/>
        <v>6</v>
      </c>
      <c r="AS21" s="55">
        <f t="shared" si="9"/>
        <v>6</v>
      </c>
      <c r="AT21" s="55">
        <f t="shared" si="10"/>
        <v>6</v>
      </c>
      <c r="AU21" s="55">
        <f t="shared" si="11"/>
        <v>0</v>
      </c>
      <c r="AV21" s="55">
        <f t="shared" si="12"/>
        <v>0</v>
      </c>
      <c r="AW21" s="55">
        <f t="shared" si="13"/>
        <v>0</v>
      </c>
      <c r="AX21" s="55">
        <f t="shared" si="14"/>
        <v>0</v>
      </c>
    </row>
    <row r="22" spans="1:50" ht="14">
      <c r="A22" s="433" t="s">
        <v>46</v>
      </c>
      <c r="B22" s="599" t="s">
        <v>44</v>
      </c>
      <c r="C22" s="558" t="s">
        <v>61</v>
      </c>
      <c r="D22" s="107" t="s">
        <v>36</v>
      </c>
      <c r="E22" s="550" t="s">
        <v>21</v>
      </c>
      <c r="F22" s="711" t="s">
        <v>21</v>
      </c>
      <c r="G22" s="550" t="s">
        <v>42</v>
      </c>
      <c r="H22" s="550" t="s">
        <v>42</v>
      </c>
      <c r="I22" s="550" t="s">
        <v>40</v>
      </c>
      <c r="J22" s="550" t="s">
        <v>21</v>
      </c>
      <c r="K22" s="550" t="s">
        <v>141</v>
      </c>
      <c r="L22" s="107" t="s">
        <v>40</v>
      </c>
      <c r="M22" s="107" t="s">
        <v>21</v>
      </c>
      <c r="N22" s="107" t="s">
        <v>141</v>
      </c>
      <c r="O22" s="107" t="s">
        <v>36</v>
      </c>
      <c r="P22" s="107" t="s">
        <v>36</v>
      </c>
      <c r="Q22" s="107" t="s">
        <v>21</v>
      </c>
      <c r="R22" s="550" t="s">
        <v>41</v>
      </c>
      <c r="S22" s="107" t="s">
        <v>41</v>
      </c>
      <c r="T22" s="107" t="s">
        <v>36</v>
      </c>
      <c r="U22" s="107" t="s">
        <v>21</v>
      </c>
      <c r="V22" s="107" t="s">
        <v>36</v>
      </c>
      <c r="W22" s="107" t="s">
        <v>42</v>
      </c>
      <c r="X22" s="107" t="s">
        <v>36</v>
      </c>
      <c r="Y22" s="107" t="s">
        <v>21</v>
      </c>
      <c r="Z22" s="263" t="s">
        <v>40</v>
      </c>
      <c r="AA22" s="107" t="s">
        <v>41</v>
      </c>
      <c r="AB22" s="107" t="s">
        <v>42</v>
      </c>
      <c r="AC22" s="610" t="s">
        <v>21</v>
      </c>
      <c r="AD22" s="610" t="s">
        <v>21</v>
      </c>
      <c r="AE22" s="550" t="s">
        <v>41</v>
      </c>
      <c r="AF22" s="316" t="s">
        <v>141</v>
      </c>
      <c r="AG22" s="550" t="s">
        <v>40</v>
      </c>
      <c r="AH22" s="591"/>
      <c r="AI22" s="587">
        <f t="shared" si="2"/>
        <v>18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434"/>
      <c r="C23" s="559"/>
      <c r="D23" s="547"/>
      <c r="E23" s="547"/>
      <c r="F23" s="547"/>
      <c r="G23" s="547"/>
      <c r="H23" s="547"/>
      <c r="I23" s="547"/>
      <c r="J23" s="548"/>
      <c r="K23" s="568"/>
      <c r="L23" s="560"/>
      <c r="M23" s="547"/>
      <c r="N23" s="560"/>
      <c r="O23" s="547"/>
      <c r="P23" s="547"/>
      <c r="Q23" s="547"/>
      <c r="R23" s="547"/>
      <c r="S23" s="547"/>
      <c r="T23" s="547"/>
      <c r="U23" s="547"/>
      <c r="V23" s="547"/>
      <c r="W23" s="547"/>
      <c r="X23" s="560"/>
      <c r="Y23" s="547"/>
      <c r="Z23" s="547"/>
      <c r="AA23" s="560"/>
      <c r="AB23" s="547"/>
      <c r="AC23" s="560"/>
      <c r="AD23" s="560"/>
      <c r="AE23" s="560"/>
      <c r="AF23" s="569"/>
      <c r="AG23" s="560"/>
      <c r="AH23" s="560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47"/>
      <c r="E24" s="547"/>
      <c r="F24" s="547"/>
      <c r="G24" s="547"/>
      <c r="H24" s="547"/>
      <c r="I24" s="547"/>
      <c r="J24" s="548"/>
      <c r="K24" s="568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9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47"/>
      <c r="E25" s="547"/>
      <c r="F25" s="547"/>
      <c r="G25" s="547"/>
      <c r="H25" s="547"/>
      <c r="I25" s="547"/>
      <c r="J25" s="547"/>
      <c r="K25" s="547"/>
      <c r="L25" s="547"/>
      <c r="M25" s="560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66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47"/>
      <c r="E26" s="547"/>
      <c r="F26" s="547"/>
      <c r="G26" s="547"/>
      <c r="H26" s="547"/>
      <c r="I26" s="713"/>
      <c r="J26" s="713"/>
      <c r="K26" s="713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66"/>
      <c r="AG26" s="547"/>
      <c r="AH26" s="547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65"/>
      <c r="E27" s="687"/>
      <c r="F27" s="47"/>
      <c r="G27" s="48"/>
      <c r="H27" s="371"/>
      <c r="I27" s="53"/>
      <c r="J27" s="81"/>
      <c r="K27" s="462"/>
      <c r="L27" s="46"/>
      <c r="M27" s="371"/>
      <c r="N27" s="371"/>
      <c r="O27" s="67"/>
      <c r="P27" s="193"/>
      <c r="Q27" s="526"/>
      <c r="R27" s="65"/>
      <c r="S27" s="46"/>
      <c r="T27" s="371"/>
      <c r="U27" s="371"/>
      <c r="V27" s="46"/>
      <c r="W27" s="46"/>
      <c r="X27" s="474"/>
      <c r="Y27" s="65"/>
      <c r="Z27" s="371"/>
      <c r="AA27" s="371"/>
      <c r="AB27" s="371"/>
      <c r="AC27" s="46"/>
      <c r="AD27" s="371"/>
      <c r="AE27" s="46"/>
      <c r="AF27" s="371"/>
      <c r="AG27" s="371"/>
      <c r="AH27" s="715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/>
      <c r="E28" s="1311"/>
      <c r="F28" s="1311"/>
      <c r="G28" s="1311"/>
      <c r="H28" s="1311"/>
      <c r="I28" s="1311"/>
      <c r="J28" s="1311"/>
      <c r="K28" s="1311"/>
      <c r="L28" s="1311"/>
      <c r="M28" s="1311" t="s">
        <v>135</v>
      </c>
      <c r="N28" s="1311"/>
      <c r="O28" s="1311"/>
      <c r="P28" s="1311"/>
      <c r="Q28" s="1311"/>
      <c r="R28" s="1311"/>
      <c r="S28" s="1311" t="s">
        <v>67</v>
      </c>
      <c r="T28" s="1311"/>
      <c r="U28" s="1311"/>
      <c r="V28" s="1311"/>
      <c r="W28" s="1311"/>
      <c r="X28" s="1311"/>
      <c r="Y28" s="1310"/>
      <c r="Z28" s="1311" t="s">
        <v>84</v>
      </c>
      <c r="AA28" s="1311"/>
      <c r="AB28" s="1311"/>
      <c r="AC28" s="1310"/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0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0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0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0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0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0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1</v>
      </c>
      <c r="F36" s="55">
        <f t="shared" si="17"/>
        <v>0</v>
      </c>
      <c r="G36" s="55">
        <f t="shared" si="17"/>
        <v>0</v>
      </c>
      <c r="H36" s="55">
        <f t="shared" si="17"/>
        <v>0</v>
      </c>
      <c r="I36" s="55">
        <f t="shared" si="17"/>
        <v>0</v>
      </c>
      <c r="J36" s="55">
        <f t="shared" si="17"/>
        <v>0</v>
      </c>
      <c r="K36" s="55">
        <f t="shared" si="17"/>
        <v>1</v>
      </c>
      <c r="L36" s="55">
        <f t="shared" si="17"/>
        <v>0</v>
      </c>
      <c r="M36" s="55">
        <f t="shared" si="17"/>
        <v>0</v>
      </c>
      <c r="N36" s="55">
        <f t="shared" si="17"/>
        <v>1</v>
      </c>
      <c r="O36" s="55">
        <f t="shared" si="17"/>
        <v>0</v>
      </c>
      <c r="P36" s="55">
        <f t="shared" si="17"/>
        <v>0</v>
      </c>
      <c r="Q36" s="55">
        <f t="shared" si="17"/>
        <v>1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0</v>
      </c>
      <c r="W36" s="55">
        <f t="shared" si="17"/>
        <v>0</v>
      </c>
      <c r="X36" s="55">
        <f t="shared" si="17"/>
        <v>1</v>
      </c>
      <c r="Y36" s="55">
        <f t="shared" si="17"/>
        <v>0</v>
      </c>
      <c r="Z36" s="55">
        <f t="shared" si="17"/>
        <v>1</v>
      </c>
      <c r="AA36" s="55">
        <f t="shared" si="17"/>
        <v>1</v>
      </c>
      <c r="AB36" s="55">
        <f t="shared" si="17"/>
        <v>0</v>
      </c>
      <c r="AC36" s="55">
        <f t="shared" si="17"/>
        <v>0</v>
      </c>
      <c r="AD36" s="55">
        <f t="shared" si="17"/>
        <v>1</v>
      </c>
      <c r="AE36" s="55">
        <f t="shared" si="17"/>
        <v>0</v>
      </c>
      <c r="AF36" s="55">
        <f t="shared" si="17"/>
        <v>1</v>
      </c>
      <c r="AG36" s="55">
        <f t="shared" si="17"/>
        <v>1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0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0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0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0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0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0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0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0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0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0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0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0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0</v>
      </c>
    </row>
    <row r="50" spans="3:34" s="1" customFormat="1" ht="27" hidden="1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0</v>
      </c>
    </row>
    <row r="51" spans="3:34" s="1" customFormat="1" ht="14" collapsed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0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0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0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0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0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0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1</v>
      </c>
      <c r="F57" s="55">
        <f t="shared" si="38"/>
        <v>0</v>
      </c>
      <c r="G57" s="55">
        <f t="shared" si="38"/>
        <v>0</v>
      </c>
      <c r="H57" s="55">
        <f t="shared" si="38"/>
        <v>0</v>
      </c>
      <c r="I57" s="55">
        <f t="shared" si="38"/>
        <v>0</v>
      </c>
      <c r="J57" s="55">
        <f t="shared" si="38"/>
        <v>0</v>
      </c>
      <c r="K57" s="55">
        <f t="shared" si="38"/>
        <v>1</v>
      </c>
      <c r="L57" s="55">
        <f t="shared" si="38"/>
        <v>0</v>
      </c>
      <c r="M57" s="55">
        <f t="shared" si="38"/>
        <v>0</v>
      </c>
      <c r="N57" s="55">
        <f t="shared" si="38"/>
        <v>1</v>
      </c>
      <c r="O57" s="55">
        <f t="shared" si="38"/>
        <v>0</v>
      </c>
      <c r="P57" s="55">
        <f t="shared" si="38"/>
        <v>0</v>
      </c>
      <c r="Q57" s="55">
        <f t="shared" si="38"/>
        <v>1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0</v>
      </c>
      <c r="W57" s="55">
        <f t="shared" si="38"/>
        <v>0</v>
      </c>
      <c r="X57" s="55">
        <f t="shared" si="38"/>
        <v>1</v>
      </c>
      <c r="Y57" s="55">
        <f t="shared" si="38"/>
        <v>0</v>
      </c>
      <c r="Z57" s="55">
        <f t="shared" si="38"/>
        <v>1</v>
      </c>
      <c r="AA57" s="55">
        <f t="shared" si="38"/>
        <v>1</v>
      </c>
      <c r="AB57" s="55">
        <f t="shared" si="38"/>
        <v>0</v>
      </c>
      <c r="AC57" s="55">
        <f t="shared" si="38"/>
        <v>0</v>
      </c>
      <c r="AD57" s="55">
        <f t="shared" si="38"/>
        <v>1</v>
      </c>
      <c r="AE57" s="55">
        <f t="shared" si="38"/>
        <v>0</v>
      </c>
      <c r="AF57" s="55">
        <f t="shared" si="38"/>
        <v>1</v>
      </c>
      <c r="AG57" s="55">
        <f t="shared" si="38"/>
        <v>1</v>
      </c>
      <c r="AH57" s="55">
        <f t="shared" si="38"/>
        <v>0</v>
      </c>
    </row>
    <row r="58" spans="3:34" s="1" customFormat="1" ht="14"/>
    <row r="59" spans="3:34" s="1" customFormat="1" ht="14"/>
  </sheetData>
  <mergeCells count="49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C57">
    <cfRule type="expression" dxfId="10730" priority="15" stopIfTrue="1">
      <formula>AND(WEEKDAY(C$5)=1)</formula>
    </cfRule>
  </conditionalFormatting>
  <conditionalFormatting sqref="D18:E23">
    <cfRule type="expression" dxfId="10729" priority="2" stopIfTrue="1">
      <formula>AND(WEEKDAY(D$5)=1)</formula>
    </cfRule>
  </conditionalFormatting>
  <conditionalFormatting sqref="D17:H17 P21:Z21">
    <cfRule type="expression" dxfId="10728" priority="101" stopIfTrue="1">
      <formula>AND(WEEKDAY(D$5)=1)</formula>
    </cfRule>
  </conditionalFormatting>
  <conditionalFormatting sqref="D9:I11">
    <cfRule type="expression" dxfId="10727" priority="83" stopIfTrue="1">
      <formula>AND(WEEKDAY(D$5)=1)</formula>
    </cfRule>
  </conditionalFormatting>
  <conditionalFormatting sqref="D14:I16">
    <cfRule type="expression" dxfId="10726" priority="52" stopIfTrue="1">
      <formula>AND(WEEKDAY(D$5)=1)</formula>
    </cfRule>
  </conditionalFormatting>
  <conditionalFormatting sqref="D19:I19">
    <cfRule type="expression" dxfId="10725" priority="123" stopIfTrue="1">
      <formula>AND(WEEKDAY(D$5)=1)</formula>
    </cfRule>
  </conditionalFormatting>
  <conditionalFormatting sqref="D21:I21">
    <cfRule type="expression" dxfId="10724" priority="126" stopIfTrue="1">
      <formula>AND(WEEKDAY(D$5)=1)</formula>
    </cfRule>
  </conditionalFormatting>
  <conditionalFormatting sqref="D23:M24">
    <cfRule type="expression" dxfId="10723" priority="26" stopIfTrue="1">
      <formula>AND(WEEKDAY(D$5)=1)</formula>
    </cfRule>
  </conditionalFormatting>
  <conditionalFormatting sqref="D12:P14">
    <cfRule type="expression" dxfId="10722" priority="30" stopIfTrue="1">
      <formula>AND(WEEKDAY(D$5)=1)</formula>
    </cfRule>
  </conditionalFormatting>
  <conditionalFormatting sqref="D8:Z8">
    <cfRule type="expression" dxfId="10721" priority="60" stopIfTrue="1">
      <formula>AND(WEEKDAY(D$5)=1)</formula>
    </cfRule>
  </conditionalFormatting>
  <conditionalFormatting sqref="D5:AH7 N24:Z24 D25:Z26">
    <cfRule type="expression" dxfId="10720" priority="131" stopIfTrue="1">
      <formula>AND(WEEKDAY(D$5)=1)</formula>
    </cfRule>
  </conditionalFormatting>
  <conditionalFormatting sqref="F18:H19">
    <cfRule type="expression" dxfId="10719" priority="35" stopIfTrue="1">
      <formula>AND(WEEKDAY(F$5)=1)</formula>
    </cfRule>
  </conditionalFormatting>
  <conditionalFormatting sqref="F20:I20 L20:Y20">
    <cfRule type="expression" dxfId="10718" priority="57" stopIfTrue="1">
      <formula>AND(WEEKDAY(F$5)=1)</formula>
    </cfRule>
  </conditionalFormatting>
  <conditionalFormatting sqref="F21:S23">
    <cfRule type="expression" dxfId="10717" priority="98" stopIfTrue="1">
      <formula>AND(WEEKDAY(F$5)=1)</formula>
    </cfRule>
  </conditionalFormatting>
  <conditionalFormatting sqref="I16:J19">
    <cfRule type="expression" dxfId="10716" priority="20" stopIfTrue="1">
      <formula>AND(WEEKDAY(I$5)=1)</formula>
    </cfRule>
  </conditionalFormatting>
  <conditionalFormatting sqref="J14:M15">
    <cfRule type="expression" dxfId="10715" priority="28" stopIfTrue="1">
      <formula>AND(WEEKDAY(J$5)=1)</formula>
    </cfRule>
  </conditionalFormatting>
  <conditionalFormatting sqref="J19:M20">
    <cfRule type="expression" dxfId="10714" priority="29" stopIfTrue="1">
      <formula>AND(WEEKDAY(J$5)=1)</formula>
    </cfRule>
  </conditionalFormatting>
  <conditionalFormatting sqref="J12:N13">
    <cfRule type="expression" dxfId="10713" priority="67" stopIfTrue="1">
      <formula>AND(WEEKDAY(J$5)=1)</formula>
    </cfRule>
  </conditionalFormatting>
  <conditionalFormatting sqref="J9:S9">
    <cfRule type="expression" dxfId="10712" priority="58" stopIfTrue="1">
      <formula>AND(WEEKDAY(J$5)=1)</formula>
    </cfRule>
  </conditionalFormatting>
  <conditionalFormatting sqref="J15:AA16">
    <cfRule type="expression" dxfId="10711" priority="56" stopIfTrue="1">
      <formula>AND(WEEKDAY(J$5)=1)</formula>
    </cfRule>
  </conditionalFormatting>
  <conditionalFormatting sqref="J14:AH14">
    <cfRule type="expression" dxfId="10710" priority="90" stopIfTrue="1">
      <formula>AND(WEEKDAY(J$5)=1)</formula>
    </cfRule>
  </conditionalFormatting>
  <conditionalFormatting sqref="K18:N19">
    <cfRule type="expression" dxfId="10709" priority="37" stopIfTrue="1">
      <formula>AND(WEEKDAY(K$5)=1)</formula>
    </cfRule>
  </conditionalFormatting>
  <conditionalFormatting sqref="K16:P17">
    <cfRule type="expression" dxfId="10708" priority="55" stopIfTrue="1">
      <formula>AND(WEEKDAY(K$5)=1)</formula>
    </cfRule>
  </conditionalFormatting>
  <conditionalFormatting sqref="L10:S10 J10:K11 L11:N11">
    <cfRule type="expression" dxfId="10707" priority="84" stopIfTrue="1">
      <formula>AND(WEEKDAY(J$5)=1)</formula>
    </cfRule>
  </conditionalFormatting>
  <conditionalFormatting sqref="N15:S15">
    <cfRule type="expression" dxfId="10706" priority="33" stopIfTrue="1">
      <formula>AND(WEEKDAY(N$5)=1)</formula>
    </cfRule>
  </conditionalFormatting>
  <conditionalFormatting sqref="N23:AH23">
    <cfRule type="expression" dxfId="10705" priority="27" stopIfTrue="1">
      <formula>AND(WEEKDAY(N$5)=1)</formula>
    </cfRule>
  </conditionalFormatting>
  <conditionalFormatting sqref="O11:O13">
    <cfRule type="expression" dxfId="10704" priority="61" stopIfTrue="1">
      <formula>AND(WEEKDAY(O$5)=1)</formula>
    </cfRule>
  </conditionalFormatting>
  <conditionalFormatting sqref="O17:O19">
    <cfRule type="expression" dxfId="10703" priority="31" stopIfTrue="1">
      <formula>AND(WEEKDAY(O$5)=1)</formula>
    </cfRule>
  </conditionalFormatting>
  <conditionalFormatting sqref="P11:W11">
    <cfRule type="expression" dxfId="10702" priority="64" stopIfTrue="1">
      <formula>AND(WEEKDAY(P$5)=1)</formula>
    </cfRule>
  </conditionalFormatting>
  <conditionalFormatting sqref="P17:Z17">
    <cfRule type="expression" dxfId="10701" priority="22" stopIfTrue="1">
      <formula>AND(WEEKDAY(P$5)=1)</formula>
    </cfRule>
  </conditionalFormatting>
  <conditionalFormatting sqref="Q16:S16 L17:N17 K18:O18 J20:K21 L21:N21">
    <cfRule type="expression" dxfId="10700" priority="124" stopIfTrue="1">
      <formula>AND(WEEKDAY(J$5)=1)</formula>
    </cfRule>
  </conditionalFormatting>
  <conditionalFormatting sqref="Q12:W13">
    <cfRule type="expression" dxfId="10699" priority="10" stopIfTrue="1">
      <formula>AND(WEEKDAY(Q$5)=1)</formula>
    </cfRule>
  </conditionalFormatting>
  <conditionalFormatting sqref="Q18:Z18 P18:P19 Q19:S19">
    <cfRule type="expression" dxfId="10698" priority="43" stopIfTrue="1">
      <formula>AND(WEEKDAY(P$5)=1)</formula>
    </cfRule>
  </conditionalFormatting>
  <conditionalFormatting sqref="T18:T23">
    <cfRule type="expression" dxfId="10697" priority="19" stopIfTrue="1">
      <formula>AND(WEEKDAY(T$5)=1)</formula>
    </cfRule>
  </conditionalFormatting>
  <conditionalFormatting sqref="T9:Z10">
    <cfRule type="expression" dxfId="10696" priority="11" stopIfTrue="1">
      <formula>AND(WEEKDAY(T$5)=1)</formula>
    </cfRule>
  </conditionalFormatting>
  <conditionalFormatting sqref="U18:W19">
    <cfRule type="expression" dxfId="10695" priority="40" stopIfTrue="1">
      <formula>AND(WEEKDAY(U$5)=1)</formula>
    </cfRule>
  </conditionalFormatting>
  <conditionalFormatting sqref="U21:Z23">
    <cfRule type="expression" dxfId="10694" priority="108" stopIfTrue="1">
      <formula>AND(WEEKDAY(U$5)=1)</formula>
    </cfRule>
  </conditionalFormatting>
  <conditionalFormatting sqref="V19:Y19">
    <cfRule type="expression" dxfId="10693" priority="6" stopIfTrue="1">
      <formula>AND(WEEKDAY(V$5)=1)</formula>
    </cfRule>
  </conditionalFormatting>
  <conditionalFormatting sqref="X11:Z13">
    <cfRule type="expression" dxfId="10692" priority="4" stopIfTrue="1">
      <formula>AND(WEEKDAY(X$5)=1)</formula>
    </cfRule>
  </conditionalFormatting>
  <conditionalFormatting sqref="Z19:Z20">
    <cfRule type="expression" dxfId="10691" priority="7" stopIfTrue="1">
      <formula>AND(WEEKDAY(Z$5)=1)</formula>
    </cfRule>
  </conditionalFormatting>
  <conditionalFormatting sqref="AA8:AH26">
    <cfRule type="expression" dxfId="10690" priority="1" stopIfTrue="1">
      <formula>AND(WEEKDAY(AA$5)=1)</formula>
    </cfRule>
  </conditionalFormatting>
  <conditionalFormatting sqref="AB17:AF17">
    <cfRule type="expression" dxfId="10689" priority="24" stopIfTrue="1">
      <formula>AND(WEEKDAY(AB$5)=1)</formula>
    </cfRule>
  </conditionalFormatting>
  <conditionalFormatting sqref="AD19">
    <cfRule type="expression" dxfId="10688" priority="99" stopIfTrue="1">
      <formula>AND(WEEKDAY(AD$5)=1)</formula>
    </cfRule>
  </conditionalFormatting>
  <conditionalFormatting sqref="AI8:AK26 AN8:AN26">
    <cfRule type="cellIs" dxfId="10687" priority="132" stopIfTrue="1" operator="equal">
      <formula>0</formula>
    </cfRule>
  </conditionalFormatting>
  <dataValidations count="3">
    <dataValidation type="list" allowBlank="1" showInputMessage="1" showErrorMessage="1" sqref="D20 F20:I20 N20:S20 U20:Y20 AA20:AB20 AE20:AH20 N23:AH26 D23:I26 J25:M26" xr:uid="{00000000-0002-0000-2300-000000000000}">
      <formula1>"ヤ,2早,3早,2オ,3オ,2－,3－,－,日,有,2,3,"</formula1>
    </dataValidation>
    <dataValidation type="list" allowBlank="1" showInputMessage="1" showErrorMessage="1" sqref="AB18 AB22" xr:uid="{00000000-0002-0000-2300-000001000000}">
      <formula1>"ヤ,2早,3早,2オ,3オ,2－,3－,－,日,有,2,3,事,ﾍﾙ,ｹｱ,6:30,7:00,8:30,8:00,研"</formula1>
    </dataValidation>
    <dataValidation type="list" allowBlank="1" showInputMessage="1" showErrorMessage="1" sqref="AB19 E20 J20:K20 M20 T20 Z20 AC20:AD20 AB21 C57 L8:L24 M23:M24 AB8:AB17 AC21:AH22 M8:AA19 J23:K24 D21:K22 D8:K19 M21:AA22 AC8:AH19" xr:uid="{00000000-0002-0000-2300-000002000000}">
      <formula1>"ヤ,2早,3早,2オ,3オ,2－,3－,－,日,有,2,3,事,ﾍﾙ,ｹｱ,6:30,7:00,8:30,研"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X59"/>
  <sheetViews>
    <sheetView workbookViewId="0">
      <selection activeCell="AA15" sqref="AA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6" t="s">
        <v>152</v>
      </c>
      <c r="N1" s="1316"/>
      <c r="O1" s="1316"/>
      <c r="P1" s="1316"/>
      <c r="Q1" s="1316"/>
      <c r="R1" s="131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6"/>
      <c r="N2" s="1316"/>
      <c r="O2" s="1316"/>
      <c r="P2" s="1316"/>
      <c r="Q2" s="1316"/>
      <c r="R2" s="1316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43952</v>
      </c>
      <c r="E5" s="11">
        <f>DATE($A$1,$D$2,2)</f>
        <v>43953</v>
      </c>
      <c r="F5" s="11">
        <f>DATE($A$1,$D$2,3)</f>
        <v>43954</v>
      </c>
      <c r="G5" s="11">
        <f>DATE($A$1,$D$2,4)</f>
        <v>43955</v>
      </c>
      <c r="H5" s="11">
        <f>DATE($A$1,$D$2,5)</f>
        <v>43956</v>
      </c>
      <c r="I5" s="11">
        <f>DATE($A$1,$D$2,6)</f>
        <v>43957</v>
      </c>
      <c r="J5" s="11">
        <f>DATE($A$1,$D$2,7)</f>
        <v>43958</v>
      </c>
      <c r="K5" s="11">
        <f>DATE($A$1,$D$2,8)</f>
        <v>43959</v>
      </c>
      <c r="L5" s="11">
        <f>DATE($A$1,$D$2,9)</f>
        <v>43960</v>
      </c>
      <c r="M5" s="11">
        <f>DATE($A$1,$D$2,10)</f>
        <v>43961</v>
      </c>
      <c r="N5" s="56">
        <f>DATE($A$1,$D$2,11)</f>
        <v>43962</v>
      </c>
      <c r="O5" s="11">
        <f>DATE($A$1,$D$2,12)</f>
        <v>43963</v>
      </c>
      <c r="P5" s="11">
        <f>DATE($A$1,$D$2,13)</f>
        <v>43964</v>
      </c>
      <c r="Q5" s="11">
        <f>DATE($A$1,$D$2,14)</f>
        <v>43965</v>
      </c>
      <c r="R5" s="11">
        <f>DATE($A$1,$D$2,15)</f>
        <v>43966</v>
      </c>
      <c r="S5" s="11">
        <f>DATE($A$1,$D$2,16)</f>
        <v>43967</v>
      </c>
      <c r="T5" s="11">
        <f>DATE($A$1,$D$2,17)</f>
        <v>43968</v>
      </c>
      <c r="U5" s="11">
        <f>DATE($A$1,$D$2,18)</f>
        <v>43969</v>
      </c>
      <c r="V5" s="11">
        <f>DATE($A$1,$D$2,19)</f>
        <v>43970</v>
      </c>
      <c r="W5" s="11">
        <f>DATE($A$1,$D$2,20)</f>
        <v>43971</v>
      </c>
      <c r="X5" s="11">
        <f>DATE($A$1,$D$2,21)</f>
        <v>43972</v>
      </c>
      <c r="Y5" s="11">
        <f>DATE($A$1,$D$2,22)</f>
        <v>43973</v>
      </c>
      <c r="Z5" s="11">
        <f>DATE($A$1,$D$2,23)</f>
        <v>43974</v>
      </c>
      <c r="AA5" s="11">
        <f>DATE($A$1,$D$2,24)</f>
        <v>43975</v>
      </c>
      <c r="AB5" s="11">
        <f>DATE($A$1,$D$2,25)</f>
        <v>43976</v>
      </c>
      <c r="AC5" s="11">
        <f>DATE($A$1,$D$2,26)</f>
        <v>43977</v>
      </c>
      <c r="AD5" s="11">
        <f>DATE($A$1,$D$2,27)</f>
        <v>43978</v>
      </c>
      <c r="AE5" s="11">
        <f>DATE($A$1,$D$2,28)</f>
        <v>43979</v>
      </c>
      <c r="AF5" s="88">
        <f>DATE($A$1,$D$2,29)</f>
        <v>43980</v>
      </c>
      <c r="AG5" s="11">
        <f>DATE($A$1,$D$2,30)</f>
        <v>43981</v>
      </c>
      <c r="AH5" s="478">
        <f>DATE($A$1,$D$2,31)</f>
        <v>43982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43952</v>
      </c>
      <c r="E6" s="11">
        <f t="shared" si="0"/>
        <v>43953</v>
      </c>
      <c r="F6" s="543">
        <f t="shared" si="0"/>
        <v>43954</v>
      </c>
      <c r="G6" s="543">
        <f t="shared" si="0"/>
        <v>43955</v>
      </c>
      <c r="H6" s="543">
        <f t="shared" si="0"/>
        <v>43956</v>
      </c>
      <c r="I6" s="543">
        <f t="shared" si="0"/>
        <v>43957</v>
      </c>
      <c r="J6" s="529">
        <f t="shared" si="0"/>
        <v>43958</v>
      </c>
      <c r="K6" s="529">
        <f t="shared" si="0"/>
        <v>43959</v>
      </c>
      <c r="L6" s="529">
        <f t="shared" si="0"/>
        <v>43960</v>
      </c>
      <c r="M6" s="529">
        <f t="shared" si="0"/>
        <v>43961</v>
      </c>
      <c r="N6" s="529">
        <f t="shared" si="0"/>
        <v>43962</v>
      </c>
      <c r="O6" s="529">
        <f t="shared" si="0"/>
        <v>43963</v>
      </c>
      <c r="P6" s="529">
        <f t="shared" si="0"/>
        <v>43964</v>
      </c>
      <c r="Q6" s="529">
        <f t="shared" si="0"/>
        <v>43965</v>
      </c>
      <c r="R6" s="529">
        <f t="shared" si="0"/>
        <v>43966</v>
      </c>
      <c r="S6" s="529">
        <f t="shared" si="0"/>
        <v>43967</v>
      </c>
      <c r="T6" s="529">
        <f t="shared" si="0"/>
        <v>43968</v>
      </c>
      <c r="U6" s="529">
        <f t="shared" si="0"/>
        <v>43969</v>
      </c>
      <c r="V6" s="529">
        <f t="shared" si="0"/>
        <v>43970</v>
      </c>
      <c r="W6" s="529">
        <f t="shared" si="0"/>
        <v>43971</v>
      </c>
      <c r="X6" s="529">
        <f t="shared" si="0"/>
        <v>43972</v>
      </c>
      <c r="Y6" s="529">
        <f t="shared" si="0"/>
        <v>43973</v>
      </c>
      <c r="Z6" s="529">
        <f t="shared" si="0"/>
        <v>43974</v>
      </c>
      <c r="AA6" s="529">
        <f t="shared" si="0"/>
        <v>43975</v>
      </c>
      <c r="AB6" s="529">
        <f t="shared" si="0"/>
        <v>43976</v>
      </c>
      <c r="AC6" s="529">
        <f t="shared" si="0"/>
        <v>43977</v>
      </c>
      <c r="AD6" s="11">
        <f t="shared" si="0"/>
        <v>43978</v>
      </c>
      <c r="AE6" s="11">
        <f t="shared" si="0"/>
        <v>43979</v>
      </c>
      <c r="AF6" s="529">
        <f t="shared" si="0"/>
        <v>43980</v>
      </c>
      <c r="AG6" s="11">
        <f t="shared" si="0"/>
        <v>43981</v>
      </c>
      <c r="AH6" s="478">
        <f t="shared" si="0"/>
        <v>43982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金</v>
      </c>
      <c r="E7" s="117" t="str">
        <f t="shared" si="1"/>
        <v>土</v>
      </c>
      <c r="F7" s="146" t="str">
        <f t="shared" si="1"/>
        <v>日</v>
      </c>
      <c r="G7" s="146" t="str">
        <f t="shared" si="1"/>
        <v>月</v>
      </c>
      <c r="H7" s="146" t="str">
        <f t="shared" si="1"/>
        <v>火</v>
      </c>
      <c r="I7" s="146" t="str">
        <f t="shared" si="1"/>
        <v>水</v>
      </c>
      <c r="J7" s="134" t="str">
        <f t="shared" si="1"/>
        <v>木</v>
      </c>
      <c r="K7" s="134" t="str">
        <f t="shared" si="1"/>
        <v>金</v>
      </c>
      <c r="L7" s="134" t="str">
        <f t="shared" si="1"/>
        <v>土</v>
      </c>
      <c r="M7" s="161" t="str">
        <f t="shared" si="1"/>
        <v>日</v>
      </c>
      <c r="N7" s="134" t="str">
        <f t="shared" si="1"/>
        <v>月</v>
      </c>
      <c r="O7" s="134" t="str">
        <f t="shared" si="1"/>
        <v>火</v>
      </c>
      <c r="P7" s="134" t="str">
        <f t="shared" si="1"/>
        <v>水</v>
      </c>
      <c r="Q7" s="134" t="str">
        <f t="shared" si="1"/>
        <v>木</v>
      </c>
      <c r="R7" s="134" t="str">
        <f t="shared" si="1"/>
        <v>金</v>
      </c>
      <c r="S7" s="134" t="str">
        <f t="shared" si="1"/>
        <v>土</v>
      </c>
      <c r="T7" s="161" t="str">
        <f t="shared" si="1"/>
        <v>日</v>
      </c>
      <c r="U7" s="134" t="str">
        <f t="shared" si="1"/>
        <v>月</v>
      </c>
      <c r="V7" s="134" t="str">
        <f t="shared" si="1"/>
        <v>火</v>
      </c>
      <c r="W7" s="134" t="str">
        <f t="shared" si="1"/>
        <v>水</v>
      </c>
      <c r="X7" s="134" t="str">
        <f t="shared" si="1"/>
        <v>木</v>
      </c>
      <c r="Y7" s="134" t="str">
        <f t="shared" si="1"/>
        <v>金</v>
      </c>
      <c r="Z7" s="134" t="str">
        <f t="shared" si="1"/>
        <v>土</v>
      </c>
      <c r="AA7" s="161" t="str">
        <f t="shared" si="1"/>
        <v>日</v>
      </c>
      <c r="AB7" s="134" t="str">
        <f t="shared" si="1"/>
        <v>月</v>
      </c>
      <c r="AC7" s="134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134" t="str">
        <f t="shared" si="1"/>
        <v>金</v>
      </c>
      <c r="AG7" s="117" t="str">
        <f t="shared" si="1"/>
        <v>土</v>
      </c>
      <c r="AH7" s="59" t="str">
        <f t="shared" si="1"/>
        <v>日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633" t="s">
        <v>21</v>
      </c>
      <c r="E8" s="548" t="s">
        <v>37</v>
      </c>
      <c r="F8" s="566" t="s">
        <v>21</v>
      </c>
      <c r="G8" s="566" t="s">
        <v>36</v>
      </c>
      <c r="H8" s="566" t="s">
        <v>37</v>
      </c>
      <c r="I8" s="566" t="s">
        <v>28</v>
      </c>
      <c r="J8" s="548" t="s">
        <v>34</v>
      </c>
      <c r="K8" s="568" t="s">
        <v>21</v>
      </c>
      <c r="L8" s="547" t="s">
        <v>37</v>
      </c>
      <c r="M8" s="547" t="s">
        <v>36</v>
      </c>
      <c r="N8" s="547" t="s">
        <v>28</v>
      </c>
      <c r="O8" s="547" t="s">
        <v>34</v>
      </c>
      <c r="P8" s="560" t="s">
        <v>21</v>
      </c>
      <c r="Q8" s="692" t="s">
        <v>37</v>
      </c>
      <c r="R8" s="692" t="s">
        <v>28</v>
      </c>
      <c r="S8" s="692" t="s">
        <v>34</v>
      </c>
      <c r="T8" s="572" t="s">
        <v>21</v>
      </c>
      <c r="U8" s="547" t="s">
        <v>28</v>
      </c>
      <c r="V8" s="547" t="s">
        <v>34</v>
      </c>
      <c r="W8" s="547" t="s">
        <v>21</v>
      </c>
      <c r="X8" s="678" t="s">
        <v>28</v>
      </c>
      <c r="Y8" s="692" t="s">
        <v>34</v>
      </c>
      <c r="Z8" s="678" t="s">
        <v>21</v>
      </c>
      <c r="AA8" s="548" t="s">
        <v>24</v>
      </c>
      <c r="AB8" s="548" t="s">
        <v>34</v>
      </c>
      <c r="AC8" s="548" t="s">
        <v>21</v>
      </c>
      <c r="AD8" s="678" t="s">
        <v>35</v>
      </c>
      <c r="AE8" s="548" t="s">
        <v>42</v>
      </c>
      <c r="AF8" s="560" t="s">
        <v>21</v>
      </c>
      <c r="AG8" s="550" t="s">
        <v>24</v>
      </c>
      <c r="AH8" s="588" t="s">
        <v>34</v>
      </c>
      <c r="AI8" s="587">
        <f t="shared" ref="AI8:AI26" si="2">SUM(AO8:AP8)</f>
        <v>18</v>
      </c>
      <c r="AJ8" s="100">
        <f t="shared" ref="AJ8:AJ26" si="3">COUNTIF(D8:AH8,"有")</f>
        <v>1</v>
      </c>
      <c r="AK8" s="101">
        <f t="shared" ref="AK8:AK26" si="4">SUM(AQ8:AX8)</f>
        <v>28</v>
      </c>
      <c r="AL8" s="544" t="s">
        <v>38</v>
      </c>
      <c r="AM8" s="545"/>
      <c r="AN8" s="55">
        <f>COUNTIF(D8:AH8,"日")</f>
        <v>4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5</v>
      </c>
      <c r="AV8" s="55">
        <f t="shared" ref="AV8:AV28" si="12">COUNTIF(D8:AH8,"3－")</f>
        <v>5</v>
      </c>
      <c r="AW8" s="55">
        <f t="shared" ref="AW8:AW28" si="13">COUNTIF(D8:AH8,"３-")</f>
        <v>5</v>
      </c>
      <c r="AX8" s="55">
        <f t="shared" ref="AX8:AX28" si="14">COUNTIF(D8:AH8,"３－")</f>
        <v>5</v>
      </c>
    </row>
    <row r="9" spans="1:50" ht="14">
      <c r="A9" s="19" t="s">
        <v>31</v>
      </c>
      <c r="B9" s="20" t="s">
        <v>32</v>
      </c>
      <c r="C9" s="546" t="s">
        <v>39</v>
      </c>
      <c r="D9" s="633" t="s">
        <v>34</v>
      </c>
      <c r="E9" s="702" t="s">
        <v>21</v>
      </c>
      <c r="F9" s="566" t="s">
        <v>21</v>
      </c>
      <c r="G9" s="566" t="s">
        <v>28</v>
      </c>
      <c r="H9" s="566" t="s">
        <v>34</v>
      </c>
      <c r="I9" s="569" t="s">
        <v>21</v>
      </c>
      <c r="J9" s="548" t="s">
        <v>37</v>
      </c>
      <c r="K9" s="568" t="s">
        <v>37</v>
      </c>
      <c r="L9" s="547" t="s">
        <v>40</v>
      </c>
      <c r="M9" s="547" t="s">
        <v>24</v>
      </c>
      <c r="N9" s="547" t="s">
        <v>34</v>
      </c>
      <c r="O9" s="560" t="s">
        <v>21</v>
      </c>
      <c r="P9" s="560" t="s">
        <v>37</v>
      </c>
      <c r="Q9" s="692" t="s">
        <v>21</v>
      </c>
      <c r="R9" s="706" t="s">
        <v>37</v>
      </c>
      <c r="S9" s="560" t="s">
        <v>28</v>
      </c>
      <c r="T9" s="572" t="s">
        <v>34</v>
      </c>
      <c r="U9" s="547" t="s">
        <v>21</v>
      </c>
      <c r="V9" s="547" t="s">
        <v>37</v>
      </c>
      <c r="W9" s="549" t="s">
        <v>24</v>
      </c>
      <c r="X9" s="549" t="s">
        <v>34</v>
      </c>
      <c r="Y9" s="556" t="s">
        <v>21</v>
      </c>
      <c r="Z9" s="568" t="s">
        <v>37</v>
      </c>
      <c r="AA9" s="568" t="s">
        <v>37</v>
      </c>
      <c r="AB9" s="548" t="s">
        <v>42</v>
      </c>
      <c r="AC9" s="548" t="s">
        <v>24</v>
      </c>
      <c r="AD9" s="548" t="s">
        <v>34</v>
      </c>
      <c r="AE9" s="548" t="s">
        <v>21</v>
      </c>
      <c r="AF9" s="560" t="s">
        <v>37</v>
      </c>
      <c r="AG9" s="550" t="s">
        <v>21</v>
      </c>
      <c r="AH9" s="588" t="s">
        <v>36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8</v>
      </c>
      <c r="AO9" s="55">
        <f t="shared" si="5"/>
        <v>9</v>
      </c>
      <c r="AP9" s="55">
        <f t="shared" si="6"/>
        <v>9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37</v>
      </c>
      <c r="E10" s="548" t="s">
        <v>21</v>
      </c>
      <c r="F10" s="566" t="s">
        <v>37</v>
      </c>
      <c r="G10" s="566" t="s">
        <v>37</v>
      </c>
      <c r="H10" s="566" t="s">
        <v>21</v>
      </c>
      <c r="I10" s="569" t="s">
        <v>37</v>
      </c>
      <c r="J10" s="548" t="s">
        <v>37</v>
      </c>
      <c r="K10" s="568" t="s">
        <v>37</v>
      </c>
      <c r="L10" s="560" t="s">
        <v>21</v>
      </c>
      <c r="M10" s="547" t="s">
        <v>37</v>
      </c>
      <c r="N10" s="547" t="s">
        <v>37</v>
      </c>
      <c r="O10" s="547" t="s">
        <v>37</v>
      </c>
      <c r="P10" s="560" t="s">
        <v>37</v>
      </c>
      <c r="Q10" s="560" t="s">
        <v>21</v>
      </c>
      <c r="R10" s="657" t="s">
        <v>21</v>
      </c>
      <c r="S10" s="560" t="s">
        <v>37</v>
      </c>
      <c r="T10" s="560" t="s">
        <v>37</v>
      </c>
      <c r="U10" s="547" t="s">
        <v>37</v>
      </c>
      <c r="V10" s="547" t="s">
        <v>21</v>
      </c>
      <c r="W10" s="547" t="s">
        <v>37</v>
      </c>
      <c r="X10" s="560" t="s">
        <v>37</v>
      </c>
      <c r="Y10" s="568" t="s">
        <v>37</v>
      </c>
      <c r="Z10" s="568" t="s">
        <v>21</v>
      </c>
      <c r="AA10" s="568" t="s">
        <v>21</v>
      </c>
      <c r="AB10" s="548" t="s">
        <v>37</v>
      </c>
      <c r="AC10" s="548" t="s">
        <v>37</v>
      </c>
      <c r="AD10" s="548" t="s">
        <v>37</v>
      </c>
      <c r="AE10" s="548" t="s">
        <v>37</v>
      </c>
      <c r="AF10" s="560" t="s">
        <v>21</v>
      </c>
      <c r="AG10" s="589" t="s">
        <v>37</v>
      </c>
      <c r="AH10" s="588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547"/>
      <c r="E11" s="548"/>
      <c r="F11" s="566"/>
      <c r="G11" s="566"/>
      <c r="H11" s="566"/>
      <c r="I11" s="569"/>
      <c r="J11" s="548"/>
      <c r="K11" s="568"/>
      <c r="L11" s="560"/>
      <c r="M11" s="547"/>
      <c r="N11" s="547"/>
      <c r="O11" s="547"/>
      <c r="P11" s="560"/>
      <c r="Q11" s="560"/>
      <c r="R11" s="696"/>
      <c r="S11" s="560"/>
      <c r="T11" s="572"/>
      <c r="U11" s="547"/>
      <c r="V11" s="547"/>
      <c r="W11" s="572"/>
      <c r="X11" s="107"/>
      <c r="Y11" s="107"/>
      <c r="Z11" s="263"/>
      <c r="AA11" s="568"/>
      <c r="AB11" s="548"/>
      <c r="AC11" s="548"/>
      <c r="AD11" s="548"/>
      <c r="AE11" s="548"/>
      <c r="AF11" s="560"/>
      <c r="AG11" s="550"/>
      <c r="AH11" s="58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547" t="s">
        <v>24</v>
      </c>
      <c r="E12" s="548" t="s">
        <v>34</v>
      </c>
      <c r="F12" s="566" t="s">
        <v>21</v>
      </c>
      <c r="G12" s="566" t="s">
        <v>40</v>
      </c>
      <c r="H12" s="565" t="s">
        <v>21</v>
      </c>
      <c r="I12" s="703" t="s">
        <v>141</v>
      </c>
      <c r="J12" s="549" t="s">
        <v>21</v>
      </c>
      <c r="K12" s="549" t="s">
        <v>42</v>
      </c>
      <c r="L12" s="555" t="s">
        <v>42</v>
      </c>
      <c r="M12" s="549" t="s">
        <v>21</v>
      </c>
      <c r="N12" s="547" t="s">
        <v>24</v>
      </c>
      <c r="O12" s="547" t="s">
        <v>34</v>
      </c>
      <c r="P12" s="560" t="s">
        <v>21</v>
      </c>
      <c r="Q12" s="560" t="s">
        <v>42</v>
      </c>
      <c r="R12" s="556" t="s">
        <v>40</v>
      </c>
      <c r="S12" s="549" t="s">
        <v>36</v>
      </c>
      <c r="T12" s="549" t="s">
        <v>24</v>
      </c>
      <c r="U12" s="549" t="s">
        <v>34</v>
      </c>
      <c r="V12" s="549" t="s">
        <v>21</v>
      </c>
      <c r="W12" s="572" t="s">
        <v>21</v>
      </c>
      <c r="X12" s="107" t="s">
        <v>36</v>
      </c>
      <c r="Y12" s="107" t="s">
        <v>24</v>
      </c>
      <c r="Z12" s="263" t="s">
        <v>34</v>
      </c>
      <c r="AA12" s="556" t="s">
        <v>21</v>
      </c>
      <c r="AB12" s="608" t="s">
        <v>121</v>
      </c>
      <c r="AC12" s="584" t="s">
        <v>42</v>
      </c>
      <c r="AD12" s="584" t="s">
        <v>121</v>
      </c>
      <c r="AE12" s="584" t="s">
        <v>37</v>
      </c>
      <c r="AF12" s="582" t="s">
        <v>24</v>
      </c>
      <c r="AG12" s="550" t="s">
        <v>34</v>
      </c>
      <c r="AH12" s="590" t="s">
        <v>21</v>
      </c>
      <c r="AI12" s="587">
        <f t="shared" si="2"/>
        <v>18</v>
      </c>
      <c r="AJ12" s="100">
        <f t="shared" si="3"/>
        <v>0</v>
      </c>
      <c r="AK12" s="101">
        <f t="shared" si="4"/>
        <v>20</v>
      </c>
      <c r="AL12" s="104" t="s">
        <v>48</v>
      </c>
      <c r="AM12" s="103"/>
      <c r="AN12" s="55">
        <f t="shared" ref="AN12:AN23" si="15">COUNTIF(D12:AH12,"日")</f>
        <v>1</v>
      </c>
      <c r="AO12" s="55">
        <f t="shared" si="5"/>
        <v>9</v>
      </c>
      <c r="AP12" s="55">
        <f t="shared" si="6"/>
        <v>9</v>
      </c>
      <c r="AQ12" s="55">
        <f t="shared" si="7"/>
        <v>5</v>
      </c>
      <c r="AR12" s="55">
        <f t="shared" si="8"/>
        <v>5</v>
      </c>
      <c r="AS12" s="55">
        <f t="shared" si="9"/>
        <v>5</v>
      </c>
      <c r="AT12" s="55">
        <f t="shared" si="10"/>
        <v>5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107" t="s">
        <v>37</v>
      </c>
      <c r="E13" s="550" t="s">
        <v>21</v>
      </c>
      <c r="F13" s="703" t="s">
        <v>141</v>
      </c>
      <c r="G13" s="148" t="s">
        <v>21</v>
      </c>
      <c r="H13" s="148" t="s">
        <v>28</v>
      </c>
      <c r="I13" s="148" t="s">
        <v>34</v>
      </c>
      <c r="J13" s="550" t="s">
        <v>21</v>
      </c>
      <c r="K13" s="550" t="s">
        <v>28</v>
      </c>
      <c r="L13" s="107" t="s">
        <v>34</v>
      </c>
      <c r="M13" s="107" t="s">
        <v>21</v>
      </c>
      <c r="N13" s="107" t="s">
        <v>41</v>
      </c>
      <c r="O13" s="107" t="s">
        <v>41</v>
      </c>
      <c r="P13" s="107" t="s">
        <v>42</v>
      </c>
      <c r="Q13" s="107" t="s">
        <v>28</v>
      </c>
      <c r="R13" s="550" t="s">
        <v>34</v>
      </c>
      <c r="S13" s="107" t="s">
        <v>21</v>
      </c>
      <c r="T13" s="143" t="s">
        <v>21</v>
      </c>
      <c r="U13" s="107" t="s">
        <v>42</v>
      </c>
      <c r="V13" s="107" t="s">
        <v>36</v>
      </c>
      <c r="W13" s="107" t="s">
        <v>28</v>
      </c>
      <c r="X13" s="107" t="s">
        <v>34</v>
      </c>
      <c r="Y13" s="107" t="s">
        <v>21</v>
      </c>
      <c r="Z13" s="263" t="s">
        <v>36</v>
      </c>
      <c r="AA13" s="107" t="s">
        <v>41</v>
      </c>
      <c r="AB13" s="548" t="s">
        <v>40</v>
      </c>
      <c r="AC13" s="548" t="s">
        <v>21</v>
      </c>
      <c r="AD13" s="548" t="s">
        <v>28</v>
      </c>
      <c r="AE13" s="548" t="s">
        <v>34</v>
      </c>
      <c r="AF13" s="560" t="s">
        <v>21</v>
      </c>
      <c r="AG13" s="550" t="s">
        <v>41</v>
      </c>
      <c r="AH13" s="591" t="s">
        <v>28</v>
      </c>
      <c r="AI13" s="587">
        <f t="shared" si="2"/>
        <v>18</v>
      </c>
      <c r="AJ13" s="100">
        <f t="shared" si="3"/>
        <v>0</v>
      </c>
      <c r="AK13" s="101">
        <f t="shared" si="4"/>
        <v>24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6</v>
      </c>
      <c r="AV13" s="55">
        <f t="shared" si="12"/>
        <v>6</v>
      </c>
      <c r="AW13" s="55">
        <f t="shared" si="13"/>
        <v>6</v>
      </c>
      <c r="AX13" s="55">
        <f t="shared" si="14"/>
        <v>6</v>
      </c>
    </row>
    <row r="14" spans="1:50" ht="14">
      <c r="A14" s="19" t="s">
        <v>46</v>
      </c>
      <c r="B14" s="20" t="s">
        <v>32</v>
      </c>
      <c r="C14" s="49" t="s">
        <v>153</v>
      </c>
      <c r="D14" s="107" t="s">
        <v>41</v>
      </c>
      <c r="E14" s="107" t="s">
        <v>28</v>
      </c>
      <c r="F14" s="521" t="s">
        <v>34</v>
      </c>
      <c r="G14" s="148" t="s">
        <v>21</v>
      </c>
      <c r="H14" s="566" t="s">
        <v>41</v>
      </c>
      <c r="I14" s="566" t="s">
        <v>24</v>
      </c>
      <c r="J14" s="548" t="s">
        <v>34</v>
      </c>
      <c r="K14" s="568" t="s">
        <v>21</v>
      </c>
      <c r="L14" s="547" t="s">
        <v>41</v>
      </c>
      <c r="M14" s="547" t="s">
        <v>40</v>
      </c>
      <c r="N14" s="549" t="s">
        <v>40</v>
      </c>
      <c r="O14" s="549" t="s">
        <v>24</v>
      </c>
      <c r="P14" s="549" t="s">
        <v>34</v>
      </c>
      <c r="Q14" s="549" t="s">
        <v>21</v>
      </c>
      <c r="R14" s="692" t="s">
        <v>24</v>
      </c>
      <c r="S14" s="560" t="s">
        <v>34</v>
      </c>
      <c r="T14" s="563" t="s">
        <v>21</v>
      </c>
      <c r="U14" s="547" t="s">
        <v>21</v>
      </c>
      <c r="V14" s="547" t="s">
        <v>40</v>
      </c>
      <c r="W14" s="547" t="s">
        <v>41</v>
      </c>
      <c r="X14" s="678" t="s">
        <v>24</v>
      </c>
      <c r="Y14" s="560" t="s">
        <v>34</v>
      </c>
      <c r="Z14" s="548" t="s">
        <v>21</v>
      </c>
      <c r="AA14" s="548" t="s">
        <v>21</v>
      </c>
      <c r="AB14" s="107" t="s">
        <v>28</v>
      </c>
      <c r="AC14" s="550" t="s">
        <v>34</v>
      </c>
      <c r="AD14" s="610" t="s">
        <v>21</v>
      </c>
      <c r="AE14" s="550" t="s">
        <v>36</v>
      </c>
      <c r="AF14" s="172" t="s">
        <v>40</v>
      </c>
      <c r="AG14" s="550" t="s">
        <v>42</v>
      </c>
      <c r="AH14" s="588" t="s">
        <v>21</v>
      </c>
      <c r="AI14" s="587">
        <f t="shared" si="2"/>
        <v>18</v>
      </c>
      <c r="AJ14" s="100">
        <f t="shared" si="3"/>
        <v>0</v>
      </c>
      <c r="AK14" s="101">
        <f t="shared" si="4"/>
        <v>24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4</v>
      </c>
      <c r="AR14" s="55">
        <f t="shared" si="8"/>
        <v>4</v>
      </c>
      <c r="AS14" s="55">
        <f t="shared" si="9"/>
        <v>4</v>
      </c>
      <c r="AT14" s="55">
        <f t="shared" si="10"/>
        <v>4</v>
      </c>
      <c r="AU14" s="55">
        <f t="shared" si="11"/>
        <v>2</v>
      </c>
      <c r="AV14" s="55">
        <f t="shared" si="12"/>
        <v>2</v>
      </c>
      <c r="AW14" s="55">
        <f t="shared" si="13"/>
        <v>2</v>
      </c>
      <c r="AX14" s="55">
        <f t="shared" si="14"/>
        <v>2</v>
      </c>
    </row>
    <row r="15" spans="1:50" ht="14">
      <c r="A15" s="33" t="s">
        <v>46</v>
      </c>
      <c r="B15" s="34" t="s">
        <v>32</v>
      </c>
      <c r="C15" s="49" t="s">
        <v>52</v>
      </c>
      <c r="D15" s="547" t="s">
        <v>42</v>
      </c>
      <c r="E15" s="548" t="s">
        <v>36</v>
      </c>
      <c r="F15" s="566" t="s">
        <v>41</v>
      </c>
      <c r="G15" s="566" t="s">
        <v>21</v>
      </c>
      <c r="H15" s="566" t="s">
        <v>42</v>
      </c>
      <c r="I15" s="569" t="s">
        <v>36</v>
      </c>
      <c r="J15" s="548" t="s">
        <v>28</v>
      </c>
      <c r="K15" s="568" t="s">
        <v>34</v>
      </c>
      <c r="L15" s="574" t="s">
        <v>21</v>
      </c>
      <c r="M15" s="547" t="s">
        <v>41</v>
      </c>
      <c r="N15" s="547" t="s">
        <v>21</v>
      </c>
      <c r="O15" s="560" t="s">
        <v>28</v>
      </c>
      <c r="P15" s="560" t="s">
        <v>34</v>
      </c>
      <c r="Q15" s="560" t="s">
        <v>21</v>
      </c>
      <c r="R15" s="560" t="s">
        <v>139</v>
      </c>
      <c r="S15" s="560" t="s">
        <v>40</v>
      </c>
      <c r="T15" s="560" t="s">
        <v>42</v>
      </c>
      <c r="U15" s="547" t="s">
        <v>24</v>
      </c>
      <c r="V15" s="547" t="s">
        <v>34</v>
      </c>
      <c r="W15" s="572" t="s">
        <v>21</v>
      </c>
      <c r="X15" s="560" t="s">
        <v>21</v>
      </c>
      <c r="Y15" s="568" t="s">
        <v>41</v>
      </c>
      <c r="Z15" s="568" t="s">
        <v>21</v>
      </c>
      <c r="AA15" s="568" t="s">
        <v>42</v>
      </c>
      <c r="AB15" s="548" t="s">
        <v>24</v>
      </c>
      <c r="AC15" s="548" t="s">
        <v>34</v>
      </c>
      <c r="AD15" s="548" t="s">
        <v>21</v>
      </c>
      <c r="AE15" s="686" t="s">
        <v>141</v>
      </c>
      <c r="AF15" s="560" t="s">
        <v>21</v>
      </c>
      <c r="AG15" s="550" t="s">
        <v>36</v>
      </c>
      <c r="AH15" s="592" t="s">
        <v>42</v>
      </c>
      <c r="AI15" s="587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53</v>
      </c>
      <c r="D16" s="547" t="s">
        <v>36</v>
      </c>
      <c r="E16" s="686" t="s">
        <v>139</v>
      </c>
      <c r="F16" s="566" t="s">
        <v>28</v>
      </c>
      <c r="G16" s="566" t="s">
        <v>34</v>
      </c>
      <c r="H16" s="566" t="s">
        <v>21</v>
      </c>
      <c r="I16" s="569" t="s">
        <v>21</v>
      </c>
      <c r="J16" s="548" t="s">
        <v>42</v>
      </c>
      <c r="K16" s="568" t="s">
        <v>24</v>
      </c>
      <c r="L16" s="560" t="s">
        <v>34</v>
      </c>
      <c r="M16" s="547" t="s">
        <v>21</v>
      </c>
      <c r="N16" s="547" t="s">
        <v>21</v>
      </c>
      <c r="O16" s="547" t="s">
        <v>36</v>
      </c>
      <c r="P16" s="560" t="s">
        <v>24</v>
      </c>
      <c r="Q16" s="560" t="s">
        <v>34</v>
      </c>
      <c r="R16" s="657" t="s">
        <v>21</v>
      </c>
      <c r="S16" s="560" t="s">
        <v>41</v>
      </c>
      <c r="T16" s="560" t="s">
        <v>40</v>
      </c>
      <c r="U16" s="547" t="s">
        <v>21</v>
      </c>
      <c r="V16" s="547" t="s">
        <v>28</v>
      </c>
      <c r="W16" s="547" t="s">
        <v>34</v>
      </c>
      <c r="X16" s="560" t="s">
        <v>21</v>
      </c>
      <c r="Y16" s="696" t="s">
        <v>139</v>
      </c>
      <c r="Z16" s="568" t="s">
        <v>42</v>
      </c>
      <c r="AA16" s="568" t="s">
        <v>21</v>
      </c>
      <c r="AB16" s="548" t="s">
        <v>36</v>
      </c>
      <c r="AC16" s="548" t="s">
        <v>28</v>
      </c>
      <c r="AD16" s="548" t="s">
        <v>34</v>
      </c>
      <c r="AE16" s="548" t="s">
        <v>21</v>
      </c>
      <c r="AF16" s="560" t="s">
        <v>41</v>
      </c>
      <c r="AG16" s="589" t="s">
        <v>40</v>
      </c>
      <c r="AH16" s="588" t="s">
        <v>24</v>
      </c>
      <c r="AI16" s="587">
        <f t="shared" si="2"/>
        <v>18</v>
      </c>
      <c r="AJ16" s="100">
        <f t="shared" si="3"/>
        <v>0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3</v>
      </c>
      <c r="AV16" s="55">
        <f t="shared" si="12"/>
        <v>3</v>
      </c>
      <c r="AW16" s="55">
        <f t="shared" si="13"/>
        <v>3</v>
      </c>
      <c r="AX16" s="55">
        <f t="shared" si="14"/>
        <v>3</v>
      </c>
    </row>
    <row r="17" spans="1:50" ht="14">
      <c r="A17" s="19" t="s">
        <v>46</v>
      </c>
      <c r="B17" s="34" t="s">
        <v>32</v>
      </c>
      <c r="C17" s="49" t="s">
        <v>54</v>
      </c>
      <c r="D17" s="547" t="s">
        <v>28</v>
      </c>
      <c r="E17" s="548" t="s">
        <v>34</v>
      </c>
      <c r="F17" s="566" t="s">
        <v>21</v>
      </c>
      <c r="G17" s="566" t="s">
        <v>21</v>
      </c>
      <c r="H17" s="566" t="s">
        <v>36</v>
      </c>
      <c r="I17" s="705" t="s">
        <v>41</v>
      </c>
      <c r="J17" s="548" t="s">
        <v>41</v>
      </c>
      <c r="K17" s="657" t="s">
        <v>21</v>
      </c>
      <c r="L17" s="560" t="s">
        <v>24</v>
      </c>
      <c r="M17" s="547" t="s">
        <v>34</v>
      </c>
      <c r="N17" s="547" t="s">
        <v>21</v>
      </c>
      <c r="O17" s="560" t="s">
        <v>21</v>
      </c>
      <c r="P17" s="560" t="s">
        <v>40</v>
      </c>
      <c r="Q17" s="547" t="s">
        <v>24</v>
      </c>
      <c r="R17" s="547" t="s">
        <v>34</v>
      </c>
      <c r="S17" s="547" t="s">
        <v>21</v>
      </c>
      <c r="T17" s="560" t="s">
        <v>41</v>
      </c>
      <c r="U17" s="547" t="s">
        <v>40</v>
      </c>
      <c r="V17" s="572" t="s">
        <v>141</v>
      </c>
      <c r="W17" s="547" t="s">
        <v>21</v>
      </c>
      <c r="X17" s="560" t="s">
        <v>41</v>
      </c>
      <c r="Y17" s="548" t="s">
        <v>36</v>
      </c>
      <c r="Z17" s="556" t="s">
        <v>28</v>
      </c>
      <c r="AA17" s="556" t="s">
        <v>34</v>
      </c>
      <c r="AB17" s="608" t="s">
        <v>21</v>
      </c>
      <c r="AC17" s="584" t="s">
        <v>36</v>
      </c>
      <c r="AD17" s="584" t="s">
        <v>36</v>
      </c>
      <c r="AE17" s="551" t="s">
        <v>28</v>
      </c>
      <c r="AF17" s="563" t="s">
        <v>34</v>
      </c>
      <c r="AG17" s="143" t="s">
        <v>21</v>
      </c>
      <c r="AH17" s="700" t="s">
        <v>154</v>
      </c>
      <c r="AI17" s="587">
        <f t="shared" si="2"/>
        <v>18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55</v>
      </c>
      <c r="D18" s="655" t="s">
        <v>21</v>
      </c>
      <c r="E18" s="556" t="s">
        <v>41</v>
      </c>
      <c r="F18" s="704" t="s">
        <v>36</v>
      </c>
      <c r="G18" s="565" t="s">
        <v>42</v>
      </c>
      <c r="H18" s="565" t="s">
        <v>24</v>
      </c>
      <c r="I18" s="705" t="s">
        <v>34</v>
      </c>
      <c r="J18" s="549" t="s">
        <v>21</v>
      </c>
      <c r="K18" s="549" t="s">
        <v>36</v>
      </c>
      <c r="L18" s="549" t="s">
        <v>36</v>
      </c>
      <c r="M18" s="555" t="s">
        <v>35</v>
      </c>
      <c r="N18" s="555" t="s">
        <v>21</v>
      </c>
      <c r="O18" s="549" t="s">
        <v>21</v>
      </c>
      <c r="P18" s="549" t="s">
        <v>28</v>
      </c>
      <c r="Q18" s="549" t="s">
        <v>34</v>
      </c>
      <c r="R18" s="556" t="s">
        <v>21</v>
      </c>
      <c r="S18" s="549" t="s">
        <v>21</v>
      </c>
      <c r="T18" s="679" t="s">
        <v>154</v>
      </c>
      <c r="U18" s="549" t="s">
        <v>36</v>
      </c>
      <c r="V18" s="549" t="s">
        <v>24</v>
      </c>
      <c r="W18" s="549" t="s">
        <v>34</v>
      </c>
      <c r="X18" s="549" t="s">
        <v>21</v>
      </c>
      <c r="Y18" s="556" t="s">
        <v>40</v>
      </c>
      <c r="Z18" s="556" t="s">
        <v>40</v>
      </c>
      <c r="AA18" s="556" t="s">
        <v>28</v>
      </c>
      <c r="AB18" s="107" t="s">
        <v>34</v>
      </c>
      <c r="AC18" s="584" t="s">
        <v>21</v>
      </c>
      <c r="AD18" s="584" t="s">
        <v>41</v>
      </c>
      <c r="AE18" s="584" t="s">
        <v>41</v>
      </c>
      <c r="AF18" s="582" t="s">
        <v>28</v>
      </c>
      <c r="AG18" s="550" t="s">
        <v>34</v>
      </c>
      <c r="AH18" s="590" t="s">
        <v>21</v>
      </c>
      <c r="AI18" s="587">
        <f t="shared" si="2"/>
        <v>18</v>
      </c>
      <c r="AJ18" s="100">
        <f t="shared" si="3"/>
        <v>1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549" t="s">
        <v>21</v>
      </c>
      <c r="E19" s="556" t="s">
        <v>24</v>
      </c>
      <c r="F19" s="704" t="s">
        <v>34</v>
      </c>
      <c r="G19" s="565" t="s">
        <v>21</v>
      </c>
      <c r="H19" s="148" t="s">
        <v>40</v>
      </c>
      <c r="I19" s="148" t="s">
        <v>40</v>
      </c>
      <c r="J19" s="550" t="s">
        <v>36</v>
      </c>
      <c r="K19" s="550" t="s">
        <v>21</v>
      </c>
      <c r="L19" s="107" t="s">
        <v>28</v>
      </c>
      <c r="M19" s="107" t="s">
        <v>34</v>
      </c>
      <c r="N19" s="107" t="s">
        <v>21</v>
      </c>
      <c r="O19" s="263" t="s">
        <v>40</v>
      </c>
      <c r="P19" s="107" t="s">
        <v>36</v>
      </c>
      <c r="Q19" s="107" t="s">
        <v>36</v>
      </c>
      <c r="R19" s="550" t="s">
        <v>42</v>
      </c>
      <c r="S19" s="107" t="s">
        <v>24</v>
      </c>
      <c r="T19" s="107" t="s">
        <v>34</v>
      </c>
      <c r="U19" s="107" t="s">
        <v>21</v>
      </c>
      <c r="V19" s="107" t="s">
        <v>21</v>
      </c>
      <c r="W19" s="107" t="s">
        <v>36</v>
      </c>
      <c r="X19" s="560" t="s">
        <v>42</v>
      </c>
      <c r="Y19" s="568" t="s">
        <v>28</v>
      </c>
      <c r="Z19" s="556" t="s">
        <v>34</v>
      </c>
      <c r="AA19" s="107" t="s">
        <v>21</v>
      </c>
      <c r="AB19" s="263" t="s">
        <v>141</v>
      </c>
      <c r="AC19" s="550" t="s">
        <v>21</v>
      </c>
      <c r="AD19" s="550" t="s">
        <v>21</v>
      </c>
      <c r="AE19" s="550" t="s">
        <v>40</v>
      </c>
      <c r="AF19" s="172" t="s">
        <v>42</v>
      </c>
      <c r="AG19" s="550" t="s">
        <v>28</v>
      </c>
      <c r="AH19" s="591" t="s">
        <v>34</v>
      </c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34" t="s">
        <v>32</v>
      </c>
      <c r="C20" s="49" t="s">
        <v>57</v>
      </c>
      <c r="D20" s="547" t="s">
        <v>40</v>
      </c>
      <c r="E20" s="556" t="s">
        <v>40</v>
      </c>
      <c r="F20" s="566" t="s">
        <v>24</v>
      </c>
      <c r="G20" s="566" t="s">
        <v>34</v>
      </c>
      <c r="H20" s="566" t="s">
        <v>21</v>
      </c>
      <c r="I20" s="566" t="s">
        <v>21</v>
      </c>
      <c r="J20" s="686" t="s">
        <v>141</v>
      </c>
      <c r="K20" s="568" t="s">
        <v>40</v>
      </c>
      <c r="L20" s="560" t="s">
        <v>21</v>
      </c>
      <c r="M20" s="547" t="s">
        <v>28</v>
      </c>
      <c r="N20" s="560" t="s">
        <v>34</v>
      </c>
      <c r="O20" s="547" t="s">
        <v>21</v>
      </c>
      <c r="P20" s="547" t="s">
        <v>41</v>
      </c>
      <c r="Q20" s="547" t="s">
        <v>40</v>
      </c>
      <c r="R20" s="547" t="s">
        <v>41</v>
      </c>
      <c r="S20" s="547" t="s">
        <v>21</v>
      </c>
      <c r="T20" s="560" t="s">
        <v>28</v>
      </c>
      <c r="U20" s="547" t="s">
        <v>34</v>
      </c>
      <c r="V20" s="547" t="s">
        <v>21</v>
      </c>
      <c r="W20" s="547" t="s">
        <v>21</v>
      </c>
      <c r="X20" s="560" t="s">
        <v>40</v>
      </c>
      <c r="Y20" s="547" t="s">
        <v>42</v>
      </c>
      <c r="Z20" s="560" t="s">
        <v>24</v>
      </c>
      <c r="AA20" s="560" t="s">
        <v>34</v>
      </c>
      <c r="AB20" s="547" t="s">
        <v>21</v>
      </c>
      <c r="AC20" s="548" t="s">
        <v>41</v>
      </c>
      <c r="AD20" s="584" t="s">
        <v>24</v>
      </c>
      <c r="AE20" s="560" t="s">
        <v>34</v>
      </c>
      <c r="AF20" s="560" t="s">
        <v>21</v>
      </c>
      <c r="AG20" s="589" t="s">
        <v>141</v>
      </c>
      <c r="AH20" s="560" t="s">
        <v>40</v>
      </c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3</v>
      </c>
      <c r="AR20" s="55">
        <f t="shared" si="8"/>
        <v>3</v>
      </c>
      <c r="AS20" s="55">
        <f t="shared" si="9"/>
        <v>3</v>
      </c>
      <c r="AT20" s="55">
        <f t="shared" si="10"/>
        <v>3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294" t="s">
        <v>46</v>
      </c>
      <c r="B21" s="37" t="s">
        <v>32</v>
      </c>
      <c r="C21" s="557" t="s">
        <v>129</v>
      </c>
      <c r="D21" s="655" t="s">
        <v>34</v>
      </c>
      <c r="E21" s="658" t="s">
        <v>21</v>
      </c>
      <c r="F21" s="704" t="s">
        <v>40</v>
      </c>
      <c r="G21" s="565" t="s">
        <v>24</v>
      </c>
      <c r="H21" s="565" t="s">
        <v>34</v>
      </c>
      <c r="I21" s="705" t="s">
        <v>21</v>
      </c>
      <c r="J21" s="549" t="s">
        <v>24</v>
      </c>
      <c r="K21" s="549" t="s">
        <v>34</v>
      </c>
      <c r="L21" s="549" t="s">
        <v>21</v>
      </c>
      <c r="M21" s="549" t="s">
        <v>42</v>
      </c>
      <c r="N21" s="549" t="s">
        <v>36</v>
      </c>
      <c r="O21" s="549" t="s">
        <v>139</v>
      </c>
      <c r="P21" s="549" t="s">
        <v>21</v>
      </c>
      <c r="Q21" s="579" t="s">
        <v>141</v>
      </c>
      <c r="R21" s="707" t="s">
        <v>28</v>
      </c>
      <c r="S21" s="555" t="s">
        <v>34</v>
      </c>
      <c r="T21" s="555" t="s">
        <v>21</v>
      </c>
      <c r="U21" s="549" t="s">
        <v>41</v>
      </c>
      <c r="V21" s="549" t="s">
        <v>42</v>
      </c>
      <c r="W21" s="549" t="s">
        <v>42</v>
      </c>
      <c r="X21" s="693" t="s">
        <v>28</v>
      </c>
      <c r="Y21" s="556" t="s">
        <v>34</v>
      </c>
      <c r="Z21" s="556" t="s">
        <v>21</v>
      </c>
      <c r="AA21" s="556" t="s">
        <v>36</v>
      </c>
      <c r="AB21" s="608" t="s">
        <v>21</v>
      </c>
      <c r="AC21" s="595" t="s">
        <v>141</v>
      </c>
      <c r="AD21" s="584" t="s">
        <v>40</v>
      </c>
      <c r="AE21" s="585" t="s">
        <v>24</v>
      </c>
      <c r="AF21" s="641" t="s">
        <v>34</v>
      </c>
      <c r="AG21" s="610" t="s">
        <v>21</v>
      </c>
      <c r="AH21" s="596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433" t="s">
        <v>46</v>
      </c>
      <c r="B22" s="599" t="s">
        <v>44</v>
      </c>
      <c r="C22" s="558" t="s">
        <v>61</v>
      </c>
      <c r="D22" s="107" t="s">
        <v>21</v>
      </c>
      <c r="E22" s="550" t="s">
        <v>42</v>
      </c>
      <c r="F22" s="521" t="s">
        <v>42</v>
      </c>
      <c r="G22" s="148" t="s">
        <v>41</v>
      </c>
      <c r="H22" s="148" t="s">
        <v>21</v>
      </c>
      <c r="I22" s="148" t="s">
        <v>42</v>
      </c>
      <c r="J22" s="550" t="s">
        <v>40</v>
      </c>
      <c r="K22" s="550" t="s">
        <v>41</v>
      </c>
      <c r="L22" s="143" t="s">
        <v>21</v>
      </c>
      <c r="M22" s="143" t="s">
        <v>21</v>
      </c>
      <c r="N22" s="107" t="s">
        <v>42</v>
      </c>
      <c r="O22" s="107" t="s">
        <v>42</v>
      </c>
      <c r="P22" s="107" t="s">
        <v>21</v>
      </c>
      <c r="Q22" s="107" t="s">
        <v>41</v>
      </c>
      <c r="R22" s="550" t="s">
        <v>36</v>
      </c>
      <c r="S22" s="107" t="s">
        <v>42</v>
      </c>
      <c r="T22" s="107" t="s">
        <v>36</v>
      </c>
      <c r="U22" s="107" t="s">
        <v>21</v>
      </c>
      <c r="V22" s="107" t="s">
        <v>41</v>
      </c>
      <c r="W22" s="107" t="s">
        <v>40</v>
      </c>
      <c r="X22" s="263" t="s">
        <v>141</v>
      </c>
      <c r="Y22" s="107" t="s">
        <v>21</v>
      </c>
      <c r="Z22" s="263" t="s">
        <v>41</v>
      </c>
      <c r="AA22" s="107" t="s">
        <v>40</v>
      </c>
      <c r="AB22" s="107" t="s">
        <v>41</v>
      </c>
      <c r="AC22" s="550" t="s">
        <v>40</v>
      </c>
      <c r="AD22" s="550" t="s">
        <v>42</v>
      </c>
      <c r="AE22" s="550" t="s">
        <v>21</v>
      </c>
      <c r="AF22" s="172" t="s">
        <v>36</v>
      </c>
      <c r="AG22" s="550" t="s">
        <v>21</v>
      </c>
      <c r="AH22" s="591" t="s">
        <v>41</v>
      </c>
      <c r="AI22" s="587">
        <f t="shared" si="2"/>
        <v>18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434"/>
      <c r="C23" s="559"/>
      <c r="D23" s="547"/>
      <c r="E23" s="547"/>
      <c r="F23" s="566"/>
      <c r="G23" s="566"/>
      <c r="H23" s="566"/>
      <c r="I23" s="566"/>
      <c r="J23" s="548"/>
      <c r="K23" s="568"/>
      <c r="L23" s="560"/>
      <c r="M23" s="547"/>
      <c r="N23" s="560"/>
      <c r="O23" s="547"/>
      <c r="P23" s="547"/>
      <c r="Q23" s="547"/>
      <c r="R23" s="547"/>
      <c r="S23" s="547"/>
      <c r="T23" s="547"/>
      <c r="U23" s="547"/>
      <c r="V23" s="547"/>
      <c r="W23" s="547"/>
      <c r="X23" s="560"/>
      <c r="Y23" s="547"/>
      <c r="Z23" s="547"/>
      <c r="AA23" s="560"/>
      <c r="AB23" s="547"/>
      <c r="AC23" s="560"/>
      <c r="AD23" s="560"/>
      <c r="AE23" s="560"/>
      <c r="AF23" s="560"/>
      <c r="AG23" s="560"/>
      <c r="AH23" s="560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47"/>
      <c r="E24" s="547"/>
      <c r="F24" s="566"/>
      <c r="G24" s="566"/>
      <c r="H24" s="566"/>
      <c r="I24" s="566"/>
      <c r="J24" s="548"/>
      <c r="K24" s="568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47"/>
      <c r="E25" s="547"/>
      <c r="F25" s="566"/>
      <c r="G25" s="566"/>
      <c r="H25" s="566"/>
      <c r="I25" s="566"/>
      <c r="J25" s="547"/>
      <c r="K25" s="547"/>
      <c r="L25" s="547"/>
      <c r="M25" s="560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47"/>
      <c r="E26" s="548"/>
      <c r="F26" s="548"/>
      <c r="G26" s="566"/>
      <c r="H26" s="566"/>
      <c r="I26" s="566"/>
      <c r="J26" s="548"/>
      <c r="K26" s="548"/>
      <c r="L26" s="548"/>
      <c r="M26" s="548"/>
      <c r="N26" s="548"/>
      <c r="O26" s="548"/>
      <c r="P26" s="548"/>
      <c r="Q26" s="548"/>
      <c r="R26" s="548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65"/>
      <c r="E27" s="687"/>
      <c r="F27" s="468"/>
      <c r="G27" s="48"/>
      <c r="H27" s="46"/>
      <c r="I27" s="499"/>
      <c r="J27" s="474"/>
      <c r="K27" s="65"/>
      <c r="L27" s="46"/>
      <c r="M27" s="46"/>
      <c r="N27" s="46"/>
      <c r="O27" s="476"/>
      <c r="P27" s="193"/>
      <c r="Q27" s="526"/>
      <c r="R27" s="462"/>
      <c r="S27" s="46"/>
      <c r="T27" s="371"/>
      <c r="U27" s="46"/>
      <c r="V27" s="371"/>
      <c r="W27" s="46"/>
      <c r="X27" s="474"/>
      <c r="Y27" s="462"/>
      <c r="Z27" s="46"/>
      <c r="AA27" s="46"/>
      <c r="AB27" s="371"/>
      <c r="AC27" s="371"/>
      <c r="AD27" s="46"/>
      <c r="AE27" s="371"/>
      <c r="AF27" s="46"/>
      <c r="AG27" s="371"/>
      <c r="AH27" s="371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/>
      <c r="E28" s="1311"/>
      <c r="F28" s="1311"/>
      <c r="G28" s="1311"/>
      <c r="H28" s="1311"/>
      <c r="I28" s="1311"/>
      <c r="J28" s="1311"/>
      <c r="K28" s="1311"/>
      <c r="L28" s="1311" t="s">
        <v>65</v>
      </c>
      <c r="M28" s="1311"/>
      <c r="N28" s="1311"/>
      <c r="O28" s="1311"/>
      <c r="P28" s="1311"/>
      <c r="Q28" s="1311"/>
      <c r="R28" s="1311"/>
      <c r="S28" s="1311"/>
      <c r="T28" s="1311"/>
      <c r="U28" s="1311"/>
      <c r="V28" s="1311" t="s">
        <v>67</v>
      </c>
      <c r="W28" s="1311"/>
      <c r="X28" s="1311"/>
      <c r="Y28" s="1310"/>
      <c r="Z28" s="1311"/>
      <c r="AA28" s="1311"/>
      <c r="AB28" s="1311"/>
      <c r="AC28" s="1310"/>
      <c r="AD28" s="1311"/>
      <c r="AE28" s="1311" t="s">
        <v>84</v>
      </c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0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0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0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0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0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1</v>
      </c>
      <c r="G36" s="55">
        <f t="shared" si="17"/>
        <v>0</v>
      </c>
      <c r="H36" s="55">
        <f t="shared" si="17"/>
        <v>0</v>
      </c>
      <c r="I36" s="55">
        <f t="shared" si="17"/>
        <v>1</v>
      </c>
      <c r="J36" s="55">
        <f t="shared" si="17"/>
        <v>1</v>
      </c>
      <c r="K36" s="55">
        <f t="shared" si="17"/>
        <v>0</v>
      </c>
      <c r="L36" s="55">
        <f t="shared" si="17"/>
        <v>0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0</v>
      </c>
      <c r="Q36" s="55">
        <f t="shared" si="17"/>
        <v>1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1</v>
      </c>
      <c r="W36" s="55">
        <f t="shared" si="17"/>
        <v>0</v>
      </c>
      <c r="X36" s="55">
        <f t="shared" si="17"/>
        <v>1</v>
      </c>
      <c r="Y36" s="55">
        <f t="shared" si="17"/>
        <v>0</v>
      </c>
      <c r="Z36" s="55">
        <f t="shared" si="17"/>
        <v>0</v>
      </c>
      <c r="AA36" s="55">
        <f t="shared" si="17"/>
        <v>0</v>
      </c>
      <c r="AB36" s="55">
        <f t="shared" si="17"/>
        <v>1</v>
      </c>
      <c r="AC36" s="55">
        <f t="shared" si="17"/>
        <v>1</v>
      </c>
      <c r="AD36" s="55">
        <f t="shared" si="17"/>
        <v>0</v>
      </c>
      <c r="AE36" s="55">
        <f t="shared" si="17"/>
        <v>1</v>
      </c>
      <c r="AF36" s="55">
        <f t="shared" si="17"/>
        <v>0</v>
      </c>
      <c r="AG36" s="55">
        <f t="shared" si="17"/>
        <v>1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2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2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2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2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2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2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27" hidden="1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2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2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1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8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8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1</v>
      </c>
      <c r="G57" s="55">
        <f t="shared" si="38"/>
        <v>0</v>
      </c>
      <c r="H57" s="55">
        <f t="shared" si="38"/>
        <v>0</v>
      </c>
      <c r="I57" s="55">
        <f t="shared" si="38"/>
        <v>1</v>
      </c>
      <c r="J57" s="55">
        <f t="shared" si="38"/>
        <v>1</v>
      </c>
      <c r="K57" s="55">
        <f t="shared" si="38"/>
        <v>0</v>
      </c>
      <c r="L57" s="55">
        <f t="shared" si="38"/>
        <v>0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0</v>
      </c>
      <c r="Q57" s="55">
        <f t="shared" si="38"/>
        <v>1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1</v>
      </c>
      <c r="W57" s="55">
        <f t="shared" si="38"/>
        <v>0</v>
      </c>
      <c r="X57" s="55">
        <f t="shared" si="38"/>
        <v>1</v>
      </c>
      <c r="Y57" s="55">
        <f t="shared" si="38"/>
        <v>0</v>
      </c>
      <c r="Z57" s="55">
        <f t="shared" si="38"/>
        <v>0</v>
      </c>
      <c r="AA57" s="55">
        <f t="shared" si="38"/>
        <v>0</v>
      </c>
      <c r="AB57" s="55">
        <f t="shared" si="38"/>
        <v>1</v>
      </c>
      <c r="AC57" s="55">
        <f t="shared" si="38"/>
        <v>1</v>
      </c>
      <c r="AD57" s="55">
        <f t="shared" si="38"/>
        <v>0</v>
      </c>
      <c r="AE57" s="55">
        <f t="shared" si="38"/>
        <v>1</v>
      </c>
      <c r="AF57" s="55">
        <f t="shared" si="38"/>
        <v>0</v>
      </c>
      <c r="AG57" s="55">
        <f t="shared" si="38"/>
        <v>1</v>
      </c>
      <c r="AH57" s="55">
        <f t="shared" si="38"/>
        <v>0</v>
      </c>
    </row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686" priority="97" stopIfTrue="1">
      <formula>AND(WEEKDAY(C$5)=1)</formula>
    </cfRule>
  </conditionalFormatting>
  <conditionalFormatting sqref="D13:E14">
    <cfRule type="expression" dxfId="10685" priority="30" stopIfTrue="1">
      <formula>AND(WEEKDAY(D$5)=1)</formula>
    </cfRule>
  </conditionalFormatting>
  <conditionalFormatting sqref="D18:E18">
    <cfRule type="expression" dxfId="10684" priority="205" stopIfTrue="1">
      <formula>AND(WEEKDAY(D$5)=1)</formula>
    </cfRule>
  </conditionalFormatting>
  <conditionalFormatting sqref="D11:G12">
    <cfRule type="expression" dxfId="10683" priority="2" stopIfTrue="1">
      <formula>AND(WEEKDAY(D$5)=1)</formula>
    </cfRule>
  </conditionalFormatting>
  <conditionalFormatting sqref="D9:I10">
    <cfRule type="expression" dxfId="10682" priority="165" stopIfTrue="1">
      <formula>AND(WEEKDAY(D$5)=1)</formula>
    </cfRule>
  </conditionalFormatting>
  <conditionalFormatting sqref="D14:I14">
    <cfRule type="expression" dxfId="10681" priority="32" stopIfTrue="1">
      <formula>AND(WEEKDAY(D$5)=1)</formula>
    </cfRule>
  </conditionalFormatting>
  <conditionalFormatting sqref="D21:I21">
    <cfRule type="expression" dxfId="10680" priority="208" stopIfTrue="1">
      <formula>AND(WEEKDAY(D$5)=1)</formula>
    </cfRule>
  </conditionalFormatting>
  <conditionalFormatting sqref="D23:M24">
    <cfRule type="expression" dxfId="10679" priority="108" stopIfTrue="1">
      <formula>AND(WEEKDAY(D$5)=1)</formula>
    </cfRule>
  </conditionalFormatting>
  <conditionalFormatting sqref="D8:Z8">
    <cfRule type="expression" dxfId="10678" priority="142" stopIfTrue="1">
      <formula>AND(WEEKDAY(D$5)=1)</formula>
    </cfRule>
  </conditionalFormatting>
  <conditionalFormatting sqref="D15:AA16">
    <cfRule type="expression" dxfId="10677" priority="134" stopIfTrue="1">
      <formula>AND(WEEKDAY(D$5)=1)</formula>
    </cfRule>
  </conditionalFormatting>
  <conditionalFormatting sqref="D18:AF23">
    <cfRule type="expression" dxfId="10676" priority="4" stopIfTrue="1">
      <formula>AND(WEEKDAY(D$5)=1)</formula>
    </cfRule>
  </conditionalFormatting>
  <conditionalFormatting sqref="D5:AH7 N24:Z24 AA24:AH25 D25:Z25">
    <cfRule type="expression" dxfId="10675" priority="213" stopIfTrue="1">
      <formula>AND(WEEKDAY(D$5)=1)</formula>
    </cfRule>
  </conditionalFormatting>
  <conditionalFormatting sqref="D26:AH26">
    <cfRule type="expression" dxfId="10674" priority="51" stopIfTrue="1">
      <formula>AND(WEEKDAY(D$5)=1)</formula>
    </cfRule>
  </conditionalFormatting>
  <conditionalFormatting sqref="F11:F14">
    <cfRule type="expression" dxfId="10673" priority="1" stopIfTrue="1">
      <formula>AND(WEEKDAY(F$5)=1)</formula>
    </cfRule>
  </conditionalFormatting>
  <conditionalFormatting sqref="F18:F19">
    <cfRule type="expression" dxfId="10672" priority="5" stopIfTrue="1">
      <formula>AND(WEEKDAY(F$5)=1)</formula>
    </cfRule>
  </conditionalFormatting>
  <conditionalFormatting sqref="F20:I20 L20:Y20">
    <cfRule type="expression" dxfId="10671" priority="139" stopIfTrue="1">
      <formula>AND(WEEKDAY(F$5)=1)</formula>
    </cfRule>
  </conditionalFormatting>
  <conditionalFormatting sqref="F21:S23">
    <cfRule type="expression" dxfId="10670" priority="180" stopIfTrue="1">
      <formula>AND(WEEKDAY(F$5)=1)</formula>
    </cfRule>
  </conditionalFormatting>
  <conditionalFormatting sqref="G18:H18">
    <cfRule type="expression" dxfId="10669" priority="124" stopIfTrue="1">
      <formula>AND(WEEKDAY(G$5)=1)</formula>
    </cfRule>
  </conditionalFormatting>
  <conditionalFormatting sqref="G19:I19">
    <cfRule type="expression" dxfId="10668" priority="6" stopIfTrue="1">
      <formula>AND(WEEKDAY(G$5)=1)</formula>
    </cfRule>
  </conditionalFormatting>
  <conditionalFormatting sqref="H12 G13:H13">
    <cfRule type="expression" dxfId="10667" priority="155" stopIfTrue="1">
      <formula>AND(WEEKDAY(G$5)=1)</formula>
    </cfRule>
  </conditionalFormatting>
  <conditionalFormatting sqref="H11:I11">
    <cfRule type="expression" dxfId="10666" priority="168" stopIfTrue="1">
      <formula>AND(WEEKDAY(H$5)=1)</formula>
    </cfRule>
  </conditionalFormatting>
  <conditionalFormatting sqref="I12:I14">
    <cfRule type="expression" dxfId="10665" priority="49" stopIfTrue="1">
      <formula>AND(WEEKDAY(I$5)=1)</formula>
    </cfRule>
  </conditionalFormatting>
  <conditionalFormatting sqref="I16:J19">
    <cfRule type="expression" dxfId="10664" priority="102" stopIfTrue="1">
      <formula>AND(WEEKDAY(I$5)=1)</formula>
    </cfRule>
  </conditionalFormatting>
  <conditionalFormatting sqref="J10:K11 L11:M11">
    <cfRule type="expression" dxfId="10663" priority="166" stopIfTrue="1">
      <formula>AND(WEEKDAY(J$5)=1)</formula>
    </cfRule>
  </conditionalFormatting>
  <conditionalFormatting sqref="J12:M13">
    <cfRule type="expression" dxfId="10662" priority="149" stopIfTrue="1">
      <formula>AND(WEEKDAY(J$5)=1)</formula>
    </cfRule>
  </conditionalFormatting>
  <conditionalFormatting sqref="J19:M20">
    <cfRule type="expression" dxfId="10661" priority="111" stopIfTrue="1">
      <formula>AND(WEEKDAY(J$5)=1)</formula>
    </cfRule>
  </conditionalFormatting>
  <conditionalFormatting sqref="J9:Z9">
    <cfRule type="expression" dxfId="10660" priority="11" stopIfTrue="1">
      <formula>AND(WEEKDAY(J$5)=1)</formula>
    </cfRule>
  </conditionalFormatting>
  <conditionalFormatting sqref="J14:Z15">
    <cfRule type="expression" dxfId="10659" priority="110" stopIfTrue="1">
      <formula>AND(WEEKDAY(J$5)=1)</formula>
    </cfRule>
  </conditionalFormatting>
  <conditionalFormatting sqref="K18:N19">
    <cfRule type="expression" dxfId="10658" priority="119" stopIfTrue="1">
      <formula>AND(WEEKDAY(K$5)=1)</formula>
    </cfRule>
  </conditionalFormatting>
  <conditionalFormatting sqref="K16:P17">
    <cfRule type="expression" dxfId="10657" priority="137" stopIfTrue="1">
      <formula>AND(WEEKDAY(K$5)=1)</formula>
    </cfRule>
  </conditionalFormatting>
  <conditionalFormatting sqref="N13:O15">
    <cfRule type="expression" dxfId="10656" priority="23" stopIfTrue="1">
      <formula>AND(WEEKDAY(N$5)=1)</formula>
    </cfRule>
  </conditionalFormatting>
  <conditionalFormatting sqref="N11:Q12">
    <cfRule type="expression" dxfId="10655" priority="21" stopIfTrue="1">
      <formula>AND(WEEKDAY(N$5)=1)</formula>
    </cfRule>
  </conditionalFormatting>
  <conditionalFormatting sqref="N23:AH23">
    <cfRule type="expression" dxfId="10654" priority="109" stopIfTrue="1">
      <formula>AND(WEEKDAY(N$5)=1)</formula>
    </cfRule>
  </conditionalFormatting>
  <conditionalFormatting sqref="O17:O19">
    <cfRule type="expression" dxfId="10653" priority="113" stopIfTrue="1">
      <formula>AND(WEEKDAY(O$5)=1)</formula>
    </cfRule>
  </conditionalFormatting>
  <conditionalFormatting sqref="P11:Q14">
    <cfRule type="expression" dxfId="10652" priority="20" stopIfTrue="1">
      <formula>AND(WEEKDAY(P$5)=1)</formula>
    </cfRule>
  </conditionalFormatting>
  <conditionalFormatting sqref="P15:S15 Q16:S16 L17:N17 K18:O18 J20:K21 L21:N21">
    <cfRule type="expression" dxfId="10651" priority="206" stopIfTrue="1">
      <formula>AND(WEEKDAY(J$5)=1)</formula>
    </cfRule>
  </conditionalFormatting>
  <conditionalFormatting sqref="P17:Z17">
    <cfRule type="expression" dxfId="10650" priority="104" stopIfTrue="1">
      <formula>AND(WEEKDAY(P$5)=1)</formula>
    </cfRule>
  </conditionalFormatting>
  <conditionalFormatting sqref="Q18:Z18 P18:P19 Q19:S19">
    <cfRule type="expression" dxfId="10649" priority="125" stopIfTrue="1">
      <formula>AND(WEEKDAY(P$5)=1)</formula>
    </cfRule>
  </conditionalFormatting>
  <conditionalFormatting sqref="R12:S14">
    <cfRule type="expression" dxfId="10648" priority="15" stopIfTrue="1">
      <formula>AND(WEEKDAY(R$5)=1)</formula>
    </cfRule>
  </conditionalFormatting>
  <conditionalFormatting sqref="R11:W11">
    <cfRule type="expression" dxfId="10647" priority="17" stopIfTrue="1">
      <formula>AND(WEEKDAY(R$5)=1)</formula>
    </cfRule>
  </conditionalFormatting>
  <conditionalFormatting sqref="T12:T16">
    <cfRule type="expression" dxfId="10646" priority="14" stopIfTrue="1">
      <formula>AND(WEEKDAY(T$5)=1)</formula>
    </cfRule>
  </conditionalFormatting>
  <conditionalFormatting sqref="U12:U15">
    <cfRule type="expression" dxfId="10645" priority="16" stopIfTrue="1">
      <formula>AND(WEEKDAY(U$5)=1)</formula>
    </cfRule>
  </conditionalFormatting>
  <conditionalFormatting sqref="U18:W19">
    <cfRule type="expression" dxfId="10644" priority="122" stopIfTrue="1">
      <formula>AND(WEEKDAY(U$5)=1)</formula>
    </cfRule>
  </conditionalFormatting>
  <conditionalFormatting sqref="U16:Z16 D17:H17 P21:Z21">
    <cfRule type="expression" dxfId="10643" priority="183" stopIfTrue="1">
      <formula>AND(WEEKDAY(D$5)=1)</formula>
    </cfRule>
  </conditionalFormatting>
  <conditionalFormatting sqref="U21:Z23">
    <cfRule type="expression" dxfId="10642" priority="190" stopIfTrue="1">
      <formula>AND(WEEKDAY(U$5)=1)</formula>
    </cfRule>
  </conditionalFormatting>
  <conditionalFormatting sqref="V12:W13">
    <cfRule type="expression" dxfId="10641" priority="92" stopIfTrue="1">
      <formula>AND(WEEKDAY(V$5)=1)</formula>
    </cfRule>
  </conditionalFormatting>
  <conditionalFormatting sqref="V19:Y19">
    <cfRule type="expression" dxfId="10640" priority="88" stopIfTrue="1">
      <formula>AND(WEEKDAY(V$5)=1)</formula>
    </cfRule>
  </conditionalFormatting>
  <conditionalFormatting sqref="V14:AA14">
    <cfRule type="expression" dxfId="10639" priority="172" stopIfTrue="1">
      <formula>AND(WEEKDAY(V$5)=1)</formula>
    </cfRule>
  </conditionalFormatting>
  <conditionalFormatting sqref="X11:Z13">
    <cfRule type="expression" dxfId="10638" priority="86" stopIfTrue="1">
      <formula>AND(WEEKDAY(X$5)=1)</formula>
    </cfRule>
  </conditionalFormatting>
  <conditionalFormatting sqref="Z19:Z20">
    <cfRule type="expression" dxfId="10637" priority="89" stopIfTrue="1">
      <formula>AND(WEEKDAY(Z$5)=1)</formula>
    </cfRule>
  </conditionalFormatting>
  <conditionalFormatting sqref="AA8:AA23">
    <cfRule type="expression" dxfId="10636" priority="105" stopIfTrue="1">
      <formula>AND(WEEKDAY(AA$5)=1)</formula>
    </cfRule>
  </conditionalFormatting>
  <conditionalFormatting sqref="AA20:AH20">
    <cfRule type="expression" dxfId="10635" priority="50" stopIfTrue="1">
      <formula>AND(WEEKDAY(AA$5)=1)</formula>
    </cfRule>
  </conditionalFormatting>
  <conditionalFormatting sqref="AB8:AB10 AG8:AH23 L10:Z10">
    <cfRule type="expression" dxfId="10634" priority="146" stopIfTrue="1">
      <formula>AND(WEEKDAY(L$5)=1)</formula>
    </cfRule>
  </conditionalFormatting>
  <conditionalFormatting sqref="AB14:AB23">
    <cfRule type="expression" dxfId="10633" priority="46" stopIfTrue="1">
      <formula>AND(WEEKDAY(AB$5)=1)</formula>
    </cfRule>
  </conditionalFormatting>
  <conditionalFormatting sqref="AB11:AF17">
    <cfRule type="expression" dxfId="10632" priority="43" stopIfTrue="1">
      <formula>AND(WEEKDAY(AB$5)=1)</formula>
    </cfRule>
  </conditionalFormatting>
  <conditionalFormatting sqref="AC8:AF16">
    <cfRule type="expression" dxfId="10631" priority="45" stopIfTrue="1">
      <formula>AND(WEEKDAY(AC$5)=1)</formula>
    </cfRule>
  </conditionalFormatting>
  <conditionalFormatting sqref="AD19">
    <cfRule type="expression" dxfId="10630" priority="181" stopIfTrue="1">
      <formula>AND(WEEKDAY(AD$5)=1)</formula>
    </cfRule>
  </conditionalFormatting>
  <conditionalFormatting sqref="AI8:AK26 AN8:AN26">
    <cfRule type="cellIs" dxfId="10629" priority="214" stopIfTrue="1" operator="equal">
      <formula>0</formula>
    </cfRule>
  </conditionalFormatting>
  <dataValidations count="3">
    <dataValidation type="list" allowBlank="1" showInputMessage="1" showErrorMessage="1" sqref="D20 F20:I20 N20:S20 U20:Y20 AA20:AB20 AE20:AF20 AH20 J25:M25 D23:D26 N23:AH25 E23:I25" xr:uid="{00000000-0002-0000-2400-000000000000}">
      <formula1>"ヤ,2早,3早,2オ,3オ,2－,3－,－,日,有,2,3,"</formula1>
    </dataValidation>
    <dataValidation type="list" allowBlank="1" showInputMessage="1" showErrorMessage="1" sqref="AB19 E20 J20:K20 M20 T20 Z20 AC20:AD20 AG20 AB21 E26:AH26 C57 L8:L24 M23:M24 AB8:AB17 M21:AA22 AC21:AH22 AC8:AH19 D8:K19 J23:K24 D21:K22 M8:AA19" xr:uid="{00000000-0002-0000-2400-000001000000}">
      <formula1>"ヤ,2早,3早,2オ,3オ,2－,3－,－,日,有,2,3,事,ﾍﾙ,ｹｱ,6:30,7:00,8:30,10:30,研"</formula1>
    </dataValidation>
    <dataValidation type="list" allowBlank="1" showInputMessage="1" showErrorMessage="1" sqref="AB18 AB22" xr:uid="{00000000-0002-0000-2400-000002000000}">
      <formula1>"ヤ,2早,3早,2オ,3オ,2－,3－,－,日,有,2,3,事,ﾍﾙ,ｹｱ,6:30,7:00,8:30,8:00,研"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X59"/>
  <sheetViews>
    <sheetView topLeftCell="B1" workbookViewId="0">
      <selection activeCell="AJ28" sqref="AJ2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 t="s">
        <v>155</v>
      </c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43983</v>
      </c>
      <c r="E5" s="11">
        <f>DATE($A$1,$D$2,2)</f>
        <v>43984</v>
      </c>
      <c r="F5" s="11">
        <f>DATE($A$1,$D$2,3)</f>
        <v>43985</v>
      </c>
      <c r="G5" s="11">
        <f>DATE($A$1,$D$2,4)</f>
        <v>43986</v>
      </c>
      <c r="H5" s="11">
        <f>DATE($A$1,$D$2,5)</f>
        <v>43987</v>
      </c>
      <c r="I5" s="11">
        <f>DATE($A$1,$D$2,6)</f>
        <v>43988</v>
      </c>
      <c r="J5" s="11">
        <f>DATE($A$1,$D$2,7)</f>
        <v>43989</v>
      </c>
      <c r="K5" s="11">
        <f>DATE($A$1,$D$2,8)</f>
        <v>43990</v>
      </c>
      <c r="L5" s="11">
        <f>DATE($A$1,$D$2,9)</f>
        <v>43991</v>
      </c>
      <c r="M5" s="11">
        <f>DATE($A$1,$D$2,10)</f>
        <v>43992</v>
      </c>
      <c r="N5" s="56">
        <f>DATE($A$1,$D$2,11)</f>
        <v>43993</v>
      </c>
      <c r="O5" s="11">
        <f>DATE($A$1,$D$2,12)</f>
        <v>43994</v>
      </c>
      <c r="P5" s="11">
        <f>DATE($A$1,$D$2,13)</f>
        <v>43995</v>
      </c>
      <c r="Q5" s="11">
        <f>DATE($A$1,$D$2,14)</f>
        <v>43996</v>
      </c>
      <c r="R5" s="11">
        <f>DATE($A$1,$D$2,15)</f>
        <v>43997</v>
      </c>
      <c r="S5" s="11">
        <f>DATE($A$1,$D$2,16)</f>
        <v>43998</v>
      </c>
      <c r="T5" s="11">
        <f>DATE($A$1,$D$2,17)</f>
        <v>43999</v>
      </c>
      <c r="U5" s="11">
        <f>DATE($A$1,$D$2,18)</f>
        <v>44000</v>
      </c>
      <c r="V5" s="11">
        <f>DATE($A$1,$D$2,19)</f>
        <v>44001</v>
      </c>
      <c r="W5" s="11">
        <f>DATE($A$1,$D$2,20)</f>
        <v>44002</v>
      </c>
      <c r="X5" s="11">
        <f>DATE($A$1,$D$2,21)</f>
        <v>44003</v>
      </c>
      <c r="Y5" s="11">
        <f>DATE($A$1,$D$2,22)</f>
        <v>44004</v>
      </c>
      <c r="Z5" s="11">
        <f>DATE($A$1,$D$2,23)</f>
        <v>44005</v>
      </c>
      <c r="AA5" s="11">
        <f>DATE($A$1,$D$2,24)</f>
        <v>44006</v>
      </c>
      <c r="AB5" s="11">
        <f>DATE($A$1,$D$2,25)</f>
        <v>44007</v>
      </c>
      <c r="AC5" s="11">
        <f>DATE($A$1,$D$2,26)</f>
        <v>44008</v>
      </c>
      <c r="AD5" s="11">
        <f>DATE($A$1,$D$2,27)</f>
        <v>44009</v>
      </c>
      <c r="AE5" s="11">
        <f>DATE($A$1,$D$2,28)</f>
        <v>44010</v>
      </c>
      <c r="AF5" s="88">
        <f>DATE($A$1,$D$2,29)</f>
        <v>44011</v>
      </c>
      <c r="AG5" s="11">
        <f>DATE($A$1,$D$2,30)</f>
        <v>44012</v>
      </c>
      <c r="AH5" s="478">
        <f>DATE($A$1,$D$2,31)</f>
        <v>44013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43983</v>
      </c>
      <c r="E6" s="11">
        <f t="shared" si="0"/>
        <v>43984</v>
      </c>
      <c r="F6" s="529">
        <f t="shared" si="0"/>
        <v>43985</v>
      </c>
      <c r="G6" s="529">
        <f t="shared" si="0"/>
        <v>43986</v>
      </c>
      <c r="H6" s="529">
        <f t="shared" si="0"/>
        <v>43987</v>
      </c>
      <c r="I6" s="529">
        <f t="shared" si="0"/>
        <v>43988</v>
      </c>
      <c r="J6" s="529">
        <f t="shared" si="0"/>
        <v>43989</v>
      </c>
      <c r="K6" s="529">
        <f t="shared" si="0"/>
        <v>43990</v>
      </c>
      <c r="L6" s="529">
        <f t="shared" si="0"/>
        <v>43991</v>
      </c>
      <c r="M6" s="529">
        <f t="shared" si="0"/>
        <v>43992</v>
      </c>
      <c r="N6" s="529">
        <f t="shared" si="0"/>
        <v>43993</v>
      </c>
      <c r="O6" s="529">
        <f t="shared" si="0"/>
        <v>43994</v>
      </c>
      <c r="P6" s="529">
        <f t="shared" si="0"/>
        <v>43995</v>
      </c>
      <c r="Q6" s="529">
        <f t="shared" si="0"/>
        <v>43996</v>
      </c>
      <c r="R6" s="529">
        <f t="shared" si="0"/>
        <v>43997</v>
      </c>
      <c r="S6" s="529">
        <f t="shared" si="0"/>
        <v>43998</v>
      </c>
      <c r="T6" s="529">
        <f t="shared" si="0"/>
        <v>43999</v>
      </c>
      <c r="U6" s="529">
        <f t="shared" si="0"/>
        <v>44000</v>
      </c>
      <c r="V6" s="529">
        <f t="shared" si="0"/>
        <v>44001</v>
      </c>
      <c r="W6" s="529">
        <f t="shared" si="0"/>
        <v>44002</v>
      </c>
      <c r="X6" s="529">
        <f t="shared" si="0"/>
        <v>44003</v>
      </c>
      <c r="Y6" s="529">
        <f t="shared" si="0"/>
        <v>44004</v>
      </c>
      <c r="Z6" s="529">
        <f t="shared" si="0"/>
        <v>44005</v>
      </c>
      <c r="AA6" s="529">
        <f t="shared" si="0"/>
        <v>44006</v>
      </c>
      <c r="AB6" s="529">
        <f t="shared" si="0"/>
        <v>44007</v>
      </c>
      <c r="AC6" s="529">
        <f t="shared" si="0"/>
        <v>44008</v>
      </c>
      <c r="AD6" s="11">
        <f t="shared" si="0"/>
        <v>44009</v>
      </c>
      <c r="AE6" s="11">
        <f t="shared" si="0"/>
        <v>44010</v>
      </c>
      <c r="AF6" s="529">
        <f t="shared" si="0"/>
        <v>44011</v>
      </c>
      <c r="AG6" s="11">
        <f t="shared" si="0"/>
        <v>44012</v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月</v>
      </c>
      <c r="E7" s="117" t="str">
        <f t="shared" si="1"/>
        <v>火</v>
      </c>
      <c r="F7" s="134" t="str">
        <f t="shared" si="1"/>
        <v>水</v>
      </c>
      <c r="G7" s="134" t="str">
        <f t="shared" si="1"/>
        <v>木</v>
      </c>
      <c r="H7" s="134" t="str">
        <f t="shared" si="1"/>
        <v>金</v>
      </c>
      <c r="I7" s="134" t="str">
        <f t="shared" si="1"/>
        <v>土</v>
      </c>
      <c r="J7" s="161" t="str">
        <f t="shared" si="1"/>
        <v>日</v>
      </c>
      <c r="K7" s="134" t="str">
        <f t="shared" si="1"/>
        <v>月</v>
      </c>
      <c r="L7" s="134" t="str">
        <f t="shared" si="1"/>
        <v>火</v>
      </c>
      <c r="M7" s="134" t="str">
        <f t="shared" si="1"/>
        <v>水</v>
      </c>
      <c r="N7" s="134" t="str">
        <f t="shared" si="1"/>
        <v>木</v>
      </c>
      <c r="O7" s="134" t="str">
        <f t="shared" si="1"/>
        <v>金</v>
      </c>
      <c r="P7" s="134" t="str">
        <f t="shared" si="1"/>
        <v>土</v>
      </c>
      <c r="Q7" s="161" t="str">
        <f t="shared" si="1"/>
        <v>日</v>
      </c>
      <c r="R7" s="134" t="str">
        <f t="shared" si="1"/>
        <v>月</v>
      </c>
      <c r="S7" s="134" t="str">
        <f t="shared" si="1"/>
        <v>火</v>
      </c>
      <c r="T7" s="134" t="str">
        <f t="shared" si="1"/>
        <v>水</v>
      </c>
      <c r="U7" s="134" t="str">
        <f t="shared" si="1"/>
        <v>木</v>
      </c>
      <c r="V7" s="134" t="str">
        <f t="shared" si="1"/>
        <v>金</v>
      </c>
      <c r="W7" s="134" t="str">
        <f t="shared" si="1"/>
        <v>土</v>
      </c>
      <c r="X7" s="161" t="str">
        <f t="shared" si="1"/>
        <v>日</v>
      </c>
      <c r="Y7" s="134" t="str">
        <f t="shared" si="1"/>
        <v>月</v>
      </c>
      <c r="Z7" s="134" t="str">
        <f t="shared" si="1"/>
        <v>火</v>
      </c>
      <c r="AA7" s="134" t="str">
        <f t="shared" si="1"/>
        <v>水</v>
      </c>
      <c r="AB7" s="134" t="str">
        <f t="shared" si="1"/>
        <v>木</v>
      </c>
      <c r="AC7" s="134" t="str">
        <f t="shared" si="1"/>
        <v>金</v>
      </c>
      <c r="AD7" s="117" t="str">
        <f t="shared" si="1"/>
        <v>土</v>
      </c>
      <c r="AE7" s="59" t="str">
        <f t="shared" si="1"/>
        <v>日</v>
      </c>
      <c r="AF7" s="134" t="str">
        <f t="shared" si="1"/>
        <v>月</v>
      </c>
      <c r="AG7" s="117" t="str">
        <f t="shared" si="1"/>
        <v>火</v>
      </c>
      <c r="AH7" s="59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21</v>
      </c>
      <c r="E8" s="548" t="s">
        <v>36</v>
      </c>
      <c r="F8" s="547" t="s">
        <v>42</v>
      </c>
      <c r="G8" s="547" t="s">
        <v>21</v>
      </c>
      <c r="H8" s="547" t="s">
        <v>37</v>
      </c>
      <c r="I8" s="547" t="s">
        <v>28</v>
      </c>
      <c r="J8" s="548" t="s">
        <v>34</v>
      </c>
      <c r="K8" s="568" t="s">
        <v>21</v>
      </c>
      <c r="L8" s="667" t="s">
        <v>36</v>
      </c>
      <c r="M8" s="547" t="s">
        <v>37</v>
      </c>
      <c r="N8" s="547" t="s">
        <v>24</v>
      </c>
      <c r="O8" s="547" t="s">
        <v>34</v>
      </c>
      <c r="P8" s="560" t="s">
        <v>21</v>
      </c>
      <c r="Q8" s="688" t="s">
        <v>71</v>
      </c>
      <c r="R8" s="560" t="s">
        <v>21</v>
      </c>
      <c r="S8" s="560" t="s">
        <v>35</v>
      </c>
      <c r="T8" s="572" t="s">
        <v>28</v>
      </c>
      <c r="U8" s="547" t="s">
        <v>34</v>
      </c>
      <c r="V8" s="547" t="s">
        <v>21</v>
      </c>
      <c r="W8" s="547" t="s">
        <v>42</v>
      </c>
      <c r="X8" s="678" t="s">
        <v>37</v>
      </c>
      <c r="Y8" s="560" t="s">
        <v>24</v>
      </c>
      <c r="Z8" s="547" t="s">
        <v>34</v>
      </c>
      <c r="AA8" s="574" t="s">
        <v>21</v>
      </c>
      <c r="AB8" s="667" t="s">
        <v>42</v>
      </c>
      <c r="AC8" s="547" t="s">
        <v>28</v>
      </c>
      <c r="AD8" s="547" t="s">
        <v>34</v>
      </c>
      <c r="AE8" s="548" t="s">
        <v>21</v>
      </c>
      <c r="AF8" s="560" t="s">
        <v>37</v>
      </c>
      <c r="AG8" s="550" t="s">
        <v>42</v>
      </c>
      <c r="AH8" s="588"/>
      <c r="AI8" s="587">
        <f t="shared" ref="AI8:AI26" si="2">SUM(AO8:AP8)</f>
        <v>16</v>
      </c>
      <c r="AJ8" s="100">
        <f t="shared" ref="AJ8:AJ26" si="3">COUNTIF(D8:AH8,"有")</f>
        <v>1</v>
      </c>
      <c r="AK8" s="101">
        <f t="shared" ref="AK8:AK26" si="4">SUM(AQ8:AX8)</f>
        <v>20</v>
      </c>
      <c r="AL8" s="544" t="s">
        <v>38</v>
      </c>
      <c r="AM8" s="545"/>
      <c r="AN8" s="55">
        <f>COUNTIF(D8:AH8,"日")</f>
        <v>4</v>
      </c>
      <c r="AO8" s="55">
        <f t="shared" ref="AO8:AO28" si="5">COUNTIF(D8:AH8,"ヤ")</f>
        <v>8</v>
      </c>
      <c r="AP8" s="55">
        <f t="shared" ref="AP8:AP28" si="6">COUNTIF(D8:AH8,"ﾔ")</f>
        <v>8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3</v>
      </c>
      <c r="AV8" s="55">
        <f t="shared" ref="AV8:AV28" si="12">COUNTIF(D8:AH8,"3－")</f>
        <v>3</v>
      </c>
      <c r="AW8" s="55">
        <f t="shared" ref="AW8:AW28" si="13">COUNTIF(D8:AH8,"３-")</f>
        <v>3</v>
      </c>
      <c r="AX8" s="55">
        <f t="shared" ref="AX8:AX28" si="14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547" t="s">
        <v>37</v>
      </c>
      <c r="E9" s="548" t="s">
        <v>21</v>
      </c>
      <c r="F9" s="547" t="s">
        <v>28</v>
      </c>
      <c r="G9" s="547" t="s">
        <v>34</v>
      </c>
      <c r="H9" s="547" t="s">
        <v>21</v>
      </c>
      <c r="I9" s="560" t="s">
        <v>37</v>
      </c>
      <c r="J9" s="688" t="s">
        <v>72</v>
      </c>
      <c r="K9" s="568" t="s">
        <v>40</v>
      </c>
      <c r="L9" s="547" t="s">
        <v>24</v>
      </c>
      <c r="M9" s="547" t="s">
        <v>34</v>
      </c>
      <c r="N9" s="547" t="s">
        <v>21</v>
      </c>
      <c r="O9" s="560" t="s">
        <v>24</v>
      </c>
      <c r="P9" s="560" t="s">
        <v>34</v>
      </c>
      <c r="Q9" s="692" t="s">
        <v>21</v>
      </c>
      <c r="R9" s="560" t="s">
        <v>40</v>
      </c>
      <c r="S9" s="669" t="s">
        <v>42</v>
      </c>
      <c r="T9" s="547" t="s">
        <v>36</v>
      </c>
      <c r="U9" s="547" t="s">
        <v>37</v>
      </c>
      <c r="V9" s="547" t="s">
        <v>21</v>
      </c>
      <c r="W9" s="549" t="s">
        <v>36</v>
      </c>
      <c r="X9" s="549" t="s">
        <v>42</v>
      </c>
      <c r="Y9" s="556" t="s">
        <v>36</v>
      </c>
      <c r="Z9" s="568" t="s">
        <v>28</v>
      </c>
      <c r="AA9" s="568" t="s">
        <v>34</v>
      </c>
      <c r="AB9" s="548" t="s">
        <v>21</v>
      </c>
      <c r="AC9" s="548" t="s">
        <v>21</v>
      </c>
      <c r="AD9" s="548" t="s">
        <v>40</v>
      </c>
      <c r="AE9" s="548" t="s">
        <v>24</v>
      </c>
      <c r="AF9" s="560" t="s">
        <v>34</v>
      </c>
      <c r="AG9" s="550" t="s">
        <v>21</v>
      </c>
      <c r="AH9" s="588"/>
      <c r="AI9" s="587">
        <f t="shared" si="2"/>
        <v>16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3</v>
      </c>
      <c r="AO9" s="55">
        <f t="shared" si="5"/>
        <v>8</v>
      </c>
      <c r="AP9" s="55">
        <f t="shared" si="6"/>
        <v>8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21</v>
      </c>
      <c r="E10" s="548" t="s">
        <v>37</v>
      </c>
      <c r="F10" s="667" t="s">
        <v>41</v>
      </c>
      <c r="G10" s="547" t="s">
        <v>37</v>
      </c>
      <c r="H10" s="547" t="s">
        <v>35</v>
      </c>
      <c r="I10" s="563" t="s">
        <v>21</v>
      </c>
      <c r="J10" s="548" t="s">
        <v>37</v>
      </c>
      <c r="K10" s="568" t="s">
        <v>37</v>
      </c>
      <c r="L10" s="560" t="s">
        <v>37</v>
      </c>
      <c r="M10" s="547" t="s">
        <v>21</v>
      </c>
      <c r="N10" s="547" t="s">
        <v>37</v>
      </c>
      <c r="O10" s="547" t="s">
        <v>37</v>
      </c>
      <c r="P10" s="560" t="s">
        <v>37</v>
      </c>
      <c r="Q10" s="563" t="s">
        <v>21</v>
      </c>
      <c r="R10" s="560" t="s">
        <v>37</v>
      </c>
      <c r="S10" s="669" t="s">
        <v>41</v>
      </c>
      <c r="T10" s="560" t="s">
        <v>37</v>
      </c>
      <c r="U10" s="547" t="s">
        <v>21</v>
      </c>
      <c r="V10" s="667" t="s">
        <v>41</v>
      </c>
      <c r="W10" s="667" t="s">
        <v>41</v>
      </c>
      <c r="X10" s="560" t="s">
        <v>21</v>
      </c>
      <c r="Y10" s="669" t="s">
        <v>41</v>
      </c>
      <c r="Z10" s="669" t="s">
        <v>36</v>
      </c>
      <c r="AA10" s="568" t="s">
        <v>37</v>
      </c>
      <c r="AB10" s="548" t="s">
        <v>21</v>
      </c>
      <c r="AC10" s="667" t="s">
        <v>36</v>
      </c>
      <c r="AD10" s="548" t="s">
        <v>37</v>
      </c>
      <c r="AE10" s="548" t="s">
        <v>37</v>
      </c>
      <c r="AF10" s="560" t="s">
        <v>21</v>
      </c>
      <c r="AG10" s="589" t="s">
        <v>37</v>
      </c>
      <c r="AH10" s="588"/>
      <c r="AI10" s="587">
        <f t="shared" si="2"/>
        <v>16</v>
      </c>
      <c r="AJ10" s="100">
        <f t="shared" si="3"/>
        <v>1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8</v>
      </c>
      <c r="AP10" s="55">
        <f t="shared" si="6"/>
        <v>8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547"/>
      <c r="E11" s="548"/>
      <c r="F11" s="547"/>
      <c r="G11" s="547"/>
      <c r="H11" s="547"/>
      <c r="I11" s="560"/>
      <c r="J11" s="548"/>
      <c r="K11" s="568"/>
      <c r="L11" s="560"/>
      <c r="M11" s="547"/>
      <c r="N11" s="547"/>
      <c r="O11" s="547"/>
      <c r="P11" s="560"/>
      <c r="Q11" s="560"/>
      <c r="R11" s="594"/>
      <c r="S11" s="560"/>
      <c r="T11" s="572"/>
      <c r="U11" s="547"/>
      <c r="V11" s="547"/>
      <c r="W11" s="572"/>
      <c r="X11" s="107"/>
      <c r="Y11" s="107"/>
      <c r="Z11" s="263"/>
      <c r="AA11" s="568"/>
      <c r="AB11" s="548"/>
      <c r="AC11" s="548"/>
      <c r="AD11" s="548"/>
      <c r="AE11" s="548"/>
      <c r="AF11" s="560"/>
      <c r="AG11" s="550"/>
      <c r="AH11" s="588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685" t="s">
        <v>154</v>
      </c>
      <c r="E12" s="548" t="s">
        <v>42</v>
      </c>
      <c r="F12" s="547" t="s">
        <v>21</v>
      </c>
      <c r="G12" s="547" t="s">
        <v>24</v>
      </c>
      <c r="H12" s="549" t="s">
        <v>34</v>
      </c>
      <c r="I12" s="661" t="s">
        <v>21</v>
      </c>
      <c r="J12" s="688" t="s">
        <v>71</v>
      </c>
      <c r="K12" s="549" t="s">
        <v>42</v>
      </c>
      <c r="L12" s="549" t="s">
        <v>21</v>
      </c>
      <c r="M12" s="689" t="s">
        <v>40</v>
      </c>
      <c r="N12" s="547" t="s">
        <v>37</v>
      </c>
      <c r="O12" s="547" t="s">
        <v>35</v>
      </c>
      <c r="P12" s="560" t="s">
        <v>24</v>
      </c>
      <c r="Q12" s="560" t="s">
        <v>34</v>
      </c>
      <c r="R12" s="549" t="s">
        <v>21</v>
      </c>
      <c r="S12" s="549" t="s">
        <v>21</v>
      </c>
      <c r="T12" s="549" t="s">
        <v>42</v>
      </c>
      <c r="U12" s="549" t="s">
        <v>37</v>
      </c>
      <c r="V12" s="549" t="s">
        <v>24</v>
      </c>
      <c r="W12" s="572" t="s">
        <v>34</v>
      </c>
      <c r="X12" s="107" t="s">
        <v>21</v>
      </c>
      <c r="Y12" s="107" t="s">
        <v>42</v>
      </c>
      <c r="Z12" s="263" t="s">
        <v>21</v>
      </c>
      <c r="AA12" s="556" t="s">
        <v>40</v>
      </c>
      <c r="AB12" s="608" t="s">
        <v>141</v>
      </c>
      <c r="AC12" s="584" t="s">
        <v>24</v>
      </c>
      <c r="AD12" s="584" t="s">
        <v>34</v>
      </c>
      <c r="AE12" s="584" t="s">
        <v>21</v>
      </c>
      <c r="AF12" s="582" t="s">
        <v>36</v>
      </c>
      <c r="AG12" s="550" t="s">
        <v>24</v>
      </c>
      <c r="AH12" s="590"/>
      <c r="AI12" s="587">
        <f t="shared" si="2"/>
        <v>16</v>
      </c>
      <c r="AJ12" s="100">
        <f t="shared" si="3"/>
        <v>1</v>
      </c>
      <c r="AK12" s="101">
        <f t="shared" si="4"/>
        <v>20</v>
      </c>
      <c r="AL12" s="104" t="s">
        <v>48</v>
      </c>
      <c r="AM12" s="103"/>
      <c r="AN12" s="55">
        <f t="shared" ref="AN12:AN23" si="15">COUNTIF(D12:AH12,"日")</f>
        <v>2</v>
      </c>
      <c r="AO12" s="55">
        <f t="shared" si="5"/>
        <v>8</v>
      </c>
      <c r="AP12" s="55">
        <f t="shared" si="6"/>
        <v>8</v>
      </c>
      <c r="AQ12" s="55">
        <f t="shared" si="7"/>
        <v>5</v>
      </c>
      <c r="AR12" s="55">
        <f t="shared" si="8"/>
        <v>5</v>
      </c>
      <c r="AS12" s="55">
        <f t="shared" si="9"/>
        <v>5</v>
      </c>
      <c r="AT12" s="55">
        <f t="shared" si="10"/>
        <v>5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107" t="s">
        <v>34</v>
      </c>
      <c r="E13" s="550" t="s">
        <v>21</v>
      </c>
      <c r="F13" s="661" t="s">
        <v>35</v>
      </c>
      <c r="G13" s="157" t="s">
        <v>41</v>
      </c>
      <c r="H13" s="107" t="s">
        <v>28</v>
      </c>
      <c r="I13" s="107" t="s">
        <v>34</v>
      </c>
      <c r="J13" s="610" t="s">
        <v>21</v>
      </c>
      <c r="K13" s="123" t="s">
        <v>28</v>
      </c>
      <c r="L13" s="123" t="s">
        <v>34</v>
      </c>
      <c r="M13" s="123" t="s">
        <v>35</v>
      </c>
      <c r="N13" s="107" t="s">
        <v>21</v>
      </c>
      <c r="O13" s="107" t="s">
        <v>41</v>
      </c>
      <c r="P13" s="107" t="s">
        <v>139</v>
      </c>
      <c r="Q13" s="107" t="s">
        <v>21</v>
      </c>
      <c r="R13" s="107" t="s">
        <v>35</v>
      </c>
      <c r="S13" s="157" t="s">
        <v>36</v>
      </c>
      <c r="T13" s="107" t="s">
        <v>21</v>
      </c>
      <c r="U13" s="107" t="s">
        <v>28</v>
      </c>
      <c r="V13" s="107" t="s">
        <v>34</v>
      </c>
      <c r="W13" s="107" t="s">
        <v>21</v>
      </c>
      <c r="X13" s="107" t="s">
        <v>40</v>
      </c>
      <c r="Y13" s="107" t="s">
        <v>28</v>
      </c>
      <c r="Z13" s="263" t="s">
        <v>34</v>
      </c>
      <c r="AA13" s="107" t="s">
        <v>21</v>
      </c>
      <c r="AB13" s="548" t="s">
        <v>121</v>
      </c>
      <c r="AC13" s="548" t="s">
        <v>121</v>
      </c>
      <c r="AD13" s="548" t="s">
        <v>21</v>
      </c>
      <c r="AE13" s="694" t="s">
        <v>154</v>
      </c>
      <c r="AF13" s="560" t="s">
        <v>28</v>
      </c>
      <c r="AG13" s="550" t="s">
        <v>34</v>
      </c>
      <c r="AH13" s="591"/>
      <c r="AI13" s="587">
        <f t="shared" si="2"/>
        <v>16</v>
      </c>
      <c r="AJ13" s="100">
        <f t="shared" si="3"/>
        <v>3</v>
      </c>
      <c r="AK13" s="101">
        <f t="shared" si="4"/>
        <v>20</v>
      </c>
      <c r="AL13" s="104" t="s">
        <v>48</v>
      </c>
      <c r="AM13" s="103"/>
      <c r="AN13" s="55">
        <f t="shared" si="15"/>
        <v>0</v>
      </c>
      <c r="AO13" s="55">
        <f t="shared" si="5"/>
        <v>8</v>
      </c>
      <c r="AP13" s="55">
        <f t="shared" si="6"/>
        <v>8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5</v>
      </c>
      <c r="AX13" s="55">
        <f t="shared" si="14"/>
        <v>5</v>
      </c>
    </row>
    <row r="14" spans="1:50" ht="14">
      <c r="A14" s="19" t="s">
        <v>46</v>
      </c>
      <c r="B14" s="20" t="s">
        <v>32</v>
      </c>
      <c r="C14" s="49" t="s">
        <v>153</v>
      </c>
      <c r="D14" s="107" t="s">
        <v>40</v>
      </c>
      <c r="E14" s="107" t="s">
        <v>24</v>
      </c>
      <c r="F14" s="496" t="s">
        <v>34</v>
      </c>
      <c r="G14" s="107" t="s">
        <v>21</v>
      </c>
      <c r="H14" s="667" t="s">
        <v>36</v>
      </c>
      <c r="I14" s="547" t="s">
        <v>141</v>
      </c>
      <c r="J14" s="551" t="s">
        <v>21</v>
      </c>
      <c r="K14" s="690" t="s">
        <v>21</v>
      </c>
      <c r="L14" s="668" t="s">
        <v>28</v>
      </c>
      <c r="M14" s="668" t="s">
        <v>34</v>
      </c>
      <c r="N14" s="549" t="s">
        <v>21</v>
      </c>
      <c r="O14" s="549" t="s">
        <v>42</v>
      </c>
      <c r="P14" s="549" t="s">
        <v>40</v>
      </c>
      <c r="Q14" s="549" t="s">
        <v>24</v>
      </c>
      <c r="R14" s="560" t="s">
        <v>34</v>
      </c>
      <c r="S14" s="560" t="s">
        <v>21</v>
      </c>
      <c r="T14" s="690" t="s">
        <v>41</v>
      </c>
      <c r="U14" s="547" t="s">
        <v>41</v>
      </c>
      <c r="V14" s="547" t="s">
        <v>36</v>
      </c>
      <c r="W14" s="547" t="s">
        <v>28</v>
      </c>
      <c r="X14" s="678" t="s">
        <v>34</v>
      </c>
      <c r="Y14" s="560" t="s">
        <v>21</v>
      </c>
      <c r="Z14" s="548" t="s">
        <v>41</v>
      </c>
      <c r="AA14" s="548" t="s">
        <v>42</v>
      </c>
      <c r="AB14" s="107" t="s">
        <v>24</v>
      </c>
      <c r="AC14" s="550" t="s">
        <v>34</v>
      </c>
      <c r="AD14" s="550" t="s">
        <v>21</v>
      </c>
      <c r="AE14" s="550" t="s">
        <v>36</v>
      </c>
      <c r="AF14" s="695" t="s">
        <v>21</v>
      </c>
      <c r="AG14" s="550" t="s">
        <v>36</v>
      </c>
      <c r="AH14" s="588"/>
      <c r="AI14" s="587">
        <f t="shared" si="2"/>
        <v>16</v>
      </c>
      <c r="AJ14" s="100">
        <f t="shared" si="3"/>
        <v>0</v>
      </c>
      <c r="AK14" s="101">
        <f t="shared" si="4"/>
        <v>20</v>
      </c>
      <c r="AL14" s="104" t="s">
        <v>48</v>
      </c>
      <c r="AM14" s="103"/>
      <c r="AN14" s="55">
        <f t="shared" si="15"/>
        <v>0</v>
      </c>
      <c r="AO14" s="55">
        <f t="shared" si="5"/>
        <v>8</v>
      </c>
      <c r="AP14" s="55">
        <f t="shared" si="6"/>
        <v>8</v>
      </c>
      <c r="AQ14" s="55">
        <f t="shared" si="7"/>
        <v>3</v>
      </c>
      <c r="AR14" s="55">
        <f t="shared" si="8"/>
        <v>3</v>
      </c>
      <c r="AS14" s="55">
        <f t="shared" si="9"/>
        <v>3</v>
      </c>
      <c r="AT14" s="55">
        <f t="shared" si="10"/>
        <v>3</v>
      </c>
      <c r="AU14" s="55">
        <f t="shared" si="11"/>
        <v>2</v>
      </c>
      <c r="AV14" s="55">
        <f t="shared" si="12"/>
        <v>2</v>
      </c>
      <c r="AW14" s="55">
        <f t="shared" si="13"/>
        <v>2</v>
      </c>
      <c r="AX14" s="55">
        <f t="shared" si="14"/>
        <v>2</v>
      </c>
    </row>
    <row r="15" spans="1:50" ht="14">
      <c r="A15" s="33" t="s">
        <v>46</v>
      </c>
      <c r="B15" s="34" t="s">
        <v>32</v>
      </c>
      <c r="C15" s="49" t="s">
        <v>52</v>
      </c>
      <c r="D15" s="547" t="s">
        <v>28</v>
      </c>
      <c r="E15" s="548" t="s">
        <v>34</v>
      </c>
      <c r="F15" s="547" t="s">
        <v>21</v>
      </c>
      <c r="G15" s="547" t="s">
        <v>36</v>
      </c>
      <c r="H15" s="547" t="s">
        <v>42</v>
      </c>
      <c r="I15" s="560" t="s">
        <v>42</v>
      </c>
      <c r="J15" s="548" t="s">
        <v>21</v>
      </c>
      <c r="K15" s="568" t="s">
        <v>24</v>
      </c>
      <c r="L15" s="547" t="s">
        <v>34</v>
      </c>
      <c r="M15" s="547" t="s">
        <v>21</v>
      </c>
      <c r="N15" s="547" t="s">
        <v>41</v>
      </c>
      <c r="O15" s="560" t="s">
        <v>40</v>
      </c>
      <c r="P15" s="560" t="s">
        <v>21</v>
      </c>
      <c r="Q15" s="560" t="s">
        <v>40</v>
      </c>
      <c r="R15" s="560" t="s">
        <v>24</v>
      </c>
      <c r="S15" s="560" t="s">
        <v>34</v>
      </c>
      <c r="T15" s="563" t="s">
        <v>21</v>
      </c>
      <c r="U15" s="547" t="s">
        <v>36</v>
      </c>
      <c r="V15" s="574" t="s">
        <v>21</v>
      </c>
      <c r="W15" s="663" t="s">
        <v>35</v>
      </c>
      <c r="X15" s="560" t="s">
        <v>28</v>
      </c>
      <c r="Y15" s="568" t="s">
        <v>34</v>
      </c>
      <c r="Z15" s="568" t="s">
        <v>21</v>
      </c>
      <c r="AA15" s="568" t="s">
        <v>35</v>
      </c>
      <c r="AB15" s="548" t="s">
        <v>41</v>
      </c>
      <c r="AC15" s="548" t="s">
        <v>141</v>
      </c>
      <c r="AD15" s="548" t="s">
        <v>41</v>
      </c>
      <c r="AE15" s="548" t="s">
        <v>41</v>
      </c>
      <c r="AF15" s="560" t="s">
        <v>42</v>
      </c>
      <c r="AG15" s="550" t="s">
        <v>21</v>
      </c>
      <c r="AH15" s="592"/>
      <c r="AI15" s="587">
        <f t="shared" si="2"/>
        <v>16</v>
      </c>
      <c r="AJ15" s="100">
        <f t="shared" si="3"/>
        <v>2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8</v>
      </c>
      <c r="AP15" s="55">
        <f t="shared" si="6"/>
        <v>8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53</v>
      </c>
      <c r="D16" s="547" t="s">
        <v>34</v>
      </c>
      <c r="E16" s="686" t="s">
        <v>21</v>
      </c>
      <c r="F16" s="667" t="s">
        <v>40</v>
      </c>
      <c r="G16" s="547" t="s">
        <v>40</v>
      </c>
      <c r="H16" s="547" t="s">
        <v>24</v>
      </c>
      <c r="I16" s="560" t="s">
        <v>34</v>
      </c>
      <c r="J16" s="551" t="s">
        <v>21</v>
      </c>
      <c r="K16" s="669" t="s">
        <v>21</v>
      </c>
      <c r="L16" s="669" t="s">
        <v>41</v>
      </c>
      <c r="M16" s="547" t="s">
        <v>28</v>
      </c>
      <c r="N16" s="547" t="s">
        <v>34</v>
      </c>
      <c r="O16" s="547" t="s">
        <v>21</v>
      </c>
      <c r="P16" s="669" t="s">
        <v>36</v>
      </c>
      <c r="Q16" s="560" t="s">
        <v>41</v>
      </c>
      <c r="R16" s="560" t="s">
        <v>36</v>
      </c>
      <c r="S16" s="560" t="s">
        <v>28</v>
      </c>
      <c r="T16" s="560" t="s">
        <v>34</v>
      </c>
      <c r="U16" s="547" t="s">
        <v>21</v>
      </c>
      <c r="V16" s="547" t="s">
        <v>141</v>
      </c>
      <c r="W16" s="547" t="s">
        <v>24</v>
      </c>
      <c r="X16" s="560" t="s">
        <v>34</v>
      </c>
      <c r="Y16" s="696" t="s">
        <v>21</v>
      </c>
      <c r="Z16" s="568" t="s">
        <v>21</v>
      </c>
      <c r="AA16" s="568" t="s">
        <v>41</v>
      </c>
      <c r="AB16" s="667" t="s">
        <v>40</v>
      </c>
      <c r="AC16" s="548" t="s">
        <v>42</v>
      </c>
      <c r="AD16" s="548" t="s">
        <v>24</v>
      </c>
      <c r="AE16" s="548" t="s">
        <v>34</v>
      </c>
      <c r="AF16" s="560" t="s">
        <v>21</v>
      </c>
      <c r="AG16" s="672" t="s">
        <v>41</v>
      </c>
      <c r="AH16" s="588"/>
      <c r="AI16" s="587">
        <f t="shared" si="2"/>
        <v>16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8</v>
      </c>
      <c r="AP16" s="55">
        <f t="shared" si="6"/>
        <v>8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34" t="s">
        <v>32</v>
      </c>
      <c r="C17" s="49" t="s">
        <v>54</v>
      </c>
      <c r="D17" s="547" t="s">
        <v>24</v>
      </c>
      <c r="E17" s="548" t="s">
        <v>34</v>
      </c>
      <c r="F17" s="547" t="s">
        <v>21</v>
      </c>
      <c r="G17" s="547" t="s">
        <v>21</v>
      </c>
      <c r="H17" s="547" t="s">
        <v>41</v>
      </c>
      <c r="I17" s="579" t="s">
        <v>36</v>
      </c>
      <c r="J17" s="548" t="s">
        <v>28</v>
      </c>
      <c r="K17" s="568" t="s">
        <v>34</v>
      </c>
      <c r="L17" s="560" t="s">
        <v>21</v>
      </c>
      <c r="M17" s="547" t="s">
        <v>41</v>
      </c>
      <c r="N17" s="547" t="s">
        <v>40</v>
      </c>
      <c r="O17" s="563" t="s">
        <v>21</v>
      </c>
      <c r="P17" s="560" t="s">
        <v>42</v>
      </c>
      <c r="Q17" s="547" t="s">
        <v>36</v>
      </c>
      <c r="R17" s="547" t="s">
        <v>42</v>
      </c>
      <c r="S17" s="547" t="s">
        <v>24</v>
      </c>
      <c r="T17" s="560" t="s">
        <v>34</v>
      </c>
      <c r="U17" s="547" t="s">
        <v>21</v>
      </c>
      <c r="V17" s="572" t="s">
        <v>28</v>
      </c>
      <c r="W17" s="547" t="s">
        <v>34</v>
      </c>
      <c r="X17" s="560" t="s">
        <v>21</v>
      </c>
      <c r="Y17" s="548" t="s">
        <v>21</v>
      </c>
      <c r="Z17" s="556" t="s">
        <v>141</v>
      </c>
      <c r="AA17" s="689" t="s">
        <v>21</v>
      </c>
      <c r="AB17" s="556" t="s">
        <v>36</v>
      </c>
      <c r="AC17" s="584" t="s">
        <v>40</v>
      </c>
      <c r="AD17" s="697" t="s">
        <v>42</v>
      </c>
      <c r="AE17" s="548" t="s">
        <v>42</v>
      </c>
      <c r="AF17" s="560" t="s">
        <v>24</v>
      </c>
      <c r="AG17" s="107" t="s">
        <v>34</v>
      </c>
      <c r="AH17" s="700"/>
      <c r="AI17" s="587">
        <f t="shared" si="2"/>
        <v>16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0</v>
      </c>
      <c r="AO17" s="55">
        <f t="shared" si="5"/>
        <v>8</v>
      </c>
      <c r="AP17" s="55">
        <f t="shared" si="6"/>
        <v>8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49" t="s">
        <v>55</v>
      </c>
      <c r="D18" s="549" t="s">
        <v>42</v>
      </c>
      <c r="E18" s="556" t="s">
        <v>139</v>
      </c>
      <c r="F18" s="554" t="s">
        <v>21</v>
      </c>
      <c r="G18" s="549" t="s">
        <v>28</v>
      </c>
      <c r="H18" s="549" t="s">
        <v>34</v>
      </c>
      <c r="I18" s="579" t="s">
        <v>21</v>
      </c>
      <c r="J18" s="549" t="s">
        <v>36</v>
      </c>
      <c r="K18" s="691" t="s">
        <v>36</v>
      </c>
      <c r="L18" s="549" t="s">
        <v>40</v>
      </c>
      <c r="M18" s="549" t="s">
        <v>24</v>
      </c>
      <c r="N18" s="549" t="s">
        <v>34</v>
      </c>
      <c r="O18" s="549" t="s">
        <v>21</v>
      </c>
      <c r="P18" s="549" t="s">
        <v>41</v>
      </c>
      <c r="Q18" s="549" t="s">
        <v>28</v>
      </c>
      <c r="R18" s="549" t="s">
        <v>34</v>
      </c>
      <c r="S18" s="549" t="s">
        <v>21</v>
      </c>
      <c r="T18" s="691" t="s">
        <v>21</v>
      </c>
      <c r="U18" s="549" t="s">
        <v>42</v>
      </c>
      <c r="V18" s="549" t="s">
        <v>42</v>
      </c>
      <c r="W18" s="555" t="s">
        <v>21</v>
      </c>
      <c r="X18" s="688" t="s">
        <v>72</v>
      </c>
      <c r="Y18" s="556" t="s">
        <v>139</v>
      </c>
      <c r="Z18" s="556" t="s">
        <v>40</v>
      </c>
      <c r="AA18" s="556" t="s">
        <v>24</v>
      </c>
      <c r="AB18" s="107" t="s">
        <v>34</v>
      </c>
      <c r="AC18" s="584" t="s">
        <v>21</v>
      </c>
      <c r="AD18" s="584" t="s">
        <v>21</v>
      </c>
      <c r="AE18" s="584" t="s">
        <v>40</v>
      </c>
      <c r="AF18" s="582" t="s">
        <v>41</v>
      </c>
      <c r="AG18" s="550" t="s">
        <v>28</v>
      </c>
      <c r="AH18" s="590"/>
      <c r="AI18" s="587">
        <f t="shared" si="2"/>
        <v>16</v>
      </c>
      <c r="AJ18" s="100">
        <f t="shared" si="3"/>
        <v>0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8</v>
      </c>
      <c r="AP18" s="55">
        <f t="shared" si="6"/>
        <v>8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549" t="s">
        <v>21</v>
      </c>
      <c r="E19" s="556" t="s">
        <v>41</v>
      </c>
      <c r="F19" s="554" t="s">
        <v>36</v>
      </c>
      <c r="G19" s="549" t="s">
        <v>42</v>
      </c>
      <c r="H19" s="107" t="s">
        <v>21</v>
      </c>
      <c r="I19" s="107" t="s">
        <v>24</v>
      </c>
      <c r="J19" s="550" t="s">
        <v>34</v>
      </c>
      <c r="K19" s="550" t="s">
        <v>21</v>
      </c>
      <c r="L19" s="107" t="s">
        <v>141</v>
      </c>
      <c r="M19" s="157" t="s">
        <v>42</v>
      </c>
      <c r="N19" s="107" t="s">
        <v>36</v>
      </c>
      <c r="O19" s="263" t="s">
        <v>28</v>
      </c>
      <c r="P19" s="107" t="s">
        <v>34</v>
      </c>
      <c r="Q19" s="107" t="s">
        <v>21</v>
      </c>
      <c r="R19" s="107" t="s">
        <v>28</v>
      </c>
      <c r="S19" s="107" t="s">
        <v>34</v>
      </c>
      <c r="T19" s="107" t="s">
        <v>21</v>
      </c>
      <c r="U19" s="107" t="s">
        <v>40</v>
      </c>
      <c r="V19" s="157" t="s">
        <v>40</v>
      </c>
      <c r="W19" s="107" t="s">
        <v>40</v>
      </c>
      <c r="X19" s="560" t="s">
        <v>36</v>
      </c>
      <c r="Y19" s="568" t="s">
        <v>21</v>
      </c>
      <c r="Z19" s="556" t="s">
        <v>24</v>
      </c>
      <c r="AA19" s="107" t="s">
        <v>34</v>
      </c>
      <c r="AB19" s="263" t="s">
        <v>21</v>
      </c>
      <c r="AC19" s="550" t="s">
        <v>41</v>
      </c>
      <c r="AD19" s="550" t="s">
        <v>28</v>
      </c>
      <c r="AE19" s="550" t="s">
        <v>34</v>
      </c>
      <c r="AF19" s="172" t="s">
        <v>21</v>
      </c>
      <c r="AG19" s="550" t="s">
        <v>40</v>
      </c>
      <c r="AH19" s="591"/>
      <c r="AI19" s="587">
        <f t="shared" si="2"/>
        <v>16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8</v>
      </c>
      <c r="AP19" s="55">
        <f t="shared" si="6"/>
        <v>8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34" t="s">
        <v>32</v>
      </c>
      <c r="C20" s="49" t="s">
        <v>57</v>
      </c>
      <c r="D20" s="574" t="s">
        <v>21</v>
      </c>
      <c r="E20" s="556" t="s">
        <v>40</v>
      </c>
      <c r="F20" s="547" t="s">
        <v>24</v>
      </c>
      <c r="G20" s="547" t="s">
        <v>34</v>
      </c>
      <c r="H20" s="547" t="s">
        <v>21</v>
      </c>
      <c r="I20" s="547" t="s">
        <v>41</v>
      </c>
      <c r="J20" s="548" t="s">
        <v>40</v>
      </c>
      <c r="K20" s="568" t="s">
        <v>41</v>
      </c>
      <c r="L20" s="560" t="s">
        <v>42</v>
      </c>
      <c r="M20" s="547" t="s">
        <v>21</v>
      </c>
      <c r="N20" s="560" t="s">
        <v>42</v>
      </c>
      <c r="O20" s="547" t="s">
        <v>36</v>
      </c>
      <c r="P20" s="547" t="s">
        <v>28</v>
      </c>
      <c r="Q20" s="547" t="s">
        <v>34</v>
      </c>
      <c r="R20" s="547" t="s">
        <v>21</v>
      </c>
      <c r="S20" s="556" t="s">
        <v>141</v>
      </c>
      <c r="T20" s="560" t="s">
        <v>40</v>
      </c>
      <c r="U20" s="547" t="s">
        <v>24</v>
      </c>
      <c r="V20" s="547" t="s">
        <v>34</v>
      </c>
      <c r="W20" s="547" t="s">
        <v>21</v>
      </c>
      <c r="X20" s="560" t="s">
        <v>21</v>
      </c>
      <c r="Y20" s="547" t="s">
        <v>40</v>
      </c>
      <c r="Z20" s="669" t="s">
        <v>42</v>
      </c>
      <c r="AA20" s="560" t="s">
        <v>28</v>
      </c>
      <c r="AB20" s="547" t="s">
        <v>34</v>
      </c>
      <c r="AC20" s="548" t="s">
        <v>21</v>
      </c>
      <c r="AD20" s="584" t="s">
        <v>36</v>
      </c>
      <c r="AE20" s="560" t="s">
        <v>28</v>
      </c>
      <c r="AF20" s="560" t="s">
        <v>34</v>
      </c>
      <c r="AG20" s="701" t="s">
        <v>21</v>
      </c>
      <c r="AH20" s="560"/>
      <c r="AI20" s="587">
        <f t="shared" si="2"/>
        <v>16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8</v>
      </c>
      <c r="AP20" s="55">
        <f t="shared" si="6"/>
        <v>8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294" t="s">
        <v>46</v>
      </c>
      <c r="B21" s="37" t="s">
        <v>32</v>
      </c>
      <c r="C21" s="557" t="s">
        <v>129</v>
      </c>
      <c r="D21" s="549" t="s">
        <v>41</v>
      </c>
      <c r="E21" s="556" t="s">
        <v>28</v>
      </c>
      <c r="F21" s="554" t="s">
        <v>34</v>
      </c>
      <c r="G21" s="549" t="s">
        <v>21</v>
      </c>
      <c r="H21" s="549" t="s">
        <v>40</v>
      </c>
      <c r="I21" s="549" t="s">
        <v>40</v>
      </c>
      <c r="J21" s="549" t="s">
        <v>24</v>
      </c>
      <c r="K21" s="549" t="s">
        <v>34</v>
      </c>
      <c r="L21" s="549" t="s">
        <v>21</v>
      </c>
      <c r="M21" s="549" t="s">
        <v>36</v>
      </c>
      <c r="N21" s="555" t="s">
        <v>28</v>
      </c>
      <c r="O21" s="555" t="s">
        <v>34</v>
      </c>
      <c r="P21" s="549" t="s">
        <v>21</v>
      </c>
      <c r="Q21" s="656" t="s">
        <v>21</v>
      </c>
      <c r="R21" s="549" t="s">
        <v>41</v>
      </c>
      <c r="S21" s="549" t="s">
        <v>40</v>
      </c>
      <c r="T21" s="549" t="s">
        <v>24</v>
      </c>
      <c r="U21" s="549" t="s">
        <v>34</v>
      </c>
      <c r="V21" s="549" t="s">
        <v>21</v>
      </c>
      <c r="W21" s="549" t="s">
        <v>139</v>
      </c>
      <c r="X21" s="693" t="s">
        <v>24</v>
      </c>
      <c r="Y21" s="556" t="s">
        <v>34</v>
      </c>
      <c r="Z21" s="556" t="s">
        <v>21</v>
      </c>
      <c r="AA21" s="556" t="s">
        <v>36</v>
      </c>
      <c r="AB21" s="698" t="s">
        <v>28</v>
      </c>
      <c r="AC21" s="699" t="s">
        <v>34</v>
      </c>
      <c r="AD21" s="584" t="s">
        <v>21</v>
      </c>
      <c r="AE21" s="585" t="s">
        <v>35</v>
      </c>
      <c r="AF21" s="582" t="s">
        <v>40</v>
      </c>
      <c r="AG21" s="550" t="s">
        <v>21</v>
      </c>
      <c r="AH21" s="596"/>
      <c r="AI21" s="587">
        <f t="shared" si="2"/>
        <v>16</v>
      </c>
      <c r="AJ21" s="100">
        <f t="shared" si="3"/>
        <v>1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8</v>
      </c>
      <c r="AP21" s="55">
        <f t="shared" si="6"/>
        <v>8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3</v>
      </c>
      <c r="AV21" s="55">
        <f t="shared" si="12"/>
        <v>3</v>
      </c>
      <c r="AW21" s="55">
        <f t="shared" si="13"/>
        <v>3</v>
      </c>
      <c r="AX21" s="55">
        <f t="shared" si="14"/>
        <v>3</v>
      </c>
    </row>
    <row r="22" spans="1:50" ht="14">
      <c r="A22" s="433" t="s">
        <v>46</v>
      </c>
      <c r="B22" s="599" t="s">
        <v>44</v>
      </c>
      <c r="C22" s="558" t="s">
        <v>61</v>
      </c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591"/>
      <c r="AI22" s="587">
        <f t="shared" si="2"/>
        <v>0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0</v>
      </c>
      <c r="AP22" s="55">
        <f t="shared" si="6"/>
        <v>0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434"/>
      <c r="C23" s="559"/>
      <c r="D23" s="547"/>
      <c r="E23" s="547"/>
      <c r="F23" s="547"/>
      <c r="G23" s="547"/>
      <c r="H23" s="547"/>
      <c r="I23" s="547"/>
      <c r="J23" s="548"/>
      <c r="K23" s="568"/>
      <c r="L23" s="560"/>
      <c r="M23" s="547"/>
      <c r="N23" s="560"/>
      <c r="O23" s="547"/>
      <c r="P23" s="547"/>
      <c r="Q23" s="547"/>
      <c r="R23" s="547"/>
      <c r="S23" s="547"/>
      <c r="T23" s="547"/>
      <c r="U23" s="547"/>
      <c r="V23" s="547"/>
      <c r="W23" s="547"/>
      <c r="X23" s="560"/>
      <c r="Y23" s="547"/>
      <c r="Z23" s="547"/>
      <c r="AA23" s="560"/>
      <c r="AB23" s="547"/>
      <c r="AC23" s="560"/>
      <c r="AD23" s="560"/>
      <c r="AE23" s="560"/>
      <c r="AF23" s="560"/>
      <c r="AG23" s="560"/>
      <c r="AH23" s="560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47"/>
      <c r="E24" s="547"/>
      <c r="F24" s="547"/>
      <c r="G24" s="547"/>
      <c r="H24" s="547"/>
      <c r="I24" s="547"/>
      <c r="J24" s="548"/>
      <c r="K24" s="568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47"/>
      <c r="E25" s="547"/>
      <c r="F25" s="547"/>
      <c r="G25" s="547"/>
      <c r="H25" s="547"/>
      <c r="I25" s="547"/>
      <c r="J25" s="547"/>
      <c r="K25" s="547"/>
      <c r="L25" s="547"/>
      <c r="M25" s="560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47"/>
      <c r="E26" s="548"/>
      <c r="F26" s="547"/>
      <c r="G26" s="547"/>
      <c r="H26" s="547"/>
      <c r="I26" s="547"/>
      <c r="J26" s="548"/>
      <c r="K26" s="548"/>
      <c r="L26" s="548"/>
      <c r="M26" s="548"/>
      <c r="N26" s="548"/>
      <c r="O26" s="548"/>
      <c r="P26" s="548"/>
      <c r="Q26" s="548"/>
      <c r="R26" s="547"/>
      <c r="S26" s="547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462"/>
      <c r="E27" s="687"/>
      <c r="F27" s="47"/>
      <c r="G27" s="48"/>
      <c r="H27" s="46"/>
      <c r="I27" s="499"/>
      <c r="J27" s="64"/>
      <c r="K27" s="65"/>
      <c r="L27" s="371"/>
      <c r="M27" s="46"/>
      <c r="N27" s="46"/>
      <c r="O27" s="67"/>
      <c r="P27" s="456"/>
      <c r="Q27" s="79"/>
      <c r="R27" s="462"/>
      <c r="S27" s="371"/>
      <c r="T27" s="46"/>
      <c r="U27" s="46"/>
      <c r="V27" s="371"/>
      <c r="W27" s="371"/>
      <c r="X27" s="81"/>
      <c r="Y27" s="462"/>
      <c r="Z27" s="371"/>
      <c r="AA27" s="46"/>
      <c r="AB27" s="371"/>
      <c r="AC27" s="371"/>
      <c r="AD27" s="46"/>
      <c r="AE27" s="371"/>
      <c r="AF27" s="46"/>
      <c r="AG27" s="46"/>
      <c r="AH27" s="46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 t="s">
        <v>156</v>
      </c>
      <c r="E28" s="1311"/>
      <c r="F28" s="1311"/>
      <c r="G28" s="1311"/>
      <c r="H28" s="1311"/>
      <c r="I28" s="1311"/>
      <c r="J28" s="1311"/>
      <c r="K28" s="1311"/>
      <c r="L28" s="1311"/>
      <c r="M28" s="1311"/>
      <c r="N28" s="1311"/>
      <c r="O28" s="1311"/>
      <c r="P28" s="1311"/>
      <c r="Q28" s="1311"/>
      <c r="R28" s="1311" t="s">
        <v>67</v>
      </c>
      <c r="S28" s="1311"/>
      <c r="T28" s="1311" t="s">
        <v>65</v>
      </c>
      <c r="U28" s="1311"/>
      <c r="V28" s="1311"/>
      <c r="W28" s="1311" t="s">
        <v>135</v>
      </c>
      <c r="X28" s="1311"/>
      <c r="Y28" s="1310"/>
      <c r="Z28" s="1311"/>
      <c r="AA28" s="1311"/>
      <c r="AB28" s="1311" t="s">
        <v>84</v>
      </c>
      <c r="AC28" s="1310"/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0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0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0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0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0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0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0</v>
      </c>
      <c r="G36" s="55">
        <f t="shared" si="17"/>
        <v>0</v>
      </c>
      <c r="H36" s="55">
        <f t="shared" si="17"/>
        <v>0</v>
      </c>
      <c r="I36" s="55">
        <f t="shared" si="17"/>
        <v>1</v>
      </c>
      <c r="J36" s="55">
        <f t="shared" si="17"/>
        <v>0</v>
      </c>
      <c r="K36" s="55">
        <f t="shared" si="17"/>
        <v>0</v>
      </c>
      <c r="L36" s="55">
        <f t="shared" si="17"/>
        <v>1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0</v>
      </c>
      <c r="Q36" s="55">
        <f t="shared" si="17"/>
        <v>0</v>
      </c>
      <c r="R36" s="55">
        <f t="shared" si="17"/>
        <v>0</v>
      </c>
      <c r="S36" s="55">
        <f t="shared" si="17"/>
        <v>1</v>
      </c>
      <c r="T36" s="55">
        <f t="shared" si="17"/>
        <v>0</v>
      </c>
      <c r="U36" s="55">
        <f t="shared" si="17"/>
        <v>0</v>
      </c>
      <c r="V36" s="55">
        <f t="shared" si="17"/>
        <v>1</v>
      </c>
      <c r="W36" s="55">
        <f t="shared" si="17"/>
        <v>0</v>
      </c>
      <c r="X36" s="55">
        <f t="shared" si="17"/>
        <v>0</v>
      </c>
      <c r="Y36" s="55">
        <f t="shared" si="17"/>
        <v>0</v>
      </c>
      <c r="Z36" s="55">
        <f t="shared" si="17"/>
        <v>1</v>
      </c>
      <c r="AA36" s="55">
        <f t="shared" si="17"/>
        <v>0</v>
      </c>
      <c r="AB36" s="55">
        <f t="shared" si="17"/>
        <v>1</v>
      </c>
      <c r="AC36" s="55">
        <f t="shared" si="17"/>
        <v>1</v>
      </c>
      <c r="AD36" s="55">
        <f t="shared" si="17"/>
        <v>0</v>
      </c>
      <c r="AE36" s="55">
        <f t="shared" si="17"/>
        <v>0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0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0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0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0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0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0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0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0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0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0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0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0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0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0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0</v>
      </c>
    </row>
    <row r="50" spans="3:34" s="1" customFormat="1" ht="27" hidden="1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0</v>
      </c>
    </row>
    <row r="51" spans="3:34" s="1" customFormat="1" ht="14" collapsed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0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0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0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0</v>
      </c>
    </row>
    <row r="55" spans="3:34" s="1" customFormat="1" ht="14">
      <c r="C55" s="1" t="s">
        <v>36</v>
      </c>
      <c r="D55" s="55">
        <f t="shared" ref="D55:AH55" si="36">SUM(D45:D46)</f>
        <v>0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0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0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0</v>
      </c>
      <c r="G57" s="55">
        <f t="shared" si="38"/>
        <v>0</v>
      </c>
      <c r="H57" s="55">
        <f t="shared" si="38"/>
        <v>0</v>
      </c>
      <c r="I57" s="55">
        <f t="shared" si="38"/>
        <v>1</v>
      </c>
      <c r="J57" s="55">
        <f t="shared" si="38"/>
        <v>0</v>
      </c>
      <c r="K57" s="55">
        <f t="shared" si="38"/>
        <v>0</v>
      </c>
      <c r="L57" s="55">
        <f t="shared" si="38"/>
        <v>1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0</v>
      </c>
      <c r="Q57" s="55">
        <f t="shared" si="38"/>
        <v>0</v>
      </c>
      <c r="R57" s="55">
        <f t="shared" si="38"/>
        <v>0</v>
      </c>
      <c r="S57" s="55">
        <f t="shared" si="38"/>
        <v>1</v>
      </c>
      <c r="T57" s="55">
        <f t="shared" si="38"/>
        <v>0</v>
      </c>
      <c r="U57" s="55">
        <f t="shared" si="38"/>
        <v>0</v>
      </c>
      <c r="V57" s="55">
        <f t="shared" si="38"/>
        <v>1</v>
      </c>
      <c r="W57" s="55">
        <f t="shared" si="38"/>
        <v>0</v>
      </c>
      <c r="X57" s="55">
        <f t="shared" si="38"/>
        <v>0</v>
      </c>
      <c r="Y57" s="55">
        <f t="shared" si="38"/>
        <v>0</v>
      </c>
      <c r="Z57" s="55">
        <f t="shared" si="38"/>
        <v>1</v>
      </c>
      <c r="AA57" s="55">
        <f t="shared" si="38"/>
        <v>0</v>
      </c>
      <c r="AB57" s="55">
        <f t="shared" si="38"/>
        <v>1</v>
      </c>
      <c r="AC57" s="55">
        <f t="shared" si="38"/>
        <v>1</v>
      </c>
      <c r="AD57" s="55">
        <f t="shared" si="38"/>
        <v>0</v>
      </c>
      <c r="AE57" s="55">
        <f t="shared" si="38"/>
        <v>0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628" priority="90" stopIfTrue="1">
      <formula>AND(WEEKDAY(C$5)=1)</formula>
    </cfRule>
  </conditionalFormatting>
  <conditionalFormatting sqref="D18:D23">
    <cfRule type="expression" dxfId="10627" priority="7" stopIfTrue="1">
      <formula>AND(WEEKDAY(D$5)=1)</formula>
    </cfRule>
  </conditionalFormatting>
  <conditionalFormatting sqref="D13:E14">
    <cfRule type="expression" dxfId="10626" priority="33" stopIfTrue="1">
      <formula>AND(WEEKDAY(D$5)=1)</formula>
    </cfRule>
  </conditionalFormatting>
  <conditionalFormatting sqref="D18:E18">
    <cfRule type="expression" dxfId="10625" priority="194" stopIfTrue="1">
      <formula>AND(WEEKDAY(D$5)=1)</formula>
    </cfRule>
  </conditionalFormatting>
  <conditionalFormatting sqref="D11:G12">
    <cfRule type="expression" dxfId="10624" priority="5" stopIfTrue="1">
      <formula>AND(WEEKDAY(D$5)=1)</formula>
    </cfRule>
  </conditionalFormatting>
  <conditionalFormatting sqref="D9:I10">
    <cfRule type="expression" dxfId="10623" priority="155" stopIfTrue="1">
      <formula>AND(WEEKDAY(D$5)=1)</formula>
    </cfRule>
  </conditionalFormatting>
  <conditionalFormatting sqref="D14:I14">
    <cfRule type="expression" dxfId="10622" priority="35" stopIfTrue="1">
      <formula>AND(WEEKDAY(D$5)=1)</formula>
    </cfRule>
  </conditionalFormatting>
  <conditionalFormatting sqref="D23:M24">
    <cfRule type="expression" dxfId="10621" priority="101" stopIfTrue="1">
      <formula>AND(WEEKDAY(D$5)=1)</formula>
    </cfRule>
  </conditionalFormatting>
  <conditionalFormatting sqref="D8:P8">
    <cfRule type="expression" dxfId="10620" priority="133" stopIfTrue="1">
      <formula>AND(WEEKDAY(D$5)=1)</formula>
    </cfRule>
  </conditionalFormatting>
  <conditionalFormatting sqref="D21:Z21">
    <cfRule type="expression" dxfId="10619" priority="169" stopIfTrue="1">
      <formula>AND(WEEKDAY(D$5)=1)</formula>
    </cfRule>
  </conditionalFormatting>
  <conditionalFormatting sqref="D15:AA16">
    <cfRule type="expression" dxfId="10618" priority="125" stopIfTrue="1">
      <formula>AND(WEEKDAY(D$5)=1)</formula>
    </cfRule>
  </conditionalFormatting>
  <conditionalFormatting sqref="D5:AH7 N24:Z24 AA24:AH25 D25:Z25">
    <cfRule type="expression" dxfId="10617" priority="202" stopIfTrue="1">
      <formula>AND(WEEKDAY(D$5)=1)</formula>
    </cfRule>
  </conditionalFormatting>
  <conditionalFormatting sqref="D26:AH26">
    <cfRule type="expression" dxfId="10616" priority="46" stopIfTrue="1">
      <formula>AND(WEEKDAY(D$5)=1)</formula>
    </cfRule>
  </conditionalFormatting>
  <conditionalFormatting sqref="E18:E21">
    <cfRule type="expression" dxfId="10615" priority="10" stopIfTrue="1">
      <formula>AND(WEEKDAY(E$5)=1)</formula>
    </cfRule>
  </conditionalFormatting>
  <conditionalFormatting sqref="E22:AG22">
    <cfRule type="expression" dxfId="10614" priority="1" stopIfTrue="1">
      <formula>AND(WEEKDAY(E$5)=1)</formula>
    </cfRule>
  </conditionalFormatting>
  <conditionalFormatting sqref="E23:AH23">
    <cfRule type="expression" dxfId="10613" priority="102" stopIfTrue="1">
      <formula>AND(WEEKDAY(E$5)=1)</formula>
    </cfRule>
  </conditionalFormatting>
  <conditionalFormatting sqref="F11:F14">
    <cfRule type="expression" dxfId="10612" priority="4" stopIfTrue="1">
      <formula>AND(WEEKDAY(F$5)=1)</formula>
    </cfRule>
  </conditionalFormatting>
  <conditionalFormatting sqref="F18:F19">
    <cfRule type="expression" dxfId="10611" priority="8" stopIfTrue="1">
      <formula>AND(WEEKDAY(F$5)=1)</formula>
    </cfRule>
  </conditionalFormatting>
  <conditionalFormatting sqref="F20:I20 L20:R20 T20:Y20">
    <cfRule type="expression" dxfId="10610" priority="130" stopIfTrue="1">
      <formula>AND(WEEKDAY(F$5)=1)</formula>
    </cfRule>
  </conditionalFormatting>
  <conditionalFormatting sqref="G18:H18">
    <cfRule type="expression" dxfId="10609" priority="116" stopIfTrue="1">
      <formula>AND(WEEKDAY(G$5)=1)</formula>
    </cfRule>
  </conditionalFormatting>
  <conditionalFormatting sqref="G19:I19">
    <cfRule type="expression" dxfId="10608" priority="9" stopIfTrue="1">
      <formula>AND(WEEKDAY(G$5)=1)</formula>
    </cfRule>
  </conditionalFormatting>
  <conditionalFormatting sqref="H12 G13:H13">
    <cfRule type="expression" dxfId="10607" priority="145" stopIfTrue="1">
      <formula>AND(WEEKDAY(G$5)=1)</formula>
    </cfRule>
  </conditionalFormatting>
  <conditionalFormatting sqref="H11:I11">
    <cfRule type="expression" dxfId="10606" priority="158" stopIfTrue="1">
      <formula>AND(WEEKDAY(H$5)=1)</formula>
    </cfRule>
  </conditionalFormatting>
  <conditionalFormatting sqref="I12:I14">
    <cfRule type="expression" dxfId="10605" priority="44" stopIfTrue="1">
      <formula>AND(WEEKDAY(I$5)=1)</formula>
    </cfRule>
  </conditionalFormatting>
  <conditionalFormatting sqref="I16:J19">
    <cfRule type="expression" dxfId="10604" priority="95" stopIfTrue="1">
      <formula>AND(WEEKDAY(I$5)=1)</formula>
    </cfRule>
  </conditionalFormatting>
  <conditionalFormatting sqref="J13">
    <cfRule type="expression" dxfId="10603" priority="139" stopIfTrue="1">
      <formula>AND(WEEKDAY(J$5)=1)</formula>
    </cfRule>
  </conditionalFormatting>
  <conditionalFormatting sqref="J10:K11 L11:M11">
    <cfRule type="expression" dxfId="10602" priority="156" stopIfTrue="1">
      <formula>AND(WEEKDAY(J$5)=1)</formula>
    </cfRule>
  </conditionalFormatting>
  <conditionalFormatting sqref="J14:M15">
    <cfRule type="expression" dxfId="10601" priority="103" stopIfTrue="1">
      <formula>AND(WEEKDAY(J$5)=1)</formula>
    </cfRule>
  </conditionalFormatting>
  <conditionalFormatting sqref="J19:M20">
    <cfRule type="expression" dxfId="10600" priority="104" stopIfTrue="1">
      <formula>AND(WEEKDAY(J$5)=1)</formula>
    </cfRule>
  </conditionalFormatting>
  <conditionalFormatting sqref="K12:M13">
    <cfRule type="expression" dxfId="10599" priority="140" stopIfTrue="1">
      <formula>AND(WEEKDAY(K$5)=1)</formula>
    </cfRule>
  </conditionalFormatting>
  <conditionalFormatting sqref="K18:N19">
    <cfRule type="expression" dxfId="10598" priority="111" stopIfTrue="1">
      <formula>AND(WEEKDAY(K$5)=1)</formula>
    </cfRule>
  </conditionalFormatting>
  <conditionalFormatting sqref="K16:P17">
    <cfRule type="expression" dxfId="10597" priority="128" stopIfTrue="1">
      <formula>AND(WEEKDAY(K$5)=1)</formula>
    </cfRule>
  </conditionalFormatting>
  <conditionalFormatting sqref="K9:Z9">
    <cfRule type="expression" dxfId="10596" priority="14" stopIfTrue="1">
      <formula>AND(WEEKDAY(K$5)=1)</formula>
    </cfRule>
  </conditionalFormatting>
  <conditionalFormatting sqref="N13:O15">
    <cfRule type="expression" dxfId="10595" priority="26" stopIfTrue="1">
      <formula>AND(WEEKDAY(N$5)=1)</formula>
    </cfRule>
  </conditionalFormatting>
  <conditionalFormatting sqref="N11:Q12">
    <cfRule type="expression" dxfId="10594" priority="24" stopIfTrue="1">
      <formula>AND(WEEKDAY(N$5)=1)</formula>
    </cfRule>
  </conditionalFormatting>
  <conditionalFormatting sqref="O17:O19">
    <cfRule type="expression" dxfId="10593" priority="105" stopIfTrue="1">
      <formula>AND(WEEKDAY(O$5)=1)</formula>
    </cfRule>
  </conditionalFormatting>
  <conditionalFormatting sqref="P11:Q14">
    <cfRule type="expression" dxfId="10592" priority="23" stopIfTrue="1">
      <formula>AND(WEEKDAY(P$5)=1)</formula>
    </cfRule>
  </conditionalFormatting>
  <conditionalFormatting sqref="P15:S15 Q16:S16 L17:N17 K18:O18 P19:S19 J20:K21">
    <cfRule type="expression" dxfId="10591" priority="195" stopIfTrue="1">
      <formula>AND(WEEKDAY(J$5)=1)</formula>
    </cfRule>
  </conditionalFormatting>
  <conditionalFormatting sqref="P17:Z17">
    <cfRule type="expression" dxfId="10590" priority="97" stopIfTrue="1">
      <formula>AND(WEEKDAY(P$5)=1)</formula>
    </cfRule>
  </conditionalFormatting>
  <conditionalFormatting sqref="R8:S9">
    <cfRule type="expression" dxfId="10589" priority="16" stopIfTrue="1">
      <formula>AND(WEEKDAY(R$5)=1)</formula>
    </cfRule>
  </conditionalFormatting>
  <conditionalFormatting sqref="R12:S14">
    <cfRule type="expression" dxfId="10588" priority="18" stopIfTrue="1">
      <formula>AND(WEEKDAY(R$5)=1)</formula>
    </cfRule>
  </conditionalFormatting>
  <conditionalFormatting sqref="R11:W11">
    <cfRule type="expression" dxfId="10587" priority="20" stopIfTrue="1">
      <formula>AND(WEEKDAY(R$5)=1)</formula>
    </cfRule>
  </conditionalFormatting>
  <conditionalFormatting sqref="S18:T21">
    <cfRule type="expression" dxfId="10586" priority="2" stopIfTrue="1">
      <formula>AND(WEEKDAY(S$5)=1)</formula>
    </cfRule>
  </conditionalFormatting>
  <conditionalFormatting sqref="T12:T16">
    <cfRule type="expression" dxfId="10585" priority="17" stopIfTrue="1">
      <formula>AND(WEEKDAY(T$5)=1)</formula>
    </cfRule>
  </conditionalFormatting>
  <conditionalFormatting sqref="T8:Z8 AB8:AB10 AG8:AH14 L10:Z10">
    <cfRule type="expression" dxfId="10584" priority="136" stopIfTrue="1">
      <formula>AND(WEEKDAY(L$5)=1)</formula>
    </cfRule>
  </conditionalFormatting>
  <conditionalFormatting sqref="U12:U15">
    <cfRule type="expression" dxfId="10583" priority="19" stopIfTrue="1">
      <formula>AND(WEEKDAY(U$5)=1)</formula>
    </cfRule>
  </conditionalFormatting>
  <conditionalFormatting sqref="U18:W19">
    <cfRule type="expression" dxfId="10582" priority="114" stopIfTrue="1">
      <formula>AND(WEEKDAY(U$5)=1)</formula>
    </cfRule>
  </conditionalFormatting>
  <conditionalFormatting sqref="V12:W13">
    <cfRule type="expression" dxfId="10581" priority="85" stopIfTrue="1">
      <formula>AND(WEEKDAY(V$5)=1)</formula>
    </cfRule>
  </conditionalFormatting>
  <conditionalFormatting sqref="V19:Y19">
    <cfRule type="expression" dxfId="10580" priority="81" stopIfTrue="1">
      <formula>AND(WEEKDAY(V$5)=1)</formula>
    </cfRule>
  </conditionalFormatting>
  <conditionalFormatting sqref="V14:Z15 AH14:AH23 U16:Z16 D17:H17 Q18:W18">
    <cfRule type="expression" dxfId="10579" priority="172" stopIfTrue="1">
      <formula>AND(WEEKDAY(D$5)=1)</formula>
    </cfRule>
  </conditionalFormatting>
  <conditionalFormatting sqref="V14:AA14">
    <cfRule type="expression" dxfId="10578" priority="161" stopIfTrue="1">
      <formula>AND(WEEKDAY(V$5)=1)</formula>
    </cfRule>
  </conditionalFormatting>
  <conditionalFormatting sqref="X11:Z13">
    <cfRule type="expression" dxfId="10577" priority="79" stopIfTrue="1">
      <formula>AND(WEEKDAY(X$5)=1)</formula>
    </cfRule>
  </conditionalFormatting>
  <conditionalFormatting sqref="Y18:Z18 P18:R19">
    <cfRule type="expression" dxfId="10576" priority="117" stopIfTrue="1">
      <formula>AND(WEEKDAY(P$5)=1)</formula>
    </cfRule>
  </conditionalFormatting>
  <conditionalFormatting sqref="Z19:Z20">
    <cfRule type="expression" dxfId="10575" priority="82" stopIfTrue="1">
      <formula>AND(WEEKDAY(Z$5)=1)</formula>
    </cfRule>
  </conditionalFormatting>
  <conditionalFormatting sqref="AA8:AA21">
    <cfRule type="expression" dxfId="10574" priority="98" stopIfTrue="1">
      <formula>AND(WEEKDAY(AA$5)=1)</formula>
    </cfRule>
  </conditionalFormatting>
  <conditionalFormatting sqref="AA20:AH20">
    <cfRule type="expression" dxfId="10573" priority="88" stopIfTrue="1">
      <formula>AND(WEEKDAY(AA$5)=1)</formula>
    </cfRule>
  </conditionalFormatting>
  <conditionalFormatting sqref="AB14:AB21">
    <cfRule type="expression" dxfId="10572" priority="41" stopIfTrue="1">
      <formula>AND(WEEKDAY(AB$5)=1)</formula>
    </cfRule>
  </conditionalFormatting>
  <conditionalFormatting sqref="AB11:AF17">
    <cfRule type="expression" dxfId="10571" priority="38" stopIfTrue="1">
      <formula>AND(WEEKDAY(AB$5)=1)</formula>
    </cfRule>
  </conditionalFormatting>
  <conditionalFormatting sqref="AC8:AF21">
    <cfRule type="expression" dxfId="10570" priority="40" stopIfTrue="1">
      <formula>AND(WEEKDAY(AC$5)=1)</formula>
    </cfRule>
  </conditionalFormatting>
  <conditionalFormatting sqref="AD19">
    <cfRule type="expression" dxfId="10569" priority="170" stopIfTrue="1">
      <formula>AND(WEEKDAY(AD$5)=1)</formula>
    </cfRule>
  </conditionalFormatting>
  <conditionalFormatting sqref="AG14:AG21">
    <cfRule type="expression" dxfId="10568" priority="45" stopIfTrue="1">
      <formula>AND(WEEKDAY(AG$5)=1)</formula>
    </cfRule>
  </conditionalFormatting>
  <conditionalFormatting sqref="AI8:AK26 AN8:AN26">
    <cfRule type="cellIs" dxfId="10567" priority="203" stopIfTrue="1" operator="equal">
      <formula>0</formula>
    </cfRule>
  </conditionalFormatting>
  <dataValidations count="3">
    <dataValidation type="list" allowBlank="1" showInputMessage="1" showErrorMessage="1" sqref="D20 F20:I20 N20:R20 U20:Y20 AA20:AB20 AE20:AF20 AH20 J25:M25 D23:D26 N23:AH25 E23:I25" xr:uid="{00000000-0002-0000-2500-000000000000}">
      <formula1>"ヤ,2早,3早,2オ,3オ,2－,3－,－,日,有,2,3,"</formula1>
    </dataValidation>
    <dataValidation type="list" allowBlank="1" showInputMessage="1" showErrorMessage="1" sqref="AB18" xr:uid="{00000000-0002-0000-2500-000001000000}">
      <formula1>"ヤ,2早,3早,2オ,3オ,2－,3－,－,日,有,2,3,事,ﾍﾙ,ｹｱ,6:30,7:00,8:30,8:00,研"</formula1>
    </dataValidation>
    <dataValidation type="list" allowBlank="1" showInputMessage="1" showErrorMessage="1" sqref="J8 X19 AB19 E20 J20:K20 M20 S20:T20 Z20 AC20:AD20 AG20 M21:AA21 N22:AA22 E26:AH26 C57 J10:J11 J13:J19 K8:K19 L8:L24 M22:M24 Q9:Q19 X8:X17 AB8:AB17 Y8:AA19 D21:K22 AB21:AH22 J23:K24 AC8:AH19 D8:I19 M8:P19 R8:W19" xr:uid="{00000000-0002-0000-2500-000002000000}">
      <formula1>"ヤ,2早,3早,2オ,3オ,2－,3－,－,日,有,2,3,事,ﾍﾙ,ｹｱ,6:30,7:00,8:30,10:30,研"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Y59"/>
  <sheetViews>
    <sheetView workbookViewId="0">
      <pane xSplit="3" topLeftCell="E1" activePane="topRight" state="frozen"/>
      <selection pane="topRight" activeCell="J22" sqref="J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8.83203125" collapsed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7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673"/>
      <c r="F3" s="673"/>
      <c r="G3" s="570"/>
      <c r="H3" s="570"/>
      <c r="I3" s="570"/>
      <c r="J3" s="570"/>
      <c r="K3" s="570"/>
      <c r="L3" s="570"/>
      <c r="M3" s="570"/>
      <c r="N3" s="570"/>
      <c r="O3" s="674"/>
      <c r="P3" s="570"/>
      <c r="Q3" s="570"/>
      <c r="R3" s="570"/>
      <c r="S3" s="570"/>
      <c r="T3" s="570"/>
      <c r="U3" s="570"/>
      <c r="V3" s="570"/>
      <c r="W3" s="570"/>
      <c r="X3" s="570"/>
      <c r="Y3" s="575"/>
      <c r="Z3" s="575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44013</v>
      </c>
      <c r="E5" s="11">
        <f>DATE($A$1,$D$2,2)</f>
        <v>44014</v>
      </c>
      <c r="F5" s="11">
        <f>DATE($A$1,$D$2,3)</f>
        <v>44015</v>
      </c>
      <c r="G5" s="11">
        <f>DATE($A$1,$D$2,4)</f>
        <v>44016</v>
      </c>
      <c r="H5" s="11">
        <f>DATE($A$1,$D$2,5)</f>
        <v>44017</v>
      </c>
      <c r="I5" s="11">
        <f>DATE($A$1,$D$2,6)</f>
        <v>44018</v>
      </c>
      <c r="J5" s="11">
        <f>DATE($A$1,$D$2,7)</f>
        <v>44019</v>
      </c>
      <c r="K5" s="11">
        <f>DATE($A$1,$D$2,8)</f>
        <v>44020</v>
      </c>
      <c r="L5" s="11">
        <f>DATE($A$1,$D$2,9)</f>
        <v>44021</v>
      </c>
      <c r="M5" s="11">
        <f>DATE($A$1,$D$2,10)</f>
        <v>44022</v>
      </c>
      <c r="N5" s="56">
        <f>DATE($A$1,$D$2,11)</f>
        <v>44023</v>
      </c>
      <c r="O5" s="11">
        <f>DATE($A$1,$D$2,12)</f>
        <v>44024</v>
      </c>
      <c r="P5" s="11">
        <f>DATE($A$1,$D$2,13)</f>
        <v>44025</v>
      </c>
      <c r="Q5" s="11">
        <f>DATE($A$1,$D$2,14)</f>
        <v>44026</v>
      </c>
      <c r="R5" s="11">
        <f>DATE($A$1,$D$2,15)</f>
        <v>44027</v>
      </c>
      <c r="S5" s="11">
        <f>DATE($A$1,$D$2,16)</f>
        <v>44028</v>
      </c>
      <c r="T5" s="11">
        <f>DATE($A$1,$D$2,17)</f>
        <v>44029</v>
      </c>
      <c r="U5" s="11">
        <f>DATE($A$1,$D$2,18)</f>
        <v>44030</v>
      </c>
      <c r="V5" s="11">
        <f>DATE($A$1,$D$2,19)</f>
        <v>44031</v>
      </c>
      <c r="W5" s="11">
        <f>DATE($A$1,$D$2,20)</f>
        <v>44032</v>
      </c>
      <c r="X5" s="11">
        <f>DATE($A$1,$D$2,21)</f>
        <v>44033</v>
      </c>
      <c r="Y5" s="11">
        <f>DATE($A$1,$D$2,22)</f>
        <v>44034</v>
      </c>
      <c r="Z5" s="11">
        <f>DATE($A$1,$D$2,23)</f>
        <v>44035</v>
      </c>
      <c r="AA5" s="11">
        <f>DATE($A$1,$D$2,24)</f>
        <v>44036</v>
      </c>
      <c r="AB5" s="11">
        <f>DATE($A$1,$D$2,25)</f>
        <v>44037</v>
      </c>
      <c r="AC5" s="11">
        <f>DATE($A$1,$D$2,26)</f>
        <v>44038</v>
      </c>
      <c r="AD5" s="11">
        <f>DATE($A$1,$D$2,27)</f>
        <v>44039</v>
      </c>
      <c r="AE5" s="11">
        <f>DATE($A$1,$D$2,28)</f>
        <v>44040</v>
      </c>
      <c r="AF5" s="88">
        <f>DATE($A$1,$D$2,29)</f>
        <v>44041</v>
      </c>
      <c r="AG5" s="11">
        <f>DATE($A$1,$D$2,30)</f>
        <v>44042</v>
      </c>
      <c r="AH5" s="478">
        <f>DATE($A$1,$D$2,31)</f>
        <v>44043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44013</v>
      </c>
      <c r="E6" s="11">
        <f t="shared" si="0"/>
        <v>44014</v>
      </c>
      <c r="F6" s="529">
        <f t="shared" si="0"/>
        <v>44015</v>
      </c>
      <c r="G6" s="529">
        <f t="shared" si="0"/>
        <v>44016</v>
      </c>
      <c r="H6" s="529">
        <f t="shared" si="0"/>
        <v>44017</v>
      </c>
      <c r="I6" s="529">
        <f t="shared" si="0"/>
        <v>44018</v>
      </c>
      <c r="J6" s="529">
        <f t="shared" si="0"/>
        <v>44019</v>
      </c>
      <c r="K6" s="529">
        <f t="shared" si="0"/>
        <v>44020</v>
      </c>
      <c r="L6" s="529">
        <f t="shared" si="0"/>
        <v>44021</v>
      </c>
      <c r="M6" s="529">
        <f t="shared" si="0"/>
        <v>44022</v>
      </c>
      <c r="N6" s="529">
        <f t="shared" si="0"/>
        <v>44023</v>
      </c>
      <c r="O6" s="529">
        <f t="shared" si="0"/>
        <v>44024</v>
      </c>
      <c r="P6" s="529">
        <f t="shared" si="0"/>
        <v>44025</v>
      </c>
      <c r="Q6" s="529">
        <f t="shared" si="0"/>
        <v>44026</v>
      </c>
      <c r="R6" s="529">
        <f t="shared" si="0"/>
        <v>44027</v>
      </c>
      <c r="S6" s="529">
        <f t="shared" si="0"/>
        <v>44028</v>
      </c>
      <c r="T6" s="529">
        <f t="shared" si="0"/>
        <v>44029</v>
      </c>
      <c r="U6" s="529">
        <f t="shared" si="0"/>
        <v>44030</v>
      </c>
      <c r="V6" s="529">
        <f t="shared" si="0"/>
        <v>44031</v>
      </c>
      <c r="W6" s="529">
        <f t="shared" si="0"/>
        <v>44032</v>
      </c>
      <c r="X6" s="529">
        <f t="shared" si="0"/>
        <v>44033</v>
      </c>
      <c r="Y6" s="529">
        <f t="shared" si="0"/>
        <v>44034</v>
      </c>
      <c r="Z6" s="543">
        <f t="shared" si="0"/>
        <v>44035</v>
      </c>
      <c r="AA6" s="543">
        <f t="shared" si="0"/>
        <v>44036</v>
      </c>
      <c r="AB6" s="529">
        <f t="shared" si="0"/>
        <v>44037</v>
      </c>
      <c r="AC6" s="529">
        <f t="shared" si="0"/>
        <v>44038</v>
      </c>
      <c r="AD6" s="11">
        <f t="shared" si="0"/>
        <v>44039</v>
      </c>
      <c r="AE6" s="11">
        <f t="shared" si="0"/>
        <v>44040</v>
      </c>
      <c r="AF6" s="529">
        <f t="shared" si="0"/>
        <v>44041</v>
      </c>
      <c r="AG6" s="11">
        <f t="shared" si="0"/>
        <v>44042</v>
      </c>
      <c r="AH6" s="478">
        <f t="shared" si="0"/>
        <v>44043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水</v>
      </c>
      <c r="E7" s="117" t="str">
        <f t="shared" si="1"/>
        <v>木</v>
      </c>
      <c r="F7" s="134" t="str">
        <f t="shared" si="1"/>
        <v>金</v>
      </c>
      <c r="G7" s="134" t="str">
        <f t="shared" si="1"/>
        <v>土</v>
      </c>
      <c r="H7" s="161" t="str">
        <f t="shared" si="1"/>
        <v>日</v>
      </c>
      <c r="I7" s="134" t="str">
        <f t="shared" si="1"/>
        <v>月</v>
      </c>
      <c r="J7" s="134" t="str">
        <f t="shared" si="1"/>
        <v>火</v>
      </c>
      <c r="K7" s="134" t="str">
        <f t="shared" si="1"/>
        <v>水</v>
      </c>
      <c r="L7" s="134" t="str">
        <f t="shared" si="1"/>
        <v>木</v>
      </c>
      <c r="M7" s="134" t="str">
        <f t="shared" si="1"/>
        <v>金</v>
      </c>
      <c r="N7" s="134" t="str">
        <f t="shared" si="1"/>
        <v>土</v>
      </c>
      <c r="O7" s="161" t="str">
        <f t="shared" si="1"/>
        <v>日</v>
      </c>
      <c r="P7" s="134" t="str">
        <f t="shared" si="1"/>
        <v>月</v>
      </c>
      <c r="Q7" s="134" t="str">
        <f t="shared" si="1"/>
        <v>火</v>
      </c>
      <c r="R7" s="134" t="str">
        <f t="shared" si="1"/>
        <v>水</v>
      </c>
      <c r="S7" s="134" t="str">
        <f t="shared" si="1"/>
        <v>木</v>
      </c>
      <c r="T7" s="134" t="str">
        <f t="shared" si="1"/>
        <v>金</v>
      </c>
      <c r="U7" s="134" t="str">
        <f t="shared" si="1"/>
        <v>土</v>
      </c>
      <c r="V7" s="161" t="str">
        <f t="shared" si="1"/>
        <v>日</v>
      </c>
      <c r="W7" s="134" t="str">
        <f t="shared" si="1"/>
        <v>月</v>
      </c>
      <c r="X7" s="134" t="str">
        <f t="shared" si="1"/>
        <v>火</v>
      </c>
      <c r="Y7" s="134" t="str">
        <f t="shared" si="1"/>
        <v>水</v>
      </c>
      <c r="Z7" s="146" t="str">
        <f t="shared" si="1"/>
        <v>木</v>
      </c>
      <c r="AA7" s="146" t="str">
        <f t="shared" si="1"/>
        <v>金</v>
      </c>
      <c r="AB7" s="134" t="str">
        <f t="shared" si="1"/>
        <v>土</v>
      </c>
      <c r="AC7" s="161" t="str">
        <f t="shared" si="1"/>
        <v>日</v>
      </c>
      <c r="AD7" s="117" t="str">
        <f t="shared" si="1"/>
        <v>月</v>
      </c>
      <c r="AE7" s="117" t="str">
        <f t="shared" si="1"/>
        <v>火</v>
      </c>
      <c r="AF7" s="134" t="str">
        <f t="shared" si="1"/>
        <v>水</v>
      </c>
      <c r="AG7" s="117" t="str">
        <f t="shared" si="1"/>
        <v>木</v>
      </c>
      <c r="AH7" s="117" t="str">
        <f t="shared" si="1"/>
        <v>金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36</v>
      </c>
      <c r="E8" s="574" t="s">
        <v>21</v>
      </c>
      <c r="F8" s="547" t="s">
        <v>37</v>
      </c>
      <c r="G8" s="547" t="s">
        <v>42</v>
      </c>
      <c r="H8" s="547" t="s">
        <v>37</v>
      </c>
      <c r="I8" s="547" t="s">
        <v>21</v>
      </c>
      <c r="J8" s="547" t="s">
        <v>36</v>
      </c>
      <c r="K8" s="560" t="s">
        <v>28</v>
      </c>
      <c r="L8" s="547" t="s">
        <v>34</v>
      </c>
      <c r="M8" s="574" t="s">
        <v>21</v>
      </c>
      <c r="N8" s="547" t="s">
        <v>37</v>
      </c>
      <c r="O8" s="547" t="s">
        <v>24</v>
      </c>
      <c r="P8" s="675" t="s">
        <v>34</v>
      </c>
      <c r="Q8" s="560" t="s">
        <v>21</v>
      </c>
      <c r="R8" s="560" t="s">
        <v>37</v>
      </c>
      <c r="S8" s="630" t="s">
        <v>21</v>
      </c>
      <c r="T8" s="547" t="s">
        <v>21</v>
      </c>
      <c r="U8" s="547" t="s">
        <v>42</v>
      </c>
      <c r="V8" s="547" t="s">
        <v>37</v>
      </c>
      <c r="W8" s="574" t="s">
        <v>37</v>
      </c>
      <c r="X8" s="547" t="s">
        <v>24</v>
      </c>
      <c r="Y8" s="560" t="s">
        <v>34</v>
      </c>
      <c r="Z8" s="566" t="s">
        <v>21</v>
      </c>
      <c r="AA8" s="566" t="s">
        <v>36</v>
      </c>
      <c r="AB8" s="547" t="s">
        <v>28</v>
      </c>
      <c r="AC8" s="547" t="s">
        <v>34</v>
      </c>
      <c r="AD8" s="547" t="s">
        <v>21</v>
      </c>
      <c r="AE8" s="547" t="s">
        <v>42</v>
      </c>
      <c r="AF8" s="560" t="s">
        <v>37</v>
      </c>
      <c r="AG8" s="107" t="s">
        <v>21</v>
      </c>
      <c r="AH8" s="681" t="s">
        <v>42</v>
      </c>
      <c r="AI8" s="587">
        <f t="shared" ref="AI8:AI26" si="2">SUM(AO8:AP8)</f>
        <v>18</v>
      </c>
      <c r="AJ8" s="100">
        <f t="shared" ref="AJ8:AJ26" si="3">COUNTIF(D8:AH8,"有")</f>
        <v>0</v>
      </c>
      <c r="AK8" s="101">
        <f t="shared" ref="AK8:AK26" si="4">SUM(AQ8:AX8)</f>
        <v>16</v>
      </c>
      <c r="AL8" s="544" t="s">
        <v>38</v>
      </c>
      <c r="AM8" s="545"/>
      <c r="AN8" s="55">
        <f>COUNTIF(D8:AH8,"日")</f>
        <v>7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2</v>
      </c>
      <c r="AV8" s="55">
        <f t="shared" ref="AV8:AV28" si="12">COUNTIF(D8:AH8,"3－")</f>
        <v>2</v>
      </c>
      <c r="AW8" s="55">
        <f t="shared" ref="AW8:AW28" si="13">COUNTIF(D8:AH8,"３-")</f>
        <v>2</v>
      </c>
      <c r="AX8" s="55">
        <f t="shared" ref="AX8:AX28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74" t="s">
        <v>21</v>
      </c>
      <c r="E9" s="574" t="s">
        <v>21</v>
      </c>
      <c r="F9" s="547" t="s">
        <v>41</v>
      </c>
      <c r="G9" s="547" t="s">
        <v>28</v>
      </c>
      <c r="H9" s="547" t="s">
        <v>34</v>
      </c>
      <c r="I9" s="676" t="s">
        <v>21</v>
      </c>
      <c r="J9" s="549" t="s">
        <v>40</v>
      </c>
      <c r="K9" s="560" t="s">
        <v>37</v>
      </c>
      <c r="L9" s="547" t="s">
        <v>24</v>
      </c>
      <c r="M9" s="547" t="s">
        <v>34</v>
      </c>
      <c r="N9" s="547" t="s">
        <v>21</v>
      </c>
      <c r="O9" s="560" t="s">
        <v>36</v>
      </c>
      <c r="P9" s="560" t="s">
        <v>41</v>
      </c>
      <c r="Q9" s="560" t="s">
        <v>28</v>
      </c>
      <c r="R9" s="560" t="s">
        <v>34</v>
      </c>
      <c r="S9" s="560" t="s">
        <v>21</v>
      </c>
      <c r="T9" s="547" t="s">
        <v>41</v>
      </c>
      <c r="U9" s="547" t="s">
        <v>24</v>
      </c>
      <c r="V9" s="547" t="s">
        <v>34</v>
      </c>
      <c r="W9" s="555" t="s">
        <v>21</v>
      </c>
      <c r="X9" s="549" t="s">
        <v>36</v>
      </c>
      <c r="Y9" s="549" t="s">
        <v>37</v>
      </c>
      <c r="Z9" s="569" t="s">
        <v>41</v>
      </c>
      <c r="AA9" s="569" t="s">
        <v>21</v>
      </c>
      <c r="AB9" s="547" t="s">
        <v>36</v>
      </c>
      <c r="AC9" s="547" t="s">
        <v>37</v>
      </c>
      <c r="AD9" s="547" t="s">
        <v>36</v>
      </c>
      <c r="AE9" s="547" t="s">
        <v>21</v>
      </c>
      <c r="AF9" s="560" t="s">
        <v>28</v>
      </c>
      <c r="AG9" s="107" t="s">
        <v>34</v>
      </c>
      <c r="AH9" s="681" t="s">
        <v>21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3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37</v>
      </c>
      <c r="E10" s="547" t="s">
        <v>37</v>
      </c>
      <c r="F10" s="547" t="s">
        <v>21</v>
      </c>
      <c r="G10" s="547" t="s">
        <v>37</v>
      </c>
      <c r="H10" s="574" t="s">
        <v>21</v>
      </c>
      <c r="I10" s="560" t="s">
        <v>37</v>
      </c>
      <c r="J10" s="547" t="s">
        <v>37</v>
      </c>
      <c r="K10" s="560" t="s">
        <v>21</v>
      </c>
      <c r="L10" s="560" t="s">
        <v>37</v>
      </c>
      <c r="M10" s="547" t="s">
        <v>37</v>
      </c>
      <c r="N10" s="547" t="s">
        <v>21</v>
      </c>
      <c r="O10" s="547" t="s">
        <v>37</v>
      </c>
      <c r="P10" s="560" t="s">
        <v>37</v>
      </c>
      <c r="Q10" s="560" t="s">
        <v>37</v>
      </c>
      <c r="R10" s="560" t="s">
        <v>21</v>
      </c>
      <c r="S10" s="560" t="s">
        <v>37</v>
      </c>
      <c r="T10" s="560" t="s">
        <v>37</v>
      </c>
      <c r="U10" s="547" t="s">
        <v>37</v>
      </c>
      <c r="V10" s="547" t="s">
        <v>21</v>
      </c>
      <c r="W10" s="547" t="s">
        <v>41</v>
      </c>
      <c r="X10" s="560" t="s">
        <v>37</v>
      </c>
      <c r="Y10" s="560" t="s">
        <v>21</v>
      </c>
      <c r="Z10" s="569" t="s">
        <v>37</v>
      </c>
      <c r="AA10" s="569" t="s">
        <v>37</v>
      </c>
      <c r="AB10" s="547" t="s">
        <v>37</v>
      </c>
      <c r="AC10" s="574" t="s">
        <v>21</v>
      </c>
      <c r="AD10" s="547" t="s">
        <v>37</v>
      </c>
      <c r="AE10" s="547" t="s">
        <v>37</v>
      </c>
      <c r="AF10" s="560" t="s">
        <v>21</v>
      </c>
      <c r="AG10" s="107" t="s">
        <v>37</v>
      </c>
      <c r="AH10" s="681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/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546"/>
      <c r="D11" s="547"/>
      <c r="E11" s="547"/>
      <c r="F11" s="547"/>
      <c r="G11" s="547"/>
      <c r="H11" s="547"/>
      <c r="I11" s="560"/>
      <c r="J11" s="547"/>
      <c r="K11" s="560"/>
      <c r="L11" s="560"/>
      <c r="M11" s="547"/>
      <c r="N11" s="547"/>
      <c r="O11" s="547"/>
      <c r="P11" s="560"/>
      <c r="Q11" s="560"/>
      <c r="R11" s="560"/>
      <c r="S11" s="560"/>
      <c r="T11" s="547"/>
      <c r="U11" s="547"/>
      <c r="V11" s="678"/>
      <c r="W11" s="547"/>
      <c r="X11" s="107"/>
      <c r="Y11" s="107"/>
      <c r="Z11" s="148"/>
      <c r="AA11" s="569"/>
      <c r="AB11" s="547"/>
      <c r="AC11" s="547"/>
      <c r="AD11" s="547"/>
      <c r="AE11" s="547"/>
      <c r="AF11" s="560"/>
      <c r="AG11" s="107"/>
      <c r="AH11" s="681"/>
      <c r="AI11" s="587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49" t="s">
        <v>47</v>
      </c>
      <c r="D12" s="633" t="s">
        <v>34</v>
      </c>
      <c r="E12" s="633" t="s">
        <v>21</v>
      </c>
      <c r="F12" s="547" t="s">
        <v>21</v>
      </c>
      <c r="G12" s="547" t="s">
        <v>41</v>
      </c>
      <c r="H12" s="549" t="s">
        <v>24</v>
      </c>
      <c r="I12" s="496" t="s">
        <v>34</v>
      </c>
      <c r="J12" s="549" t="s">
        <v>21</v>
      </c>
      <c r="K12" s="549" t="s">
        <v>42</v>
      </c>
      <c r="L12" s="549" t="s">
        <v>21</v>
      </c>
      <c r="M12" s="549" t="s">
        <v>24</v>
      </c>
      <c r="N12" s="547" t="s">
        <v>34</v>
      </c>
      <c r="O12" s="547" t="s">
        <v>21</v>
      </c>
      <c r="P12" s="560" t="s">
        <v>42</v>
      </c>
      <c r="Q12" s="560" t="s">
        <v>41</v>
      </c>
      <c r="R12" s="555" t="s">
        <v>21</v>
      </c>
      <c r="S12" s="549" t="s">
        <v>42</v>
      </c>
      <c r="T12" s="549" t="s">
        <v>24</v>
      </c>
      <c r="U12" s="549" t="s">
        <v>34</v>
      </c>
      <c r="V12" s="549" t="s">
        <v>21</v>
      </c>
      <c r="W12" s="547" t="s">
        <v>24</v>
      </c>
      <c r="X12" s="107" t="s">
        <v>34</v>
      </c>
      <c r="Y12" s="107" t="s">
        <v>21</v>
      </c>
      <c r="Z12" s="148" t="s">
        <v>121</v>
      </c>
      <c r="AA12" s="565" t="s">
        <v>40</v>
      </c>
      <c r="AB12" s="555" t="s">
        <v>21</v>
      </c>
      <c r="AC12" s="580" t="s">
        <v>42</v>
      </c>
      <c r="AD12" s="580" t="s">
        <v>121</v>
      </c>
      <c r="AE12" s="680" t="s">
        <v>141</v>
      </c>
      <c r="AF12" s="641" t="s">
        <v>35</v>
      </c>
      <c r="AG12" s="143" t="s">
        <v>24</v>
      </c>
      <c r="AH12" s="682" t="s">
        <v>34</v>
      </c>
      <c r="AI12" s="587">
        <f t="shared" si="2"/>
        <v>18</v>
      </c>
      <c r="AJ12" s="100">
        <f t="shared" si="3"/>
        <v>1</v>
      </c>
      <c r="AK12" s="101">
        <f t="shared" si="4"/>
        <v>20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9</v>
      </c>
      <c r="AP12" s="55">
        <f t="shared" si="6"/>
        <v>9</v>
      </c>
      <c r="AQ12" s="55">
        <f t="shared" si="7"/>
        <v>5</v>
      </c>
      <c r="AR12" s="55">
        <f t="shared" si="8"/>
        <v>5</v>
      </c>
      <c r="AS12" s="55">
        <f t="shared" si="9"/>
        <v>5</v>
      </c>
      <c r="AT12" s="55">
        <f t="shared" si="10"/>
        <v>5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49</v>
      </c>
      <c r="D13" s="243" t="s">
        <v>21</v>
      </c>
      <c r="E13" s="201" t="s">
        <v>41</v>
      </c>
      <c r="F13" s="496" t="s">
        <v>28</v>
      </c>
      <c r="G13" s="107" t="s">
        <v>34</v>
      </c>
      <c r="H13" s="143" t="s">
        <v>21</v>
      </c>
      <c r="I13" s="107" t="s">
        <v>40</v>
      </c>
      <c r="J13" s="107" t="s">
        <v>41</v>
      </c>
      <c r="K13" s="107" t="s">
        <v>21</v>
      </c>
      <c r="L13" s="107" t="s">
        <v>28</v>
      </c>
      <c r="M13" s="107" t="s">
        <v>34</v>
      </c>
      <c r="N13" s="107" t="s">
        <v>21</v>
      </c>
      <c r="O13" s="107" t="s">
        <v>41</v>
      </c>
      <c r="P13" s="107" t="s">
        <v>36</v>
      </c>
      <c r="Q13" s="107" t="s">
        <v>21</v>
      </c>
      <c r="R13" s="107" t="s">
        <v>40</v>
      </c>
      <c r="S13" s="107" t="s">
        <v>28</v>
      </c>
      <c r="T13" s="107" t="s">
        <v>34</v>
      </c>
      <c r="U13" s="107" t="s">
        <v>21</v>
      </c>
      <c r="V13" s="107" t="s">
        <v>41</v>
      </c>
      <c r="W13" s="107" t="s">
        <v>36</v>
      </c>
      <c r="X13" s="107" t="s">
        <v>21</v>
      </c>
      <c r="Y13" s="107" t="s">
        <v>41</v>
      </c>
      <c r="Z13" s="148" t="s">
        <v>36</v>
      </c>
      <c r="AA13" s="148" t="s">
        <v>28</v>
      </c>
      <c r="AB13" s="547" t="s">
        <v>34</v>
      </c>
      <c r="AC13" s="547" t="s">
        <v>21</v>
      </c>
      <c r="AD13" s="547" t="s">
        <v>40</v>
      </c>
      <c r="AE13" s="547" t="s">
        <v>28</v>
      </c>
      <c r="AF13" s="560" t="s">
        <v>34</v>
      </c>
      <c r="AG13" s="107" t="s">
        <v>21</v>
      </c>
      <c r="AH13" s="164" t="s">
        <v>36</v>
      </c>
      <c r="AI13" s="587">
        <f t="shared" si="2"/>
        <v>18</v>
      </c>
      <c r="AJ13" s="100">
        <f t="shared" si="3"/>
        <v>0</v>
      </c>
      <c r="AK13" s="101">
        <f t="shared" si="4"/>
        <v>20</v>
      </c>
      <c r="AL13" s="104" t="s">
        <v>48</v>
      </c>
      <c r="AM13" s="103"/>
      <c r="AN13" s="55">
        <f t="shared" si="15"/>
        <v>0</v>
      </c>
      <c r="AO13" s="55">
        <f t="shared" si="5"/>
        <v>9</v>
      </c>
      <c r="AP13" s="55">
        <f t="shared" si="6"/>
        <v>9</v>
      </c>
      <c r="AQ13" s="55">
        <f t="shared" si="7"/>
        <v>0</v>
      </c>
      <c r="AR13" s="55">
        <f t="shared" si="8"/>
        <v>0</v>
      </c>
      <c r="AS13" s="55">
        <f t="shared" si="9"/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5</v>
      </c>
      <c r="AX13" s="55">
        <f t="shared" si="14"/>
        <v>5</v>
      </c>
    </row>
    <row r="14" spans="1:50" ht="14">
      <c r="A14" s="19" t="s">
        <v>46</v>
      </c>
      <c r="B14" s="20" t="s">
        <v>32</v>
      </c>
      <c r="C14" s="49" t="s">
        <v>153</v>
      </c>
      <c r="D14" s="107" t="s">
        <v>28</v>
      </c>
      <c r="E14" s="107" t="s">
        <v>34</v>
      </c>
      <c r="F14" s="496" t="s">
        <v>21</v>
      </c>
      <c r="G14" s="547" t="s">
        <v>24</v>
      </c>
      <c r="H14" s="547" t="s">
        <v>34</v>
      </c>
      <c r="I14" s="549" t="s">
        <v>21</v>
      </c>
      <c r="J14" s="572" t="s">
        <v>139</v>
      </c>
      <c r="K14" s="560" t="s">
        <v>40</v>
      </c>
      <c r="L14" s="547" t="s">
        <v>42</v>
      </c>
      <c r="M14" s="547" t="s">
        <v>21</v>
      </c>
      <c r="N14" s="549" t="s">
        <v>28</v>
      </c>
      <c r="O14" s="549" t="s">
        <v>34</v>
      </c>
      <c r="P14" s="549" t="s">
        <v>21</v>
      </c>
      <c r="Q14" s="549" t="s">
        <v>40</v>
      </c>
      <c r="R14" s="560" t="s">
        <v>24</v>
      </c>
      <c r="S14" s="560" t="s">
        <v>34</v>
      </c>
      <c r="T14" s="560" t="s">
        <v>21</v>
      </c>
      <c r="U14" s="547" t="s">
        <v>41</v>
      </c>
      <c r="V14" s="547" t="s">
        <v>28</v>
      </c>
      <c r="W14" s="547" t="s">
        <v>34</v>
      </c>
      <c r="X14" s="547" t="s">
        <v>21</v>
      </c>
      <c r="Y14" s="560" t="s">
        <v>40</v>
      </c>
      <c r="Z14" s="647" t="s">
        <v>21</v>
      </c>
      <c r="AA14" s="647" t="s">
        <v>21</v>
      </c>
      <c r="AB14" s="143" t="s">
        <v>24</v>
      </c>
      <c r="AC14" s="580" t="s">
        <v>34</v>
      </c>
      <c r="AD14" s="580" t="s">
        <v>21</v>
      </c>
      <c r="AE14" s="580" t="s">
        <v>36</v>
      </c>
      <c r="AF14" s="582" t="s">
        <v>41</v>
      </c>
      <c r="AG14" s="107" t="s">
        <v>28</v>
      </c>
      <c r="AH14" s="683" t="s">
        <v>34</v>
      </c>
      <c r="AI14" s="587">
        <f t="shared" si="2"/>
        <v>18</v>
      </c>
      <c r="AJ14" s="100">
        <f t="shared" si="3"/>
        <v>0</v>
      </c>
      <c r="AK14" s="101">
        <f t="shared" si="4"/>
        <v>28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3</v>
      </c>
      <c r="AR14" s="55">
        <f t="shared" si="8"/>
        <v>3</v>
      </c>
      <c r="AS14" s="55">
        <f t="shared" si="9"/>
        <v>3</v>
      </c>
      <c r="AT14" s="55">
        <f t="shared" si="10"/>
        <v>3</v>
      </c>
      <c r="AU14" s="55">
        <f t="shared" si="11"/>
        <v>4</v>
      </c>
      <c r="AV14" s="55">
        <f t="shared" si="12"/>
        <v>4</v>
      </c>
      <c r="AW14" s="55">
        <f t="shared" si="13"/>
        <v>4</v>
      </c>
      <c r="AX14" s="55">
        <f t="shared" si="14"/>
        <v>4</v>
      </c>
    </row>
    <row r="15" spans="1:50" ht="14">
      <c r="A15" s="33" t="s">
        <v>46</v>
      </c>
      <c r="B15" s="34" t="s">
        <v>32</v>
      </c>
      <c r="C15" s="49" t="s">
        <v>52</v>
      </c>
      <c r="D15" s="547" t="s">
        <v>41</v>
      </c>
      <c r="E15" s="547" t="s">
        <v>36</v>
      </c>
      <c r="F15" s="547" t="s">
        <v>42</v>
      </c>
      <c r="G15" s="547" t="s">
        <v>21</v>
      </c>
      <c r="H15" s="547" t="s">
        <v>40</v>
      </c>
      <c r="I15" s="560" t="s">
        <v>28</v>
      </c>
      <c r="J15" s="547" t="s">
        <v>34</v>
      </c>
      <c r="K15" s="563" t="s">
        <v>21</v>
      </c>
      <c r="L15" s="547" t="s">
        <v>40</v>
      </c>
      <c r="M15" s="547" t="s">
        <v>36</v>
      </c>
      <c r="N15" s="547" t="s">
        <v>42</v>
      </c>
      <c r="O15" s="560" t="s">
        <v>28</v>
      </c>
      <c r="P15" s="560" t="s">
        <v>34</v>
      </c>
      <c r="Q15" s="560" t="s">
        <v>21</v>
      </c>
      <c r="R15" s="560" t="s">
        <v>41</v>
      </c>
      <c r="S15" s="560" t="s">
        <v>41</v>
      </c>
      <c r="T15" s="563" t="s">
        <v>21</v>
      </c>
      <c r="U15" s="547" t="s">
        <v>40</v>
      </c>
      <c r="V15" s="547" t="s">
        <v>42</v>
      </c>
      <c r="W15" s="574" t="s">
        <v>21</v>
      </c>
      <c r="X15" s="560" t="s">
        <v>40</v>
      </c>
      <c r="Y15" s="560" t="s">
        <v>24</v>
      </c>
      <c r="Z15" s="569" t="s">
        <v>34</v>
      </c>
      <c r="AA15" s="569" t="s">
        <v>21</v>
      </c>
      <c r="AB15" s="547" t="s">
        <v>42</v>
      </c>
      <c r="AC15" s="547" t="s">
        <v>36</v>
      </c>
      <c r="AD15" s="547" t="s">
        <v>21</v>
      </c>
      <c r="AE15" s="547" t="s">
        <v>24</v>
      </c>
      <c r="AF15" s="560" t="s">
        <v>34</v>
      </c>
      <c r="AG15" s="107" t="s">
        <v>21</v>
      </c>
      <c r="AH15" s="681" t="s">
        <v>21</v>
      </c>
      <c r="AI15" s="587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53</v>
      </c>
      <c r="D16" s="547" t="s">
        <v>21</v>
      </c>
      <c r="E16" s="547" t="s">
        <v>28</v>
      </c>
      <c r="F16" s="547" t="s">
        <v>34</v>
      </c>
      <c r="G16" s="547" t="s">
        <v>21</v>
      </c>
      <c r="H16" s="547" t="s">
        <v>42</v>
      </c>
      <c r="I16" s="560" t="s">
        <v>42</v>
      </c>
      <c r="J16" s="547" t="s">
        <v>24</v>
      </c>
      <c r="K16" s="560" t="s">
        <v>34</v>
      </c>
      <c r="L16" s="560" t="s">
        <v>21</v>
      </c>
      <c r="M16" s="547" t="s">
        <v>40</v>
      </c>
      <c r="N16" s="547" t="s">
        <v>21</v>
      </c>
      <c r="O16" s="547" t="s">
        <v>40</v>
      </c>
      <c r="P16" s="560" t="s">
        <v>24</v>
      </c>
      <c r="Q16" s="560" t="s">
        <v>34</v>
      </c>
      <c r="R16" s="563" t="s">
        <v>21</v>
      </c>
      <c r="S16" s="560" t="s">
        <v>21</v>
      </c>
      <c r="T16" s="560" t="s">
        <v>36</v>
      </c>
      <c r="U16" s="547" t="s">
        <v>28</v>
      </c>
      <c r="V16" s="547" t="s">
        <v>34</v>
      </c>
      <c r="W16" s="547" t="s">
        <v>21</v>
      </c>
      <c r="X16" s="560" t="s">
        <v>42</v>
      </c>
      <c r="Y16" s="560" t="s">
        <v>36</v>
      </c>
      <c r="Z16" s="569" t="s">
        <v>40</v>
      </c>
      <c r="AA16" s="569" t="s">
        <v>24</v>
      </c>
      <c r="AB16" s="547" t="s">
        <v>34</v>
      </c>
      <c r="AC16" s="574" t="s">
        <v>21</v>
      </c>
      <c r="AD16" s="547" t="s">
        <v>41</v>
      </c>
      <c r="AE16" s="547" t="s">
        <v>41</v>
      </c>
      <c r="AF16" s="560" t="s">
        <v>42</v>
      </c>
      <c r="AG16" s="107" t="s">
        <v>21</v>
      </c>
      <c r="AH16" s="681" t="s">
        <v>41</v>
      </c>
      <c r="AI16" s="587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34" t="s">
        <v>32</v>
      </c>
      <c r="C17" s="49" t="s">
        <v>54</v>
      </c>
      <c r="D17" s="633" t="s">
        <v>21</v>
      </c>
      <c r="E17" s="547" t="s">
        <v>42</v>
      </c>
      <c r="F17" s="547" t="s">
        <v>40</v>
      </c>
      <c r="G17" s="107" t="s">
        <v>21</v>
      </c>
      <c r="H17" s="547" t="s">
        <v>41</v>
      </c>
      <c r="I17" s="547" t="s">
        <v>24</v>
      </c>
      <c r="J17" s="547" t="s">
        <v>34</v>
      </c>
      <c r="K17" s="560" t="s">
        <v>21</v>
      </c>
      <c r="L17" s="563" t="s">
        <v>21</v>
      </c>
      <c r="M17" s="547" t="s">
        <v>42</v>
      </c>
      <c r="N17" s="547" t="s">
        <v>36</v>
      </c>
      <c r="O17" s="560" t="s">
        <v>42</v>
      </c>
      <c r="P17" s="560" t="s">
        <v>28</v>
      </c>
      <c r="Q17" s="547" t="s">
        <v>34</v>
      </c>
      <c r="R17" s="547" t="s">
        <v>21</v>
      </c>
      <c r="S17" s="547" t="s">
        <v>40</v>
      </c>
      <c r="T17" s="560" t="s">
        <v>42</v>
      </c>
      <c r="U17" s="547" t="s">
        <v>21</v>
      </c>
      <c r="V17" s="547" t="s">
        <v>24</v>
      </c>
      <c r="W17" s="547" t="s">
        <v>34</v>
      </c>
      <c r="X17" s="560" t="s">
        <v>21</v>
      </c>
      <c r="Y17" s="547" t="s">
        <v>21</v>
      </c>
      <c r="Z17" s="565" t="s">
        <v>42</v>
      </c>
      <c r="AA17" s="565" t="s">
        <v>41</v>
      </c>
      <c r="AB17" s="549" t="s">
        <v>41</v>
      </c>
      <c r="AC17" s="581" t="s">
        <v>28</v>
      </c>
      <c r="AD17" s="581" t="s">
        <v>34</v>
      </c>
      <c r="AE17" s="574" t="s">
        <v>21</v>
      </c>
      <c r="AF17" s="560" t="s">
        <v>36</v>
      </c>
      <c r="AG17" s="107" t="s">
        <v>40</v>
      </c>
      <c r="AH17" s="681" t="s">
        <v>24</v>
      </c>
      <c r="AI17" s="587">
        <f t="shared" si="2"/>
        <v>18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49" t="s">
        <v>55</v>
      </c>
      <c r="D18" s="655" t="s">
        <v>34</v>
      </c>
      <c r="E18" s="655" t="s">
        <v>21</v>
      </c>
      <c r="F18" s="554" t="s">
        <v>36</v>
      </c>
      <c r="G18" s="549" t="s">
        <v>36</v>
      </c>
      <c r="H18" s="549" t="s">
        <v>28</v>
      </c>
      <c r="I18" s="549" t="s">
        <v>34</v>
      </c>
      <c r="J18" s="549" t="s">
        <v>21</v>
      </c>
      <c r="K18" s="549" t="s">
        <v>36</v>
      </c>
      <c r="L18" s="549" t="s">
        <v>36</v>
      </c>
      <c r="M18" s="549" t="s">
        <v>21</v>
      </c>
      <c r="N18" s="549" t="s">
        <v>24</v>
      </c>
      <c r="O18" s="549" t="s">
        <v>34</v>
      </c>
      <c r="P18" s="549" t="s">
        <v>21</v>
      </c>
      <c r="Q18" s="549" t="s">
        <v>21</v>
      </c>
      <c r="R18" s="549" t="s">
        <v>36</v>
      </c>
      <c r="S18" s="549" t="s">
        <v>36</v>
      </c>
      <c r="T18" s="549" t="s">
        <v>28</v>
      </c>
      <c r="U18" s="549" t="s">
        <v>34</v>
      </c>
      <c r="V18" s="549" t="s">
        <v>21</v>
      </c>
      <c r="W18" s="549" t="s">
        <v>21</v>
      </c>
      <c r="X18" s="549" t="s">
        <v>41</v>
      </c>
      <c r="Y18" s="549" t="s">
        <v>42</v>
      </c>
      <c r="Z18" s="566" t="s">
        <v>24</v>
      </c>
      <c r="AA18" s="566" t="s">
        <v>34</v>
      </c>
      <c r="AB18" s="107" t="s">
        <v>21</v>
      </c>
      <c r="AC18" s="107" t="s">
        <v>41</v>
      </c>
      <c r="AD18" s="107" t="s">
        <v>28</v>
      </c>
      <c r="AE18" s="107" t="s">
        <v>34</v>
      </c>
      <c r="AF18" s="172" t="s">
        <v>21</v>
      </c>
      <c r="AG18" s="107" t="s">
        <v>42</v>
      </c>
      <c r="AH18" s="681" t="s">
        <v>40</v>
      </c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49" t="s">
        <v>56</v>
      </c>
      <c r="D19" s="549" t="s">
        <v>24</v>
      </c>
      <c r="E19" s="549" t="s">
        <v>34</v>
      </c>
      <c r="F19" s="554" t="s">
        <v>21</v>
      </c>
      <c r="G19" s="549" t="s">
        <v>40</v>
      </c>
      <c r="H19" s="107" t="s">
        <v>36</v>
      </c>
      <c r="I19" s="107" t="s">
        <v>21</v>
      </c>
      <c r="J19" s="107" t="s">
        <v>28</v>
      </c>
      <c r="K19" s="107" t="s">
        <v>34</v>
      </c>
      <c r="L19" s="107" t="s">
        <v>21</v>
      </c>
      <c r="M19" s="107" t="s">
        <v>41</v>
      </c>
      <c r="N19" s="107" t="s">
        <v>40</v>
      </c>
      <c r="O19" s="107" t="s">
        <v>21</v>
      </c>
      <c r="P19" s="107" t="s">
        <v>40</v>
      </c>
      <c r="Q19" s="107" t="s">
        <v>24</v>
      </c>
      <c r="R19" s="107" t="s">
        <v>34</v>
      </c>
      <c r="S19" s="107" t="s">
        <v>21</v>
      </c>
      <c r="T19" s="107" t="s">
        <v>40</v>
      </c>
      <c r="U19" s="107" t="s">
        <v>36</v>
      </c>
      <c r="V19" s="107" t="s">
        <v>36</v>
      </c>
      <c r="W19" s="107" t="s">
        <v>40</v>
      </c>
      <c r="X19" s="560" t="s">
        <v>21</v>
      </c>
      <c r="Y19" s="560" t="s">
        <v>28</v>
      </c>
      <c r="Z19" s="565" t="s">
        <v>34</v>
      </c>
      <c r="AA19" s="149" t="s">
        <v>21</v>
      </c>
      <c r="AB19" s="143" t="s">
        <v>21</v>
      </c>
      <c r="AC19" s="107" t="s">
        <v>40</v>
      </c>
      <c r="AD19" s="107" t="s">
        <v>42</v>
      </c>
      <c r="AE19" s="107" t="s">
        <v>40</v>
      </c>
      <c r="AF19" s="172" t="s">
        <v>24</v>
      </c>
      <c r="AG19" s="107" t="s">
        <v>34</v>
      </c>
      <c r="AH19" s="164" t="s">
        <v>21</v>
      </c>
      <c r="AI19" s="587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34" t="s">
        <v>32</v>
      </c>
      <c r="C20" s="49" t="s">
        <v>57</v>
      </c>
      <c r="D20" s="547" t="s">
        <v>40</v>
      </c>
      <c r="E20" s="549" t="s">
        <v>24</v>
      </c>
      <c r="F20" s="547" t="s">
        <v>34</v>
      </c>
      <c r="G20" s="547" t="s">
        <v>21</v>
      </c>
      <c r="H20" s="547" t="s">
        <v>21</v>
      </c>
      <c r="I20" s="547" t="s">
        <v>36</v>
      </c>
      <c r="J20" s="547" t="s">
        <v>42</v>
      </c>
      <c r="K20" s="560" t="s">
        <v>24</v>
      </c>
      <c r="L20" s="560" t="s">
        <v>34</v>
      </c>
      <c r="M20" s="547" t="s">
        <v>21</v>
      </c>
      <c r="N20" s="560" t="s">
        <v>41</v>
      </c>
      <c r="O20" s="677" t="s">
        <v>157</v>
      </c>
      <c r="P20" s="547" t="s">
        <v>21</v>
      </c>
      <c r="Q20" s="547" t="s">
        <v>36</v>
      </c>
      <c r="R20" s="547" t="s">
        <v>28</v>
      </c>
      <c r="S20" s="549" t="s">
        <v>34</v>
      </c>
      <c r="T20" s="560" t="s">
        <v>21</v>
      </c>
      <c r="U20" s="547" t="s">
        <v>21</v>
      </c>
      <c r="V20" s="547" t="s">
        <v>40</v>
      </c>
      <c r="W20" s="547" t="s">
        <v>42</v>
      </c>
      <c r="X20" s="560" t="s">
        <v>28</v>
      </c>
      <c r="Y20" s="547" t="s">
        <v>34</v>
      </c>
      <c r="Z20" s="569" t="s">
        <v>21</v>
      </c>
      <c r="AA20" s="569" t="s">
        <v>42</v>
      </c>
      <c r="AB20" s="547" t="s">
        <v>40</v>
      </c>
      <c r="AC20" s="547" t="s">
        <v>24</v>
      </c>
      <c r="AD20" s="580" t="s">
        <v>34</v>
      </c>
      <c r="AE20" s="560" t="s">
        <v>21</v>
      </c>
      <c r="AF20" s="560" t="s">
        <v>40</v>
      </c>
      <c r="AG20" s="107" t="s">
        <v>36</v>
      </c>
      <c r="AH20" s="560" t="s">
        <v>21</v>
      </c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3</v>
      </c>
      <c r="AR20" s="55">
        <f t="shared" si="8"/>
        <v>3</v>
      </c>
      <c r="AS20" s="55">
        <f t="shared" si="9"/>
        <v>3</v>
      </c>
      <c r="AT20" s="55">
        <f t="shared" si="10"/>
        <v>3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294" t="s">
        <v>46</v>
      </c>
      <c r="B21" s="37" t="s">
        <v>32</v>
      </c>
      <c r="C21" s="557" t="s">
        <v>129</v>
      </c>
      <c r="D21" s="549" t="s">
        <v>42</v>
      </c>
      <c r="E21" s="549" t="s">
        <v>40</v>
      </c>
      <c r="F21" s="554" t="s">
        <v>24</v>
      </c>
      <c r="G21" s="549" t="s">
        <v>34</v>
      </c>
      <c r="H21" s="549" t="s">
        <v>21</v>
      </c>
      <c r="I21" s="549" t="s">
        <v>41</v>
      </c>
      <c r="J21" s="549" t="s">
        <v>21</v>
      </c>
      <c r="K21" s="549" t="s">
        <v>41</v>
      </c>
      <c r="L21" s="549" t="s">
        <v>41</v>
      </c>
      <c r="M21" s="555" t="s">
        <v>28</v>
      </c>
      <c r="N21" s="555" t="s">
        <v>34</v>
      </c>
      <c r="O21" s="555" t="s">
        <v>21</v>
      </c>
      <c r="P21" s="549" t="s">
        <v>21</v>
      </c>
      <c r="Q21" s="549" t="s">
        <v>42</v>
      </c>
      <c r="R21" s="549" t="s">
        <v>42</v>
      </c>
      <c r="S21" s="549" t="s">
        <v>24</v>
      </c>
      <c r="T21" s="549" t="s">
        <v>34</v>
      </c>
      <c r="U21" s="549" t="s">
        <v>21</v>
      </c>
      <c r="V21" s="679" t="s">
        <v>157</v>
      </c>
      <c r="W21" s="549" t="s">
        <v>28</v>
      </c>
      <c r="X21" s="549" t="s">
        <v>34</v>
      </c>
      <c r="Y21" s="549" t="s">
        <v>21</v>
      </c>
      <c r="Z21" s="647" t="s">
        <v>28</v>
      </c>
      <c r="AA21" s="647" t="s">
        <v>34</v>
      </c>
      <c r="AB21" s="555" t="s">
        <v>21</v>
      </c>
      <c r="AC21" s="581" t="s">
        <v>21</v>
      </c>
      <c r="AD21" s="580" t="s">
        <v>24</v>
      </c>
      <c r="AE21" s="580" t="s">
        <v>34</v>
      </c>
      <c r="AF21" s="582" t="s">
        <v>21</v>
      </c>
      <c r="AG21" s="107" t="s">
        <v>41</v>
      </c>
      <c r="AH21" s="683" t="s">
        <v>28</v>
      </c>
      <c r="AI21" s="587">
        <f t="shared" si="2"/>
        <v>18</v>
      </c>
      <c r="AJ21" s="100">
        <f t="shared" si="3"/>
        <v>0</v>
      </c>
      <c r="AK21" s="101">
        <f t="shared" si="4"/>
        <v>28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4</v>
      </c>
      <c r="AV21" s="55">
        <f t="shared" si="12"/>
        <v>4</v>
      </c>
      <c r="AW21" s="55">
        <f t="shared" si="13"/>
        <v>4</v>
      </c>
      <c r="AX21" s="55">
        <f t="shared" si="14"/>
        <v>4</v>
      </c>
    </row>
    <row r="22" spans="1:50" ht="14">
      <c r="A22" s="433" t="s">
        <v>46</v>
      </c>
      <c r="B22" s="599" t="s">
        <v>44</v>
      </c>
      <c r="C22" s="558" t="s">
        <v>61</v>
      </c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7"/>
      <c r="AA22" s="227"/>
      <c r="AB22" s="224"/>
      <c r="AC22" s="224"/>
      <c r="AD22" s="224"/>
      <c r="AE22" s="224"/>
      <c r="AF22" s="224"/>
      <c r="AG22" s="224"/>
      <c r="AH22" s="684"/>
      <c r="AI22" s="587">
        <f t="shared" si="2"/>
        <v>0</v>
      </c>
      <c r="AJ22" s="100">
        <f t="shared" si="3"/>
        <v>0</v>
      </c>
      <c r="AK22" s="101">
        <f t="shared" si="4"/>
        <v>0</v>
      </c>
      <c r="AL22" s="104" t="s">
        <v>51</v>
      </c>
      <c r="AM22" s="98"/>
      <c r="AN22" s="55">
        <f t="shared" si="15"/>
        <v>0</v>
      </c>
      <c r="AO22" s="55">
        <f t="shared" si="5"/>
        <v>0</v>
      </c>
      <c r="AP22" s="55">
        <f t="shared" si="6"/>
        <v>0</v>
      </c>
      <c r="AQ22" s="55">
        <f t="shared" si="7"/>
        <v>0</v>
      </c>
      <c r="AR22" s="55">
        <f t="shared" si="8"/>
        <v>0</v>
      </c>
      <c r="AS22" s="55">
        <f t="shared" si="9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  <c r="AX22" s="55">
        <f t="shared" si="14"/>
        <v>0</v>
      </c>
    </row>
    <row r="23" spans="1:50" ht="14">
      <c r="A23" s="19"/>
      <c r="B23" s="434"/>
      <c r="C23" s="559"/>
      <c r="D23" s="547"/>
      <c r="E23" s="547"/>
      <c r="F23" s="547"/>
      <c r="G23" s="107"/>
      <c r="H23" s="547"/>
      <c r="I23" s="547"/>
      <c r="J23" s="547"/>
      <c r="K23" s="560"/>
      <c r="L23" s="560"/>
      <c r="M23" s="547"/>
      <c r="N23" s="560"/>
      <c r="O23" s="547"/>
      <c r="P23" s="547"/>
      <c r="Q23" s="547"/>
      <c r="R23" s="547"/>
      <c r="S23" s="547"/>
      <c r="T23" s="547"/>
      <c r="U23" s="547"/>
      <c r="V23" s="547"/>
      <c r="W23" s="547"/>
      <c r="X23" s="560"/>
      <c r="Y23" s="547"/>
      <c r="Z23" s="566"/>
      <c r="AA23" s="566"/>
      <c r="AB23" s="107"/>
      <c r="AC23" s="107"/>
      <c r="AD23" s="580"/>
      <c r="AE23" s="580"/>
      <c r="AF23" s="582"/>
      <c r="AG23" s="107"/>
      <c r="AH23" s="683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373"/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47"/>
      <c r="E24" s="547"/>
      <c r="F24" s="547"/>
      <c r="G24" s="547"/>
      <c r="H24" s="547"/>
      <c r="I24" s="547"/>
      <c r="J24" s="548"/>
      <c r="K24" s="568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66"/>
      <c r="AA24" s="569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47"/>
      <c r="E25" s="547"/>
      <c r="F25" s="547"/>
      <c r="G25" s="547"/>
      <c r="H25" s="547"/>
      <c r="I25" s="547"/>
      <c r="J25" s="547"/>
      <c r="K25" s="547"/>
      <c r="L25" s="547"/>
      <c r="M25" s="560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66"/>
      <c r="AA25" s="566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47"/>
      <c r="E26" s="548"/>
      <c r="F26" s="547"/>
      <c r="G26" s="547"/>
      <c r="H26" s="547"/>
      <c r="I26" s="547"/>
      <c r="J26" s="548"/>
      <c r="K26" s="548"/>
      <c r="L26" s="548"/>
      <c r="M26" s="548"/>
      <c r="N26" s="548"/>
      <c r="O26" s="548"/>
      <c r="P26" s="548"/>
      <c r="Q26" s="548"/>
      <c r="R26" s="547"/>
      <c r="S26" s="547"/>
      <c r="T26" s="548"/>
      <c r="U26" s="548"/>
      <c r="V26" s="548"/>
      <c r="W26" s="548"/>
      <c r="X26" s="548"/>
      <c r="Y26" s="548"/>
      <c r="Z26" s="566"/>
      <c r="AA26" s="566"/>
      <c r="AB26" s="548"/>
      <c r="AC26" s="548"/>
      <c r="AD26" s="548"/>
      <c r="AE26" s="548"/>
      <c r="AF26" s="548"/>
      <c r="AG26" s="548"/>
      <c r="AH26" s="548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65"/>
      <c r="E27" s="532"/>
      <c r="F27" s="47"/>
      <c r="G27" s="48"/>
      <c r="H27" s="46"/>
      <c r="I27" s="53"/>
      <c r="J27" s="64"/>
      <c r="K27" s="65"/>
      <c r="L27" s="46"/>
      <c r="M27" s="46"/>
      <c r="N27" s="46"/>
      <c r="O27" s="67"/>
      <c r="P27" s="193"/>
      <c r="Q27" s="79"/>
      <c r="R27" s="65"/>
      <c r="S27" s="46"/>
      <c r="T27" s="46"/>
      <c r="U27" s="46"/>
      <c r="V27" s="46"/>
      <c r="W27" s="46"/>
      <c r="X27" s="81"/>
      <c r="Y27" s="65"/>
      <c r="Z27" s="46"/>
      <c r="AA27" s="46"/>
      <c r="AB27" s="46"/>
      <c r="AC27" s="46"/>
      <c r="AD27" s="46"/>
      <c r="AE27" s="46"/>
      <c r="AF27" s="46"/>
      <c r="AG27" s="46"/>
      <c r="AH27" s="46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/>
      <c r="E28" s="1311"/>
      <c r="F28" s="1311" t="s">
        <v>158</v>
      </c>
      <c r="G28" s="1311"/>
      <c r="H28" s="1311"/>
      <c r="I28" s="1311"/>
      <c r="J28" s="1311"/>
      <c r="K28" s="1311"/>
      <c r="L28" s="1311"/>
      <c r="M28" s="1311"/>
      <c r="N28" s="1311"/>
      <c r="O28" s="1311"/>
      <c r="P28" s="1311"/>
      <c r="Q28" s="1311"/>
      <c r="R28" s="1311"/>
      <c r="S28" s="1311"/>
      <c r="T28" s="1311"/>
      <c r="U28" s="1311" t="s">
        <v>135</v>
      </c>
      <c r="V28" s="1311"/>
      <c r="W28" s="1311"/>
      <c r="X28" s="1311" t="s">
        <v>67</v>
      </c>
      <c r="Y28" s="1310"/>
      <c r="Z28" s="1311" t="s">
        <v>84</v>
      </c>
      <c r="AA28" s="1311"/>
      <c r="AB28" s="1311"/>
      <c r="AC28" s="1310"/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0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0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0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0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0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0</v>
      </c>
      <c r="G36" s="55">
        <f t="shared" si="17"/>
        <v>0</v>
      </c>
      <c r="H36" s="55">
        <f t="shared" si="17"/>
        <v>0</v>
      </c>
      <c r="I36" s="55">
        <f t="shared" si="17"/>
        <v>0</v>
      </c>
      <c r="J36" s="55">
        <f t="shared" si="17"/>
        <v>0</v>
      </c>
      <c r="K36" s="55">
        <f t="shared" si="17"/>
        <v>0</v>
      </c>
      <c r="L36" s="55">
        <f t="shared" si="17"/>
        <v>0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0</v>
      </c>
      <c r="Q36" s="55">
        <f t="shared" si="17"/>
        <v>0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0</v>
      </c>
      <c r="W36" s="55">
        <f t="shared" si="17"/>
        <v>0</v>
      </c>
      <c r="X36" s="55">
        <f t="shared" si="17"/>
        <v>0</v>
      </c>
      <c r="Y36" s="55">
        <f t="shared" si="17"/>
        <v>0</v>
      </c>
      <c r="Z36" s="55">
        <f t="shared" si="17"/>
        <v>0</v>
      </c>
      <c r="AA36" s="55">
        <f t="shared" si="17"/>
        <v>0</v>
      </c>
      <c r="AB36" s="55">
        <f t="shared" si="17"/>
        <v>0</v>
      </c>
      <c r="AC36" s="55">
        <f t="shared" si="17"/>
        <v>0</v>
      </c>
      <c r="AD36" s="55">
        <f t="shared" si="17"/>
        <v>0</v>
      </c>
      <c r="AE36" s="55">
        <f t="shared" si="17"/>
        <v>1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27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14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1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0</v>
      </c>
      <c r="G57" s="55">
        <f t="shared" si="38"/>
        <v>0</v>
      </c>
      <c r="H57" s="55">
        <f t="shared" si="38"/>
        <v>0</v>
      </c>
      <c r="I57" s="55">
        <f t="shared" si="38"/>
        <v>0</v>
      </c>
      <c r="J57" s="55">
        <f t="shared" si="38"/>
        <v>0</v>
      </c>
      <c r="K57" s="55">
        <f t="shared" si="38"/>
        <v>0</v>
      </c>
      <c r="L57" s="55">
        <f t="shared" si="38"/>
        <v>0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0</v>
      </c>
      <c r="Q57" s="55">
        <f t="shared" si="38"/>
        <v>0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0</v>
      </c>
      <c r="W57" s="55">
        <f t="shared" si="38"/>
        <v>0</v>
      </c>
      <c r="X57" s="55">
        <f t="shared" si="38"/>
        <v>0</v>
      </c>
      <c r="Y57" s="55">
        <f t="shared" si="38"/>
        <v>0</v>
      </c>
      <c r="Z57" s="55">
        <f t="shared" si="38"/>
        <v>0</v>
      </c>
      <c r="AA57" s="55">
        <f t="shared" si="38"/>
        <v>0</v>
      </c>
      <c r="AB57" s="55">
        <f t="shared" si="38"/>
        <v>0</v>
      </c>
      <c r="AC57" s="55">
        <f t="shared" si="38"/>
        <v>0</v>
      </c>
      <c r="AD57" s="55">
        <f t="shared" si="38"/>
        <v>0</v>
      </c>
      <c r="AE57" s="55">
        <f t="shared" si="38"/>
        <v>1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>
      <c r="C58" s="1" t="s">
        <v>159</v>
      </c>
      <c r="D58" s="55">
        <f t="shared" ref="D58:AH58" si="39">COUNTIF(D8:D22,"日")</f>
        <v>1</v>
      </c>
      <c r="E58" s="55">
        <f t="shared" si="39"/>
        <v>1</v>
      </c>
      <c r="F58" s="55">
        <f t="shared" si="39"/>
        <v>1</v>
      </c>
      <c r="G58" s="55">
        <f t="shared" si="39"/>
        <v>1</v>
      </c>
      <c r="H58" s="55">
        <f t="shared" si="39"/>
        <v>1</v>
      </c>
      <c r="I58" s="55">
        <f t="shared" si="39"/>
        <v>1</v>
      </c>
      <c r="J58" s="55">
        <f t="shared" si="39"/>
        <v>1</v>
      </c>
      <c r="K58" s="55">
        <f t="shared" si="39"/>
        <v>1</v>
      </c>
      <c r="L58" s="55">
        <f t="shared" si="39"/>
        <v>1</v>
      </c>
      <c r="M58" s="55">
        <f t="shared" si="39"/>
        <v>1</v>
      </c>
      <c r="N58" s="55">
        <f t="shared" si="39"/>
        <v>1</v>
      </c>
      <c r="O58" s="55">
        <f t="shared" si="39"/>
        <v>1</v>
      </c>
      <c r="P58" s="55">
        <f t="shared" si="39"/>
        <v>1</v>
      </c>
      <c r="Q58" s="55">
        <f t="shared" si="39"/>
        <v>1</v>
      </c>
      <c r="R58" s="55">
        <f t="shared" si="39"/>
        <v>1</v>
      </c>
      <c r="S58" s="55">
        <f t="shared" si="39"/>
        <v>1</v>
      </c>
      <c r="T58" s="55">
        <f t="shared" si="39"/>
        <v>1</v>
      </c>
      <c r="U58" s="55">
        <f t="shared" si="39"/>
        <v>1</v>
      </c>
      <c r="V58" s="55">
        <f t="shared" si="39"/>
        <v>1</v>
      </c>
      <c r="W58" s="55">
        <f t="shared" si="39"/>
        <v>1</v>
      </c>
      <c r="X58" s="55">
        <f t="shared" si="39"/>
        <v>1</v>
      </c>
      <c r="Y58" s="55">
        <f t="shared" si="39"/>
        <v>1</v>
      </c>
      <c r="Z58" s="55">
        <f t="shared" si="39"/>
        <v>1</v>
      </c>
      <c r="AA58" s="55">
        <f t="shared" si="39"/>
        <v>1</v>
      </c>
      <c r="AB58" s="55">
        <f t="shared" si="39"/>
        <v>1</v>
      </c>
      <c r="AC58" s="55">
        <f t="shared" si="39"/>
        <v>1</v>
      </c>
      <c r="AD58" s="55">
        <f t="shared" si="39"/>
        <v>1</v>
      </c>
      <c r="AE58" s="55">
        <f t="shared" si="39"/>
        <v>1</v>
      </c>
      <c r="AF58" s="55">
        <f t="shared" si="39"/>
        <v>1</v>
      </c>
      <c r="AG58" s="55">
        <f t="shared" si="39"/>
        <v>1</v>
      </c>
      <c r="AH58" s="55">
        <f t="shared" si="39"/>
        <v>1</v>
      </c>
    </row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566" priority="158" stopIfTrue="1">
      <formula>AND(WEEKDAY(C$5)=1)</formula>
    </cfRule>
  </conditionalFormatting>
  <conditionalFormatting sqref="D18:D23">
    <cfRule type="expression" dxfId="10565" priority="75" stopIfTrue="1">
      <formula>AND(WEEKDAY(D$5)=1)</formula>
    </cfRule>
  </conditionalFormatting>
  <conditionalFormatting sqref="D13:E14">
    <cfRule type="expression" dxfId="10564" priority="101" stopIfTrue="1">
      <formula>AND(WEEKDAY(D$5)=1)</formula>
    </cfRule>
  </conditionalFormatting>
  <conditionalFormatting sqref="D18:E18">
    <cfRule type="expression" dxfId="10563" priority="262" stopIfTrue="1">
      <formula>AND(WEEKDAY(D$5)=1)</formula>
    </cfRule>
  </conditionalFormatting>
  <conditionalFormatting sqref="D14:F14">
    <cfRule type="expression" dxfId="10562" priority="105" stopIfTrue="1">
      <formula>AND(WEEKDAY(D$5)=1)</formula>
    </cfRule>
  </conditionalFormatting>
  <conditionalFormatting sqref="D11:G12">
    <cfRule type="expression" dxfId="10561" priority="73" stopIfTrue="1">
      <formula>AND(WEEKDAY(D$5)=1)</formula>
    </cfRule>
  </conditionalFormatting>
  <conditionalFormatting sqref="D9:I10">
    <cfRule type="expression" dxfId="10560" priority="223" stopIfTrue="1">
      <formula>AND(WEEKDAY(D$5)=1)</formula>
    </cfRule>
  </conditionalFormatting>
  <conditionalFormatting sqref="D17:N17">
    <cfRule type="expression" dxfId="10559" priority="1" stopIfTrue="1">
      <formula>AND(WEEKDAY(D$5)=1)</formula>
    </cfRule>
  </conditionalFormatting>
  <conditionalFormatting sqref="D21:N21">
    <cfRule type="expression" dxfId="10558" priority="242" stopIfTrue="1">
      <formula>AND(WEEKDAY(D$5)=1)</formula>
    </cfRule>
  </conditionalFormatting>
  <conditionalFormatting sqref="D8:Q8">
    <cfRule type="expression" dxfId="10557" priority="68" stopIfTrue="1">
      <formula>AND(WEEKDAY(D$5)=1)</formula>
    </cfRule>
  </conditionalFormatting>
  <conditionalFormatting sqref="D15:AA16">
    <cfRule type="expression" dxfId="10556" priority="193" stopIfTrue="1">
      <formula>AND(WEEKDAY(D$5)=1)</formula>
    </cfRule>
  </conditionalFormatting>
  <conditionalFormatting sqref="D5:AH7">
    <cfRule type="expression" dxfId="10555" priority="270" stopIfTrue="1">
      <formula>AND(WEEKDAY(D$5)=1)</formula>
    </cfRule>
  </conditionalFormatting>
  <conditionalFormatting sqref="D23:AH26">
    <cfRule type="expression" dxfId="10554" priority="13" stopIfTrue="1">
      <formula>AND(WEEKDAY(D$5)=1)</formula>
    </cfRule>
  </conditionalFormatting>
  <conditionalFormatting sqref="E18:E21">
    <cfRule type="expression" dxfId="10553" priority="78" stopIfTrue="1">
      <formula>AND(WEEKDAY(E$5)=1)</formula>
    </cfRule>
  </conditionalFormatting>
  <conditionalFormatting sqref="E22:AG22">
    <cfRule type="expression" dxfId="10552" priority="70" stopIfTrue="1">
      <formula>AND(WEEKDAY(E$5)=1)</formula>
    </cfRule>
  </conditionalFormatting>
  <conditionalFormatting sqref="F11:F14">
    <cfRule type="expression" dxfId="10551" priority="72" stopIfTrue="1">
      <formula>AND(WEEKDAY(F$5)=1)</formula>
    </cfRule>
  </conditionalFormatting>
  <conditionalFormatting sqref="F18:F19">
    <cfRule type="expression" dxfId="10550" priority="76" stopIfTrue="1">
      <formula>AND(WEEKDAY(F$5)=1)</formula>
    </cfRule>
  </conditionalFormatting>
  <conditionalFormatting sqref="F20:I20 P20:R20 T20:Y20">
    <cfRule type="expression" dxfId="10549" priority="198" stopIfTrue="1">
      <formula>AND(WEEKDAY(F$5)=1)</formula>
    </cfRule>
  </conditionalFormatting>
  <conditionalFormatting sqref="G13:H14">
    <cfRule type="expression" dxfId="10548" priority="10" stopIfTrue="1">
      <formula>AND(WEEKDAY(G$5)=1)</formula>
    </cfRule>
  </conditionalFormatting>
  <conditionalFormatting sqref="G18:H18">
    <cfRule type="expression" dxfId="10547" priority="184" stopIfTrue="1">
      <formula>AND(WEEKDAY(G$5)=1)</formula>
    </cfRule>
  </conditionalFormatting>
  <conditionalFormatting sqref="G19:I19">
    <cfRule type="expression" dxfId="10546" priority="77" stopIfTrue="1">
      <formula>AND(WEEKDAY(G$5)=1)</formula>
    </cfRule>
  </conditionalFormatting>
  <conditionalFormatting sqref="H12">
    <cfRule type="expression" dxfId="10545" priority="213" stopIfTrue="1">
      <formula>AND(WEEKDAY(H$5)=1)</formula>
    </cfRule>
  </conditionalFormatting>
  <conditionalFormatting sqref="H11:I11">
    <cfRule type="expression" dxfId="10544" priority="226" stopIfTrue="1">
      <formula>AND(WEEKDAY(H$5)=1)</formula>
    </cfRule>
  </conditionalFormatting>
  <conditionalFormatting sqref="I12:I14">
    <cfRule type="expression" dxfId="10543" priority="8" stopIfTrue="1">
      <formula>AND(WEEKDAY(I$5)=1)</formula>
    </cfRule>
  </conditionalFormatting>
  <conditionalFormatting sqref="I16:I19">
    <cfRule type="expression" dxfId="10542" priority="3" stopIfTrue="1">
      <formula>AND(WEEKDAY(I$5)=1)</formula>
    </cfRule>
  </conditionalFormatting>
  <conditionalFormatting sqref="J10:K11 L11:M11">
    <cfRule type="expression" dxfId="10541" priority="224" stopIfTrue="1">
      <formula>AND(WEEKDAY(J$5)=1)</formula>
    </cfRule>
  </conditionalFormatting>
  <conditionalFormatting sqref="J12:M15">
    <cfRule type="expression" dxfId="10540" priority="11" stopIfTrue="1">
      <formula>AND(WEEKDAY(J$5)=1)</formula>
    </cfRule>
  </conditionalFormatting>
  <conditionalFormatting sqref="J18:M20">
    <cfRule type="expression" dxfId="10539" priority="172" stopIfTrue="1">
      <formula>AND(WEEKDAY(J$5)=1)</formula>
    </cfRule>
  </conditionalFormatting>
  <conditionalFormatting sqref="J9:Z9">
    <cfRule type="expression" dxfId="10538" priority="65" stopIfTrue="1">
      <formula>AND(WEEKDAY(J$5)=1)</formula>
    </cfRule>
  </conditionalFormatting>
  <conditionalFormatting sqref="M16:P17">
    <cfRule type="expression" dxfId="10537" priority="196" stopIfTrue="1">
      <formula>AND(WEEKDAY(M$5)=1)</formula>
    </cfRule>
  </conditionalFormatting>
  <conditionalFormatting sqref="N18:N21">
    <cfRule type="expression" dxfId="10536" priority="180" stopIfTrue="1">
      <formula>AND(WEEKDAY(N$5)=1)</formula>
    </cfRule>
  </conditionalFormatting>
  <conditionalFormatting sqref="N13:O15">
    <cfRule type="expression" dxfId="10535" priority="94" stopIfTrue="1">
      <formula>AND(WEEKDAY(N$5)=1)</formula>
    </cfRule>
  </conditionalFormatting>
  <conditionalFormatting sqref="N11:Q12">
    <cfRule type="expression" dxfId="10534" priority="92" stopIfTrue="1">
      <formula>AND(WEEKDAY(N$5)=1)</formula>
    </cfRule>
  </conditionalFormatting>
  <conditionalFormatting sqref="O17:O21">
    <cfRule type="expression" dxfId="10533" priority="48" stopIfTrue="1">
      <formula>AND(WEEKDAY(O$5)=1)</formula>
    </cfRule>
  </conditionalFormatting>
  <conditionalFormatting sqref="P11:Q14">
    <cfRule type="expression" dxfId="10532" priority="91" stopIfTrue="1">
      <formula>AND(WEEKDAY(P$5)=1)</formula>
    </cfRule>
  </conditionalFormatting>
  <conditionalFormatting sqref="P15:S15 J16:L16 Q16:S16 J18:O18 P19:S19 L20:N20 J20:K21">
    <cfRule type="expression" dxfId="10531" priority="263" stopIfTrue="1">
      <formula>AND(WEEKDAY(J$5)=1)</formula>
    </cfRule>
  </conditionalFormatting>
  <conditionalFormatting sqref="Q18:X18">
    <cfRule type="expression" dxfId="10530" priority="66" stopIfTrue="1">
      <formula>AND(WEEKDAY(Q$5)=1)</formula>
    </cfRule>
  </conditionalFormatting>
  <conditionalFormatting sqref="R8:S9">
    <cfRule type="expression" dxfId="10529" priority="84" stopIfTrue="1">
      <formula>AND(WEEKDAY(R$5)=1)</formula>
    </cfRule>
  </conditionalFormatting>
  <conditionalFormatting sqref="R12:S14">
    <cfRule type="expression" dxfId="10528" priority="86" stopIfTrue="1">
      <formula>AND(WEEKDAY(R$5)=1)</formula>
    </cfRule>
  </conditionalFormatting>
  <conditionalFormatting sqref="R11:W11">
    <cfRule type="expression" dxfId="10527" priority="88" stopIfTrue="1">
      <formula>AND(WEEKDAY(R$5)=1)</formula>
    </cfRule>
  </conditionalFormatting>
  <conditionalFormatting sqref="S18:T21">
    <cfRule type="expression" dxfId="10526" priority="71" stopIfTrue="1">
      <formula>AND(WEEKDAY(S$5)=1)</formula>
    </cfRule>
  </conditionalFormatting>
  <conditionalFormatting sqref="T12:T16">
    <cfRule type="expression" dxfId="10525" priority="85" stopIfTrue="1">
      <formula>AND(WEEKDAY(T$5)=1)</formula>
    </cfRule>
  </conditionalFormatting>
  <conditionalFormatting sqref="T8:Z8 AB8:AB10 AG8:AH13 L10:Z10">
    <cfRule type="expression" dxfId="10524" priority="204" stopIfTrue="1">
      <formula>AND(WEEKDAY(L$5)=1)</formula>
    </cfRule>
  </conditionalFormatting>
  <conditionalFormatting sqref="U12:U15">
    <cfRule type="expression" dxfId="10523" priority="87" stopIfTrue="1">
      <formula>AND(WEEKDAY(U$5)=1)</formula>
    </cfRule>
  </conditionalFormatting>
  <conditionalFormatting sqref="U18:W19">
    <cfRule type="expression" dxfId="10522" priority="182" stopIfTrue="1">
      <formula>AND(WEEKDAY(U$5)=1)</formula>
    </cfRule>
  </conditionalFormatting>
  <conditionalFormatting sqref="V12:W13">
    <cfRule type="expression" dxfId="10521" priority="153" stopIfTrue="1">
      <formula>AND(WEEKDAY(V$5)=1)</formula>
    </cfRule>
  </conditionalFormatting>
  <conditionalFormatting sqref="V14:Y14">
    <cfRule type="expression" dxfId="10520" priority="229" stopIfTrue="1">
      <formula>AND(WEEKDAY(V$5)=1)</formula>
    </cfRule>
  </conditionalFormatting>
  <conditionalFormatting sqref="V19:Y19">
    <cfRule type="expression" dxfId="10519" priority="149" stopIfTrue="1">
      <formula>AND(WEEKDAY(V$5)=1)</formula>
    </cfRule>
  </conditionalFormatting>
  <conditionalFormatting sqref="V15:Z15 U16:Z16 P17:Y17 AC19:AG21 AH19:AH22 P21:Z21">
    <cfRule type="expression" dxfId="10518" priority="240" stopIfTrue="1">
      <formula>AND(WEEKDAY(P$5)=1)</formula>
    </cfRule>
  </conditionalFormatting>
  <conditionalFormatting sqref="X13:Y13">
    <cfRule type="expression" dxfId="10517" priority="214" stopIfTrue="1">
      <formula>AND(WEEKDAY(X$5)=1)</formula>
    </cfRule>
  </conditionalFormatting>
  <conditionalFormatting sqref="X11:Z12">
    <cfRule type="expression" dxfId="10516" priority="147" stopIfTrue="1">
      <formula>AND(WEEKDAY(X$5)=1)</formula>
    </cfRule>
  </conditionalFormatting>
  <conditionalFormatting sqref="Y17:Y18 Q18:R19 P18:P21">
    <cfRule type="expression" dxfId="10515" priority="185" stopIfTrue="1">
      <formula>AND(WEEKDAY(P$5)=1)</formula>
    </cfRule>
  </conditionalFormatting>
  <conditionalFormatting sqref="Z13:Z14">
    <cfRule type="expression" dxfId="10514" priority="27" stopIfTrue="1">
      <formula>AND(WEEKDAY(Z$5)=1)</formula>
    </cfRule>
  </conditionalFormatting>
  <conditionalFormatting sqref="Z17:Z20">
    <cfRule type="expression" dxfId="10513" priority="23" stopIfTrue="1">
      <formula>AND(WEEKDAY(Z$5)=1)</formula>
    </cfRule>
  </conditionalFormatting>
  <conditionalFormatting sqref="Z18:AA18">
    <cfRule type="expression" dxfId="10512" priority="22" stopIfTrue="1">
      <formula>AND(WEEKDAY(Z$5)=1)</formula>
    </cfRule>
  </conditionalFormatting>
  <conditionalFormatting sqref="AA8:AA21">
    <cfRule type="expression" dxfId="10511" priority="24" stopIfTrue="1">
      <formula>AND(WEEKDAY(AA$5)=1)</formula>
    </cfRule>
  </conditionalFormatting>
  <conditionalFormatting sqref="AA20:AH20">
    <cfRule type="expression" dxfId="10510" priority="113" stopIfTrue="1">
      <formula>AND(WEEKDAY(AA$5)=1)</formula>
    </cfRule>
  </conditionalFormatting>
  <conditionalFormatting sqref="AB14:AB21">
    <cfRule type="expression" dxfId="10509" priority="21" stopIfTrue="1">
      <formula>AND(WEEKDAY(AB$5)=1)</formula>
    </cfRule>
  </conditionalFormatting>
  <conditionalFormatting sqref="AB11:AF17">
    <cfRule type="expression" dxfId="10508" priority="25" stopIfTrue="1">
      <formula>AND(WEEKDAY(AB$5)=1)</formula>
    </cfRule>
  </conditionalFormatting>
  <conditionalFormatting sqref="AC8:AF18">
    <cfRule type="expression" dxfId="10507" priority="20" stopIfTrue="1">
      <formula>AND(WEEKDAY(AC$5)=1)</formula>
    </cfRule>
  </conditionalFormatting>
  <conditionalFormatting sqref="AC14:AH14">
    <cfRule type="expression" dxfId="10506" priority="53" stopIfTrue="1">
      <formula>AND(WEEKDAY(AC$5)=1)</formula>
    </cfRule>
  </conditionalFormatting>
  <conditionalFormatting sqref="AD19">
    <cfRule type="expression" dxfId="10505" priority="238" stopIfTrue="1">
      <formula>AND(WEEKDAY(AD$5)=1)</formula>
    </cfRule>
  </conditionalFormatting>
  <conditionalFormatting sqref="AG15:AH18">
    <cfRule type="expression" dxfId="10504" priority="57" stopIfTrue="1">
      <formula>AND(WEEKDAY(AG$5)=1)</formula>
    </cfRule>
  </conditionalFormatting>
  <conditionalFormatting sqref="AI8:AK26 AN8:AN26">
    <cfRule type="cellIs" dxfId="10503" priority="271" stopIfTrue="1" operator="equal">
      <formula>0</formula>
    </cfRule>
  </conditionalFormatting>
  <dataValidations count="4">
    <dataValidation type="list" allowBlank="1" showInputMessage="1" showErrorMessage="1" sqref="D20 F20:I20 N20 P20:R20 U20:Y20 AA20:AB20 AE20:AF20 AH20 J25:M25 D23:D26 N23:Y25 E23:F25 Z24:AH25 G24:I25" xr:uid="{00000000-0002-0000-2600-000000000000}">
      <formula1>"ヤ,2早,3早,2オ,3オ,2－,3－,－,日,有,2,3,"</formula1>
    </dataValidation>
    <dataValidation type="list" allowBlank="1" showInputMessage="1" showErrorMessage="1" sqref="AB14" xr:uid="{00000000-0002-0000-2600-000001000000}">
      <formula1>"ヤ,2早,3早,2オ,3オ,2－,3－,－,日,有,2,3,事,ﾍﾙ,ｹｱ,6:30,7:00,8:30,8:00,研"</formula1>
    </dataValidation>
    <dataValidation type="list" allowBlank="1" showInputMessage="1" showErrorMessage="1" sqref="Z14:AA14 AC14:AH14 E20 J20:K20 M20 S20:T20 Z20 AC20:AD20 AG20 M21:U21 W21:AA21 N22:AA22 G23:K23 Z23:AH23 J24:K24 E26:AH26 C57 L8:L24 M22:M24 Z15:AH19 D21:K22 AB21:AH22 M8:Y19 Z8:AH13 D8:K19" xr:uid="{00000000-0002-0000-2600-000002000000}">
      <formula1>"ヤ,2早,3早,2オ,3オ,2－,3－,－,日,有,2,3,事,ﾍﾙ,ｹｱ,6:30,7:00,8:30,10:30,研"</formula1>
    </dataValidation>
    <dataValidation type="list" allowBlank="1" showInputMessage="1" showErrorMessage="1" sqref="O20 V21" xr:uid="{00000000-0002-0000-2600-000003000000}">
      <formula1>"ヤ,2早,3早,2オ,3オ,2－,3－,－,日,有,2,3,事,ﾍﾙ,ｹｱ,6:30,7:00,8:30,10:00,研"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X60"/>
  <sheetViews>
    <sheetView workbookViewId="0">
      <selection activeCell="AH18" sqref="AH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44044</v>
      </c>
      <c r="E5" s="11">
        <f>DATE($A$1,$D$2,2)</f>
        <v>44045</v>
      </c>
      <c r="F5" s="11">
        <f>DATE($A$1,$D$2,3)</f>
        <v>44046</v>
      </c>
      <c r="G5" s="11">
        <f>DATE($A$1,$D$2,4)</f>
        <v>44047</v>
      </c>
      <c r="H5" s="11">
        <f>DATE($A$1,$D$2,5)</f>
        <v>44048</v>
      </c>
      <c r="I5" s="11">
        <f>DATE($A$1,$D$2,6)</f>
        <v>44049</v>
      </c>
      <c r="J5" s="11">
        <f>DATE($A$1,$D$2,7)</f>
        <v>44050</v>
      </c>
      <c r="K5" s="11">
        <f>DATE($A$1,$D$2,8)</f>
        <v>44051</v>
      </c>
      <c r="L5" s="11">
        <f>DATE($A$1,$D$2,9)</f>
        <v>44052</v>
      </c>
      <c r="M5" s="11">
        <f>DATE($A$1,$D$2,10)</f>
        <v>44053</v>
      </c>
      <c r="N5" s="56">
        <f>DATE($A$1,$D$2,11)</f>
        <v>44054</v>
      </c>
      <c r="O5" s="11">
        <f>DATE($A$1,$D$2,12)</f>
        <v>44055</v>
      </c>
      <c r="P5" s="11">
        <f>DATE($A$1,$D$2,13)</f>
        <v>44056</v>
      </c>
      <c r="Q5" s="11">
        <f>DATE($A$1,$D$2,14)</f>
        <v>44057</v>
      </c>
      <c r="R5" s="11">
        <f>DATE($A$1,$D$2,15)</f>
        <v>44058</v>
      </c>
      <c r="S5" s="11">
        <f>DATE($A$1,$D$2,16)</f>
        <v>44059</v>
      </c>
      <c r="T5" s="11">
        <f>DATE($A$1,$D$2,17)</f>
        <v>44060</v>
      </c>
      <c r="U5" s="11">
        <f>DATE($A$1,$D$2,18)</f>
        <v>44061</v>
      </c>
      <c r="V5" s="11">
        <f>DATE($A$1,$D$2,19)</f>
        <v>44062</v>
      </c>
      <c r="W5" s="11">
        <f>DATE($A$1,$D$2,20)</f>
        <v>44063</v>
      </c>
      <c r="X5" s="11">
        <f>DATE($A$1,$D$2,21)</f>
        <v>44064</v>
      </c>
      <c r="Y5" s="11">
        <f>DATE($A$1,$D$2,22)</f>
        <v>44065</v>
      </c>
      <c r="Z5" s="11">
        <f>DATE($A$1,$D$2,23)</f>
        <v>44066</v>
      </c>
      <c r="AA5" s="11">
        <f>DATE($A$1,$D$2,24)</f>
        <v>44067</v>
      </c>
      <c r="AB5" s="11">
        <f>DATE($A$1,$D$2,25)</f>
        <v>44068</v>
      </c>
      <c r="AC5" s="11">
        <f>DATE($A$1,$D$2,26)</f>
        <v>44069</v>
      </c>
      <c r="AD5" s="11">
        <f>DATE($A$1,$D$2,27)</f>
        <v>44070</v>
      </c>
      <c r="AE5" s="11">
        <f>DATE($A$1,$D$2,28)</f>
        <v>44071</v>
      </c>
      <c r="AF5" s="88">
        <f>DATE($A$1,$D$2,29)</f>
        <v>44072</v>
      </c>
      <c r="AG5" s="11">
        <f>DATE($A$1,$D$2,30)</f>
        <v>44073</v>
      </c>
      <c r="AH5" s="478">
        <f>DATE($A$1,$D$2,31)</f>
        <v>44074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44044</v>
      </c>
      <c r="E6" s="11">
        <f t="shared" si="0"/>
        <v>44045</v>
      </c>
      <c r="F6" s="529">
        <f t="shared" si="0"/>
        <v>44046</v>
      </c>
      <c r="G6" s="529">
        <f t="shared" si="0"/>
        <v>44047</v>
      </c>
      <c r="H6" s="529">
        <f t="shared" si="0"/>
        <v>44048</v>
      </c>
      <c r="I6" s="529">
        <f t="shared" si="0"/>
        <v>44049</v>
      </c>
      <c r="J6" s="529">
        <f t="shared" si="0"/>
        <v>44050</v>
      </c>
      <c r="K6" s="529">
        <f t="shared" si="0"/>
        <v>44051</v>
      </c>
      <c r="L6" s="529">
        <f t="shared" si="0"/>
        <v>44052</v>
      </c>
      <c r="M6" s="543">
        <f t="shared" si="0"/>
        <v>44053</v>
      </c>
      <c r="N6" s="529">
        <f t="shared" si="0"/>
        <v>44054</v>
      </c>
      <c r="O6" s="529">
        <f t="shared" si="0"/>
        <v>44055</v>
      </c>
      <c r="P6" s="529">
        <f t="shared" si="0"/>
        <v>44056</v>
      </c>
      <c r="Q6" s="529">
        <f t="shared" si="0"/>
        <v>44057</v>
      </c>
      <c r="R6" s="529">
        <f t="shared" si="0"/>
        <v>44058</v>
      </c>
      <c r="S6" s="529">
        <f t="shared" si="0"/>
        <v>44059</v>
      </c>
      <c r="T6" s="529">
        <f t="shared" si="0"/>
        <v>44060</v>
      </c>
      <c r="U6" s="529">
        <f t="shared" si="0"/>
        <v>44061</v>
      </c>
      <c r="V6" s="529">
        <f t="shared" si="0"/>
        <v>44062</v>
      </c>
      <c r="W6" s="529">
        <f t="shared" si="0"/>
        <v>44063</v>
      </c>
      <c r="X6" s="529">
        <f t="shared" si="0"/>
        <v>44064</v>
      </c>
      <c r="Y6" s="529">
        <f t="shared" si="0"/>
        <v>44065</v>
      </c>
      <c r="Z6" s="529">
        <f t="shared" si="0"/>
        <v>44066</v>
      </c>
      <c r="AA6" s="529">
        <f t="shared" si="0"/>
        <v>44067</v>
      </c>
      <c r="AB6" s="529">
        <f t="shared" si="0"/>
        <v>44068</v>
      </c>
      <c r="AC6" s="529">
        <f t="shared" si="0"/>
        <v>44069</v>
      </c>
      <c r="AD6" s="11">
        <f t="shared" si="0"/>
        <v>44070</v>
      </c>
      <c r="AE6" s="11">
        <f t="shared" si="0"/>
        <v>44071</v>
      </c>
      <c r="AF6" s="529">
        <f t="shared" si="0"/>
        <v>44072</v>
      </c>
      <c r="AG6" s="11">
        <f t="shared" si="0"/>
        <v>44073</v>
      </c>
      <c r="AH6" s="478">
        <f t="shared" si="0"/>
        <v>44074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土</v>
      </c>
      <c r="E7" s="59" t="str">
        <f t="shared" si="1"/>
        <v>日</v>
      </c>
      <c r="F7" s="134" t="str">
        <f t="shared" si="1"/>
        <v>月</v>
      </c>
      <c r="G7" s="134" t="str">
        <f t="shared" si="1"/>
        <v>火</v>
      </c>
      <c r="H7" s="134" t="str">
        <f t="shared" si="1"/>
        <v>水</v>
      </c>
      <c r="I7" s="134" t="str">
        <f t="shared" si="1"/>
        <v>木</v>
      </c>
      <c r="J7" s="134" t="str">
        <f t="shared" si="1"/>
        <v>金</v>
      </c>
      <c r="K7" s="134" t="str">
        <f t="shared" si="1"/>
        <v>土</v>
      </c>
      <c r="L7" s="161" t="str">
        <f t="shared" si="1"/>
        <v>日</v>
      </c>
      <c r="M7" s="146" t="str">
        <f t="shared" si="1"/>
        <v>月</v>
      </c>
      <c r="N7" s="134" t="str">
        <f t="shared" si="1"/>
        <v>火</v>
      </c>
      <c r="O7" s="134" t="str">
        <f t="shared" si="1"/>
        <v>水</v>
      </c>
      <c r="P7" s="134" t="str">
        <f t="shared" si="1"/>
        <v>木</v>
      </c>
      <c r="Q7" s="134" t="str">
        <f t="shared" si="1"/>
        <v>金</v>
      </c>
      <c r="R7" s="134" t="str">
        <f t="shared" si="1"/>
        <v>土</v>
      </c>
      <c r="S7" s="161" t="str">
        <f t="shared" si="1"/>
        <v>日</v>
      </c>
      <c r="T7" s="134" t="str">
        <f t="shared" si="1"/>
        <v>月</v>
      </c>
      <c r="U7" s="134" t="str">
        <f t="shared" si="1"/>
        <v>火</v>
      </c>
      <c r="V7" s="134" t="str">
        <f t="shared" si="1"/>
        <v>水</v>
      </c>
      <c r="W7" s="134" t="str">
        <f t="shared" si="1"/>
        <v>木</v>
      </c>
      <c r="X7" s="134" t="str">
        <f t="shared" si="1"/>
        <v>金</v>
      </c>
      <c r="Y7" s="134" t="str">
        <f t="shared" si="1"/>
        <v>土</v>
      </c>
      <c r="Z7" s="161" t="str">
        <f t="shared" si="1"/>
        <v>日</v>
      </c>
      <c r="AA7" s="134" t="str">
        <f t="shared" si="1"/>
        <v>月</v>
      </c>
      <c r="AB7" s="134" t="str">
        <f t="shared" si="1"/>
        <v>火</v>
      </c>
      <c r="AC7" s="134" t="str">
        <f t="shared" si="1"/>
        <v>水</v>
      </c>
      <c r="AD7" s="117" t="str">
        <f t="shared" si="1"/>
        <v>木</v>
      </c>
      <c r="AE7" s="117" t="str">
        <f t="shared" si="1"/>
        <v>金</v>
      </c>
      <c r="AF7" s="134" t="str">
        <f t="shared" si="1"/>
        <v>土</v>
      </c>
      <c r="AG7" s="59" t="str">
        <f t="shared" si="1"/>
        <v>日</v>
      </c>
      <c r="AH7" s="117" t="str">
        <f t="shared" si="1"/>
        <v>月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42</v>
      </c>
      <c r="E8" s="548" t="s">
        <v>60</v>
      </c>
      <c r="F8" s="547" t="s">
        <v>24</v>
      </c>
      <c r="G8" s="547" t="s">
        <v>34</v>
      </c>
      <c r="H8" s="547" t="s">
        <v>21</v>
      </c>
      <c r="I8" s="547" t="s">
        <v>36</v>
      </c>
      <c r="J8" s="548" t="s">
        <v>42</v>
      </c>
      <c r="K8" s="568" t="s">
        <v>37</v>
      </c>
      <c r="L8" s="667" t="s">
        <v>36</v>
      </c>
      <c r="M8" s="566" t="s">
        <v>21</v>
      </c>
      <c r="N8" s="547" t="s">
        <v>37</v>
      </c>
      <c r="O8" s="547" t="s">
        <v>21</v>
      </c>
      <c r="P8" s="560" t="s">
        <v>21</v>
      </c>
      <c r="Q8" s="560" t="s">
        <v>36</v>
      </c>
      <c r="R8" s="560" t="s">
        <v>28</v>
      </c>
      <c r="S8" s="560" t="s">
        <v>34</v>
      </c>
      <c r="T8" s="572" t="s">
        <v>21</v>
      </c>
      <c r="U8" s="547" t="s">
        <v>21</v>
      </c>
      <c r="V8" s="547" t="s">
        <v>24</v>
      </c>
      <c r="W8" s="547" t="s">
        <v>34</v>
      </c>
      <c r="X8" s="547" t="s">
        <v>21</v>
      </c>
      <c r="Y8" s="560" t="s">
        <v>36</v>
      </c>
      <c r="Z8" s="547" t="s">
        <v>36</v>
      </c>
      <c r="AA8" s="547" t="s">
        <v>37</v>
      </c>
      <c r="AB8" s="547" t="s">
        <v>28</v>
      </c>
      <c r="AC8" s="547" t="s">
        <v>34</v>
      </c>
      <c r="AD8" s="547" t="s">
        <v>21</v>
      </c>
      <c r="AE8" s="547" t="s">
        <v>37</v>
      </c>
      <c r="AF8" s="560" t="s">
        <v>60</v>
      </c>
      <c r="AG8" s="550" t="s">
        <v>21</v>
      </c>
      <c r="AH8" s="588" t="s">
        <v>28</v>
      </c>
      <c r="AI8" s="587">
        <f t="shared" ref="AI8:AI27" si="2">SUM(AO8:AP8)</f>
        <v>18</v>
      </c>
      <c r="AJ8" s="100">
        <f t="shared" ref="AJ8:AJ27" si="3">COUNTIF(D8:AH8,"有")</f>
        <v>0</v>
      </c>
      <c r="AK8" s="101">
        <f t="shared" ref="AK8:AK27" si="4">SUM(AQ8:AX8)</f>
        <v>20</v>
      </c>
      <c r="AL8" s="544" t="s">
        <v>38</v>
      </c>
      <c r="AM8" s="545"/>
      <c r="AN8" s="55">
        <f>COUNTIF(D8:AH8,"日")</f>
        <v>4</v>
      </c>
      <c r="AO8" s="55">
        <f t="shared" ref="AO8:AO29" si="5">COUNTIF(D8:AH8,"ヤ")</f>
        <v>9</v>
      </c>
      <c r="AP8" s="55">
        <f t="shared" ref="AP8:AP29" si="6">COUNTIF(D8:AH8,"ﾔ")</f>
        <v>9</v>
      </c>
      <c r="AQ8" s="55">
        <f t="shared" ref="AQ8:AQ29" si="7">COUNTIF(D8:AH8,"2-")</f>
        <v>2</v>
      </c>
      <c r="AR8" s="55">
        <f t="shared" ref="AR8:AR29" si="8">COUNTIF(D8:AH8,"2－")</f>
        <v>2</v>
      </c>
      <c r="AS8" s="55">
        <f t="shared" ref="AS8:AS29" si="9">COUNTIF(D8:AH8,"２-")</f>
        <v>2</v>
      </c>
      <c r="AT8" s="55">
        <f t="shared" ref="AT8:AT29" si="10">COUNTIF(D8:AH8,"２－")</f>
        <v>2</v>
      </c>
      <c r="AU8" s="55">
        <f t="shared" ref="AU8:AU29" si="11">COUNTIF(D8:AH8,"3-")</f>
        <v>3</v>
      </c>
      <c r="AV8" s="55">
        <f t="shared" ref="AV8:AV29" si="12">COUNTIF(D8:AH8,"3－")</f>
        <v>3</v>
      </c>
      <c r="AW8" s="55">
        <f t="shared" ref="AW8:AW29" si="13">COUNTIF(D8:AH8,"３-")</f>
        <v>3</v>
      </c>
      <c r="AX8" s="55">
        <f t="shared" ref="AX8:AX29" si="14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547" t="s">
        <v>36</v>
      </c>
      <c r="E9" s="548" t="s">
        <v>42</v>
      </c>
      <c r="F9" s="547" t="s">
        <v>37</v>
      </c>
      <c r="G9" s="547" t="s">
        <v>37</v>
      </c>
      <c r="H9" s="574" t="s">
        <v>35</v>
      </c>
      <c r="I9" s="563" t="s">
        <v>35</v>
      </c>
      <c r="J9" s="574" t="s">
        <v>35</v>
      </c>
      <c r="K9" s="563" t="s">
        <v>35</v>
      </c>
      <c r="L9" s="547" t="s">
        <v>21</v>
      </c>
      <c r="M9" s="566" t="s">
        <v>24</v>
      </c>
      <c r="N9" s="547" t="s">
        <v>34</v>
      </c>
      <c r="O9" s="560" t="s">
        <v>21</v>
      </c>
      <c r="P9" s="560" t="s">
        <v>21</v>
      </c>
      <c r="Q9" s="560" t="s">
        <v>42</v>
      </c>
      <c r="R9" s="560" t="s">
        <v>21</v>
      </c>
      <c r="S9" s="669" t="s">
        <v>37</v>
      </c>
      <c r="T9" s="547" t="s">
        <v>21</v>
      </c>
      <c r="U9" s="547" t="s">
        <v>28</v>
      </c>
      <c r="V9" s="547" t="s">
        <v>34</v>
      </c>
      <c r="W9" s="549" t="s">
        <v>21</v>
      </c>
      <c r="X9" s="549" t="s">
        <v>37</v>
      </c>
      <c r="Y9" s="549" t="s">
        <v>21</v>
      </c>
      <c r="Z9" s="568" t="s">
        <v>40</v>
      </c>
      <c r="AA9" s="560" t="s">
        <v>24</v>
      </c>
      <c r="AB9" s="547" t="s">
        <v>34</v>
      </c>
      <c r="AC9" s="574" t="s">
        <v>35</v>
      </c>
      <c r="AD9" s="574" t="s">
        <v>35</v>
      </c>
      <c r="AE9" s="574" t="s">
        <v>35</v>
      </c>
      <c r="AF9" s="563" t="s">
        <v>35</v>
      </c>
      <c r="AG9" s="550" t="s">
        <v>21</v>
      </c>
      <c r="AH9" s="588" t="s">
        <v>21</v>
      </c>
      <c r="AI9" s="587">
        <f t="shared" si="2"/>
        <v>18</v>
      </c>
      <c r="AJ9" s="100">
        <f t="shared" si="3"/>
        <v>8</v>
      </c>
      <c r="AK9" s="101">
        <f t="shared" si="4"/>
        <v>12</v>
      </c>
      <c r="AL9" s="102" t="s">
        <v>38</v>
      </c>
      <c r="AM9" s="103"/>
      <c r="AN9" s="55">
        <f>COUNTIF(D9:AH9,"日")</f>
        <v>4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1</v>
      </c>
      <c r="AV9" s="55">
        <f t="shared" si="12"/>
        <v>1</v>
      </c>
      <c r="AW9" s="55">
        <f t="shared" si="13"/>
        <v>1</v>
      </c>
      <c r="AX9" s="55">
        <f t="shared" si="14"/>
        <v>1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37</v>
      </c>
      <c r="E10" s="551" t="s">
        <v>21</v>
      </c>
      <c r="F10" s="574" t="s">
        <v>21</v>
      </c>
      <c r="G10" s="574" t="s">
        <v>21</v>
      </c>
      <c r="H10" s="547" t="s">
        <v>37</v>
      </c>
      <c r="I10" s="560" t="s">
        <v>37</v>
      </c>
      <c r="J10" s="547" t="s">
        <v>37</v>
      </c>
      <c r="K10" s="560" t="s">
        <v>21</v>
      </c>
      <c r="L10" s="560" t="s">
        <v>37</v>
      </c>
      <c r="M10" s="566" t="s">
        <v>41</v>
      </c>
      <c r="N10" s="547" t="s">
        <v>21</v>
      </c>
      <c r="O10" s="547" t="s">
        <v>37</v>
      </c>
      <c r="P10" s="560" t="s">
        <v>41</v>
      </c>
      <c r="Q10" s="560" t="s">
        <v>41</v>
      </c>
      <c r="R10" s="560" t="s">
        <v>37</v>
      </c>
      <c r="S10" s="670" t="s">
        <v>21</v>
      </c>
      <c r="T10" s="560" t="s">
        <v>37</v>
      </c>
      <c r="U10" s="547" t="s">
        <v>37</v>
      </c>
      <c r="V10" s="547" t="s">
        <v>37</v>
      </c>
      <c r="W10" s="547" t="s">
        <v>37</v>
      </c>
      <c r="X10" s="560" t="s">
        <v>21</v>
      </c>
      <c r="Y10" s="560" t="s">
        <v>41</v>
      </c>
      <c r="Z10" s="669" t="s">
        <v>37</v>
      </c>
      <c r="AA10" s="560" t="s">
        <v>21</v>
      </c>
      <c r="AB10" s="547" t="s">
        <v>37</v>
      </c>
      <c r="AC10" s="547" t="s">
        <v>37</v>
      </c>
      <c r="AD10" s="547" t="s">
        <v>37</v>
      </c>
      <c r="AE10" s="547" t="s">
        <v>21</v>
      </c>
      <c r="AF10" s="560" t="s">
        <v>37</v>
      </c>
      <c r="AG10" s="589" t="s">
        <v>37</v>
      </c>
      <c r="AH10" s="588" t="s">
        <v>37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18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546" t="s">
        <v>160</v>
      </c>
      <c r="D11" s="547" t="s">
        <v>37</v>
      </c>
      <c r="E11" s="548" t="s">
        <v>40</v>
      </c>
      <c r="F11" s="547" t="s">
        <v>40</v>
      </c>
      <c r="G11" s="547" t="s">
        <v>21</v>
      </c>
      <c r="H11" s="547" t="s">
        <v>21</v>
      </c>
      <c r="I11" s="560" t="s">
        <v>37</v>
      </c>
      <c r="J11" s="547" t="s">
        <v>40</v>
      </c>
      <c r="K11" s="560" t="s">
        <v>40</v>
      </c>
      <c r="L11" s="560" t="s">
        <v>40</v>
      </c>
      <c r="M11" s="566" t="s">
        <v>21</v>
      </c>
      <c r="N11" s="547" t="s">
        <v>21</v>
      </c>
      <c r="O11" s="547" t="s">
        <v>40</v>
      </c>
      <c r="P11" s="560" t="s">
        <v>42</v>
      </c>
      <c r="Q11" s="560" t="s">
        <v>42</v>
      </c>
      <c r="R11" s="560" t="s">
        <v>40</v>
      </c>
      <c r="S11" s="670" t="s">
        <v>21</v>
      </c>
      <c r="T11" s="560" t="s">
        <v>42</v>
      </c>
      <c r="U11" s="547" t="s">
        <v>42</v>
      </c>
      <c r="V11" s="547" t="s">
        <v>36</v>
      </c>
      <c r="W11" s="547" t="s">
        <v>21</v>
      </c>
      <c r="X11" s="573" t="s">
        <v>37</v>
      </c>
      <c r="Y11" s="576" t="s">
        <v>36</v>
      </c>
      <c r="Z11" s="671" t="s">
        <v>21</v>
      </c>
      <c r="AA11" s="560" t="s">
        <v>42</v>
      </c>
      <c r="AB11" s="547" t="s">
        <v>21</v>
      </c>
      <c r="AC11" s="547" t="s">
        <v>40</v>
      </c>
      <c r="AD11" s="547" t="s">
        <v>21</v>
      </c>
      <c r="AE11" s="547" t="s">
        <v>42</v>
      </c>
      <c r="AF11" s="560" t="s">
        <v>36</v>
      </c>
      <c r="AG11" s="550" t="s">
        <v>40</v>
      </c>
      <c r="AH11" s="588" t="s">
        <v>40</v>
      </c>
      <c r="AI11" s="587">
        <f t="shared" si="2"/>
        <v>18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>COUNTIF(D11:AH11,"日")</f>
        <v>3</v>
      </c>
      <c r="AO11" s="55">
        <f t="shared" si="5"/>
        <v>9</v>
      </c>
      <c r="AP11" s="55">
        <f t="shared" si="6"/>
        <v>9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7"/>
      <c r="E12" s="548"/>
      <c r="F12" s="547"/>
      <c r="G12" s="547"/>
      <c r="H12" s="547"/>
      <c r="I12" s="560"/>
      <c r="J12" s="547"/>
      <c r="K12" s="560"/>
      <c r="L12" s="560"/>
      <c r="M12" s="566"/>
      <c r="N12" s="547"/>
      <c r="O12" s="547"/>
      <c r="P12" s="560"/>
      <c r="Q12" s="560"/>
      <c r="R12" s="594"/>
      <c r="S12" s="560"/>
      <c r="T12" s="572"/>
      <c r="U12" s="547"/>
      <c r="V12" s="547"/>
      <c r="W12" s="572"/>
      <c r="X12" s="107"/>
      <c r="Y12" s="107"/>
      <c r="Z12" s="263"/>
      <c r="AA12" s="560"/>
      <c r="AB12" s="547"/>
      <c r="AC12" s="547"/>
      <c r="AD12" s="547"/>
      <c r="AE12" s="547"/>
      <c r="AF12" s="560"/>
      <c r="AG12" s="550"/>
      <c r="AH12" s="58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7" t="s">
        <v>21</v>
      </c>
      <c r="E13" s="548" t="s">
        <v>40</v>
      </c>
      <c r="F13" s="547" t="s">
        <v>40</v>
      </c>
      <c r="G13" s="547" t="s">
        <v>24</v>
      </c>
      <c r="H13" s="549" t="s">
        <v>34</v>
      </c>
      <c r="I13" s="659" t="s">
        <v>35</v>
      </c>
      <c r="J13" s="547" t="s">
        <v>40</v>
      </c>
      <c r="K13" s="549" t="s">
        <v>21</v>
      </c>
      <c r="L13" s="549" t="s">
        <v>24</v>
      </c>
      <c r="M13" s="565" t="s">
        <v>34</v>
      </c>
      <c r="N13" s="547" t="s">
        <v>21</v>
      </c>
      <c r="O13" s="574" t="s">
        <v>21</v>
      </c>
      <c r="P13" s="560" t="s">
        <v>42</v>
      </c>
      <c r="Q13" s="560" t="s">
        <v>24</v>
      </c>
      <c r="R13" s="549" t="s">
        <v>34</v>
      </c>
      <c r="S13" s="549" t="s">
        <v>21</v>
      </c>
      <c r="T13" s="549" t="s">
        <v>24</v>
      </c>
      <c r="U13" s="549" t="s">
        <v>34</v>
      </c>
      <c r="V13" s="549" t="s">
        <v>21</v>
      </c>
      <c r="W13" s="547" t="s">
        <v>36</v>
      </c>
      <c r="X13" s="107" t="s">
        <v>24</v>
      </c>
      <c r="Y13" s="107" t="s">
        <v>34</v>
      </c>
      <c r="Z13" s="107" t="s">
        <v>42</v>
      </c>
      <c r="AA13" s="549" t="s">
        <v>21</v>
      </c>
      <c r="AB13" s="579" t="s">
        <v>21</v>
      </c>
      <c r="AC13" s="580" t="s">
        <v>42</v>
      </c>
      <c r="AD13" s="580" t="s">
        <v>24</v>
      </c>
      <c r="AE13" s="580" t="s">
        <v>34</v>
      </c>
      <c r="AF13" s="582" t="s">
        <v>21</v>
      </c>
      <c r="AG13" s="550" t="s">
        <v>42</v>
      </c>
      <c r="AH13" s="590" t="s">
        <v>24</v>
      </c>
      <c r="AI13" s="587">
        <f t="shared" si="2"/>
        <v>18</v>
      </c>
      <c r="AJ13" s="100">
        <f t="shared" si="3"/>
        <v>1</v>
      </c>
      <c r="AK13" s="101">
        <f t="shared" si="4"/>
        <v>28</v>
      </c>
      <c r="AL13" s="104" t="s">
        <v>48</v>
      </c>
      <c r="AM13" s="103"/>
      <c r="AN13" s="55">
        <f t="shared" ref="AN13:AN24" si="15">COUNTIF(D13:AH13,"日")</f>
        <v>0</v>
      </c>
      <c r="AO13" s="55">
        <f t="shared" si="5"/>
        <v>9</v>
      </c>
      <c r="AP13" s="55">
        <f t="shared" si="6"/>
        <v>9</v>
      </c>
      <c r="AQ13" s="55">
        <f t="shared" si="7"/>
        <v>7</v>
      </c>
      <c r="AR13" s="55">
        <f t="shared" si="8"/>
        <v>7</v>
      </c>
      <c r="AS13" s="55">
        <f t="shared" si="9"/>
        <v>7</v>
      </c>
      <c r="AT13" s="55">
        <f t="shared" si="10"/>
        <v>7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143" t="s">
        <v>21</v>
      </c>
      <c r="E14" s="550" t="s">
        <v>28</v>
      </c>
      <c r="F14" s="661" t="s">
        <v>34</v>
      </c>
      <c r="G14" s="107" t="s">
        <v>21</v>
      </c>
      <c r="H14" s="107" t="s">
        <v>28</v>
      </c>
      <c r="I14" s="107" t="s">
        <v>34</v>
      </c>
      <c r="J14" s="107" t="s">
        <v>21</v>
      </c>
      <c r="K14" s="107" t="s">
        <v>41</v>
      </c>
      <c r="L14" s="123" t="s">
        <v>21</v>
      </c>
      <c r="M14" s="148" t="s">
        <v>42</v>
      </c>
      <c r="N14" s="107" t="s">
        <v>36</v>
      </c>
      <c r="O14" s="107" t="s">
        <v>28</v>
      </c>
      <c r="P14" s="107" t="s">
        <v>34</v>
      </c>
      <c r="Q14" s="107" t="s">
        <v>21</v>
      </c>
      <c r="R14" s="107" t="s">
        <v>35</v>
      </c>
      <c r="S14" s="157" t="s">
        <v>28</v>
      </c>
      <c r="T14" s="107" t="s">
        <v>34</v>
      </c>
      <c r="U14" s="107" t="s">
        <v>21</v>
      </c>
      <c r="V14" s="107" t="s">
        <v>21</v>
      </c>
      <c r="W14" s="107" t="s">
        <v>141</v>
      </c>
      <c r="X14" s="107" t="s">
        <v>141</v>
      </c>
      <c r="Y14" s="107" t="s">
        <v>121</v>
      </c>
      <c r="Z14" s="263" t="s">
        <v>35</v>
      </c>
      <c r="AA14" s="107" t="s">
        <v>28</v>
      </c>
      <c r="AB14" s="547" t="s">
        <v>34</v>
      </c>
      <c r="AC14" s="547" t="s">
        <v>21</v>
      </c>
      <c r="AD14" s="547" t="s">
        <v>121</v>
      </c>
      <c r="AE14" s="547" t="s">
        <v>41</v>
      </c>
      <c r="AF14" s="560" t="s">
        <v>41</v>
      </c>
      <c r="AG14" s="550" t="s">
        <v>21</v>
      </c>
      <c r="AH14" s="591" t="s">
        <v>41</v>
      </c>
      <c r="AI14" s="587">
        <f t="shared" si="2"/>
        <v>18</v>
      </c>
      <c r="AJ14" s="100">
        <f t="shared" si="3"/>
        <v>2</v>
      </c>
      <c r="AK14" s="101">
        <f t="shared" si="4"/>
        <v>20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19" t="s">
        <v>46</v>
      </c>
      <c r="B15" s="20" t="s">
        <v>32</v>
      </c>
      <c r="C15" s="49" t="s">
        <v>153</v>
      </c>
      <c r="D15" s="107" t="s">
        <v>21</v>
      </c>
      <c r="E15" s="143" t="s">
        <v>21</v>
      </c>
      <c r="F15" s="496" t="s">
        <v>28</v>
      </c>
      <c r="G15" s="107" t="s">
        <v>34</v>
      </c>
      <c r="H15" s="547" t="s">
        <v>21</v>
      </c>
      <c r="I15" s="547" t="s">
        <v>141</v>
      </c>
      <c r="J15" s="547" t="s">
        <v>41</v>
      </c>
      <c r="K15" s="560" t="s">
        <v>24</v>
      </c>
      <c r="L15" s="668" t="s">
        <v>34</v>
      </c>
      <c r="M15" s="566" t="s">
        <v>21</v>
      </c>
      <c r="N15" s="549" t="s">
        <v>40</v>
      </c>
      <c r="O15" s="549" t="s">
        <v>36</v>
      </c>
      <c r="P15" s="549" t="s">
        <v>40</v>
      </c>
      <c r="Q15" s="549" t="s">
        <v>21</v>
      </c>
      <c r="R15" s="560" t="s">
        <v>41</v>
      </c>
      <c r="S15" s="560" t="s">
        <v>42</v>
      </c>
      <c r="T15" s="560" t="s">
        <v>28</v>
      </c>
      <c r="U15" s="547" t="s">
        <v>34</v>
      </c>
      <c r="V15" s="547" t="s">
        <v>21</v>
      </c>
      <c r="W15" s="547" t="s">
        <v>42</v>
      </c>
      <c r="X15" s="547" t="s">
        <v>42</v>
      </c>
      <c r="Y15" s="560" t="s">
        <v>24</v>
      </c>
      <c r="Z15" s="548" t="s">
        <v>34</v>
      </c>
      <c r="AA15" s="547" t="s">
        <v>21</v>
      </c>
      <c r="AB15" s="107" t="s">
        <v>41</v>
      </c>
      <c r="AC15" s="107" t="s">
        <v>24</v>
      </c>
      <c r="AD15" s="107" t="s">
        <v>34</v>
      </c>
      <c r="AE15" s="107" t="s">
        <v>21</v>
      </c>
      <c r="AF15" s="172" t="s">
        <v>28</v>
      </c>
      <c r="AG15" s="550" t="s">
        <v>34</v>
      </c>
      <c r="AH15" s="588" t="s">
        <v>21</v>
      </c>
      <c r="AI15" s="587">
        <f t="shared" si="2"/>
        <v>18</v>
      </c>
      <c r="AJ15" s="100">
        <f t="shared" si="3"/>
        <v>0</v>
      </c>
      <c r="AK15" s="101">
        <f t="shared" si="4"/>
        <v>24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49" t="s">
        <v>52</v>
      </c>
      <c r="D16" s="547" t="s">
        <v>41</v>
      </c>
      <c r="E16" s="548" t="s">
        <v>36</v>
      </c>
      <c r="F16" s="547" t="s">
        <v>21</v>
      </c>
      <c r="G16" s="547" t="s">
        <v>41</v>
      </c>
      <c r="H16" s="547" t="s">
        <v>40</v>
      </c>
      <c r="I16" s="560" t="s">
        <v>41</v>
      </c>
      <c r="J16" s="547" t="s">
        <v>28</v>
      </c>
      <c r="K16" s="560" t="s">
        <v>34</v>
      </c>
      <c r="L16" s="547" t="s">
        <v>21</v>
      </c>
      <c r="M16" s="566" t="s">
        <v>36</v>
      </c>
      <c r="N16" s="547" t="s">
        <v>42</v>
      </c>
      <c r="O16" s="560" t="s">
        <v>24</v>
      </c>
      <c r="P16" s="560" t="s">
        <v>34</v>
      </c>
      <c r="Q16" s="563" t="s">
        <v>21</v>
      </c>
      <c r="R16" s="560" t="s">
        <v>21</v>
      </c>
      <c r="S16" s="560" t="s">
        <v>41</v>
      </c>
      <c r="T16" s="560" t="s">
        <v>42</v>
      </c>
      <c r="U16" s="574" t="s">
        <v>21</v>
      </c>
      <c r="V16" s="547" t="s">
        <v>36</v>
      </c>
      <c r="W16" s="663" t="s">
        <v>21</v>
      </c>
      <c r="X16" s="560" t="s">
        <v>28</v>
      </c>
      <c r="Y16" s="560" t="s">
        <v>34</v>
      </c>
      <c r="Z16" s="568" t="s">
        <v>21</v>
      </c>
      <c r="AA16" s="560" t="s">
        <v>40</v>
      </c>
      <c r="AB16" s="547" t="s">
        <v>36</v>
      </c>
      <c r="AC16" s="547" t="s">
        <v>21</v>
      </c>
      <c r="AD16" s="547" t="s">
        <v>42</v>
      </c>
      <c r="AE16" s="547" t="s">
        <v>36</v>
      </c>
      <c r="AF16" s="560" t="s">
        <v>21</v>
      </c>
      <c r="AG16" s="550" t="s">
        <v>24</v>
      </c>
      <c r="AH16" s="592" t="s">
        <v>34</v>
      </c>
      <c r="AI16" s="587">
        <f t="shared" si="2"/>
        <v>18</v>
      </c>
      <c r="AJ16" s="100">
        <f t="shared" si="3"/>
        <v>0</v>
      </c>
      <c r="AK16" s="101">
        <f t="shared" si="4"/>
        <v>16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7" t="s">
        <v>40</v>
      </c>
      <c r="E17" s="548" t="s">
        <v>24</v>
      </c>
      <c r="F17" s="547" t="s">
        <v>34</v>
      </c>
      <c r="G17" s="547" t="s">
        <v>21</v>
      </c>
      <c r="H17" s="547" t="s">
        <v>41</v>
      </c>
      <c r="I17" s="560" t="s">
        <v>40</v>
      </c>
      <c r="J17" s="547" t="s">
        <v>24</v>
      </c>
      <c r="K17" s="560" t="s">
        <v>34</v>
      </c>
      <c r="L17" s="669" t="s">
        <v>21</v>
      </c>
      <c r="M17" s="567" t="s">
        <v>21</v>
      </c>
      <c r="N17" s="547" t="s">
        <v>28</v>
      </c>
      <c r="O17" s="547" t="s">
        <v>34</v>
      </c>
      <c r="P17" s="560" t="s">
        <v>28</v>
      </c>
      <c r="Q17" s="560" t="s">
        <v>34</v>
      </c>
      <c r="R17" s="560" t="s">
        <v>21</v>
      </c>
      <c r="S17" s="560" t="s">
        <v>36</v>
      </c>
      <c r="T17" s="560" t="s">
        <v>21</v>
      </c>
      <c r="U17" s="547" t="s">
        <v>41</v>
      </c>
      <c r="V17" s="547" t="s">
        <v>40</v>
      </c>
      <c r="W17" s="547" t="s">
        <v>24</v>
      </c>
      <c r="X17" s="560" t="s">
        <v>34</v>
      </c>
      <c r="Y17" s="642" t="s">
        <v>21</v>
      </c>
      <c r="Z17" s="657" t="s">
        <v>21</v>
      </c>
      <c r="AA17" s="560" t="s">
        <v>41</v>
      </c>
      <c r="AB17" s="547" t="s">
        <v>40</v>
      </c>
      <c r="AC17" s="547" t="s">
        <v>21</v>
      </c>
      <c r="AD17" s="547" t="s">
        <v>36</v>
      </c>
      <c r="AE17" s="547" t="s">
        <v>28</v>
      </c>
      <c r="AF17" s="560" t="s">
        <v>34</v>
      </c>
      <c r="AG17" s="672" t="s">
        <v>21</v>
      </c>
      <c r="AH17" s="588" t="s">
        <v>42</v>
      </c>
      <c r="AI17" s="587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547" t="s">
        <v>34</v>
      </c>
      <c r="E18" s="548" t="s">
        <v>21</v>
      </c>
      <c r="F18" s="547" t="s">
        <v>41</v>
      </c>
      <c r="G18" s="547" t="s">
        <v>40</v>
      </c>
      <c r="H18" s="547" t="s">
        <v>21</v>
      </c>
      <c r="I18" s="549" t="s">
        <v>42</v>
      </c>
      <c r="J18" s="574" t="s">
        <v>21</v>
      </c>
      <c r="K18" s="560" t="s">
        <v>36</v>
      </c>
      <c r="L18" s="560" t="s">
        <v>28</v>
      </c>
      <c r="M18" s="566" t="s">
        <v>34</v>
      </c>
      <c r="N18" s="547" t="s">
        <v>21</v>
      </c>
      <c r="O18" s="560" t="s">
        <v>41</v>
      </c>
      <c r="P18" s="560" t="s">
        <v>36</v>
      </c>
      <c r="Q18" s="547" t="s">
        <v>28</v>
      </c>
      <c r="R18" s="547" t="s">
        <v>34</v>
      </c>
      <c r="S18" s="547" t="s">
        <v>21</v>
      </c>
      <c r="T18" s="560" t="s">
        <v>40</v>
      </c>
      <c r="U18" s="547" t="s">
        <v>24</v>
      </c>
      <c r="V18" s="572" t="s">
        <v>34</v>
      </c>
      <c r="W18" s="547" t="s">
        <v>21</v>
      </c>
      <c r="X18" s="560" t="s">
        <v>36</v>
      </c>
      <c r="Y18" s="574" t="s">
        <v>28</v>
      </c>
      <c r="Z18" s="553" t="s">
        <v>34</v>
      </c>
      <c r="AA18" s="555" t="s">
        <v>21</v>
      </c>
      <c r="AB18" s="549" t="s">
        <v>21</v>
      </c>
      <c r="AC18" s="580" t="s">
        <v>41</v>
      </c>
      <c r="AD18" s="580" t="s">
        <v>40</v>
      </c>
      <c r="AE18" s="547" t="s">
        <v>24</v>
      </c>
      <c r="AF18" s="560" t="s">
        <v>34</v>
      </c>
      <c r="AG18" s="107" t="s">
        <v>21</v>
      </c>
      <c r="AH18" s="588" t="s">
        <v>36</v>
      </c>
      <c r="AI18" s="587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48</v>
      </c>
      <c r="AM18" s="103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549" t="s">
        <v>24</v>
      </c>
      <c r="E19" s="556" t="s">
        <v>34</v>
      </c>
      <c r="F19" s="554" t="s">
        <v>21</v>
      </c>
      <c r="G19" s="549" t="s">
        <v>36</v>
      </c>
      <c r="H19" s="549" t="s">
        <v>36</v>
      </c>
      <c r="I19" s="579" t="s">
        <v>28</v>
      </c>
      <c r="J19" s="549" t="s">
        <v>34</v>
      </c>
      <c r="K19" s="549" t="s">
        <v>21</v>
      </c>
      <c r="L19" s="549" t="s">
        <v>42</v>
      </c>
      <c r="M19" s="647" t="s">
        <v>35</v>
      </c>
      <c r="N19" s="555" t="s">
        <v>21</v>
      </c>
      <c r="O19" s="555" t="s">
        <v>21</v>
      </c>
      <c r="P19" s="555" t="s">
        <v>35</v>
      </c>
      <c r="Q19" s="555" t="s">
        <v>35</v>
      </c>
      <c r="R19" s="549" t="s">
        <v>42</v>
      </c>
      <c r="S19" s="549" t="s">
        <v>24</v>
      </c>
      <c r="T19" s="549" t="s">
        <v>34</v>
      </c>
      <c r="U19" s="549" t="s">
        <v>21</v>
      </c>
      <c r="V19" s="549" t="s">
        <v>42</v>
      </c>
      <c r="W19" s="549" t="s">
        <v>41</v>
      </c>
      <c r="X19" s="560" t="s">
        <v>40</v>
      </c>
      <c r="Y19" s="549" t="s">
        <v>21</v>
      </c>
      <c r="Z19" s="556" t="s">
        <v>28</v>
      </c>
      <c r="AA19" s="549" t="s">
        <v>34</v>
      </c>
      <c r="AB19" s="107" t="s">
        <v>21</v>
      </c>
      <c r="AC19" s="580" t="s">
        <v>36</v>
      </c>
      <c r="AD19" s="580" t="s">
        <v>28</v>
      </c>
      <c r="AE19" s="580" t="s">
        <v>34</v>
      </c>
      <c r="AF19" s="582" t="s">
        <v>21</v>
      </c>
      <c r="AG19" s="550" t="s">
        <v>41</v>
      </c>
      <c r="AH19" s="590" t="s">
        <v>21</v>
      </c>
      <c r="AI19" s="587">
        <f t="shared" si="2"/>
        <v>18</v>
      </c>
      <c r="AJ19" s="100">
        <f t="shared" si="3"/>
        <v>3</v>
      </c>
      <c r="AK19" s="101">
        <f t="shared" si="4"/>
        <v>20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20" t="s">
        <v>32</v>
      </c>
      <c r="C20" s="49" t="s">
        <v>56</v>
      </c>
      <c r="D20" s="549" t="s">
        <v>21</v>
      </c>
      <c r="E20" s="556" t="s">
        <v>41</v>
      </c>
      <c r="F20" s="554" t="s">
        <v>42</v>
      </c>
      <c r="G20" s="549" t="s">
        <v>28</v>
      </c>
      <c r="H20" s="107" t="s">
        <v>34</v>
      </c>
      <c r="I20" s="107" t="s">
        <v>21</v>
      </c>
      <c r="J20" s="550" t="s">
        <v>36</v>
      </c>
      <c r="K20" s="550" t="s">
        <v>28</v>
      </c>
      <c r="L20" s="107" t="s">
        <v>34</v>
      </c>
      <c r="M20" s="148" t="s">
        <v>21</v>
      </c>
      <c r="N20" s="107" t="s">
        <v>41</v>
      </c>
      <c r="O20" s="107" t="s">
        <v>42</v>
      </c>
      <c r="P20" s="107" t="s">
        <v>24</v>
      </c>
      <c r="Q20" s="107" t="s">
        <v>34</v>
      </c>
      <c r="R20" s="143" t="s">
        <v>21</v>
      </c>
      <c r="S20" s="143" t="s">
        <v>21</v>
      </c>
      <c r="T20" s="107" t="s">
        <v>36</v>
      </c>
      <c r="U20" s="107" t="s">
        <v>36</v>
      </c>
      <c r="V20" s="107" t="s">
        <v>21</v>
      </c>
      <c r="W20" s="107" t="s">
        <v>40</v>
      </c>
      <c r="X20" s="560" t="s">
        <v>41</v>
      </c>
      <c r="Y20" s="560" t="s">
        <v>42</v>
      </c>
      <c r="Z20" s="556" t="s">
        <v>24</v>
      </c>
      <c r="AA20" s="107" t="s">
        <v>34</v>
      </c>
      <c r="AB20" s="263" t="s">
        <v>21</v>
      </c>
      <c r="AC20" s="550" t="s">
        <v>28</v>
      </c>
      <c r="AD20" s="550" t="s">
        <v>34</v>
      </c>
      <c r="AE20" s="550" t="s">
        <v>21</v>
      </c>
      <c r="AF20" s="172" t="s">
        <v>40</v>
      </c>
      <c r="AG20" s="550" t="s">
        <v>36</v>
      </c>
      <c r="AH20" s="591" t="s">
        <v>21</v>
      </c>
      <c r="AI20" s="587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47" t="s">
        <v>28</v>
      </c>
      <c r="E21" s="556" t="s">
        <v>34</v>
      </c>
      <c r="F21" s="547" t="s">
        <v>21</v>
      </c>
      <c r="G21" s="547" t="s">
        <v>42</v>
      </c>
      <c r="H21" s="547" t="s">
        <v>42</v>
      </c>
      <c r="I21" s="547" t="s">
        <v>24</v>
      </c>
      <c r="J21" s="548" t="s">
        <v>34</v>
      </c>
      <c r="K21" s="568" t="s">
        <v>21</v>
      </c>
      <c r="L21" s="560" t="s">
        <v>21</v>
      </c>
      <c r="M21" s="566" t="s">
        <v>40</v>
      </c>
      <c r="N21" s="560" t="s">
        <v>24</v>
      </c>
      <c r="O21" s="547" t="s">
        <v>34</v>
      </c>
      <c r="P21" s="574" t="s">
        <v>21</v>
      </c>
      <c r="Q21" s="574" t="s">
        <v>21</v>
      </c>
      <c r="R21" s="547" t="s">
        <v>36</v>
      </c>
      <c r="S21" s="556" t="s">
        <v>40</v>
      </c>
      <c r="T21" s="560" t="s">
        <v>41</v>
      </c>
      <c r="U21" s="547" t="s">
        <v>21</v>
      </c>
      <c r="V21" s="547" t="s">
        <v>28</v>
      </c>
      <c r="W21" s="547" t="s">
        <v>34</v>
      </c>
      <c r="X21" s="560" t="s">
        <v>21</v>
      </c>
      <c r="Y21" s="547" t="s">
        <v>40</v>
      </c>
      <c r="Z21" s="669" t="s">
        <v>41</v>
      </c>
      <c r="AA21" s="560" t="s">
        <v>36</v>
      </c>
      <c r="AB21" s="547" t="s">
        <v>42</v>
      </c>
      <c r="AC21" s="548" t="s">
        <v>21</v>
      </c>
      <c r="AD21" s="584" t="s">
        <v>41</v>
      </c>
      <c r="AE21" s="560" t="s">
        <v>40</v>
      </c>
      <c r="AF21" s="560" t="s">
        <v>24</v>
      </c>
      <c r="AG21" s="589" t="s">
        <v>34</v>
      </c>
      <c r="AH21" s="560" t="s">
        <v>21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M21" s="98"/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294" t="s">
        <v>46</v>
      </c>
      <c r="B22" s="37" t="s">
        <v>32</v>
      </c>
      <c r="C22" s="557" t="s">
        <v>129</v>
      </c>
      <c r="D22" s="549" t="s">
        <v>34</v>
      </c>
      <c r="E22" s="556" t="s">
        <v>21</v>
      </c>
      <c r="F22" s="554" t="s">
        <v>36</v>
      </c>
      <c r="G22" s="549" t="s">
        <v>21</v>
      </c>
      <c r="H22" s="549" t="s">
        <v>24</v>
      </c>
      <c r="I22" s="549" t="s">
        <v>34</v>
      </c>
      <c r="J22" s="549" t="s">
        <v>21</v>
      </c>
      <c r="K22" s="549" t="s">
        <v>42</v>
      </c>
      <c r="L22" s="549" t="s">
        <v>41</v>
      </c>
      <c r="M22" s="647" t="s">
        <v>28</v>
      </c>
      <c r="N22" s="549" t="s">
        <v>34</v>
      </c>
      <c r="O22" s="549" t="s">
        <v>21</v>
      </c>
      <c r="P22" s="555" t="s">
        <v>35</v>
      </c>
      <c r="Q22" s="579" t="s">
        <v>40</v>
      </c>
      <c r="R22" s="549" t="s">
        <v>24</v>
      </c>
      <c r="S22" s="549" t="s">
        <v>34</v>
      </c>
      <c r="T22" s="549" t="s">
        <v>21</v>
      </c>
      <c r="U22" s="549" t="s">
        <v>40</v>
      </c>
      <c r="V22" s="549" t="s">
        <v>41</v>
      </c>
      <c r="W22" s="555" t="s">
        <v>28</v>
      </c>
      <c r="X22" s="549" t="s">
        <v>34</v>
      </c>
      <c r="Y22" s="549" t="s">
        <v>21</v>
      </c>
      <c r="Z22" s="553" t="s">
        <v>35</v>
      </c>
      <c r="AA22" s="556" t="s">
        <v>21</v>
      </c>
      <c r="AB22" s="608" t="s">
        <v>24</v>
      </c>
      <c r="AC22" s="595" t="s">
        <v>34</v>
      </c>
      <c r="AD22" s="584" t="s">
        <v>21</v>
      </c>
      <c r="AE22" s="584" t="s">
        <v>21</v>
      </c>
      <c r="AF22" s="582" t="s">
        <v>42</v>
      </c>
      <c r="AG22" s="550" t="s">
        <v>28</v>
      </c>
      <c r="AH22" s="590" t="s">
        <v>34</v>
      </c>
      <c r="AI22" s="587">
        <f t="shared" si="2"/>
        <v>18</v>
      </c>
      <c r="AJ22" s="100">
        <f t="shared" si="3"/>
        <v>2</v>
      </c>
      <c r="AK22" s="101">
        <f t="shared" si="4"/>
        <v>24</v>
      </c>
      <c r="AL22" s="104" t="s">
        <v>48</v>
      </c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433" t="s">
        <v>46</v>
      </c>
      <c r="B23" s="599" t="s">
        <v>44</v>
      </c>
      <c r="C23" s="558" t="s">
        <v>61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7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587">
        <f t="shared" si="2"/>
        <v>0</v>
      </c>
      <c r="AJ23" s="100">
        <f t="shared" si="3"/>
        <v>0</v>
      </c>
      <c r="AK23" s="101">
        <f t="shared" si="4"/>
        <v>0</v>
      </c>
      <c r="AL23" s="104" t="s">
        <v>51</v>
      </c>
      <c r="AM23" s="98"/>
      <c r="AN23" s="55">
        <f t="shared" si="15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19"/>
      <c r="B24" s="434"/>
      <c r="C24" s="559"/>
      <c r="D24" s="547"/>
      <c r="E24" s="547"/>
      <c r="F24" s="547"/>
      <c r="G24" s="547"/>
      <c r="H24" s="547"/>
      <c r="I24" s="547"/>
      <c r="J24" s="548"/>
      <c r="K24" s="568"/>
      <c r="L24" s="560"/>
      <c r="M24" s="566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373"/>
      <c r="AM24" s="98"/>
      <c r="AN24" s="55">
        <f t="shared" si="15"/>
        <v>0</v>
      </c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434"/>
      <c r="C25" s="559"/>
      <c r="D25" s="547"/>
      <c r="E25" s="547"/>
      <c r="F25" s="547"/>
      <c r="G25" s="547"/>
      <c r="H25" s="547"/>
      <c r="I25" s="547"/>
      <c r="J25" s="548"/>
      <c r="K25" s="568"/>
      <c r="L25" s="560"/>
      <c r="M25" s="566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60"/>
      <c r="Y25" s="547"/>
      <c r="Z25" s="547"/>
      <c r="AA25" s="560"/>
      <c r="AB25" s="547"/>
      <c r="AC25" s="560"/>
      <c r="AD25" s="560"/>
      <c r="AE25" s="560"/>
      <c r="AF25" s="560"/>
      <c r="AG25" s="560"/>
      <c r="AH25" s="560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367"/>
      <c r="C26" s="559"/>
      <c r="D26" s="547"/>
      <c r="E26" s="547"/>
      <c r="F26" s="547"/>
      <c r="G26" s="547"/>
      <c r="H26" s="547"/>
      <c r="I26" s="547"/>
      <c r="J26" s="547"/>
      <c r="K26" s="547"/>
      <c r="L26" s="547"/>
      <c r="M26" s="569"/>
      <c r="N26" s="560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373"/>
      <c r="AM26" s="98"/>
      <c r="AN26" s="55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9"/>
      <c r="B27" s="295"/>
      <c r="C27" s="559"/>
      <c r="D27" s="547"/>
      <c r="E27" s="548"/>
      <c r="F27" s="547"/>
      <c r="G27" s="547"/>
      <c r="H27" s="547"/>
      <c r="I27" s="547"/>
      <c r="J27" s="548"/>
      <c r="K27" s="548"/>
      <c r="L27" s="548"/>
      <c r="M27" s="566"/>
      <c r="N27" s="548"/>
      <c r="O27" s="548"/>
      <c r="P27" s="548"/>
      <c r="Q27" s="548"/>
      <c r="R27" s="547"/>
      <c r="S27" s="547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587">
        <f t="shared" si="2"/>
        <v>0</v>
      </c>
      <c r="AJ27" s="100">
        <f t="shared" si="3"/>
        <v>0</v>
      </c>
      <c r="AK27" s="101">
        <f t="shared" si="4"/>
        <v>0</v>
      </c>
      <c r="AL27" s="228"/>
      <c r="AN27" s="55">
        <f>COUNTIF(D27:AH27,"日")</f>
        <v>0</v>
      </c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8" t="s">
        <v>62</v>
      </c>
      <c r="B28" s="1258"/>
      <c r="C28" s="1258"/>
      <c r="D28" s="65"/>
      <c r="E28" s="532"/>
      <c r="F28" s="47"/>
      <c r="G28" s="48"/>
      <c r="H28" s="46"/>
      <c r="I28" s="53"/>
      <c r="J28" s="64"/>
      <c r="K28" s="65"/>
      <c r="L28" s="46"/>
      <c r="M28" s="46"/>
      <c r="N28" s="46"/>
      <c r="O28" s="67"/>
      <c r="P28" s="193"/>
      <c r="Q28" s="79"/>
      <c r="R28" s="65"/>
      <c r="S28" s="46"/>
      <c r="T28" s="46"/>
      <c r="U28" s="46"/>
      <c r="V28" s="46"/>
      <c r="W28" s="46"/>
      <c r="X28" s="81"/>
      <c r="Y28" s="65"/>
      <c r="Z28" s="46"/>
      <c r="AA28" s="46"/>
      <c r="AB28" s="46"/>
      <c r="AC28" s="46"/>
      <c r="AD28" s="46"/>
      <c r="AE28" s="46"/>
      <c r="AF28" s="46"/>
      <c r="AG28" s="46"/>
      <c r="AH28" s="46"/>
      <c r="AI28" s="108"/>
      <c r="AJ28" s="109"/>
      <c r="AK28" s="110"/>
      <c r="AL28" s="111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 t="s">
        <v>63</v>
      </c>
      <c r="B29" s="1259"/>
      <c r="C29" s="49"/>
      <c r="D29" s="1315"/>
      <c r="E29" s="1311"/>
      <c r="F29" s="1311"/>
      <c r="G29" s="1311"/>
      <c r="H29" s="1311"/>
      <c r="I29" s="1311"/>
      <c r="J29" s="1319" t="s">
        <v>161</v>
      </c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 t="s">
        <v>83</v>
      </c>
      <c r="Y29" s="1311" t="s">
        <v>135</v>
      </c>
      <c r="Z29" s="1311"/>
      <c r="AA29" s="1311"/>
      <c r="AB29" s="1311"/>
      <c r="AC29" s="1310"/>
      <c r="AD29" s="1311" t="s">
        <v>84</v>
      </c>
      <c r="AE29" s="1311"/>
      <c r="AF29" s="1311"/>
      <c r="AG29" s="1312"/>
      <c r="AH29" s="1286"/>
      <c r="AI29" s="479"/>
      <c r="AJ29" s="480"/>
      <c r="AK29" s="481"/>
      <c r="AL29" s="482"/>
      <c r="AO29" s="55">
        <f t="shared" si="5"/>
        <v>0</v>
      </c>
      <c r="AP29" s="55">
        <f t="shared" si="6"/>
        <v>0</v>
      </c>
      <c r="AQ29" s="55">
        <f t="shared" si="7"/>
        <v>0</v>
      </c>
      <c r="AR29" s="55">
        <f t="shared" si="8"/>
        <v>0</v>
      </c>
      <c r="AS29" s="55">
        <f t="shared" si="9"/>
        <v>0</v>
      </c>
      <c r="AT29" s="55">
        <f t="shared" si="10"/>
        <v>0</v>
      </c>
      <c r="AU29" s="55">
        <f t="shared" si="11"/>
        <v>0</v>
      </c>
      <c r="AV29" s="55">
        <f t="shared" si="12"/>
        <v>0</v>
      </c>
      <c r="AW29" s="55">
        <f t="shared" si="13"/>
        <v>0</v>
      </c>
      <c r="AX29" s="55">
        <f t="shared" si="14"/>
        <v>0</v>
      </c>
    </row>
    <row r="30" spans="1:50" ht="14">
      <c r="A30" s="1259"/>
      <c r="B30" s="1259"/>
      <c r="C30" s="49"/>
      <c r="D30" s="1315"/>
      <c r="E30" s="1311"/>
      <c r="F30" s="1311"/>
      <c r="G30" s="1311"/>
      <c r="H30" s="1311"/>
      <c r="I30" s="1311"/>
      <c r="J30" s="1319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83"/>
      <c r="AJ30" s="484"/>
      <c r="AK30" s="485"/>
      <c r="AL30" s="486"/>
    </row>
    <row r="31" spans="1:50" ht="14">
      <c r="A31" s="1259"/>
      <c r="B31" s="1259"/>
      <c r="C31" s="21"/>
      <c r="D31" s="1315"/>
      <c r="E31" s="1311"/>
      <c r="F31" s="1311"/>
      <c r="G31" s="1311"/>
      <c r="H31" s="1311"/>
      <c r="I31" s="1311"/>
      <c r="J31" s="1319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3"/>
      <c r="AK31" s="3"/>
      <c r="AL31" s="487"/>
    </row>
    <row r="32" spans="1:50" ht="14">
      <c r="A32" s="1259"/>
      <c r="B32" s="1259"/>
      <c r="C32" s="50"/>
      <c r="D32" s="1315"/>
      <c r="E32" s="1311"/>
      <c r="F32" s="1311"/>
      <c r="G32" s="1311"/>
      <c r="H32" s="1311"/>
      <c r="I32" s="1311"/>
      <c r="J32" s="1319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"/>
      <c r="AJ32" s="5"/>
      <c r="AK32" s="3"/>
      <c r="AL32" s="487"/>
    </row>
    <row r="33" spans="1:38" ht="14">
      <c r="A33" s="1259"/>
      <c r="B33" s="1259"/>
      <c r="C33" s="51"/>
      <c r="D33" s="1315"/>
      <c r="E33" s="1311"/>
      <c r="F33" s="1311"/>
      <c r="G33" s="1311"/>
      <c r="H33" s="1311"/>
      <c r="I33" s="1311"/>
      <c r="J33" s="1319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3"/>
      <c r="AH33" s="1287"/>
      <c r="AI33" s="488"/>
      <c r="AJ33" s="489"/>
      <c r="AK33" s="3"/>
      <c r="AL33" s="487"/>
    </row>
    <row r="34" spans="1:38" ht="14">
      <c r="A34" s="1259"/>
      <c r="B34" s="1259"/>
      <c r="C34" s="52"/>
      <c r="D34" s="1315"/>
      <c r="E34" s="1311"/>
      <c r="F34" s="1311"/>
      <c r="G34" s="1311"/>
      <c r="H34" s="1311"/>
      <c r="I34" s="1311"/>
      <c r="J34" s="1319"/>
      <c r="K34" s="1311"/>
      <c r="L34" s="1311"/>
      <c r="M34" s="1311"/>
      <c r="N34" s="1311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0"/>
      <c r="AD34" s="1311"/>
      <c r="AE34" s="1311"/>
      <c r="AF34" s="1311"/>
      <c r="AG34" s="1314"/>
      <c r="AH34" s="1288"/>
      <c r="AI34" s="490"/>
      <c r="AJ34" s="491"/>
      <c r="AK34" s="492"/>
      <c r="AL34" s="493"/>
    </row>
    <row r="35" spans="1:38" ht="14"/>
    <row r="36" spans="1:38" ht="14" hidden="1" outlineLevel="1">
      <c r="C36" t="s">
        <v>69</v>
      </c>
      <c r="D36" s="55">
        <f t="shared" ref="D36:AH36" si="16">COUNTIF(D8:D27,"2早")</f>
        <v>1</v>
      </c>
      <c r="E36" s="55">
        <f t="shared" si="16"/>
        <v>2</v>
      </c>
      <c r="F36" s="55">
        <f t="shared" si="16"/>
        <v>2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2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1</v>
      </c>
      <c r="AF36" s="55">
        <f t="shared" si="16"/>
        <v>1</v>
      </c>
      <c r="AG36" s="55">
        <f t="shared" si="16"/>
        <v>1</v>
      </c>
      <c r="AH36" s="55">
        <f t="shared" si="16"/>
        <v>1</v>
      </c>
    </row>
    <row r="37" spans="1:38" ht="14" hidden="1" outlineLevel="1">
      <c r="C37" s="54">
        <v>0.27083333333333298</v>
      </c>
      <c r="D37" s="55">
        <f t="shared" ref="D37:AH37" si="17">COUNTIF(D8:D27,"6：30")</f>
        <v>0</v>
      </c>
      <c r="E37" s="55">
        <f t="shared" si="17"/>
        <v>0</v>
      </c>
      <c r="F37" s="55">
        <f t="shared" si="17"/>
        <v>0</v>
      </c>
      <c r="G37" s="55">
        <f t="shared" si="17"/>
        <v>0</v>
      </c>
      <c r="H37" s="55">
        <f t="shared" si="17"/>
        <v>0</v>
      </c>
      <c r="I37" s="55">
        <f t="shared" si="17"/>
        <v>1</v>
      </c>
      <c r="J37" s="55">
        <f t="shared" si="17"/>
        <v>0</v>
      </c>
      <c r="K37" s="55">
        <f t="shared" si="17"/>
        <v>0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0</v>
      </c>
      <c r="P37" s="55">
        <f t="shared" si="17"/>
        <v>0</v>
      </c>
      <c r="Q37" s="55">
        <f t="shared" si="17"/>
        <v>0</v>
      </c>
      <c r="R37" s="55">
        <f t="shared" si="17"/>
        <v>0</v>
      </c>
      <c r="S37" s="55">
        <f t="shared" si="17"/>
        <v>0</v>
      </c>
      <c r="T37" s="55">
        <f t="shared" si="17"/>
        <v>0</v>
      </c>
      <c r="U37" s="55">
        <f t="shared" si="17"/>
        <v>0</v>
      </c>
      <c r="V37" s="55">
        <f t="shared" si="17"/>
        <v>0</v>
      </c>
      <c r="W37" s="55">
        <f t="shared" si="17"/>
        <v>1</v>
      </c>
      <c r="X37" s="55">
        <f t="shared" si="17"/>
        <v>1</v>
      </c>
      <c r="Y37" s="55">
        <f t="shared" si="17"/>
        <v>0</v>
      </c>
      <c r="Z37" s="55">
        <f t="shared" si="17"/>
        <v>0</v>
      </c>
      <c r="AA37" s="55">
        <f t="shared" si="17"/>
        <v>0</v>
      </c>
      <c r="AB37" s="55">
        <f t="shared" si="17"/>
        <v>0</v>
      </c>
      <c r="AC37" s="55">
        <f t="shared" si="17"/>
        <v>0</v>
      </c>
      <c r="AD37" s="55">
        <f t="shared" si="17"/>
        <v>0</v>
      </c>
      <c r="AE37" s="55">
        <f t="shared" si="17"/>
        <v>0</v>
      </c>
      <c r="AF37" s="55">
        <f t="shared" si="17"/>
        <v>0</v>
      </c>
      <c r="AG37" s="55">
        <f t="shared" si="17"/>
        <v>0</v>
      </c>
      <c r="AH37" s="55">
        <f t="shared" si="17"/>
        <v>0</v>
      </c>
    </row>
    <row r="38" spans="1:38" ht="14" hidden="1" outlineLevel="1">
      <c r="C38" t="s">
        <v>42</v>
      </c>
      <c r="D38" s="55">
        <f t="shared" ref="D38:AH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1</v>
      </c>
      <c r="H38" s="55">
        <f t="shared" si="18"/>
        <v>1</v>
      </c>
      <c r="I38" s="55">
        <f t="shared" si="18"/>
        <v>1</v>
      </c>
      <c r="J38" s="55">
        <f t="shared" si="18"/>
        <v>1</v>
      </c>
      <c r="K38" s="55">
        <f t="shared" si="18"/>
        <v>1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2</v>
      </c>
      <c r="Q38" s="55">
        <f t="shared" si="18"/>
        <v>2</v>
      </c>
      <c r="R38" s="55">
        <f t="shared" si="18"/>
        <v>1</v>
      </c>
      <c r="S38" s="55">
        <f t="shared" si="18"/>
        <v>1</v>
      </c>
      <c r="T38" s="55">
        <f t="shared" si="18"/>
        <v>2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  <c r="AH38" s="55">
        <f t="shared" si="18"/>
        <v>1</v>
      </c>
    </row>
    <row r="39" spans="1:38" s="1" customFormat="1" ht="14" hidden="1" outlineLevel="1">
      <c r="C39" s="1" t="s">
        <v>71</v>
      </c>
      <c r="D39" s="55">
        <f t="shared" ref="D39:AH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2</v>
      </c>
      <c r="Q39" s="55">
        <f t="shared" si="19"/>
        <v>2</v>
      </c>
      <c r="R39" s="55">
        <f t="shared" si="19"/>
        <v>1</v>
      </c>
      <c r="S39" s="55">
        <f t="shared" si="19"/>
        <v>1</v>
      </c>
      <c r="T39" s="55">
        <f t="shared" si="19"/>
        <v>2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  <c r="AH39" s="55">
        <f t="shared" si="19"/>
        <v>1</v>
      </c>
    </row>
    <row r="40" spans="1:38" s="1" customFormat="1" ht="14" hidden="1" outlineLevel="1">
      <c r="C40" s="1" t="s">
        <v>23</v>
      </c>
      <c r="D40" s="55">
        <f t="shared" ref="D40:AH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  <c r="AH40" s="55">
        <f t="shared" si="20"/>
        <v>1</v>
      </c>
    </row>
    <row r="41" spans="1:38" s="1" customFormat="1" ht="14" hidden="1" outlineLevel="1">
      <c r="C41" s="1" t="s">
        <v>25</v>
      </c>
      <c r="D41" s="55">
        <f t="shared" ref="D41:AH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  <c r="AH41" s="55">
        <f t="shared" si="21"/>
        <v>1</v>
      </c>
    </row>
    <row r="42" spans="1:38" s="1" customFormat="1" ht="14" hidden="1" outlineLevel="1">
      <c r="C42" s="1" t="s">
        <v>24</v>
      </c>
      <c r="D42" s="55">
        <f t="shared" ref="D42:AH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  <c r="AH42" s="55">
        <f t="shared" si="22"/>
        <v>1</v>
      </c>
    </row>
    <row r="43" spans="1:38" s="1" customFormat="1" ht="14" hidden="1" outlineLevel="1">
      <c r="C43" s="1" t="s">
        <v>26</v>
      </c>
      <c r="D43" s="55">
        <f t="shared" ref="D43:AH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  <c r="AH43" s="55">
        <f t="shared" si="23"/>
        <v>1</v>
      </c>
    </row>
    <row r="44" spans="1:38" s="1" customFormat="1" ht="14" hidden="1" outlineLevel="1">
      <c r="C44" s="1" t="s">
        <v>41</v>
      </c>
      <c r="D44" s="55">
        <f t="shared" ref="D44:AH44" si="24">COUNTIF(D8:D27,"3早")</f>
        <v>1</v>
      </c>
      <c r="E44" s="55">
        <f t="shared" si="24"/>
        <v>1</v>
      </c>
      <c r="F44" s="55">
        <f t="shared" si="24"/>
        <v>1</v>
      </c>
      <c r="G44" s="55">
        <f t="shared" si="24"/>
        <v>1</v>
      </c>
      <c r="H44" s="55">
        <f t="shared" si="24"/>
        <v>1</v>
      </c>
      <c r="I44" s="55">
        <f t="shared" si="24"/>
        <v>1</v>
      </c>
      <c r="J44" s="55">
        <f t="shared" si="24"/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  <c r="AH44" s="55">
        <f t="shared" si="24"/>
        <v>1</v>
      </c>
    </row>
    <row r="45" spans="1:38" s="1" customFormat="1" ht="14" hidden="1" outlineLevel="1">
      <c r="C45" s="1" t="s">
        <v>72</v>
      </c>
      <c r="D45" s="55">
        <f t="shared" ref="D45:AH45" si="25">COUNTIF(D8:D27,"３早")</f>
        <v>1</v>
      </c>
      <c r="E45" s="55">
        <f t="shared" si="25"/>
        <v>1</v>
      </c>
      <c r="F45" s="55">
        <f t="shared" si="25"/>
        <v>1</v>
      </c>
      <c r="G45" s="55">
        <f t="shared" si="25"/>
        <v>1</v>
      </c>
      <c r="H45" s="55">
        <f t="shared" si="25"/>
        <v>1</v>
      </c>
      <c r="I45" s="55">
        <f t="shared" si="25"/>
        <v>1</v>
      </c>
      <c r="J45" s="55">
        <f t="shared" si="25"/>
        <v>1</v>
      </c>
      <c r="K45" s="55">
        <f t="shared" si="25"/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  <c r="AH45" s="55">
        <f t="shared" si="25"/>
        <v>1</v>
      </c>
    </row>
    <row r="46" spans="1:38" s="1" customFormat="1" ht="14" hidden="1" outlineLevel="1">
      <c r="C46" s="1" t="s">
        <v>36</v>
      </c>
      <c r="D46" s="55">
        <f t="shared" ref="D46:AH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1</v>
      </c>
      <c r="P46" s="55">
        <f t="shared" si="26"/>
        <v>1</v>
      </c>
      <c r="Q46" s="55">
        <f t="shared" si="26"/>
        <v>1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2</v>
      </c>
      <c r="W46" s="55">
        <f t="shared" si="26"/>
        <v>1</v>
      </c>
      <c r="X46" s="55">
        <f t="shared" si="26"/>
        <v>1</v>
      </c>
      <c r="Y46" s="55">
        <f t="shared" si="26"/>
        <v>2</v>
      </c>
      <c r="Z46" s="55">
        <f t="shared" si="26"/>
        <v>1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  <c r="AH46" s="55">
        <f t="shared" si="26"/>
        <v>1</v>
      </c>
    </row>
    <row r="47" spans="1:38" s="1" customFormat="1" ht="14" hidden="1" outlineLevel="1">
      <c r="C47" s="1" t="s">
        <v>73</v>
      </c>
      <c r="D47" s="55">
        <f t="shared" ref="D47:AH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1</v>
      </c>
      <c r="P47" s="55">
        <f t="shared" si="27"/>
        <v>1</v>
      </c>
      <c r="Q47" s="55">
        <f t="shared" si="27"/>
        <v>1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2</v>
      </c>
      <c r="W47" s="55">
        <f t="shared" si="27"/>
        <v>1</v>
      </c>
      <c r="X47" s="55">
        <f t="shared" si="27"/>
        <v>1</v>
      </c>
      <c r="Y47" s="55">
        <f t="shared" si="27"/>
        <v>2</v>
      </c>
      <c r="Z47" s="55">
        <f t="shared" si="27"/>
        <v>1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  <c r="AH47" s="55">
        <f t="shared" si="27"/>
        <v>1</v>
      </c>
    </row>
    <row r="48" spans="1:38" s="1" customFormat="1" ht="14" hidden="1" outlineLevel="1">
      <c r="C48" s="1" t="s">
        <v>27</v>
      </c>
      <c r="D48" s="55">
        <f t="shared" ref="D48:AH48" si="28">COUNTIF(D8:D27,"3-")</f>
        <v>1</v>
      </c>
      <c r="E48" s="55">
        <f t="shared" si="28"/>
        <v>1</v>
      </c>
      <c r="F48" s="55">
        <f t="shared" si="28"/>
        <v>1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  <c r="AH48" s="55">
        <f t="shared" si="28"/>
        <v>1</v>
      </c>
    </row>
    <row r="49" spans="3:34" s="1" customFormat="1" ht="14" hidden="1" outlineLevel="1">
      <c r="C49" s="1" t="s">
        <v>28</v>
      </c>
      <c r="D49" s="55">
        <f t="shared" ref="D49:AH49" si="29">COUNTIF(D8:D27,"3－")</f>
        <v>1</v>
      </c>
      <c r="E49" s="55">
        <f t="shared" si="29"/>
        <v>1</v>
      </c>
      <c r="F49" s="55">
        <f t="shared" si="29"/>
        <v>1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  <c r="AH49" s="55">
        <f t="shared" si="29"/>
        <v>1</v>
      </c>
    </row>
    <row r="50" spans="3:34" s="1" customFormat="1" ht="14" hidden="1" outlineLevel="1">
      <c r="C50" s="1" t="s">
        <v>29</v>
      </c>
      <c r="D50" s="55">
        <f t="shared" ref="D50:AH50" si="30">COUNTIF(D8:D27,"３-")</f>
        <v>1</v>
      </c>
      <c r="E50" s="55">
        <f t="shared" si="30"/>
        <v>1</v>
      </c>
      <c r="F50" s="55">
        <f t="shared" si="30"/>
        <v>1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  <c r="AH50" s="55">
        <f t="shared" si="30"/>
        <v>1</v>
      </c>
    </row>
    <row r="51" spans="3:34" s="1" customFormat="1" ht="27" hidden="1" customHeight="1" outlineLevel="1">
      <c r="C51" s="1" t="s">
        <v>30</v>
      </c>
      <c r="D51" s="55">
        <f t="shared" ref="D51:AH51" si="31">COUNTIF(D8:D27,"３－")</f>
        <v>1</v>
      </c>
      <c r="E51" s="55">
        <f t="shared" si="31"/>
        <v>1</v>
      </c>
      <c r="F51" s="55">
        <f t="shared" si="31"/>
        <v>1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  <c r="AH51" s="55">
        <f t="shared" si="31"/>
        <v>1</v>
      </c>
    </row>
    <row r="52" spans="3:34" s="1" customFormat="1" ht="14" collapsed="1">
      <c r="C52" s="1" t="s">
        <v>40</v>
      </c>
      <c r="D52" s="55">
        <f t="shared" ref="D52:AH52" si="32">SUM(D36)</f>
        <v>1</v>
      </c>
      <c r="E52" s="55">
        <f t="shared" si="32"/>
        <v>2</v>
      </c>
      <c r="F52" s="55">
        <f t="shared" si="32"/>
        <v>2</v>
      </c>
      <c r="G52" s="55">
        <f t="shared" si="32"/>
        <v>1</v>
      </c>
      <c r="H52" s="55">
        <f t="shared" si="32"/>
        <v>1</v>
      </c>
      <c r="I52" s="55">
        <f t="shared" si="32"/>
        <v>1</v>
      </c>
      <c r="J52" s="55">
        <f t="shared" si="32"/>
        <v>2</v>
      </c>
      <c r="K52" s="55">
        <f t="shared" si="32"/>
        <v>1</v>
      </c>
      <c r="L52" s="55">
        <f t="shared" si="32"/>
        <v>1</v>
      </c>
      <c r="M52" s="55">
        <f t="shared" si="32"/>
        <v>1</v>
      </c>
      <c r="N52" s="55">
        <f t="shared" si="32"/>
        <v>1</v>
      </c>
      <c r="O52" s="55">
        <f t="shared" si="32"/>
        <v>1</v>
      </c>
      <c r="P52" s="55">
        <f t="shared" si="32"/>
        <v>1</v>
      </c>
      <c r="Q52" s="55">
        <f t="shared" si="32"/>
        <v>1</v>
      </c>
      <c r="R52" s="55">
        <f t="shared" si="32"/>
        <v>1</v>
      </c>
      <c r="S52" s="55">
        <f t="shared" si="32"/>
        <v>1</v>
      </c>
      <c r="T52" s="55">
        <f t="shared" si="32"/>
        <v>1</v>
      </c>
      <c r="U52" s="55">
        <f t="shared" si="32"/>
        <v>1</v>
      </c>
      <c r="V52" s="55">
        <f t="shared" si="32"/>
        <v>1</v>
      </c>
      <c r="W52" s="55">
        <f t="shared" si="32"/>
        <v>1</v>
      </c>
      <c r="X52" s="55">
        <f t="shared" si="32"/>
        <v>1</v>
      </c>
      <c r="Y52" s="55">
        <f t="shared" si="32"/>
        <v>1</v>
      </c>
      <c r="Z52" s="55">
        <f t="shared" si="32"/>
        <v>1</v>
      </c>
      <c r="AA52" s="55">
        <f t="shared" si="32"/>
        <v>1</v>
      </c>
      <c r="AB52" s="55">
        <f t="shared" si="32"/>
        <v>1</v>
      </c>
      <c r="AC52" s="55">
        <f t="shared" si="32"/>
        <v>1</v>
      </c>
      <c r="AD52" s="55">
        <f t="shared" si="32"/>
        <v>1</v>
      </c>
      <c r="AE52" s="55">
        <f t="shared" si="32"/>
        <v>1</v>
      </c>
      <c r="AF52" s="55">
        <f t="shared" si="32"/>
        <v>1</v>
      </c>
      <c r="AG52" s="55">
        <f t="shared" si="32"/>
        <v>1</v>
      </c>
      <c r="AH52" s="55">
        <f t="shared" si="32"/>
        <v>1</v>
      </c>
    </row>
    <row r="53" spans="3:34" s="1" customFormat="1" ht="14">
      <c r="C53" s="1" t="s">
        <v>42</v>
      </c>
      <c r="D53" s="55">
        <f t="shared" ref="D53:AH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2</v>
      </c>
      <c r="H53" s="55">
        <f t="shared" si="33"/>
        <v>2</v>
      </c>
      <c r="I53" s="55">
        <f t="shared" si="33"/>
        <v>2</v>
      </c>
      <c r="J53" s="55">
        <f t="shared" si="33"/>
        <v>2</v>
      </c>
      <c r="K53" s="55">
        <f t="shared" si="33"/>
        <v>2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4</v>
      </c>
      <c r="Q53" s="55">
        <f t="shared" si="33"/>
        <v>4</v>
      </c>
      <c r="R53" s="55">
        <f t="shared" si="33"/>
        <v>2</v>
      </c>
      <c r="S53" s="55">
        <f t="shared" si="33"/>
        <v>2</v>
      </c>
      <c r="T53" s="55">
        <f t="shared" si="33"/>
        <v>4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  <c r="AH53" s="55">
        <f t="shared" si="33"/>
        <v>2</v>
      </c>
    </row>
    <row r="54" spans="3:34" s="1" customFormat="1" ht="14">
      <c r="C54" s="1" t="s">
        <v>24</v>
      </c>
      <c r="D54" s="55">
        <f t="shared" ref="D54:AH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  <c r="AH54" s="55">
        <f t="shared" si="34"/>
        <v>4</v>
      </c>
    </row>
    <row r="55" spans="3:34" s="1" customFormat="1" ht="14">
      <c r="C55" s="1" t="s">
        <v>41</v>
      </c>
      <c r="D55" s="55">
        <f t="shared" ref="D55:AH55" si="35">SUM(D44:D45)</f>
        <v>2</v>
      </c>
      <c r="E55" s="55">
        <f t="shared" si="35"/>
        <v>2</v>
      </c>
      <c r="F55" s="55">
        <f t="shared" si="35"/>
        <v>2</v>
      </c>
      <c r="G55" s="55">
        <f t="shared" si="35"/>
        <v>2</v>
      </c>
      <c r="H55" s="55">
        <f t="shared" si="35"/>
        <v>2</v>
      </c>
      <c r="I55" s="55">
        <f t="shared" si="35"/>
        <v>2</v>
      </c>
      <c r="J55" s="55">
        <f t="shared" si="35"/>
        <v>2</v>
      </c>
      <c r="K55" s="55">
        <f t="shared" si="35"/>
        <v>2</v>
      </c>
      <c r="L55" s="55">
        <f t="shared" si="35"/>
        <v>2</v>
      </c>
      <c r="M55" s="55">
        <f t="shared" si="35"/>
        <v>2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2</v>
      </c>
      <c r="AG55" s="55">
        <f t="shared" si="35"/>
        <v>2</v>
      </c>
      <c r="AH55" s="55">
        <f t="shared" si="35"/>
        <v>2</v>
      </c>
    </row>
    <row r="56" spans="3:34" s="1" customFormat="1" ht="14">
      <c r="C56" s="1" t="s">
        <v>36</v>
      </c>
      <c r="D56" s="55">
        <f t="shared" ref="D56:AH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2</v>
      </c>
      <c r="P56" s="55">
        <f t="shared" si="36"/>
        <v>2</v>
      </c>
      <c r="Q56" s="55">
        <f t="shared" si="36"/>
        <v>2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4</v>
      </c>
      <c r="W56" s="55">
        <f t="shared" si="36"/>
        <v>2</v>
      </c>
      <c r="X56" s="55">
        <f t="shared" si="36"/>
        <v>2</v>
      </c>
      <c r="Y56" s="55">
        <f t="shared" si="36"/>
        <v>4</v>
      </c>
      <c r="Z56" s="55">
        <f t="shared" si="36"/>
        <v>2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  <c r="AH56" s="55">
        <f t="shared" si="36"/>
        <v>2</v>
      </c>
    </row>
    <row r="57" spans="3:34" s="1" customFormat="1" ht="14">
      <c r="C57" s="1" t="s">
        <v>28</v>
      </c>
      <c r="D57" s="55">
        <f t="shared" ref="D57:AH57" si="37">SUM(D48:D51)</f>
        <v>4</v>
      </c>
      <c r="E57" s="55">
        <f t="shared" si="37"/>
        <v>4</v>
      </c>
      <c r="F57" s="55">
        <f t="shared" si="37"/>
        <v>4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  <c r="AH57" s="55">
        <f t="shared" si="37"/>
        <v>4</v>
      </c>
    </row>
    <row r="58" spans="3:34" s="1" customFormat="1" ht="14">
      <c r="C58" s="473" t="s">
        <v>141</v>
      </c>
      <c r="D58" s="55">
        <f t="shared" ref="D58:AH58" si="38">SUM(D37)</f>
        <v>0</v>
      </c>
      <c r="E58" s="55">
        <f t="shared" si="38"/>
        <v>0</v>
      </c>
      <c r="F58" s="55">
        <f t="shared" si="38"/>
        <v>0</v>
      </c>
      <c r="G58" s="55">
        <f t="shared" si="38"/>
        <v>0</v>
      </c>
      <c r="H58" s="55">
        <f t="shared" si="38"/>
        <v>0</v>
      </c>
      <c r="I58" s="55">
        <f t="shared" si="38"/>
        <v>1</v>
      </c>
      <c r="J58" s="55">
        <f t="shared" si="38"/>
        <v>0</v>
      </c>
      <c r="K58" s="55">
        <f t="shared" si="38"/>
        <v>0</v>
      </c>
      <c r="L58" s="55">
        <f t="shared" si="38"/>
        <v>0</v>
      </c>
      <c r="M58" s="55">
        <f t="shared" si="38"/>
        <v>0</v>
      </c>
      <c r="N58" s="55">
        <f t="shared" si="38"/>
        <v>0</v>
      </c>
      <c r="O58" s="55">
        <f t="shared" si="38"/>
        <v>0</v>
      </c>
      <c r="P58" s="55">
        <f t="shared" si="38"/>
        <v>0</v>
      </c>
      <c r="Q58" s="55">
        <f t="shared" si="38"/>
        <v>0</v>
      </c>
      <c r="R58" s="55">
        <f t="shared" si="38"/>
        <v>0</v>
      </c>
      <c r="S58" s="55">
        <f t="shared" si="38"/>
        <v>0</v>
      </c>
      <c r="T58" s="55">
        <f t="shared" si="38"/>
        <v>0</v>
      </c>
      <c r="U58" s="55">
        <f t="shared" si="38"/>
        <v>0</v>
      </c>
      <c r="V58" s="55">
        <f t="shared" si="38"/>
        <v>0</v>
      </c>
      <c r="W58" s="55">
        <f t="shared" si="38"/>
        <v>1</v>
      </c>
      <c r="X58" s="55">
        <f t="shared" si="38"/>
        <v>1</v>
      </c>
      <c r="Y58" s="55">
        <f t="shared" si="38"/>
        <v>0</v>
      </c>
      <c r="Z58" s="55">
        <f t="shared" si="38"/>
        <v>0</v>
      </c>
      <c r="AA58" s="55">
        <f t="shared" si="38"/>
        <v>0</v>
      </c>
      <c r="AB58" s="55">
        <f t="shared" si="38"/>
        <v>0</v>
      </c>
      <c r="AC58" s="55">
        <f t="shared" si="38"/>
        <v>0</v>
      </c>
      <c r="AD58" s="55">
        <f t="shared" si="38"/>
        <v>0</v>
      </c>
      <c r="AE58" s="55">
        <f t="shared" si="38"/>
        <v>0</v>
      </c>
      <c r="AF58" s="55">
        <f t="shared" si="38"/>
        <v>0</v>
      </c>
      <c r="AG58" s="55">
        <f t="shared" si="38"/>
        <v>0</v>
      </c>
      <c r="AH58" s="55">
        <f t="shared" si="38"/>
        <v>0</v>
      </c>
    </row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8:C28"/>
    <mergeCell ref="A4:A7"/>
    <mergeCell ref="B4:B7"/>
    <mergeCell ref="C4:C6"/>
    <mergeCell ref="D4:J4"/>
    <mergeCell ref="K4:Q4"/>
    <mergeCell ref="R4:X4"/>
    <mergeCell ref="Y4:AE4"/>
    <mergeCell ref="AF4:AH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M1:R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4"/>
  <conditionalFormatting sqref="C58">
    <cfRule type="expression" dxfId="10502" priority="96" stopIfTrue="1">
      <formula>AND(WEEKDAY(C$5)=1)</formula>
    </cfRule>
  </conditionalFormatting>
  <conditionalFormatting sqref="D19:D24">
    <cfRule type="expression" dxfId="10501" priority="13" stopIfTrue="1">
      <formula>AND(WEEKDAY(D$5)=1)</formula>
    </cfRule>
  </conditionalFormatting>
  <conditionalFormatting sqref="D14:E15">
    <cfRule type="expression" dxfId="10500" priority="39" stopIfTrue="1">
      <formula>AND(WEEKDAY(D$5)=1)</formula>
    </cfRule>
  </conditionalFormatting>
  <conditionalFormatting sqref="D19:E19">
    <cfRule type="expression" dxfId="10499" priority="200" stopIfTrue="1">
      <formula>AND(WEEKDAY(D$5)=1)</formula>
    </cfRule>
  </conditionalFormatting>
  <conditionalFormatting sqref="D12:G13">
    <cfRule type="expression" dxfId="10498" priority="11" stopIfTrue="1">
      <formula>AND(WEEKDAY(D$5)=1)</formula>
    </cfRule>
  </conditionalFormatting>
  <conditionalFormatting sqref="D9:I11">
    <cfRule type="expression" dxfId="10497" priority="161" stopIfTrue="1">
      <formula>AND(WEEKDAY(D$5)=1)</formula>
    </cfRule>
  </conditionalFormatting>
  <conditionalFormatting sqref="D15:I15">
    <cfRule type="expression" dxfId="10496" priority="41" stopIfTrue="1">
      <formula>AND(WEEKDAY(D$5)=1)</formula>
    </cfRule>
  </conditionalFormatting>
  <conditionalFormatting sqref="D24:M25">
    <cfRule type="expression" dxfId="10495" priority="107" stopIfTrue="1">
      <formula>AND(WEEKDAY(D$5)=1)</formula>
    </cfRule>
  </conditionalFormatting>
  <conditionalFormatting sqref="D8:Q8">
    <cfRule type="expression" dxfId="10494" priority="3" stopIfTrue="1">
      <formula>AND(WEEKDAY(D$5)=1)</formula>
    </cfRule>
  </conditionalFormatting>
  <conditionalFormatting sqref="D22:Z22">
    <cfRule type="expression" dxfId="10493" priority="175" stopIfTrue="1">
      <formula>AND(WEEKDAY(D$5)=1)</formula>
    </cfRule>
  </conditionalFormatting>
  <conditionalFormatting sqref="D16:AA17">
    <cfRule type="expression" dxfId="10492" priority="131" stopIfTrue="1">
      <formula>AND(WEEKDAY(D$5)=1)</formula>
    </cfRule>
  </conditionalFormatting>
  <conditionalFormatting sqref="D5:AH7 N25:Z25 AA25:AH26 D26:Z26">
    <cfRule type="expression" dxfId="10491" priority="208" stopIfTrue="1">
      <formula>AND(WEEKDAY(D$5)=1)</formula>
    </cfRule>
  </conditionalFormatting>
  <conditionalFormatting sqref="D27:AH27">
    <cfRule type="expression" dxfId="10490" priority="52" stopIfTrue="1">
      <formula>AND(WEEKDAY(D$5)=1)</formula>
    </cfRule>
  </conditionalFormatting>
  <conditionalFormatting sqref="E19:E22">
    <cfRule type="expression" dxfId="10489" priority="16" stopIfTrue="1">
      <formula>AND(WEEKDAY(E$5)=1)</formula>
    </cfRule>
  </conditionalFormatting>
  <conditionalFormatting sqref="E23:AH24">
    <cfRule type="expression" dxfId="10488" priority="7" stopIfTrue="1">
      <formula>AND(WEEKDAY(E$5)=1)</formula>
    </cfRule>
  </conditionalFormatting>
  <conditionalFormatting sqref="F12:F15">
    <cfRule type="expression" dxfId="10487" priority="10" stopIfTrue="1">
      <formula>AND(WEEKDAY(F$5)=1)</formula>
    </cfRule>
  </conditionalFormatting>
  <conditionalFormatting sqref="F19:F20">
    <cfRule type="expression" dxfId="10486" priority="14" stopIfTrue="1">
      <formula>AND(WEEKDAY(F$5)=1)</formula>
    </cfRule>
  </conditionalFormatting>
  <conditionalFormatting sqref="F21:I21 L21:R21 T21:Y21">
    <cfRule type="expression" dxfId="10485" priority="136" stopIfTrue="1">
      <formula>AND(WEEKDAY(F$5)=1)</formula>
    </cfRule>
  </conditionalFormatting>
  <conditionalFormatting sqref="G19:H19">
    <cfRule type="expression" dxfId="10484" priority="122" stopIfTrue="1">
      <formula>AND(WEEKDAY(G$5)=1)</formula>
    </cfRule>
  </conditionalFormatting>
  <conditionalFormatting sqref="G20:I20">
    <cfRule type="expression" dxfId="10483" priority="15" stopIfTrue="1">
      <formula>AND(WEEKDAY(G$5)=1)</formula>
    </cfRule>
  </conditionalFormatting>
  <conditionalFormatting sqref="H13 G14:H14">
    <cfRule type="expression" dxfId="10482" priority="151" stopIfTrue="1">
      <formula>AND(WEEKDAY(G$5)=1)</formula>
    </cfRule>
  </conditionalFormatting>
  <conditionalFormatting sqref="H12:I12">
    <cfRule type="expression" dxfId="10481" priority="164" stopIfTrue="1">
      <formula>AND(WEEKDAY(H$5)=1)</formula>
    </cfRule>
  </conditionalFormatting>
  <conditionalFormatting sqref="I13:I15">
    <cfRule type="expression" dxfId="10480" priority="50" stopIfTrue="1">
      <formula>AND(WEEKDAY(I$5)=1)</formula>
    </cfRule>
  </conditionalFormatting>
  <conditionalFormatting sqref="I17:J20">
    <cfRule type="expression" dxfId="10479" priority="101" stopIfTrue="1">
      <formula>AND(WEEKDAY(I$5)=1)</formula>
    </cfRule>
  </conditionalFormatting>
  <conditionalFormatting sqref="J10:K12 L12:M12">
    <cfRule type="expression" dxfId="10478" priority="162" stopIfTrue="1">
      <formula>AND(WEEKDAY(J$5)=1)</formula>
    </cfRule>
  </conditionalFormatting>
  <conditionalFormatting sqref="J13:M14">
    <cfRule type="expression" dxfId="10477" priority="5" stopIfTrue="1">
      <formula>AND(WEEKDAY(J$5)=1)</formula>
    </cfRule>
  </conditionalFormatting>
  <conditionalFormatting sqref="J20:M21">
    <cfRule type="expression" dxfId="10476" priority="110" stopIfTrue="1">
      <formula>AND(WEEKDAY(J$5)=1)</formula>
    </cfRule>
  </conditionalFormatting>
  <conditionalFormatting sqref="J9:Z9">
    <cfRule type="expression" dxfId="10475" priority="6" stopIfTrue="1">
      <formula>AND(WEEKDAY(J$5)=1)</formula>
    </cfRule>
  </conditionalFormatting>
  <conditionalFormatting sqref="J15:Z16">
    <cfRule type="expression" dxfId="10474" priority="109" stopIfTrue="1">
      <formula>AND(WEEKDAY(J$5)=1)</formula>
    </cfRule>
  </conditionalFormatting>
  <conditionalFormatting sqref="K19:N20">
    <cfRule type="expression" dxfId="10473" priority="117" stopIfTrue="1">
      <formula>AND(WEEKDAY(K$5)=1)</formula>
    </cfRule>
  </conditionalFormatting>
  <conditionalFormatting sqref="K17:P18">
    <cfRule type="expression" dxfId="10472" priority="134" stopIfTrue="1">
      <formula>AND(WEEKDAY(K$5)=1)</formula>
    </cfRule>
  </conditionalFormatting>
  <conditionalFormatting sqref="N14:O16">
    <cfRule type="expression" dxfId="10471" priority="32" stopIfTrue="1">
      <formula>AND(WEEKDAY(N$5)=1)</formula>
    </cfRule>
  </conditionalFormatting>
  <conditionalFormatting sqref="N12:Q13">
    <cfRule type="expression" dxfId="10470" priority="30" stopIfTrue="1">
      <formula>AND(WEEKDAY(N$5)=1)</formula>
    </cfRule>
  </conditionalFormatting>
  <conditionalFormatting sqref="O18:O20">
    <cfRule type="expression" dxfId="10469" priority="111" stopIfTrue="1">
      <formula>AND(WEEKDAY(O$5)=1)</formula>
    </cfRule>
  </conditionalFormatting>
  <conditionalFormatting sqref="P12:Q15">
    <cfRule type="expression" dxfId="10468" priority="29" stopIfTrue="1">
      <formula>AND(WEEKDAY(P$5)=1)</formula>
    </cfRule>
  </conditionalFormatting>
  <conditionalFormatting sqref="P19:R20">
    <cfRule type="expression" dxfId="10467" priority="123" stopIfTrue="1">
      <formula>AND(WEEKDAY(P$5)=1)</formula>
    </cfRule>
  </conditionalFormatting>
  <conditionalFormatting sqref="P16:S16 Q17:S17 L18:N18 K19:O19 P20:S20 J21:K22">
    <cfRule type="expression" dxfId="10466" priority="201" stopIfTrue="1">
      <formula>AND(WEEKDAY(J$5)=1)</formula>
    </cfRule>
  </conditionalFormatting>
  <conditionalFormatting sqref="P18:Z18">
    <cfRule type="expression" dxfId="10465" priority="103" stopIfTrue="1">
      <formula>AND(WEEKDAY(P$5)=1)</formula>
    </cfRule>
  </conditionalFormatting>
  <conditionalFormatting sqref="Q19:Z19">
    <cfRule type="expression" dxfId="10464" priority="1" stopIfTrue="1">
      <formula>AND(WEEKDAY(Q$5)=1)</formula>
    </cfRule>
  </conditionalFormatting>
  <conditionalFormatting sqref="R8:S9">
    <cfRule type="expression" dxfId="10463" priority="22" stopIfTrue="1">
      <formula>AND(WEEKDAY(R$5)=1)</formula>
    </cfRule>
  </conditionalFormatting>
  <conditionalFormatting sqref="R13:S15">
    <cfRule type="expression" dxfId="10462" priority="24" stopIfTrue="1">
      <formula>AND(WEEKDAY(R$5)=1)</formula>
    </cfRule>
  </conditionalFormatting>
  <conditionalFormatting sqref="R12:W12">
    <cfRule type="expression" dxfId="10461" priority="26" stopIfTrue="1">
      <formula>AND(WEEKDAY(R$5)=1)</formula>
    </cfRule>
  </conditionalFormatting>
  <conditionalFormatting sqref="S19:T22">
    <cfRule type="expression" dxfId="10460" priority="9" stopIfTrue="1">
      <formula>AND(WEEKDAY(S$5)=1)</formula>
    </cfRule>
  </conditionalFormatting>
  <conditionalFormatting sqref="T13:T17">
    <cfRule type="expression" dxfId="10459" priority="23" stopIfTrue="1">
      <formula>AND(WEEKDAY(T$5)=1)</formula>
    </cfRule>
  </conditionalFormatting>
  <conditionalFormatting sqref="T8:Z8 AB8:AB11 L10:Z11">
    <cfRule type="expression" dxfId="10458" priority="142" stopIfTrue="1">
      <formula>AND(WEEKDAY(L$5)=1)</formula>
    </cfRule>
  </conditionalFormatting>
  <conditionalFormatting sqref="U13:U16">
    <cfRule type="expression" dxfId="10457" priority="25" stopIfTrue="1">
      <formula>AND(WEEKDAY(U$5)=1)</formula>
    </cfRule>
  </conditionalFormatting>
  <conditionalFormatting sqref="U19:W20">
    <cfRule type="expression" dxfId="10456" priority="120" stopIfTrue="1">
      <formula>AND(WEEKDAY(U$5)=1)</formula>
    </cfRule>
  </conditionalFormatting>
  <conditionalFormatting sqref="U17:Z17 D18:H18">
    <cfRule type="expression" dxfId="10455" priority="178" stopIfTrue="1">
      <formula>AND(WEEKDAY(D$5)=1)</formula>
    </cfRule>
  </conditionalFormatting>
  <conditionalFormatting sqref="V13:W14">
    <cfRule type="expression" dxfId="10454" priority="91" stopIfTrue="1">
      <formula>AND(WEEKDAY(V$5)=1)</formula>
    </cfRule>
  </conditionalFormatting>
  <conditionalFormatting sqref="V20:Y20">
    <cfRule type="expression" dxfId="10453" priority="87" stopIfTrue="1">
      <formula>AND(WEEKDAY(V$5)=1)</formula>
    </cfRule>
  </conditionalFormatting>
  <conditionalFormatting sqref="V15:AA15">
    <cfRule type="expression" dxfId="10452" priority="167" stopIfTrue="1">
      <formula>AND(WEEKDAY(V$5)=1)</formula>
    </cfRule>
  </conditionalFormatting>
  <conditionalFormatting sqref="X12:Z14">
    <cfRule type="expression" dxfId="10451" priority="85" stopIfTrue="1">
      <formula>AND(WEEKDAY(X$5)=1)</formula>
    </cfRule>
  </conditionalFormatting>
  <conditionalFormatting sqref="Z20:Z21">
    <cfRule type="expression" dxfId="10450" priority="88" stopIfTrue="1">
      <formula>AND(WEEKDAY(Z$5)=1)</formula>
    </cfRule>
  </conditionalFormatting>
  <conditionalFormatting sqref="AA8:AA22">
    <cfRule type="expression" dxfId="10449" priority="104" stopIfTrue="1">
      <formula>AND(WEEKDAY(AA$5)=1)</formula>
    </cfRule>
  </conditionalFormatting>
  <conditionalFormatting sqref="AA21:AH21">
    <cfRule type="expression" dxfId="10448" priority="51" stopIfTrue="1">
      <formula>AND(WEEKDAY(AA$5)=1)</formula>
    </cfRule>
  </conditionalFormatting>
  <conditionalFormatting sqref="AB15:AB22">
    <cfRule type="expression" dxfId="10447" priority="47" stopIfTrue="1">
      <formula>AND(WEEKDAY(AB$5)=1)</formula>
    </cfRule>
  </conditionalFormatting>
  <conditionalFormatting sqref="AB12:AF18">
    <cfRule type="expression" dxfId="10446" priority="44" stopIfTrue="1">
      <formula>AND(WEEKDAY(AB$5)=1)</formula>
    </cfRule>
  </conditionalFormatting>
  <conditionalFormatting sqref="AC8:AH22">
    <cfRule type="expression" dxfId="10445" priority="46" stopIfTrue="1">
      <formula>AND(WEEKDAY(AC$5)=1)</formula>
    </cfRule>
  </conditionalFormatting>
  <conditionalFormatting sqref="AD20">
    <cfRule type="expression" dxfId="10444" priority="176" stopIfTrue="1">
      <formula>AND(WEEKDAY(AD$5)=1)</formula>
    </cfRule>
  </conditionalFormatting>
  <conditionalFormatting sqref="AI8:AK27 AN8:AN27">
    <cfRule type="cellIs" dxfId="10443" priority="209" stopIfTrue="1" operator="equal">
      <formula>0</formula>
    </cfRule>
  </conditionalFormatting>
  <dataValidations count="3">
    <dataValidation type="list" allowBlank="1" showInputMessage="1" showErrorMessage="1" sqref="X20 AB20 E21 J21:K21 M21 S21:T21 Z21 AC21:AD21 AG21 M22:AA22 N23:AA23 E27:AH27 C58 L8:L25 M23:M25 X8:X18 AB8:AB18 AC8:AH20 D8:K20 M8:W20 Y8:AA20 D22:K23 J24:K25 AB22:AH23" xr:uid="{00000000-0002-0000-2700-000000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700-000001000000}">
      <formula1>"ヤ,2早,3早,2オ,3オ,2－,3－,－,日,有,2,3,事,ﾍﾙ,ｹｱ,6:30,7:00,8:30,8:00,研"</formula1>
    </dataValidation>
    <dataValidation type="list" allowBlank="1" showInputMessage="1" showErrorMessage="1" sqref="X19 D21 F21:I21 N21:R21 U21:Y21 AA21:AB21 AE21:AF21 AH21 J26:M26 D24:D27 N24:AH26 E24:I26" xr:uid="{00000000-0002-0000-2700-000002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W60"/>
  <sheetViews>
    <sheetView workbookViewId="0">
      <selection activeCell="P26" sqref="P26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5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9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570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4"/>
      <c r="AI3" s="3"/>
      <c r="AJ3" s="3"/>
      <c r="AK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44075</v>
      </c>
      <c r="E5" s="11">
        <f>DATE($A$1,$D$2,2)</f>
        <v>44076</v>
      </c>
      <c r="F5" s="11">
        <f>DATE($A$1,$D$2,3)</f>
        <v>44077</v>
      </c>
      <c r="G5" s="11">
        <f>DATE($A$1,$D$2,4)</f>
        <v>44078</v>
      </c>
      <c r="H5" s="11">
        <f>DATE($A$1,$D$2,5)</f>
        <v>44079</v>
      </c>
      <c r="I5" s="11">
        <f>DATE($A$1,$D$2,6)</f>
        <v>44080</v>
      </c>
      <c r="J5" s="11">
        <f>DATE($A$1,$D$2,7)</f>
        <v>44081</v>
      </c>
      <c r="K5" s="11">
        <f>DATE($A$1,$D$2,8)</f>
        <v>44082</v>
      </c>
      <c r="L5" s="11">
        <f>DATE($A$1,$D$2,9)</f>
        <v>44083</v>
      </c>
      <c r="M5" s="11">
        <f>DATE($A$1,$D$2,10)</f>
        <v>44084</v>
      </c>
      <c r="N5" s="56">
        <f>DATE($A$1,$D$2,11)</f>
        <v>44085</v>
      </c>
      <c r="O5" s="11">
        <f>DATE($A$1,$D$2,12)</f>
        <v>44086</v>
      </c>
      <c r="P5" s="11">
        <f>DATE($A$1,$D$2,13)</f>
        <v>44087</v>
      </c>
      <c r="Q5" s="11">
        <f>DATE($A$1,$D$2,14)</f>
        <v>44088</v>
      </c>
      <c r="R5" s="11">
        <f>DATE($A$1,$D$2,15)</f>
        <v>44089</v>
      </c>
      <c r="S5" s="11">
        <f>DATE($A$1,$D$2,16)</f>
        <v>44090</v>
      </c>
      <c r="T5" s="11">
        <f>DATE($A$1,$D$2,17)</f>
        <v>44091</v>
      </c>
      <c r="U5" s="11">
        <f>DATE($A$1,$D$2,18)</f>
        <v>44092</v>
      </c>
      <c r="V5" s="11">
        <f>DATE($A$1,$D$2,19)</f>
        <v>44093</v>
      </c>
      <c r="W5" s="11">
        <f>DATE($A$1,$D$2,20)</f>
        <v>44094</v>
      </c>
      <c r="X5" s="11">
        <f>DATE($A$1,$D$2,21)</f>
        <v>44095</v>
      </c>
      <c r="Y5" s="11">
        <f>DATE($A$1,$D$2,22)</f>
        <v>44096</v>
      </c>
      <c r="Z5" s="11">
        <f>DATE($A$1,$D$2,23)</f>
        <v>44097</v>
      </c>
      <c r="AA5" s="11">
        <f>DATE($A$1,$D$2,24)</f>
        <v>44098</v>
      </c>
      <c r="AB5" s="11">
        <f>DATE($A$1,$D$2,25)</f>
        <v>44099</v>
      </c>
      <c r="AC5" s="11">
        <f>DATE($A$1,$D$2,26)</f>
        <v>44100</v>
      </c>
      <c r="AD5" s="11">
        <f>DATE($A$1,$D$2,27)</f>
        <v>44101</v>
      </c>
      <c r="AE5" s="11">
        <f>DATE($A$1,$D$2,28)</f>
        <v>44102</v>
      </c>
      <c r="AF5" s="88">
        <f>DATE($A$1,$D$2,29)</f>
        <v>44103</v>
      </c>
      <c r="AG5" s="11">
        <f>DATE($A$1,$D$2,30)</f>
        <v>44104</v>
      </c>
      <c r="AH5" s="90"/>
      <c r="AI5" s="90"/>
      <c r="AJ5" s="91"/>
      <c r="AK5" s="1267"/>
    </row>
    <row r="6" spans="1:49" ht="14">
      <c r="A6" s="1254"/>
      <c r="B6" s="1255"/>
      <c r="C6" s="1248"/>
      <c r="D6" s="158">
        <f t="shared" ref="D6:AG6" si="0">IF(MONTH(D5)&gt;$D$2,"",D5)</f>
        <v>44075</v>
      </c>
      <c r="E6" s="159">
        <f t="shared" si="0"/>
        <v>44076</v>
      </c>
      <c r="F6" s="159">
        <f t="shared" si="0"/>
        <v>44077</v>
      </c>
      <c r="G6" s="159">
        <f t="shared" si="0"/>
        <v>44078</v>
      </c>
      <c r="H6" s="159">
        <f t="shared" si="0"/>
        <v>44079</v>
      </c>
      <c r="I6" s="660">
        <f t="shared" si="0"/>
        <v>44080</v>
      </c>
      <c r="J6" s="159">
        <f t="shared" si="0"/>
        <v>44081</v>
      </c>
      <c r="K6" s="159">
        <f t="shared" si="0"/>
        <v>44082</v>
      </c>
      <c r="L6" s="159">
        <f t="shared" si="0"/>
        <v>44083</v>
      </c>
      <c r="M6" s="159">
        <f t="shared" si="0"/>
        <v>44084</v>
      </c>
      <c r="N6" s="159">
        <f t="shared" si="0"/>
        <v>44085</v>
      </c>
      <c r="O6" s="159">
        <f t="shared" si="0"/>
        <v>44086</v>
      </c>
      <c r="P6" s="660">
        <f t="shared" si="0"/>
        <v>44087</v>
      </c>
      <c r="Q6" s="159">
        <f t="shared" si="0"/>
        <v>44088</v>
      </c>
      <c r="R6" s="159">
        <f t="shared" si="0"/>
        <v>44089</v>
      </c>
      <c r="S6" s="159">
        <f t="shared" si="0"/>
        <v>44090</v>
      </c>
      <c r="T6" s="159">
        <f t="shared" si="0"/>
        <v>44091</v>
      </c>
      <c r="U6" s="159">
        <f t="shared" si="0"/>
        <v>44092</v>
      </c>
      <c r="V6" s="159">
        <f t="shared" si="0"/>
        <v>44093</v>
      </c>
      <c r="W6" s="660">
        <f t="shared" si="0"/>
        <v>44094</v>
      </c>
      <c r="X6" s="265">
        <f t="shared" si="0"/>
        <v>44095</v>
      </c>
      <c r="Y6" s="265">
        <f t="shared" si="0"/>
        <v>44096</v>
      </c>
      <c r="Z6" s="159">
        <f t="shared" si="0"/>
        <v>44097</v>
      </c>
      <c r="AA6" s="159">
        <f t="shared" si="0"/>
        <v>44098</v>
      </c>
      <c r="AB6" s="159">
        <f t="shared" si="0"/>
        <v>44099</v>
      </c>
      <c r="AC6" s="159">
        <f t="shared" si="0"/>
        <v>44100</v>
      </c>
      <c r="AD6" s="660">
        <f t="shared" si="0"/>
        <v>44101</v>
      </c>
      <c r="AE6" s="159">
        <f t="shared" si="0"/>
        <v>44102</v>
      </c>
      <c r="AF6" s="159">
        <f t="shared" si="0"/>
        <v>44103</v>
      </c>
      <c r="AG6" s="116">
        <f t="shared" si="0"/>
        <v>44104</v>
      </c>
      <c r="AH6" s="92"/>
      <c r="AI6" s="93"/>
      <c r="AJ6" s="94"/>
      <c r="AK6" s="1267"/>
    </row>
    <row r="7" spans="1:49" ht="14">
      <c r="A7" s="1254"/>
      <c r="B7" s="1255"/>
      <c r="C7" s="15"/>
      <c r="D7" s="134" t="str">
        <f t="shared" ref="D7:AG7" si="1">IF(D6="","",CHOOSE(WEEKDAY(D6,1),"日","月","火","水","木","金","土"))</f>
        <v>火</v>
      </c>
      <c r="E7" s="134" t="str">
        <f t="shared" si="1"/>
        <v>水</v>
      </c>
      <c r="F7" s="134" t="str">
        <f t="shared" si="1"/>
        <v>木</v>
      </c>
      <c r="G7" s="134" t="str">
        <f t="shared" si="1"/>
        <v>金</v>
      </c>
      <c r="H7" s="134" t="str">
        <f t="shared" si="1"/>
        <v>土</v>
      </c>
      <c r="I7" s="161" t="str">
        <f t="shared" si="1"/>
        <v>日</v>
      </c>
      <c r="J7" s="134" t="str">
        <f t="shared" si="1"/>
        <v>月</v>
      </c>
      <c r="K7" s="134" t="str">
        <f t="shared" si="1"/>
        <v>火</v>
      </c>
      <c r="L7" s="134" t="str">
        <f t="shared" si="1"/>
        <v>水</v>
      </c>
      <c r="M7" s="134" t="str">
        <f t="shared" si="1"/>
        <v>木</v>
      </c>
      <c r="N7" s="134" t="str">
        <f t="shared" si="1"/>
        <v>金</v>
      </c>
      <c r="O7" s="134" t="str">
        <f t="shared" si="1"/>
        <v>土</v>
      </c>
      <c r="P7" s="161" t="str">
        <f t="shared" si="1"/>
        <v>日</v>
      </c>
      <c r="Q7" s="134" t="str">
        <f t="shared" si="1"/>
        <v>月</v>
      </c>
      <c r="R7" s="134" t="str">
        <f t="shared" si="1"/>
        <v>火</v>
      </c>
      <c r="S7" s="134" t="str">
        <f t="shared" si="1"/>
        <v>水</v>
      </c>
      <c r="T7" s="134" t="str">
        <f t="shared" si="1"/>
        <v>木</v>
      </c>
      <c r="U7" s="134" t="str">
        <f t="shared" si="1"/>
        <v>金</v>
      </c>
      <c r="V7" s="134" t="str">
        <f t="shared" si="1"/>
        <v>土</v>
      </c>
      <c r="W7" s="161" t="str">
        <f t="shared" si="1"/>
        <v>日</v>
      </c>
      <c r="X7" s="146" t="str">
        <f t="shared" si="1"/>
        <v>月</v>
      </c>
      <c r="Y7" s="146" t="str">
        <f t="shared" si="1"/>
        <v>火</v>
      </c>
      <c r="Z7" s="134" t="str">
        <f t="shared" si="1"/>
        <v>水</v>
      </c>
      <c r="AA7" s="117" t="str">
        <f t="shared" si="1"/>
        <v>木</v>
      </c>
      <c r="AB7" s="117" t="str">
        <f t="shared" si="1"/>
        <v>金</v>
      </c>
      <c r="AC7" s="134" t="str">
        <f t="shared" si="1"/>
        <v>土</v>
      </c>
      <c r="AD7" s="59" t="str">
        <f t="shared" si="1"/>
        <v>日</v>
      </c>
      <c r="AE7" s="134" t="str">
        <f t="shared" si="1"/>
        <v>月</v>
      </c>
      <c r="AF7" s="134" t="str">
        <f t="shared" si="1"/>
        <v>火</v>
      </c>
      <c r="AG7" s="134" t="str">
        <f t="shared" si="1"/>
        <v>水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633" t="s">
        <v>34</v>
      </c>
      <c r="E8" s="633" t="s">
        <v>21</v>
      </c>
      <c r="F8" s="547" t="s">
        <v>37</v>
      </c>
      <c r="G8" s="574" t="s">
        <v>21</v>
      </c>
      <c r="H8" s="547" t="s">
        <v>60</v>
      </c>
      <c r="I8" s="547" t="s">
        <v>37</v>
      </c>
      <c r="J8" s="547" t="s">
        <v>37</v>
      </c>
      <c r="K8" s="560" t="s">
        <v>24</v>
      </c>
      <c r="L8" s="547" t="s">
        <v>34</v>
      </c>
      <c r="M8" s="547" t="s">
        <v>21</v>
      </c>
      <c r="N8" s="547" t="s">
        <v>37</v>
      </c>
      <c r="O8" s="547" t="s">
        <v>60</v>
      </c>
      <c r="P8" s="560" t="s">
        <v>35</v>
      </c>
      <c r="Q8" s="560" t="s">
        <v>28</v>
      </c>
      <c r="R8" s="560" t="s">
        <v>34</v>
      </c>
      <c r="S8" s="560" t="s">
        <v>21</v>
      </c>
      <c r="T8" s="572" t="s">
        <v>37</v>
      </c>
      <c r="U8" s="547" t="s">
        <v>42</v>
      </c>
      <c r="V8" s="574" t="s">
        <v>21</v>
      </c>
      <c r="W8" s="547" t="s">
        <v>24</v>
      </c>
      <c r="X8" s="566" t="s">
        <v>34</v>
      </c>
      <c r="Y8" s="569" t="s">
        <v>21</v>
      </c>
      <c r="Z8" s="547" t="s">
        <v>36</v>
      </c>
      <c r="AA8" s="547" t="s">
        <v>37</v>
      </c>
      <c r="AB8" s="574" t="s">
        <v>21</v>
      </c>
      <c r="AC8" s="547" t="s">
        <v>24</v>
      </c>
      <c r="AD8" s="547" t="s">
        <v>34</v>
      </c>
      <c r="AE8" s="547" t="s">
        <v>21</v>
      </c>
      <c r="AF8" s="560" t="s">
        <v>21</v>
      </c>
      <c r="AG8" s="107" t="s">
        <v>37</v>
      </c>
      <c r="AH8" s="587">
        <f t="shared" ref="AH8:AH27" si="2">SUM(AN8:AO8)</f>
        <v>18</v>
      </c>
      <c r="AI8" s="100">
        <f t="shared" ref="AI8:AI27" si="3">COUNTIF(D8:AG8,"有")</f>
        <v>1</v>
      </c>
      <c r="AJ8" s="101">
        <f t="shared" ref="AJ8:AJ27" si="4">SUM(AP8:AW8)</f>
        <v>16</v>
      </c>
      <c r="AK8" s="544" t="s">
        <v>38</v>
      </c>
      <c r="AL8" s="545"/>
      <c r="AM8" s="55">
        <f>COUNTIF(D8:AG8,"日")</f>
        <v>7</v>
      </c>
      <c r="AN8" s="55">
        <f t="shared" ref="AN8:AN29" si="5">COUNTIF(D8:AG8,"ヤ")</f>
        <v>9</v>
      </c>
      <c r="AO8" s="55">
        <f t="shared" ref="AO8:AO29" si="6">COUNTIF(D8:AG8,"ﾔ")</f>
        <v>9</v>
      </c>
      <c r="AP8" s="55">
        <f t="shared" ref="AP8:AP29" si="7">COUNTIF(D8:AG8,"2-")</f>
        <v>3</v>
      </c>
      <c r="AQ8" s="55">
        <f t="shared" ref="AQ8:AQ29" si="8">COUNTIF(D8:AG8,"2－")</f>
        <v>3</v>
      </c>
      <c r="AR8" s="55">
        <f t="shared" ref="AR8:AR29" si="9">COUNTIF(D8:AG8,"２-")</f>
        <v>3</v>
      </c>
      <c r="AS8" s="55">
        <f t="shared" ref="AS8:AS29" si="10">COUNTIF(D8:AG8,"２－")</f>
        <v>3</v>
      </c>
      <c r="AT8" s="55">
        <f t="shared" ref="AT8:AT29" si="11">COUNTIF(D8:AG8,"3-")</f>
        <v>1</v>
      </c>
      <c r="AU8" s="55">
        <f t="shared" ref="AU8:AU29" si="12">COUNTIF(D8:AG8,"3－")</f>
        <v>1</v>
      </c>
      <c r="AV8" s="55">
        <f t="shared" ref="AV8:AV29" si="13">COUNTIF(D8:AG8,"３-")</f>
        <v>1</v>
      </c>
      <c r="AW8" s="55">
        <f t="shared" ref="AW8:AW29" si="14">COUNTIF(D8:AG8,"３－")</f>
        <v>1</v>
      </c>
    </row>
    <row r="9" spans="1:49" ht="14">
      <c r="A9" s="19" t="s">
        <v>31</v>
      </c>
      <c r="B9" s="20" t="s">
        <v>32</v>
      </c>
      <c r="C9" s="546" t="s">
        <v>39</v>
      </c>
      <c r="D9" s="574" t="s">
        <v>35</v>
      </c>
      <c r="E9" s="574" t="s">
        <v>35</v>
      </c>
      <c r="F9" s="574" t="s">
        <v>35</v>
      </c>
      <c r="G9" s="547" t="s">
        <v>40</v>
      </c>
      <c r="H9" s="547" t="s">
        <v>24</v>
      </c>
      <c r="I9" s="560" t="s">
        <v>34</v>
      </c>
      <c r="J9" s="547" t="s">
        <v>21</v>
      </c>
      <c r="K9" s="560" t="s">
        <v>21</v>
      </c>
      <c r="L9" s="547" t="s">
        <v>36</v>
      </c>
      <c r="M9" s="547" t="s">
        <v>28</v>
      </c>
      <c r="N9" s="547" t="s">
        <v>34</v>
      </c>
      <c r="O9" s="560" t="s">
        <v>21</v>
      </c>
      <c r="P9" s="560" t="s">
        <v>21</v>
      </c>
      <c r="Q9" s="560" t="s">
        <v>37</v>
      </c>
      <c r="R9" s="560" t="s">
        <v>21</v>
      </c>
      <c r="S9" s="560" t="s">
        <v>36</v>
      </c>
      <c r="T9" s="547" t="s">
        <v>28</v>
      </c>
      <c r="U9" s="547" t="s">
        <v>34</v>
      </c>
      <c r="V9" s="547" t="s">
        <v>21</v>
      </c>
      <c r="W9" s="549" t="s">
        <v>21</v>
      </c>
      <c r="X9" s="565" t="s">
        <v>37</v>
      </c>
      <c r="Y9" s="565" t="s">
        <v>24</v>
      </c>
      <c r="Z9" s="560" t="s">
        <v>34</v>
      </c>
      <c r="AA9" s="560" t="s">
        <v>21</v>
      </c>
      <c r="AB9" s="547" t="s">
        <v>42</v>
      </c>
      <c r="AC9" s="547" t="s">
        <v>37</v>
      </c>
      <c r="AD9" s="547" t="s">
        <v>37</v>
      </c>
      <c r="AE9" s="547" t="s">
        <v>21</v>
      </c>
      <c r="AF9" s="560" t="s">
        <v>41</v>
      </c>
      <c r="AG9" s="107" t="s">
        <v>40</v>
      </c>
      <c r="AH9" s="587">
        <f t="shared" si="2"/>
        <v>18</v>
      </c>
      <c r="AI9" s="100">
        <f t="shared" si="3"/>
        <v>3</v>
      </c>
      <c r="AJ9" s="101">
        <f t="shared" si="4"/>
        <v>16</v>
      </c>
      <c r="AK9" s="102" t="s">
        <v>38</v>
      </c>
      <c r="AL9" s="103"/>
      <c r="AM9" s="55">
        <f>COUNTIF(D9:AG9,"日")</f>
        <v>4</v>
      </c>
      <c r="AN9" s="55">
        <f t="shared" si="5"/>
        <v>9</v>
      </c>
      <c r="AO9" s="55">
        <f t="shared" si="6"/>
        <v>9</v>
      </c>
      <c r="AP9" s="55">
        <f t="shared" si="7"/>
        <v>2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2</v>
      </c>
      <c r="AU9" s="55">
        <f t="shared" si="12"/>
        <v>2</v>
      </c>
      <c r="AV9" s="55">
        <f t="shared" si="13"/>
        <v>2</v>
      </c>
      <c r="AW9" s="55">
        <f t="shared" si="14"/>
        <v>2</v>
      </c>
    </row>
    <row r="10" spans="1:49" ht="14">
      <c r="A10" s="19" t="s">
        <v>31</v>
      </c>
      <c r="B10" s="20" t="s">
        <v>32</v>
      </c>
      <c r="C10" s="546" t="s">
        <v>45</v>
      </c>
      <c r="D10" s="547" t="s">
        <v>37</v>
      </c>
      <c r="E10" s="547" t="s">
        <v>21</v>
      </c>
      <c r="F10" s="547" t="s">
        <v>37</v>
      </c>
      <c r="G10" s="547" t="s">
        <v>37</v>
      </c>
      <c r="H10" s="547" t="s">
        <v>37</v>
      </c>
      <c r="I10" s="560" t="s">
        <v>37</v>
      </c>
      <c r="J10" s="547" t="s">
        <v>21</v>
      </c>
      <c r="K10" s="560" t="s">
        <v>37</v>
      </c>
      <c r="L10" s="560" t="s">
        <v>37</v>
      </c>
      <c r="M10" s="547" t="s">
        <v>37</v>
      </c>
      <c r="N10" s="547" t="s">
        <v>21</v>
      </c>
      <c r="O10" s="547" t="s">
        <v>37</v>
      </c>
      <c r="P10" s="560" t="s">
        <v>37</v>
      </c>
      <c r="Q10" s="560" t="s">
        <v>21</v>
      </c>
      <c r="R10" s="560" t="s">
        <v>37</v>
      </c>
      <c r="S10" s="560" t="s">
        <v>37</v>
      </c>
      <c r="T10" s="560" t="s">
        <v>21</v>
      </c>
      <c r="U10" s="547" t="s">
        <v>37</v>
      </c>
      <c r="V10" s="547" t="s">
        <v>37</v>
      </c>
      <c r="W10" s="547" t="s">
        <v>37</v>
      </c>
      <c r="X10" s="569" t="s">
        <v>21</v>
      </c>
      <c r="Y10" s="569" t="s">
        <v>37</v>
      </c>
      <c r="Z10" s="560" t="s">
        <v>37</v>
      </c>
      <c r="AA10" s="560" t="s">
        <v>21</v>
      </c>
      <c r="AB10" s="547" t="s">
        <v>37</v>
      </c>
      <c r="AC10" s="547" t="s">
        <v>35</v>
      </c>
      <c r="AD10" s="574" t="s">
        <v>21</v>
      </c>
      <c r="AE10" s="547" t="s">
        <v>37</v>
      </c>
      <c r="AF10" s="560" t="s">
        <v>37</v>
      </c>
      <c r="AG10" s="263" t="s">
        <v>21</v>
      </c>
      <c r="AH10" s="587">
        <f t="shared" si="2"/>
        <v>18</v>
      </c>
      <c r="AI10" s="100">
        <f t="shared" si="3"/>
        <v>1</v>
      </c>
      <c r="AJ10" s="101">
        <f t="shared" si="4"/>
        <v>0</v>
      </c>
      <c r="AK10" s="102" t="s">
        <v>38</v>
      </c>
      <c r="AL10" s="103"/>
      <c r="AM10" s="55">
        <f>COUNTIF(D10:AG10,"日")</f>
        <v>20</v>
      </c>
      <c r="AN10" s="55">
        <f t="shared" si="5"/>
        <v>9</v>
      </c>
      <c r="AO10" s="55">
        <f t="shared" si="6"/>
        <v>9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</row>
    <row r="11" spans="1:49" ht="14">
      <c r="A11" s="19" t="s">
        <v>31</v>
      </c>
      <c r="B11" s="20" t="s">
        <v>32</v>
      </c>
      <c r="C11" s="546" t="s">
        <v>160</v>
      </c>
      <c r="D11" s="547" t="s">
        <v>21</v>
      </c>
      <c r="E11" s="547" t="s">
        <v>37</v>
      </c>
      <c r="F11" s="547" t="s">
        <v>40</v>
      </c>
      <c r="G11" s="547" t="s">
        <v>42</v>
      </c>
      <c r="H11" s="547" t="s">
        <v>42</v>
      </c>
      <c r="I11" s="560" t="s">
        <v>21</v>
      </c>
      <c r="J11" s="547" t="s">
        <v>40</v>
      </c>
      <c r="K11" s="560" t="s">
        <v>40</v>
      </c>
      <c r="L11" s="560" t="s">
        <v>21</v>
      </c>
      <c r="M11" s="547" t="s">
        <v>40</v>
      </c>
      <c r="N11" s="547" t="s">
        <v>37</v>
      </c>
      <c r="O11" s="547" t="s">
        <v>21</v>
      </c>
      <c r="P11" s="563" t="s">
        <v>21</v>
      </c>
      <c r="Q11" s="560" t="s">
        <v>42</v>
      </c>
      <c r="R11" s="560" t="s">
        <v>42</v>
      </c>
      <c r="S11" s="560" t="s">
        <v>21</v>
      </c>
      <c r="T11" s="560" t="s">
        <v>37</v>
      </c>
      <c r="U11" s="547" t="s">
        <v>40</v>
      </c>
      <c r="V11" s="547" t="s">
        <v>21</v>
      </c>
      <c r="W11" s="547" t="s">
        <v>42</v>
      </c>
      <c r="X11" s="662" t="s">
        <v>42</v>
      </c>
      <c r="Y11" s="664" t="s">
        <v>42</v>
      </c>
      <c r="Z11" s="573" t="s">
        <v>42</v>
      </c>
      <c r="AA11" s="563" t="s">
        <v>21</v>
      </c>
      <c r="AB11" s="547" t="s">
        <v>40</v>
      </c>
      <c r="AC11" s="547" t="s">
        <v>21</v>
      </c>
      <c r="AD11" s="547" t="s">
        <v>40</v>
      </c>
      <c r="AE11" s="547" t="s">
        <v>42</v>
      </c>
      <c r="AF11" s="560" t="s">
        <v>42</v>
      </c>
      <c r="AG11" s="107" t="s">
        <v>42</v>
      </c>
      <c r="AH11" s="587">
        <f t="shared" si="2"/>
        <v>18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>COUNTIF(D11:AG11,"日")</f>
        <v>3</v>
      </c>
      <c r="AN11" s="55">
        <f t="shared" si="5"/>
        <v>9</v>
      </c>
      <c r="AO11" s="55">
        <f t="shared" si="6"/>
        <v>9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</row>
    <row r="12" spans="1:49" ht="14">
      <c r="A12" s="19"/>
      <c r="B12" s="20"/>
      <c r="C12" s="546"/>
      <c r="D12" s="547"/>
      <c r="E12" s="547"/>
      <c r="F12" s="547"/>
      <c r="G12" s="547"/>
      <c r="H12" s="547"/>
      <c r="I12" s="560"/>
      <c r="J12" s="547"/>
      <c r="K12" s="560"/>
      <c r="L12" s="560"/>
      <c r="M12" s="547"/>
      <c r="N12" s="547"/>
      <c r="O12" s="547"/>
      <c r="P12" s="560"/>
      <c r="Q12" s="560"/>
      <c r="R12" s="594"/>
      <c r="S12" s="560"/>
      <c r="T12" s="572"/>
      <c r="U12" s="547"/>
      <c r="V12" s="547"/>
      <c r="W12" s="572"/>
      <c r="X12" s="148"/>
      <c r="Y12" s="148"/>
      <c r="Z12" s="263"/>
      <c r="AA12" s="560"/>
      <c r="AB12" s="547"/>
      <c r="AC12" s="547"/>
      <c r="AD12" s="547"/>
      <c r="AE12" s="547"/>
      <c r="AF12" s="560"/>
      <c r="AG12" s="107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633" t="s">
        <v>34</v>
      </c>
      <c r="E13" s="633" t="s">
        <v>21</v>
      </c>
      <c r="F13" s="547" t="s">
        <v>42</v>
      </c>
      <c r="G13" s="547" t="s">
        <v>24</v>
      </c>
      <c r="H13" s="549" t="s">
        <v>34</v>
      </c>
      <c r="I13" s="661" t="s">
        <v>21</v>
      </c>
      <c r="J13" s="547" t="s">
        <v>42</v>
      </c>
      <c r="K13" s="549" t="s">
        <v>42</v>
      </c>
      <c r="L13" s="549" t="s">
        <v>21</v>
      </c>
      <c r="M13" s="549" t="s">
        <v>42</v>
      </c>
      <c r="N13" s="547" t="s">
        <v>24</v>
      </c>
      <c r="O13" s="547" t="s">
        <v>34</v>
      </c>
      <c r="P13" s="563" t="s">
        <v>21</v>
      </c>
      <c r="Q13" s="563" t="s">
        <v>35</v>
      </c>
      <c r="R13" s="549" t="s">
        <v>21</v>
      </c>
      <c r="S13" s="549" t="s">
        <v>40</v>
      </c>
      <c r="T13" s="549" t="s">
        <v>36</v>
      </c>
      <c r="U13" s="549" t="s">
        <v>24</v>
      </c>
      <c r="V13" s="549" t="s">
        <v>34</v>
      </c>
      <c r="W13" s="547" t="s">
        <v>21</v>
      </c>
      <c r="X13" s="148" t="s">
        <v>40</v>
      </c>
      <c r="Y13" s="148" t="s">
        <v>21</v>
      </c>
      <c r="Z13" s="107" t="s">
        <v>40</v>
      </c>
      <c r="AA13" s="549" t="s">
        <v>141</v>
      </c>
      <c r="AB13" s="579" t="s">
        <v>121</v>
      </c>
      <c r="AC13" s="580" t="s">
        <v>41</v>
      </c>
      <c r="AD13" s="581" t="s">
        <v>21</v>
      </c>
      <c r="AE13" s="580" t="s">
        <v>24</v>
      </c>
      <c r="AF13" s="582" t="s">
        <v>34</v>
      </c>
      <c r="AG13" s="107" t="s">
        <v>21</v>
      </c>
      <c r="AH13" s="587">
        <f t="shared" si="2"/>
        <v>18</v>
      </c>
      <c r="AI13" s="100">
        <f t="shared" si="3"/>
        <v>1</v>
      </c>
      <c r="AJ13" s="101">
        <f t="shared" si="4"/>
        <v>16</v>
      </c>
      <c r="AK13" s="104" t="s">
        <v>48</v>
      </c>
      <c r="AL13" s="103"/>
      <c r="AM13" s="55">
        <f t="shared" ref="AM13:AM24" si="15">COUNTIF(D13:AG13,"日")</f>
        <v>0</v>
      </c>
      <c r="AN13" s="55">
        <f t="shared" si="5"/>
        <v>9</v>
      </c>
      <c r="AO13" s="55">
        <f t="shared" si="6"/>
        <v>9</v>
      </c>
      <c r="AP13" s="55">
        <f t="shared" si="7"/>
        <v>4</v>
      </c>
      <c r="AQ13" s="55">
        <f t="shared" si="8"/>
        <v>4</v>
      </c>
      <c r="AR13" s="55">
        <f t="shared" si="9"/>
        <v>4</v>
      </c>
      <c r="AS13" s="55">
        <f t="shared" si="10"/>
        <v>4</v>
      </c>
      <c r="AT13" s="55">
        <f t="shared" si="11"/>
        <v>0</v>
      </c>
      <c r="AU13" s="55">
        <f t="shared" si="12"/>
        <v>0</v>
      </c>
      <c r="AV13" s="55">
        <f t="shared" si="13"/>
        <v>0</v>
      </c>
      <c r="AW13" s="55">
        <f t="shared" si="14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107" t="s">
        <v>28</v>
      </c>
      <c r="E14" s="107" t="s">
        <v>34</v>
      </c>
      <c r="F14" s="659" t="s">
        <v>21</v>
      </c>
      <c r="G14" s="143" t="s">
        <v>35</v>
      </c>
      <c r="H14" s="107" t="s">
        <v>21</v>
      </c>
      <c r="I14" s="107" t="s">
        <v>36</v>
      </c>
      <c r="J14" s="107" t="s">
        <v>28</v>
      </c>
      <c r="K14" s="107" t="s">
        <v>34</v>
      </c>
      <c r="L14" s="107" t="s">
        <v>21</v>
      </c>
      <c r="M14" s="107" t="s">
        <v>21</v>
      </c>
      <c r="N14" s="107" t="s">
        <v>41</v>
      </c>
      <c r="O14" s="107" t="s">
        <v>28</v>
      </c>
      <c r="P14" s="107" t="s">
        <v>34</v>
      </c>
      <c r="Q14" s="107" t="s">
        <v>21</v>
      </c>
      <c r="R14" s="107" t="s">
        <v>36</v>
      </c>
      <c r="S14" s="107" t="s">
        <v>41</v>
      </c>
      <c r="T14" s="107" t="s">
        <v>141</v>
      </c>
      <c r="U14" s="107" t="s">
        <v>21</v>
      </c>
      <c r="V14" s="107" t="s">
        <v>41</v>
      </c>
      <c r="W14" s="107" t="s">
        <v>28</v>
      </c>
      <c r="X14" s="148" t="s">
        <v>34</v>
      </c>
      <c r="Y14" s="148" t="s">
        <v>21</v>
      </c>
      <c r="Z14" s="263" t="s">
        <v>41</v>
      </c>
      <c r="AA14" s="107" t="s">
        <v>41</v>
      </c>
      <c r="AB14" s="547" t="s">
        <v>28</v>
      </c>
      <c r="AC14" s="547" t="s">
        <v>34</v>
      </c>
      <c r="AD14" s="547" t="s">
        <v>21</v>
      </c>
      <c r="AE14" s="547" t="s">
        <v>40</v>
      </c>
      <c r="AF14" s="560" t="s">
        <v>141</v>
      </c>
      <c r="AG14" s="107" t="s">
        <v>21</v>
      </c>
      <c r="AH14" s="587">
        <f t="shared" si="2"/>
        <v>18</v>
      </c>
      <c r="AI14" s="100">
        <f t="shared" si="3"/>
        <v>1</v>
      </c>
      <c r="AJ14" s="101">
        <f t="shared" si="4"/>
        <v>20</v>
      </c>
      <c r="AK14" s="104" t="s">
        <v>48</v>
      </c>
      <c r="AL14" s="103"/>
      <c r="AM14" s="55">
        <f t="shared" si="15"/>
        <v>0</v>
      </c>
      <c r="AN14" s="55">
        <f t="shared" si="5"/>
        <v>9</v>
      </c>
      <c r="AO14" s="55">
        <f t="shared" si="6"/>
        <v>9</v>
      </c>
      <c r="AP14" s="55">
        <f t="shared" si="7"/>
        <v>0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5</v>
      </c>
      <c r="AU14" s="55">
        <f t="shared" si="12"/>
        <v>5</v>
      </c>
      <c r="AV14" s="55">
        <f t="shared" si="13"/>
        <v>5</v>
      </c>
      <c r="AW14" s="55">
        <f t="shared" si="14"/>
        <v>5</v>
      </c>
    </row>
    <row r="15" spans="1:49" ht="14">
      <c r="A15" s="19" t="s">
        <v>46</v>
      </c>
      <c r="B15" s="20" t="s">
        <v>32</v>
      </c>
      <c r="C15" s="49" t="s">
        <v>153</v>
      </c>
      <c r="D15" s="143" t="s">
        <v>21</v>
      </c>
      <c r="E15" s="107" t="s">
        <v>24</v>
      </c>
      <c r="F15" s="496" t="s">
        <v>34</v>
      </c>
      <c r="G15" s="107" t="s">
        <v>21</v>
      </c>
      <c r="H15" s="547" t="s">
        <v>40</v>
      </c>
      <c r="I15" s="547" t="s">
        <v>35</v>
      </c>
      <c r="J15" s="547" t="s">
        <v>24</v>
      </c>
      <c r="K15" s="560" t="s">
        <v>34</v>
      </c>
      <c r="L15" s="547" t="s">
        <v>21</v>
      </c>
      <c r="M15" s="547" t="s">
        <v>36</v>
      </c>
      <c r="N15" s="549" t="s">
        <v>40</v>
      </c>
      <c r="O15" s="549" t="s">
        <v>24</v>
      </c>
      <c r="P15" s="549" t="s">
        <v>34</v>
      </c>
      <c r="Q15" s="555" t="s">
        <v>21</v>
      </c>
      <c r="R15" s="560" t="s">
        <v>41</v>
      </c>
      <c r="S15" s="560" t="s">
        <v>28</v>
      </c>
      <c r="T15" s="560" t="s">
        <v>34</v>
      </c>
      <c r="U15" s="574" t="s">
        <v>21</v>
      </c>
      <c r="V15" s="547" t="s">
        <v>36</v>
      </c>
      <c r="W15" s="547" t="s">
        <v>21</v>
      </c>
      <c r="X15" s="566" t="s">
        <v>28</v>
      </c>
      <c r="Y15" s="569" t="s">
        <v>34</v>
      </c>
      <c r="Z15" s="574" t="s">
        <v>21</v>
      </c>
      <c r="AA15" s="547" t="s">
        <v>40</v>
      </c>
      <c r="AB15" s="107" t="s">
        <v>41</v>
      </c>
      <c r="AC15" s="107" t="s">
        <v>28</v>
      </c>
      <c r="AD15" s="107" t="s">
        <v>34</v>
      </c>
      <c r="AE15" s="143" t="s">
        <v>21</v>
      </c>
      <c r="AF15" s="172" t="s">
        <v>21</v>
      </c>
      <c r="AG15" s="107" t="s">
        <v>28</v>
      </c>
      <c r="AH15" s="587">
        <f t="shared" si="2"/>
        <v>18</v>
      </c>
      <c r="AI15" s="100">
        <f t="shared" si="3"/>
        <v>1</v>
      </c>
      <c r="AJ15" s="101">
        <f t="shared" si="4"/>
        <v>28</v>
      </c>
      <c r="AK15" s="104" t="s">
        <v>48</v>
      </c>
      <c r="AL15" s="103"/>
      <c r="AM15" s="55">
        <f t="shared" si="15"/>
        <v>0</v>
      </c>
      <c r="AN15" s="55">
        <f t="shared" si="5"/>
        <v>9</v>
      </c>
      <c r="AO15" s="55">
        <f t="shared" si="6"/>
        <v>9</v>
      </c>
      <c r="AP15" s="55">
        <f t="shared" si="7"/>
        <v>3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4</v>
      </c>
      <c r="AU15" s="55">
        <f t="shared" si="12"/>
        <v>4</v>
      </c>
      <c r="AV15" s="55">
        <f t="shared" si="13"/>
        <v>4</v>
      </c>
      <c r="AW15" s="55">
        <f t="shared" si="14"/>
        <v>4</v>
      </c>
    </row>
    <row r="16" spans="1:49" ht="14">
      <c r="A16" s="33" t="s">
        <v>46</v>
      </c>
      <c r="B16" s="34" t="s">
        <v>32</v>
      </c>
      <c r="C16" s="49" t="s">
        <v>52</v>
      </c>
      <c r="D16" s="633" t="s">
        <v>21</v>
      </c>
      <c r="E16" s="547" t="s">
        <v>42</v>
      </c>
      <c r="F16" s="547" t="s">
        <v>36</v>
      </c>
      <c r="G16" s="547" t="s">
        <v>36</v>
      </c>
      <c r="H16" s="547" t="s">
        <v>21</v>
      </c>
      <c r="I16" s="560" t="s">
        <v>28</v>
      </c>
      <c r="J16" s="547" t="s">
        <v>34</v>
      </c>
      <c r="K16" s="563" t="s">
        <v>21</v>
      </c>
      <c r="L16" s="547" t="s">
        <v>40</v>
      </c>
      <c r="M16" s="547" t="s">
        <v>41</v>
      </c>
      <c r="N16" s="547" t="s">
        <v>21</v>
      </c>
      <c r="O16" s="560" t="s">
        <v>41</v>
      </c>
      <c r="P16" s="560" t="s">
        <v>42</v>
      </c>
      <c r="Q16" s="560" t="s">
        <v>24</v>
      </c>
      <c r="R16" s="560" t="s">
        <v>34</v>
      </c>
      <c r="S16" s="560" t="s">
        <v>21</v>
      </c>
      <c r="T16" s="560" t="s">
        <v>40</v>
      </c>
      <c r="U16" s="574" t="s">
        <v>21</v>
      </c>
      <c r="V16" s="547" t="s">
        <v>28</v>
      </c>
      <c r="W16" s="572" t="s">
        <v>34</v>
      </c>
      <c r="X16" s="569" t="s">
        <v>21</v>
      </c>
      <c r="Y16" s="569" t="s">
        <v>40</v>
      </c>
      <c r="Z16" s="560" t="s">
        <v>21</v>
      </c>
      <c r="AA16" s="560" t="s">
        <v>42</v>
      </c>
      <c r="AB16" s="547" t="s">
        <v>36</v>
      </c>
      <c r="AC16" s="547" t="s">
        <v>21</v>
      </c>
      <c r="AD16" s="547" t="s">
        <v>41</v>
      </c>
      <c r="AE16" s="547" t="s">
        <v>36</v>
      </c>
      <c r="AF16" s="560" t="s">
        <v>24</v>
      </c>
      <c r="AG16" s="107" t="s">
        <v>34</v>
      </c>
      <c r="AH16" s="587">
        <f t="shared" si="2"/>
        <v>18</v>
      </c>
      <c r="AI16" s="100">
        <f t="shared" si="3"/>
        <v>0</v>
      </c>
      <c r="AJ16" s="101">
        <f t="shared" si="4"/>
        <v>16</v>
      </c>
      <c r="AK16" s="104" t="s">
        <v>51</v>
      </c>
      <c r="AL16" s="103"/>
      <c r="AM16" s="55">
        <f t="shared" si="15"/>
        <v>0</v>
      </c>
      <c r="AN16" s="55">
        <f t="shared" si="5"/>
        <v>9</v>
      </c>
      <c r="AO16" s="55">
        <f t="shared" si="6"/>
        <v>9</v>
      </c>
      <c r="AP16" s="55">
        <f t="shared" si="7"/>
        <v>2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</row>
    <row r="17" spans="1:49" ht="14">
      <c r="A17" s="33" t="s">
        <v>46</v>
      </c>
      <c r="B17" s="34" t="s">
        <v>32</v>
      </c>
      <c r="C17" s="49" t="s">
        <v>53</v>
      </c>
      <c r="D17" s="547" t="s">
        <v>40</v>
      </c>
      <c r="E17" s="547" t="s">
        <v>41</v>
      </c>
      <c r="F17" s="547" t="s">
        <v>41</v>
      </c>
      <c r="G17" s="547" t="s">
        <v>21</v>
      </c>
      <c r="H17" s="547" t="s">
        <v>28</v>
      </c>
      <c r="I17" s="560" t="s">
        <v>34</v>
      </c>
      <c r="J17" s="547" t="s">
        <v>21</v>
      </c>
      <c r="K17" s="560" t="s">
        <v>141</v>
      </c>
      <c r="L17" s="560" t="s">
        <v>24</v>
      </c>
      <c r="M17" s="547" t="s">
        <v>34</v>
      </c>
      <c r="N17" s="547" t="s">
        <v>21</v>
      </c>
      <c r="O17" s="547" t="s">
        <v>21</v>
      </c>
      <c r="P17" s="560" t="s">
        <v>41</v>
      </c>
      <c r="Q17" s="560" t="s">
        <v>36</v>
      </c>
      <c r="R17" s="560" t="s">
        <v>28</v>
      </c>
      <c r="S17" s="560" t="s">
        <v>34</v>
      </c>
      <c r="T17" s="560" t="s">
        <v>21</v>
      </c>
      <c r="U17" s="547" t="s">
        <v>36</v>
      </c>
      <c r="V17" s="547" t="s">
        <v>42</v>
      </c>
      <c r="W17" s="574" t="s">
        <v>21</v>
      </c>
      <c r="X17" s="643" t="s">
        <v>35</v>
      </c>
      <c r="Y17" s="665" t="s">
        <v>41</v>
      </c>
      <c r="Z17" s="560" t="s">
        <v>24</v>
      </c>
      <c r="AA17" s="560" t="s">
        <v>34</v>
      </c>
      <c r="AB17" s="547" t="s">
        <v>21</v>
      </c>
      <c r="AC17" s="547" t="s">
        <v>36</v>
      </c>
      <c r="AD17" s="547" t="s">
        <v>28</v>
      </c>
      <c r="AE17" s="547" t="s">
        <v>34</v>
      </c>
      <c r="AF17" s="560" t="s">
        <v>21</v>
      </c>
      <c r="AG17" s="263" t="s">
        <v>21</v>
      </c>
      <c r="AH17" s="587">
        <f t="shared" si="2"/>
        <v>18</v>
      </c>
      <c r="AI17" s="100">
        <f t="shared" si="3"/>
        <v>1</v>
      </c>
      <c r="AJ17" s="101">
        <f t="shared" si="4"/>
        <v>20</v>
      </c>
      <c r="AK17" s="104" t="s">
        <v>51</v>
      </c>
      <c r="AL17" s="103"/>
      <c r="AM17" s="55">
        <f t="shared" si="15"/>
        <v>0</v>
      </c>
      <c r="AN17" s="55">
        <f t="shared" si="5"/>
        <v>9</v>
      </c>
      <c r="AO17" s="55">
        <f t="shared" si="6"/>
        <v>9</v>
      </c>
      <c r="AP17" s="55">
        <f t="shared" si="7"/>
        <v>2</v>
      </c>
      <c r="AQ17" s="55">
        <f t="shared" si="8"/>
        <v>2</v>
      </c>
      <c r="AR17" s="55">
        <f t="shared" si="9"/>
        <v>2</v>
      </c>
      <c r="AS17" s="55">
        <f t="shared" si="10"/>
        <v>2</v>
      </c>
      <c r="AT17" s="55">
        <f t="shared" si="11"/>
        <v>3</v>
      </c>
      <c r="AU17" s="55">
        <f t="shared" si="12"/>
        <v>3</v>
      </c>
      <c r="AV17" s="55">
        <f t="shared" si="13"/>
        <v>3</v>
      </c>
      <c r="AW17" s="55">
        <f t="shared" si="14"/>
        <v>3</v>
      </c>
    </row>
    <row r="18" spans="1:49" ht="14">
      <c r="A18" s="19" t="s">
        <v>46</v>
      </c>
      <c r="B18" s="34" t="s">
        <v>32</v>
      </c>
      <c r="C18" s="49" t="s">
        <v>54</v>
      </c>
      <c r="D18" s="547" t="s">
        <v>24</v>
      </c>
      <c r="E18" s="547" t="s">
        <v>34</v>
      </c>
      <c r="F18" s="547" t="s">
        <v>21</v>
      </c>
      <c r="G18" s="547" t="s">
        <v>41</v>
      </c>
      <c r="H18" s="547" t="s">
        <v>36</v>
      </c>
      <c r="I18" s="549" t="s">
        <v>24</v>
      </c>
      <c r="J18" s="547" t="s">
        <v>34</v>
      </c>
      <c r="K18" s="560" t="s">
        <v>21</v>
      </c>
      <c r="L18" s="563" t="s">
        <v>35</v>
      </c>
      <c r="M18" s="547" t="s">
        <v>21</v>
      </c>
      <c r="N18" s="547" t="s">
        <v>36</v>
      </c>
      <c r="O18" s="560" t="s">
        <v>36</v>
      </c>
      <c r="P18" s="560" t="s">
        <v>28</v>
      </c>
      <c r="Q18" s="547" t="s">
        <v>34</v>
      </c>
      <c r="R18" s="547" t="s">
        <v>21</v>
      </c>
      <c r="S18" s="547" t="s">
        <v>35</v>
      </c>
      <c r="T18" s="560" t="s">
        <v>41</v>
      </c>
      <c r="U18" s="547" t="s">
        <v>21</v>
      </c>
      <c r="V18" s="663" t="s">
        <v>40</v>
      </c>
      <c r="W18" s="547" t="s">
        <v>41</v>
      </c>
      <c r="X18" s="569" t="s">
        <v>21</v>
      </c>
      <c r="Y18" s="566" t="s">
        <v>28</v>
      </c>
      <c r="Z18" s="549" t="s">
        <v>34</v>
      </c>
      <c r="AA18" s="549" t="s">
        <v>21</v>
      </c>
      <c r="AB18" s="549" t="s">
        <v>21</v>
      </c>
      <c r="AC18" s="580" t="s">
        <v>42</v>
      </c>
      <c r="AD18" s="581" t="s">
        <v>24</v>
      </c>
      <c r="AE18" s="574" t="s">
        <v>34</v>
      </c>
      <c r="AF18" s="563" t="s">
        <v>21</v>
      </c>
      <c r="AG18" s="107" t="s">
        <v>36</v>
      </c>
      <c r="AH18" s="587">
        <f t="shared" si="2"/>
        <v>18</v>
      </c>
      <c r="AI18" s="100">
        <f t="shared" si="3"/>
        <v>2</v>
      </c>
      <c r="AJ18" s="101">
        <f t="shared" si="4"/>
        <v>20</v>
      </c>
      <c r="AK18" s="104" t="s">
        <v>48</v>
      </c>
      <c r="AL18" s="103"/>
      <c r="AM18" s="55">
        <f t="shared" si="15"/>
        <v>0</v>
      </c>
      <c r="AN18" s="55">
        <f t="shared" si="5"/>
        <v>9</v>
      </c>
      <c r="AO18" s="55">
        <f t="shared" si="6"/>
        <v>9</v>
      </c>
      <c r="AP18" s="55">
        <f t="shared" si="7"/>
        <v>3</v>
      </c>
      <c r="AQ18" s="55">
        <f t="shared" si="8"/>
        <v>3</v>
      </c>
      <c r="AR18" s="55">
        <f t="shared" si="9"/>
        <v>3</v>
      </c>
      <c r="AS18" s="55">
        <f t="shared" si="10"/>
        <v>3</v>
      </c>
      <c r="AT18" s="55">
        <f t="shared" si="11"/>
        <v>2</v>
      </c>
      <c r="AU18" s="55">
        <f t="shared" si="12"/>
        <v>2</v>
      </c>
      <c r="AV18" s="55">
        <f t="shared" si="13"/>
        <v>2</v>
      </c>
      <c r="AW18" s="55">
        <f t="shared" si="14"/>
        <v>2</v>
      </c>
    </row>
    <row r="19" spans="1:49" ht="14">
      <c r="A19" s="19" t="s">
        <v>46</v>
      </c>
      <c r="B19" s="34" t="s">
        <v>32</v>
      </c>
      <c r="C19" s="49" t="s">
        <v>55</v>
      </c>
      <c r="D19" s="549" t="s">
        <v>36</v>
      </c>
      <c r="E19" s="549" t="s">
        <v>21</v>
      </c>
      <c r="F19" s="554" t="s">
        <v>141</v>
      </c>
      <c r="G19" s="549" t="s">
        <v>28</v>
      </c>
      <c r="H19" s="549" t="s">
        <v>34</v>
      </c>
      <c r="I19" s="579" t="s">
        <v>21</v>
      </c>
      <c r="J19" s="549" t="s">
        <v>21</v>
      </c>
      <c r="K19" s="549" t="s">
        <v>41</v>
      </c>
      <c r="L19" s="549" t="s">
        <v>41</v>
      </c>
      <c r="M19" s="549" t="s">
        <v>21</v>
      </c>
      <c r="N19" s="549" t="s">
        <v>28</v>
      </c>
      <c r="O19" s="549" t="s">
        <v>34</v>
      </c>
      <c r="P19" s="549" t="s">
        <v>21</v>
      </c>
      <c r="Q19" s="549" t="s">
        <v>40</v>
      </c>
      <c r="R19" s="549" t="s">
        <v>40</v>
      </c>
      <c r="S19" s="549" t="s">
        <v>21</v>
      </c>
      <c r="T19" s="549" t="s">
        <v>24</v>
      </c>
      <c r="U19" s="549" t="s">
        <v>34</v>
      </c>
      <c r="V19" s="549" t="s">
        <v>21</v>
      </c>
      <c r="W19" s="549" t="s">
        <v>40</v>
      </c>
      <c r="X19" s="569" t="s">
        <v>24</v>
      </c>
      <c r="Y19" s="565" t="s">
        <v>34</v>
      </c>
      <c r="Z19" s="549" t="s">
        <v>21</v>
      </c>
      <c r="AA19" s="549" t="s">
        <v>28</v>
      </c>
      <c r="AB19" s="107" t="s">
        <v>34</v>
      </c>
      <c r="AC19" s="580" t="s">
        <v>21</v>
      </c>
      <c r="AD19" s="580" t="s">
        <v>42</v>
      </c>
      <c r="AE19" s="580" t="s">
        <v>28</v>
      </c>
      <c r="AF19" s="582" t="s">
        <v>34</v>
      </c>
      <c r="AG19" s="143" t="s">
        <v>35</v>
      </c>
      <c r="AH19" s="587">
        <f t="shared" si="2"/>
        <v>18</v>
      </c>
      <c r="AI19" s="100">
        <f t="shared" si="3"/>
        <v>1</v>
      </c>
      <c r="AJ19" s="101">
        <f t="shared" si="4"/>
        <v>24</v>
      </c>
      <c r="AK19" s="104" t="s">
        <v>51</v>
      </c>
      <c r="AL19" s="98"/>
      <c r="AM19" s="55">
        <f t="shared" si="15"/>
        <v>0</v>
      </c>
      <c r="AN19" s="55">
        <f t="shared" si="5"/>
        <v>9</v>
      </c>
      <c r="AO19" s="55">
        <f t="shared" si="6"/>
        <v>9</v>
      </c>
      <c r="AP19" s="55">
        <f t="shared" si="7"/>
        <v>2</v>
      </c>
      <c r="AQ19" s="55">
        <f t="shared" si="8"/>
        <v>2</v>
      </c>
      <c r="AR19" s="55">
        <f t="shared" si="9"/>
        <v>2</v>
      </c>
      <c r="AS19" s="55">
        <f t="shared" si="10"/>
        <v>2</v>
      </c>
      <c r="AT19" s="55">
        <f t="shared" si="11"/>
        <v>4</v>
      </c>
      <c r="AU19" s="55">
        <f t="shared" si="12"/>
        <v>4</v>
      </c>
      <c r="AV19" s="55">
        <f t="shared" si="13"/>
        <v>4</v>
      </c>
      <c r="AW19" s="55">
        <f t="shared" si="14"/>
        <v>4</v>
      </c>
    </row>
    <row r="20" spans="1:49" ht="14">
      <c r="A20" s="19" t="s">
        <v>46</v>
      </c>
      <c r="B20" s="20" t="s">
        <v>32</v>
      </c>
      <c r="C20" s="49" t="s">
        <v>56</v>
      </c>
      <c r="D20" s="549" t="s">
        <v>42</v>
      </c>
      <c r="E20" s="549" t="s">
        <v>36</v>
      </c>
      <c r="F20" s="554" t="s">
        <v>28</v>
      </c>
      <c r="G20" s="549" t="s">
        <v>34</v>
      </c>
      <c r="H20" s="107" t="s">
        <v>21</v>
      </c>
      <c r="I20" s="107" t="s">
        <v>42</v>
      </c>
      <c r="J20" s="107" t="s">
        <v>36</v>
      </c>
      <c r="K20" s="107" t="s">
        <v>21</v>
      </c>
      <c r="L20" s="107" t="s">
        <v>42</v>
      </c>
      <c r="M20" s="107" t="s">
        <v>24</v>
      </c>
      <c r="N20" s="107" t="s">
        <v>34</v>
      </c>
      <c r="O20" s="107" t="s">
        <v>21</v>
      </c>
      <c r="P20" s="107" t="s">
        <v>40</v>
      </c>
      <c r="Q20" s="107" t="s">
        <v>41</v>
      </c>
      <c r="R20" s="107" t="s">
        <v>21</v>
      </c>
      <c r="S20" s="107" t="s">
        <v>24</v>
      </c>
      <c r="T20" s="107" t="s">
        <v>34</v>
      </c>
      <c r="U20" s="143" t="s">
        <v>21</v>
      </c>
      <c r="V20" s="143" t="s">
        <v>21</v>
      </c>
      <c r="W20" s="107" t="s">
        <v>36</v>
      </c>
      <c r="X20" s="569" t="s">
        <v>41</v>
      </c>
      <c r="Y20" s="569" t="s">
        <v>21</v>
      </c>
      <c r="Z20" s="549" t="s">
        <v>28</v>
      </c>
      <c r="AA20" s="107" t="s">
        <v>34</v>
      </c>
      <c r="AB20" s="263" t="s">
        <v>21</v>
      </c>
      <c r="AC20" s="107" t="s">
        <v>40</v>
      </c>
      <c r="AD20" s="107" t="s">
        <v>36</v>
      </c>
      <c r="AE20" s="107" t="s">
        <v>21</v>
      </c>
      <c r="AF20" s="172" t="s">
        <v>36</v>
      </c>
      <c r="AG20" s="107" t="s">
        <v>24</v>
      </c>
      <c r="AH20" s="587">
        <f t="shared" si="2"/>
        <v>18</v>
      </c>
      <c r="AI20" s="100">
        <f t="shared" si="3"/>
        <v>0</v>
      </c>
      <c r="AJ20" s="101">
        <f t="shared" si="4"/>
        <v>20</v>
      </c>
      <c r="AK20" s="104" t="s">
        <v>48</v>
      </c>
      <c r="AL20" s="98"/>
      <c r="AM20" s="55">
        <f t="shared" si="15"/>
        <v>0</v>
      </c>
      <c r="AN20" s="55">
        <f t="shared" si="5"/>
        <v>9</v>
      </c>
      <c r="AO20" s="55">
        <f t="shared" si="6"/>
        <v>9</v>
      </c>
      <c r="AP20" s="55">
        <f t="shared" si="7"/>
        <v>3</v>
      </c>
      <c r="AQ20" s="55">
        <f t="shared" si="8"/>
        <v>3</v>
      </c>
      <c r="AR20" s="55">
        <f t="shared" si="9"/>
        <v>3</v>
      </c>
      <c r="AS20" s="55">
        <f t="shared" si="10"/>
        <v>3</v>
      </c>
      <c r="AT20" s="55">
        <f t="shared" si="11"/>
        <v>2</v>
      </c>
      <c r="AU20" s="55">
        <f t="shared" si="12"/>
        <v>2</v>
      </c>
      <c r="AV20" s="55">
        <f t="shared" si="13"/>
        <v>2</v>
      </c>
      <c r="AW20" s="55">
        <f t="shared" si="14"/>
        <v>2</v>
      </c>
    </row>
    <row r="21" spans="1:49" ht="14">
      <c r="A21" s="19" t="s">
        <v>46</v>
      </c>
      <c r="B21" s="34" t="s">
        <v>32</v>
      </c>
      <c r="C21" s="49" t="s">
        <v>57</v>
      </c>
      <c r="D21" s="547" t="s">
        <v>41</v>
      </c>
      <c r="E21" s="549" t="s">
        <v>28</v>
      </c>
      <c r="F21" s="547" t="s">
        <v>34</v>
      </c>
      <c r="G21" s="547" t="s">
        <v>21</v>
      </c>
      <c r="H21" s="547" t="s">
        <v>41</v>
      </c>
      <c r="I21" s="547" t="s">
        <v>41</v>
      </c>
      <c r="J21" s="547" t="s">
        <v>21</v>
      </c>
      <c r="K21" s="560" t="s">
        <v>36</v>
      </c>
      <c r="L21" s="560" t="s">
        <v>28</v>
      </c>
      <c r="M21" s="547" t="s">
        <v>34</v>
      </c>
      <c r="N21" s="560" t="s">
        <v>21</v>
      </c>
      <c r="O21" s="547" t="s">
        <v>42</v>
      </c>
      <c r="P21" s="547" t="s">
        <v>36</v>
      </c>
      <c r="Q21" s="574" t="s">
        <v>21</v>
      </c>
      <c r="R21" s="547" t="s">
        <v>24</v>
      </c>
      <c r="S21" s="549" t="s">
        <v>34</v>
      </c>
      <c r="T21" s="560" t="s">
        <v>21</v>
      </c>
      <c r="U21" s="547" t="s">
        <v>41</v>
      </c>
      <c r="V21" s="547" t="s">
        <v>24</v>
      </c>
      <c r="W21" s="547" t="s">
        <v>34</v>
      </c>
      <c r="X21" s="569" t="s">
        <v>21</v>
      </c>
      <c r="Y21" s="566" t="s">
        <v>36</v>
      </c>
      <c r="Z21" s="560" t="s">
        <v>21</v>
      </c>
      <c r="AA21" s="560" t="s">
        <v>36</v>
      </c>
      <c r="AB21" s="547" t="s">
        <v>24</v>
      </c>
      <c r="AC21" s="547" t="s">
        <v>34</v>
      </c>
      <c r="AD21" s="580" t="s">
        <v>21</v>
      </c>
      <c r="AE21" s="560" t="s">
        <v>21</v>
      </c>
      <c r="AF21" s="560" t="s">
        <v>40</v>
      </c>
      <c r="AG21" s="263" t="s">
        <v>41</v>
      </c>
      <c r="AH21" s="587">
        <f t="shared" si="2"/>
        <v>18</v>
      </c>
      <c r="AI21" s="100">
        <f t="shared" si="3"/>
        <v>0</v>
      </c>
      <c r="AJ21" s="101">
        <f t="shared" si="4"/>
        <v>20</v>
      </c>
      <c r="AK21" s="104" t="s">
        <v>48</v>
      </c>
      <c r="AL21" s="98"/>
      <c r="AM21" s="55">
        <f t="shared" si="15"/>
        <v>0</v>
      </c>
      <c r="AN21" s="55">
        <f t="shared" si="5"/>
        <v>9</v>
      </c>
      <c r="AO21" s="55">
        <f t="shared" si="6"/>
        <v>9</v>
      </c>
      <c r="AP21" s="55">
        <f t="shared" si="7"/>
        <v>3</v>
      </c>
      <c r="AQ21" s="55">
        <f t="shared" si="8"/>
        <v>3</v>
      </c>
      <c r="AR21" s="55">
        <f t="shared" si="9"/>
        <v>3</v>
      </c>
      <c r="AS21" s="55">
        <f t="shared" si="10"/>
        <v>3</v>
      </c>
      <c r="AT21" s="55">
        <f t="shared" si="11"/>
        <v>2</v>
      </c>
      <c r="AU21" s="55">
        <f t="shared" si="12"/>
        <v>2</v>
      </c>
      <c r="AV21" s="55">
        <f t="shared" si="13"/>
        <v>2</v>
      </c>
      <c r="AW21" s="55">
        <f t="shared" si="14"/>
        <v>2</v>
      </c>
    </row>
    <row r="22" spans="1:49" ht="14">
      <c r="A22" s="294" t="s">
        <v>46</v>
      </c>
      <c r="B22" s="37" t="s">
        <v>32</v>
      </c>
      <c r="C22" s="557" t="s">
        <v>129</v>
      </c>
      <c r="D22" s="655" t="s">
        <v>21</v>
      </c>
      <c r="E22" s="549" t="s">
        <v>40</v>
      </c>
      <c r="F22" s="554" t="s">
        <v>24</v>
      </c>
      <c r="G22" s="549" t="s">
        <v>34</v>
      </c>
      <c r="H22" s="549" t="s">
        <v>21</v>
      </c>
      <c r="I22" s="549" t="s">
        <v>40</v>
      </c>
      <c r="J22" s="549" t="s">
        <v>41</v>
      </c>
      <c r="K22" s="549" t="s">
        <v>28</v>
      </c>
      <c r="L22" s="549" t="s">
        <v>34</v>
      </c>
      <c r="M22" s="549" t="s">
        <v>21</v>
      </c>
      <c r="N22" s="549" t="s">
        <v>42</v>
      </c>
      <c r="O22" s="549" t="s">
        <v>40</v>
      </c>
      <c r="P22" s="549" t="s">
        <v>24</v>
      </c>
      <c r="Q22" s="579" t="s">
        <v>34</v>
      </c>
      <c r="R22" s="549" t="s">
        <v>21</v>
      </c>
      <c r="S22" s="549" t="s">
        <v>42</v>
      </c>
      <c r="T22" s="549" t="s">
        <v>42</v>
      </c>
      <c r="U22" s="555" t="s">
        <v>28</v>
      </c>
      <c r="V22" s="555" t="s">
        <v>34</v>
      </c>
      <c r="W22" s="555" t="s">
        <v>21</v>
      </c>
      <c r="X22" s="565" t="s">
        <v>36</v>
      </c>
      <c r="Y22" s="565" t="s">
        <v>21</v>
      </c>
      <c r="Z22" s="549" t="s">
        <v>21</v>
      </c>
      <c r="AA22" s="555" t="s">
        <v>24</v>
      </c>
      <c r="AB22" s="656" t="s">
        <v>34</v>
      </c>
      <c r="AC22" s="666" t="s">
        <v>21</v>
      </c>
      <c r="AD22" s="581" t="s">
        <v>21</v>
      </c>
      <c r="AE22" s="580" t="s">
        <v>41</v>
      </c>
      <c r="AF22" s="582" t="s">
        <v>28</v>
      </c>
      <c r="AG22" s="107" t="s">
        <v>34</v>
      </c>
      <c r="AH22" s="587">
        <f t="shared" si="2"/>
        <v>18</v>
      </c>
      <c r="AI22" s="100">
        <f t="shared" si="3"/>
        <v>0</v>
      </c>
      <c r="AJ22" s="101">
        <f t="shared" si="4"/>
        <v>24</v>
      </c>
      <c r="AK22" s="104" t="s">
        <v>48</v>
      </c>
      <c r="AM22" s="55">
        <f t="shared" si="15"/>
        <v>0</v>
      </c>
      <c r="AN22" s="55">
        <f t="shared" si="5"/>
        <v>9</v>
      </c>
      <c r="AO22" s="55">
        <f t="shared" si="6"/>
        <v>9</v>
      </c>
      <c r="AP22" s="55">
        <f t="shared" si="7"/>
        <v>3</v>
      </c>
      <c r="AQ22" s="55">
        <f t="shared" si="8"/>
        <v>3</v>
      </c>
      <c r="AR22" s="55">
        <f t="shared" si="9"/>
        <v>3</v>
      </c>
      <c r="AS22" s="55">
        <f t="shared" si="10"/>
        <v>3</v>
      </c>
      <c r="AT22" s="55">
        <f t="shared" si="11"/>
        <v>3</v>
      </c>
      <c r="AU22" s="55">
        <f t="shared" si="12"/>
        <v>3</v>
      </c>
      <c r="AV22" s="55">
        <f t="shared" si="13"/>
        <v>3</v>
      </c>
      <c r="AW22" s="55">
        <f t="shared" si="14"/>
        <v>3</v>
      </c>
    </row>
    <row r="23" spans="1:49" ht="14">
      <c r="A23" s="433" t="s">
        <v>46</v>
      </c>
      <c r="B23" s="599" t="s">
        <v>44</v>
      </c>
      <c r="C23" s="558" t="s">
        <v>61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7"/>
      <c r="Y23" s="227"/>
      <c r="Z23" s="224"/>
      <c r="AA23" s="224"/>
      <c r="AB23" s="224"/>
      <c r="AC23" s="224"/>
      <c r="AD23" s="224"/>
      <c r="AE23" s="224"/>
      <c r="AF23" s="224"/>
      <c r="AG23" s="224"/>
      <c r="AH23" s="587">
        <f t="shared" si="2"/>
        <v>0</v>
      </c>
      <c r="AI23" s="100">
        <f t="shared" si="3"/>
        <v>0</v>
      </c>
      <c r="AJ23" s="101">
        <f t="shared" si="4"/>
        <v>0</v>
      </c>
      <c r="AK23" s="104" t="s">
        <v>51</v>
      </c>
      <c r="AL23" s="98"/>
      <c r="AM23" s="55">
        <f t="shared" si="15"/>
        <v>0</v>
      </c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</row>
    <row r="24" spans="1:49" ht="14">
      <c r="A24" s="19"/>
      <c r="B24" s="434"/>
      <c r="C24" s="559"/>
      <c r="D24" s="547"/>
      <c r="E24" s="547"/>
      <c r="F24" s="547"/>
      <c r="G24" s="547"/>
      <c r="H24" s="547"/>
      <c r="I24" s="547"/>
      <c r="J24" s="547"/>
      <c r="K24" s="560"/>
      <c r="L24" s="560"/>
      <c r="M24" s="547"/>
      <c r="N24" s="560"/>
      <c r="O24" s="547"/>
      <c r="P24" s="547"/>
      <c r="Q24" s="547"/>
      <c r="R24" s="547"/>
      <c r="S24" s="547"/>
      <c r="T24" s="547"/>
      <c r="U24" s="547"/>
      <c r="V24" s="547"/>
      <c r="W24" s="547"/>
      <c r="X24" s="569"/>
      <c r="Y24" s="566"/>
      <c r="Z24" s="547"/>
      <c r="AA24" s="560"/>
      <c r="AB24" s="547"/>
      <c r="AC24" s="560"/>
      <c r="AD24" s="560"/>
      <c r="AE24" s="560"/>
      <c r="AF24" s="560"/>
      <c r="AG24" s="560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373"/>
      <c r="AL24" s="98"/>
      <c r="AM24" s="55">
        <f t="shared" si="15"/>
        <v>0</v>
      </c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</row>
    <row r="25" spans="1:49" ht="14">
      <c r="A25" s="19"/>
      <c r="B25" s="434"/>
      <c r="C25" s="559"/>
      <c r="D25" s="547"/>
      <c r="E25" s="547"/>
      <c r="F25" s="547"/>
      <c r="G25" s="547"/>
      <c r="H25" s="547"/>
      <c r="I25" s="547"/>
      <c r="J25" s="547"/>
      <c r="K25" s="560"/>
      <c r="L25" s="560"/>
      <c r="M25" s="547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69"/>
      <c r="Y25" s="566"/>
      <c r="Z25" s="547"/>
      <c r="AA25" s="560"/>
      <c r="AB25" s="547"/>
      <c r="AC25" s="560"/>
      <c r="AD25" s="560"/>
      <c r="AE25" s="560"/>
      <c r="AF25" s="560"/>
      <c r="AG25" s="560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5"/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</row>
    <row r="26" spans="1:49" ht="14">
      <c r="A26" s="19"/>
      <c r="B26" s="367"/>
      <c r="C26" s="559"/>
      <c r="D26" s="547"/>
      <c r="E26" s="547"/>
      <c r="F26" s="547"/>
      <c r="G26" s="547"/>
      <c r="H26" s="547"/>
      <c r="I26" s="547"/>
      <c r="J26" s="547"/>
      <c r="K26" s="547"/>
      <c r="L26" s="547"/>
      <c r="M26" s="560"/>
      <c r="N26" s="560"/>
      <c r="O26" s="547"/>
      <c r="P26" s="547"/>
      <c r="Q26" s="547"/>
      <c r="R26" s="547"/>
      <c r="S26" s="547"/>
      <c r="T26" s="547"/>
      <c r="U26" s="547"/>
      <c r="V26" s="547"/>
      <c r="W26" s="547"/>
      <c r="X26" s="566"/>
      <c r="Y26" s="566"/>
      <c r="Z26" s="547"/>
      <c r="AA26" s="547"/>
      <c r="AB26" s="547"/>
      <c r="AC26" s="547"/>
      <c r="AD26" s="547"/>
      <c r="AE26" s="547"/>
      <c r="AF26" s="547"/>
      <c r="AG26" s="547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373"/>
      <c r="AL26" s="98"/>
      <c r="AM26" s="55"/>
      <c r="AN26" s="55">
        <f t="shared" si="5"/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</row>
    <row r="27" spans="1:49" ht="14">
      <c r="A27" s="19"/>
      <c r="B27" s="295"/>
      <c r="C27" s="559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66"/>
      <c r="Y27" s="566"/>
      <c r="Z27" s="547"/>
      <c r="AA27" s="547"/>
      <c r="AB27" s="547"/>
      <c r="AC27" s="547"/>
      <c r="AD27" s="547"/>
      <c r="AE27" s="547"/>
      <c r="AF27" s="547"/>
      <c r="AG27" s="548"/>
      <c r="AH27" s="587">
        <f t="shared" si="2"/>
        <v>0</v>
      </c>
      <c r="AI27" s="100">
        <f t="shared" si="3"/>
        <v>0</v>
      </c>
      <c r="AJ27" s="101">
        <f t="shared" si="4"/>
        <v>0</v>
      </c>
      <c r="AK27" s="228"/>
      <c r="AM27" s="55">
        <f>COUNTIF(D27:AG27,"日")</f>
        <v>0</v>
      </c>
      <c r="AN27" s="55">
        <f t="shared" si="5"/>
        <v>0</v>
      </c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</row>
    <row r="28" spans="1:49" ht="14">
      <c r="A28" s="1258" t="s">
        <v>62</v>
      </c>
      <c r="B28" s="1258"/>
      <c r="C28" s="1258"/>
      <c r="D28" s="65"/>
      <c r="E28" s="532"/>
      <c r="F28" s="47"/>
      <c r="G28" s="48"/>
      <c r="H28" s="46"/>
      <c r="I28" s="53"/>
      <c r="J28" s="64"/>
      <c r="K28" s="65"/>
      <c r="L28" s="46"/>
      <c r="M28" s="46"/>
      <c r="N28" s="46"/>
      <c r="O28" s="67"/>
      <c r="P28" s="193"/>
      <c r="Q28" s="79"/>
      <c r="R28" s="65"/>
      <c r="S28" s="46"/>
      <c r="T28" s="46"/>
      <c r="U28" s="46"/>
      <c r="V28" s="46"/>
      <c r="W28" s="46"/>
      <c r="X28" s="81"/>
      <c r="Y28" s="65"/>
      <c r="Z28" s="46"/>
      <c r="AA28" s="46"/>
      <c r="AB28" s="46"/>
      <c r="AC28" s="46"/>
      <c r="AD28" s="46"/>
      <c r="AE28" s="46"/>
      <c r="AF28" s="46"/>
      <c r="AG28" s="46"/>
      <c r="AH28" s="108"/>
      <c r="AI28" s="109"/>
      <c r="AJ28" s="110"/>
      <c r="AK28" s="111"/>
      <c r="AN28" s="55">
        <f t="shared" si="5"/>
        <v>0</v>
      </c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</row>
    <row r="29" spans="1:49" ht="14">
      <c r="A29" s="1259" t="s">
        <v>63</v>
      </c>
      <c r="B29" s="1259"/>
      <c r="C29" s="49"/>
      <c r="D29" s="1315"/>
      <c r="E29" s="1311"/>
      <c r="F29" s="1311"/>
      <c r="G29" s="1311"/>
      <c r="H29" s="1311"/>
      <c r="I29" s="1311"/>
      <c r="J29" s="1311" t="s">
        <v>67</v>
      </c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 t="s">
        <v>84</v>
      </c>
      <c r="AB29" s="1311"/>
      <c r="AC29" s="1310" t="s">
        <v>135</v>
      </c>
      <c r="AD29" s="1311"/>
      <c r="AE29" s="1311"/>
      <c r="AF29" s="1311"/>
      <c r="AG29" s="1312"/>
      <c r="AH29" s="479"/>
      <c r="AI29" s="480"/>
      <c r="AJ29" s="481"/>
      <c r="AK29" s="482"/>
      <c r="AN29" s="55">
        <f t="shared" si="5"/>
        <v>0</v>
      </c>
      <c r="AO29" s="55">
        <f t="shared" si="6"/>
        <v>0</v>
      </c>
      <c r="AP29" s="55">
        <f t="shared" si="7"/>
        <v>0</v>
      </c>
      <c r="AQ29" s="55">
        <f t="shared" si="8"/>
        <v>0</v>
      </c>
      <c r="AR29" s="55">
        <f t="shared" si="9"/>
        <v>0</v>
      </c>
      <c r="AS29" s="55">
        <f t="shared" si="10"/>
        <v>0</v>
      </c>
      <c r="AT29" s="55">
        <f t="shared" si="11"/>
        <v>0</v>
      </c>
      <c r="AU29" s="55">
        <f t="shared" si="12"/>
        <v>0</v>
      </c>
      <c r="AV29" s="55">
        <f t="shared" si="13"/>
        <v>0</v>
      </c>
      <c r="AW29" s="55">
        <f t="shared" si="14"/>
        <v>0</v>
      </c>
    </row>
    <row r="30" spans="1:49" ht="14">
      <c r="A30" s="1259"/>
      <c r="B30" s="1259"/>
      <c r="C30" s="49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483"/>
      <c r="AI30" s="484"/>
      <c r="AJ30" s="485"/>
      <c r="AK30" s="486"/>
    </row>
    <row r="31" spans="1:49" ht="14">
      <c r="A31" s="1259"/>
      <c r="B31" s="1259"/>
      <c r="C31" s="21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4"/>
      <c r="AI31" s="3"/>
      <c r="AJ31" s="3"/>
      <c r="AK31" s="487"/>
    </row>
    <row r="32" spans="1:49" ht="14">
      <c r="A32" s="1259"/>
      <c r="B32" s="1259"/>
      <c r="C32" s="50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4"/>
      <c r="AI32" s="5"/>
      <c r="AJ32" s="3"/>
      <c r="AK32" s="487"/>
    </row>
    <row r="33" spans="1:37" ht="14">
      <c r="A33" s="1259"/>
      <c r="B33" s="1259"/>
      <c r="C33" s="51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3"/>
      <c r="AH33" s="488"/>
      <c r="AI33" s="489"/>
      <c r="AJ33" s="3"/>
      <c r="AK33" s="487"/>
    </row>
    <row r="34" spans="1:37" ht="14">
      <c r="A34" s="1259"/>
      <c r="B34" s="1259"/>
      <c r="C34" s="52"/>
      <c r="D34" s="1315"/>
      <c r="E34" s="1311"/>
      <c r="F34" s="1311"/>
      <c r="G34" s="1311"/>
      <c r="H34" s="1311"/>
      <c r="I34" s="1311"/>
      <c r="J34" s="1311"/>
      <c r="K34" s="1311"/>
      <c r="L34" s="1311"/>
      <c r="M34" s="1311"/>
      <c r="N34" s="1311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0"/>
      <c r="AD34" s="1311"/>
      <c r="AE34" s="1311"/>
      <c r="AF34" s="1311"/>
      <c r="AG34" s="1314"/>
      <c r="AH34" s="490"/>
      <c r="AI34" s="491"/>
      <c r="AJ34" s="492"/>
      <c r="AK34" s="493"/>
    </row>
    <row r="35" spans="1:37" ht="14"/>
    <row r="36" spans="1:37" ht="14" hidden="1" outlineLevel="1">
      <c r="C36" t="s">
        <v>69</v>
      </c>
      <c r="D36" s="55">
        <f t="shared" ref="D36:AG36" si="16">COUNTIF(D8:D27,"2早")</f>
        <v>1</v>
      </c>
      <c r="E36" s="55">
        <f t="shared" si="16"/>
        <v>1</v>
      </c>
      <c r="F36" s="55">
        <f t="shared" si="16"/>
        <v>1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1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1</v>
      </c>
      <c r="AF36" s="55">
        <f t="shared" si="16"/>
        <v>1</v>
      </c>
      <c r="AG36" s="55">
        <f t="shared" si="16"/>
        <v>1</v>
      </c>
    </row>
    <row r="37" spans="1:37" ht="14" hidden="1" outlineLevel="1">
      <c r="C37" s="54">
        <v>0.27083333333333298</v>
      </c>
      <c r="D37" s="55">
        <f t="shared" ref="D37:AG37" si="17">COUNTIF(D8:D27,"6：30")</f>
        <v>0</v>
      </c>
      <c r="E37" s="55">
        <f t="shared" si="17"/>
        <v>0</v>
      </c>
      <c r="F37" s="55">
        <f t="shared" si="17"/>
        <v>1</v>
      </c>
      <c r="G37" s="55">
        <f t="shared" si="17"/>
        <v>0</v>
      </c>
      <c r="H37" s="55">
        <f t="shared" si="17"/>
        <v>0</v>
      </c>
      <c r="I37" s="55">
        <f t="shared" si="17"/>
        <v>0</v>
      </c>
      <c r="J37" s="55">
        <f t="shared" si="17"/>
        <v>0</v>
      </c>
      <c r="K37" s="55">
        <f t="shared" si="17"/>
        <v>1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0</v>
      </c>
      <c r="P37" s="55">
        <f t="shared" si="17"/>
        <v>0</v>
      </c>
      <c r="Q37" s="55">
        <f t="shared" si="17"/>
        <v>0</v>
      </c>
      <c r="R37" s="55">
        <f t="shared" si="17"/>
        <v>0</v>
      </c>
      <c r="S37" s="55">
        <f t="shared" si="17"/>
        <v>0</v>
      </c>
      <c r="T37" s="55">
        <f t="shared" si="17"/>
        <v>1</v>
      </c>
      <c r="U37" s="55">
        <f t="shared" si="17"/>
        <v>0</v>
      </c>
      <c r="V37" s="55">
        <f t="shared" si="17"/>
        <v>0</v>
      </c>
      <c r="W37" s="55">
        <f t="shared" si="17"/>
        <v>0</v>
      </c>
      <c r="X37" s="55">
        <f t="shared" si="17"/>
        <v>0</v>
      </c>
      <c r="Y37" s="55">
        <f t="shared" si="17"/>
        <v>0</v>
      </c>
      <c r="Z37" s="55">
        <f t="shared" si="17"/>
        <v>0</v>
      </c>
      <c r="AA37" s="55">
        <f t="shared" si="17"/>
        <v>1</v>
      </c>
      <c r="AB37" s="55">
        <f t="shared" si="17"/>
        <v>0</v>
      </c>
      <c r="AC37" s="55">
        <f t="shared" si="17"/>
        <v>0</v>
      </c>
      <c r="AD37" s="55">
        <f t="shared" si="17"/>
        <v>0</v>
      </c>
      <c r="AE37" s="55">
        <f t="shared" si="17"/>
        <v>0</v>
      </c>
      <c r="AF37" s="55">
        <f t="shared" si="17"/>
        <v>1</v>
      </c>
      <c r="AG37" s="55">
        <f t="shared" si="17"/>
        <v>0</v>
      </c>
    </row>
    <row r="38" spans="1:37" ht="14" hidden="1" outlineLevel="1">
      <c r="C38" t="s">
        <v>42</v>
      </c>
      <c r="D38" s="55">
        <f t="shared" ref="D38:AG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1</v>
      </c>
      <c r="H38" s="55">
        <f t="shared" si="18"/>
        <v>1</v>
      </c>
      <c r="I38" s="55">
        <f t="shared" si="18"/>
        <v>1</v>
      </c>
      <c r="J38" s="55">
        <f t="shared" si="18"/>
        <v>1</v>
      </c>
      <c r="K38" s="55">
        <f t="shared" si="18"/>
        <v>1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1</v>
      </c>
      <c r="Q38" s="55">
        <f t="shared" si="18"/>
        <v>1</v>
      </c>
      <c r="R38" s="55">
        <f t="shared" si="18"/>
        <v>1</v>
      </c>
      <c r="S38" s="55">
        <f t="shared" si="18"/>
        <v>1</v>
      </c>
      <c r="T38" s="55">
        <f t="shared" si="18"/>
        <v>1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</row>
    <row r="39" spans="1:37" s="1" customFormat="1" ht="14" hidden="1" outlineLevel="1">
      <c r="C39" s="1" t="s">
        <v>71</v>
      </c>
      <c r="D39" s="55">
        <f t="shared" ref="D39:AG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1</v>
      </c>
      <c r="Q39" s="55">
        <f t="shared" si="19"/>
        <v>1</v>
      </c>
      <c r="R39" s="55">
        <f t="shared" si="19"/>
        <v>1</v>
      </c>
      <c r="S39" s="55">
        <f t="shared" si="19"/>
        <v>1</v>
      </c>
      <c r="T39" s="55">
        <f t="shared" si="19"/>
        <v>1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</row>
    <row r="40" spans="1:37" s="1" customFormat="1" ht="14" hidden="1" outlineLevel="1">
      <c r="C40" s="1" t="s">
        <v>23</v>
      </c>
      <c r="D40" s="55">
        <f t="shared" ref="D40:AG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</row>
    <row r="41" spans="1:37" s="1" customFormat="1" ht="14" hidden="1" outlineLevel="1">
      <c r="C41" s="1" t="s">
        <v>25</v>
      </c>
      <c r="D41" s="55">
        <f t="shared" ref="D41:AG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</row>
    <row r="42" spans="1:37" s="1" customFormat="1" ht="14" hidden="1" outlineLevel="1">
      <c r="C42" s="1" t="s">
        <v>24</v>
      </c>
      <c r="D42" s="55">
        <f t="shared" ref="D42:AG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</row>
    <row r="43" spans="1:37" s="1" customFormat="1" ht="14" hidden="1" outlineLevel="1">
      <c r="C43" s="1" t="s">
        <v>26</v>
      </c>
      <c r="D43" s="55">
        <f t="shared" ref="D43:AG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</row>
    <row r="44" spans="1:37" s="1" customFormat="1" ht="14" hidden="1" outlineLevel="1">
      <c r="C44" s="1" t="s">
        <v>41</v>
      </c>
      <c r="D44" s="55">
        <f t="shared" ref="D44:AG44" si="24">COUNTIF(D8:D27,"3早")</f>
        <v>1</v>
      </c>
      <c r="E44" s="55">
        <f t="shared" si="24"/>
        <v>1</v>
      </c>
      <c r="F44" s="55">
        <f t="shared" si="24"/>
        <v>1</v>
      </c>
      <c r="G44" s="55">
        <f t="shared" si="24"/>
        <v>1</v>
      </c>
      <c r="H44" s="55">
        <f t="shared" si="24"/>
        <v>1</v>
      </c>
      <c r="I44" s="55">
        <f t="shared" si="24"/>
        <v>1</v>
      </c>
      <c r="J44" s="55">
        <f t="shared" si="24"/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</row>
    <row r="45" spans="1:37" s="1" customFormat="1" ht="14" hidden="1" outlineLevel="1">
      <c r="C45" s="1" t="s">
        <v>72</v>
      </c>
      <c r="D45" s="55">
        <f t="shared" ref="D45:AG45" si="25">COUNTIF(D8:D27,"３早")</f>
        <v>1</v>
      </c>
      <c r="E45" s="55">
        <f t="shared" si="25"/>
        <v>1</v>
      </c>
      <c r="F45" s="55">
        <f t="shared" si="25"/>
        <v>1</v>
      </c>
      <c r="G45" s="55">
        <f t="shared" si="25"/>
        <v>1</v>
      </c>
      <c r="H45" s="55">
        <f t="shared" si="25"/>
        <v>1</v>
      </c>
      <c r="I45" s="55">
        <f t="shared" si="25"/>
        <v>1</v>
      </c>
      <c r="J45" s="55">
        <f t="shared" si="25"/>
        <v>1</v>
      </c>
      <c r="K45" s="55">
        <f t="shared" si="25"/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</row>
    <row r="46" spans="1:37" s="1" customFormat="1" ht="14" hidden="1" outlineLevel="1">
      <c r="C46" s="1" t="s">
        <v>36</v>
      </c>
      <c r="D46" s="55">
        <f t="shared" ref="D46:AG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1</v>
      </c>
      <c r="P46" s="55">
        <f t="shared" si="26"/>
        <v>1</v>
      </c>
      <c r="Q46" s="55">
        <f t="shared" si="26"/>
        <v>1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1</v>
      </c>
      <c r="W46" s="55">
        <f t="shared" si="26"/>
        <v>1</v>
      </c>
      <c r="X46" s="55">
        <f t="shared" si="26"/>
        <v>1</v>
      </c>
      <c r="Y46" s="55">
        <f t="shared" si="26"/>
        <v>1</v>
      </c>
      <c r="Z46" s="55">
        <f t="shared" si="26"/>
        <v>1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</row>
    <row r="47" spans="1:37" s="1" customFormat="1" ht="14" hidden="1" outlineLevel="1">
      <c r="C47" s="1" t="s">
        <v>73</v>
      </c>
      <c r="D47" s="55">
        <f t="shared" ref="D47:AG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1</v>
      </c>
      <c r="P47" s="55">
        <f t="shared" si="27"/>
        <v>1</v>
      </c>
      <c r="Q47" s="55">
        <f t="shared" si="27"/>
        <v>1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1</v>
      </c>
      <c r="W47" s="55">
        <f t="shared" si="27"/>
        <v>1</v>
      </c>
      <c r="X47" s="55">
        <f t="shared" si="27"/>
        <v>1</v>
      </c>
      <c r="Y47" s="55">
        <f t="shared" si="27"/>
        <v>1</v>
      </c>
      <c r="Z47" s="55">
        <f t="shared" si="27"/>
        <v>1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</row>
    <row r="48" spans="1:37" s="1" customFormat="1" ht="14" hidden="1" outlineLevel="1">
      <c r="C48" s="1" t="s">
        <v>27</v>
      </c>
      <c r="D48" s="55">
        <f t="shared" ref="D48:AG48" si="28">COUNTIF(D8:D27,"3-")</f>
        <v>1</v>
      </c>
      <c r="E48" s="55">
        <f t="shared" si="28"/>
        <v>1</v>
      </c>
      <c r="F48" s="55">
        <f t="shared" si="28"/>
        <v>1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</row>
    <row r="49" spans="3:33" s="1" customFormat="1" ht="14" hidden="1" outlineLevel="1">
      <c r="C49" s="1" t="s">
        <v>28</v>
      </c>
      <c r="D49" s="55">
        <f t="shared" ref="D49:AG49" si="29">COUNTIF(D8:D27,"3－")</f>
        <v>1</v>
      </c>
      <c r="E49" s="55">
        <f t="shared" si="29"/>
        <v>1</v>
      </c>
      <c r="F49" s="55">
        <f t="shared" si="29"/>
        <v>1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</row>
    <row r="50" spans="3:33" s="1" customFormat="1" ht="14" hidden="1" outlineLevel="1">
      <c r="C50" s="1" t="s">
        <v>29</v>
      </c>
      <c r="D50" s="55">
        <f t="shared" ref="D50:AG50" si="30">COUNTIF(D8:D27,"３-")</f>
        <v>1</v>
      </c>
      <c r="E50" s="55">
        <f t="shared" si="30"/>
        <v>1</v>
      </c>
      <c r="F50" s="55">
        <f t="shared" si="30"/>
        <v>1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</row>
    <row r="51" spans="3:33" s="1" customFormat="1" ht="27" hidden="1" customHeight="1" outlineLevel="1">
      <c r="C51" s="1" t="s">
        <v>30</v>
      </c>
      <c r="D51" s="55">
        <f t="shared" ref="D51:AG51" si="31">COUNTIF(D8:D27,"３－")</f>
        <v>1</v>
      </c>
      <c r="E51" s="55">
        <f t="shared" si="31"/>
        <v>1</v>
      </c>
      <c r="F51" s="55">
        <f t="shared" si="31"/>
        <v>1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</row>
    <row r="52" spans="3:33" s="1" customFormat="1" ht="14" collapsed="1">
      <c r="C52" s="1" t="s">
        <v>40</v>
      </c>
      <c r="D52" s="55">
        <f t="shared" ref="D52:AG52" si="32">SUM(D36)</f>
        <v>1</v>
      </c>
      <c r="E52" s="55">
        <f t="shared" si="32"/>
        <v>1</v>
      </c>
      <c r="F52" s="55">
        <f t="shared" si="32"/>
        <v>1</v>
      </c>
      <c r="G52" s="55">
        <f t="shared" si="32"/>
        <v>1</v>
      </c>
      <c r="H52" s="55">
        <f t="shared" si="32"/>
        <v>1</v>
      </c>
      <c r="I52" s="55">
        <f t="shared" si="32"/>
        <v>1</v>
      </c>
      <c r="J52" s="55">
        <f t="shared" si="32"/>
        <v>1</v>
      </c>
      <c r="K52" s="55">
        <f t="shared" si="32"/>
        <v>1</v>
      </c>
      <c r="L52" s="55">
        <f t="shared" si="32"/>
        <v>1</v>
      </c>
      <c r="M52" s="55">
        <f t="shared" si="32"/>
        <v>1</v>
      </c>
      <c r="N52" s="55">
        <f t="shared" si="32"/>
        <v>1</v>
      </c>
      <c r="O52" s="55">
        <f t="shared" si="32"/>
        <v>1</v>
      </c>
      <c r="P52" s="55">
        <f t="shared" si="32"/>
        <v>1</v>
      </c>
      <c r="Q52" s="55">
        <f t="shared" si="32"/>
        <v>1</v>
      </c>
      <c r="R52" s="55">
        <f t="shared" si="32"/>
        <v>1</v>
      </c>
      <c r="S52" s="55">
        <f t="shared" si="32"/>
        <v>1</v>
      </c>
      <c r="T52" s="55">
        <f t="shared" si="32"/>
        <v>1</v>
      </c>
      <c r="U52" s="55">
        <f t="shared" si="32"/>
        <v>1</v>
      </c>
      <c r="V52" s="55">
        <f t="shared" si="32"/>
        <v>1</v>
      </c>
      <c r="W52" s="55">
        <f t="shared" si="32"/>
        <v>1</v>
      </c>
      <c r="X52" s="55">
        <f t="shared" si="32"/>
        <v>1</v>
      </c>
      <c r="Y52" s="55">
        <f t="shared" si="32"/>
        <v>1</v>
      </c>
      <c r="Z52" s="55">
        <f t="shared" si="32"/>
        <v>1</v>
      </c>
      <c r="AA52" s="55">
        <f t="shared" si="32"/>
        <v>1</v>
      </c>
      <c r="AB52" s="55">
        <f t="shared" si="32"/>
        <v>1</v>
      </c>
      <c r="AC52" s="55">
        <f t="shared" si="32"/>
        <v>1</v>
      </c>
      <c r="AD52" s="55">
        <f t="shared" si="32"/>
        <v>1</v>
      </c>
      <c r="AE52" s="55">
        <f t="shared" si="32"/>
        <v>1</v>
      </c>
      <c r="AF52" s="55">
        <f t="shared" si="32"/>
        <v>1</v>
      </c>
      <c r="AG52" s="55">
        <f t="shared" si="32"/>
        <v>1</v>
      </c>
    </row>
    <row r="53" spans="3:33" s="1" customFormat="1" ht="14">
      <c r="C53" s="1" t="s">
        <v>42</v>
      </c>
      <c r="D53" s="55">
        <f t="shared" ref="D53:AG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2</v>
      </c>
      <c r="H53" s="55">
        <f t="shared" si="33"/>
        <v>2</v>
      </c>
      <c r="I53" s="55">
        <f t="shared" si="33"/>
        <v>2</v>
      </c>
      <c r="J53" s="55">
        <f t="shared" si="33"/>
        <v>2</v>
      </c>
      <c r="K53" s="55">
        <f t="shared" si="33"/>
        <v>2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2</v>
      </c>
      <c r="Q53" s="55">
        <f t="shared" si="33"/>
        <v>2</v>
      </c>
      <c r="R53" s="55">
        <f t="shared" si="33"/>
        <v>2</v>
      </c>
      <c r="S53" s="55">
        <f t="shared" si="33"/>
        <v>2</v>
      </c>
      <c r="T53" s="55">
        <f t="shared" si="33"/>
        <v>2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</row>
    <row r="54" spans="3:33" s="1" customFormat="1" ht="14">
      <c r="C54" s="1" t="s">
        <v>24</v>
      </c>
      <c r="D54" s="55">
        <f t="shared" ref="D54:AG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</row>
    <row r="55" spans="3:33" s="1" customFormat="1" ht="14">
      <c r="C55" s="1" t="s">
        <v>41</v>
      </c>
      <c r="D55" s="55">
        <f t="shared" ref="D55:AG55" si="35">SUM(D44:D45)</f>
        <v>2</v>
      </c>
      <c r="E55" s="55">
        <f t="shared" si="35"/>
        <v>2</v>
      </c>
      <c r="F55" s="55">
        <f t="shared" si="35"/>
        <v>2</v>
      </c>
      <c r="G55" s="55">
        <f t="shared" si="35"/>
        <v>2</v>
      </c>
      <c r="H55" s="55">
        <f t="shared" si="35"/>
        <v>2</v>
      </c>
      <c r="I55" s="55">
        <f t="shared" si="35"/>
        <v>2</v>
      </c>
      <c r="J55" s="55">
        <f t="shared" si="35"/>
        <v>2</v>
      </c>
      <c r="K55" s="55">
        <f t="shared" si="35"/>
        <v>2</v>
      </c>
      <c r="L55" s="55">
        <f t="shared" si="35"/>
        <v>2</v>
      </c>
      <c r="M55" s="55">
        <f t="shared" si="35"/>
        <v>2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2</v>
      </c>
      <c r="AG55" s="55">
        <f t="shared" si="35"/>
        <v>2</v>
      </c>
    </row>
    <row r="56" spans="3:33" s="1" customFormat="1" ht="14">
      <c r="C56" s="1" t="s">
        <v>36</v>
      </c>
      <c r="D56" s="55">
        <f t="shared" ref="D56:AG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2</v>
      </c>
      <c r="P56" s="55">
        <f t="shared" si="36"/>
        <v>2</v>
      </c>
      <c r="Q56" s="55">
        <f t="shared" si="36"/>
        <v>2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2</v>
      </c>
      <c r="W56" s="55">
        <f t="shared" si="36"/>
        <v>2</v>
      </c>
      <c r="X56" s="55">
        <f t="shared" si="36"/>
        <v>2</v>
      </c>
      <c r="Y56" s="55">
        <f t="shared" si="36"/>
        <v>2</v>
      </c>
      <c r="Z56" s="55">
        <f t="shared" si="36"/>
        <v>2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</row>
    <row r="57" spans="3:33" s="1" customFormat="1" ht="14">
      <c r="C57" s="1" t="s">
        <v>28</v>
      </c>
      <c r="D57" s="55">
        <f t="shared" ref="D57:AG57" si="37">SUM(D48:D51)</f>
        <v>4</v>
      </c>
      <c r="E57" s="55">
        <f t="shared" si="37"/>
        <v>4</v>
      </c>
      <c r="F57" s="55">
        <f t="shared" si="37"/>
        <v>4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</row>
    <row r="58" spans="3:33" s="1" customFormat="1" ht="14">
      <c r="C58" s="473" t="s">
        <v>141</v>
      </c>
      <c r="D58" s="55">
        <f t="shared" ref="D58:AG58" si="38">SUM(D37)</f>
        <v>0</v>
      </c>
      <c r="E58" s="55">
        <f t="shared" si="38"/>
        <v>0</v>
      </c>
      <c r="F58" s="55">
        <f t="shared" si="38"/>
        <v>1</v>
      </c>
      <c r="G58" s="55">
        <f t="shared" si="38"/>
        <v>0</v>
      </c>
      <c r="H58" s="55">
        <f t="shared" si="38"/>
        <v>0</v>
      </c>
      <c r="I58" s="55">
        <f t="shared" si="38"/>
        <v>0</v>
      </c>
      <c r="J58" s="55">
        <f t="shared" si="38"/>
        <v>0</v>
      </c>
      <c r="K58" s="55">
        <f t="shared" si="38"/>
        <v>1</v>
      </c>
      <c r="L58" s="55">
        <f t="shared" si="38"/>
        <v>0</v>
      </c>
      <c r="M58" s="55">
        <f t="shared" si="38"/>
        <v>0</v>
      </c>
      <c r="N58" s="55">
        <f t="shared" si="38"/>
        <v>0</v>
      </c>
      <c r="O58" s="55">
        <f t="shared" si="38"/>
        <v>0</v>
      </c>
      <c r="P58" s="55">
        <f t="shared" si="38"/>
        <v>0</v>
      </c>
      <c r="Q58" s="55">
        <f t="shared" si="38"/>
        <v>0</v>
      </c>
      <c r="R58" s="55">
        <f t="shared" si="38"/>
        <v>0</v>
      </c>
      <c r="S58" s="55">
        <f t="shared" si="38"/>
        <v>0</v>
      </c>
      <c r="T58" s="55">
        <f t="shared" si="38"/>
        <v>1</v>
      </c>
      <c r="U58" s="55">
        <f t="shared" si="38"/>
        <v>0</v>
      </c>
      <c r="V58" s="55">
        <f t="shared" si="38"/>
        <v>0</v>
      </c>
      <c r="W58" s="55">
        <f t="shared" si="38"/>
        <v>0</v>
      </c>
      <c r="X58" s="55">
        <f t="shared" si="38"/>
        <v>0</v>
      </c>
      <c r="Y58" s="55">
        <f t="shared" si="38"/>
        <v>0</v>
      </c>
      <c r="Z58" s="55">
        <f t="shared" si="38"/>
        <v>0</v>
      </c>
      <c r="AA58" s="55">
        <f t="shared" si="38"/>
        <v>1</v>
      </c>
      <c r="AB58" s="55">
        <f t="shared" si="38"/>
        <v>0</v>
      </c>
      <c r="AC58" s="55">
        <f t="shared" si="38"/>
        <v>0</v>
      </c>
      <c r="AD58" s="55">
        <f t="shared" si="38"/>
        <v>0</v>
      </c>
      <c r="AE58" s="55">
        <f t="shared" si="38"/>
        <v>0</v>
      </c>
      <c r="AF58" s="55">
        <f t="shared" si="38"/>
        <v>1</v>
      </c>
      <c r="AG58" s="55">
        <f t="shared" si="38"/>
        <v>0</v>
      </c>
    </row>
    <row r="59" spans="3:33" s="1" customFormat="1" ht="14"/>
    <row r="60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8:C28"/>
    <mergeCell ref="A4:A7"/>
    <mergeCell ref="B4:B7"/>
    <mergeCell ref="C4:C6"/>
    <mergeCell ref="D4:J4"/>
    <mergeCell ref="K4:Q4"/>
    <mergeCell ref="R4:X4"/>
    <mergeCell ref="Y4:AE4"/>
    <mergeCell ref="AF4:AG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V29:V34"/>
    <mergeCell ref="W29:W34"/>
    <mergeCell ref="N29:N34"/>
    <mergeCell ref="O29:O34"/>
    <mergeCell ref="P29:P34"/>
    <mergeCell ref="Q29:Q34"/>
    <mergeCell ref="R29:R34"/>
    <mergeCell ref="AK4:AK7"/>
    <mergeCell ref="A29:B34"/>
    <mergeCell ref="M1:R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  <mergeCell ref="U29:U34"/>
  </mergeCells>
  <phoneticPr fontId="114"/>
  <conditionalFormatting sqref="C58">
    <cfRule type="expression" dxfId="10442" priority="98" stopIfTrue="1">
      <formula>AND(WEEKDAY(C$5)=1)</formula>
    </cfRule>
  </conditionalFormatting>
  <conditionalFormatting sqref="D19:D24">
    <cfRule type="expression" dxfId="10441" priority="15" stopIfTrue="1">
      <formula>AND(WEEKDAY(D$5)=1)</formula>
    </cfRule>
  </conditionalFormatting>
  <conditionalFormatting sqref="D14:E15">
    <cfRule type="expression" dxfId="10440" priority="41" stopIfTrue="1">
      <formula>AND(WEEKDAY(D$5)=1)</formula>
    </cfRule>
  </conditionalFormatting>
  <conditionalFormatting sqref="D19:E19">
    <cfRule type="expression" dxfId="10439" priority="202" stopIfTrue="1">
      <formula>AND(WEEKDAY(D$5)=1)</formula>
    </cfRule>
  </conditionalFormatting>
  <conditionalFormatting sqref="D12:G13">
    <cfRule type="expression" dxfId="10438" priority="13" stopIfTrue="1">
      <formula>AND(WEEKDAY(D$5)=1)</formula>
    </cfRule>
  </conditionalFormatting>
  <conditionalFormatting sqref="D9:I11">
    <cfRule type="expression" dxfId="10437" priority="163" stopIfTrue="1">
      <formula>AND(WEEKDAY(D$5)=1)</formula>
    </cfRule>
  </conditionalFormatting>
  <conditionalFormatting sqref="D15:I15">
    <cfRule type="expression" dxfId="10436" priority="43" stopIfTrue="1">
      <formula>AND(WEEKDAY(D$5)=1)</formula>
    </cfRule>
  </conditionalFormatting>
  <conditionalFormatting sqref="D8:Q8">
    <cfRule type="expression" dxfId="10435" priority="5" stopIfTrue="1">
      <formula>AND(WEEKDAY(D$5)=1)</formula>
    </cfRule>
  </conditionalFormatting>
  <conditionalFormatting sqref="D22:Z22">
    <cfRule type="expression" dxfId="10434" priority="177" stopIfTrue="1">
      <formula>AND(WEEKDAY(D$5)=1)</formula>
    </cfRule>
  </conditionalFormatting>
  <conditionalFormatting sqref="D16:AA17">
    <cfRule type="expression" dxfId="10433" priority="133" stopIfTrue="1">
      <formula>AND(WEEKDAY(D$5)=1)</formula>
    </cfRule>
  </conditionalFormatting>
  <conditionalFormatting sqref="D5:AG7">
    <cfRule type="expression" dxfId="10432" priority="1" stopIfTrue="1">
      <formula>AND(WEEKDAY(D$5)=1)</formula>
    </cfRule>
  </conditionalFormatting>
  <conditionalFormatting sqref="D24:AG27">
    <cfRule type="expression" dxfId="10431" priority="55" stopIfTrue="1">
      <formula>AND(WEEKDAY(D$5)=1)</formula>
    </cfRule>
  </conditionalFormatting>
  <conditionalFormatting sqref="E19:E22">
    <cfRule type="expression" dxfId="10430" priority="18" stopIfTrue="1">
      <formula>AND(WEEKDAY(E$5)=1)</formula>
    </cfRule>
  </conditionalFormatting>
  <conditionalFormatting sqref="E23:AG24">
    <cfRule type="expression" dxfId="10429" priority="10" stopIfTrue="1">
      <formula>AND(WEEKDAY(E$5)=1)</formula>
    </cfRule>
  </conditionalFormatting>
  <conditionalFormatting sqref="F12:F15">
    <cfRule type="expression" dxfId="10428" priority="12" stopIfTrue="1">
      <formula>AND(WEEKDAY(F$5)=1)</formula>
    </cfRule>
  </conditionalFormatting>
  <conditionalFormatting sqref="F19:F20">
    <cfRule type="expression" dxfId="10427" priority="16" stopIfTrue="1">
      <formula>AND(WEEKDAY(F$5)=1)</formula>
    </cfRule>
  </conditionalFormatting>
  <conditionalFormatting sqref="F21:I21 L21:R21 T21:Y21">
    <cfRule type="expression" dxfId="10426" priority="138" stopIfTrue="1">
      <formula>AND(WEEKDAY(F$5)=1)</formula>
    </cfRule>
  </conditionalFormatting>
  <conditionalFormatting sqref="G19:H19">
    <cfRule type="expression" dxfId="10425" priority="124" stopIfTrue="1">
      <formula>AND(WEEKDAY(G$5)=1)</formula>
    </cfRule>
  </conditionalFormatting>
  <conditionalFormatting sqref="G20:I20">
    <cfRule type="expression" dxfId="10424" priority="17" stopIfTrue="1">
      <formula>AND(WEEKDAY(G$5)=1)</formula>
    </cfRule>
  </conditionalFormatting>
  <conditionalFormatting sqref="H13 G14:H14">
    <cfRule type="expression" dxfId="10423" priority="153" stopIfTrue="1">
      <formula>AND(WEEKDAY(G$5)=1)</formula>
    </cfRule>
  </conditionalFormatting>
  <conditionalFormatting sqref="H12:I12">
    <cfRule type="expression" dxfId="10422" priority="166" stopIfTrue="1">
      <formula>AND(WEEKDAY(H$5)=1)</formula>
    </cfRule>
  </conditionalFormatting>
  <conditionalFormatting sqref="I13:I15">
    <cfRule type="expression" dxfId="10421" priority="52" stopIfTrue="1">
      <formula>AND(WEEKDAY(I$5)=1)</formula>
    </cfRule>
  </conditionalFormatting>
  <conditionalFormatting sqref="I17:J20">
    <cfRule type="expression" dxfId="10420" priority="103" stopIfTrue="1">
      <formula>AND(WEEKDAY(I$5)=1)</formula>
    </cfRule>
  </conditionalFormatting>
  <conditionalFormatting sqref="J10:K12 L12:M12">
    <cfRule type="expression" dxfId="10419" priority="164" stopIfTrue="1">
      <formula>AND(WEEKDAY(J$5)=1)</formula>
    </cfRule>
  </conditionalFormatting>
  <conditionalFormatting sqref="J13:M14">
    <cfRule type="expression" dxfId="10418" priority="7" stopIfTrue="1">
      <formula>AND(WEEKDAY(J$5)=1)</formula>
    </cfRule>
  </conditionalFormatting>
  <conditionalFormatting sqref="J20:M21">
    <cfRule type="expression" dxfId="10417" priority="112" stopIfTrue="1">
      <formula>AND(WEEKDAY(J$5)=1)</formula>
    </cfRule>
  </conditionalFormatting>
  <conditionalFormatting sqref="J9:Z9">
    <cfRule type="expression" dxfId="10416" priority="8" stopIfTrue="1">
      <formula>AND(WEEKDAY(J$5)=1)</formula>
    </cfRule>
  </conditionalFormatting>
  <conditionalFormatting sqref="J15:Z16">
    <cfRule type="expression" dxfId="10415" priority="111" stopIfTrue="1">
      <formula>AND(WEEKDAY(J$5)=1)</formula>
    </cfRule>
  </conditionalFormatting>
  <conditionalFormatting sqref="K19:N20">
    <cfRule type="expression" dxfId="10414" priority="119" stopIfTrue="1">
      <formula>AND(WEEKDAY(K$5)=1)</formula>
    </cfRule>
  </conditionalFormatting>
  <conditionalFormatting sqref="K17:P18">
    <cfRule type="expression" dxfId="10413" priority="136" stopIfTrue="1">
      <formula>AND(WEEKDAY(K$5)=1)</formula>
    </cfRule>
  </conditionalFormatting>
  <conditionalFormatting sqref="N14:O16">
    <cfRule type="expression" dxfId="10412" priority="34" stopIfTrue="1">
      <formula>AND(WEEKDAY(N$5)=1)</formula>
    </cfRule>
  </conditionalFormatting>
  <conditionalFormatting sqref="N12:Q13">
    <cfRule type="expression" dxfId="10411" priority="32" stopIfTrue="1">
      <formula>AND(WEEKDAY(N$5)=1)</formula>
    </cfRule>
  </conditionalFormatting>
  <conditionalFormatting sqref="O18:O20">
    <cfRule type="expression" dxfId="10410" priority="113" stopIfTrue="1">
      <formula>AND(WEEKDAY(O$5)=1)</formula>
    </cfRule>
  </conditionalFormatting>
  <conditionalFormatting sqref="P12:Q15">
    <cfRule type="expression" dxfId="10409" priority="31" stopIfTrue="1">
      <formula>AND(WEEKDAY(P$5)=1)</formula>
    </cfRule>
  </conditionalFormatting>
  <conditionalFormatting sqref="P19:R20">
    <cfRule type="expression" dxfId="10408" priority="125" stopIfTrue="1">
      <formula>AND(WEEKDAY(P$5)=1)</formula>
    </cfRule>
  </conditionalFormatting>
  <conditionalFormatting sqref="P16:S16 Q17:S17 L18:N18 K19:O19 P20:S20 J21:K22">
    <cfRule type="expression" dxfId="10407" priority="203" stopIfTrue="1">
      <formula>AND(WEEKDAY(J$5)=1)</formula>
    </cfRule>
  </conditionalFormatting>
  <conditionalFormatting sqref="P18:Z18">
    <cfRule type="expression" dxfId="10406" priority="105" stopIfTrue="1">
      <formula>AND(WEEKDAY(P$5)=1)</formula>
    </cfRule>
  </conditionalFormatting>
  <conditionalFormatting sqref="Q19:Z19">
    <cfRule type="expression" dxfId="10405" priority="3" stopIfTrue="1">
      <formula>AND(WEEKDAY(Q$5)=1)</formula>
    </cfRule>
  </conditionalFormatting>
  <conditionalFormatting sqref="R8:S9">
    <cfRule type="expression" dxfId="10404" priority="24" stopIfTrue="1">
      <formula>AND(WEEKDAY(R$5)=1)</formula>
    </cfRule>
  </conditionalFormatting>
  <conditionalFormatting sqref="R13:S15">
    <cfRule type="expression" dxfId="10403" priority="26" stopIfTrue="1">
      <formula>AND(WEEKDAY(R$5)=1)</formula>
    </cfRule>
  </conditionalFormatting>
  <conditionalFormatting sqref="R12:W12">
    <cfRule type="expression" dxfId="10402" priority="28" stopIfTrue="1">
      <formula>AND(WEEKDAY(R$5)=1)</formula>
    </cfRule>
  </conditionalFormatting>
  <conditionalFormatting sqref="S19:T22">
    <cfRule type="expression" dxfId="10401" priority="11" stopIfTrue="1">
      <formula>AND(WEEKDAY(S$5)=1)</formula>
    </cfRule>
  </conditionalFormatting>
  <conditionalFormatting sqref="T13:T17">
    <cfRule type="expression" dxfId="10400" priority="25" stopIfTrue="1">
      <formula>AND(WEEKDAY(T$5)=1)</formula>
    </cfRule>
  </conditionalFormatting>
  <conditionalFormatting sqref="T8:Z8 L10:Z11">
    <cfRule type="expression" dxfId="10399" priority="144" stopIfTrue="1">
      <formula>AND(WEEKDAY(L$5)=1)</formula>
    </cfRule>
  </conditionalFormatting>
  <conditionalFormatting sqref="U13:U16">
    <cfRule type="expression" dxfId="10398" priority="27" stopIfTrue="1">
      <formula>AND(WEEKDAY(U$5)=1)</formula>
    </cfRule>
  </conditionalFormatting>
  <conditionalFormatting sqref="U19:W20">
    <cfRule type="expression" dxfId="10397" priority="122" stopIfTrue="1">
      <formula>AND(WEEKDAY(U$5)=1)</formula>
    </cfRule>
  </conditionalFormatting>
  <conditionalFormatting sqref="U17:Z17 D18:H18 AC19:AF22">
    <cfRule type="expression" dxfId="10396" priority="180" stopIfTrue="1">
      <formula>AND(WEEKDAY(D$5)=1)</formula>
    </cfRule>
  </conditionalFormatting>
  <conditionalFormatting sqref="V13:W14">
    <cfRule type="expression" dxfId="10395" priority="93" stopIfTrue="1">
      <formula>AND(WEEKDAY(V$5)=1)</formula>
    </cfRule>
  </conditionalFormatting>
  <conditionalFormatting sqref="V20:Y20">
    <cfRule type="expression" dxfId="10394" priority="89" stopIfTrue="1">
      <formula>AND(WEEKDAY(V$5)=1)</formula>
    </cfRule>
  </conditionalFormatting>
  <conditionalFormatting sqref="V15:AA15">
    <cfRule type="expression" dxfId="10393" priority="169" stopIfTrue="1">
      <formula>AND(WEEKDAY(V$5)=1)</formula>
    </cfRule>
  </conditionalFormatting>
  <conditionalFormatting sqref="X12:Z14">
    <cfRule type="expression" dxfId="10392" priority="87" stopIfTrue="1">
      <formula>AND(WEEKDAY(X$5)=1)</formula>
    </cfRule>
  </conditionalFormatting>
  <conditionalFormatting sqref="Z20:Z21">
    <cfRule type="expression" dxfId="10391" priority="90" stopIfTrue="1">
      <formula>AND(WEEKDAY(Z$5)=1)</formula>
    </cfRule>
  </conditionalFormatting>
  <conditionalFormatting sqref="AA8:AA22">
    <cfRule type="expression" dxfId="10390" priority="106" stopIfTrue="1">
      <formula>AND(WEEKDAY(AA$5)=1)</formula>
    </cfRule>
  </conditionalFormatting>
  <conditionalFormatting sqref="AA21:AG21">
    <cfRule type="expression" dxfId="10389" priority="96" stopIfTrue="1">
      <formula>AND(WEEKDAY(AA$5)=1)</formula>
    </cfRule>
  </conditionalFormatting>
  <conditionalFormatting sqref="AB15:AB22">
    <cfRule type="expression" dxfId="10388" priority="49" stopIfTrue="1">
      <formula>AND(WEEKDAY(AB$5)=1)</formula>
    </cfRule>
  </conditionalFormatting>
  <conditionalFormatting sqref="AB8:AF18">
    <cfRule type="expression" dxfId="10387" priority="46" stopIfTrue="1">
      <formula>AND(WEEKDAY(AB$5)=1)</formula>
    </cfRule>
  </conditionalFormatting>
  <conditionalFormatting sqref="AC15:AF17">
    <cfRule type="expression" dxfId="10386" priority="48" stopIfTrue="1">
      <formula>AND(WEEKDAY(AC$5)=1)</formula>
    </cfRule>
  </conditionalFormatting>
  <conditionalFormatting sqref="AD20">
    <cfRule type="expression" dxfId="10385" priority="178" stopIfTrue="1">
      <formula>AND(WEEKDAY(AD$5)=1)</formula>
    </cfRule>
  </conditionalFormatting>
  <conditionalFormatting sqref="AG8:AG22">
    <cfRule type="expression" dxfId="10384" priority="53" stopIfTrue="1">
      <formula>AND(WEEKDAY(AG$5)=1)</formula>
    </cfRule>
  </conditionalFormatting>
  <conditionalFormatting sqref="AH8:AJ27 AM8:AM27">
    <cfRule type="cellIs" dxfId="10383" priority="211" stopIfTrue="1" operator="equal">
      <formula>0</formula>
    </cfRule>
  </conditionalFormatting>
  <dataValidations count="3">
    <dataValidation type="list" allowBlank="1" showInputMessage="1" showErrorMessage="1" sqref="X20 AB20 E21 J21:K21 M21 S21:T21 Z21 AC21:AD21 AG21 M22:AA22 N23:AA23 E27:AG27 C58 L8:L25 M23:M25 X8:X18 AB8:AB18 AC8:AG20 D8:K20 M8:W20 Y8:AA20 D22:K23 J24:K25 AB22:AG23" xr:uid="{00000000-0002-0000-2800-000000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800-000001000000}">
      <formula1>"ヤ,2早,3早,2オ,3オ,2－,3－,－,日,有,2,3,事,ﾍﾙ,ｹｱ,6:30,7:00,8:30,8:00,研"</formula1>
    </dataValidation>
    <dataValidation type="list" allowBlank="1" showInputMessage="1" showErrorMessage="1" sqref="X19 D21 F21:I21 N21:R21 U21:Y21 AA21:AB21 AE21:AF21 J26:M26 D24:D27 N24:AG26 E24:I26" xr:uid="{00000000-0002-0000-2800-000002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Y60"/>
  <sheetViews>
    <sheetView workbookViewId="0">
      <selection activeCell="AD28" sqref="AD2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.6640625" collapsed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44105</v>
      </c>
      <c r="E5" s="11">
        <f>DATE($A$1,$D$2,2)</f>
        <v>44106</v>
      </c>
      <c r="F5" s="11">
        <f>DATE($A$1,$D$2,3)</f>
        <v>44107</v>
      </c>
      <c r="G5" s="11">
        <f>DATE($A$1,$D$2,4)</f>
        <v>44108</v>
      </c>
      <c r="H5" s="11">
        <f>DATE($A$1,$D$2,5)</f>
        <v>44109</v>
      </c>
      <c r="I5" s="11">
        <f>DATE($A$1,$D$2,6)</f>
        <v>44110</v>
      </c>
      <c r="J5" s="11">
        <f>DATE($A$1,$D$2,7)</f>
        <v>44111</v>
      </c>
      <c r="K5" s="11">
        <f>DATE($A$1,$D$2,8)</f>
        <v>44112</v>
      </c>
      <c r="L5" s="11">
        <f>DATE($A$1,$D$2,9)</f>
        <v>44113</v>
      </c>
      <c r="M5" s="11">
        <f>DATE($A$1,$D$2,10)</f>
        <v>44114</v>
      </c>
      <c r="N5" s="56">
        <f>DATE($A$1,$D$2,11)</f>
        <v>44115</v>
      </c>
      <c r="O5" s="11">
        <f>DATE($A$1,$D$2,12)</f>
        <v>44116</v>
      </c>
      <c r="P5" s="11">
        <f>DATE($A$1,$D$2,13)</f>
        <v>44117</v>
      </c>
      <c r="Q5" s="11">
        <f>DATE($A$1,$D$2,14)</f>
        <v>44118</v>
      </c>
      <c r="R5" s="11">
        <f>DATE($A$1,$D$2,15)</f>
        <v>44119</v>
      </c>
      <c r="S5" s="11">
        <f>DATE($A$1,$D$2,16)</f>
        <v>44120</v>
      </c>
      <c r="T5" s="11">
        <f>DATE($A$1,$D$2,17)</f>
        <v>44121</v>
      </c>
      <c r="U5" s="11">
        <f>DATE($A$1,$D$2,18)</f>
        <v>44122</v>
      </c>
      <c r="V5" s="11">
        <f>DATE($A$1,$D$2,19)</f>
        <v>44123</v>
      </c>
      <c r="W5" s="11">
        <f>DATE($A$1,$D$2,20)</f>
        <v>44124</v>
      </c>
      <c r="X5" s="11">
        <f>DATE($A$1,$D$2,21)</f>
        <v>44125</v>
      </c>
      <c r="Y5" s="11">
        <f>DATE($A$1,$D$2,22)</f>
        <v>44126</v>
      </c>
      <c r="Z5" s="11">
        <f>DATE($A$1,$D$2,23)</f>
        <v>44127</v>
      </c>
      <c r="AA5" s="11">
        <f>DATE($A$1,$D$2,24)</f>
        <v>44128</v>
      </c>
      <c r="AB5" s="11">
        <f>DATE($A$1,$D$2,25)</f>
        <v>44129</v>
      </c>
      <c r="AC5" s="11">
        <f>DATE($A$1,$D$2,26)</f>
        <v>44130</v>
      </c>
      <c r="AD5" s="11">
        <f>DATE($A$1,$D$2,27)</f>
        <v>44131</v>
      </c>
      <c r="AE5" s="11">
        <f>DATE($A$1,$D$2,28)</f>
        <v>44132</v>
      </c>
      <c r="AF5" s="88">
        <f>DATE($A$1,$D$2,29)</f>
        <v>44133</v>
      </c>
      <c r="AG5" s="11">
        <f>DATE($A$1,$D$2,30)</f>
        <v>44134</v>
      </c>
      <c r="AH5" s="478">
        <f>DATE($A$1,$D$2,31)</f>
        <v>44135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44105</v>
      </c>
      <c r="E6" s="11">
        <f t="shared" si="0"/>
        <v>44106</v>
      </c>
      <c r="F6" s="529">
        <f t="shared" si="0"/>
        <v>44107</v>
      </c>
      <c r="G6" s="529">
        <f t="shared" si="0"/>
        <v>44108</v>
      </c>
      <c r="H6" s="529">
        <f t="shared" si="0"/>
        <v>44109</v>
      </c>
      <c r="I6" s="529">
        <f t="shared" si="0"/>
        <v>44110</v>
      </c>
      <c r="J6" s="529">
        <f t="shared" si="0"/>
        <v>44111</v>
      </c>
      <c r="K6" s="529">
        <f t="shared" si="0"/>
        <v>44112</v>
      </c>
      <c r="L6" s="529">
        <f t="shared" si="0"/>
        <v>44113</v>
      </c>
      <c r="M6" s="529">
        <f t="shared" si="0"/>
        <v>44114</v>
      </c>
      <c r="N6" s="529">
        <f t="shared" si="0"/>
        <v>44115</v>
      </c>
      <c r="O6" s="529">
        <f t="shared" si="0"/>
        <v>44116</v>
      </c>
      <c r="P6" s="529">
        <f t="shared" si="0"/>
        <v>44117</v>
      </c>
      <c r="Q6" s="529">
        <f t="shared" si="0"/>
        <v>44118</v>
      </c>
      <c r="R6" s="529">
        <f t="shared" si="0"/>
        <v>44119</v>
      </c>
      <c r="S6" s="529">
        <f t="shared" si="0"/>
        <v>44120</v>
      </c>
      <c r="T6" s="529">
        <f t="shared" si="0"/>
        <v>44121</v>
      </c>
      <c r="U6" s="529">
        <f t="shared" si="0"/>
        <v>44122</v>
      </c>
      <c r="V6" s="529">
        <f t="shared" si="0"/>
        <v>44123</v>
      </c>
      <c r="W6" s="529">
        <f t="shared" si="0"/>
        <v>44124</v>
      </c>
      <c r="X6" s="529">
        <f t="shared" si="0"/>
        <v>44125</v>
      </c>
      <c r="Y6" s="529">
        <f t="shared" si="0"/>
        <v>44126</v>
      </c>
      <c r="Z6" s="529">
        <f t="shared" si="0"/>
        <v>44127</v>
      </c>
      <c r="AA6" s="529">
        <f t="shared" si="0"/>
        <v>44128</v>
      </c>
      <c r="AB6" s="529">
        <f t="shared" si="0"/>
        <v>44129</v>
      </c>
      <c r="AC6" s="529">
        <f t="shared" si="0"/>
        <v>44130</v>
      </c>
      <c r="AD6" s="11">
        <f t="shared" si="0"/>
        <v>44131</v>
      </c>
      <c r="AE6" s="11">
        <f t="shared" si="0"/>
        <v>44132</v>
      </c>
      <c r="AF6" s="529">
        <f t="shared" si="0"/>
        <v>44133</v>
      </c>
      <c r="AG6" s="11">
        <f t="shared" si="0"/>
        <v>44134</v>
      </c>
      <c r="AH6" s="478">
        <f t="shared" si="0"/>
        <v>44135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木</v>
      </c>
      <c r="E7" s="117" t="str">
        <f t="shared" si="1"/>
        <v>金</v>
      </c>
      <c r="F7" s="134" t="str">
        <f t="shared" si="1"/>
        <v>土</v>
      </c>
      <c r="G7" s="161" t="str">
        <f t="shared" si="1"/>
        <v>日</v>
      </c>
      <c r="H7" s="134" t="str">
        <f t="shared" si="1"/>
        <v>月</v>
      </c>
      <c r="I7" s="134" t="str">
        <f t="shared" si="1"/>
        <v>火</v>
      </c>
      <c r="J7" s="134" t="str">
        <f t="shared" si="1"/>
        <v>水</v>
      </c>
      <c r="K7" s="134" t="str">
        <f t="shared" si="1"/>
        <v>木</v>
      </c>
      <c r="L7" s="134" t="str">
        <f t="shared" si="1"/>
        <v>金</v>
      </c>
      <c r="M7" s="134" t="str">
        <f t="shared" si="1"/>
        <v>土</v>
      </c>
      <c r="N7" s="161" t="str">
        <f t="shared" si="1"/>
        <v>日</v>
      </c>
      <c r="O7" s="134" t="str">
        <f t="shared" si="1"/>
        <v>月</v>
      </c>
      <c r="P7" s="134" t="str">
        <f t="shared" si="1"/>
        <v>火</v>
      </c>
      <c r="Q7" s="134" t="str">
        <f t="shared" si="1"/>
        <v>水</v>
      </c>
      <c r="R7" s="134" t="str">
        <f t="shared" si="1"/>
        <v>木</v>
      </c>
      <c r="S7" s="134" t="str">
        <f t="shared" si="1"/>
        <v>金</v>
      </c>
      <c r="T7" s="134" t="str">
        <f t="shared" si="1"/>
        <v>土</v>
      </c>
      <c r="U7" s="161" t="str">
        <f t="shared" si="1"/>
        <v>日</v>
      </c>
      <c r="V7" s="134" t="str">
        <f t="shared" si="1"/>
        <v>月</v>
      </c>
      <c r="W7" s="134" t="str">
        <f t="shared" si="1"/>
        <v>火</v>
      </c>
      <c r="X7" s="134" t="str">
        <f t="shared" si="1"/>
        <v>水</v>
      </c>
      <c r="Y7" s="134" t="str">
        <f t="shared" si="1"/>
        <v>木</v>
      </c>
      <c r="Z7" s="134" t="str">
        <f t="shared" si="1"/>
        <v>金</v>
      </c>
      <c r="AA7" s="134" t="str">
        <f t="shared" si="1"/>
        <v>土</v>
      </c>
      <c r="AB7" s="161" t="str">
        <f t="shared" si="1"/>
        <v>日</v>
      </c>
      <c r="AC7" s="134" t="str">
        <f t="shared" si="1"/>
        <v>月</v>
      </c>
      <c r="AD7" s="117" t="str">
        <f t="shared" si="1"/>
        <v>火</v>
      </c>
      <c r="AE7" s="117" t="str">
        <f t="shared" si="1"/>
        <v>水</v>
      </c>
      <c r="AF7" s="134" t="str">
        <f t="shared" si="1"/>
        <v>木</v>
      </c>
      <c r="AG7" s="117" t="str">
        <f t="shared" si="1"/>
        <v>金</v>
      </c>
      <c r="AH7" s="117" t="str">
        <f t="shared" si="1"/>
        <v>土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42</v>
      </c>
      <c r="E8" s="548" t="s">
        <v>21</v>
      </c>
      <c r="F8" s="547" t="s">
        <v>60</v>
      </c>
      <c r="G8" s="547" t="s">
        <v>24</v>
      </c>
      <c r="H8" s="547" t="s">
        <v>34</v>
      </c>
      <c r="I8" s="547" t="s">
        <v>21</v>
      </c>
      <c r="J8" s="548" t="s">
        <v>36</v>
      </c>
      <c r="K8" s="568" t="s">
        <v>37</v>
      </c>
      <c r="L8" s="547" t="s">
        <v>21</v>
      </c>
      <c r="M8" s="547" t="s">
        <v>28</v>
      </c>
      <c r="N8" s="547" t="s">
        <v>34</v>
      </c>
      <c r="O8" s="547" t="s">
        <v>21</v>
      </c>
      <c r="P8" s="560" t="s">
        <v>37</v>
      </c>
      <c r="Q8" s="560" t="s">
        <v>21</v>
      </c>
      <c r="R8" s="560" t="s">
        <v>37</v>
      </c>
      <c r="S8" s="560" t="s">
        <v>24</v>
      </c>
      <c r="T8" s="572" t="s">
        <v>34</v>
      </c>
      <c r="U8" s="547" t="s">
        <v>21</v>
      </c>
      <c r="V8" s="547" t="s">
        <v>21</v>
      </c>
      <c r="W8" s="547" t="s">
        <v>35</v>
      </c>
      <c r="X8" s="547" t="s">
        <v>37</v>
      </c>
      <c r="Y8" s="560" t="s">
        <v>24</v>
      </c>
      <c r="Z8" s="547" t="s">
        <v>34</v>
      </c>
      <c r="AA8" s="547" t="s">
        <v>21</v>
      </c>
      <c r="AB8" s="547" t="s">
        <v>60</v>
      </c>
      <c r="AC8" s="547" t="s">
        <v>42</v>
      </c>
      <c r="AD8" s="547" t="s">
        <v>37</v>
      </c>
      <c r="AE8" s="547" t="s">
        <v>35</v>
      </c>
      <c r="AF8" s="560" t="s">
        <v>28</v>
      </c>
      <c r="AG8" s="550" t="s">
        <v>34</v>
      </c>
      <c r="AH8" s="586" t="s">
        <v>21</v>
      </c>
      <c r="AI8" s="587">
        <f t="shared" ref="AI8:AI27" si="2">SUM(AO8:AP8)</f>
        <v>18</v>
      </c>
      <c r="AJ8" s="100">
        <f t="shared" ref="AJ8:AJ27" si="3">COUNTIF(D8:AH8,"有")</f>
        <v>2</v>
      </c>
      <c r="AK8" s="101">
        <f t="shared" ref="AK8:AK27" si="4">SUM(AQ8:AX8)</f>
        <v>20</v>
      </c>
      <c r="AL8" s="544" t="s">
        <v>38</v>
      </c>
      <c r="AM8" s="545"/>
      <c r="AN8" s="55">
        <f>COUNTIF(D8:AH8,"日")</f>
        <v>5</v>
      </c>
      <c r="AO8" s="55">
        <f t="shared" ref="AO8:AO29" si="5">COUNTIF(D8:AH8,"ヤ")</f>
        <v>9</v>
      </c>
      <c r="AP8" s="55">
        <f t="shared" ref="AP8:AP29" si="6">COUNTIF(D8:AH8,"ﾔ")</f>
        <v>9</v>
      </c>
      <c r="AQ8" s="55">
        <f t="shared" ref="AQ8:AQ29" si="7">COUNTIF(D8:AH8,"2-")</f>
        <v>3</v>
      </c>
      <c r="AR8" s="55">
        <f t="shared" ref="AR8:AR29" si="8">COUNTIF(D8:AH8,"2－")</f>
        <v>3</v>
      </c>
      <c r="AS8" s="55">
        <f t="shared" ref="AS8:AS29" si="9">COUNTIF(D8:AH8,"２-")</f>
        <v>3</v>
      </c>
      <c r="AT8" s="55">
        <f t="shared" ref="AT8:AT29" si="10">COUNTIF(D8:AH8,"２－")</f>
        <v>3</v>
      </c>
      <c r="AU8" s="55">
        <f t="shared" ref="AU8:AU29" si="11">COUNTIF(D8:AH8,"3-")</f>
        <v>2</v>
      </c>
      <c r="AV8" s="55">
        <f t="shared" ref="AV8:AV29" si="12">COUNTIF(D8:AH8,"3－")</f>
        <v>2</v>
      </c>
      <c r="AW8" s="55">
        <f t="shared" ref="AW8:AW29" si="13">COUNTIF(D8:AH8,"３-")</f>
        <v>2</v>
      </c>
      <c r="AX8" s="55">
        <f t="shared" ref="AX8:AX29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7" t="s">
        <v>24</v>
      </c>
      <c r="E9" s="548" t="s">
        <v>34</v>
      </c>
      <c r="F9" s="547" t="s">
        <v>21</v>
      </c>
      <c r="G9" s="547" t="s">
        <v>37</v>
      </c>
      <c r="H9" s="547" t="s">
        <v>41</v>
      </c>
      <c r="I9" s="560" t="s">
        <v>28</v>
      </c>
      <c r="J9" s="547" t="s">
        <v>34</v>
      </c>
      <c r="K9" s="560" t="s">
        <v>21</v>
      </c>
      <c r="L9" s="574" t="s">
        <v>21</v>
      </c>
      <c r="M9" s="547" t="s">
        <v>40</v>
      </c>
      <c r="N9" s="547" t="s">
        <v>21</v>
      </c>
      <c r="O9" s="560" t="s">
        <v>24</v>
      </c>
      <c r="P9" s="560" t="s">
        <v>34</v>
      </c>
      <c r="Q9" s="560" t="s">
        <v>21</v>
      </c>
      <c r="R9" s="560" t="s">
        <v>36</v>
      </c>
      <c r="S9" s="560" t="s">
        <v>42</v>
      </c>
      <c r="T9" s="547" t="s">
        <v>37</v>
      </c>
      <c r="U9" s="547" t="s">
        <v>41</v>
      </c>
      <c r="V9" s="547" t="s">
        <v>21</v>
      </c>
      <c r="W9" s="549" t="s">
        <v>36</v>
      </c>
      <c r="X9" s="549" t="s">
        <v>28</v>
      </c>
      <c r="Y9" s="549" t="s">
        <v>34</v>
      </c>
      <c r="Z9" s="568" t="s">
        <v>21</v>
      </c>
      <c r="AA9" s="560" t="s">
        <v>37</v>
      </c>
      <c r="AB9" s="547" t="s">
        <v>41</v>
      </c>
      <c r="AC9" s="547" t="s">
        <v>37</v>
      </c>
      <c r="AD9" s="547" t="s">
        <v>21</v>
      </c>
      <c r="AE9" s="547" t="s">
        <v>37</v>
      </c>
      <c r="AF9" s="560" t="s">
        <v>40</v>
      </c>
      <c r="AG9" s="550" t="s">
        <v>21</v>
      </c>
      <c r="AH9" s="588" t="s">
        <v>37</v>
      </c>
      <c r="AI9" s="587">
        <f t="shared" si="2"/>
        <v>18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>COUNTIF(D9:AH9,"日")</f>
        <v>6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37</v>
      </c>
      <c r="E10" s="548" t="s">
        <v>37</v>
      </c>
      <c r="F10" s="547" t="s">
        <v>37</v>
      </c>
      <c r="G10" s="547" t="s">
        <v>21</v>
      </c>
      <c r="H10" s="547" t="s">
        <v>37</v>
      </c>
      <c r="I10" s="560" t="s">
        <v>37</v>
      </c>
      <c r="J10" s="547" t="s">
        <v>37</v>
      </c>
      <c r="K10" s="560" t="s">
        <v>21</v>
      </c>
      <c r="L10" s="560" t="s">
        <v>37</v>
      </c>
      <c r="M10" s="547" t="s">
        <v>37</v>
      </c>
      <c r="N10" s="547" t="s">
        <v>37</v>
      </c>
      <c r="O10" s="547" t="s">
        <v>37</v>
      </c>
      <c r="P10" s="560" t="s">
        <v>21</v>
      </c>
      <c r="Q10" s="560" t="s">
        <v>37</v>
      </c>
      <c r="R10" s="560" t="s">
        <v>37</v>
      </c>
      <c r="S10" s="560" t="s">
        <v>37</v>
      </c>
      <c r="T10" s="560" t="s">
        <v>21</v>
      </c>
      <c r="U10" s="547" t="s">
        <v>37</v>
      </c>
      <c r="V10" s="547" t="s">
        <v>37</v>
      </c>
      <c r="W10" s="547" t="s">
        <v>37</v>
      </c>
      <c r="X10" s="560" t="s">
        <v>21</v>
      </c>
      <c r="Y10" s="560" t="s">
        <v>37</v>
      </c>
      <c r="Z10" s="560" t="s">
        <v>37</v>
      </c>
      <c r="AA10" s="560" t="s">
        <v>37</v>
      </c>
      <c r="AB10" s="547" t="s">
        <v>37</v>
      </c>
      <c r="AC10" s="547" t="s">
        <v>21</v>
      </c>
      <c r="AD10" s="574" t="s">
        <v>21</v>
      </c>
      <c r="AE10" s="574" t="s">
        <v>21</v>
      </c>
      <c r="AF10" s="560" t="s">
        <v>37</v>
      </c>
      <c r="AG10" s="589" t="s">
        <v>37</v>
      </c>
      <c r="AH10" s="586" t="s">
        <v>21</v>
      </c>
      <c r="AI10" s="587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22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546" t="s">
        <v>160</v>
      </c>
      <c r="D11" s="547" t="s">
        <v>21</v>
      </c>
      <c r="E11" s="548" t="s">
        <v>42</v>
      </c>
      <c r="F11" s="547" t="s">
        <v>42</v>
      </c>
      <c r="G11" s="547" t="s">
        <v>37</v>
      </c>
      <c r="H11" s="547" t="s">
        <v>37</v>
      </c>
      <c r="I11" s="560" t="s">
        <v>21</v>
      </c>
      <c r="J11" s="547" t="s">
        <v>37</v>
      </c>
      <c r="K11" s="560" t="s">
        <v>42</v>
      </c>
      <c r="L11" s="560" t="s">
        <v>37</v>
      </c>
      <c r="M11" s="547" t="s">
        <v>21</v>
      </c>
      <c r="N11" s="547" t="s">
        <v>40</v>
      </c>
      <c r="O11" s="547" t="s">
        <v>40</v>
      </c>
      <c r="P11" s="560" t="s">
        <v>40</v>
      </c>
      <c r="Q11" s="560" t="s">
        <v>21</v>
      </c>
      <c r="R11" s="560" t="s">
        <v>42</v>
      </c>
      <c r="S11" s="560" t="s">
        <v>40</v>
      </c>
      <c r="T11" s="560" t="s">
        <v>37</v>
      </c>
      <c r="U11" s="547" t="s">
        <v>21</v>
      </c>
      <c r="V11" s="547" t="s">
        <v>42</v>
      </c>
      <c r="W11" s="547" t="s">
        <v>42</v>
      </c>
      <c r="X11" s="573" t="s">
        <v>36</v>
      </c>
      <c r="Y11" s="576" t="s">
        <v>21</v>
      </c>
      <c r="Z11" s="607" t="s">
        <v>36</v>
      </c>
      <c r="AA11" s="560" t="s">
        <v>21</v>
      </c>
      <c r="AB11" s="547" t="s">
        <v>40</v>
      </c>
      <c r="AC11" s="547" t="s">
        <v>40</v>
      </c>
      <c r="AD11" s="547" t="s">
        <v>36</v>
      </c>
      <c r="AE11" s="547" t="s">
        <v>21</v>
      </c>
      <c r="AF11" s="560" t="s">
        <v>41</v>
      </c>
      <c r="AG11" s="550" t="s">
        <v>42</v>
      </c>
      <c r="AH11" s="588" t="s">
        <v>21</v>
      </c>
      <c r="AI11" s="587">
        <f t="shared" si="2"/>
        <v>18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>COUNTIF(D11:AH11,"日")</f>
        <v>5</v>
      </c>
      <c r="AO11" s="55">
        <f t="shared" si="5"/>
        <v>9</v>
      </c>
      <c r="AP11" s="55">
        <f t="shared" si="6"/>
        <v>9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7"/>
      <c r="E12" s="548"/>
      <c r="F12" s="547"/>
      <c r="G12" s="547"/>
      <c r="H12" s="547"/>
      <c r="I12" s="560"/>
      <c r="J12" s="547"/>
      <c r="K12" s="560"/>
      <c r="L12" s="560"/>
      <c r="M12" s="547"/>
      <c r="N12" s="547"/>
      <c r="O12" s="547"/>
      <c r="P12" s="560"/>
      <c r="Q12" s="560"/>
      <c r="R12" s="594"/>
      <c r="S12" s="560"/>
      <c r="T12" s="572"/>
      <c r="U12" s="547"/>
      <c r="V12" s="547"/>
      <c r="W12" s="572"/>
      <c r="X12" s="107"/>
      <c r="Y12" s="107"/>
      <c r="Z12" s="263"/>
      <c r="AA12" s="560"/>
      <c r="AB12" s="547"/>
      <c r="AC12" s="547"/>
      <c r="AD12" s="547"/>
      <c r="AE12" s="547"/>
      <c r="AF12" s="560"/>
      <c r="AG12" s="550"/>
      <c r="AH12" s="58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7" t="s">
        <v>141</v>
      </c>
      <c r="E13" s="548" t="s">
        <v>35</v>
      </c>
      <c r="F13" s="547" t="s">
        <v>40</v>
      </c>
      <c r="G13" s="574" t="s">
        <v>21</v>
      </c>
      <c r="H13" s="549" t="s">
        <v>42</v>
      </c>
      <c r="I13" s="495" t="s">
        <v>35</v>
      </c>
      <c r="J13" s="547" t="s">
        <v>24</v>
      </c>
      <c r="K13" s="549" t="s">
        <v>34</v>
      </c>
      <c r="L13" s="549" t="s">
        <v>21</v>
      </c>
      <c r="M13" s="549" t="s">
        <v>21</v>
      </c>
      <c r="N13" s="654" t="s">
        <v>157</v>
      </c>
      <c r="O13" s="547" t="s">
        <v>42</v>
      </c>
      <c r="P13" s="560" t="s">
        <v>24</v>
      </c>
      <c r="Q13" s="560" t="s">
        <v>34</v>
      </c>
      <c r="R13" s="549" t="s">
        <v>21</v>
      </c>
      <c r="S13" s="549" t="s">
        <v>141</v>
      </c>
      <c r="T13" s="549" t="s">
        <v>24</v>
      </c>
      <c r="U13" s="549" t="s">
        <v>34</v>
      </c>
      <c r="V13" s="549" t="s">
        <v>21</v>
      </c>
      <c r="W13" s="547" t="s">
        <v>21</v>
      </c>
      <c r="X13" s="107" t="s">
        <v>37</v>
      </c>
      <c r="Y13" s="107" t="s">
        <v>141</v>
      </c>
      <c r="Z13" s="107" t="s">
        <v>42</v>
      </c>
      <c r="AA13" s="549" t="s">
        <v>37</v>
      </c>
      <c r="AB13" s="656" t="s">
        <v>21</v>
      </c>
      <c r="AC13" s="580" t="s">
        <v>21</v>
      </c>
      <c r="AD13" s="580" t="s">
        <v>42</v>
      </c>
      <c r="AE13" s="580" t="s">
        <v>24</v>
      </c>
      <c r="AF13" s="582" t="s">
        <v>34</v>
      </c>
      <c r="AG13" s="550" t="s">
        <v>21</v>
      </c>
      <c r="AH13" s="590" t="s">
        <v>35</v>
      </c>
      <c r="AI13" s="587">
        <f t="shared" si="2"/>
        <v>18</v>
      </c>
      <c r="AJ13" s="100">
        <f t="shared" si="3"/>
        <v>3</v>
      </c>
      <c r="AK13" s="101">
        <f t="shared" si="4"/>
        <v>16</v>
      </c>
      <c r="AL13" s="104" t="s">
        <v>48</v>
      </c>
      <c r="AM13" s="103"/>
      <c r="AN13" s="55">
        <f t="shared" ref="AN13:AN24" si="15">COUNTIF(D13:AH13,"日")</f>
        <v>2</v>
      </c>
      <c r="AO13" s="55">
        <f t="shared" si="5"/>
        <v>9</v>
      </c>
      <c r="AP13" s="55">
        <f t="shared" si="6"/>
        <v>9</v>
      </c>
      <c r="AQ13" s="55">
        <f t="shared" si="7"/>
        <v>4</v>
      </c>
      <c r="AR13" s="55">
        <f t="shared" si="8"/>
        <v>4</v>
      </c>
      <c r="AS13" s="55">
        <f t="shared" si="9"/>
        <v>4</v>
      </c>
      <c r="AT13" s="55">
        <f t="shared" si="10"/>
        <v>4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143" t="s">
        <v>21</v>
      </c>
      <c r="E14" s="652" t="s">
        <v>41</v>
      </c>
      <c r="F14" s="653" t="s">
        <v>41</v>
      </c>
      <c r="G14" s="143" t="s">
        <v>21</v>
      </c>
      <c r="H14" s="107" t="s">
        <v>28</v>
      </c>
      <c r="I14" s="107" t="s">
        <v>34</v>
      </c>
      <c r="J14" s="107" t="s">
        <v>21</v>
      </c>
      <c r="K14" s="107" t="s">
        <v>36</v>
      </c>
      <c r="L14" s="107" t="s">
        <v>28</v>
      </c>
      <c r="M14" s="107" t="s">
        <v>34</v>
      </c>
      <c r="N14" s="107" t="s">
        <v>21</v>
      </c>
      <c r="O14" s="243" t="s">
        <v>36</v>
      </c>
      <c r="P14" s="107" t="s">
        <v>21</v>
      </c>
      <c r="Q14" s="107" t="s">
        <v>40</v>
      </c>
      <c r="R14" s="107" t="s">
        <v>28</v>
      </c>
      <c r="S14" s="107" t="s">
        <v>34</v>
      </c>
      <c r="T14" s="107" t="s">
        <v>21</v>
      </c>
      <c r="U14" s="547" t="s">
        <v>35</v>
      </c>
      <c r="V14" s="107" t="s">
        <v>28</v>
      </c>
      <c r="W14" s="107" t="s">
        <v>34</v>
      </c>
      <c r="X14" s="107" t="s">
        <v>21</v>
      </c>
      <c r="Y14" s="107" t="s">
        <v>121</v>
      </c>
      <c r="Z14" s="107" t="s">
        <v>28</v>
      </c>
      <c r="AA14" s="107" t="s">
        <v>34</v>
      </c>
      <c r="AB14" s="574" t="s">
        <v>21</v>
      </c>
      <c r="AC14" s="547" t="s">
        <v>121</v>
      </c>
      <c r="AD14" s="547" t="s">
        <v>28</v>
      </c>
      <c r="AE14" s="547" t="s">
        <v>34</v>
      </c>
      <c r="AF14" s="560" t="s">
        <v>21</v>
      </c>
      <c r="AG14" s="550" t="s">
        <v>35</v>
      </c>
      <c r="AH14" s="591" t="s">
        <v>36</v>
      </c>
      <c r="AI14" s="587">
        <f t="shared" si="2"/>
        <v>18</v>
      </c>
      <c r="AJ14" s="100">
        <f t="shared" si="3"/>
        <v>2</v>
      </c>
      <c r="AK14" s="101">
        <f t="shared" si="4"/>
        <v>24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6</v>
      </c>
      <c r="AV14" s="55">
        <f t="shared" si="12"/>
        <v>6</v>
      </c>
      <c r="AW14" s="55">
        <f t="shared" si="13"/>
        <v>6</v>
      </c>
      <c r="AX14" s="55">
        <f t="shared" si="14"/>
        <v>6</v>
      </c>
    </row>
    <row r="15" spans="1:50" ht="14">
      <c r="A15" s="19" t="s">
        <v>46</v>
      </c>
      <c r="B15" s="20" t="s">
        <v>32</v>
      </c>
      <c r="C15" s="49" t="s">
        <v>153</v>
      </c>
      <c r="D15" s="107" t="s">
        <v>34</v>
      </c>
      <c r="E15" s="107" t="s">
        <v>21</v>
      </c>
      <c r="F15" s="541" t="s">
        <v>21</v>
      </c>
      <c r="G15" s="107" t="s">
        <v>42</v>
      </c>
      <c r="H15" s="547" t="s">
        <v>24</v>
      </c>
      <c r="I15" s="547" t="s">
        <v>34</v>
      </c>
      <c r="J15" s="547" t="s">
        <v>21</v>
      </c>
      <c r="K15" s="560" t="s">
        <v>141</v>
      </c>
      <c r="L15" s="547" t="s">
        <v>24</v>
      </c>
      <c r="M15" s="547" t="s">
        <v>34</v>
      </c>
      <c r="N15" s="549" t="s">
        <v>21</v>
      </c>
      <c r="O15" s="549" t="s">
        <v>35</v>
      </c>
      <c r="P15" s="655" t="s">
        <v>36</v>
      </c>
      <c r="Q15" s="549" t="s">
        <v>24</v>
      </c>
      <c r="R15" s="560" t="s">
        <v>34</v>
      </c>
      <c r="S15" s="560" t="s">
        <v>21</v>
      </c>
      <c r="T15" s="560" t="s">
        <v>28</v>
      </c>
      <c r="U15" s="547" t="s">
        <v>34</v>
      </c>
      <c r="V15" s="547" t="s">
        <v>21</v>
      </c>
      <c r="W15" s="547" t="s">
        <v>21</v>
      </c>
      <c r="X15" s="547" t="s">
        <v>40</v>
      </c>
      <c r="Y15" s="560" t="s">
        <v>36</v>
      </c>
      <c r="Z15" s="548" t="s">
        <v>24</v>
      </c>
      <c r="AA15" s="547" t="s">
        <v>34</v>
      </c>
      <c r="AB15" s="107" t="s">
        <v>21</v>
      </c>
      <c r="AC15" s="107" t="s">
        <v>28</v>
      </c>
      <c r="AD15" s="107" t="s">
        <v>34</v>
      </c>
      <c r="AE15" s="107" t="s">
        <v>21</v>
      </c>
      <c r="AF15" s="172" t="s">
        <v>35</v>
      </c>
      <c r="AG15" s="550" t="s">
        <v>36</v>
      </c>
      <c r="AH15" s="588" t="s">
        <v>28</v>
      </c>
      <c r="AI15" s="587">
        <f t="shared" si="2"/>
        <v>18</v>
      </c>
      <c r="AJ15" s="100">
        <f t="shared" si="3"/>
        <v>2</v>
      </c>
      <c r="AK15" s="101">
        <f t="shared" si="4"/>
        <v>28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4</v>
      </c>
      <c r="AR15" s="55">
        <f t="shared" si="8"/>
        <v>4</v>
      </c>
      <c r="AS15" s="55">
        <f t="shared" si="9"/>
        <v>4</v>
      </c>
      <c r="AT15" s="55">
        <f t="shared" si="10"/>
        <v>4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49" t="s">
        <v>52</v>
      </c>
      <c r="D16" s="547" t="s">
        <v>21</v>
      </c>
      <c r="E16" s="551" t="s">
        <v>35</v>
      </c>
      <c r="F16" s="574" t="s">
        <v>35</v>
      </c>
      <c r="G16" s="547" t="s">
        <v>41</v>
      </c>
      <c r="H16" s="547" t="s">
        <v>36</v>
      </c>
      <c r="I16" s="563" t="s">
        <v>21</v>
      </c>
      <c r="J16" s="547" t="s">
        <v>28</v>
      </c>
      <c r="K16" s="560" t="s">
        <v>34</v>
      </c>
      <c r="L16" s="547" t="s">
        <v>21</v>
      </c>
      <c r="M16" s="547" t="s">
        <v>42</v>
      </c>
      <c r="N16" s="547" t="s">
        <v>24</v>
      </c>
      <c r="O16" s="560" t="s">
        <v>34</v>
      </c>
      <c r="P16" s="560" t="s">
        <v>21</v>
      </c>
      <c r="Q16" s="583" t="s">
        <v>36</v>
      </c>
      <c r="R16" s="560" t="s">
        <v>21</v>
      </c>
      <c r="S16" s="560" t="s">
        <v>41</v>
      </c>
      <c r="T16" s="560" t="s">
        <v>41</v>
      </c>
      <c r="U16" s="547" t="s">
        <v>28</v>
      </c>
      <c r="V16" s="547" t="s">
        <v>34</v>
      </c>
      <c r="W16" s="572" t="s">
        <v>21</v>
      </c>
      <c r="X16" s="583" t="s">
        <v>36</v>
      </c>
      <c r="Y16" s="560" t="s">
        <v>42</v>
      </c>
      <c r="Z16" s="657" t="s">
        <v>21</v>
      </c>
      <c r="AA16" s="560" t="s">
        <v>24</v>
      </c>
      <c r="AB16" s="547" t="s">
        <v>34</v>
      </c>
      <c r="AC16" s="547" t="s">
        <v>21</v>
      </c>
      <c r="AD16" s="547" t="s">
        <v>21</v>
      </c>
      <c r="AE16" s="547" t="s">
        <v>41</v>
      </c>
      <c r="AF16" s="583" t="s">
        <v>41</v>
      </c>
      <c r="AG16" s="550" t="s">
        <v>28</v>
      </c>
      <c r="AH16" s="592" t="s">
        <v>34</v>
      </c>
      <c r="AI16" s="587">
        <f t="shared" si="2"/>
        <v>18</v>
      </c>
      <c r="AJ16" s="100">
        <f t="shared" si="3"/>
        <v>2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3</v>
      </c>
      <c r="AV16" s="55">
        <f t="shared" si="12"/>
        <v>3</v>
      </c>
      <c r="AW16" s="55">
        <f t="shared" si="13"/>
        <v>3</v>
      </c>
      <c r="AX16" s="55">
        <f t="shared" si="14"/>
        <v>3</v>
      </c>
    </row>
    <row r="17" spans="1:50" ht="14">
      <c r="A17" s="33" t="s">
        <v>46</v>
      </c>
      <c r="B17" s="34" t="s">
        <v>32</v>
      </c>
      <c r="C17" s="49" t="s">
        <v>53</v>
      </c>
      <c r="D17" s="547" t="s">
        <v>41</v>
      </c>
      <c r="E17" s="548" t="s">
        <v>28</v>
      </c>
      <c r="F17" s="547" t="s">
        <v>34</v>
      </c>
      <c r="G17" s="574" t="s">
        <v>21</v>
      </c>
      <c r="H17" s="547" t="s">
        <v>21</v>
      </c>
      <c r="I17" s="560" t="s">
        <v>42</v>
      </c>
      <c r="J17" s="547" t="s">
        <v>35</v>
      </c>
      <c r="K17" s="560" t="s">
        <v>24</v>
      </c>
      <c r="L17" s="560" t="s">
        <v>34</v>
      </c>
      <c r="M17" s="547" t="s">
        <v>21</v>
      </c>
      <c r="N17" s="547" t="s">
        <v>41</v>
      </c>
      <c r="O17" s="547" t="s">
        <v>21</v>
      </c>
      <c r="P17" s="560" t="s">
        <v>42</v>
      </c>
      <c r="Q17" s="560" t="s">
        <v>41</v>
      </c>
      <c r="R17" s="560" t="s">
        <v>141</v>
      </c>
      <c r="S17" s="560" t="s">
        <v>21</v>
      </c>
      <c r="T17" s="560" t="s">
        <v>35</v>
      </c>
      <c r="U17" s="574" t="s">
        <v>21</v>
      </c>
      <c r="V17" s="547" t="s">
        <v>36</v>
      </c>
      <c r="W17" s="547" t="s">
        <v>28</v>
      </c>
      <c r="X17" s="560" t="s">
        <v>34</v>
      </c>
      <c r="Y17" s="594" t="s">
        <v>21</v>
      </c>
      <c r="Z17" s="568" t="s">
        <v>41</v>
      </c>
      <c r="AA17" s="560" t="s">
        <v>40</v>
      </c>
      <c r="AB17" s="547" t="s">
        <v>24</v>
      </c>
      <c r="AC17" s="547" t="s">
        <v>34</v>
      </c>
      <c r="AD17" s="547" t="s">
        <v>21</v>
      </c>
      <c r="AE17" s="547" t="s">
        <v>42</v>
      </c>
      <c r="AF17" s="560" t="s">
        <v>42</v>
      </c>
      <c r="AG17" s="263" t="s">
        <v>21</v>
      </c>
      <c r="AH17" s="586" t="s">
        <v>24</v>
      </c>
      <c r="AI17" s="587">
        <f t="shared" si="2"/>
        <v>18</v>
      </c>
      <c r="AJ17" s="100">
        <f t="shared" si="3"/>
        <v>2</v>
      </c>
      <c r="AK17" s="101">
        <f t="shared" si="4"/>
        <v>20</v>
      </c>
      <c r="AL17" s="104" t="s">
        <v>51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49" t="s">
        <v>54</v>
      </c>
      <c r="D18" s="547" t="s">
        <v>28</v>
      </c>
      <c r="E18" s="548" t="s">
        <v>34</v>
      </c>
      <c r="F18" s="547" t="s">
        <v>21</v>
      </c>
      <c r="G18" s="547" t="s">
        <v>36</v>
      </c>
      <c r="H18" s="547" t="s">
        <v>21</v>
      </c>
      <c r="I18" s="549" t="s">
        <v>40</v>
      </c>
      <c r="J18" s="547" t="s">
        <v>35</v>
      </c>
      <c r="K18" s="560" t="s">
        <v>35</v>
      </c>
      <c r="L18" s="560" t="s">
        <v>42</v>
      </c>
      <c r="M18" s="547" t="s">
        <v>24</v>
      </c>
      <c r="N18" s="547" t="s">
        <v>34</v>
      </c>
      <c r="O18" s="560" t="s">
        <v>21</v>
      </c>
      <c r="P18" s="560" t="s">
        <v>141</v>
      </c>
      <c r="Q18" s="547" t="s">
        <v>42</v>
      </c>
      <c r="R18" s="547" t="s">
        <v>24</v>
      </c>
      <c r="S18" s="547" t="s">
        <v>34</v>
      </c>
      <c r="T18" s="560" t="s">
        <v>21</v>
      </c>
      <c r="U18" s="547" t="s">
        <v>40</v>
      </c>
      <c r="V18" s="547" t="s">
        <v>41</v>
      </c>
      <c r="W18" s="547" t="s">
        <v>21</v>
      </c>
      <c r="X18" s="560" t="s">
        <v>42</v>
      </c>
      <c r="Y18" s="547" t="s">
        <v>28</v>
      </c>
      <c r="Z18" s="556" t="s">
        <v>34</v>
      </c>
      <c r="AA18" s="549" t="s">
        <v>21</v>
      </c>
      <c r="AB18" s="555" t="s">
        <v>21</v>
      </c>
      <c r="AC18" s="581" t="s">
        <v>21</v>
      </c>
      <c r="AD18" s="580" t="s">
        <v>40</v>
      </c>
      <c r="AE18" s="547" t="s">
        <v>40</v>
      </c>
      <c r="AF18" s="560" t="s">
        <v>24</v>
      </c>
      <c r="AG18" s="107" t="s">
        <v>34</v>
      </c>
      <c r="AH18" s="588" t="s">
        <v>21</v>
      </c>
      <c r="AI18" s="587">
        <f t="shared" si="2"/>
        <v>18</v>
      </c>
      <c r="AJ18" s="100">
        <f t="shared" si="3"/>
        <v>2</v>
      </c>
      <c r="AK18" s="101">
        <f t="shared" si="4"/>
        <v>20</v>
      </c>
      <c r="AL18" s="104" t="s">
        <v>48</v>
      </c>
      <c r="AM18" s="103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19" t="s">
        <v>46</v>
      </c>
      <c r="B19" s="34" t="s">
        <v>32</v>
      </c>
      <c r="C19" s="49" t="s">
        <v>55</v>
      </c>
      <c r="D19" s="549" t="s">
        <v>40</v>
      </c>
      <c r="E19" s="556" t="s">
        <v>24</v>
      </c>
      <c r="F19" s="554" t="s">
        <v>34</v>
      </c>
      <c r="G19" s="549" t="s">
        <v>21</v>
      </c>
      <c r="H19" s="549" t="s">
        <v>35</v>
      </c>
      <c r="I19" s="655" t="s">
        <v>41</v>
      </c>
      <c r="J19" s="549" t="s">
        <v>60</v>
      </c>
      <c r="K19" s="549" t="s">
        <v>21</v>
      </c>
      <c r="L19" s="549" t="s">
        <v>36</v>
      </c>
      <c r="M19" s="549" t="s">
        <v>36</v>
      </c>
      <c r="N19" s="549" t="s">
        <v>28</v>
      </c>
      <c r="O19" s="549" t="s">
        <v>34</v>
      </c>
      <c r="P19" s="555" t="s">
        <v>21</v>
      </c>
      <c r="Q19" s="555" t="s">
        <v>21</v>
      </c>
      <c r="R19" s="549" t="s">
        <v>40</v>
      </c>
      <c r="S19" s="549" t="s">
        <v>21</v>
      </c>
      <c r="T19" s="549" t="s">
        <v>42</v>
      </c>
      <c r="U19" s="549" t="s">
        <v>24</v>
      </c>
      <c r="V19" s="549" t="s">
        <v>34</v>
      </c>
      <c r="W19" s="549" t="s">
        <v>21</v>
      </c>
      <c r="X19" s="560" t="s">
        <v>21</v>
      </c>
      <c r="Y19" s="549" t="s">
        <v>40</v>
      </c>
      <c r="Z19" s="658" t="s">
        <v>36</v>
      </c>
      <c r="AA19" s="549" t="s">
        <v>28</v>
      </c>
      <c r="AB19" s="107" t="s">
        <v>34</v>
      </c>
      <c r="AC19" s="580" t="s">
        <v>21</v>
      </c>
      <c r="AD19" s="580" t="s">
        <v>41</v>
      </c>
      <c r="AE19" s="580" t="s">
        <v>28</v>
      </c>
      <c r="AF19" s="582" t="s">
        <v>34</v>
      </c>
      <c r="AG19" s="550" t="s">
        <v>21</v>
      </c>
      <c r="AH19" s="590" t="s">
        <v>42</v>
      </c>
      <c r="AI19" s="587">
        <f t="shared" si="2"/>
        <v>18</v>
      </c>
      <c r="AJ19" s="100">
        <f t="shared" si="3"/>
        <v>1</v>
      </c>
      <c r="AK19" s="101">
        <f t="shared" si="4"/>
        <v>20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20" t="s">
        <v>32</v>
      </c>
      <c r="C20" s="49" t="s">
        <v>56</v>
      </c>
      <c r="D20" s="549" t="s">
        <v>34</v>
      </c>
      <c r="E20" s="556" t="s">
        <v>21</v>
      </c>
      <c r="F20" s="554" t="s">
        <v>36</v>
      </c>
      <c r="G20" s="549" t="s">
        <v>28</v>
      </c>
      <c r="H20" s="107" t="s">
        <v>34</v>
      </c>
      <c r="I20" s="107" t="s">
        <v>21</v>
      </c>
      <c r="J20" s="550" t="s">
        <v>40</v>
      </c>
      <c r="K20" s="550" t="s">
        <v>40</v>
      </c>
      <c r="L20" s="107" t="s">
        <v>21</v>
      </c>
      <c r="M20" s="107" t="s">
        <v>41</v>
      </c>
      <c r="N20" s="107" t="s">
        <v>36</v>
      </c>
      <c r="O20" s="107" t="s">
        <v>28</v>
      </c>
      <c r="P20" s="107" t="s">
        <v>34</v>
      </c>
      <c r="Q20" s="107" t="s">
        <v>21</v>
      </c>
      <c r="R20" s="107" t="s">
        <v>41</v>
      </c>
      <c r="S20" s="107" t="s">
        <v>35</v>
      </c>
      <c r="T20" s="107" t="s">
        <v>21</v>
      </c>
      <c r="U20" s="107" t="s">
        <v>42</v>
      </c>
      <c r="V20" s="107" t="s">
        <v>24</v>
      </c>
      <c r="W20" s="107" t="s">
        <v>34</v>
      </c>
      <c r="X20" s="560" t="s">
        <v>21</v>
      </c>
      <c r="Y20" s="560" t="s">
        <v>21</v>
      </c>
      <c r="Z20" s="556" t="s">
        <v>40</v>
      </c>
      <c r="AA20" s="107" t="s">
        <v>36</v>
      </c>
      <c r="AB20" s="263" t="s">
        <v>28</v>
      </c>
      <c r="AC20" s="550" t="s">
        <v>34</v>
      </c>
      <c r="AD20" s="550" t="s">
        <v>21</v>
      </c>
      <c r="AE20" s="550" t="s">
        <v>21</v>
      </c>
      <c r="AF20" s="172" t="s">
        <v>141</v>
      </c>
      <c r="AG20" s="550" t="s">
        <v>24</v>
      </c>
      <c r="AH20" s="591" t="s">
        <v>34</v>
      </c>
      <c r="AI20" s="587">
        <f t="shared" si="2"/>
        <v>18</v>
      </c>
      <c r="AJ20" s="100">
        <f t="shared" si="3"/>
        <v>1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47" t="s">
        <v>36</v>
      </c>
      <c r="E21" s="556" t="s">
        <v>36</v>
      </c>
      <c r="F21" s="547" t="s">
        <v>21</v>
      </c>
      <c r="G21" s="547" t="s">
        <v>40</v>
      </c>
      <c r="H21" s="547" t="s">
        <v>40</v>
      </c>
      <c r="I21" s="547" t="s">
        <v>24</v>
      </c>
      <c r="J21" s="548" t="s">
        <v>34</v>
      </c>
      <c r="K21" s="568" t="s">
        <v>21</v>
      </c>
      <c r="L21" s="560" t="s">
        <v>40</v>
      </c>
      <c r="M21" s="547" t="s">
        <v>35</v>
      </c>
      <c r="N21" s="547" t="s">
        <v>42</v>
      </c>
      <c r="O21" s="547" t="s">
        <v>21</v>
      </c>
      <c r="P21" s="560" t="s">
        <v>41</v>
      </c>
      <c r="Q21" s="547" t="s">
        <v>28</v>
      </c>
      <c r="R21" s="547" t="s">
        <v>34</v>
      </c>
      <c r="S21" s="556" t="s">
        <v>21</v>
      </c>
      <c r="T21" s="560" t="s">
        <v>40</v>
      </c>
      <c r="U21" s="574" t="s">
        <v>35</v>
      </c>
      <c r="V21" s="574" t="s">
        <v>21</v>
      </c>
      <c r="W21" s="547" t="s">
        <v>24</v>
      </c>
      <c r="X21" s="560" t="s">
        <v>34</v>
      </c>
      <c r="Y21" s="547" t="s">
        <v>21</v>
      </c>
      <c r="Z21" s="560" t="s">
        <v>21</v>
      </c>
      <c r="AA21" s="560" t="s">
        <v>37</v>
      </c>
      <c r="AB21" s="107" t="s">
        <v>141</v>
      </c>
      <c r="AC21" s="548" t="s">
        <v>41</v>
      </c>
      <c r="AD21" s="584" t="s">
        <v>24</v>
      </c>
      <c r="AE21" s="560" t="s">
        <v>34</v>
      </c>
      <c r="AF21" s="560" t="s">
        <v>21</v>
      </c>
      <c r="AG21" s="589" t="s">
        <v>21</v>
      </c>
      <c r="AH21" s="560" t="s">
        <v>41</v>
      </c>
      <c r="AI21" s="587">
        <f t="shared" si="2"/>
        <v>18</v>
      </c>
      <c r="AJ21" s="100">
        <f t="shared" si="3"/>
        <v>2</v>
      </c>
      <c r="AK21" s="101">
        <f t="shared" si="4"/>
        <v>16</v>
      </c>
      <c r="AL21" s="104" t="s">
        <v>48</v>
      </c>
      <c r="AM21" s="98"/>
      <c r="AN21" s="55">
        <f t="shared" si="15"/>
        <v>1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1</v>
      </c>
      <c r="AV21" s="55">
        <f t="shared" si="12"/>
        <v>1</v>
      </c>
      <c r="AW21" s="55">
        <f t="shared" si="13"/>
        <v>1</v>
      </c>
      <c r="AX21" s="55">
        <f t="shared" si="14"/>
        <v>1</v>
      </c>
    </row>
    <row r="22" spans="1:50" ht="14">
      <c r="A22" s="294" t="s">
        <v>46</v>
      </c>
      <c r="B22" s="37" t="s">
        <v>32</v>
      </c>
      <c r="C22" s="557" t="s">
        <v>129</v>
      </c>
      <c r="D22" s="549" t="s">
        <v>21</v>
      </c>
      <c r="E22" s="556" t="s">
        <v>40</v>
      </c>
      <c r="F22" s="554" t="s">
        <v>24</v>
      </c>
      <c r="G22" s="549" t="s">
        <v>34</v>
      </c>
      <c r="H22" s="549" t="s">
        <v>21</v>
      </c>
      <c r="I22" s="549" t="s">
        <v>36</v>
      </c>
      <c r="J22" s="549" t="s">
        <v>42</v>
      </c>
      <c r="K22" s="549" t="s">
        <v>28</v>
      </c>
      <c r="L22" s="549" t="s">
        <v>34</v>
      </c>
      <c r="M22" s="549" t="s">
        <v>21</v>
      </c>
      <c r="N22" s="555" t="s">
        <v>21</v>
      </c>
      <c r="O22" s="549" t="s">
        <v>41</v>
      </c>
      <c r="P22" s="549" t="s">
        <v>28</v>
      </c>
      <c r="Q22" s="579" t="s">
        <v>34</v>
      </c>
      <c r="R22" s="549" t="s">
        <v>21</v>
      </c>
      <c r="S22" s="549" t="s">
        <v>28</v>
      </c>
      <c r="T22" s="549" t="s">
        <v>34</v>
      </c>
      <c r="U22" s="549" t="s">
        <v>21</v>
      </c>
      <c r="V22" s="549" t="s">
        <v>40</v>
      </c>
      <c r="W22" s="549" t="s">
        <v>40</v>
      </c>
      <c r="X22" s="549" t="s">
        <v>24</v>
      </c>
      <c r="Y22" s="549" t="s">
        <v>34</v>
      </c>
      <c r="Z22" s="556" t="s">
        <v>21</v>
      </c>
      <c r="AA22" s="556" t="s">
        <v>42</v>
      </c>
      <c r="AB22" s="608" t="s">
        <v>42</v>
      </c>
      <c r="AC22" s="595" t="s">
        <v>24</v>
      </c>
      <c r="AD22" s="584" t="s">
        <v>34</v>
      </c>
      <c r="AE22" s="584" t="s">
        <v>21</v>
      </c>
      <c r="AF22" s="582" t="s">
        <v>21</v>
      </c>
      <c r="AG22" s="550" t="s">
        <v>40</v>
      </c>
      <c r="AH22" s="590" t="s">
        <v>40</v>
      </c>
      <c r="AI22" s="587">
        <f t="shared" si="2"/>
        <v>18</v>
      </c>
      <c r="AJ22" s="100">
        <f t="shared" si="3"/>
        <v>0</v>
      </c>
      <c r="AK22" s="101">
        <f t="shared" si="4"/>
        <v>24</v>
      </c>
      <c r="AL22" s="104" t="s">
        <v>48</v>
      </c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433" t="s">
        <v>46</v>
      </c>
      <c r="B23" s="37" t="s">
        <v>32</v>
      </c>
      <c r="C23" s="558" t="s">
        <v>162</v>
      </c>
      <c r="D23" s="107" t="s">
        <v>37</v>
      </c>
      <c r="E23" s="107" t="s">
        <v>41</v>
      </c>
      <c r="F23" s="107" t="s">
        <v>41</v>
      </c>
      <c r="G23" s="107" t="s">
        <v>21</v>
      </c>
      <c r="H23" s="143" t="s">
        <v>21</v>
      </c>
      <c r="I23" s="107" t="s">
        <v>41</v>
      </c>
      <c r="J23" s="107" t="s">
        <v>41</v>
      </c>
      <c r="K23" s="107" t="s">
        <v>41</v>
      </c>
      <c r="L23" s="107" t="s">
        <v>41</v>
      </c>
      <c r="M23" s="107" t="s">
        <v>21</v>
      </c>
      <c r="N23" s="107" t="s">
        <v>21</v>
      </c>
      <c r="O23" s="107" t="s">
        <v>36</v>
      </c>
      <c r="P23" s="107" t="s">
        <v>36</v>
      </c>
      <c r="Q23" s="107" t="s">
        <v>36</v>
      </c>
      <c r="R23" s="107" t="s">
        <v>21</v>
      </c>
      <c r="S23" s="107" t="s">
        <v>36</v>
      </c>
      <c r="T23" s="107" t="s">
        <v>36</v>
      </c>
      <c r="U23" s="107" t="s">
        <v>36</v>
      </c>
      <c r="V23" s="107" t="s">
        <v>21</v>
      </c>
      <c r="W23" s="107" t="s">
        <v>41</v>
      </c>
      <c r="X23" s="107" t="s">
        <v>41</v>
      </c>
      <c r="Y23" s="107" t="s">
        <v>41</v>
      </c>
      <c r="Z23" s="107" t="s">
        <v>21</v>
      </c>
      <c r="AA23" s="107" t="s">
        <v>41</v>
      </c>
      <c r="AB23" s="107" t="s">
        <v>36</v>
      </c>
      <c r="AC23" s="107" t="s">
        <v>36</v>
      </c>
      <c r="AD23" s="107" t="s">
        <v>21</v>
      </c>
      <c r="AE23" s="107" t="s">
        <v>36</v>
      </c>
      <c r="AF23" s="107" t="s">
        <v>36</v>
      </c>
      <c r="AG23" s="107" t="s">
        <v>41</v>
      </c>
      <c r="AH23" s="107" t="s">
        <v>21</v>
      </c>
      <c r="AI23" s="587">
        <f t="shared" si="2"/>
        <v>18</v>
      </c>
      <c r="AJ23" s="100">
        <f t="shared" si="3"/>
        <v>0</v>
      </c>
      <c r="AK23" s="101">
        <f t="shared" si="4"/>
        <v>0</v>
      </c>
      <c r="AL23" s="104" t="s">
        <v>48</v>
      </c>
      <c r="AM23" s="98"/>
      <c r="AN23" s="55">
        <f t="shared" si="15"/>
        <v>1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433" t="s">
        <v>46</v>
      </c>
      <c r="B24" s="599" t="s">
        <v>44</v>
      </c>
      <c r="C24" s="558" t="s">
        <v>61</v>
      </c>
      <c r="D24" s="600"/>
      <c r="E24" s="601"/>
      <c r="F24" s="601"/>
      <c r="G24" s="601"/>
      <c r="H24" s="601"/>
      <c r="I24" s="601"/>
      <c r="J24" s="602"/>
      <c r="K24" s="603"/>
      <c r="L24" s="604"/>
      <c r="M24" s="601"/>
      <c r="N24" s="605"/>
      <c r="O24" s="601"/>
      <c r="P24" s="601"/>
      <c r="Q24" s="601"/>
      <c r="R24" s="601"/>
      <c r="S24" s="601"/>
      <c r="T24" s="601"/>
      <c r="U24" s="601"/>
      <c r="V24" s="601"/>
      <c r="W24" s="601"/>
      <c r="X24" s="605"/>
      <c r="Y24" s="601"/>
      <c r="Z24" s="601"/>
      <c r="AA24" s="605"/>
      <c r="AB24" s="601"/>
      <c r="AC24" s="605"/>
      <c r="AD24" s="605"/>
      <c r="AE24" s="605"/>
      <c r="AF24" s="605"/>
      <c r="AG24" s="605"/>
      <c r="AH24" s="601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104" t="s">
        <v>51</v>
      </c>
      <c r="AM24" s="98"/>
      <c r="AN24" s="55">
        <f t="shared" si="15"/>
        <v>0</v>
      </c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434"/>
      <c r="C25" s="559"/>
      <c r="D25" s="547"/>
      <c r="E25" s="547"/>
      <c r="F25" s="547"/>
      <c r="G25" s="547"/>
      <c r="H25" s="547"/>
      <c r="I25" s="547"/>
      <c r="J25" s="548"/>
      <c r="K25" s="568"/>
      <c r="L25" s="560"/>
      <c r="M25" s="547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60"/>
      <c r="Y25" s="547"/>
      <c r="Z25" s="547"/>
      <c r="AA25" s="560"/>
      <c r="AB25" s="547"/>
      <c r="AC25" s="560"/>
      <c r="AD25" s="560"/>
      <c r="AE25" s="560"/>
      <c r="AF25" s="560"/>
      <c r="AG25" s="560"/>
      <c r="AH25" s="560"/>
      <c r="AI25" s="587">
        <f t="shared" si="2"/>
        <v>0</v>
      </c>
      <c r="AJ25" s="100">
        <f t="shared" si="3"/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367"/>
      <c r="C26" s="559"/>
      <c r="D26" s="547"/>
      <c r="E26" s="547"/>
      <c r="F26" s="547"/>
      <c r="G26" s="547"/>
      <c r="H26" s="547"/>
      <c r="I26" s="547"/>
      <c r="J26" s="547"/>
      <c r="K26" s="547"/>
      <c r="L26" s="547"/>
      <c r="M26" s="560"/>
      <c r="N26" s="560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87">
        <f t="shared" si="2"/>
        <v>0</v>
      </c>
      <c r="AJ26" s="100">
        <f t="shared" si="3"/>
        <v>0</v>
      </c>
      <c r="AK26" s="101">
        <f t="shared" si="4"/>
        <v>0</v>
      </c>
      <c r="AL26" s="373"/>
      <c r="AM26" s="98"/>
      <c r="AN26" s="55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9"/>
      <c r="B27" s="295"/>
      <c r="C27" s="559"/>
      <c r="D27" s="547"/>
      <c r="E27" s="548"/>
      <c r="F27" s="547"/>
      <c r="G27" s="547"/>
      <c r="H27" s="547"/>
      <c r="I27" s="547"/>
      <c r="J27" s="548"/>
      <c r="K27" s="548"/>
      <c r="L27" s="548"/>
      <c r="M27" s="547"/>
      <c r="N27" s="548"/>
      <c r="O27" s="548"/>
      <c r="P27" s="548"/>
      <c r="Q27" s="548"/>
      <c r="R27" s="547"/>
      <c r="S27" s="547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587">
        <f t="shared" si="2"/>
        <v>0</v>
      </c>
      <c r="AJ27" s="100">
        <f t="shared" si="3"/>
        <v>0</v>
      </c>
      <c r="AK27" s="101">
        <f t="shared" si="4"/>
        <v>0</v>
      </c>
      <c r="AL27" s="228"/>
      <c r="AN27" s="55">
        <f>COUNTIF(D27:AH27,"日")</f>
        <v>0</v>
      </c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8" t="s">
        <v>62</v>
      </c>
      <c r="B28" s="1258"/>
      <c r="C28" s="1258"/>
      <c r="D28" s="462"/>
      <c r="E28" s="532"/>
      <c r="F28" s="47"/>
      <c r="G28" s="48"/>
      <c r="H28" s="46"/>
      <c r="I28" s="53"/>
      <c r="J28" s="64"/>
      <c r="K28" s="462"/>
      <c r="L28" s="46"/>
      <c r="M28" s="46"/>
      <c r="N28" s="371"/>
      <c r="O28" s="67"/>
      <c r="P28" s="456"/>
      <c r="Q28" s="79"/>
      <c r="R28" s="462"/>
      <c r="S28" s="371"/>
      <c r="T28" s="46"/>
      <c r="U28" s="46"/>
      <c r="V28" s="46"/>
      <c r="W28" s="46"/>
      <c r="X28" s="81"/>
      <c r="Y28" s="462"/>
      <c r="Z28" s="46"/>
      <c r="AA28" s="46"/>
      <c r="AB28" s="371"/>
      <c r="AC28" s="46"/>
      <c r="AD28" s="46"/>
      <c r="AE28" s="46"/>
      <c r="AF28" s="371"/>
      <c r="AG28" s="46"/>
      <c r="AH28" s="46"/>
      <c r="AI28" s="108"/>
      <c r="AJ28" s="109"/>
      <c r="AK28" s="110"/>
      <c r="AL28" s="111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 t="s">
        <v>63</v>
      </c>
      <c r="B29" s="1259"/>
      <c r="C29" s="49"/>
      <c r="D29" s="1315"/>
      <c r="E29" s="1311"/>
      <c r="F29" s="1311"/>
      <c r="G29" s="1311" t="s">
        <v>163</v>
      </c>
      <c r="H29" s="1311"/>
      <c r="I29" s="1311"/>
      <c r="J29" s="1319"/>
      <c r="K29" s="1311"/>
      <c r="L29" s="1311"/>
      <c r="M29" s="1311" t="s">
        <v>135</v>
      </c>
      <c r="N29" s="1311"/>
      <c r="O29" s="1311" t="s">
        <v>164</v>
      </c>
      <c r="P29" s="1311"/>
      <c r="Q29" s="1311"/>
      <c r="R29" s="1311" t="s">
        <v>67</v>
      </c>
      <c r="S29" s="1311"/>
      <c r="T29" s="1311"/>
      <c r="U29" s="1311"/>
      <c r="V29" s="1311"/>
      <c r="W29" s="1311"/>
      <c r="X29" s="1311"/>
      <c r="Y29" s="1311" t="s">
        <v>84</v>
      </c>
      <c r="Z29" s="1311"/>
      <c r="AA29" s="1311" t="s">
        <v>112</v>
      </c>
      <c r="AB29" s="1311"/>
      <c r="AC29" s="1310"/>
      <c r="AD29" s="1311"/>
      <c r="AE29" s="1311"/>
      <c r="AF29" s="1311"/>
      <c r="AG29" s="1312"/>
      <c r="AH29" s="1286"/>
      <c r="AI29" s="479"/>
      <c r="AJ29" s="480"/>
      <c r="AK29" s="481"/>
      <c r="AL29" s="482"/>
      <c r="AO29" s="55">
        <f t="shared" si="5"/>
        <v>0</v>
      </c>
      <c r="AP29" s="55">
        <f t="shared" si="6"/>
        <v>0</v>
      </c>
      <c r="AQ29" s="55">
        <f t="shared" si="7"/>
        <v>0</v>
      </c>
      <c r="AR29" s="55">
        <f t="shared" si="8"/>
        <v>0</v>
      </c>
      <c r="AS29" s="55">
        <f t="shared" si="9"/>
        <v>0</v>
      </c>
      <c r="AT29" s="55">
        <f t="shared" si="10"/>
        <v>0</v>
      </c>
      <c r="AU29" s="55">
        <f t="shared" si="11"/>
        <v>0</v>
      </c>
      <c r="AV29" s="55">
        <f t="shared" si="12"/>
        <v>0</v>
      </c>
      <c r="AW29" s="55">
        <f t="shared" si="13"/>
        <v>0</v>
      </c>
      <c r="AX29" s="55">
        <f t="shared" si="14"/>
        <v>0</v>
      </c>
    </row>
    <row r="30" spans="1:50" ht="14">
      <c r="A30" s="1259"/>
      <c r="B30" s="1259"/>
      <c r="C30" s="49"/>
      <c r="D30" s="1315"/>
      <c r="E30" s="1311"/>
      <c r="F30" s="1311"/>
      <c r="G30" s="1311"/>
      <c r="H30" s="1311"/>
      <c r="I30" s="1311"/>
      <c r="J30" s="1319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83"/>
      <c r="AJ30" s="484"/>
      <c r="AK30" s="485"/>
      <c r="AL30" s="486"/>
    </row>
    <row r="31" spans="1:50" ht="14">
      <c r="A31" s="1259"/>
      <c r="B31" s="1259"/>
      <c r="C31" s="21"/>
      <c r="D31" s="1315"/>
      <c r="E31" s="1311"/>
      <c r="F31" s="1311"/>
      <c r="G31" s="1311"/>
      <c r="H31" s="1311"/>
      <c r="I31" s="1311"/>
      <c r="J31" s="1319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3"/>
      <c r="AK31" s="3"/>
      <c r="AL31" s="487"/>
    </row>
    <row r="32" spans="1:50" ht="14">
      <c r="A32" s="1259"/>
      <c r="B32" s="1259"/>
      <c r="C32" s="50"/>
      <c r="D32" s="1315"/>
      <c r="E32" s="1311"/>
      <c r="F32" s="1311"/>
      <c r="G32" s="1311"/>
      <c r="H32" s="1311"/>
      <c r="I32" s="1311"/>
      <c r="J32" s="1319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"/>
      <c r="AJ32" s="5"/>
      <c r="AK32" s="3"/>
      <c r="AL32" s="487"/>
    </row>
    <row r="33" spans="1:38" ht="14">
      <c r="A33" s="1259"/>
      <c r="B33" s="1259"/>
      <c r="C33" s="51"/>
      <c r="D33" s="1315"/>
      <c r="E33" s="1311"/>
      <c r="F33" s="1311"/>
      <c r="G33" s="1311"/>
      <c r="H33" s="1311"/>
      <c r="I33" s="1311"/>
      <c r="J33" s="1319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3"/>
      <c r="AH33" s="1287"/>
      <c r="AI33" s="488"/>
      <c r="AJ33" s="489"/>
      <c r="AK33" s="3"/>
      <c r="AL33" s="487"/>
    </row>
    <row r="34" spans="1:38" ht="14">
      <c r="A34" s="1259"/>
      <c r="B34" s="1259"/>
      <c r="C34" s="52"/>
      <c r="D34" s="1315"/>
      <c r="E34" s="1311"/>
      <c r="F34" s="1311"/>
      <c r="G34" s="1311"/>
      <c r="H34" s="1311"/>
      <c r="I34" s="1311"/>
      <c r="J34" s="1319"/>
      <c r="K34" s="1311"/>
      <c r="L34" s="1311"/>
      <c r="M34" s="1311"/>
      <c r="N34" s="1311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0"/>
      <c r="AD34" s="1311"/>
      <c r="AE34" s="1311"/>
      <c r="AF34" s="1311"/>
      <c r="AG34" s="1314"/>
      <c r="AH34" s="1288"/>
      <c r="AI34" s="490"/>
      <c r="AJ34" s="491"/>
      <c r="AK34" s="492"/>
      <c r="AL34" s="493"/>
    </row>
    <row r="35" spans="1:38" ht="14"/>
    <row r="36" spans="1:38" ht="14" hidden="1" outlineLevel="1">
      <c r="C36" t="s">
        <v>69</v>
      </c>
      <c r="D36" s="55">
        <f t="shared" ref="D36:AH36" si="16">COUNTIF(D8:D27,"2早")</f>
        <v>1</v>
      </c>
      <c r="E36" s="55">
        <f t="shared" si="16"/>
        <v>1</v>
      </c>
      <c r="F36" s="55">
        <f t="shared" si="16"/>
        <v>1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1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1</v>
      </c>
      <c r="AF36" s="55">
        <f t="shared" si="16"/>
        <v>1</v>
      </c>
      <c r="AG36" s="55">
        <f t="shared" si="16"/>
        <v>1</v>
      </c>
      <c r="AH36" s="55">
        <f t="shared" si="16"/>
        <v>1</v>
      </c>
    </row>
    <row r="37" spans="1:38" ht="14" hidden="1" outlineLevel="1">
      <c r="C37" s="54">
        <v>0.27083333333333298</v>
      </c>
      <c r="D37" s="55">
        <f t="shared" ref="D37:AH37" si="17">COUNTIF(D8:D27,"6：30")</f>
        <v>1</v>
      </c>
      <c r="E37" s="55">
        <f t="shared" si="17"/>
        <v>0</v>
      </c>
      <c r="F37" s="55">
        <f t="shared" si="17"/>
        <v>0</v>
      </c>
      <c r="G37" s="55">
        <f t="shared" si="17"/>
        <v>0</v>
      </c>
      <c r="H37" s="55">
        <f t="shared" si="17"/>
        <v>0</v>
      </c>
      <c r="I37" s="55">
        <f t="shared" si="17"/>
        <v>0</v>
      </c>
      <c r="J37" s="55">
        <f t="shared" si="17"/>
        <v>0</v>
      </c>
      <c r="K37" s="55">
        <f t="shared" si="17"/>
        <v>1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0</v>
      </c>
      <c r="P37" s="55">
        <f t="shared" si="17"/>
        <v>1</v>
      </c>
      <c r="Q37" s="55">
        <f t="shared" si="17"/>
        <v>0</v>
      </c>
      <c r="R37" s="55">
        <f t="shared" si="17"/>
        <v>1</v>
      </c>
      <c r="S37" s="55">
        <f t="shared" si="17"/>
        <v>1</v>
      </c>
      <c r="T37" s="55">
        <f t="shared" si="17"/>
        <v>0</v>
      </c>
      <c r="U37" s="55">
        <f t="shared" si="17"/>
        <v>0</v>
      </c>
      <c r="V37" s="55">
        <f t="shared" si="17"/>
        <v>0</v>
      </c>
      <c r="W37" s="55">
        <f t="shared" si="17"/>
        <v>0</v>
      </c>
      <c r="X37" s="55">
        <f t="shared" si="17"/>
        <v>0</v>
      </c>
      <c r="Y37" s="55">
        <f t="shared" si="17"/>
        <v>1</v>
      </c>
      <c r="Z37" s="55">
        <f t="shared" si="17"/>
        <v>0</v>
      </c>
      <c r="AA37" s="55">
        <f t="shared" si="17"/>
        <v>0</v>
      </c>
      <c r="AB37" s="55">
        <f t="shared" si="17"/>
        <v>1</v>
      </c>
      <c r="AC37" s="55">
        <f t="shared" si="17"/>
        <v>0</v>
      </c>
      <c r="AD37" s="55">
        <f t="shared" si="17"/>
        <v>0</v>
      </c>
      <c r="AE37" s="55">
        <f t="shared" si="17"/>
        <v>0</v>
      </c>
      <c r="AF37" s="55">
        <f t="shared" si="17"/>
        <v>1</v>
      </c>
      <c r="AG37" s="55">
        <f t="shared" si="17"/>
        <v>0</v>
      </c>
      <c r="AH37" s="55">
        <f t="shared" si="17"/>
        <v>0</v>
      </c>
    </row>
    <row r="38" spans="1:38" ht="14" hidden="1" outlineLevel="1">
      <c r="C38" t="s">
        <v>42</v>
      </c>
      <c r="D38" s="55">
        <f t="shared" ref="D38:AH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1</v>
      </c>
      <c r="H38" s="55">
        <f t="shared" si="18"/>
        <v>1</v>
      </c>
      <c r="I38" s="55">
        <f t="shared" si="18"/>
        <v>1</v>
      </c>
      <c r="J38" s="55">
        <f t="shared" si="18"/>
        <v>1</v>
      </c>
      <c r="K38" s="55">
        <f t="shared" si="18"/>
        <v>1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1</v>
      </c>
      <c r="Q38" s="55">
        <f t="shared" si="18"/>
        <v>1</v>
      </c>
      <c r="R38" s="55">
        <f t="shared" si="18"/>
        <v>1</v>
      </c>
      <c r="S38" s="55">
        <f t="shared" si="18"/>
        <v>1</v>
      </c>
      <c r="T38" s="55">
        <f t="shared" si="18"/>
        <v>1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  <c r="AH38" s="55">
        <f t="shared" si="18"/>
        <v>1</v>
      </c>
    </row>
    <row r="39" spans="1:38" s="1" customFormat="1" ht="14" hidden="1" outlineLevel="1">
      <c r="C39" s="1" t="s">
        <v>71</v>
      </c>
      <c r="D39" s="55">
        <f t="shared" ref="D39:AH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1</v>
      </c>
      <c r="Q39" s="55">
        <f t="shared" si="19"/>
        <v>1</v>
      </c>
      <c r="R39" s="55">
        <f t="shared" si="19"/>
        <v>1</v>
      </c>
      <c r="S39" s="55">
        <f t="shared" si="19"/>
        <v>1</v>
      </c>
      <c r="T39" s="55">
        <f t="shared" si="19"/>
        <v>1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  <c r="AH39" s="55">
        <f t="shared" si="19"/>
        <v>1</v>
      </c>
    </row>
    <row r="40" spans="1:38" s="1" customFormat="1" ht="14" hidden="1" outlineLevel="1">
      <c r="C40" s="1" t="s">
        <v>23</v>
      </c>
      <c r="D40" s="55">
        <f t="shared" ref="D40:AH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  <c r="AH40" s="55">
        <f t="shared" si="20"/>
        <v>1</v>
      </c>
    </row>
    <row r="41" spans="1:38" s="1" customFormat="1" ht="14" hidden="1" outlineLevel="1">
      <c r="C41" s="1" t="s">
        <v>25</v>
      </c>
      <c r="D41" s="55">
        <f t="shared" ref="D41:AH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  <c r="AH41" s="55">
        <f t="shared" si="21"/>
        <v>1</v>
      </c>
    </row>
    <row r="42" spans="1:38" s="1" customFormat="1" ht="14" hidden="1" outlineLevel="1">
      <c r="C42" s="1" t="s">
        <v>24</v>
      </c>
      <c r="D42" s="55">
        <f t="shared" ref="D42:AH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  <c r="AH42" s="55">
        <f t="shared" si="22"/>
        <v>1</v>
      </c>
    </row>
    <row r="43" spans="1:38" s="1" customFormat="1" ht="14" hidden="1" outlineLevel="1">
      <c r="C43" s="1" t="s">
        <v>26</v>
      </c>
      <c r="D43" s="55">
        <f t="shared" ref="D43:AH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  <c r="AH43" s="55">
        <f t="shared" si="23"/>
        <v>1</v>
      </c>
    </row>
    <row r="44" spans="1:38" s="1" customFormat="1" ht="14" hidden="1" outlineLevel="1">
      <c r="C44" s="1" t="s">
        <v>41</v>
      </c>
      <c r="D44" s="55">
        <f t="shared" ref="D44:AH44" si="24">COUNTIF(D8:D27,"3早")</f>
        <v>1</v>
      </c>
      <c r="E44" s="55">
        <f t="shared" si="24"/>
        <v>2</v>
      </c>
      <c r="F44" s="55">
        <f t="shared" si="24"/>
        <v>2</v>
      </c>
      <c r="G44" s="55">
        <f t="shared" si="24"/>
        <v>1</v>
      </c>
      <c r="H44" s="55">
        <f t="shared" si="24"/>
        <v>1</v>
      </c>
      <c r="I44" s="55">
        <f t="shared" si="24"/>
        <v>2</v>
      </c>
      <c r="J44" s="55">
        <f t="shared" si="24"/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2</v>
      </c>
      <c r="AG44" s="55">
        <f t="shared" si="24"/>
        <v>1</v>
      </c>
      <c r="AH44" s="55">
        <f t="shared" si="24"/>
        <v>1</v>
      </c>
    </row>
    <row r="45" spans="1:38" s="1" customFormat="1" ht="14" hidden="1" outlineLevel="1">
      <c r="C45" s="1" t="s">
        <v>72</v>
      </c>
      <c r="D45" s="55">
        <f t="shared" ref="D45:AH45" si="25">COUNTIF(D8:D27,"３早")</f>
        <v>1</v>
      </c>
      <c r="E45" s="55">
        <f t="shared" si="25"/>
        <v>2</v>
      </c>
      <c r="F45" s="55">
        <f t="shared" si="25"/>
        <v>2</v>
      </c>
      <c r="G45" s="55">
        <f t="shared" si="25"/>
        <v>1</v>
      </c>
      <c r="H45" s="55">
        <f t="shared" si="25"/>
        <v>1</v>
      </c>
      <c r="I45" s="55">
        <f t="shared" si="25"/>
        <v>2</v>
      </c>
      <c r="J45" s="55">
        <f t="shared" si="25"/>
        <v>1</v>
      </c>
      <c r="K45" s="55">
        <f t="shared" si="25"/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2</v>
      </c>
      <c r="AG45" s="55">
        <f t="shared" si="25"/>
        <v>1</v>
      </c>
      <c r="AH45" s="55">
        <f t="shared" si="25"/>
        <v>1</v>
      </c>
    </row>
    <row r="46" spans="1:38" s="1" customFormat="1" ht="14" hidden="1" outlineLevel="1">
      <c r="C46" s="1" t="s">
        <v>36</v>
      </c>
      <c r="D46" s="55">
        <f t="shared" ref="D46:AH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2</v>
      </c>
      <c r="P46" s="55">
        <f t="shared" si="26"/>
        <v>2</v>
      </c>
      <c r="Q46" s="55">
        <f t="shared" si="26"/>
        <v>2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1</v>
      </c>
      <c r="W46" s="55">
        <f t="shared" si="26"/>
        <v>1</v>
      </c>
      <c r="X46" s="55">
        <f t="shared" si="26"/>
        <v>2</v>
      </c>
      <c r="Y46" s="55">
        <f t="shared" si="26"/>
        <v>1</v>
      </c>
      <c r="Z46" s="55">
        <f t="shared" si="26"/>
        <v>2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  <c r="AH46" s="55">
        <f t="shared" si="26"/>
        <v>1</v>
      </c>
    </row>
    <row r="47" spans="1:38" s="1" customFormat="1" ht="14" hidden="1" outlineLevel="1">
      <c r="C47" s="1" t="s">
        <v>73</v>
      </c>
      <c r="D47" s="55">
        <f t="shared" ref="D47:AH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2</v>
      </c>
      <c r="P47" s="55">
        <f t="shared" si="27"/>
        <v>2</v>
      </c>
      <c r="Q47" s="55">
        <f t="shared" si="27"/>
        <v>2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1</v>
      </c>
      <c r="W47" s="55">
        <f t="shared" si="27"/>
        <v>1</v>
      </c>
      <c r="X47" s="55">
        <f t="shared" si="27"/>
        <v>2</v>
      </c>
      <c r="Y47" s="55">
        <f t="shared" si="27"/>
        <v>1</v>
      </c>
      <c r="Z47" s="55">
        <f t="shared" si="27"/>
        <v>2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  <c r="AH47" s="55">
        <f t="shared" si="27"/>
        <v>1</v>
      </c>
    </row>
    <row r="48" spans="1:38" s="1" customFormat="1" ht="14" hidden="1" outlineLevel="1">
      <c r="C48" s="1" t="s">
        <v>27</v>
      </c>
      <c r="D48" s="55">
        <f t="shared" ref="D48:AH48" si="28">COUNTIF(D8:D27,"3-")</f>
        <v>1</v>
      </c>
      <c r="E48" s="55">
        <f t="shared" si="28"/>
        <v>1</v>
      </c>
      <c r="F48" s="55">
        <f t="shared" si="28"/>
        <v>0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  <c r="AH48" s="55">
        <f t="shared" si="28"/>
        <v>1</v>
      </c>
    </row>
    <row r="49" spans="3:34" s="1" customFormat="1" ht="14" hidden="1" outlineLevel="1">
      <c r="C49" s="1" t="s">
        <v>28</v>
      </c>
      <c r="D49" s="55">
        <f t="shared" ref="D49:AH49" si="29">COUNTIF(D8:D27,"3－")</f>
        <v>1</v>
      </c>
      <c r="E49" s="55">
        <f t="shared" si="29"/>
        <v>1</v>
      </c>
      <c r="F49" s="55">
        <f t="shared" si="29"/>
        <v>0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  <c r="AH49" s="55">
        <f t="shared" si="29"/>
        <v>1</v>
      </c>
    </row>
    <row r="50" spans="3:34" s="1" customFormat="1" ht="14" hidden="1" outlineLevel="1">
      <c r="C50" s="1" t="s">
        <v>29</v>
      </c>
      <c r="D50" s="55">
        <f t="shared" ref="D50:AH50" si="30">COUNTIF(D8:D27,"３-")</f>
        <v>1</v>
      </c>
      <c r="E50" s="55">
        <f t="shared" si="30"/>
        <v>1</v>
      </c>
      <c r="F50" s="55">
        <f t="shared" si="30"/>
        <v>0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  <c r="AH50" s="55">
        <f t="shared" si="30"/>
        <v>1</v>
      </c>
    </row>
    <row r="51" spans="3:34" s="1" customFormat="1" ht="27" hidden="1" customHeight="1" outlineLevel="1">
      <c r="C51" s="1" t="s">
        <v>30</v>
      </c>
      <c r="D51" s="55">
        <f t="shared" ref="D51:AH51" si="31">COUNTIF(D8:D27,"３－")</f>
        <v>1</v>
      </c>
      <c r="E51" s="55">
        <f t="shared" si="31"/>
        <v>1</v>
      </c>
      <c r="F51" s="55">
        <f t="shared" si="31"/>
        <v>0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  <c r="AH51" s="55">
        <f t="shared" si="31"/>
        <v>1</v>
      </c>
    </row>
    <row r="52" spans="3:34" s="1" customFormat="1" ht="14" collapsed="1">
      <c r="C52" s="1" t="s">
        <v>40</v>
      </c>
      <c r="D52" s="55">
        <f t="shared" ref="D52:AH52" si="32">SUM(D36)</f>
        <v>1</v>
      </c>
      <c r="E52" s="55">
        <f t="shared" si="32"/>
        <v>1</v>
      </c>
      <c r="F52" s="55">
        <f t="shared" si="32"/>
        <v>1</v>
      </c>
      <c r="G52" s="55">
        <f t="shared" si="32"/>
        <v>1</v>
      </c>
      <c r="H52" s="55">
        <f t="shared" si="32"/>
        <v>1</v>
      </c>
      <c r="I52" s="55">
        <f t="shared" si="32"/>
        <v>1</v>
      </c>
      <c r="J52" s="55">
        <f t="shared" si="32"/>
        <v>1</v>
      </c>
      <c r="K52" s="55">
        <f t="shared" si="32"/>
        <v>1</v>
      </c>
      <c r="L52" s="55">
        <f t="shared" si="32"/>
        <v>1</v>
      </c>
      <c r="M52" s="55">
        <f t="shared" si="32"/>
        <v>1</v>
      </c>
      <c r="N52" s="55">
        <f t="shared" si="32"/>
        <v>1</v>
      </c>
      <c r="O52" s="55">
        <f t="shared" si="32"/>
        <v>1</v>
      </c>
      <c r="P52" s="55">
        <f t="shared" si="32"/>
        <v>1</v>
      </c>
      <c r="Q52" s="55">
        <f t="shared" si="32"/>
        <v>1</v>
      </c>
      <c r="R52" s="55">
        <f t="shared" si="32"/>
        <v>1</v>
      </c>
      <c r="S52" s="55">
        <f t="shared" si="32"/>
        <v>1</v>
      </c>
      <c r="T52" s="55">
        <f t="shared" si="32"/>
        <v>1</v>
      </c>
      <c r="U52" s="55">
        <f t="shared" si="32"/>
        <v>1</v>
      </c>
      <c r="V52" s="55">
        <f t="shared" si="32"/>
        <v>1</v>
      </c>
      <c r="W52" s="55">
        <f t="shared" si="32"/>
        <v>1</v>
      </c>
      <c r="X52" s="55">
        <f t="shared" si="32"/>
        <v>1</v>
      </c>
      <c r="Y52" s="55">
        <f t="shared" si="32"/>
        <v>1</v>
      </c>
      <c r="Z52" s="55">
        <f t="shared" si="32"/>
        <v>1</v>
      </c>
      <c r="AA52" s="55">
        <f t="shared" si="32"/>
        <v>1</v>
      </c>
      <c r="AB52" s="55">
        <f t="shared" si="32"/>
        <v>1</v>
      </c>
      <c r="AC52" s="55">
        <f t="shared" si="32"/>
        <v>1</v>
      </c>
      <c r="AD52" s="55">
        <f t="shared" si="32"/>
        <v>1</v>
      </c>
      <c r="AE52" s="55">
        <f t="shared" si="32"/>
        <v>1</v>
      </c>
      <c r="AF52" s="55">
        <f t="shared" si="32"/>
        <v>1</v>
      </c>
      <c r="AG52" s="55">
        <f t="shared" si="32"/>
        <v>1</v>
      </c>
      <c r="AH52" s="55">
        <f t="shared" si="32"/>
        <v>1</v>
      </c>
    </row>
    <row r="53" spans="3:34" s="1" customFormat="1" ht="14">
      <c r="C53" s="1" t="s">
        <v>42</v>
      </c>
      <c r="D53" s="55">
        <f t="shared" ref="D53:AH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2</v>
      </c>
      <c r="H53" s="55">
        <f t="shared" si="33"/>
        <v>2</v>
      </c>
      <c r="I53" s="55">
        <f t="shared" si="33"/>
        <v>2</v>
      </c>
      <c r="J53" s="55">
        <f t="shared" si="33"/>
        <v>2</v>
      </c>
      <c r="K53" s="55">
        <f t="shared" si="33"/>
        <v>2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2</v>
      </c>
      <c r="Q53" s="55">
        <f t="shared" si="33"/>
        <v>2</v>
      </c>
      <c r="R53" s="55">
        <f t="shared" si="33"/>
        <v>2</v>
      </c>
      <c r="S53" s="55">
        <f t="shared" si="33"/>
        <v>2</v>
      </c>
      <c r="T53" s="55">
        <f t="shared" si="33"/>
        <v>2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  <c r="AH53" s="55">
        <f t="shared" si="33"/>
        <v>2</v>
      </c>
    </row>
    <row r="54" spans="3:34" s="1" customFormat="1" ht="14">
      <c r="C54" s="1" t="s">
        <v>24</v>
      </c>
      <c r="D54" s="55">
        <f t="shared" ref="D54:AH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  <c r="AH54" s="55">
        <f t="shared" si="34"/>
        <v>4</v>
      </c>
    </row>
    <row r="55" spans="3:34" s="1" customFormat="1" ht="14">
      <c r="C55" s="1" t="s">
        <v>41</v>
      </c>
      <c r="D55" s="55">
        <f t="shared" ref="D55:AH55" si="35">SUM(D44:D45)</f>
        <v>2</v>
      </c>
      <c r="E55" s="55">
        <f t="shared" si="35"/>
        <v>4</v>
      </c>
      <c r="F55" s="55">
        <f t="shared" si="35"/>
        <v>4</v>
      </c>
      <c r="G55" s="55">
        <f t="shared" si="35"/>
        <v>2</v>
      </c>
      <c r="H55" s="55">
        <f t="shared" si="35"/>
        <v>2</v>
      </c>
      <c r="I55" s="55">
        <f t="shared" si="35"/>
        <v>4</v>
      </c>
      <c r="J55" s="55">
        <f t="shared" si="35"/>
        <v>2</v>
      </c>
      <c r="K55" s="55">
        <f t="shared" si="35"/>
        <v>2</v>
      </c>
      <c r="L55" s="55">
        <f t="shared" si="35"/>
        <v>2</v>
      </c>
      <c r="M55" s="55">
        <f t="shared" si="35"/>
        <v>2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4</v>
      </c>
      <c r="AG55" s="55">
        <f t="shared" si="35"/>
        <v>2</v>
      </c>
      <c r="AH55" s="55">
        <f t="shared" si="35"/>
        <v>2</v>
      </c>
    </row>
    <row r="56" spans="3:34" s="1" customFormat="1" ht="14">
      <c r="C56" s="1" t="s">
        <v>36</v>
      </c>
      <c r="D56" s="55">
        <f t="shared" ref="D56:AH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4</v>
      </c>
      <c r="P56" s="55">
        <f t="shared" si="36"/>
        <v>4</v>
      </c>
      <c r="Q56" s="55">
        <f t="shared" si="36"/>
        <v>4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2</v>
      </c>
      <c r="W56" s="55">
        <f t="shared" si="36"/>
        <v>2</v>
      </c>
      <c r="X56" s="55">
        <f t="shared" si="36"/>
        <v>4</v>
      </c>
      <c r="Y56" s="55">
        <f t="shared" si="36"/>
        <v>2</v>
      </c>
      <c r="Z56" s="55">
        <f t="shared" si="36"/>
        <v>4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  <c r="AH56" s="55">
        <f t="shared" si="36"/>
        <v>2</v>
      </c>
    </row>
    <row r="57" spans="3:34" s="1" customFormat="1" ht="14">
      <c r="C57" s="1" t="s">
        <v>28</v>
      </c>
      <c r="D57" s="55">
        <f t="shared" ref="D57:AH57" si="37">SUM(D48:D51)</f>
        <v>4</v>
      </c>
      <c r="E57" s="55">
        <f t="shared" si="37"/>
        <v>4</v>
      </c>
      <c r="F57" s="55">
        <f t="shared" si="37"/>
        <v>0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  <c r="AH57" s="55">
        <f t="shared" si="37"/>
        <v>4</v>
      </c>
    </row>
    <row r="58" spans="3:34" s="1" customFormat="1" ht="14">
      <c r="C58" s="473" t="s">
        <v>141</v>
      </c>
      <c r="D58" s="55">
        <f t="shared" ref="D58:AH58" si="38">SUM(D37)</f>
        <v>1</v>
      </c>
      <c r="E58" s="55">
        <f t="shared" si="38"/>
        <v>0</v>
      </c>
      <c r="F58" s="55">
        <f t="shared" si="38"/>
        <v>0</v>
      </c>
      <c r="G58" s="55">
        <f t="shared" si="38"/>
        <v>0</v>
      </c>
      <c r="H58" s="55">
        <f t="shared" si="38"/>
        <v>0</v>
      </c>
      <c r="I58" s="55">
        <f t="shared" si="38"/>
        <v>0</v>
      </c>
      <c r="J58" s="55">
        <f t="shared" si="38"/>
        <v>0</v>
      </c>
      <c r="K58" s="55">
        <f t="shared" si="38"/>
        <v>1</v>
      </c>
      <c r="L58" s="55">
        <f t="shared" si="38"/>
        <v>0</v>
      </c>
      <c r="M58" s="55">
        <f t="shared" si="38"/>
        <v>0</v>
      </c>
      <c r="N58" s="55">
        <f t="shared" si="38"/>
        <v>0</v>
      </c>
      <c r="O58" s="55">
        <f t="shared" si="38"/>
        <v>0</v>
      </c>
      <c r="P58" s="55">
        <f t="shared" si="38"/>
        <v>1</v>
      </c>
      <c r="Q58" s="55">
        <f t="shared" si="38"/>
        <v>0</v>
      </c>
      <c r="R58" s="55">
        <f t="shared" si="38"/>
        <v>1</v>
      </c>
      <c r="S58" s="55">
        <f t="shared" si="38"/>
        <v>1</v>
      </c>
      <c r="T58" s="55">
        <f t="shared" si="38"/>
        <v>0</v>
      </c>
      <c r="U58" s="55">
        <f t="shared" si="38"/>
        <v>0</v>
      </c>
      <c r="V58" s="55">
        <f t="shared" si="38"/>
        <v>0</v>
      </c>
      <c r="W58" s="55">
        <f t="shared" si="38"/>
        <v>0</v>
      </c>
      <c r="X58" s="55">
        <f t="shared" si="38"/>
        <v>0</v>
      </c>
      <c r="Y58" s="55">
        <f t="shared" si="38"/>
        <v>1</v>
      </c>
      <c r="Z58" s="55">
        <f t="shared" si="38"/>
        <v>0</v>
      </c>
      <c r="AA58" s="55">
        <f t="shared" si="38"/>
        <v>0</v>
      </c>
      <c r="AB58" s="55">
        <f t="shared" si="38"/>
        <v>1</v>
      </c>
      <c r="AC58" s="55">
        <f t="shared" si="38"/>
        <v>0</v>
      </c>
      <c r="AD58" s="55">
        <f t="shared" si="38"/>
        <v>0</v>
      </c>
      <c r="AE58" s="55">
        <f t="shared" si="38"/>
        <v>0</v>
      </c>
      <c r="AF58" s="55">
        <f t="shared" si="38"/>
        <v>1</v>
      </c>
      <c r="AG58" s="55">
        <f t="shared" si="38"/>
        <v>0</v>
      </c>
      <c r="AH58" s="55">
        <f t="shared" si="38"/>
        <v>0</v>
      </c>
    </row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8:C28"/>
    <mergeCell ref="A4:A7"/>
    <mergeCell ref="B4:B7"/>
    <mergeCell ref="C4:C6"/>
    <mergeCell ref="D4:J4"/>
    <mergeCell ref="K4:Q4"/>
    <mergeCell ref="R4:X4"/>
    <mergeCell ref="Y4:AE4"/>
    <mergeCell ref="AF4:AH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M1:R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4"/>
  <conditionalFormatting sqref="C58">
    <cfRule type="expression" dxfId="10382" priority="103" stopIfTrue="1">
      <formula>AND(WEEKDAY(C$5)=1)</formula>
    </cfRule>
  </conditionalFormatting>
  <conditionalFormatting sqref="D19:D24">
    <cfRule type="expression" dxfId="10381" priority="20" stopIfTrue="1">
      <formula>AND(WEEKDAY(D$5)=1)</formula>
    </cfRule>
  </conditionalFormatting>
  <conditionalFormatting sqref="D14:E15">
    <cfRule type="expression" dxfId="10380" priority="46" stopIfTrue="1">
      <formula>AND(WEEKDAY(D$5)=1)</formula>
    </cfRule>
  </conditionalFormatting>
  <conditionalFormatting sqref="D19:E19">
    <cfRule type="expression" dxfId="10379" priority="207" stopIfTrue="1">
      <formula>AND(WEEKDAY(D$5)=1)</formula>
    </cfRule>
  </conditionalFormatting>
  <conditionalFormatting sqref="D12:G13">
    <cfRule type="expression" dxfId="10378" priority="18" stopIfTrue="1">
      <formula>AND(WEEKDAY(D$5)=1)</formula>
    </cfRule>
  </conditionalFormatting>
  <conditionalFormatting sqref="D9:I11">
    <cfRule type="expression" dxfId="10377" priority="168" stopIfTrue="1">
      <formula>AND(WEEKDAY(D$5)=1)</formula>
    </cfRule>
  </conditionalFormatting>
  <conditionalFormatting sqref="D15:I15">
    <cfRule type="expression" dxfId="10376" priority="48" stopIfTrue="1">
      <formula>AND(WEEKDAY(D$5)=1)</formula>
    </cfRule>
  </conditionalFormatting>
  <conditionalFormatting sqref="D24:M25">
    <cfRule type="expression" dxfId="10375" priority="114" stopIfTrue="1">
      <formula>AND(WEEKDAY(D$5)=1)</formula>
    </cfRule>
  </conditionalFormatting>
  <conditionalFormatting sqref="D22:N22">
    <cfRule type="expression" dxfId="10374" priority="187" stopIfTrue="1">
      <formula>AND(WEEKDAY(D$5)=1)</formula>
    </cfRule>
  </conditionalFormatting>
  <conditionalFormatting sqref="D8:Q8">
    <cfRule type="expression" dxfId="10373" priority="10" stopIfTrue="1">
      <formula>AND(WEEKDAY(D$5)=1)</formula>
    </cfRule>
  </conditionalFormatting>
  <conditionalFormatting sqref="D16:AA17">
    <cfRule type="expression" dxfId="10372" priority="138" stopIfTrue="1">
      <formula>AND(WEEKDAY(D$5)=1)</formula>
    </cfRule>
  </conditionalFormatting>
  <conditionalFormatting sqref="D5:AH7 N25:Z25 AA25:AH26 D26:Z26">
    <cfRule type="expression" dxfId="10371" priority="215" stopIfTrue="1">
      <formula>AND(WEEKDAY(D$5)=1)</formula>
    </cfRule>
  </conditionalFormatting>
  <conditionalFormatting sqref="D27:AH27">
    <cfRule type="expression" dxfId="10370" priority="59" stopIfTrue="1">
      <formula>AND(WEEKDAY(D$5)=1)</formula>
    </cfRule>
  </conditionalFormatting>
  <conditionalFormatting sqref="E19:E22">
    <cfRule type="expression" dxfId="10369" priority="23" stopIfTrue="1">
      <formula>AND(WEEKDAY(E$5)=1)</formula>
    </cfRule>
  </conditionalFormatting>
  <conditionalFormatting sqref="E23:AH24">
    <cfRule type="expression" dxfId="10368" priority="14" stopIfTrue="1">
      <formula>AND(WEEKDAY(E$5)=1)</formula>
    </cfRule>
  </conditionalFormatting>
  <conditionalFormatting sqref="F12:F15">
    <cfRule type="expression" dxfId="10367" priority="17" stopIfTrue="1">
      <formula>AND(WEEKDAY(F$5)=1)</formula>
    </cfRule>
  </conditionalFormatting>
  <conditionalFormatting sqref="F19:F20">
    <cfRule type="expression" dxfId="10366" priority="21" stopIfTrue="1">
      <formula>AND(WEEKDAY(F$5)=1)</formula>
    </cfRule>
  </conditionalFormatting>
  <conditionalFormatting sqref="F21:I21 T21:Y21">
    <cfRule type="expression" dxfId="10365" priority="143" stopIfTrue="1">
      <formula>AND(WEEKDAY(F$5)=1)</formula>
    </cfRule>
  </conditionalFormatting>
  <conditionalFormatting sqref="G19:H19">
    <cfRule type="expression" dxfId="10364" priority="129" stopIfTrue="1">
      <formula>AND(WEEKDAY(G$5)=1)</formula>
    </cfRule>
  </conditionalFormatting>
  <conditionalFormatting sqref="G20:I20">
    <cfRule type="expression" dxfId="10363" priority="22" stopIfTrue="1">
      <formula>AND(WEEKDAY(G$5)=1)</formula>
    </cfRule>
  </conditionalFormatting>
  <conditionalFormatting sqref="H13 G14:H14">
    <cfRule type="expression" dxfId="10362" priority="158" stopIfTrue="1">
      <formula>AND(WEEKDAY(G$5)=1)</formula>
    </cfRule>
  </conditionalFormatting>
  <conditionalFormatting sqref="H12:I12">
    <cfRule type="expression" dxfId="10361" priority="171" stopIfTrue="1">
      <formula>AND(WEEKDAY(H$5)=1)</formula>
    </cfRule>
  </conditionalFormatting>
  <conditionalFormatting sqref="I13:I15">
    <cfRule type="expression" dxfId="10360" priority="57" stopIfTrue="1">
      <formula>AND(WEEKDAY(I$5)=1)</formula>
    </cfRule>
  </conditionalFormatting>
  <conditionalFormatting sqref="I17:J20">
    <cfRule type="expression" dxfId="10359" priority="108" stopIfTrue="1">
      <formula>AND(WEEKDAY(I$5)=1)</formula>
    </cfRule>
  </conditionalFormatting>
  <conditionalFormatting sqref="J10:K12 L12:M21">
    <cfRule type="expression" dxfId="10358" priority="169" stopIfTrue="1">
      <formula>AND(WEEKDAY(J$5)=1)</formula>
    </cfRule>
  </conditionalFormatting>
  <conditionalFormatting sqref="J13:M14">
    <cfRule type="expression" dxfId="10357" priority="12" stopIfTrue="1">
      <formula>AND(WEEKDAY(J$5)=1)</formula>
    </cfRule>
  </conditionalFormatting>
  <conditionalFormatting sqref="J20:M21">
    <cfRule type="expression" dxfId="10356" priority="117" stopIfTrue="1">
      <formula>AND(WEEKDAY(J$5)=1)</formula>
    </cfRule>
  </conditionalFormatting>
  <conditionalFormatting sqref="J9:Z9">
    <cfRule type="expression" dxfId="10355" priority="13" stopIfTrue="1">
      <formula>AND(WEEKDAY(J$5)=1)</formula>
    </cfRule>
  </conditionalFormatting>
  <conditionalFormatting sqref="J15:Z16">
    <cfRule type="expression" dxfId="10354" priority="116" stopIfTrue="1">
      <formula>AND(WEEKDAY(J$5)=1)</formula>
    </cfRule>
  </conditionalFormatting>
  <conditionalFormatting sqref="K19:M20">
    <cfRule type="expression" dxfId="10353" priority="124" stopIfTrue="1">
      <formula>AND(WEEKDAY(K$5)=1)</formula>
    </cfRule>
  </conditionalFormatting>
  <conditionalFormatting sqref="K17:P18">
    <cfRule type="expression" dxfId="10352" priority="141" stopIfTrue="1">
      <formula>AND(WEEKDAY(K$5)=1)</formula>
    </cfRule>
  </conditionalFormatting>
  <conditionalFormatting sqref="N19:N22">
    <cfRule type="expression" dxfId="10351" priority="6" stopIfTrue="1">
      <formula>AND(WEEKDAY(N$5)=1)</formula>
    </cfRule>
  </conditionalFormatting>
  <conditionalFormatting sqref="N14:O16">
    <cfRule type="expression" dxfId="10350" priority="39" stopIfTrue="1">
      <formula>AND(WEEKDAY(N$5)=1)</formula>
    </cfRule>
  </conditionalFormatting>
  <conditionalFormatting sqref="N12:Q13">
    <cfRule type="expression" dxfId="10349" priority="37" stopIfTrue="1">
      <formula>AND(WEEKDAY(N$5)=1)</formula>
    </cfRule>
  </conditionalFormatting>
  <conditionalFormatting sqref="O18:O22">
    <cfRule type="expression" dxfId="10348" priority="118" stopIfTrue="1">
      <formula>AND(WEEKDAY(O$5)=1)</formula>
    </cfRule>
  </conditionalFormatting>
  <conditionalFormatting sqref="P19:P22">
    <cfRule type="expression" dxfId="10347" priority="4" stopIfTrue="1">
      <formula>AND(WEEKDAY(P$5)=1)</formula>
    </cfRule>
  </conditionalFormatting>
  <conditionalFormatting sqref="P12:Q15">
    <cfRule type="expression" dxfId="10346" priority="36" stopIfTrue="1">
      <formula>AND(WEEKDAY(P$5)=1)</formula>
    </cfRule>
  </conditionalFormatting>
  <conditionalFormatting sqref="P16:S16 Q17:S17 L18:N18 K19:O19 P20:S20 J21:K22">
    <cfRule type="expression" dxfId="10345" priority="208" stopIfTrue="1">
      <formula>AND(WEEKDAY(J$5)=1)</formula>
    </cfRule>
  </conditionalFormatting>
  <conditionalFormatting sqref="P18:Z18">
    <cfRule type="expression" dxfId="10344" priority="110" stopIfTrue="1">
      <formula>AND(WEEKDAY(P$5)=1)</formula>
    </cfRule>
  </conditionalFormatting>
  <conditionalFormatting sqref="Q19:R21">
    <cfRule type="expression" dxfId="10343" priority="130" stopIfTrue="1">
      <formula>AND(WEEKDAY(Q$5)=1)</formula>
    </cfRule>
  </conditionalFormatting>
  <conditionalFormatting sqref="Q19:Z19">
    <cfRule type="expression" dxfId="10342" priority="8" stopIfTrue="1">
      <formula>AND(WEEKDAY(Q$5)=1)</formula>
    </cfRule>
  </conditionalFormatting>
  <conditionalFormatting sqref="R8:S9">
    <cfRule type="expression" dxfId="10341" priority="29" stopIfTrue="1">
      <formula>AND(WEEKDAY(R$5)=1)</formula>
    </cfRule>
  </conditionalFormatting>
  <conditionalFormatting sqref="R13:S15">
    <cfRule type="expression" dxfId="10340" priority="31" stopIfTrue="1">
      <formula>AND(WEEKDAY(R$5)=1)</formula>
    </cfRule>
  </conditionalFormatting>
  <conditionalFormatting sqref="R12:W12">
    <cfRule type="expression" dxfId="10339" priority="33" stopIfTrue="1">
      <formula>AND(WEEKDAY(R$5)=1)</formula>
    </cfRule>
  </conditionalFormatting>
  <conditionalFormatting sqref="S19:T22">
    <cfRule type="expression" dxfId="10338" priority="16" stopIfTrue="1">
      <formula>AND(WEEKDAY(S$5)=1)</formula>
    </cfRule>
  </conditionalFormatting>
  <conditionalFormatting sqref="T13:T17">
    <cfRule type="expression" dxfId="10337" priority="30" stopIfTrue="1">
      <formula>AND(WEEKDAY(T$5)=1)</formula>
    </cfRule>
  </conditionalFormatting>
  <conditionalFormatting sqref="T8:Z8 AB8:AB11 L10:Z11">
    <cfRule type="expression" dxfId="10336" priority="149" stopIfTrue="1">
      <formula>AND(WEEKDAY(L$5)=1)</formula>
    </cfRule>
  </conditionalFormatting>
  <conditionalFormatting sqref="U13:U16">
    <cfRule type="expression" dxfId="10335" priority="1" stopIfTrue="1">
      <formula>AND(WEEKDAY(U$5)=1)</formula>
    </cfRule>
  </conditionalFormatting>
  <conditionalFormatting sqref="U19:W20">
    <cfRule type="expression" dxfId="10334" priority="127" stopIfTrue="1">
      <formula>AND(WEEKDAY(U$5)=1)</formula>
    </cfRule>
  </conditionalFormatting>
  <conditionalFormatting sqref="U17:Z17 D18:H18 P22:Z22">
    <cfRule type="expression" dxfId="10333" priority="185" stopIfTrue="1">
      <formula>AND(WEEKDAY(D$5)=1)</formula>
    </cfRule>
  </conditionalFormatting>
  <conditionalFormatting sqref="V13:W14">
    <cfRule type="expression" dxfId="10332" priority="98" stopIfTrue="1">
      <formula>AND(WEEKDAY(V$5)=1)</formula>
    </cfRule>
  </conditionalFormatting>
  <conditionalFormatting sqref="V20:Y20">
    <cfRule type="expression" dxfId="10331" priority="94" stopIfTrue="1">
      <formula>AND(WEEKDAY(V$5)=1)</formula>
    </cfRule>
  </conditionalFormatting>
  <conditionalFormatting sqref="V15:AA15">
    <cfRule type="expression" dxfId="10330" priority="174" stopIfTrue="1">
      <formula>AND(WEEKDAY(V$5)=1)</formula>
    </cfRule>
  </conditionalFormatting>
  <conditionalFormatting sqref="X12:Z14">
    <cfRule type="expression" dxfId="10329" priority="92" stopIfTrue="1">
      <formula>AND(WEEKDAY(X$5)=1)</formula>
    </cfRule>
  </conditionalFormatting>
  <conditionalFormatting sqref="Z20:Z21">
    <cfRule type="expression" dxfId="10328" priority="95" stopIfTrue="1">
      <formula>AND(WEEKDAY(Z$5)=1)</formula>
    </cfRule>
  </conditionalFormatting>
  <conditionalFormatting sqref="AA8:AA22">
    <cfRule type="expression" dxfId="10327" priority="111" stopIfTrue="1">
      <formula>AND(WEEKDAY(AA$5)=1)</formula>
    </cfRule>
  </conditionalFormatting>
  <conditionalFormatting sqref="AB15:AB22">
    <cfRule type="expression" dxfId="10326" priority="3" stopIfTrue="1">
      <formula>AND(WEEKDAY(AB$5)=1)</formula>
    </cfRule>
  </conditionalFormatting>
  <conditionalFormatting sqref="AB12:AF18">
    <cfRule type="expression" dxfId="10325" priority="51" stopIfTrue="1">
      <formula>AND(WEEKDAY(AB$5)=1)</formula>
    </cfRule>
  </conditionalFormatting>
  <conditionalFormatting sqref="AC8:AH22">
    <cfRule type="expression" dxfId="10324" priority="53" stopIfTrue="1">
      <formula>AND(WEEKDAY(AC$5)=1)</formula>
    </cfRule>
  </conditionalFormatting>
  <conditionalFormatting sqref="AD20">
    <cfRule type="expression" dxfId="10323" priority="183" stopIfTrue="1">
      <formula>AND(WEEKDAY(AD$5)=1)</formula>
    </cfRule>
  </conditionalFormatting>
  <conditionalFormatting sqref="AI8:AK27 AN8:AN27">
    <cfRule type="cellIs" dxfId="10322" priority="216" stopIfTrue="1" operator="equal">
      <formula>0</formula>
    </cfRule>
  </conditionalFormatting>
  <dataValidations count="5">
    <dataValidation type="list" allowBlank="1" showInputMessage="1" showErrorMessage="1" sqref="N13 U14" xr:uid="{00000000-0002-0000-2900-000000000000}">
      <formula1>"ヤ,2早,3早,2オ,3オ,2－,3－,－,日,有,2,3,事,10:00,6:30,7:00,8:30,10:30,研"</formula1>
    </dataValidation>
    <dataValidation type="list" allowBlank="1" showInputMessage="1" showErrorMessage="1" sqref="Y15" xr:uid="{00000000-0002-0000-2900-000001000000}">
      <formula1>"ヤ,2早,3早,2オ,3オ,2－,3－,－,日,有,2,3,事,ﾍﾙ,ｹｱ,6:30,7:00,8:30,10:00,研"</formula1>
    </dataValidation>
    <dataValidation type="list" allowBlank="1" showInputMessage="1" showErrorMessage="1" sqref="X20 AB20 E21 J21:K21 M21:N21 P21 S21:T21 Z21 AB21:AD21 AG21 M22:AA22 N23:AA23 E27:AH27 C58 L8:L25 M8:M20 M23:M25 N8:N12 N14:N20 U8:U13 U15:U20 X8:X18 Y8:Y14 Y16:Y20 AB8:AB18 J24:K25 O8:T20 D8:K20 D22:K23 V8:W20 Z8:AA20 AB22:AH23 AC8:AH20" xr:uid="{00000000-0002-0000-2900-000002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900-000003000000}">
      <formula1>"ヤ,2早,3早,2オ,3オ,2－,3－,－,日,有,2,3,事,ﾍﾙ,ｹｱ,6:30,7:00,8:30,8:00,研"</formula1>
    </dataValidation>
    <dataValidation type="list" allowBlank="1" showInputMessage="1" showErrorMessage="1" sqref="X19 D21 F21:I21 O21 Q21:R21 U21:Y21 AA21 AE21:AF21 AH21 J26:M26 D24:D27 N24:AH26 E24:I26" xr:uid="{00000000-0002-0000-2900-000004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W60"/>
  <sheetViews>
    <sheetView topLeftCell="A7" workbookViewId="0">
      <selection activeCell="AH8" sqref="AH8:AJ2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1" width="3.1640625" customWidth="1" outlineLevel="1"/>
    <col min="42" max="42" width="3.33203125" customWidth="1" outlineLevel="1"/>
    <col min="43" max="43" width="4.33203125" customWidth="1" outlineLevel="1"/>
    <col min="44" max="44" width="3.6640625" customWidth="1" outlineLevel="1"/>
    <col min="45" max="45" width="4.6640625" customWidth="1" outlineLevel="1"/>
    <col min="46" max="46" width="3.33203125" customWidth="1" outlineLevel="1"/>
    <col min="47" max="47" width="4.33203125" customWidth="1" outlineLevel="1"/>
    <col min="48" max="48" width="3.6640625" customWidth="1" outlineLevel="1"/>
    <col min="49" max="49" width="4.6640625" customWidth="1" outlineLevel="1"/>
  </cols>
  <sheetData>
    <row r="1" spans="1:49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247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9" ht="15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9" ht="15">
      <c r="A3" s="3"/>
      <c r="B3" s="3"/>
      <c r="C3" s="3"/>
      <c r="D3" s="244"/>
      <c r="E3" s="244"/>
      <c r="F3" s="244"/>
      <c r="G3" s="244"/>
      <c r="H3" s="244"/>
      <c r="I3" s="244"/>
      <c r="J3" s="244"/>
      <c r="K3" s="3"/>
      <c r="L3" s="3"/>
      <c r="M3" s="3"/>
      <c r="N3" s="3"/>
      <c r="P3" s="244"/>
      <c r="Q3" s="3"/>
      <c r="R3" s="3"/>
      <c r="S3" s="244"/>
      <c r="T3" s="3"/>
      <c r="U3" s="3"/>
      <c r="V3" s="3"/>
      <c r="W3" s="3"/>
      <c r="X3" s="3"/>
      <c r="Y3" s="3"/>
      <c r="AC3" s="244"/>
      <c r="AD3" s="3"/>
      <c r="AE3" s="3"/>
      <c r="AF3" s="3"/>
      <c r="AG3" s="3"/>
      <c r="AK3" s="244"/>
    </row>
    <row r="4" spans="1:49" ht="14">
      <c r="A4" s="1254" t="s">
        <v>6</v>
      </c>
      <c r="B4" s="1255" t="s">
        <v>7</v>
      </c>
      <c r="C4" s="1256" t="s">
        <v>8</v>
      </c>
      <c r="D4" s="1321" t="s">
        <v>9</v>
      </c>
      <c r="E4" s="1321"/>
      <c r="F4" s="1321"/>
      <c r="G4" s="1321"/>
      <c r="H4" s="1321"/>
      <c r="I4" s="1321"/>
      <c r="J4" s="1321"/>
      <c r="K4" s="1321" t="s">
        <v>10</v>
      </c>
      <c r="L4" s="1321"/>
      <c r="M4" s="1321"/>
      <c r="N4" s="1321"/>
      <c r="O4" s="1321"/>
      <c r="P4" s="1321"/>
      <c r="Q4" s="1321"/>
      <c r="R4" s="1321" t="s">
        <v>11</v>
      </c>
      <c r="S4" s="1321"/>
      <c r="T4" s="1321"/>
      <c r="U4" s="1321"/>
      <c r="V4" s="1321"/>
      <c r="W4" s="1321"/>
      <c r="X4" s="1321"/>
      <c r="Y4" s="1322" t="s">
        <v>12</v>
      </c>
      <c r="Z4" s="1294"/>
      <c r="AA4" s="1294"/>
      <c r="AB4" s="1294"/>
      <c r="AC4" s="1294"/>
      <c r="AD4" s="1294"/>
      <c r="AE4" s="1294"/>
      <c r="AF4" s="1293" t="s">
        <v>13</v>
      </c>
      <c r="AG4" s="1294"/>
      <c r="AH4" s="1265" t="s">
        <v>14</v>
  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"/>
      <c r="D5" s="10">
        <f>DATE($A$1,$D$2,1)</f>
        <v>44136</v>
      </c>
      <c r="E5" s="11">
        <f>DATE($A$1,$D$2,2)</f>
        <v>44137</v>
      </c>
      <c r="F5" s="11">
        <f>DATE($A$1,$D$2,3)</f>
        <v>44138</v>
      </c>
      <c r="G5" s="11">
        <f>DATE($A$1,$D$2,4)</f>
        <v>44139</v>
      </c>
      <c r="H5" s="11">
        <f>DATE($A$1,$D$2,5)</f>
        <v>44140</v>
      </c>
      <c r="I5" s="11">
        <f>DATE($A$1,$D$2,6)</f>
        <v>44141</v>
      </c>
      <c r="J5" s="11">
        <f>DATE($A$1,$D$2,7)</f>
        <v>44142</v>
      </c>
      <c r="K5" s="11">
        <f>DATE($A$1,$D$2,8)</f>
        <v>44143</v>
      </c>
      <c r="L5" s="11">
        <f>DATE($A$1,$D$2,9)</f>
        <v>44144</v>
      </c>
      <c r="M5" s="11">
        <f>DATE($A$1,$D$2,10)</f>
        <v>44145</v>
      </c>
      <c r="N5" s="56">
        <f>DATE($A$1,$D$2,11)</f>
        <v>44146</v>
      </c>
      <c r="O5" s="11">
        <f>DATE($A$1,$D$2,12)</f>
        <v>44147</v>
      </c>
      <c r="P5" s="11">
        <f>DATE($A$1,$D$2,13)</f>
        <v>44148</v>
      </c>
      <c r="Q5" s="11">
        <f>DATE($A$1,$D$2,14)</f>
        <v>44149</v>
      </c>
      <c r="R5" s="11">
        <f>DATE($A$1,$D$2,15)</f>
        <v>44150</v>
      </c>
      <c r="S5" s="11">
        <f>DATE($A$1,$D$2,16)</f>
        <v>44151</v>
      </c>
      <c r="T5" s="11">
        <f>DATE($A$1,$D$2,17)</f>
        <v>44152</v>
      </c>
      <c r="U5" s="11">
        <f>DATE($A$1,$D$2,18)</f>
        <v>44153</v>
      </c>
      <c r="V5" s="11">
        <f>DATE($A$1,$D$2,19)</f>
        <v>44154</v>
      </c>
      <c r="W5" s="11">
        <f>DATE($A$1,$D$2,20)</f>
        <v>44155</v>
      </c>
      <c r="X5" s="11">
        <f>DATE($A$1,$D$2,21)</f>
        <v>44156</v>
      </c>
      <c r="Y5" s="11">
        <f>DATE($A$1,$D$2,22)</f>
        <v>44157</v>
      </c>
      <c r="Z5" s="11">
        <f>DATE($A$1,$D$2,23)</f>
        <v>44158</v>
      </c>
      <c r="AA5" s="11">
        <f>DATE($A$1,$D$2,24)</f>
        <v>44159</v>
      </c>
      <c r="AB5" s="11">
        <f>DATE($A$1,$D$2,25)</f>
        <v>44160</v>
      </c>
      <c r="AC5" s="11">
        <f>DATE($A$1,$D$2,26)</f>
        <v>44161</v>
      </c>
      <c r="AD5" s="11">
        <f>DATE($A$1,$D$2,27)</f>
        <v>44162</v>
      </c>
      <c r="AE5" s="11">
        <f>DATE($A$1,$D$2,28)</f>
        <v>44163</v>
      </c>
      <c r="AF5" s="88">
        <f>DATE($A$1,$D$2,29)</f>
        <v>44164</v>
      </c>
      <c r="AG5" s="11">
        <f>DATE($A$1,$D$2,30)</f>
        <v>44165</v>
      </c>
      <c r="AH5" s="90"/>
      <c r="AI5" s="90"/>
      <c r="AJ5" s="91"/>
      <c r="AK5" s="1267"/>
    </row>
    <row r="6" spans="1:49" ht="14">
      <c r="A6" s="1254"/>
      <c r="B6" s="1255"/>
      <c r="C6" s="1248"/>
      <c r="D6" s="528">
        <f t="shared" ref="D6:AG6" si="0">IF(MONTH(D5)&gt;$D$2,"",D5)</f>
        <v>44136</v>
      </c>
      <c r="E6" s="11">
        <f t="shared" si="0"/>
        <v>44137</v>
      </c>
      <c r="F6" s="543">
        <f t="shared" si="0"/>
        <v>44138</v>
      </c>
      <c r="G6" s="529">
        <f t="shared" si="0"/>
        <v>44139</v>
      </c>
      <c r="H6" s="529">
        <f t="shared" si="0"/>
        <v>44140</v>
      </c>
      <c r="I6" s="529">
        <f t="shared" si="0"/>
        <v>44141</v>
      </c>
      <c r="J6" s="529">
        <f t="shared" si="0"/>
        <v>44142</v>
      </c>
      <c r="K6" s="529">
        <f t="shared" si="0"/>
        <v>44143</v>
      </c>
      <c r="L6" s="529">
        <f t="shared" si="0"/>
        <v>44144</v>
      </c>
      <c r="M6" s="529">
        <f t="shared" si="0"/>
        <v>44145</v>
      </c>
      <c r="N6" s="529">
        <f t="shared" si="0"/>
        <v>44146</v>
      </c>
      <c r="O6" s="529">
        <f t="shared" si="0"/>
        <v>44147</v>
      </c>
      <c r="P6" s="529">
        <f t="shared" si="0"/>
        <v>44148</v>
      </c>
      <c r="Q6" s="529">
        <f t="shared" si="0"/>
        <v>44149</v>
      </c>
      <c r="R6" s="529">
        <f t="shared" si="0"/>
        <v>44150</v>
      </c>
      <c r="S6" s="529">
        <f t="shared" si="0"/>
        <v>44151</v>
      </c>
      <c r="T6" s="529">
        <f t="shared" si="0"/>
        <v>44152</v>
      </c>
      <c r="U6" s="529">
        <f t="shared" si="0"/>
        <v>44153</v>
      </c>
      <c r="V6" s="529">
        <f t="shared" si="0"/>
        <v>44154</v>
      </c>
      <c r="W6" s="529">
        <f t="shared" si="0"/>
        <v>44155</v>
      </c>
      <c r="X6" s="529">
        <f t="shared" si="0"/>
        <v>44156</v>
      </c>
      <c r="Y6" s="529">
        <f t="shared" si="0"/>
        <v>44157</v>
      </c>
      <c r="Z6" s="145">
        <f t="shared" si="0"/>
        <v>44158</v>
      </c>
      <c r="AA6" s="529">
        <f t="shared" si="0"/>
        <v>44159</v>
      </c>
      <c r="AB6" s="529">
        <f t="shared" si="0"/>
        <v>44160</v>
      </c>
      <c r="AC6" s="529">
        <f t="shared" si="0"/>
        <v>44161</v>
      </c>
      <c r="AD6" s="11">
        <f t="shared" si="0"/>
        <v>44162</v>
      </c>
      <c r="AE6" s="11">
        <f t="shared" si="0"/>
        <v>44163</v>
      </c>
      <c r="AF6" s="529">
        <f t="shared" si="0"/>
        <v>44164</v>
      </c>
      <c r="AG6" s="11">
        <f t="shared" si="0"/>
        <v>44165</v>
      </c>
      <c r="AH6" s="92"/>
      <c r="AI6" s="93"/>
      <c r="AJ6" s="94"/>
      <c r="AK6" s="1267"/>
    </row>
    <row r="7" spans="1:49" ht="14">
      <c r="A7" s="1254"/>
      <c r="B7" s="1255"/>
      <c r="C7" s="15"/>
      <c r="D7" s="161" t="str">
        <f t="shared" ref="D7:AG7" si="1">IF(D6="","",CHOOSE(WEEKDAY(D6,1),"日","月","火","水","木","金","土"))</f>
        <v>日</v>
      </c>
      <c r="E7" s="16" t="str">
        <f t="shared" si="1"/>
        <v>月</v>
      </c>
      <c r="F7" s="146" t="str">
        <f t="shared" si="1"/>
        <v>火</v>
      </c>
      <c r="G7" s="250" t="str">
        <f t="shared" si="1"/>
        <v>水</v>
      </c>
      <c r="H7" s="250" t="str">
        <f t="shared" si="1"/>
        <v>木</v>
      </c>
      <c r="I7" s="250" t="str">
        <f t="shared" si="1"/>
        <v>金</v>
      </c>
      <c r="J7" s="250" t="str">
        <f t="shared" si="1"/>
        <v>土</v>
      </c>
      <c r="K7" s="161" t="str">
        <f t="shared" si="1"/>
        <v>日</v>
      </c>
      <c r="L7" s="250" t="str">
        <f t="shared" si="1"/>
        <v>月</v>
      </c>
      <c r="M7" s="250" t="str">
        <f t="shared" si="1"/>
        <v>火</v>
      </c>
      <c r="N7" s="250" t="str">
        <f t="shared" si="1"/>
        <v>水</v>
      </c>
      <c r="O7" s="250" t="str">
        <f t="shared" si="1"/>
        <v>木</v>
      </c>
      <c r="P7" s="250" t="str">
        <f t="shared" si="1"/>
        <v>金</v>
      </c>
      <c r="Q7" s="250" t="str">
        <f t="shared" si="1"/>
        <v>土</v>
      </c>
      <c r="R7" s="161" t="str">
        <f t="shared" si="1"/>
        <v>日</v>
      </c>
      <c r="S7" s="250" t="str">
        <f t="shared" si="1"/>
        <v>月</v>
      </c>
      <c r="T7" s="250" t="str">
        <f t="shared" si="1"/>
        <v>火</v>
      </c>
      <c r="U7" s="250" t="str">
        <f t="shared" si="1"/>
        <v>水</v>
      </c>
      <c r="V7" s="250" t="str">
        <f t="shared" si="1"/>
        <v>木</v>
      </c>
      <c r="W7" s="250" t="str">
        <f t="shared" si="1"/>
        <v>金</v>
      </c>
      <c r="X7" s="250" t="str">
        <f t="shared" si="1"/>
        <v>土</v>
      </c>
      <c r="Y7" s="161" t="str">
        <f t="shared" si="1"/>
        <v>日</v>
      </c>
      <c r="Z7" s="146" t="str">
        <f t="shared" si="1"/>
        <v>月</v>
      </c>
      <c r="AA7" s="250" t="str">
        <f t="shared" si="1"/>
        <v>火</v>
      </c>
      <c r="AB7" s="250" t="str">
        <f t="shared" si="1"/>
        <v>水</v>
      </c>
      <c r="AC7" s="250" t="str">
        <f t="shared" si="1"/>
        <v>木</v>
      </c>
      <c r="AD7" s="16" t="str">
        <f t="shared" si="1"/>
        <v>金</v>
      </c>
      <c r="AE7" s="16" t="str">
        <f t="shared" si="1"/>
        <v>土</v>
      </c>
      <c r="AF7" s="161" t="str">
        <f t="shared" si="1"/>
        <v>日</v>
      </c>
      <c r="AG7" s="117" t="str">
        <f t="shared" si="1"/>
        <v>月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22</v>
      </c>
      <c r="AP7" t="s">
        <v>23</v>
      </c>
      <c r="AQ7" t="s">
        <v>24</v>
      </c>
      <c r="AR7" t="s">
        <v>25</v>
      </c>
      <c r="AS7" t="s">
        <v>26</v>
      </c>
      <c r="AT7" t="s">
        <v>27</v>
      </c>
      <c r="AU7" t="s">
        <v>28</v>
      </c>
      <c r="AV7" t="s">
        <v>29</v>
      </c>
      <c r="AW7" t="s">
        <v>30</v>
      </c>
    </row>
    <row r="8" spans="1:49" ht="14">
      <c r="A8" s="19" t="s">
        <v>31</v>
      </c>
      <c r="B8" s="20" t="s">
        <v>32</v>
      </c>
      <c r="C8" s="546" t="s">
        <v>33</v>
      </c>
      <c r="D8" s="612" t="s">
        <v>37</v>
      </c>
      <c r="E8" s="613" t="s">
        <v>42</v>
      </c>
      <c r="F8" s="614" t="s">
        <v>21</v>
      </c>
      <c r="G8" s="612" t="s">
        <v>37</v>
      </c>
      <c r="H8" s="612" t="s">
        <v>28</v>
      </c>
      <c r="I8" s="612" t="s">
        <v>34</v>
      </c>
      <c r="J8" s="551" t="s">
        <v>21</v>
      </c>
      <c r="K8" s="629" t="s">
        <v>37</v>
      </c>
      <c r="L8" s="612" t="s">
        <v>21</v>
      </c>
      <c r="M8" s="612" t="s">
        <v>37</v>
      </c>
      <c r="N8" s="612" t="s">
        <v>28</v>
      </c>
      <c r="O8" s="612" t="s">
        <v>34</v>
      </c>
      <c r="P8" s="630" t="s">
        <v>21</v>
      </c>
      <c r="Q8" s="630" t="s">
        <v>21</v>
      </c>
      <c r="R8" s="630" t="s">
        <v>36</v>
      </c>
      <c r="S8" s="630" t="s">
        <v>24</v>
      </c>
      <c r="T8" s="634" t="s">
        <v>34</v>
      </c>
      <c r="U8" s="574" t="s">
        <v>21</v>
      </c>
      <c r="V8" s="612" t="s">
        <v>37</v>
      </c>
      <c r="W8" s="612" t="s">
        <v>35</v>
      </c>
      <c r="X8" s="612" t="s">
        <v>24</v>
      </c>
      <c r="Y8" s="630" t="s">
        <v>34</v>
      </c>
      <c r="Z8" s="614" t="s">
        <v>21</v>
      </c>
      <c r="AA8" s="612" t="s">
        <v>21</v>
      </c>
      <c r="AB8" s="612" t="s">
        <v>37</v>
      </c>
      <c r="AC8" s="612" t="s">
        <v>37</v>
      </c>
      <c r="AD8" s="612" t="s">
        <v>28</v>
      </c>
      <c r="AE8" s="612" t="s">
        <v>34</v>
      </c>
      <c r="AF8" s="630" t="s">
        <v>21</v>
      </c>
      <c r="AG8" s="616" t="s">
        <v>37</v>
      </c>
      <c r="AH8" s="587">
        <f t="shared" ref="AH8:AH27" si="2">SUM(AN8:AO8)</f>
        <v>18</v>
      </c>
      <c r="AI8" s="100">
        <f t="shared" ref="AI8:AI27" si="3">COUNTIF(D8:AG8,"有")</f>
        <v>1</v>
      </c>
      <c r="AJ8" s="101">
        <f t="shared" ref="AJ8:AJ27" si="4">SUM(AP8:AW8)</f>
        <v>20</v>
      </c>
      <c r="AK8" s="544" t="s">
        <v>38</v>
      </c>
      <c r="AL8" s="545"/>
      <c r="AM8" s="55">
        <f>COUNTIF(D8:AG8,"日")</f>
        <v>8</v>
      </c>
      <c r="AN8" s="55">
        <f t="shared" ref="AN8:AN29" si="5">COUNTIF(D8:AG8,"ヤ")</f>
        <v>9</v>
      </c>
      <c r="AO8" s="55">
        <f t="shared" ref="AO8:AO29" si="6">COUNTIF(D8:AG8,"ﾔ")</f>
        <v>9</v>
      </c>
      <c r="AP8" s="55">
        <f t="shared" ref="AP8:AP29" si="7">COUNTIF(D8:AG8,"2-")</f>
        <v>2</v>
      </c>
      <c r="AQ8" s="55">
        <f t="shared" ref="AQ8:AQ29" si="8">COUNTIF(D8:AG8,"2－")</f>
        <v>2</v>
      </c>
      <c r="AR8" s="55">
        <f t="shared" ref="AR8:AR29" si="9">COUNTIF(D8:AG8,"２-")</f>
        <v>2</v>
      </c>
      <c r="AS8" s="55">
        <f t="shared" ref="AS8:AS29" si="10">COUNTIF(D8:AG8,"２－")</f>
        <v>2</v>
      </c>
      <c r="AT8" s="55">
        <f t="shared" ref="AT8:AT29" si="11">COUNTIF(D8:AG8,"3-")</f>
        <v>3</v>
      </c>
      <c r="AU8" s="55">
        <f t="shared" ref="AU8:AU29" si="12">COUNTIF(D8:AG8,"3－")</f>
        <v>3</v>
      </c>
      <c r="AV8" s="55">
        <f t="shared" ref="AV8:AV29" si="13">COUNTIF(D8:AG8,"３-")</f>
        <v>3</v>
      </c>
      <c r="AW8" s="55">
        <f t="shared" ref="AW8:AW29" si="14">COUNTIF(D8:AG8,"３－")</f>
        <v>3</v>
      </c>
    </row>
    <row r="9" spans="1:49" ht="14">
      <c r="A9" s="19" t="s">
        <v>31</v>
      </c>
      <c r="B9" s="20" t="s">
        <v>32</v>
      </c>
      <c r="C9" s="546" t="s">
        <v>39</v>
      </c>
      <c r="D9" s="612" t="s">
        <v>28</v>
      </c>
      <c r="E9" s="613" t="s">
        <v>34</v>
      </c>
      <c r="F9" s="614" t="s">
        <v>21</v>
      </c>
      <c r="G9" s="612" t="s">
        <v>41</v>
      </c>
      <c r="H9" s="612" t="s">
        <v>37</v>
      </c>
      <c r="I9" s="630" t="s">
        <v>37</v>
      </c>
      <c r="J9" s="612" t="s">
        <v>21</v>
      </c>
      <c r="K9" s="630" t="s">
        <v>24</v>
      </c>
      <c r="L9" s="612" t="s">
        <v>34</v>
      </c>
      <c r="M9" s="574" t="s">
        <v>21</v>
      </c>
      <c r="N9" s="612" t="s">
        <v>37</v>
      </c>
      <c r="O9" s="630" t="s">
        <v>37</v>
      </c>
      <c r="P9" s="630" t="s">
        <v>21</v>
      </c>
      <c r="Q9" s="630" t="s">
        <v>36</v>
      </c>
      <c r="R9" s="630" t="s">
        <v>28</v>
      </c>
      <c r="S9" s="630" t="s">
        <v>34</v>
      </c>
      <c r="T9" s="612" t="s">
        <v>21</v>
      </c>
      <c r="U9" s="574" t="s">
        <v>21</v>
      </c>
      <c r="V9" s="612" t="s">
        <v>37</v>
      </c>
      <c r="W9" s="615" t="s">
        <v>37</v>
      </c>
      <c r="X9" s="615" t="s">
        <v>21</v>
      </c>
      <c r="Y9" s="615" t="s">
        <v>37</v>
      </c>
      <c r="Z9" s="626" t="s">
        <v>24</v>
      </c>
      <c r="AA9" s="630" t="s">
        <v>34</v>
      </c>
      <c r="AB9" s="612" t="s">
        <v>21</v>
      </c>
      <c r="AC9" s="612" t="s">
        <v>37</v>
      </c>
      <c r="AD9" s="612" t="s">
        <v>37</v>
      </c>
      <c r="AE9" s="612" t="s">
        <v>28</v>
      </c>
      <c r="AF9" s="630" t="s">
        <v>34</v>
      </c>
      <c r="AG9" s="616" t="s">
        <v>21</v>
      </c>
      <c r="AH9" s="587">
        <f t="shared" si="2"/>
        <v>18</v>
      </c>
      <c r="AI9" s="100">
        <f t="shared" si="3"/>
        <v>0</v>
      </c>
      <c r="AJ9" s="101">
        <f t="shared" si="4"/>
        <v>20</v>
      </c>
      <c r="AK9" s="102" t="s">
        <v>38</v>
      </c>
      <c r="AL9" s="103"/>
      <c r="AM9" s="55">
        <f>COUNTIF(D9:AG9,"日")</f>
        <v>9</v>
      </c>
      <c r="AN9" s="55">
        <f t="shared" si="5"/>
        <v>9</v>
      </c>
      <c r="AO9" s="55">
        <f t="shared" si="6"/>
        <v>9</v>
      </c>
      <c r="AP9" s="55">
        <f t="shared" si="7"/>
        <v>2</v>
      </c>
      <c r="AQ9" s="55">
        <f t="shared" si="8"/>
        <v>2</v>
      </c>
      <c r="AR9" s="55">
        <f t="shared" si="9"/>
        <v>2</v>
      </c>
      <c r="AS9" s="55">
        <f t="shared" si="10"/>
        <v>2</v>
      </c>
      <c r="AT9" s="55">
        <f t="shared" si="11"/>
        <v>3</v>
      </c>
      <c r="AU9" s="55">
        <f t="shared" si="12"/>
        <v>3</v>
      </c>
      <c r="AV9" s="55">
        <f t="shared" si="13"/>
        <v>3</v>
      </c>
      <c r="AW9" s="55">
        <f t="shared" si="14"/>
        <v>3</v>
      </c>
    </row>
    <row r="10" spans="1:49" ht="14">
      <c r="A10" s="19" t="s">
        <v>31</v>
      </c>
      <c r="B10" s="20" t="s">
        <v>32</v>
      </c>
      <c r="C10" s="546" t="s">
        <v>45</v>
      </c>
      <c r="D10" s="612" t="s">
        <v>21</v>
      </c>
      <c r="E10" s="613" t="s">
        <v>37</v>
      </c>
      <c r="F10" s="614" t="s">
        <v>37</v>
      </c>
      <c r="G10" s="612" t="s">
        <v>21</v>
      </c>
      <c r="H10" s="612" t="s">
        <v>37</v>
      </c>
      <c r="I10" s="630" t="s">
        <v>37</v>
      </c>
      <c r="J10" s="612" t="s">
        <v>37</v>
      </c>
      <c r="K10" s="630" t="s">
        <v>21</v>
      </c>
      <c r="L10" s="630" t="s">
        <v>37</v>
      </c>
      <c r="M10" s="574" t="s">
        <v>21</v>
      </c>
      <c r="N10" s="574" t="s">
        <v>35</v>
      </c>
      <c r="O10" s="612" t="s">
        <v>37</v>
      </c>
      <c r="P10" s="630" t="s">
        <v>37</v>
      </c>
      <c r="Q10" s="630" t="s">
        <v>37</v>
      </c>
      <c r="R10" s="630" t="s">
        <v>37</v>
      </c>
      <c r="S10" s="563" t="s">
        <v>21</v>
      </c>
      <c r="T10" s="630" t="s">
        <v>37</v>
      </c>
      <c r="U10" s="612" t="s">
        <v>37</v>
      </c>
      <c r="V10" s="574" t="s">
        <v>21</v>
      </c>
      <c r="W10" s="612" t="s">
        <v>37</v>
      </c>
      <c r="X10" s="630" t="s">
        <v>37</v>
      </c>
      <c r="Y10" s="630" t="s">
        <v>21</v>
      </c>
      <c r="Z10" s="626" t="s">
        <v>37</v>
      </c>
      <c r="AA10" s="630" t="s">
        <v>37</v>
      </c>
      <c r="AB10" s="612" t="s">
        <v>37</v>
      </c>
      <c r="AC10" s="612" t="s">
        <v>21</v>
      </c>
      <c r="AD10" s="612" t="s">
        <v>21</v>
      </c>
      <c r="AE10" s="612" t="s">
        <v>37</v>
      </c>
      <c r="AF10" s="630" t="s">
        <v>37</v>
      </c>
      <c r="AG10" s="651" t="s">
        <v>35</v>
      </c>
      <c r="AH10" s="587">
        <f t="shared" si="2"/>
        <v>18</v>
      </c>
      <c r="AI10" s="100">
        <f t="shared" si="3"/>
        <v>2</v>
      </c>
      <c r="AJ10" s="101">
        <f t="shared" si="4"/>
        <v>0</v>
      </c>
      <c r="AK10" s="102" t="s">
        <v>38</v>
      </c>
      <c r="AL10" s="103"/>
      <c r="AM10" s="55">
        <f>COUNTIF(D10:AG10,"日")</f>
        <v>19</v>
      </c>
      <c r="AN10" s="55">
        <f t="shared" si="5"/>
        <v>9</v>
      </c>
      <c r="AO10" s="55">
        <f t="shared" si="6"/>
        <v>9</v>
      </c>
      <c r="AP10" s="55">
        <f t="shared" si="7"/>
        <v>0</v>
      </c>
      <c r="AQ10" s="55">
        <f t="shared" si="8"/>
        <v>0</v>
      </c>
      <c r="AR10" s="55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0</v>
      </c>
      <c r="AV10" s="55">
        <f t="shared" si="13"/>
        <v>0</v>
      </c>
      <c r="AW10" s="55">
        <f t="shared" si="14"/>
        <v>0</v>
      </c>
    </row>
    <row r="11" spans="1:49" ht="14">
      <c r="A11" s="19" t="s">
        <v>31</v>
      </c>
      <c r="B11" s="20" t="s">
        <v>32</v>
      </c>
      <c r="C11" s="546" t="s">
        <v>160</v>
      </c>
      <c r="D11" s="612" t="s">
        <v>37</v>
      </c>
      <c r="E11" s="613" t="s">
        <v>21</v>
      </c>
      <c r="F11" s="614" t="s">
        <v>42</v>
      </c>
      <c r="G11" s="612" t="s">
        <v>42</v>
      </c>
      <c r="H11" s="612" t="s">
        <v>21</v>
      </c>
      <c r="I11" s="630" t="s">
        <v>42</v>
      </c>
      <c r="J11" s="612" t="s">
        <v>42</v>
      </c>
      <c r="K11" s="630" t="s">
        <v>41</v>
      </c>
      <c r="L11" s="630" t="s">
        <v>21</v>
      </c>
      <c r="M11" s="612" t="s">
        <v>41</v>
      </c>
      <c r="N11" s="612" t="s">
        <v>37</v>
      </c>
      <c r="O11" s="612" t="s">
        <v>21</v>
      </c>
      <c r="P11" s="630" t="s">
        <v>41</v>
      </c>
      <c r="Q11" s="630" t="s">
        <v>42</v>
      </c>
      <c r="R11" s="630" t="s">
        <v>21</v>
      </c>
      <c r="S11" s="630" t="s">
        <v>37</v>
      </c>
      <c r="T11" s="630" t="s">
        <v>40</v>
      </c>
      <c r="U11" s="574" t="s">
        <v>21</v>
      </c>
      <c r="V11" s="574" t="s">
        <v>21</v>
      </c>
      <c r="W11" s="612" t="s">
        <v>40</v>
      </c>
      <c r="X11" s="607" t="s">
        <v>36</v>
      </c>
      <c r="Y11" s="637" t="s">
        <v>37</v>
      </c>
      <c r="Z11" s="577" t="s">
        <v>21</v>
      </c>
      <c r="AA11" s="630" t="s">
        <v>42</v>
      </c>
      <c r="AB11" s="612" t="s">
        <v>42</v>
      </c>
      <c r="AC11" s="612" t="s">
        <v>40</v>
      </c>
      <c r="AD11" s="612" t="s">
        <v>37</v>
      </c>
      <c r="AE11" s="612" t="s">
        <v>21</v>
      </c>
      <c r="AF11" s="630" t="s">
        <v>37</v>
      </c>
      <c r="AG11" s="616" t="s">
        <v>36</v>
      </c>
      <c r="AH11" s="587">
        <f t="shared" si="2"/>
        <v>18</v>
      </c>
      <c r="AI11" s="100">
        <f t="shared" si="3"/>
        <v>0</v>
      </c>
      <c r="AJ11" s="101">
        <f t="shared" si="4"/>
        <v>0</v>
      </c>
      <c r="AK11" s="102" t="s">
        <v>38</v>
      </c>
      <c r="AL11" s="103"/>
      <c r="AM11" s="55">
        <f>COUNTIF(D11:AG11,"日")</f>
        <v>6</v>
      </c>
      <c r="AN11" s="55">
        <f t="shared" si="5"/>
        <v>9</v>
      </c>
      <c r="AO11" s="55">
        <f t="shared" si="6"/>
        <v>9</v>
      </c>
      <c r="AP11" s="55">
        <f t="shared" si="7"/>
        <v>0</v>
      </c>
      <c r="AQ11" s="55">
        <f t="shared" si="8"/>
        <v>0</v>
      </c>
      <c r="AR11" s="55">
        <f t="shared" si="9"/>
        <v>0</v>
      </c>
      <c r="AS11" s="55">
        <f t="shared" si="10"/>
        <v>0</v>
      </c>
      <c r="AT11" s="55">
        <f t="shared" si="11"/>
        <v>0</v>
      </c>
      <c r="AU11" s="55">
        <f t="shared" si="12"/>
        <v>0</v>
      </c>
      <c r="AV11" s="55">
        <f t="shared" si="13"/>
        <v>0</v>
      </c>
      <c r="AW11" s="55">
        <f t="shared" si="14"/>
        <v>0</v>
      </c>
    </row>
    <row r="12" spans="1:49" ht="14">
      <c r="A12" s="19"/>
      <c r="B12" s="20"/>
      <c r="C12" s="546"/>
      <c r="D12" s="612"/>
      <c r="E12" s="613"/>
      <c r="F12" s="614"/>
      <c r="G12" s="612"/>
      <c r="H12" s="615"/>
      <c r="I12" s="530"/>
      <c r="J12" s="612"/>
      <c r="K12" s="630"/>
      <c r="L12" s="630"/>
      <c r="M12" s="201"/>
      <c r="N12" s="201"/>
      <c r="O12" s="201"/>
      <c r="P12" s="201"/>
      <c r="Q12" s="630"/>
      <c r="R12" s="635"/>
      <c r="S12" s="630"/>
      <c r="T12" s="634"/>
      <c r="U12" s="612"/>
      <c r="V12" s="612"/>
      <c r="W12" s="634"/>
      <c r="X12" s="201"/>
      <c r="Y12" s="201"/>
      <c r="Z12" s="638"/>
      <c r="AA12" s="630"/>
      <c r="AB12" s="612"/>
      <c r="AC12" s="612"/>
      <c r="AD12" s="612"/>
      <c r="AE12" s="612"/>
      <c r="AF12" s="630"/>
      <c r="AG12" s="616"/>
      <c r="AH12" s="587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/>
      <c r="AN12" s="55">
        <f t="shared" si="5"/>
        <v>0</v>
      </c>
      <c r="AO12" s="55">
        <f t="shared" si="6"/>
        <v>0</v>
      </c>
      <c r="AP12" s="55">
        <f t="shared" si="7"/>
        <v>0</v>
      </c>
      <c r="AQ12" s="55">
        <f t="shared" si="8"/>
        <v>0</v>
      </c>
      <c r="AR12" s="55">
        <f t="shared" si="9"/>
        <v>0</v>
      </c>
      <c r="AS12" s="55">
        <f t="shared" si="10"/>
        <v>0</v>
      </c>
      <c r="AT12" s="55">
        <f t="shared" si="11"/>
        <v>0</v>
      </c>
      <c r="AU12" s="55">
        <f t="shared" si="12"/>
        <v>0</v>
      </c>
      <c r="AV12" s="55">
        <f t="shared" si="13"/>
        <v>0</v>
      </c>
      <c r="AW12" s="55">
        <f t="shared" si="14"/>
        <v>0</v>
      </c>
    </row>
    <row r="13" spans="1:49" ht="14">
      <c r="A13" s="19" t="s">
        <v>46</v>
      </c>
      <c r="B13" s="20" t="s">
        <v>32</v>
      </c>
      <c r="C13" s="49" t="s">
        <v>47</v>
      </c>
      <c r="D13" s="612" t="s">
        <v>21</v>
      </c>
      <c r="E13" s="616" t="s">
        <v>141</v>
      </c>
      <c r="F13" s="617" t="s">
        <v>40</v>
      </c>
      <c r="G13" s="201" t="s">
        <v>40</v>
      </c>
      <c r="H13" s="201" t="s">
        <v>24</v>
      </c>
      <c r="I13" s="201" t="s">
        <v>34</v>
      </c>
      <c r="J13" s="201" t="s">
        <v>21</v>
      </c>
      <c r="K13" s="555" t="s">
        <v>21</v>
      </c>
      <c r="L13" s="615" t="s">
        <v>24</v>
      </c>
      <c r="M13" s="615" t="s">
        <v>34</v>
      </c>
      <c r="N13" s="612" t="s">
        <v>21</v>
      </c>
      <c r="O13" s="612" t="s">
        <v>42</v>
      </c>
      <c r="P13" s="630" t="s">
        <v>24</v>
      </c>
      <c r="Q13" s="630" t="s">
        <v>34</v>
      </c>
      <c r="R13" s="615" t="s">
        <v>21</v>
      </c>
      <c r="S13" s="615" t="s">
        <v>42</v>
      </c>
      <c r="T13" s="615" t="s">
        <v>35</v>
      </c>
      <c r="U13" s="615" t="s">
        <v>24</v>
      </c>
      <c r="V13" s="615" t="s">
        <v>34</v>
      </c>
      <c r="W13" s="612" t="s">
        <v>21</v>
      </c>
      <c r="X13" s="143" t="s">
        <v>21</v>
      </c>
      <c r="Y13" s="201" t="s">
        <v>42</v>
      </c>
      <c r="Z13" s="211" t="s">
        <v>35</v>
      </c>
      <c r="AA13" s="615" t="s">
        <v>121</v>
      </c>
      <c r="AB13" s="636" t="s">
        <v>21</v>
      </c>
      <c r="AC13" s="639" t="s">
        <v>121</v>
      </c>
      <c r="AD13" s="639" t="s">
        <v>40</v>
      </c>
      <c r="AE13" s="640" t="s">
        <v>40</v>
      </c>
      <c r="AF13" s="641" t="s">
        <v>21</v>
      </c>
      <c r="AG13" s="652" t="s">
        <v>40</v>
      </c>
      <c r="AH13" s="587">
        <f t="shared" si="2"/>
        <v>18</v>
      </c>
      <c r="AI13" s="100">
        <f t="shared" si="3"/>
        <v>2</v>
      </c>
      <c r="AJ13" s="101">
        <f t="shared" si="4"/>
        <v>16</v>
      </c>
      <c r="AK13" s="104" t="s">
        <v>48</v>
      </c>
      <c r="AL13" s="103"/>
      <c r="AM13" s="55">
        <f t="shared" ref="AM13:AM24" si="15">COUNTIF(D13:AG13,"日")</f>
        <v>0</v>
      </c>
      <c r="AN13" s="55">
        <f t="shared" si="5"/>
        <v>9</v>
      </c>
      <c r="AO13" s="55">
        <f t="shared" si="6"/>
        <v>9</v>
      </c>
      <c r="AP13" s="55">
        <f t="shared" si="7"/>
        <v>4</v>
      </c>
      <c r="AQ13" s="55">
        <f t="shared" si="8"/>
        <v>4</v>
      </c>
      <c r="AR13" s="55">
        <f t="shared" si="9"/>
        <v>4</v>
      </c>
      <c r="AS13" s="55">
        <f t="shared" si="10"/>
        <v>4</v>
      </c>
      <c r="AT13" s="55">
        <f t="shared" si="11"/>
        <v>0</v>
      </c>
      <c r="AU13" s="55">
        <f t="shared" si="12"/>
        <v>0</v>
      </c>
      <c r="AV13" s="55">
        <f t="shared" si="13"/>
        <v>0</v>
      </c>
      <c r="AW13" s="55">
        <f t="shared" si="14"/>
        <v>0</v>
      </c>
    </row>
    <row r="14" spans="1:49" ht="14">
      <c r="A14" s="19" t="s">
        <v>46</v>
      </c>
      <c r="B14" s="20" t="s">
        <v>32</v>
      </c>
      <c r="C14" s="49" t="s">
        <v>49</v>
      </c>
      <c r="D14" s="201" t="s">
        <v>21</v>
      </c>
      <c r="E14" s="613" t="s">
        <v>28</v>
      </c>
      <c r="F14" s="614" t="s">
        <v>34</v>
      </c>
      <c r="G14" s="574" t="s">
        <v>21</v>
      </c>
      <c r="H14" s="615" t="s">
        <v>41</v>
      </c>
      <c r="I14" s="495" t="s">
        <v>21</v>
      </c>
      <c r="J14" s="612" t="s">
        <v>41</v>
      </c>
      <c r="K14" s="276" t="s">
        <v>35</v>
      </c>
      <c r="L14" s="201" t="s">
        <v>41</v>
      </c>
      <c r="M14" s="201" t="s">
        <v>28</v>
      </c>
      <c r="N14" s="201" t="s">
        <v>34</v>
      </c>
      <c r="O14" s="201" t="s">
        <v>21</v>
      </c>
      <c r="P14" s="107" t="s">
        <v>141</v>
      </c>
      <c r="Q14" s="143" t="s">
        <v>21</v>
      </c>
      <c r="R14" s="107" t="s">
        <v>21</v>
      </c>
      <c r="S14" s="201" t="s">
        <v>41</v>
      </c>
      <c r="T14" s="201" t="s">
        <v>28</v>
      </c>
      <c r="U14" s="612" t="s">
        <v>34</v>
      </c>
      <c r="V14" s="201" t="s">
        <v>21</v>
      </c>
      <c r="W14" s="201" t="s">
        <v>41</v>
      </c>
      <c r="X14" s="201" t="s">
        <v>21</v>
      </c>
      <c r="Y14" s="201" t="s">
        <v>41</v>
      </c>
      <c r="Z14" s="211" t="s">
        <v>41</v>
      </c>
      <c r="AA14" s="201" t="s">
        <v>28</v>
      </c>
      <c r="AB14" s="612" t="s">
        <v>34</v>
      </c>
      <c r="AC14" s="574" t="s">
        <v>21</v>
      </c>
      <c r="AD14" s="612" t="s">
        <v>36</v>
      </c>
      <c r="AE14" s="612" t="s">
        <v>36</v>
      </c>
      <c r="AF14" s="630" t="s">
        <v>35</v>
      </c>
      <c r="AG14" s="616" t="s">
        <v>28</v>
      </c>
      <c r="AH14" s="587">
        <f t="shared" si="2"/>
        <v>18</v>
      </c>
      <c r="AI14" s="100">
        <f t="shared" si="3"/>
        <v>2</v>
      </c>
      <c r="AJ14" s="101">
        <f t="shared" si="4"/>
        <v>20</v>
      </c>
      <c r="AK14" s="104" t="s">
        <v>48</v>
      </c>
      <c r="AL14" s="103"/>
      <c r="AM14" s="55">
        <f t="shared" si="15"/>
        <v>0</v>
      </c>
      <c r="AN14" s="55">
        <f t="shared" si="5"/>
        <v>9</v>
      </c>
      <c r="AO14" s="55">
        <f t="shared" si="6"/>
        <v>9</v>
      </c>
      <c r="AP14" s="55">
        <f t="shared" si="7"/>
        <v>0</v>
      </c>
      <c r="AQ14" s="55">
        <f t="shared" si="8"/>
        <v>0</v>
      </c>
      <c r="AR14" s="55">
        <f t="shared" si="9"/>
        <v>0</v>
      </c>
      <c r="AS14" s="55">
        <f t="shared" si="10"/>
        <v>0</v>
      </c>
      <c r="AT14" s="55">
        <f t="shared" si="11"/>
        <v>5</v>
      </c>
      <c r="AU14" s="55">
        <f t="shared" si="12"/>
        <v>5</v>
      </c>
      <c r="AV14" s="55">
        <f t="shared" si="13"/>
        <v>5</v>
      </c>
      <c r="AW14" s="55">
        <f t="shared" si="14"/>
        <v>5</v>
      </c>
    </row>
    <row r="15" spans="1:49" ht="14">
      <c r="A15" s="19" t="s">
        <v>46</v>
      </c>
      <c r="B15" s="20" t="s">
        <v>32</v>
      </c>
      <c r="C15" s="49" t="s">
        <v>153</v>
      </c>
      <c r="D15" s="398" t="s">
        <v>34</v>
      </c>
      <c r="E15" s="398" t="s">
        <v>21</v>
      </c>
      <c r="F15" s="618" t="s">
        <v>21</v>
      </c>
      <c r="G15" s="619" t="s">
        <v>165</v>
      </c>
      <c r="H15" s="619" t="s">
        <v>165</v>
      </c>
      <c r="I15" s="619" t="s">
        <v>165</v>
      </c>
      <c r="J15" s="631" t="s">
        <v>28</v>
      </c>
      <c r="K15" s="630" t="s">
        <v>34</v>
      </c>
      <c r="L15" s="574" t="s">
        <v>21</v>
      </c>
      <c r="M15" s="201" t="s">
        <v>24</v>
      </c>
      <c r="N15" s="201" t="s">
        <v>34</v>
      </c>
      <c r="O15" s="201" t="s">
        <v>21</v>
      </c>
      <c r="P15" s="201" t="s">
        <v>40</v>
      </c>
      <c r="Q15" s="615" t="s">
        <v>21</v>
      </c>
      <c r="R15" s="563" t="s">
        <v>21</v>
      </c>
      <c r="S15" s="630" t="s">
        <v>28</v>
      </c>
      <c r="T15" s="630" t="s">
        <v>34</v>
      </c>
      <c r="U15" s="612" t="s">
        <v>21</v>
      </c>
      <c r="V15" s="612" t="s">
        <v>40</v>
      </c>
      <c r="W15" s="612" t="s">
        <v>35</v>
      </c>
      <c r="X15" s="612" t="s">
        <v>41</v>
      </c>
      <c r="Y15" s="630" t="s">
        <v>24</v>
      </c>
      <c r="Z15" s="614" t="s">
        <v>34</v>
      </c>
      <c r="AA15" s="612" t="s">
        <v>21</v>
      </c>
      <c r="AB15" s="201" t="s">
        <v>36</v>
      </c>
      <c r="AC15" s="201" t="s">
        <v>24</v>
      </c>
      <c r="AD15" s="201" t="s">
        <v>34</v>
      </c>
      <c r="AE15" s="143" t="s">
        <v>21</v>
      </c>
      <c r="AF15" s="271" t="s">
        <v>28</v>
      </c>
      <c r="AG15" s="616" t="s">
        <v>34</v>
      </c>
      <c r="AH15" s="587">
        <f t="shared" si="2"/>
        <v>18</v>
      </c>
      <c r="AI15" s="100">
        <f t="shared" si="3"/>
        <v>1</v>
      </c>
      <c r="AJ15" s="101">
        <f t="shared" si="4"/>
        <v>24</v>
      </c>
      <c r="AK15" s="104" t="s">
        <v>48</v>
      </c>
      <c r="AL15" s="103"/>
      <c r="AM15" s="55">
        <f t="shared" si="15"/>
        <v>0</v>
      </c>
      <c r="AN15" s="55">
        <f t="shared" si="5"/>
        <v>9</v>
      </c>
      <c r="AO15" s="55">
        <f t="shared" si="6"/>
        <v>9</v>
      </c>
      <c r="AP15" s="55">
        <f t="shared" si="7"/>
        <v>3</v>
      </c>
      <c r="AQ15" s="55">
        <f t="shared" si="8"/>
        <v>3</v>
      </c>
      <c r="AR15" s="55">
        <f t="shared" si="9"/>
        <v>3</v>
      </c>
      <c r="AS15" s="55">
        <f t="shared" si="10"/>
        <v>3</v>
      </c>
      <c r="AT15" s="55">
        <f t="shared" si="11"/>
        <v>3</v>
      </c>
      <c r="AU15" s="55">
        <f t="shared" si="12"/>
        <v>3</v>
      </c>
      <c r="AV15" s="55">
        <f t="shared" si="13"/>
        <v>3</v>
      </c>
      <c r="AW15" s="55">
        <f t="shared" si="14"/>
        <v>3</v>
      </c>
    </row>
    <row r="16" spans="1:49" ht="14">
      <c r="A16" s="33" t="s">
        <v>46</v>
      </c>
      <c r="B16" s="34" t="s">
        <v>32</v>
      </c>
      <c r="C16" s="49" t="s">
        <v>52</v>
      </c>
      <c r="D16" s="620" t="s">
        <v>21</v>
      </c>
      <c r="E16" s="551" t="s">
        <v>21</v>
      </c>
      <c r="F16" s="614" t="s">
        <v>21</v>
      </c>
      <c r="G16" s="621" t="s">
        <v>36</v>
      </c>
      <c r="H16" s="621" t="s">
        <v>42</v>
      </c>
      <c r="I16" s="632" t="s">
        <v>28</v>
      </c>
      <c r="J16" s="612" t="s">
        <v>34</v>
      </c>
      <c r="K16" s="630" t="s">
        <v>21</v>
      </c>
      <c r="L16" s="612" t="s">
        <v>40</v>
      </c>
      <c r="M16" s="633" t="s">
        <v>41</v>
      </c>
      <c r="N16" s="612" t="s">
        <v>40</v>
      </c>
      <c r="O16" s="630" t="s">
        <v>40</v>
      </c>
      <c r="P16" s="563" t="s">
        <v>21</v>
      </c>
      <c r="Q16" s="630" t="s">
        <v>21</v>
      </c>
      <c r="R16" s="630" t="s">
        <v>42</v>
      </c>
      <c r="S16" s="630" t="s">
        <v>40</v>
      </c>
      <c r="T16" s="630" t="s">
        <v>24</v>
      </c>
      <c r="U16" s="612" t="s">
        <v>34</v>
      </c>
      <c r="V16" s="612" t="s">
        <v>21</v>
      </c>
      <c r="W16" s="634" t="s">
        <v>42</v>
      </c>
      <c r="X16" s="630" t="s">
        <v>28</v>
      </c>
      <c r="Y16" s="630" t="s">
        <v>34</v>
      </c>
      <c r="Z16" s="626" t="s">
        <v>21</v>
      </c>
      <c r="AA16" s="630" t="s">
        <v>35</v>
      </c>
      <c r="AB16" s="612" t="s">
        <v>40</v>
      </c>
      <c r="AC16" s="612" t="s">
        <v>141</v>
      </c>
      <c r="AD16" s="612" t="s">
        <v>24</v>
      </c>
      <c r="AE16" s="612" t="s">
        <v>34</v>
      </c>
      <c r="AF16" s="630" t="s">
        <v>21</v>
      </c>
      <c r="AG16" s="616" t="s">
        <v>41</v>
      </c>
      <c r="AH16" s="587">
        <f t="shared" si="2"/>
        <v>18</v>
      </c>
      <c r="AI16" s="100">
        <f t="shared" si="3"/>
        <v>1</v>
      </c>
      <c r="AJ16" s="101">
        <f t="shared" si="4"/>
        <v>16</v>
      </c>
      <c r="AK16" s="104" t="s">
        <v>51</v>
      </c>
      <c r="AL16" s="103"/>
      <c r="AM16" s="55">
        <f t="shared" si="15"/>
        <v>0</v>
      </c>
      <c r="AN16" s="55">
        <f t="shared" si="5"/>
        <v>9</v>
      </c>
      <c r="AO16" s="55">
        <f t="shared" si="6"/>
        <v>9</v>
      </c>
      <c r="AP16" s="55">
        <f t="shared" si="7"/>
        <v>2</v>
      </c>
      <c r="AQ16" s="55">
        <f t="shared" si="8"/>
        <v>2</v>
      </c>
      <c r="AR16" s="55">
        <f t="shared" si="9"/>
        <v>2</v>
      </c>
      <c r="AS16" s="55">
        <f t="shared" si="10"/>
        <v>2</v>
      </c>
      <c r="AT16" s="55">
        <f t="shared" si="11"/>
        <v>2</v>
      </c>
      <c r="AU16" s="55">
        <f t="shared" si="12"/>
        <v>2</v>
      </c>
      <c r="AV16" s="55">
        <f t="shared" si="13"/>
        <v>2</v>
      </c>
      <c r="AW16" s="55">
        <f t="shared" si="14"/>
        <v>2</v>
      </c>
    </row>
    <row r="17" spans="1:49" ht="14">
      <c r="A17" s="33" t="s">
        <v>46</v>
      </c>
      <c r="B17" s="34" t="s">
        <v>32</v>
      </c>
      <c r="C17" s="559" t="s">
        <v>53</v>
      </c>
      <c r="D17" s="620" t="s">
        <v>34</v>
      </c>
      <c r="E17" s="622" t="s">
        <v>21</v>
      </c>
      <c r="F17" s="567" t="s">
        <v>21</v>
      </c>
      <c r="G17" s="612" t="s">
        <v>24</v>
      </c>
      <c r="H17" s="612" t="s">
        <v>34</v>
      </c>
      <c r="I17" s="630" t="s">
        <v>21</v>
      </c>
      <c r="J17" s="612" t="s">
        <v>40</v>
      </c>
      <c r="K17" s="583" t="s">
        <v>41</v>
      </c>
      <c r="L17" s="630" t="s">
        <v>28</v>
      </c>
      <c r="M17" s="612" t="s">
        <v>34</v>
      </c>
      <c r="N17" s="612" t="s">
        <v>21</v>
      </c>
      <c r="O17" s="612" t="s">
        <v>35</v>
      </c>
      <c r="P17" s="630" t="s">
        <v>42</v>
      </c>
      <c r="Q17" s="630" t="s">
        <v>24</v>
      </c>
      <c r="R17" s="630" t="s">
        <v>34</v>
      </c>
      <c r="S17" s="630" t="s">
        <v>21</v>
      </c>
      <c r="T17" s="560" t="s">
        <v>42</v>
      </c>
      <c r="U17" s="612" t="s">
        <v>21</v>
      </c>
      <c r="V17" s="612" t="s">
        <v>141</v>
      </c>
      <c r="W17" s="612" t="s">
        <v>24</v>
      </c>
      <c r="X17" s="630" t="s">
        <v>34</v>
      </c>
      <c r="Y17" s="642" t="s">
        <v>21</v>
      </c>
      <c r="Z17" s="643" t="s">
        <v>21</v>
      </c>
      <c r="AA17" s="630" t="s">
        <v>36</v>
      </c>
      <c r="AB17" s="612" t="s">
        <v>28</v>
      </c>
      <c r="AC17" s="612" t="s">
        <v>34</v>
      </c>
      <c r="AD17" s="612" t="s">
        <v>21</v>
      </c>
      <c r="AE17" s="612" t="s">
        <v>41</v>
      </c>
      <c r="AF17" s="630" t="s">
        <v>41</v>
      </c>
      <c r="AG17" s="279" t="s">
        <v>42</v>
      </c>
      <c r="AH17" s="587">
        <f t="shared" si="2"/>
        <v>18</v>
      </c>
      <c r="AI17" s="100">
        <f t="shared" si="3"/>
        <v>1</v>
      </c>
      <c r="AJ17" s="101">
        <f t="shared" si="4"/>
        <v>20</v>
      </c>
      <c r="AK17" s="104" t="s">
        <v>51</v>
      </c>
      <c r="AL17" s="103"/>
      <c r="AM17" s="55">
        <f t="shared" si="15"/>
        <v>0</v>
      </c>
      <c r="AN17" s="55">
        <f t="shared" si="5"/>
        <v>9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 s="55">
        <f t="shared" si="9"/>
        <v>3</v>
      </c>
      <c r="AS17" s="55">
        <f t="shared" si="10"/>
        <v>3</v>
      </c>
      <c r="AT17" s="55">
        <f t="shared" si="11"/>
        <v>2</v>
      </c>
      <c r="AU17" s="55">
        <f t="shared" si="12"/>
        <v>2</v>
      </c>
      <c r="AV17" s="55">
        <f t="shared" si="13"/>
        <v>2</v>
      </c>
      <c r="AW17" s="55">
        <f t="shared" si="14"/>
        <v>2</v>
      </c>
    </row>
    <row r="18" spans="1:49" ht="14">
      <c r="A18" s="19" t="s">
        <v>46</v>
      </c>
      <c r="B18" s="34" t="s">
        <v>32</v>
      </c>
      <c r="C18" s="49" t="s">
        <v>54</v>
      </c>
      <c r="D18" s="612" t="s">
        <v>40</v>
      </c>
      <c r="E18" s="613" t="s">
        <v>24</v>
      </c>
      <c r="F18" s="614" t="s">
        <v>34</v>
      </c>
      <c r="G18" s="612" t="s">
        <v>21</v>
      </c>
      <c r="H18" s="612" t="s">
        <v>40</v>
      </c>
      <c r="I18" s="615" t="s">
        <v>36</v>
      </c>
      <c r="J18" s="612" t="s">
        <v>36</v>
      </c>
      <c r="K18" s="630" t="s">
        <v>40</v>
      </c>
      <c r="L18" s="630" t="s">
        <v>21</v>
      </c>
      <c r="M18" s="612" t="s">
        <v>40</v>
      </c>
      <c r="N18" s="612" t="s">
        <v>21</v>
      </c>
      <c r="O18" s="630" t="s">
        <v>24</v>
      </c>
      <c r="P18" s="630" t="s">
        <v>34</v>
      </c>
      <c r="Q18" s="612" t="s">
        <v>21</v>
      </c>
      <c r="R18" s="612" t="s">
        <v>141</v>
      </c>
      <c r="S18" s="574" t="s">
        <v>21</v>
      </c>
      <c r="T18" s="630" t="s">
        <v>36</v>
      </c>
      <c r="U18" s="612" t="s">
        <v>28</v>
      </c>
      <c r="V18" s="612" t="s">
        <v>34</v>
      </c>
      <c r="W18" s="612" t="s">
        <v>21</v>
      </c>
      <c r="X18" s="630" t="s">
        <v>40</v>
      </c>
      <c r="Y18" s="612" t="s">
        <v>28</v>
      </c>
      <c r="Z18" s="644" t="s">
        <v>34</v>
      </c>
      <c r="AA18" s="615" t="s">
        <v>21</v>
      </c>
      <c r="AB18" s="615" t="s">
        <v>21</v>
      </c>
      <c r="AC18" s="639" t="s">
        <v>42</v>
      </c>
      <c r="AD18" s="639" t="s">
        <v>42</v>
      </c>
      <c r="AE18" s="574" t="s">
        <v>24</v>
      </c>
      <c r="AF18" s="563" t="s">
        <v>34</v>
      </c>
      <c r="AG18" s="143" t="s">
        <v>21</v>
      </c>
      <c r="AH18" s="587">
        <f t="shared" si="2"/>
        <v>18</v>
      </c>
      <c r="AI18" s="100">
        <f t="shared" si="3"/>
        <v>0</v>
      </c>
      <c r="AJ18" s="101">
        <f t="shared" si="4"/>
        <v>20</v>
      </c>
      <c r="AK18" s="104" t="s">
        <v>48</v>
      </c>
      <c r="AL18" s="103"/>
      <c r="AM18" s="55">
        <f t="shared" si="15"/>
        <v>0</v>
      </c>
      <c r="AN18" s="55">
        <f t="shared" si="5"/>
        <v>9</v>
      </c>
      <c r="AO18" s="55">
        <f t="shared" si="6"/>
        <v>9</v>
      </c>
      <c r="AP18" s="55">
        <f t="shared" si="7"/>
        <v>3</v>
      </c>
      <c r="AQ18" s="55">
        <f t="shared" si="8"/>
        <v>3</v>
      </c>
      <c r="AR18" s="55">
        <f t="shared" si="9"/>
        <v>3</v>
      </c>
      <c r="AS18" s="55">
        <f t="shared" si="10"/>
        <v>3</v>
      </c>
      <c r="AT18" s="55">
        <f t="shared" si="11"/>
        <v>2</v>
      </c>
      <c r="AU18" s="55">
        <f t="shared" si="12"/>
        <v>2</v>
      </c>
      <c r="AV18" s="55">
        <f t="shared" si="13"/>
        <v>2</v>
      </c>
      <c r="AW18" s="55">
        <f t="shared" si="14"/>
        <v>2</v>
      </c>
    </row>
    <row r="19" spans="1:49" ht="14">
      <c r="A19" s="19" t="s">
        <v>46</v>
      </c>
      <c r="B19" s="34" t="s">
        <v>32</v>
      </c>
      <c r="C19" s="49" t="s">
        <v>55</v>
      </c>
      <c r="D19" s="615" t="s">
        <v>41</v>
      </c>
      <c r="E19" s="623" t="s">
        <v>40</v>
      </c>
      <c r="F19" s="624" t="s">
        <v>24</v>
      </c>
      <c r="G19" s="615" t="s">
        <v>34</v>
      </c>
      <c r="H19" s="615" t="s">
        <v>21</v>
      </c>
      <c r="I19" s="615" t="s">
        <v>40</v>
      </c>
      <c r="J19" s="615" t="s">
        <v>24</v>
      </c>
      <c r="K19" s="615" t="s">
        <v>34</v>
      </c>
      <c r="L19" s="615" t="s">
        <v>21</v>
      </c>
      <c r="M19" s="615" t="s">
        <v>21</v>
      </c>
      <c r="N19" s="615" t="s">
        <v>36</v>
      </c>
      <c r="O19" s="615" t="s">
        <v>141</v>
      </c>
      <c r="P19" s="615" t="s">
        <v>21</v>
      </c>
      <c r="Q19" s="615" t="s">
        <v>28</v>
      </c>
      <c r="R19" s="615" t="s">
        <v>34</v>
      </c>
      <c r="S19" s="615" t="s">
        <v>21</v>
      </c>
      <c r="T19" s="615" t="s">
        <v>21</v>
      </c>
      <c r="U19" s="615" t="s">
        <v>41</v>
      </c>
      <c r="V19" s="615" t="s">
        <v>28</v>
      </c>
      <c r="W19" s="615" t="s">
        <v>34</v>
      </c>
      <c r="X19" s="630" t="s">
        <v>21</v>
      </c>
      <c r="Y19" s="615" t="s">
        <v>36</v>
      </c>
      <c r="Z19" s="644" t="s">
        <v>40</v>
      </c>
      <c r="AA19" s="615" t="s">
        <v>24</v>
      </c>
      <c r="AB19" s="201" t="s">
        <v>34</v>
      </c>
      <c r="AC19" s="639" t="s">
        <v>21</v>
      </c>
      <c r="AD19" s="639" t="s">
        <v>41</v>
      </c>
      <c r="AE19" s="639" t="s">
        <v>21</v>
      </c>
      <c r="AF19" s="645" t="s">
        <v>36</v>
      </c>
      <c r="AG19" s="616" t="s">
        <v>35</v>
      </c>
      <c r="AH19" s="587">
        <f t="shared" si="2"/>
        <v>18</v>
      </c>
      <c r="AI19" s="100">
        <f t="shared" si="3"/>
        <v>1</v>
      </c>
      <c r="AJ19" s="101">
        <f t="shared" si="4"/>
        <v>20</v>
      </c>
      <c r="AK19" s="104" t="s">
        <v>51</v>
      </c>
      <c r="AL19" s="98"/>
      <c r="AM19" s="55">
        <f t="shared" si="15"/>
        <v>0</v>
      </c>
      <c r="AN19" s="55">
        <f t="shared" si="5"/>
        <v>9</v>
      </c>
      <c r="AO19" s="55">
        <f t="shared" si="6"/>
        <v>9</v>
      </c>
      <c r="AP19" s="55">
        <f t="shared" si="7"/>
        <v>3</v>
      </c>
      <c r="AQ19" s="55">
        <f t="shared" si="8"/>
        <v>3</v>
      </c>
      <c r="AR19" s="55">
        <f t="shared" si="9"/>
        <v>3</v>
      </c>
      <c r="AS19" s="55">
        <f t="shared" si="10"/>
        <v>3</v>
      </c>
      <c r="AT19" s="55">
        <f t="shared" si="11"/>
        <v>2</v>
      </c>
      <c r="AU19" s="55">
        <f t="shared" si="12"/>
        <v>2</v>
      </c>
      <c r="AV19" s="55">
        <f t="shared" si="13"/>
        <v>2</v>
      </c>
      <c r="AW19" s="55">
        <f t="shared" si="14"/>
        <v>2</v>
      </c>
    </row>
    <row r="20" spans="1:49" ht="14">
      <c r="A20" s="19" t="s">
        <v>46</v>
      </c>
      <c r="B20" s="20" t="s">
        <v>32</v>
      </c>
      <c r="C20" s="49" t="s">
        <v>56</v>
      </c>
      <c r="D20" s="625" t="s">
        <v>21</v>
      </c>
      <c r="E20" s="623" t="s">
        <v>36</v>
      </c>
      <c r="F20" s="624" t="s">
        <v>36</v>
      </c>
      <c r="G20" s="201" t="s">
        <v>28</v>
      </c>
      <c r="H20" s="201" t="s">
        <v>34</v>
      </c>
      <c r="I20" s="201" t="s">
        <v>21</v>
      </c>
      <c r="J20" s="616" t="s">
        <v>21</v>
      </c>
      <c r="K20" s="616" t="s">
        <v>42</v>
      </c>
      <c r="L20" s="201" t="s">
        <v>42</v>
      </c>
      <c r="M20" s="201" t="s">
        <v>42</v>
      </c>
      <c r="N20" s="201" t="s">
        <v>24</v>
      </c>
      <c r="O20" s="201" t="s">
        <v>34</v>
      </c>
      <c r="P20" s="201" t="s">
        <v>21</v>
      </c>
      <c r="Q20" s="201" t="s">
        <v>40</v>
      </c>
      <c r="R20" s="201" t="s">
        <v>24</v>
      </c>
      <c r="S20" s="201" t="s">
        <v>34</v>
      </c>
      <c r="T20" s="201" t="s">
        <v>21</v>
      </c>
      <c r="U20" s="201" t="s">
        <v>36</v>
      </c>
      <c r="V20" s="201" t="s">
        <v>42</v>
      </c>
      <c r="W20" s="201" t="s">
        <v>35</v>
      </c>
      <c r="X20" s="630" t="s">
        <v>42</v>
      </c>
      <c r="Y20" s="563" t="s">
        <v>21</v>
      </c>
      <c r="Z20" s="644" t="s">
        <v>42</v>
      </c>
      <c r="AA20" s="143" t="s">
        <v>21</v>
      </c>
      <c r="AB20" s="272" t="s">
        <v>21</v>
      </c>
      <c r="AC20" s="616" t="s">
        <v>28</v>
      </c>
      <c r="AD20" s="616" t="s">
        <v>34</v>
      </c>
      <c r="AE20" s="616" t="s">
        <v>21</v>
      </c>
      <c r="AF20" s="271" t="s">
        <v>24</v>
      </c>
      <c r="AG20" s="616" t="s">
        <v>34</v>
      </c>
      <c r="AH20" s="587">
        <f t="shared" si="2"/>
        <v>18</v>
      </c>
      <c r="AI20" s="100">
        <f t="shared" si="3"/>
        <v>1</v>
      </c>
      <c r="AJ20" s="101">
        <f t="shared" si="4"/>
        <v>20</v>
      </c>
      <c r="AK20" s="104" t="s">
        <v>48</v>
      </c>
      <c r="AL20" s="98"/>
      <c r="AM20" s="55">
        <f t="shared" si="15"/>
        <v>0</v>
      </c>
      <c r="AN20" s="55">
        <f t="shared" si="5"/>
        <v>9</v>
      </c>
      <c r="AO20" s="55">
        <f t="shared" si="6"/>
        <v>9</v>
      </c>
      <c r="AP20" s="55">
        <f t="shared" si="7"/>
        <v>3</v>
      </c>
      <c r="AQ20" s="55">
        <f t="shared" si="8"/>
        <v>3</v>
      </c>
      <c r="AR20" s="55">
        <f t="shared" si="9"/>
        <v>3</v>
      </c>
      <c r="AS20" s="55">
        <f t="shared" si="10"/>
        <v>3</v>
      </c>
      <c r="AT20" s="55">
        <f t="shared" si="11"/>
        <v>2</v>
      </c>
      <c r="AU20" s="55">
        <f t="shared" si="12"/>
        <v>2</v>
      </c>
      <c r="AV20" s="55">
        <f t="shared" si="13"/>
        <v>2</v>
      </c>
      <c r="AW20" s="55">
        <f t="shared" si="14"/>
        <v>2</v>
      </c>
    </row>
    <row r="21" spans="1:49" ht="14">
      <c r="A21" s="19" t="s">
        <v>46</v>
      </c>
      <c r="B21" s="34" t="s">
        <v>32</v>
      </c>
      <c r="C21" s="49" t="s">
        <v>57</v>
      </c>
      <c r="D21" s="612" t="s">
        <v>24</v>
      </c>
      <c r="E21" s="623" t="s">
        <v>34</v>
      </c>
      <c r="F21" s="626" t="s">
        <v>21</v>
      </c>
      <c r="G21" s="619" t="s">
        <v>165</v>
      </c>
      <c r="H21" s="627" t="s">
        <v>141</v>
      </c>
      <c r="I21" s="619" t="s">
        <v>165</v>
      </c>
      <c r="J21" s="615" t="s">
        <v>21</v>
      </c>
      <c r="K21" s="615" t="s">
        <v>28</v>
      </c>
      <c r="L21" s="615" t="s">
        <v>34</v>
      </c>
      <c r="M21" s="615" t="s">
        <v>21</v>
      </c>
      <c r="N21" s="615" t="s">
        <v>42</v>
      </c>
      <c r="O21" s="630" t="s">
        <v>36</v>
      </c>
      <c r="P21" s="630" t="s">
        <v>28</v>
      </c>
      <c r="Q21" s="612" t="s">
        <v>34</v>
      </c>
      <c r="R21" s="574" t="s">
        <v>21</v>
      </c>
      <c r="S21" s="553" t="s">
        <v>21</v>
      </c>
      <c r="T21" s="630" t="s">
        <v>35</v>
      </c>
      <c r="U21" s="612" t="s">
        <v>42</v>
      </c>
      <c r="V21" s="612" t="s">
        <v>24</v>
      </c>
      <c r="W21" s="612" t="s">
        <v>34</v>
      </c>
      <c r="X21" s="630" t="s">
        <v>21</v>
      </c>
      <c r="Y21" s="612" t="s">
        <v>40</v>
      </c>
      <c r="Z21" s="626" t="s">
        <v>28</v>
      </c>
      <c r="AA21" s="630" t="s">
        <v>34</v>
      </c>
      <c r="AB21" s="201" t="s">
        <v>21</v>
      </c>
      <c r="AC21" s="613" t="s">
        <v>41</v>
      </c>
      <c r="AD21" s="646" t="s">
        <v>21</v>
      </c>
      <c r="AE21" s="630" t="s">
        <v>21</v>
      </c>
      <c r="AF21" s="630" t="s">
        <v>40</v>
      </c>
      <c r="AG21" s="651" t="s">
        <v>24</v>
      </c>
      <c r="AH21" s="587">
        <f t="shared" si="2"/>
        <v>18</v>
      </c>
      <c r="AI21" s="100">
        <f t="shared" si="3"/>
        <v>1</v>
      </c>
      <c r="AJ21" s="101">
        <f t="shared" si="4"/>
        <v>24</v>
      </c>
      <c r="AK21" s="104" t="s">
        <v>48</v>
      </c>
      <c r="AL21" s="98"/>
      <c r="AM21" s="55">
        <f t="shared" si="15"/>
        <v>0</v>
      </c>
      <c r="AN21" s="55">
        <f t="shared" si="5"/>
        <v>9</v>
      </c>
      <c r="AO21" s="55">
        <f t="shared" si="6"/>
        <v>9</v>
      </c>
      <c r="AP21" s="55">
        <f t="shared" si="7"/>
        <v>3</v>
      </c>
      <c r="AQ21" s="55">
        <f t="shared" si="8"/>
        <v>3</v>
      </c>
      <c r="AR21" s="55">
        <f t="shared" si="9"/>
        <v>3</v>
      </c>
      <c r="AS21" s="55">
        <f t="shared" si="10"/>
        <v>3</v>
      </c>
      <c r="AT21" s="55">
        <f t="shared" si="11"/>
        <v>3</v>
      </c>
      <c r="AU21" s="55">
        <f t="shared" si="12"/>
        <v>3</v>
      </c>
      <c r="AV21" s="55">
        <f t="shared" si="13"/>
        <v>3</v>
      </c>
      <c r="AW21" s="55">
        <f t="shared" si="14"/>
        <v>3</v>
      </c>
    </row>
    <row r="22" spans="1:49" ht="14">
      <c r="A22" s="294" t="s">
        <v>46</v>
      </c>
      <c r="B22" s="37" t="s">
        <v>32</v>
      </c>
      <c r="C22" s="557" t="s">
        <v>129</v>
      </c>
      <c r="D22" s="615" t="s">
        <v>42</v>
      </c>
      <c r="E22" s="623" t="s">
        <v>21</v>
      </c>
      <c r="F22" s="624" t="s">
        <v>28</v>
      </c>
      <c r="G22" s="615" t="s">
        <v>34</v>
      </c>
      <c r="H22" s="615" t="s">
        <v>21</v>
      </c>
      <c r="I22" s="555" t="s">
        <v>24</v>
      </c>
      <c r="J22" s="555" t="s">
        <v>34</v>
      </c>
      <c r="K22" s="555" t="s">
        <v>21</v>
      </c>
      <c r="L22" s="555" t="s">
        <v>21</v>
      </c>
      <c r="M22" s="555" t="s">
        <v>35</v>
      </c>
      <c r="N22" s="615" t="s">
        <v>41</v>
      </c>
      <c r="O22" s="615" t="s">
        <v>28</v>
      </c>
      <c r="P22" s="615" t="s">
        <v>34</v>
      </c>
      <c r="Q22" s="636" t="s">
        <v>21</v>
      </c>
      <c r="R22" s="615" t="s">
        <v>40</v>
      </c>
      <c r="S22" s="615" t="s">
        <v>21</v>
      </c>
      <c r="T22" s="615" t="s">
        <v>41</v>
      </c>
      <c r="U22" s="615" t="s">
        <v>40</v>
      </c>
      <c r="V22" s="615" t="s">
        <v>41</v>
      </c>
      <c r="W22" s="555" t="s">
        <v>28</v>
      </c>
      <c r="X22" s="555" t="s">
        <v>34</v>
      </c>
      <c r="Y22" s="555" t="s">
        <v>21</v>
      </c>
      <c r="Z22" s="647" t="s">
        <v>35</v>
      </c>
      <c r="AA22" s="623" t="s">
        <v>40</v>
      </c>
      <c r="AB22" s="648" t="s">
        <v>24</v>
      </c>
      <c r="AC22" s="649" t="s">
        <v>34</v>
      </c>
      <c r="AD22" s="646" t="s">
        <v>21</v>
      </c>
      <c r="AE22" s="639" t="s">
        <v>42</v>
      </c>
      <c r="AF22" s="645" t="s">
        <v>42</v>
      </c>
      <c r="AG22" s="616" t="s">
        <v>21</v>
      </c>
      <c r="AH22" s="587">
        <f t="shared" si="2"/>
        <v>18</v>
      </c>
      <c r="AI22" s="100">
        <f t="shared" si="3"/>
        <v>2</v>
      </c>
      <c r="AJ22" s="101">
        <f t="shared" si="4"/>
        <v>20</v>
      </c>
      <c r="AK22" s="104" t="s">
        <v>48</v>
      </c>
      <c r="AM22" s="55">
        <f t="shared" si="15"/>
        <v>0</v>
      </c>
      <c r="AN22" s="55">
        <f t="shared" si="5"/>
        <v>9</v>
      </c>
      <c r="AO22" s="55">
        <f t="shared" si="6"/>
        <v>9</v>
      </c>
      <c r="AP22" s="55">
        <f t="shared" si="7"/>
        <v>2</v>
      </c>
      <c r="AQ22" s="55">
        <f t="shared" si="8"/>
        <v>2</v>
      </c>
      <c r="AR22" s="55">
        <f t="shared" si="9"/>
        <v>2</v>
      </c>
      <c r="AS22" s="55">
        <f t="shared" si="10"/>
        <v>2</v>
      </c>
      <c r="AT22" s="55">
        <f t="shared" si="11"/>
        <v>3</v>
      </c>
      <c r="AU22" s="55">
        <f t="shared" si="12"/>
        <v>3</v>
      </c>
      <c r="AV22" s="55">
        <f t="shared" si="13"/>
        <v>3</v>
      </c>
      <c r="AW22" s="55">
        <f t="shared" si="14"/>
        <v>3</v>
      </c>
    </row>
    <row r="23" spans="1:49" ht="14">
      <c r="A23" s="433" t="s">
        <v>46</v>
      </c>
      <c r="B23" s="37" t="s">
        <v>32</v>
      </c>
      <c r="C23" s="558" t="s">
        <v>166</v>
      </c>
      <c r="D23" s="201" t="s">
        <v>36</v>
      </c>
      <c r="E23" s="201" t="s">
        <v>41</v>
      </c>
      <c r="F23" s="211" t="s">
        <v>41</v>
      </c>
      <c r="G23" s="201" t="s">
        <v>21</v>
      </c>
      <c r="H23" s="201" t="s">
        <v>36</v>
      </c>
      <c r="I23" s="201" t="s">
        <v>41</v>
      </c>
      <c r="J23" s="201" t="s">
        <v>21</v>
      </c>
      <c r="K23" s="201" t="s">
        <v>36</v>
      </c>
      <c r="L23" s="201" t="s">
        <v>36</v>
      </c>
      <c r="M23" s="201" t="s">
        <v>36</v>
      </c>
      <c r="N23" s="201" t="s">
        <v>21</v>
      </c>
      <c r="O23" s="201" t="s">
        <v>41</v>
      </c>
      <c r="P23" s="201" t="s">
        <v>36</v>
      </c>
      <c r="Q23" s="201" t="s">
        <v>41</v>
      </c>
      <c r="R23" s="201" t="s">
        <v>41</v>
      </c>
      <c r="S23" s="201" t="s">
        <v>36</v>
      </c>
      <c r="T23" s="201" t="s">
        <v>21</v>
      </c>
      <c r="U23" s="201" t="s">
        <v>21</v>
      </c>
      <c r="V23" s="201" t="s">
        <v>36</v>
      </c>
      <c r="W23" s="201" t="s">
        <v>36</v>
      </c>
      <c r="X23" s="143" t="s">
        <v>21</v>
      </c>
      <c r="Y23" s="201" t="s">
        <v>21</v>
      </c>
      <c r="Z23" s="211" t="s">
        <v>36</v>
      </c>
      <c r="AA23" s="201" t="s">
        <v>41</v>
      </c>
      <c r="AB23" s="201" t="s">
        <v>41</v>
      </c>
      <c r="AC23" s="201" t="s">
        <v>36</v>
      </c>
      <c r="AD23" s="201" t="s">
        <v>21</v>
      </c>
      <c r="AE23" s="201" t="s">
        <v>40</v>
      </c>
      <c r="AF23" s="201" t="s">
        <v>21</v>
      </c>
      <c r="AG23" s="201" t="s">
        <v>40</v>
      </c>
      <c r="AH23" s="587">
        <f t="shared" si="2"/>
        <v>18</v>
      </c>
      <c r="AI23" s="100">
        <f t="shared" si="3"/>
        <v>0</v>
      </c>
      <c r="AJ23" s="101">
        <f t="shared" si="4"/>
        <v>0</v>
      </c>
      <c r="AK23" s="104" t="s">
        <v>48</v>
      </c>
      <c r="AL23" s="98"/>
      <c r="AM23" s="55">
        <f t="shared" si="15"/>
        <v>0</v>
      </c>
      <c r="AN23" s="55">
        <f t="shared" si="5"/>
        <v>9</v>
      </c>
      <c r="AO23" s="55">
        <f t="shared" si="6"/>
        <v>9</v>
      </c>
      <c r="AP23" s="55">
        <f t="shared" si="7"/>
        <v>0</v>
      </c>
      <c r="AQ23" s="55">
        <f t="shared" si="8"/>
        <v>0</v>
      </c>
      <c r="AR23" s="55">
        <f t="shared" si="9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  <c r="AW23" s="55">
        <f t="shared" si="14"/>
        <v>0</v>
      </c>
    </row>
    <row r="24" spans="1:49" ht="14">
      <c r="A24" s="433" t="s">
        <v>46</v>
      </c>
      <c r="B24" s="599" t="s">
        <v>44</v>
      </c>
      <c r="C24" s="558" t="s">
        <v>61</v>
      </c>
      <c r="D24" s="600"/>
      <c r="E24" s="601"/>
      <c r="F24" s="628"/>
      <c r="G24" s="601"/>
      <c r="H24" s="601"/>
      <c r="I24" s="601"/>
      <c r="J24" s="602"/>
      <c r="K24" s="603"/>
      <c r="L24" s="604"/>
      <c r="M24" s="601"/>
      <c r="N24" s="605"/>
      <c r="O24" s="601"/>
      <c r="P24" s="601"/>
      <c r="Q24" s="601"/>
      <c r="R24" s="601"/>
      <c r="S24" s="601"/>
      <c r="T24" s="601"/>
      <c r="U24" s="601"/>
      <c r="V24" s="601"/>
      <c r="W24" s="601"/>
      <c r="X24" s="605"/>
      <c r="Y24" s="601"/>
      <c r="Z24" s="650"/>
      <c r="AA24" s="605"/>
      <c r="AB24" s="601"/>
      <c r="AC24" s="605"/>
      <c r="AD24" s="605"/>
      <c r="AE24" s="605"/>
      <c r="AF24" s="605"/>
      <c r="AG24" s="605"/>
      <c r="AH24" s="587">
        <f t="shared" si="2"/>
        <v>0</v>
      </c>
      <c r="AI24" s="100">
        <f t="shared" si="3"/>
        <v>0</v>
      </c>
      <c r="AJ24" s="101">
        <f t="shared" si="4"/>
        <v>0</v>
      </c>
      <c r="AK24" s="104" t="s">
        <v>51</v>
      </c>
      <c r="AL24" s="98"/>
      <c r="AM24" s="55">
        <f t="shared" si="15"/>
        <v>0</v>
      </c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 s="55">
        <f t="shared" si="9"/>
        <v>0</v>
      </c>
      <c r="AS24" s="55">
        <f t="shared" si="10"/>
        <v>0</v>
      </c>
      <c r="AT24" s="55">
        <f t="shared" si="11"/>
        <v>0</v>
      </c>
      <c r="AU24" s="55">
        <f t="shared" si="12"/>
        <v>0</v>
      </c>
      <c r="AV24" s="55">
        <f t="shared" si="13"/>
        <v>0</v>
      </c>
      <c r="AW24" s="55">
        <f t="shared" si="14"/>
        <v>0</v>
      </c>
    </row>
    <row r="25" spans="1:49" ht="14">
      <c r="A25" s="19"/>
      <c r="B25" s="434"/>
      <c r="C25" s="559"/>
      <c r="D25" s="547"/>
      <c r="E25" s="547"/>
      <c r="F25" s="566"/>
      <c r="G25" s="547"/>
      <c r="H25" s="547"/>
      <c r="I25" s="547"/>
      <c r="J25" s="548"/>
      <c r="K25" s="568"/>
      <c r="L25" s="560"/>
      <c r="M25" s="547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60"/>
      <c r="Y25" s="547"/>
      <c r="Z25" s="567"/>
      <c r="AA25" s="560"/>
      <c r="AB25" s="547"/>
      <c r="AC25" s="560"/>
      <c r="AD25" s="560"/>
      <c r="AE25" s="560"/>
      <c r="AF25" s="560"/>
      <c r="AG25" s="560"/>
      <c r="AH25" s="587">
        <f t="shared" si="2"/>
        <v>0</v>
      </c>
      <c r="AI25" s="100">
        <f t="shared" si="3"/>
        <v>0</v>
      </c>
      <c r="AJ25" s="101">
        <f t="shared" si="4"/>
        <v>0</v>
      </c>
      <c r="AK25" s="373"/>
      <c r="AL25" s="98"/>
      <c r="AM25" s="55"/>
      <c r="AN25" s="55">
        <f t="shared" si="5"/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 s="55">
        <f t="shared" si="9"/>
        <v>0</v>
      </c>
      <c r="AS25" s="55">
        <f t="shared" si="10"/>
        <v>0</v>
      </c>
      <c r="AT25" s="55">
        <f t="shared" si="11"/>
        <v>0</v>
      </c>
      <c r="AU25" s="55">
        <f t="shared" si="12"/>
        <v>0</v>
      </c>
      <c r="AV25" s="55">
        <f t="shared" si="13"/>
        <v>0</v>
      </c>
      <c r="AW25" s="55">
        <f t="shared" si="14"/>
        <v>0</v>
      </c>
    </row>
    <row r="26" spans="1:49" ht="14">
      <c r="A26" s="19"/>
      <c r="B26" s="367"/>
      <c r="C26" s="559"/>
      <c r="D26" s="547"/>
      <c r="E26" s="547"/>
      <c r="F26" s="566"/>
      <c r="G26" s="547"/>
      <c r="H26" s="547"/>
      <c r="I26" s="547"/>
      <c r="J26" s="547"/>
      <c r="K26" s="547"/>
      <c r="L26" s="547"/>
      <c r="M26" s="560"/>
      <c r="N26" s="560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67"/>
      <c r="AA26" s="547"/>
      <c r="AB26" s="547"/>
      <c r="AC26" s="547"/>
      <c r="AD26" s="547"/>
      <c r="AE26" s="547"/>
      <c r="AF26" s="547"/>
      <c r="AG26" s="547"/>
      <c r="AH26" s="587">
        <f t="shared" si="2"/>
        <v>0</v>
      </c>
      <c r="AI26" s="100">
        <f t="shared" si="3"/>
        <v>0</v>
      </c>
      <c r="AJ26" s="101">
        <f t="shared" si="4"/>
        <v>0</v>
      </c>
      <c r="AK26" s="373"/>
      <c r="AL26" s="98"/>
      <c r="AM26" s="55"/>
      <c r="AN26" s="55">
        <f t="shared" si="5"/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 s="55">
        <f t="shared" si="9"/>
        <v>0</v>
      </c>
      <c r="AS26" s="55">
        <f t="shared" si="10"/>
        <v>0</v>
      </c>
      <c r="AT26" s="55">
        <f t="shared" si="11"/>
        <v>0</v>
      </c>
      <c r="AU26" s="55">
        <f t="shared" si="12"/>
        <v>0</v>
      </c>
      <c r="AV26" s="55">
        <f t="shared" si="13"/>
        <v>0</v>
      </c>
      <c r="AW26" s="55">
        <f t="shared" si="14"/>
        <v>0</v>
      </c>
    </row>
    <row r="27" spans="1:49" ht="14">
      <c r="A27" s="19"/>
      <c r="B27" s="295"/>
      <c r="C27" s="559"/>
      <c r="D27" s="547"/>
      <c r="E27" s="548"/>
      <c r="F27" s="566"/>
      <c r="G27" s="547"/>
      <c r="H27" s="547"/>
      <c r="I27" s="547"/>
      <c r="J27" s="548"/>
      <c r="K27" s="548"/>
      <c r="L27" s="548"/>
      <c r="M27" s="547"/>
      <c r="N27" s="548"/>
      <c r="O27" s="548"/>
      <c r="P27" s="548"/>
      <c r="Q27" s="548"/>
      <c r="R27" s="547"/>
      <c r="S27" s="547"/>
      <c r="T27" s="548"/>
      <c r="U27" s="548"/>
      <c r="V27" s="548"/>
      <c r="W27" s="548"/>
      <c r="X27" s="548"/>
      <c r="Y27" s="548"/>
      <c r="Z27" s="567"/>
      <c r="AA27" s="548"/>
      <c r="AB27" s="548"/>
      <c r="AC27" s="548"/>
      <c r="AD27" s="548"/>
      <c r="AE27" s="548"/>
      <c r="AF27" s="548"/>
      <c r="AG27" s="548"/>
      <c r="AH27" s="587">
        <f t="shared" si="2"/>
        <v>0</v>
      </c>
      <c r="AI27" s="100">
        <f t="shared" si="3"/>
        <v>0</v>
      </c>
      <c r="AJ27" s="101">
        <f t="shared" si="4"/>
        <v>0</v>
      </c>
      <c r="AK27" s="228"/>
      <c r="AM27" s="55">
        <f>COUNTIF(D27:AG27,"日")</f>
        <v>0</v>
      </c>
      <c r="AN27" s="55">
        <f t="shared" si="5"/>
        <v>0</v>
      </c>
      <c r="AO27" s="55">
        <f t="shared" si="6"/>
        <v>0</v>
      </c>
      <c r="AP27" s="55">
        <f t="shared" si="7"/>
        <v>0</v>
      </c>
      <c r="AQ27" s="55">
        <f t="shared" si="8"/>
        <v>0</v>
      </c>
      <c r="AR27" s="55">
        <f t="shared" si="9"/>
        <v>0</v>
      </c>
      <c r="AS27" s="55">
        <f t="shared" si="10"/>
        <v>0</v>
      </c>
      <c r="AT27" s="55">
        <f t="shared" si="11"/>
        <v>0</v>
      </c>
      <c r="AU27" s="55">
        <f t="shared" si="12"/>
        <v>0</v>
      </c>
      <c r="AV27" s="55">
        <f t="shared" si="13"/>
        <v>0</v>
      </c>
      <c r="AW27" s="55">
        <f t="shared" si="14"/>
        <v>0</v>
      </c>
    </row>
    <row r="28" spans="1:49" ht="14">
      <c r="A28" s="1258" t="s">
        <v>62</v>
      </c>
      <c r="B28" s="1258"/>
      <c r="C28" s="1258"/>
      <c r="D28" s="65"/>
      <c r="E28" s="532"/>
      <c r="F28" s="47"/>
      <c r="G28" s="48"/>
      <c r="H28" s="46"/>
      <c r="I28" s="53"/>
      <c r="J28" s="64"/>
      <c r="K28" s="65"/>
      <c r="L28" s="46"/>
      <c r="M28" s="46"/>
      <c r="N28" s="46"/>
      <c r="O28" s="67"/>
      <c r="P28" s="193"/>
      <c r="Q28" s="79"/>
      <c r="R28" s="65"/>
      <c r="S28" s="46"/>
      <c r="T28" s="46"/>
      <c r="U28" s="46"/>
      <c r="V28" s="46"/>
      <c r="W28" s="46"/>
      <c r="X28" s="81"/>
      <c r="Y28" s="65"/>
      <c r="Z28" s="46"/>
      <c r="AA28" s="46"/>
      <c r="AB28" s="46"/>
      <c r="AC28" s="46"/>
      <c r="AD28" s="46"/>
      <c r="AE28" s="46"/>
      <c r="AF28" s="46"/>
      <c r="AG28" s="46"/>
      <c r="AH28" s="108"/>
      <c r="AI28" s="109"/>
      <c r="AJ28" s="110"/>
      <c r="AK28" s="111"/>
      <c r="AN28" s="55">
        <f t="shared" si="5"/>
        <v>0</v>
      </c>
      <c r="AO28" s="55">
        <f t="shared" si="6"/>
        <v>0</v>
      </c>
      <c r="AP28" s="55">
        <f t="shared" si="7"/>
        <v>0</v>
      </c>
      <c r="AQ28" s="55">
        <f t="shared" si="8"/>
        <v>0</v>
      </c>
      <c r="AR28" s="55">
        <f t="shared" si="9"/>
        <v>0</v>
      </c>
      <c r="AS28" s="55">
        <f t="shared" si="10"/>
        <v>0</v>
      </c>
      <c r="AT28" s="55">
        <f t="shared" si="11"/>
        <v>0</v>
      </c>
      <c r="AU28" s="55">
        <f t="shared" si="12"/>
        <v>0</v>
      </c>
      <c r="AV28" s="55">
        <f t="shared" si="13"/>
        <v>0</v>
      </c>
      <c r="AW28" s="55">
        <f t="shared" si="14"/>
        <v>0</v>
      </c>
    </row>
    <row r="29" spans="1:49" ht="14">
      <c r="A29" s="1259" t="s">
        <v>63</v>
      </c>
      <c r="B29" s="1259"/>
      <c r="C29" s="49"/>
      <c r="D29" s="1315"/>
      <c r="E29" s="1311"/>
      <c r="F29" s="1311"/>
      <c r="G29" s="1311"/>
      <c r="H29" s="1311"/>
      <c r="I29" s="1311"/>
      <c r="J29" s="1320" t="s">
        <v>135</v>
      </c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 t="s">
        <v>67</v>
      </c>
      <c r="X29" s="1311" t="s">
        <v>158</v>
      </c>
      <c r="Y29" s="1311"/>
      <c r="Z29" s="1311"/>
      <c r="AA29" s="1311"/>
      <c r="AB29" s="1311"/>
      <c r="AC29" s="1311" t="s">
        <v>84</v>
      </c>
      <c r="AD29" s="1311"/>
      <c r="AE29" s="1311"/>
      <c r="AF29" s="1311"/>
      <c r="AG29" s="1312"/>
      <c r="AH29" s="479"/>
      <c r="AI29" s="480"/>
      <c r="AJ29" s="481"/>
      <c r="AK29" s="482"/>
      <c r="AN29" s="55">
        <f t="shared" si="5"/>
        <v>0</v>
      </c>
      <c r="AO29" s="55">
        <f t="shared" si="6"/>
        <v>0</v>
      </c>
      <c r="AP29" s="55">
        <f t="shared" si="7"/>
        <v>0</v>
      </c>
      <c r="AQ29" s="55">
        <f t="shared" si="8"/>
        <v>0</v>
      </c>
      <c r="AR29" s="55">
        <f t="shared" si="9"/>
        <v>0</v>
      </c>
      <c r="AS29" s="55">
        <f t="shared" si="10"/>
        <v>0</v>
      </c>
      <c r="AT29" s="55">
        <f t="shared" si="11"/>
        <v>0</v>
      </c>
      <c r="AU29" s="55">
        <f t="shared" si="12"/>
        <v>0</v>
      </c>
      <c r="AV29" s="55">
        <f t="shared" si="13"/>
        <v>0</v>
      </c>
      <c r="AW29" s="55">
        <f t="shared" si="14"/>
        <v>0</v>
      </c>
    </row>
    <row r="30" spans="1:49" ht="14">
      <c r="A30" s="1259"/>
      <c r="B30" s="1259"/>
      <c r="C30" s="49"/>
      <c r="D30" s="1315"/>
      <c r="E30" s="1311"/>
      <c r="F30" s="1311"/>
      <c r="G30" s="1311"/>
      <c r="H30" s="1311"/>
      <c r="I30" s="1311"/>
      <c r="J30" s="1320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1"/>
      <c r="AD30" s="1311"/>
      <c r="AE30" s="1311"/>
      <c r="AF30" s="1311"/>
      <c r="AG30" s="1313"/>
      <c r="AH30" s="483"/>
      <c r="AI30" s="484"/>
      <c r="AJ30" s="485"/>
      <c r="AK30" s="486"/>
    </row>
    <row r="31" spans="1:49" ht="14">
      <c r="A31" s="1259"/>
      <c r="B31" s="1259"/>
      <c r="C31" s="21"/>
      <c r="D31" s="1315"/>
      <c r="E31" s="1311"/>
      <c r="F31" s="1311"/>
      <c r="G31" s="1311"/>
      <c r="H31" s="1311"/>
      <c r="I31" s="1311"/>
      <c r="J31" s="1320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1"/>
      <c r="AD31" s="1311"/>
      <c r="AE31" s="1311"/>
      <c r="AF31" s="1311"/>
      <c r="AG31" s="1313"/>
      <c r="AH31" s="4"/>
      <c r="AI31" s="3"/>
      <c r="AJ31" s="3"/>
      <c r="AK31" s="487"/>
    </row>
    <row r="32" spans="1:49" ht="14">
      <c r="A32" s="1259"/>
      <c r="B32" s="1259"/>
      <c r="C32" s="50"/>
      <c r="D32" s="1315"/>
      <c r="E32" s="1311"/>
      <c r="F32" s="1311"/>
      <c r="G32" s="1311"/>
      <c r="H32" s="1311"/>
      <c r="I32" s="1311"/>
      <c r="J32" s="1320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1"/>
      <c r="AD32" s="1311"/>
      <c r="AE32" s="1311"/>
      <c r="AF32" s="1311"/>
      <c r="AG32" s="1313"/>
      <c r="AH32" s="4"/>
      <c r="AI32" s="5"/>
      <c r="AJ32" s="3"/>
      <c r="AK32" s="487"/>
    </row>
    <row r="33" spans="1:37" ht="14">
      <c r="A33" s="1259"/>
      <c r="B33" s="1259"/>
      <c r="C33" s="51"/>
      <c r="D33" s="1315"/>
      <c r="E33" s="1311"/>
      <c r="F33" s="1311"/>
      <c r="G33" s="1311"/>
      <c r="H33" s="1311"/>
      <c r="I33" s="1311"/>
      <c r="J33" s="1320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1"/>
      <c r="AD33" s="1311"/>
      <c r="AE33" s="1311"/>
      <c r="AF33" s="1311"/>
      <c r="AG33" s="1313"/>
      <c r="AH33" s="488"/>
      <c r="AI33" s="489"/>
      <c r="AJ33" s="3"/>
      <c r="AK33" s="487"/>
    </row>
    <row r="34" spans="1:37" ht="14">
      <c r="A34" s="1259"/>
      <c r="B34" s="1259"/>
      <c r="C34" s="52"/>
      <c r="D34" s="1315"/>
      <c r="E34" s="1311"/>
      <c r="F34" s="1311"/>
      <c r="G34" s="1311"/>
      <c r="H34" s="1311"/>
      <c r="I34" s="1311"/>
      <c r="J34" s="1320"/>
      <c r="K34" s="1311"/>
      <c r="L34" s="1311"/>
      <c r="M34" s="1311"/>
      <c r="N34" s="1311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1"/>
      <c r="AD34" s="1311"/>
      <c r="AE34" s="1311"/>
      <c r="AF34" s="1311"/>
      <c r="AG34" s="1314"/>
      <c r="AH34" s="490"/>
      <c r="AI34" s="491"/>
      <c r="AJ34" s="492"/>
      <c r="AK34" s="493"/>
    </row>
    <row r="35" spans="1:37" ht="14"/>
    <row r="36" spans="1:37" ht="14" hidden="1" outlineLevel="1">
      <c r="C36" t="s">
        <v>69</v>
      </c>
      <c r="D36" s="55">
        <f t="shared" ref="D36:AG36" si="16">COUNTIF(D8:D27,"2早")</f>
        <v>1</v>
      </c>
      <c r="E36" s="55">
        <f t="shared" si="16"/>
        <v>1</v>
      </c>
      <c r="F36" s="55">
        <f t="shared" si="16"/>
        <v>1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1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2</v>
      </c>
      <c r="AF36" s="55">
        <f t="shared" si="16"/>
        <v>1</v>
      </c>
      <c r="AG36" s="55">
        <f t="shared" si="16"/>
        <v>2</v>
      </c>
    </row>
    <row r="37" spans="1:37" ht="14" hidden="1" outlineLevel="1">
      <c r="C37" s="54">
        <v>0.27083333333333298</v>
      </c>
      <c r="D37" s="55">
        <f t="shared" ref="D37:AG37" si="17">COUNTIF(D8:D27,"6：30")</f>
        <v>0</v>
      </c>
      <c r="E37" s="55">
        <f t="shared" si="17"/>
        <v>1</v>
      </c>
      <c r="F37" s="55">
        <f t="shared" si="17"/>
        <v>0</v>
      </c>
      <c r="G37" s="55">
        <f t="shared" si="17"/>
        <v>0</v>
      </c>
      <c r="H37" s="55">
        <f t="shared" si="17"/>
        <v>1</v>
      </c>
      <c r="I37" s="55">
        <f t="shared" si="17"/>
        <v>0</v>
      </c>
      <c r="J37" s="55">
        <f t="shared" si="17"/>
        <v>0</v>
      </c>
      <c r="K37" s="55">
        <f t="shared" si="17"/>
        <v>0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1</v>
      </c>
      <c r="P37" s="55">
        <f t="shared" si="17"/>
        <v>1</v>
      </c>
      <c r="Q37" s="55">
        <f t="shared" si="17"/>
        <v>0</v>
      </c>
      <c r="R37" s="55">
        <f t="shared" si="17"/>
        <v>1</v>
      </c>
      <c r="S37" s="55">
        <f t="shared" si="17"/>
        <v>0</v>
      </c>
      <c r="T37" s="55">
        <f t="shared" si="17"/>
        <v>0</v>
      </c>
      <c r="U37" s="55">
        <f t="shared" si="17"/>
        <v>0</v>
      </c>
      <c r="V37" s="55">
        <f t="shared" si="17"/>
        <v>1</v>
      </c>
      <c r="W37" s="55">
        <f t="shared" si="17"/>
        <v>0</v>
      </c>
      <c r="X37" s="55">
        <f t="shared" si="17"/>
        <v>0</v>
      </c>
      <c r="Y37" s="55">
        <f t="shared" si="17"/>
        <v>0</v>
      </c>
      <c r="Z37" s="55">
        <f t="shared" si="17"/>
        <v>0</v>
      </c>
      <c r="AA37" s="55">
        <f t="shared" si="17"/>
        <v>0</v>
      </c>
      <c r="AB37" s="55">
        <f t="shared" si="17"/>
        <v>0</v>
      </c>
      <c r="AC37" s="55">
        <f t="shared" si="17"/>
        <v>1</v>
      </c>
      <c r="AD37" s="55">
        <f t="shared" si="17"/>
        <v>0</v>
      </c>
      <c r="AE37" s="55">
        <f t="shared" si="17"/>
        <v>0</v>
      </c>
      <c r="AF37" s="55">
        <f t="shared" si="17"/>
        <v>0</v>
      </c>
      <c r="AG37" s="55">
        <f t="shared" si="17"/>
        <v>0</v>
      </c>
    </row>
    <row r="38" spans="1:37" ht="14" hidden="1" outlineLevel="1">
      <c r="C38" t="s">
        <v>42</v>
      </c>
      <c r="D38" s="55">
        <f t="shared" ref="D38:AG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1</v>
      </c>
      <c r="H38" s="55">
        <f t="shared" si="18"/>
        <v>1</v>
      </c>
      <c r="I38" s="55">
        <f t="shared" si="18"/>
        <v>1</v>
      </c>
      <c r="J38" s="55">
        <f t="shared" si="18"/>
        <v>1</v>
      </c>
      <c r="K38" s="55">
        <f t="shared" si="18"/>
        <v>1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1</v>
      </c>
      <c r="Q38" s="55">
        <f t="shared" si="18"/>
        <v>1</v>
      </c>
      <c r="R38" s="55">
        <f t="shared" si="18"/>
        <v>1</v>
      </c>
      <c r="S38" s="55">
        <f t="shared" si="18"/>
        <v>1</v>
      </c>
      <c r="T38" s="55">
        <f t="shared" si="18"/>
        <v>1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</row>
    <row r="39" spans="1:37" s="1" customFormat="1" ht="14" hidden="1" outlineLevel="1">
      <c r="C39" s="1" t="s">
        <v>71</v>
      </c>
      <c r="D39" s="55">
        <f t="shared" ref="D39:AG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1</v>
      </c>
      <c r="H39" s="55">
        <f t="shared" si="19"/>
        <v>1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1</v>
      </c>
      <c r="Q39" s="55">
        <f t="shared" si="19"/>
        <v>1</v>
      </c>
      <c r="R39" s="55">
        <f t="shared" si="19"/>
        <v>1</v>
      </c>
      <c r="S39" s="55">
        <f t="shared" si="19"/>
        <v>1</v>
      </c>
      <c r="T39" s="55">
        <f t="shared" si="19"/>
        <v>1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</row>
    <row r="40" spans="1:37" s="1" customFormat="1" ht="14" hidden="1" outlineLevel="1">
      <c r="C40" s="1" t="s">
        <v>23</v>
      </c>
      <c r="D40" s="55">
        <f t="shared" ref="D40:AG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</row>
    <row r="41" spans="1:37" s="1" customFormat="1" ht="14" hidden="1" outlineLevel="1">
      <c r="C41" s="1" t="s">
        <v>25</v>
      </c>
      <c r="D41" s="55">
        <f t="shared" ref="D41:AG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</row>
    <row r="42" spans="1:37" s="1" customFormat="1" ht="14" hidden="1" outlineLevel="1">
      <c r="C42" s="1" t="s">
        <v>24</v>
      </c>
      <c r="D42" s="55">
        <f t="shared" ref="D42:AG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</row>
    <row r="43" spans="1:37" s="1" customFormat="1" ht="14" hidden="1" outlineLevel="1">
      <c r="C43" s="1" t="s">
        <v>26</v>
      </c>
      <c r="D43" s="55">
        <f t="shared" ref="D43:AG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</row>
    <row r="44" spans="1:37" s="1" customFormat="1" ht="14" hidden="1" outlineLevel="1">
      <c r="C44" s="1" t="s">
        <v>41</v>
      </c>
      <c r="D44" s="55">
        <f t="shared" ref="D44:AG44" si="24">COUNTIF(D8:D27,"3早")</f>
        <v>1</v>
      </c>
      <c r="E44" s="55">
        <f t="shared" si="24"/>
        <v>1</v>
      </c>
      <c r="F44" s="55">
        <f t="shared" si="24"/>
        <v>1</v>
      </c>
      <c r="G44" s="55">
        <f t="shared" si="24"/>
        <v>1</v>
      </c>
      <c r="H44" s="55">
        <f t="shared" si="24"/>
        <v>1</v>
      </c>
      <c r="I44" s="55">
        <f t="shared" si="24"/>
        <v>1</v>
      </c>
      <c r="J44" s="55">
        <f t="shared" si="24"/>
        <v>1</v>
      </c>
      <c r="K44" s="55">
        <f t="shared" si="24"/>
        <v>2</v>
      </c>
      <c r="L44" s="55">
        <f t="shared" si="24"/>
        <v>1</v>
      </c>
      <c r="M44" s="55">
        <f t="shared" si="24"/>
        <v>2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</row>
    <row r="45" spans="1:37" s="1" customFormat="1" ht="14" hidden="1" outlineLevel="1">
      <c r="C45" s="1" t="s">
        <v>72</v>
      </c>
      <c r="D45" s="55">
        <f t="shared" ref="D45:AG45" si="25">COUNTIF(D8:D27,"３早")</f>
        <v>1</v>
      </c>
      <c r="E45" s="55">
        <f t="shared" si="25"/>
        <v>1</v>
      </c>
      <c r="F45" s="55">
        <f t="shared" si="25"/>
        <v>1</v>
      </c>
      <c r="G45" s="55">
        <f t="shared" si="25"/>
        <v>1</v>
      </c>
      <c r="H45" s="55">
        <f t="shared" si="25"/>
        <v>1</v>
      </c>
      <c r="I45" s="55">
        <f t="shared" si="25"/>
        <v>1</v>
      </c>
      <c r="J45" s="55">
        <f t="shared" si="25"/>
        <v>1</v>
      </c>
      <c r="K45" s="55">
        <f t="shared" si="25"/>
        <v>2</v>
      </c>
      <c r="L45" s="55">
        <f t="shared" si="25"/>
        <v>1</v>
      </c>
      <c r="M45" s="55">
        <f t="shared" si="25"/>
        <v>2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</row>
    <row r="46" spans="1:37" s="1" customFormat="1" ht="14" hidden="1" outlineLevel="1">
      <c r="C46" s="1" t="s">
        <v>36</v>
      </c>
      <c r="D46" s="55">
        <f t="shared" ref="D46:AG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1</v>
      </c>
      <c r="P46" s="55">
        <f t="shared" si="26"/>
        <v>1</v>
      </c>
      <c r="Q46" s="55">
        <f t="shared" si="26"/>
        <v>1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1</v>
      </c>
      <c r="W46" s="55">
        <f t="shared" si="26"/>
        <v>1</v>
      </c>
      <c r="X46" s="55">
        <f t="shared" si="26"/>
        <v>1</v>
      </c>
      <c r="Y46" s="55">
        <f t="shared" si="26"/>
        <v>1</v>
      </c>
      <c r="Z46" s="55">
        <f t="shared" si="26"/>
        <v>1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</row>
    <row r="47" spans="1:37" s="1" customFormat="1" ht="14" hidden="1" outlineLevel="1">
      <c r="C47" s="1" t="s">
        <v>73</v>
      </c>
      <c r="D47" s="55">
        <f t="shared" ref="D47:AG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1</v>
      </c>
      <c r="P47" s="55">
        <f t="shared" si="27"/>
        <v>1</v>
      </c>
      <c r="Q47" s="55">
        <f t="shared" si="27"/>
        <v>1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1</v>
      </c>
      <c r="W47" s="55">
        <f t="shared" si="27"/>
        <v>1</v>
      </c>
      <c r="X47" s="55">
        <f t="shared" si="27"/>
        <v>1</v>
      </c>
      <c r="Y47" s="55">
        <f t="shared" si="27"/>
        <v>1</v>
      </c>
      <c r="Z47" s="55">
        <f t="shared" si="27"/>
        <v>1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</row>
    <row r="48" spans="1:37" s="1" customFormat="1" ht="14" hidden="1" outlineLevel="1">
      <c r="C48" s="1" t="s">
        <v>27</v>
      </c>
      <c r="D48" s="55">
        <f t="shared" ref="D48:AG48" si="28">COUNTIF(D8:D27,"3-")</f>
        <v>1</v>
      </c>
      <c r="E48" s="55">
        <f t="shared" si="28"/>
        <v>1</v>
      </c>
      <c r="F48" s="55">
        <f t="shared" si="28"/>
        <v>1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</row>
    <row r="49" spans="3:33" s="1" customFormat="1" ht="14" hidden="1" outlineLevel="1">
      <c r="C49" s="1" t="s">
        <v>28</v>
      </c>
      <c r="D49" s="55">
        <f t="shared" ref="D49:AG49" si="29">COUNTIF(D8:D27,"3－")</f>
        <v>1</v>
      </c>
      <c r="E49" s="55">
        <f t="shared" si="29"/>
        <v>1</v>
      </c>
      <c r="F49" s="55">
        <f t="shared" si="29"/>
        <v>1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</row>
    <row r="50" spans="3:33" s="1" customFormat="1" ht="14" hidden="1" outlineLevel="1">
      <c r="C50" s="1" t="s">
        <v>29</v>
      </c>
      <c r="D50" s="55">
        <f t="shared" ref="D50:AG50" si="30">COUNTIF(D8:D27,"３-")</f>
        <v>1</v>
      </c>
      <c r="E50" s="55">
        <f t="shared" si="30"/>
        <v>1</v>
      </c>
      <c r="F50" s="55">
        <f t="shared" si="30"/>
        <v>1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</row>
    <row r="51" spans="3:33" s="1" customFormat="1" ht="27" hidden="1" customHeight="1" outlineLevel="1">
      <c r="C51" s="1" t="s">
        <v>30</v>
      </c>
      <c r="D51" s="55">
        <f t="shared" ref="D51:AG51" si="31">COUNTIF(D8:D27,"３－")</f>
        <v>1</v>
      </c>
      <c r="E51" s="55">
        <f t="shared" si="31"/>
        <v>1</v>
      </c>
      <c r="F51" s="55">
        <f t="shared" si="31"/>
        <v>1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</row>
    <row r="52" spans="3:33" s="1" customFormat="1" ht="14" collapsed="1">
      <c r="C52" s="1" t="s">
        <v>40</v>
      </c>
      <c r="D52" s="55">
        <f t="shared" ref="D52:AG52" si="32">SUM(D36)</f>
        <v>1</v>
      </c>
      <c r="E52" s="55">
        <f t="shared" si="32"/>
        <v>1</v>
      </c>
      <c r="F52" s="55">
        <f t="shared" si="32"/>
        <v>1</v>
      </c>
      <c r="G52" s="55">
        <f t="shared" si="32"/>
        <v>1</v>
      </c>
      <c r="H52" s="55">
        <f t="shared" si="32"/>
        <v>1</v>
      </c>
      <c r="I52" s="55">
        <f t="shared" si="32"/>
        <v>1</v>
      </c>
      <c r="J52" s="55">
        <f t="shared" si="32"/>
        <v>1</v>
      </c>
      <c r="K52" s="55">
        <f t="shared" si="32"/>
        <v>1</v>
      </c>
      <c r="L52" s="55">
        <f t="shared" si="32"/>
        <v>1</v>
      </c>
      <c r="M52" s="55">
        <f t="shared" si="32"/>
        <v>1</v>
      </c>
      <c r="N52" s="55">
        <f t="shared" si="32"/>
        <v>1</v>
      </c>
      <c r="O52" s="55">
        <f t="shared" si="32"/>
        <v>1</v>
      </c>
      <c r="P52" s="55">
        <f t="shared" si="32"/>
        <v>1</v>
      </c>
      <c r="Q52" s="55">
        <f t="shared" si="32"/>
        <v>1</v>
      </c>
      <c r="R52" s="55">
        <f t="shared" si="32"/>
        <v>1</v>
      </c>
      <c r="S52" s="55">
        <f t="shared" si="32"/>
        <v>1</v>
      </c>
      <c r="T52" s="55">
        <f t="shared" si="32"/>
        <v>1</v>
      </c>
      <c r="U52" s="55">
        <f t="shared" si="32"/>
        <v>1</v>
      </c>
      <c r="V52" s="55">
        <f t="shared" si="32"/>
        <v>1</v>
      </c>
      <c r="W52" s="55">
        <f t="shared" si="32"/>
        <v>1</v>
      </c>
      <c r="X52" s="55">
        <f t="shared" si="32"/>
        <v>1</v>
      </c>
      <c r="Y52" s="55">
        <f t="shared" si="32"/>
        <v>1</v>
      </c>
      <c r="Z52" s="55">
        <f t="shared" si="32"/>
        <v>1</v>
      </c>
      <c r="AA52" s="55">
        <f t="shared" si="32"/>
        <v>1</v>
      </c>
      <c r="AB52" s="55">
        <f t="shared" si="32"/>
        <v>1</v>
      </c>
      <c r="AC52" s="55">
        <f t="shared" si="32"/>
        <v>1</v>
      </c>
      <c r="AD52" s="55">
        <f t="shared" si="32"/>
        <v>1</v>
      </c>
      <c r="AE52" s="55">
        <f t="shared" si="32"/>
        <v>2</v>
      </c>
      <c r="AF52" s="55">
        <f t="shared" si="32"/>
        <v>1</v>
      </c>
      <c r="AG52" s="55">
        <f t="shared" si="32"/>
        <v>2</v>
      </c>
    </row>
    <row r="53" spans="3:33" s="1" customFormat="1" ht="14">
      <c r="C53" s="1" t="s">
        <v>42</v>
      </c>
      <c r="D53" s="55">
        <f t="shared" ref="D53:AG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2</v>
      </c>
      <c r="H53" s="55">
        <f t="shared" si="33"/>
        <v>2</v>
      </c>
      <c r="I53" s="55">
        <f t="shared" si="33"/>
        <v>2</v>
      </c>
      <c r="J53" s="55">
        <f t="shared" si="33"/>
        <v>2</v>
      </c>
      <c r="K53" s="55">
        <f t="shared" si="33"/>
        <v>2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2</v>
      </c>
      <c r="Q53" s="55">
        <f t="shared" si="33"/>
        <v>2</v>
      </c>
      <c r="R53" s="55">
        <f t="shared" si="33"/>
        <v>2</v>
      </c>
      <c r="S53" s="55">
        <f t="shared" si="33"/>
        <v>2</v>
      </c>
      <c r="T53" s="55">
        <f t="shared" si="33"/>
        <v>2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</row>
    <row r="54" spans="3:33" s="1" customFormat="1" ht="14">
      <c r="C54" s="1" t="s">
        <v>24</v>
      </c>
      <c r="D54" s="55">
        <f t="shared" ref="D54:AG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</row>
    <row r="55" spans="3:33" s="1" customFormat="1" ht="14">
      <c r="C55" s="1" t="s">
        <v>41</v>
      </c>
      <c r="D55" s="55">
        <f t="shared" ref="D55:AG55" si="35">SUM(D44:D45)</f>
        <v>2</v>
      </c>
      <c r="E55" s="55">
        <f t="shared" si="35"/>
        <v>2</v>
      </c>
      <c r="F55" s="55">
        <f t="shared" si="35"/>
        <v>2</v>
      </c>
      <c r="G55" s="55">
        <f t="shared" si="35"/>
        <v>2</v>
      </c>
      <c r="H55" s="55">
        <f t="shared" si="35"/>
        <v>2</v>
      </c>
      <c r="I55" s="55">
        <f t="shared" si="35"/>
        <v>2</v>
      </c>
      <c r="J55" s="55">
        <f t="shared" si="35"/>
        <v>2</v>
      </c>
      <c r="K55" s="55">
        <f t="shared" si="35"/>
        <v>4</v>
      </c>
      <c r="L55" s="55">
        <f t="shared" si="35"/>
        <v>2</v>
      </c>
      <c r="M55" s="55">
        <f t="shared" si="35"/>
        <v>4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2</v>
      </c>
      <c r="AG55" s="55">
        <f t="shared" si="35"/>
        <v>2</v>
      </c>
    </row>
    <row r="56" spans="3:33" s="1" customFormat="1" ht="14">
      <c r="C56" s="1" t="s">
        <v>36</v>
      </c>
      <c r="D56" s="55">
        <f t="shared" ref="D56:AG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2</v>
      </c>
      <c r="P56" s="55">
        <f t="shared" si="36"/>
        <v>2</v>
      </c>
      <c r="Q56" s="55">
        <f t="shared" si="36"/>
        <v>2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2</v>
      </c>
      <c r="W56" s="55">
        <f t="shared" si="36"/>
        <v>2</v>
      </c>
      <c r="X56" s="55">
        <f t="shared" si="36"/>
        <v>2</v>
      </c>
      <c r="Y56" s="55">
        <f t="shared" si="36"/>
        <v>2</v>
      </c>
      <c r="Z56" s="55">
        <f t="shared" si="36"/>
        <v>2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</row>
    <row r="57" spans="3:33" s="1" customFormat="1" ht="14">
      <c r="C57" s="1" t="s">
        <v>28</v>
      </c>
      <c r="D57" s="55">
        <f t="shared" ref="D57:AG57" si="37">SUM(D48:D51)</f>
        <v>4</v>
      </c>
      <c r="E57" s="55">
        <f t="shared" si="37"/>
        <v>4</v>
      </c>
      <c r="F57" s="55">
        <f t="shared" si="37"/>
        <v>4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</row>
    <row r="58" spans="3:33" s="1" customFormat="1" ht="14">
      <c r="C58" s="473" t="s">
        <v>141</v>
      </c>
      <c r="D58" s="55">
        <f t="shared" ref="D58:AG58" si="38">SUM(D37)</f>
        <v>0</v>
      </c>
      <c r="E58" s="55">
        <f t="shared" si="38"/>
        <v>1</v>
      </c>
      <c r="F58" s="55">
        <f t="shared" si="38"/>
        <v>0</v>
      </c>
      <c r="G58" s="55">
        <f t="shared" si="38"/>
        <v>0</v>
      </c>
      <c r="H58" s="55">
        <f t="shared" si="38"/>
        <v>1</v>
      </c>
      <c r="I58" s="55">
        <f t="shared" si="38"/>
        <v>0</v>
      </c>
      <c r="J58" s="55">
        <f t="shared" si="38"/>
        <v>0</v>
      </c>
      <c r="K58" s="55">
        <f t="shared" si="38"/>
        <v>0</v>
      </c>
      <c r="L58" s="55">
        <f t="shared" si="38"/>
        <v>0</v>
      </c>
      <c r="M58" s="55">
        <f t="shared" si="38"/>
        <v>0</v>
      </c>
      <c r="N58" s="55">
        <f t="shared" si="38"/>
        <v>0</v>
      </c>
      <c r="O58" s="55">
        <f t="shared" si="38"/>
        <v>1</v>
      </c>
      <c r="P58" s="55">
        <f t="shared" si="38"/>
        <v>1</v>
      </c>
      <c r="Q58" s="55">
        <f t="shared" si="38"/>
        <v>0</v>
      </c>
      <c r="R58" s="55">
        <f t="shared" si="38"/>
        <v>1</v>
      </c>
      <c r="S58" s="55">
        <f t="shared" si="38"/>
        <v>0</v>
      </c>
      <c r="T58" s="55">
        <f t="shared" si="38"/>
        <v>0</v>
      </c>
      <c r="U58" s="55">
        <f t="shared" si="38"/>
        <v>0</v>
      </c>
      <c r="V58" s="55">
        <f t="shared" si="38"/>
        <v>1</v>
      </c>
      <c r="W58" s="55">
        <f t="shared" si="38"/>
        <v>0</v>
      </c>
      <c r="X58" s="55">
        <f t="shared" si="38"/>
        <v>0</v>
      </c>
      <c r="Y58" s="55">
        <f t="shared" si="38"/>
        <v>0</v>
      </c>
      <c r="Z58" s="55">
        <f t="shared" si="38"/>
        <v>0</v>
      </c>
      <c r="AA58" s="55">
        <f t="shared" si="38"/>
        <v>0</v>
      </c>
      <c r="AB58" s="55">
        <f t="shared" si="38"/>
        <v>0</v>
      </c>
      <c r="AC58" s="55">
        <f t="shared" si="38"/>
        <v>1</v>
      </c>
      <c r="AD58" s="55">
        <f t="shared" si="38"/>
        <v>0</v>
      </c>
      <c r="AE58" s="55">
        <f t="shared" si="38"/>
        <v>0</v>
      </c>
      <c r="AF58" s="55">
        <f t="shared" si="38"/>
        <v>0</v>
      </c>
      <c r="AG58" s="55">
        <f t="shared" si="38"/>
        <v>0</v>
      </c>
    </row>
    <row r="59" spans="3:33" s="1" customFormat="1" ht="14"/>
    <row r="60" spans="3:33" s="1" customFormat="1" ht="14"/>
  </sheetData>
  <mergeCells count="49">
    <mergeCell ref="Y1:AG1"/>
    <mergeCell ref="AH1:AK1"/>
    <mergeCell ref="A2:C2"/>
    <mergeCell ref="E2:J2"/>
    <mergeCell ref="Y2:AG2"/>
    <mergeCell ref="AH2:AK2"/>
    <mergeCell ref="AH4:AJ4"/>
    <mergeCell ref="A28:C28"/>
    <mergeCell ref="A4:A7"/>
    <mergeCell ref="B4:B7"/>
    <mergeCell ref="C4:C6"/>
    <mergeCell ref="D4:J4"/>
    <mergeCell ref="K4:Q4"/>
    <mergeCell ref="R4:X4"/>
    <mergeCell ref="Y4:AE4"/>
    <mergeCell ref="AF4:AG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V29:V34"/>
    <mergeCell ref="W29:W34"/>
    <mergeCell ref="N29:N34"/>
    <mergeCell ref="O29:O34"/>
    <mergeCell ref="P29:P34"/>
    <mergeCell ref="Q29:Q34"/>
    <mergeCell ref="R29:R34"/>
    <mergeCell ref="AK4:AK7"/>
    <mergeCell ref="A29:B34"/>
    <mergeCell ref="M1:R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  <mergeCell ref="U29:U34"/>
  </mergeCells>
  <phoneticPr fontId="114"/>
  <conditionalFormatting sqref="C58">
    <cfRule type="expression" dxfId="10321" priority="141" stopIfTrue="1">
      <formula>AND(WEEKDAY(C$5)=1)</formula>
    </cfRule>
  </conditionalFormatting>
  <conditionalFormatting sqref="D19:D24">
    <cfRule type="expression" dxfId="10320" priority="58" stopIfTrue="1">
      <formula>AND(WEEKDAY(D$5)=1)</formula>
    </cfRule>
  </conditionalFormatting>
  <conditionalFormatting sqref="D19:E19">
    <cfRule type="expression" dxfId="10319" priority="245" stopIfTrue="1">
      <formula>AND(WEEKDAY(D$5)=1)</formula>
    </cfRule>
  </conditionalFormatting>
  <conditionalFormatting sqref="D12:F15">
    <cfRule type="expression" dxfId="10318" priority="16" stopIfTrue="1">
      <formula>AND(WEEKDAY(D$5)=1)</formula>
    </cfRule>
  </conditionalFormatting>
  <conditionalFormatting sqref="D22:I22">
    <cfRule type="expression" dxfId="10317" priority="232" stopIfTrue="1">
      <formula>AND(WEEKDAY(D$5)=1)</formula>
    </cfRule>
  </conditionalFormatting>
  <conditionalFormatting sqref="D8:Q8">
    <cfRule type="expression" dxfId="10316" priority="48" stopIfTrue="1">
      <formula>AND(WEEKDAY(D$5)=1)</formula>
    </cfRule>
  </conditionalFormatting>
  <conditionalFormatting sqref="D9:Z11">
    <cfRule type="expression" dxfId="10315" priority="51" stopIfTrue="1">
      <formula>AND(WEEKDAY(D$5)=1)</formula>
    </cfRule>
  </conditionalFormatting>
  <conditionalFormatting sqref="D16:AA17">
    <cfRule type="expression" dxfId="10314" priority="176" stopIfTrue="1">
      <formula>AND(WEEKDAY(D$5)=1)</formula>
    </cfRule>
  </conditionalFormatting>
  <conditionalFormatting sqref="D5:AG7">
    <cfRule type="expression" dxfId="10313" priority="253" stopIfTrue="1">
      <formula>AND(WEEKDAY(D$5)=1)</formula>
    </cfRule>
  </conditionalFormatting>
  <conditionalFormatting sqref="D24:AG27">
    <cfRule type="expression" dxfId="10312" priority="98" stopIfTrue="1">
      <formula>AND(WEEKDAY(D$5)=1)</formula>
    </cfRule>
  </conditionalFormatting>
  <conditionalFormatting sqref="E19:F22">
    <cfRule type="expression" dxfId="10311" priority="59" stopIfTrue="1">
      <formula>AND(WEEKDAY(E$5)=1)</formula>
    </cfRule>
  </conditionalFormatting>
  <conditionalFormatting sqref="E14:G14">
    <cfRule type="expression" dxfId="10310" priority="18" stopIfTrue="1">
      <formula>AND(WEEKDAY(E$5)=1)</formula>
    </cfRule>
  </conditionalFormatting>
  <conditionalFormatting sqref="E12:H12">
    <cfRule type="expression" dxfId="10309" priority="28" stopIfTrue="1">
      <formula>AND(WEEKDAY(E$5)=1)</formula>
    </cfRule>
  </conditionalFormatting>
  <conditionalFormatting sqref="E23:AG24">
    <cfRule type="expression" dxfId="10308" priority="53" stopIfTrue="1">
      <formula>AND(WEEKDAY(E$5)=1)</formula>
    </cfRule>
  </conditionalFormatting>
  <conditionalFormatting sqref="G13:H14">
    <cfRule type="expression" dxfId="10307" priority="17" stopIfTrue="1">
      <formula>AND(WEEKDAY(G$5)=1)</formula>
    </cfRule>
  </conditionalFormatting>
  <conditionalFormatting sqref="G19:H19">
    <cfRule type="expression" dxfId="10306" priority="167" stopIfTrue="1">
      <formula>AND(WEEKDAY(G$5)=1)</formula>
    </cfRule>
  </conditionalFormatting>
  <conditionalFormatting sqref="G20:M20">
    <cfRule type="expression" dxfId="10305" priority="60" stopIfTrue="1">
      <formula>AND(WEEKDAY(G$5)=1)</formula>
    </cfRule>
  </conditionalFormatting>
  <conditionalFormatting sqref="H20:H21">
    <cfRule type="expression" dxfId="10304" priority="32" stopIfTrue="1">
      <formula>AND(WEEKDAY(H$5)=1)</formula>
    </cfRule>
  </conditionalFormatting>
  <conditionalFormatting sqref="I17:I20">
    <cfRule type="expression" dxfId="10303" priority="146" stopIfTrue="1">
      <formula>AND(WEEKDAY(I$5)=1)</formula>
    </cfRule>
  </conditionalFormatting>
  <conditionalFormatting sqref="I12:J14">
    <cfRule type="expression" dxfId="10302" priority="15" stopIfTrue="1">
      <formula>AND(WEEKDAY(I$5)=1)</formula>
    </cfRule>
  </conditionalFormatting>
  <conditionalFormatting sqref="J17:J22">
    <cfRule type="expression" dxfId="10301" priority="35" stopIfTrue="1">
      <formula>AND(WEEKDAY(J$5)=1)</formula>
    </cfRule>
  </conditionalFormatting>
  <conditionalFormatting sqref="J15:M16">
    <cfRule type="expression" dxfId="10300" priority="1" stopIfTrue="1">
      <formula>AND(WEEKDAY(J$5)=1)</formula>
    </cfRule>
  </conditionalFormatting>
  <conditionalFormatting sqref="J21:N22">
    <cfRule type="expression" dxfId="10299" priority="38" stopIfTrue="1">
      <formula>AND(WEEKDAY(J$5)=1)</formula>
    </cfRule>
  </conditionalFormatting>
  <conditionalFormatting sqref="K13:M14">
    <cfRule type="expression" dxfId="10298" priority="191" stopIfTrue="1">
      <formula>AND(WEEKDAY(K$5)=1)</formula>
    </cfRule>
  </conditionalFormatting>
  <conditionalFormatting sqref="K19:N22">
    <cfRule type="expression" dxfId="10297" priority="36" stopIfTrue="1">
      <formula>AND(WEEKDAY(K$5)=1)</formula>
    </cfRule>
  </conditionalFormatting>
  <conditionalFormatting sqref="K12:O12">
    <cfRule type="expression" dxfId="10296" priority="8" stopIfTrue="1">
      <formula>AND(WEEKDAY(K$5)=1)</formula>
    </cfRule>
  </conditionalFormatting>
  <conditionalFormatting sqref="K17:P18">
    <cfRule type="expression" dxfId="10295" priority="179" stopIfTrue="1">
      <formula>AND(WEEKDAY(K$5)=1)</formula>
    </cfRule>
  </conditionalFormatting>
  <conditionalFormatting sqref="N14:O16">
    <cfRule type="expression" dxfId="10294" priority="2" stopIfTrue="1">
      <formula>AND(WEEKDAY(N$5)=1)</formula>
    </cfRule>
  </conditionalFormatting>
  <conditionalFormatting sqref="N13:Q13">
    <cfRule type="expression" dxfId="10293" priority="75" stopIfTrue="1">
      <formula>AND(WEEKDAY(N$5)=1)</formula>
    </cfRule>
  </conditionalFormatting>
  <conditionalFormatting sqref="O18:O22">
    <cfRule type="expression" dxfId="10292" priority="33" stopIfTrue="1">
      <formula>AND(WEEKDAY(O$5)=1)</formula>
    </cfRule>
  </conditionalFormatting>
  <conditionalFormatting sqref="P19:P22">
    <cfRule type="expression" dxfId="10291" priority="42" stopIfTrue="1">
      <formula>AND(WEEKDAY(P$5)=1)</formula>
    </cfRule>
  </conditionalFormatting>
  <conditionalFormatting sqref="P12:Q15">
    <cfRule type="expression" dxfId="10290" priority="4" stopIfTrue="1">
      <formula>AND(WEEKDAY(P$5)=1)</formula>
    </cfRule>
  </conditionalFormatting>
  <conditionalFormatting sqref="P16:S16 Q17:S17 L18:N18 K19:O19 P20:S20">
    <cfRule type="expression" dxfId="10289" priority="246" stopIfTrue="1">
      <formula>AND(WEEKDAY(K$5)=1)</formula>
    </cfRule>
  </conditionalFormatting>
  <conditionalFormatting sqref="P18:Z18">
    <cfRule type="expression" dxfId="10288" priority="148" stopIfTrue="1">
      <formula>AND(WEEKDAY(P$5)=1)</formula>
    </cfRule>
  </conditionalFormatting>
  <conditionalFormatting sqref="Q19:R21">
    <cfRule type="expression" dxfId="10287" priority="168" stopIfTrue="1">
      <formula>AND(WEEKDAY(Q$5)=1)</formula>
    </cfRule>
  </conditionalFormatting>
  <conditionalFormatting sqref="Q19:Z19">
    <cfRule type="expression" dxfId="10286" priority="46" stopIfTrue="1">
      <formula>AND(WEEKDAY(Q$5)=1)</formula>
    </cfRule>
  </conditionalFormatting>
  <conditionalFormatting sqref="R8:S9">
    <cfRule type="expression" dxfId="10285" priority="67" stopIfTrue="1">
      <formula>AND(WEEKDAY(R$5)=1)</formula>
    </cfRule>
  </conditionalFormatting>
  <conditionalFormatting sqref="R13:S15">
    <cfRule type="expression" dxfId="10284" priority="69" stopIfTrue="1">
      <formula>AND(WEEKDAY(R$5)=1)</formula>
    </cfRule>
  </conditionalFormatting>
  <conditionalFormatting sqref="R12:W12">
    <cfRule type="expression" dxfId="10283" priority="71" stopIfTrue="1">
      <formula>AND(WEEKDAY(R$5)=1)</formula>
    </cfRule>
  </conditionalFormatting>
  <conditionalFormatting sqref="S19:T22">
    <cfRule type="expression" dxfId="10282" priority="54" stopIfTrue="1">
      <formula>AND(WEEKDAY(S$5)=1)</formula>
    </cfRule>
  </conditionalFormatting>
  <conditionalFormatting sqref="T13:T17">
    <cfRule type="expression" dxfId="10281" priority="68" stopIfTrue="1">
      <formula>AND(WEEKDAY(T$5)=1)</formula>
    </cfRule>
  </conditionalFormatting>
  <conditionalFormatting sqref="T21:Y21">
    <cfRule type="expression" dxfId="10280" priority="181" stopIfTrue="1">
      <formula>AND(WEEKDAY(T$5)=1)</formula>
    </cfRule>
  </conditionalFormatting>
  <conditionalFormatting sqref="T8:Z8">
    <cfRule type="expression" dxfId="10279" priority="187" stopIfTrue="1">
      <formula>AND(WEEKDAY(T$5)=1)</formula>
    </cfRule>
  </conditionalFormatting>
  <conditionalFormatting sqref="U13:U16">
    <cfRule type="expression" dxfId="10278" priority="39" stopIfTrue="1">
      <formula>AND(WEEKDAY(U$5)=1)</formula>
    </cfRule>
  </conditionalFormatting>
  <conditionalFormatting sqref="U19:W20">
    <cfRule type="expression" dxfId="10277" priority="165" stopIfTrue="1">
      <formula>AND(WEEKDAY(U$5)=1)</formula>
    </cfRule>
  </conditionalFormatting>
  <conditionalFormatting sqref="V13:W14">
    <cfRule type="expression" dxfId="10276" priority="136" stopIfTrue="1">
      <formula>AND(WEEKDAY(V$5)=1)</formula>
    </cfRule>
  </conditionalFormatting>
  <conditionalFormatting sqref="V20:Y20">
    <cfRule type="expression" dxfId="10275" priority="132" stopIfTrue="1">
      <formula>AND(WEEKDAY(V$5)=1)</formula>
    </cfRule>
  </conditionalFormatting>
  <conditionalFormatting sqref="V15:Z16 U17:Z17 D18:H18 AC19:AF22 P22:Z22">
    <cfRule type="expression" dxfId="10274" priority="223" stopIfTrue="1">
      <formula>AND(WEEKDAY(D$5)=1)</formula>
    </cfRule>
  </conditionalFormatting>
  <conditionalFormatting sqref="V15:AA15">
    <cfRule type="expression" dxfId="10273" priority="212" stopIfTrue="1">
      <formula>AND(WEEKDAY(V$5)=1)</formula>
    </cfRule>
  </conditionalFormatting>
  <conditionalFormatting sqref="X12:Z14">
    <cfRule type="expression" dxfId="10272" priority="130" stopIfTrue="1">
      <formula>AND(WEEKDAY(X$5)=1)</formula>
    </cfRule>
  </conditionalFormatting>
  <conditionalFormatting sqref="Z20:Z21">
    <cfRule type="expression" dxfId="10271" priority="133" stopIfTrue="1">
      <formula>AND(WEEKDAY(Z$5)=1)</formula>
    </cfRule>
  </conditionalFormatting>
  <conditionalFormatting sqref="AA8:AA22">
    <cfRule type="expression" dxfId="10270" priority="149" stopIfTrue="1">
      <formula>AND(WEEKDAY(AA$5)=1)</formula>
    </cfRule>
  </conditionalFormatting>
  <conditionalFormatting sqref="AB15:AB22">
    <cfRule type="expression" dxfId="10269" priority="41" stopIfTrue="1">
      <formula>AND(WEEKDAY(AB$5)=1)</formula>
    </cfRule>
  </conditionalFormatting>
  <conditionalFormatting sqref="AB8:AF18">
    <cfRule type="expression" dxfId="10268" priority="89" stopIfTrue="1">
      <formula>AND(WEEKDAY(AB$5)=1)</formula>
    </cfRule>
  </conditionalFormatting>
  <conditionalFormatting sqref="AC15:AF17">
    <cfRule type="expression" dxfId="10267" priority="91" stopIfTrue="1">
      <formula>AND(WEEKDAY(AC$5)=1)</formula>
    </cfRule>
  </conditionalFormatting>
  <conditionalFormatting sqref="AC21:AG21">
    <cfRule type="expression" dxfId="10266" priority="139" stopIfTrue="1">
      <formula>AND(WEEKDAY(AC$5)=1)</formula>
    </cfRule>
  </conditionalFormatting>
  <conditionalFormatting sqref="AD20">
    <cfRule type="expression" dxfId="10265" priority="221" stopIfTrue="1">
      <formula>AND(WEEKDAY(AD$5)=1)</formula>
    </cfRule>
  </conditionalFormatting>
  <conditionalFormatting sqref="AG8:AG22">
    <cfRule type="expression" dxfId="10264" priority="96" stopIfTrue="1">
      <formula>AND(WEEKDAY(AG$5)=1)</formula>
    </cfRule>
  </conditionalFormatting>
  <conditionalFormatting sqref="AH8:AJ27 AM8:AM27">
    <cfRule type="cellIs" dxfId="10263" priority="254" stopIfTrue="1" operator="equal">
      <formula>0</formula>
    </cfRule>
  </conditionalFormatting>
  <dataValidations count="5">
    <dataValidation type="list" allowBlank="1" showInputMessage="1" showErrorMessage="1" sqref="N13 U14" xr:uid="{00000000-0002-0000-2A00-000000000000}">
      <formula1>"ヤ,2早,3早,2オ,3オ,2－,3－,－,日,有,2,3,事,10:00,6:30,7:00,8:30,10:30,研"</formula1>
    </dataValidation>
    <dataValidation type="list" allowBlank="1" showInputMessage="1" showErrorMessage="1" sqref="Y15" xr:uid="{00000000-0002-0000-2A00-000001000000}">
      <formula1>"ヤ,2早,3早,2オ,3オ,2－,3－,－,日,有,2,3,事,ﾍﾙ,ｹｱ,6:30,7:00,8:30,10:00,研"</formula1>
    </dataValidation>
    <dataValidation type="list" allowBlank="1" showInputMessage="1" showErrorMessage="1" sqref="X20 AB20 E21 H21 O21:P21 S21:T21 Z21 AB21:AD21 AG21 M22:AA22 N23:AA23 E27:AG27 C58 D8:D20 L8:L25 M8:M21 M23:M25 N8:N12 N14:N21 U8:U13 U15:U20 X8:X18 Y8:Y14 Y16:Y20 AB8:AB18 E12:F20 J24:K25 AC8:AG20 V8:W20 Z8:AA20 D22:K23 AB22:AG23 J8:K21 O8:T20 E8:I11 G12:I14 G16:I20" xr:uid="{00000000-0002-0000-2A00-000002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A00-000003000000}">
      <formula1>"ヤ,2早,3早,2オ,3オ,2－,3－,－,日,有,2,3,事,ﾍﾙ,ｹｱ,6:30,7:00,8:30,8:00,研"</formula1>
    </dataValidation>
    <dataValidation type="list" allowBlank="1" showInputMessage="1" showErrorMessage="1" sqref="X19 D21 F21 Q21:R21 U21:Y21 AA21 AE21:AF21 J26:M26 D24:D27 N24:AG26 E24:I26" xr:uid="{00000000-0002-0000-2A00-000004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Y60"/>
  <sheetViews>
    <sheetView topLeftCell="A4" zoomScale="90" zoomScaleNormal="90" workbookViewId="0">
      <selection activeCell="AH20" sqref="AH20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ollapsed="1"/>
  </cols>
  <sheetData>
    <row r="1" spans="1:50" ht="15">
      <c r="A1" s="2">
        <v>2020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93" t="s">
        <v>13</v>
      </c>
      <c r="AG4" s="1294"/>
      <c r="AH4" s="1295"/>
      <c r="AI4" s="1265" t="s">
        <v>14</v>
      </c>
      <c r="AJ4" s="1265"/>
      <c r="AK4" s="1266"/>
      <c r="AL4" s="1298" t="s">
        <v>15</v>
      </c>
    </row>
    <row r="5" spans="1:50" ht="24" hidden="1" customHeight="1">
      <c r="A5" s="1254"/>
      <c r="B5" s="1255"/>
      <c r="C5" s="1248"/>
      <c r="D5" s="10">
        <f>DATE($A$1,$D$2,1)</f>
        <v>44166</v>
      </c>
      <c r="E5" s="11">
        <f>DATE($A$1,$D$2,2)</f>
        <v>44167</v>
      </c>
      <c r="F5" s="11">
        <f>DATE($A$1,$D$2,3)</f>
        <v>44168</v>
      </c>
      <c r="G5" s="11">
        <f>DATE($A$1,$D$2,4)</f>
        <v>44169</v>
      </c>
      <c r="H5" s="11">
        <f>DATE($A$1,$D$2,5)</f>
        <v>44170</v>
      </c>
      <c r="I5" s="11">
        <f>DATE($A$1,$D$2,6)</f>
        <v>44171</v>
      </c>
      <c r="J5" s="11">
        <f>DATE($A$1,$D$2,7)</f>
        <v>44172</v>
      </c>
      <c r="K5" s="11">
        <f>DATE($A$1,$D$2,8)</f>
        <v>44173</v>
      </c>
      <c r="L5" s="11">
        <f>DATE($A$1,$D$2,9)</f>
        <v>44174</v>
      </c>
      <c r="M5" s="11">
        <f>DATE($A$1,$D$2,10)</f>
        <v>44175</v>
      </c>
      <c r="N5" s="56">
        <f>DATE($A$1,$D$2,11)</f>
        <v>44176</v>
      </c>
      <c r="O5" s="11">
        <f>DATE($A$1,$D$2,12)</f>
        <v>44177</v>
      </c>
      <c r="P5" s="11">
        <f>DATE($A$1,$D$2,13)</f>
        <v>44178</v>
      </c>
      <c r="Q5" s="11">
        <f>DATE($A$1,$D$2,14)</f>
        <v>44179</v>
      </c>
      <c r="R5" s="11">
        <f>DATE($A$1,$D$2,15)</f>
        <v>44180</v>
      </c>
      <c r="S5" s="11">
        <f>DATE($A$1,$D$2,16)</f>
        <v>44181</v>
      </c>
      <c r="T5" s="11">
        <f>DATE($A$1,$D$2,17)</f>
        <v>44182</v>
      </c>
      <c r="U5" s="11">
        <f>DATE($A$1,$D$2,18)</f>
        <v>44183</v>
      </c>
      <c r="V5" s="11">
        <f>DATE($A$1,$D$2,19)</f>
        <v>44184</v>
      </c>
      <c r="W5" s="11">
        <f>DATE($A$1,$D$2,20)</f>
        <v>44185</v>
      </c>
      <c r="X5" s="11">
        <f>DATE($A$1,$D$2,21)</f>
        <v>44186</v>
      </c>
      <c r="Y5" s="11">
        <f>DATE($A$1,$D$2,22)</f>
        <v>44187</v>
      </c>
      <c r="Z5" s="11">
        <f>DATE($A$1,$D$2,23)</f>
        <v>44188</v>
      </c>
      <c r="AA5" s="11">
        <f>DATE($A$1,$D$2,24)</f>
        <v>44189</v>
      </c>
      <c r="AB5" s="11">
        <f>DATE($A$1,$D$2,25)</f>
        <v>44190</v>
      </c>
      <c r="AC5" s="11">
        <f>DATE($A$1,$D$2,26)</f>
        <v>44191</v>
      </c>
      <c r="AD5" s="11">
        <f>DATE($A$1,$D$2,27)</f>
        <v>44192</v>
      </c>
      <c r="AE5" s="11">
        <f>DATE($A$1,$D$2,28)</f>
        <v>44193</v>
      </c>
      <c r="AF5" s="88">
        <f>DATE($A$1,$D$2,29)</f>
        <v>44194</v>
      </c>
      <c r="AG5" s="11">
        <f>DATE($A$1,$D$2,30)</f>
        <v>44195</v>
      </c>
      <c r="AH5" s="478">
        <f>DATE($A$1,$D$2,31)</f>
        <v>44196</v>
      </c>
      <c r="AI5" s="90"/>
      <c r="AJ5" s="90"/>
      <c r="AK5" s="91"/>
      <c r="AL5" s="1299"/>
    </row>
    <row r="6" spans="1:50" ht="14">
      <c r="A6" s="1254"/>
      <c r="B6" s="1255"/>
      <c r="C6" s="1248"/>
      <c r="D6" s="528">
        <f t="shared" ref="D6:AH6" si="0">IF(MONTH(D5)&gt;$D$2,"",D5)</f>
        <v>44166</v>
      </c>
      <c r="E6" s="11">
        <f t="shared" si="0"/>
        <v>44167</v>
      </c>
      <c r="F6" s="529">
        <f t="shared" si="0"/>
        <v>44168</v>
      </c>
      <c r="G6" s="529">
        <f t="shared" si="0"/>
        <v>44169</v>
      </c>
      <c r="H6" s="529">
        <f t="shared" si="0"/>
        <v>44170</v>
      </c>
      <c r="I6" s="529">
        <f t="shared" si="0"/>
        <v>44171</v>
      </c>
      <c r="J6" s="529">
        <f t="shared" si="0"/>
        <v>44172</v>
      </c>
      <c r="K6" s="529">
        <f t="shared" si="0"/>
        <v>44173</v>
      </c>
      <c r="L6" s="529">
        <f t="shared" si="0"/>
        <v>44174</v>
      </c>
      <c r="M6" s="529">
        <f t="shared" si="0"/>
        <v>44175</v>
      </c>
      <c r="N6" s="529">
        <f t="shared" si="0"/>
        <v>44176</v>
      </c>
      <c r="O6" s="529">
        <f t="shared" si="0"/>
        <v>44177</v>
      </c>
      <c r="P6" s="529">
        <f t="shared" si="0"/>
        <v>44178</v>
      </c>
      <c r="Q6" s="529">
        <f t="shared" si="0"/>
        <v>44179</v>
      </c>
      <c r="R6" s="529">
        <f t="shared" si="0"/>
        <v>44180</v>
      </c>
      <c r="S6" s="529">
        <f t="shared" si="0"/>
        <v>44181</v>
      </c>
      <c r="T6" s="529">
        <f t="shared" si="0"/>
        <v>44182</v>
      </c>
      <c r="U6" s="529">
        <f t="shared" si="0"/>
        <v>44183</v>
      </c>
      <c r="V6" s="529">
        <f t="shared" si="0"/>
        <v>44184</v>
      </c>
      <c r="W6" s="529">
        <f t="shared" si="0"/>
        <v>44185</v>
      </c>
      <c r="X6" s="529">
        <f t="shared" si="0"/>
        <v>44186</v>
      </c>
      <c r="Y6" s="529">
        <f t="shared" si="0"/>
        <v>44187</v>
      </c>
      <c r="Z6" s="529">
        <f t="shared" si="0"/>
        <v>44188</v>
      </c>
      <c r="AA6" s="529">
        <f t="shared" si="0"/>
        <v>44189</v>
      </c>
      <c r="AB6" s="529">
        <f t="shared" si="0"/>
        <v>44190</v>
      </c>
      <c r="AC6" s="529">
        <f t="shared" si="0"/>
        <v>44191</v>
      </c>
      <c r="AD6" s="11">
        <f t="shared" si="0"/>
        <v>44192</v>
      </c>
      <c r="AE6" s="11">
        <f t="shared" si="0"/>
        <v>44193</v>
      </c>
      <c r="AF6" s="529">
        <f t="shared" si="0"/>
        <v>44194</v>
      </c>
      <c r="AG6" s="11">
        <f t="shared" si="0"/>
        <v>44195</v>
      </c>
      <c r="AH6" s="478">
        <f t="shared" si="0"/>
        <v>44196</v>
      </c>
      <c r="AI6" s="92"/>
      <c r="AJ6" s="93"/>
      <c r="AK6" s="94"/>
      <c r="AL6" s="1299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火</v>
      </c>
      <c r="E7" s="117" t="str">
        <f t="shared" si="1"/>
        <v>水</v>
      </c>
      <c r="F7" s="134" t="str">
        <f t="shared" si="1"/>
        <v>木</v>
      </c>
      <c r="G7" s="134" t="str">
        <f t="shared" si="1"/>
        <v>金</v>
      </c>
      <c r="H7" s="134" t="str">
        <f t="shared" si="1"/>
        <v>土</v>
      </c>
      <c r="I7" s="161" t="str">
        <f t="shared" si="1"/>
        <v>日</v>
      </c>
      <c r="J7" s="134" t="str">
        <f t="shared" si="1"/>
        <v>月</v>
      </c>
      <c r="K7" s="134" t="str">
        <f t="shared" si="1"/>
        <v>火</v>
      </c>
      <c r="L7" s="134" t="str">
        <f t="shared" si="1"/>
        <v>水</v>
      </c>
      <c r="M7" s="134" t="str">
        <f t="shared" si="1"/>
        <v>木</v>
      </c>
      <c r="N7" s="134" t="str">
        <f t="shared" si="1"/>
        <v>金</v>
      </c>
      <c r="O7" s="134" t="str">
        <f t="shared" si="1"/>
        <v>土</v>
      </c>
      <c r="P7" s="161" t="str">
        <f t="shared" si="1"/>
        <v>日</v>
      </c>
      <c r="Q7" s="134" t="str">
        <f t="shared" si="1"/>
        <v>月</v>
      </c>
      <c r="R7" s="134" t="str">
        <f t="shared" si="1"/>
        <v>火</v>
      </c>
      <c r="S7" s="134" t="str">
        <f t="shared" si="1"/>
        <v>水</v>
      </c>
      <c r="T7" s="134" t="str">
        <f t="shared" si="1"/>
        <v>木</v>
      </c>
      <c r="U7" s="134" t="str">
        <f t="shared" si="1"/>
        <v>金</v>
      </c>
      <c r="V7" s="134" t="str">
        <f t="shared" si="1"/>
        <v>土</v>
      </c>
      <c r="W7" s="161" t="str">
        <f t="shared" si="1"/>
        <v>日</v>
      </c>
      <c r="X7" s="134" t="str">
        <f t="shared" si="1"/>
        <v>月</v>
      </c>
      <c r="Y7" s="134" t="str">
        <f t="shared" si="1"/>
        <v>火</v>
      </c>
      <c r="Z7" s="134" t="str">
        <f t="shared" si="1"/>
        <v>水</v>
      </c>
      <c r="AA7" s="134" t="str">
        <f t="shared" si="1"/>
        <v>木</v>
      </c>
      <c r="AB7" s="134" t="str">
        <f t="shared" si="1"/>
        <v>金</v>
      </c>
      <c r="AC7" s="134" t="str">
        <f t="shared" si="1"/>
        <v>土</v>
      </c>
      <c r="AD7" s="59" t="str">
        <f t="shared" si="1"/>
        <v>日</v>
      </c>
      <c r="AE7" s="117" t="str">
        <f t="shared" si="1"/>
        <v>月</v>
      </c>
      <c r="AF7" s="134" t="str">
        <f t="shared" si="1"/>
        <v>火</v>
      </c>
      <c r="AG7" s="117" t="str">
        <f t="shared" si="1"/>
        <v>水</v>
      </c>
      <c r="AH7" s="117" t="str">
        <f t="shared" si="1"/>
        <v>木</v>
      </c>
      <c r="AI7" s="95" t="s">
        <v>16</v>
      </c>
      <c r="AJ7" s="96" t="s">
        <v>17</v>
      </c>
      <c r="AK7" s="97" t="s">
        <v>18</v>
      </c>
      <c r="AL7" s="1300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37</v>
      </c>
      <c r="E8" s="551" t="s">
        <v>24</v>
      </c>
      <c r="F8" s="574" t="s">
        <v>34</v>
      </c>
      <c r="G8" s="574" t="s">
        <v>21</v>
      </c>
      <c r="H8" s="574" t="s">
        <v>21</v>
      </c>
      <c r="I8" s="547" t="s">
        <v>37</v>
      </c>
      <c r="J8" s="548" t="s">
        <v>35</v>
      </c>
      <c r="K8" s="568" t="s">
        <v>28</v>
      </c>
      <c r="L8" s="547" t="s">
        <v>34</v>
      </c>
      <c r="M8" s="547" t="s">
        <v>21</v>
      </c>
      <c r="N8" s="547" t="s">
        <v>37</v>
      </c>
      <c r="O8" s="547" t="s">
        <v>21</v>
      </c>
      <c r="P8" s="560" t="s">
        <v>42</v>
      </c>
      <c r="Q8" s="560" t="s">
        <v>24</v>
      </c>
      <c r="R8" s="560" t="s">
        <v>34</v>
      </c>
      <c r="S8" s="560" t="s">
        <v>21</v>
      </c>
      <c r="T8" s="572" t="s">
        <v>21</v>
      </c>
      <c r="U8" s="547" t="s">
        <v>36</v>
      </c>
      <c r="V8" s="547" t="s">
        <v>37</v>
      </c>
      <c r="W8" s="547" t="s">
        <v>28</v>
      </c>
      <c r="X8" s="547" t="s">
        <v>34</v>
      </c>
      <c r="Y8" s="560" t="s">
        <v>21</v>
      </c>
      <c r="Z8" s="547" t="s">
        <v>37</v>
      </c>
      <c r="AA8" s="547" t="s">
        <v>35</v>
      </c>
      <c r="AB8" s="547" t="s">
        <v>28</v>
      </c>
      <c r="AC8" s="547" t="s">
        <v>34</v>
      </c>
      <c r="AD8" s="547" t="s">
        <v>21</v>
      </c>
      <c r="AE8" s="547" t="s">
        <v>24</v>
      </c>
      <c r="AF8" s="560" t="s">
        <v>34</v>
      </c>
      <c r="AG8" s="550" t="s">
        <v>21</v>
      </c>
      <c r="AH8" s="588" t="s">
        <v>37</v>
      </c>
      <c r="AI8" s="587">
        <f t="shared" ref="AI8:AI27" si="2">SUM(AO8:AP8)</f>
        <v>18</v>
      </c>
      <c r="AJ8" s="100">
        <f t="shared" ref="AJ8:AJ24" si="3">COUNTIF(E8:AH8,"有")</f>
        <v>2</v>
      </c>
      <c r="AK8" s="101">
        <f t="shared" ref="AK8:AK27" si="4">SUM(AQ8:AX8)</f>
        <v>24</v>
      </c>
      <c r="AL8" s="544" t="s">
        <v>38</v>
      </c>
      <c r="AM8" s="545"/>
      <c r="AN8" s="55">
        <f>COUNTIF(D8:AH8,"日")</f>
        <v>6</v>
      </c>
      <c r="AO8" s="55">
        <f t="shared" ref="AO8:AO29" si="5">COUNTIF(D8:AH8,"ヤ")</f>
        <v>9</v>
      </c>
      <c r="AP8" s="55">
        <f t="shared" ref="AP8:AP29" si="6">COUNTIF(D8:AH8,"ﾔ")</f>
        <v>9</v>
      </c>
      <c r="AQ8" s="55">
        <f t="shared" ref="AQ8:AQ29" si="7">COUNTIF(D8:AH8,"2-")</f>
        <v>3</v>
      </c>
      <c r="AR8" s="55">
        <f t="shared" ref="AR8:AR29" si="8">COUNTIF(D8:AH8,"2－")</f>
        <v>3</v>
      </c>
      <c r="AS8" s="55">
        <f t="shared" ref="AS8:AS29" si="9">COUNTIF(D8:AH8,"２-")</f>
        <v>3</v>
      </c>
      <c r="AT8" s="55">
        <f t="shared" ref="AT8:AT29" si="10">COUNTIF(D8:AH8,"２－")</f>
        <v>3</v>
      </c>
      <c r="AU8" s="55">
        <f t="shared" ref="AU8:AU29" si="11">COUNTIF(D8:AH8,"3-")</f>
        <v>3</v>
      </c>
      <c r="AV8" s="55">
        <f t="shared" ref="AV8:AV29" si="12">COUNTIF(D8:AH8,"3－")</f>
        <v>3</v>
      </c>
      <c r="AW8" s="55">
        <f t="shared" ref="AW8:AW29" si="13">COUNTIF(D8:AH8,"３-")</f>
        <v>3</v>
      </c>
      <c r="AX8" s="55">
        <f t="shared" ref="AX8:AX29" si="14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574" t="s">
        <v>28</v>
      </c>
      <c r="E9" s="551" t="s">
        <v>34</v>
      </c>
      <c r="F9" s="574" t="s">
        <v>21</v>
      </c>
      <c r="G9" s="574" t="s">
        <v>21</v>
      </c>
      <c r="H9" s="547" t="s">
        <v>37</v>
      </c>
      <c r="I9" s="560" t="s">
        <v>24</v>
      </c>
      <c r="J9" s="547" t="s">
        <v>34</v>
      </c>
      <c r="K9" s="560" t="s">
        <v>21</v>
      </c>
      <c r="L9" s="547" t="s">
        <v>21</v>
      </c>
      <c r="M9" s="547" t="s">
        <v>37</v>
      </c>
      <c r="N9" s="547" t="s">
        <v>21</v>
      </c>
      <c r="O9" s="560" t="s">
        <v>37</v>
      </c>
      <c r="P9" s="560" t="s">
        <v>28</v>
      </c>
      <c r="Q9" s="560" t="s">
        <v>34</v>
      </c>
      <c r="R9" s="560" t="s">
        <v>21</v>
      </c>
      <c r="S9" s="560" t="s">
        <v>37</v>
      </c>
      <c r="T9" s="547" t="s">
        <v>40</v>
      </c>
      <c r="U9" s="547" t="s">
        <v>24</v>
      </c>
      <c r="V9" s="547" t="s">
        <v>34</v>
      </c>
      <c r="W9" s="549" t="s">
        <v>21</v>
      </c>
      <c r="X9" s="549" t="s">
        <v>37</v>
      </c>
      <c r="Y9" s="549" t="s">
        <v>36</v>
      </c>
      <c r="Z9" s="568" t="s">
        <v>28</v>
      </c>
      <c r="AA9" s="560" t="s">
        <v>34</v>
      </c>
      <c r="AB9" s="547" t="s">
        <v>21</v>
      </c>
      <c r="AC9" s="547" t="s">
        <v>40</v>
      </c>
      <c r="AD9" s="547" t="s">
        <v>24</v>
      </c>
      <c r="AE9" s="547" t="s">
        <v>34</v>
      </c>
      <c r="AF9" s="560" t="s">
        <v>21</v>
      </c>
      <c r="AG9" s="550" t="s">
        <v>37</v>
      </c>
      <c r="AH9" s="588" t="s">
        <v>36</v>
      </c>
      <c r="AI9" s="587">
        <f t="shared" si="2"/>
        <v>18</v>
      </c>
      <c r="AJ9" s="100">
        <f t="shared" si="3"/>
        <v>0</v>
      </c>
      <c r="AK9" s="101">
        <f t="shared" si="4"/>
        <v>24</v>
      </c>
      <c r="AL9" s="102" t="s">
        <v>38</v>
      </c>
      <c r="AM9" s="103"/>
      <c r="AN9" s="55">
        <f>COUNTIF(D9:AH9,"日")</f>
        <v>6</v>
      </c>
      <c r="AO9" s="55">
        <f t="shared" si="5"/>
        <v>9</v>
      </c>
      <c r="AP9" s="55">
        <f t="shared" si="6"/>
        <v>9</v>
      </c>
      <c r="AQ9" s="55">
        <f t="shared" si="7"/>
        <v>3</v>
      </c>
      <c r="AR9" s="55">
        <f t="shared" si="8"/>
        <v>3</v>
      </c>
      <c r="AS9" s="55">
        <f t="shared" si="9"/>
        <v>3</v>
      </c>
      <c r="AT9" s="55">
        <f t="shared" si="10"/>
        <v>3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574" t="s">
        <v>21</v>
      </c>
      <c r="E10" s="548" t="s">
        <v>37</v>
      </c>
      <c r="F10" s="547" t="s">
        <v>140</v>
      </c>
      <c r="G10" s="547" t="s">
        <v>37</v>
      </c>
      <c r="H10" s="574" t="s">
        <v>21</v>
      </c>
      <c r="I10" s="563" t="s">
        <v>21</v>
      </c>
      <c r="J10" s="547" t="s">
        <v>37</v>
      </c>
      <c r="K10" s="560" t="s">
        <v>37</v>
      </c>
      <c r="L10" s="560" t="s">
        <v>37</v>
      </c>
      <c r="M10" s="574" t="s">
        <v>21</v>
      </c>
      <c r="N10" s="547" t="s">
        <v>21</v>
      </c>
      <c r="O10" s="547" t="s">
        <v>37</v>
      </c>
      <c r="P10" s="560" t="s">
        <v>37</v>
      </c>
      <c r="Q10" s="560" t="s">
        <v>37</v>
      </c>
      <c r="R10" s="560" t="s">
        <v>37</v>
      </c>
      <c r="S10" s="560" t="s">
        <v>21</v>
      </c>
      <c r="T10" s="560" t="s">
        <v>37</v>
      </c>
      <c r="U10" s="547" t="s">
        <v>37</v>
      </c>
      <c r="V10" s="547" t="s">
        <v>21</v>
      </c>
      <c r="W10" s="547" t="s">
        <v>37</v>
      </c>
      <c r="X10" s="560" t="s">
        <v>35</v>
      </c>
      <c r="Y10" s="560" t="s">
        <v>37</v>
      </c>
      <c r="Z10" s="560" t="s">
        <v>21</v>
      </c>
      <c r="AA10" s="560" t="s">
        <v>37</v>
      </c>
      <c r="AB10" s="547" t="s">
        <v>37</v>
      </c>
      <c r="AC10" s="547" t="s">
        <v>37</v>
      </c>
      <c r="AD10" s="574" t="s">
        <v>21</v>
      </c>
      <c r="AE10" s="547" t="s">
        <v>37</v>
      </c>
      <c r="AF10" s="560" t="s">
        <v>37</v>
      </c>
      <c r="AG10" s="550" t="s">
        <v>35</v>
      </c>
      <c r="AH10" s="588" t="s">
        <v>37</v>
      </c>
      <c r="AI10" s="587">
        <f t="shared" si="2"/>
        <v>18</v>
      </c>
      <c r="AJ10" s="100">
        <f t="shared" si="3"/>
        <v>2</v>
      </c>
      <c r="AK10" s="101">
        <f t="shared" si="4"/>
        <v>0</v>
      </c>
      <c r="AL10" s="102" t="s">
        <v>38</v>
      </c>
      <c r="AM10" s="103"/>
      <c r="AN10" s="55">
        <f>COUNTIF(D10:AH10,"日")</f>
        <v>19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546" t="s">
        <v>160</v>
      </c>
      <c r="D11" s="547" t="s">
        <v>21</v>
      </c>
      <c r="E11" s="548" t="s">
        <v>37</v>
      </c>
      <c r="F11" s="547" t="s">
        <v>37</v>
      </c>
      <c r="G11" s="547" t="s">
        <v>36</v>
      </c>
      <c r="H11" s="547" t="s">
        <v>21</v>
      </c>
      <c r="I11" s="560" t="s">
        <v>37</v>
      </c>
      <c r="J11" s="547" t="s">
        <v>41</v>
      </c>
      <c r="K11" s="560" t="s">
        <v>21</v>
      </c>
      <c r="L11" s="560" t="s">
        <v>36</v>
      </c>
      <c r="M11" s="547" t="s">
        <v>37</v>
      </c>
      <c r="N11" s="547" t="s">
        <v>42</v>
      </c>
      <c r="O11" s="547" t="s">
        <v>21</v>
      </c>
      <c r="P11" s="560" t="s">
        <v>36</v>
      </c>
      <c r="Q11" s="560" t="s">
        <v>36</v>
      </c>
      <c r="R11" s="560" t="s">
        <v>21</v>
      </c>
      <c r="S11" s="560" t="s">
        <v>37</v>
      </c>
      <c r="T11" s="560" t="s">
        <v>37</v>
      </c>
      <c r="U11" s="547" t="s">
        <v>41</v>
      </c>
      <c r="V11" s="547" t="s">
        <v>42</v>
      </c>
      <c r="W11" s="547" t="s">
        <v>21</v>
      </c>
      <c r="X11" s="573" t="s">
        <v>37</v>
      </c>
      <c r="Y11" s="576" t="s">
        <v>40</v>
      </c>
      <c r="Z11" s="607" t="s">
        <v>21</v>
      </c>
      <c r="AA11" s="560" t="s">
        <v>37</v>
      </c>
      <c r="AB11" s="547" t="s">
        <v>40</v>
      </c>
      <c r="AC11" s="547" t="s">
        <v>21</v>
      </c>
      <c r="AD11" s="547" t="s">
        <v>37</v>
      </c>
      <c r="AE11" s="547" t="s">
        <v>36</v>
      </c>
      <c r="AF11" s="560" t="s">
        <v>36</v>
      </c>
      <c r="AG11" s="550" t="s">
        <v>21</v>
      </c>
      <c r="AH11" s="588" t="s">
        <v>40</v>
      </c>
      <c r="AI11" s="587">
        <f t="shared" si="2"/>
        <v>18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>COUNTIF(D11:AH11,"日")</f>
        <v>9</v>
      </c>
      <c r="AO11" s="55">
        <f t="shared" si="5"/>
        <v>9</v>
      </c>
      <c r="AP11" s="55">
        <f t="shared" si="6"/>
        <v>9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7"/>
      <c r="E12" s="548"/>
      <c r="F12" s="547"/>
      <c r="G12" s="547"/>
      <c r="H12" s="547"/>
      <c r="I12" s="560"/>
      <c r="J12" s="547"/>
      <c r="K12" s="560"/>
      <c r="L12" s="560"/>
      <c r="M12" s="547"/>
      <c r="N12" s="547"/>
      <c r="O12" s="547"/>
      <c r="P12" s="560"/>
      <c r="Q12" s="560"/>
      <c r="R12" s="594"/>
      <c r="S12" s="560"/>
      <c r="T12" s="572"/>
      <c r="U12" s="547"/>
      <c r="V12" s="547"/>
      <c r="W12" s="572"/>
      <c r="X12" s="107"/>
      <c r="Y12" s="107"/>
      <c r="Z12" s="263"/>
      <c r="AA12" s="560"/>
      <c r="AB12" s="547"/>
      <c r="AC12" s="547"/>
      <c r="AD12" s="547"/>
      <c r="AE12" s="547"/>
      <c r="AF12" s="560"/>
      <c r="AG12" s="550"/>
      <c r="AH12" s="58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7" t="s">
        <v>42</v>
      </c>
      <c r="E13" s="548" t="s">
        <v>40</v>
      </c>
      <c r="F13" s="547" t="s">
        <v>21</v>
      </c>
      <c r="G13" s="547" t="s">
        <v>24</v>
      </c>
      <c r="H13" s="549" t="s">
        <v>34</v>
      </c>
      <c r="I13" s="495" t="s">
        <v>21</v>
      </c>
      <c r="J13" s="547" t="s">
        <v>21</v>
      </c>
      <c r="K13" s="549" t="s">
        <v>40</v>
      </c>
      <c r="L13" s="549" t="s">
        <v>35</v>
      </c>
      <c r="M13" s="549" t="s">
        <v>35</v>
      </c>
      <c r="N13" s="547" t="s">
        <v>37</v>
      </c>
      <c r="O13" s="547" t="s">
        <v>42</v>
      </c>
      <c r="P13" s="563" t="s">
        <v>21</v>
      </c>
      <c r="Q13" s="560" t="s">
        <v>35</v>
      </c>
      <c r="R13" s="549" t="s">
        <v>24</v>
      </c>
      <c r="S13" s="549" t="s">
        <v>34</v>
      </c>
      <c r="T13" s="549" t="s">
        <v>21</v>
      </c>
      <c r="U13" s="549" t="s">
        <v>21</v>
      </c>
      <c r="V13" s="549" t="s">
        <v>36</v>
      </c>
      <c r="W13" s="574" t="s">
        <v>21</v>
      </c>
      <c r="X13" s="107" t="s">
        <v>42</v>
      </c>
      <c r="Y13" s="107" t="s">
        <v>24</v>
      </c>
      <c r="Z13" s="107" t="s">
        <v>34</v>
      </c>
      <c r="AA13" s="549" t="s">
        <v>21</v>
      </c>
      <c r="AB13" s="549" t="s">
        <v>42</v>
      </c>
      <c r="AC13" s="580" t="s">
        <v>42</v>
      </c>
      <c r="AD13" s="580" t="s">
        <v>37</v>
      </c>
      <c r="AE13" s="580" t="s">
        <v>37</v>
      </c>
      <c r="AF13" s="582" t="s">
        <v>21</v>
      </c>
      <c r="AG13" s="550" t="s">
        <v>40</v>
      </c>
      <c r="AH13" s="590" t="s">
        <v>24</v>
      </c>
      <c r="AI13" s="587">
        <f t="shared" si="2"/>
        <v>18</v>
      </c>
      <c r="AJ13" s="100">
        <f t="shared" si="3"/>
        <v>3</v>
      </c>
      <c r="AK13" s="101">
        <f t="shared" si="4"/>
        <v>16</v>
      </c>
      <c r="AL13" s="104" t="s">
        <v>48</v>
      </c>
      <c r="AM13" s="103"/>
      <c r="AN13" s="55">
        <f t="shared" ref="AN13:AN24" si="15">COUNTIF(D13:AH13,"日")</f>
        <v>3</v>
      </c>
      <c r="AO13" s="55">
        <f t="shared" si="5"/>
        <v>9</v>
      </c>
      <c r="AP13" s="55">
        <f t="shared" si="6"/>
        <v>9</v>
      </c>
      <c r="AQ13" s="55">
        <f t="shared" si="7"/>
        <v>4</v>
      </c>
      <c r="AR13" s="55">
        <f t="shared" si="8"/>
        <v>4</v>
      </c>
      <c r="AS13" s="55">
        <f t="shared" si="9"/>
        <v>4</v>
      </c>
      <c r="AT13" s="55">
        <f t="shared" si="10"/>
        <v>4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107" t="s">
        <v>34</v>
      </c>
      <c r="E14" s="550" t="s">
        <v>21</v>
      </c>
      <c r="F14" s="495" t="s">
        <v>28</v>
      </c>
      <c r="G14" s="107" t="s">
        <v>34</v>
      </c>
      <c r="H14" s="107" t="s">
        <v>21</v>
      </c>
      <c r="I14" s="107" t="s">
        <v>41</v>
      </c>
      <c r="J14" s="107" t="s">
        <v>21</v>
      </c>
      <c r="K14" s="107" t="s">
        <v>41</v>
      </c>
      <c r="L14" s="107" t="s">
        <v>35</v>
      </c>
      <c r="M14" s="107" t="s">
        <v>28</v>
      </c>
      <c r="N14" s="107" t="s">
        <v>34</v>
      </c>
      <c r="O14" s="107" t="s">
        <v>21</v>
      </c>
      <c r="P14" s="143" t="s">
        <v>21</v>
      </c>
      <c r="Q14" s="107" t="s">
        <v>40</v>
      </c>
      <c r="R14" s="107" t="s">
        <v>140</v>
      </c>
      <c r="S14" s="107" t="s">
        <v>21</v>
      </c>
      <c r="T14" s="107" t="s">
        <v>35</v>
      </c>
      <c r="U14" s="574" t="s">
        <v>28</v>
      </c>
      <c r="V14" s="143" t="s">
        <v>34</v>
      </c>
      <c r="W14" s="143" t="s">
        <v>21</v>
      </c>
      <c r="X14" s="107" t="s">
        <v>28</v>
      </c>
      <c r="Y14" s="107" t="s">
        <v>34</v>
      </c>
      <c r="Z14" s="107" t="s">
        <v>21</v>
      </c>
      <c r="AA14" s="107" t="s">
        <v>121</v>
      </c>
      <c r="AB14" s="547" t="s">
        <v>121</v>
      </c>
      <c r="AC14" s="547" t="s">
        <v>21</v>
      </c>
      <c r="AD14" s="547" t="s">
        <v>36</v>
      </c>
      <c r="AE14" s="547" t="s">
        <v>37</v>
      </c>
      <c r="AF14" s="560" t="s">
        <v>35</v>
      </c>
      <c r="AG14" s="550" t="s">
        <v>28</v>
      </c>
      <c r="AH14" s="591" t="s">
        <v>34</v>
      </c>
      <c r="AI14" s="587">
        <f t="shared" si="2"/>
        <v>18</v>
      </c>
      <c r="AJ14" s="100">
        <f t="shared" si="3"/>
        <v>3</v>
      </c>
      <c r="AK14" s="101">
        <f t="shared" si="4"/>
        <v>20</v>
      </c>
      <c r="AL14" s="104" t="s">
        <v>48</v>
      </c>
      <c r="AM14" s="103"/>
      <c r="AN14" s="55">
        <f t="shared" si="15"/>
        <v>1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19" t="s">
        <v>46</v>
      </c>
      <c r="B15" s="20" t="s">
        <v>32</v>
      </c>
      <c r="C15" s="49" t="s">
        <v>153</v>
      </c>
      <c r="D15" s="107" t="s">
        <v>21</v>
      </c>
      <c r="E15" s="107" t="s">
        <v>35</v>
      </c>
      <c r="F15" s="495" t="s">
        <v>24</v>
      </c>
      <c r="G15" s="107" t="s">
        <v>34</v>
      </c>
      <c r="H15" s="547" t="s">
        <v>21</v>
      </c>
      <c r="I15" s="547" t="s">
        <v>36</v>
      </c>
      <c r="J15" s="547" t="s">
        <v>28</v>
      </c>
      <c r="K15" s="560" t="s">
        <v>34</v>
      </c>
      <c r="L15" s="547" t="s">
        <v>21</v>
      </c>
      <c r="M15" s="547" t="s">
        <v>35</v>
      </c>
      <c r="N15" s="549" t="s">
        <v>24</v>
      </c>
      <c r="O15" s="549" t="s">
        <v>34</v>
      </c>
      <c r="P15" s="549" t="s">
        <v>21</v>
      </c>
      <c r="Q15" s="549" t="s">
        <v>41</v>
      </c>
      <c r="R15" s="560" t="s">
        <v>28</v>
      </c>
      <c r="S15" s="560" t="s">
        <v>34</v>
      </c>
      <c r="T15" s="560" t="s">
        <v>21</v>
      </c>
      <c r="U15" s="547" t="s">
        <v>140</v>
      </c>
      <c r="V15" s="547" t="s">
        <v>24</v>
      </c>
      <c r="W15" s="547" t="s">
        <v>34</v>
      </c>
      <c r="X15" s="547" t="s">
        <v>21</v>
      </c>
      <c r="Y15" s="560" t="s">
        <v>35</v>
      </c>
      <c r="Z15" s="548" t="s">
        <v>36</v>
      </c>
      <c r="AA15" s="547" t="s">
        <v>42</v>
      </c>
      <c r="AB15" s="460" t="s">
        <v>167</v>
      </c>
      <c r="AC15" s="460" t="s">
        <v>167</v>
      </c>
      <c r="AD15" s="143" t="s">
        <v>21</v>
      </c>
      <c r="AE15" s="143" t="s">
        <v>21</v>
      </c>
      <c r="AF15" s="218" t="s">
        <v>28</v>
      </c>
      <c r="AG15" s="610" t="s">
        <v>34</v>
      </c>
      <c r="AH15" s="588" t="s">
        <v>21</v>
      </c>
      <c r="AI15" s="587">
        <f t="shared" si="2"/>
        <v>18</v>
      </c>
      <c r="AJ15" s="100">
        <f t="shared" si="3"/>
        <v>3</v>
      </c>
      <c r="AK15" s="101">
        <f t="shared" si="4"/>
        <v>24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49" t="s">
        <v>52</v>
      </c>
      <c r="D16" s="574" t="s">
        <v>21</v>
      </c>
      <c r="E16" s="548" t="s">
        <v>41</v>
      </c>
      <c r="F16" s="547" t="s">
        <v>41</v>
      </c>
      <c r="G16" s="547" t="s">
        <v>21</v>
      </c>
      <c r="H16" s="598" t="s">
        <v>42</v>
      </c>
      <c r="I16" s="560" t="s">
        <v>28</v>
      </c>
      <c r="J16" s="547" t="s">
        <v>34</v>
      </c>
      <c r="K16" s="560" t="s">
        <v>21</v>
      </c>
      <c r="L16" s="547" t="s">
        <v>41</v>
      </c>
      <c r="M16" s="547" t="s">
        <v>42</v>
      </c>
      <c r="N16" s="574" t="s">
        <v>35</v>
      </c>
      <c r="O16" s="560" t="s">
        <v>24</v>
      </c>
      <c r="P16" s="560" t="s">
        <v>34</v>
      </c>
      <c r="Q16" s="560" t="s">
        <v>21</v>
      </c>
      <c r="R16" s="560" t="s">
        <v>36</v>
      </c>
      <c r="S16" s="560" t="s">
        <v>28</v>
      </c>
      <c r="T16" s="560" t="s">
        <v>34</v>
      </c>
      <c r="U16" s="547" t="s">
        <v>21</v>
      </c>
      <c r="V16" s="547" t="s">
        <v>41</v>
      </c>
      <c r="W16" s="572" t="s">
        <v>21</v>
      </c>
      <c r="X16" s="560" t="s">
        <v>35</v>
      </c>
      <c r="Y16" s="560" t="s">
        <v>42</v>
      </c>
      <c r="Z16" s="568" t="s">
        <v>24</v>
      </c>
      <c r="AA16" s="560" t="s">
        <v>34</v>
      </c>
      <c r="AB16" s="547" t="s">
        <v>21</v>
      </c>
      <c r="AC16" s="547" t="s">
        <v>24</v>
      </c>
      <c r="AD16" s="547" t="s">
        <v>34</v>
      </c>
      <c r="AE16" s="547" t="s">
        <v>21</v>
      </c>
      <c r="AF16" s="560" t="s">
        <v>21</v>
      </c>
      <c r="AG16" s="550" t="s">
        <v>41</v>
      </c>
      <c r="AH16" s="588" t="s">
        <v>42</v>
      </c>
      <c r="AI16" s="587">
        <f t="shared" si="2"/>
        <v>18</v>
      </c>
      <c r="AJ16" s="100">
        <f t="shared" si="3"/>
        <v>2</v>
      </c>
      <c r="AK16" s="101">
        <f t="shared" si="4"/>
        <v>20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7" t="s">
        <v>24</v>
      </c>
      <c r="E17" s="548" t="s">
        <v>34</v>
      </c>
      <c r="F17" s="547" t="s">
        <v>21</v>
      </c>
      <c r="G17" s="598" t="s">
        <v>42</v>
      </c>
      <c r="H17" s="547" t="s">
        <v>36</v>
      </c>
      <c r="I17" s="563" t="s">
        <v>21</v>
      </c>
      <c r="J17" s="547" t="s">
        <v>36</v>
      </c>
      <c r="K17" s="560" t="s">
        <v>36</v>
      </c>
      <c r="L17" s="560" t="s">
        <v>28</v>
      </c>
      <c r="M17" s="547" t="s">
        <v>34</v>
      </c>
      <c r="N17" s="547" t="s">
        <v>21</v>
      </c>
      <c r="O17" s="547" t="s">
        <v>35</v>
      </c>
      <c r="P17" s="560" t="s">
        <v>41</v>
      </c>
      <c r="Q17" s="560" t="s">
        <v>21</v>
      </c>
      <c r="R17" s="560" t="s">
        <v>35</v>
      </c>
      <c r="S17" s="560" t="s">
        <v>41</v>
      </c>
      <c r="T17" s="560" t="s">
        <v>28</v>
      </c>
      <c r="U17" s="547" t="s">
        <v>34</v>
      </c>
      <c r="V17" s="547" t="s">
        <v>21</v>
      </c>
      <c r="W17" s="547" t="s">
        <v>37</v>
      </c>
      <c r="X17" s="560" t="s">
        <v>35</v>
      </c>
      <c r="Y17" s="594" t="s">
        <v>21</v>
      </c>
      <c r="Z17" s="568" t="s">
        <v>40</v>
      </c>
      <c r="AA17" s="560" t="s">
        <v>24</v>
      </c>
      <c r="AB17" s="547" t="s">
        <v>34</v>
      </c>
      <c r="AC17" s="547" t="s">
        <v>21</v>
      </c>
      <c r="AD17" s="547" t="s">
        <v>41</v>
      </c>
      <c r="AE17" s="547" t="s">
        <v>28</v>
      </c>
      <c r="AF17" s="560" t="s">
        <v>34</v>
      </c>
      <c r="AG17" s="272" t="s">
        <v>21</v>
      </c>
      <c r="AH17" s="588" t="s">
        <v>21</v>
      </c>
      <c r="AI17" s="587">
        <f t="shared" si="2"/>
        <v>18</v>
      </c>
      <c r="AJ17" s="100">
        <f t="shared" si="3"/>
        <v>3</v>
      </c>
      <c r="AK17" s="101">
        <f t="shared" si="4"/>
        <v>20</v>
      </c>
      <c r="AL17" s="104" t="s">
        <v>51</v>
      </c>
      <c r="AM17" s="103"/>
      <c r="AN17" s="55">
        <f t="shared" si="15"/>
        <v>1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547" t="s">
        <v>36</v>
      </c>
      <c r="E18" s="548" t="s">
        <v>21</v>
      </c>
      <c r="F18" s="547" t="s">
        <v>42</v>
      </c>
      <c r="G18" s="547" t="s">
        <v>35</v>
      </c>
      <c r="H18" s="547" t="s">
        <v>24</v>
      </c>
      <c r="I18" s="549" t="s">
        <v>34</v>
      </c>
      <c r="J18" s="547" t="s">
        <v>21</v>
      </c>
      <c r="K18" s="560" t="s">
        <v>21</v>
      </c>
      <c r="L18" s="560" t="s">
        <v>40</v>
      </c>
      <c r="M18" s="547" t="s">
        <v>41</v>
      </c>
      <c r="N18" s="547" t="s">
        <v>41</v>
      </c>
      <c r="O18" s="560" t="s">
        <v>36</v>
      </c>
      <c r="P18" s="560" t="s">
        <v>21</v>
      </c>
      <c r="Q18" s="547" t="s">
        <v>28</v>
      </c>
      <c r="R18" s="547" t="s">
        <v>34</v>
      </c>
      <c r="S18" s="547" t="s">
        <v>21</v>
      </c>
      <c r="T18" s="560" t="s">
        <v>42</v>
      </c>
      <c r="U18" s="574" t="s">
        <v>21</v>
      </c>
      <c r="V18" s="547" t="s">
        <v>35</v>
      </c>
      <c r="W18" s="547" t="s">
        <v>42</v>
      </c>
      <c r="X18" s="560" t="s">
        <v>24</v>
      </c>
      <c r="Y18" s="547" t="s">
        <v>34</v>
      </c>
      <c r="Z18" s="556" t="s">
        <v>21</v>
      </c>
      <c r="AA18" s="549" t="s">
        <v>41</v>
      </c>
      <c r="AB18" s="549" t="s">
        <v>36</v>
      </c>
      <c r="AC18" s="580" t="s">
        <v>28</v>
      </c>
      <c r="AD18" s="580" t="s">
        <v>34</v>
      </c>
      <c r="AE18" s="547" t="s">
        <v>21</v>
      </c>
      <c r="AF18" s="563" t="s">
        <v>24</v>
      </c>
      <c r="AG18" s="143" t="s">
        <v>34</v>
      </c>
      <c r="AH18" s="586" t="s">
        <v>21</v>
      </c>
      <c r="AI18" s="587">
        <f t="shared" si="2"/>
        <v>18</v>
      </c>
      <c r="AJ18" s="100">
        <f t="shared" si="3"/>
        <v>2</v>
      </c>
      <c r="AK18" s="101">
        <f t="shared" si="4"/>
        <v>20</v>
      </c>
      <c r="AL18" s="104" t="s">
        <v>48</v>
      </c>
      <c r="AM18" s="103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19" t="s">
        <v>46</v>
      </c>
      <c r="B19" s="34" t="s">
        <v>32</v>
      </c>
      <c r="C19" s="49" t="s">
        <v>55</v>
      </c>
      <c r="D19" s="549" t="s">
        <v>141</v>
      </c>
      <c r="E19" s="556" t="s">
        <v>28</v>
      </c>
      <c r="F19" s="554" t="s">
        <v>34</v>
      </c>
      <c r="G19" s="549" t="s">
        <v>21</v>
      </c>
      <c r="H19" s="549" t="s">
        <v>41</v>
      </c>
      <c r="I19" s="549" t="s">
        <v>40</v>
      </c>
      <c r="J19" s="549" t="s">
        <v>40</v>
      </c>
      <c r="K19" s="549" t="s">
        <v>21</v>
      </c>
      <c r="L19" s="549" t="s">
        <v>24</v>
      </c>
      <c r="M19" s="549" t="s">
        <v>34</v>
      </c>
      <c r="N19" s="549" t="s">
        <v>21</v>
      </c>
      <c r="O19" s="549" t="s">
        <v>40</v>
      </c>
      <c r="P19" s="549" t="s">
        <v>24</v>
      </c>
      <c r="Q19" s="549" t="s">
        <v>34</v>
      </c>
      <c r="R19" s="549" t="s">
        <v>21</v>
      </c>
      <c r="S19" s="549" t="s">
        <v>21</v>
      </c>
      <c r="T19" s="549" t="s">
        <v>41</v>
      </c>
      <c r="U19" s="549" t="s">
        <v>40</v>
      </c>
      <c r="V19" s="555" t="s">
        <v>28</v>
      </c>
      <c r="W19" s="555" t="s">
        <v>34</v>
      </c>
      <c r="X19" s="563" t="s">
        <v>35</v>
      </c>
      <c r="Y19" s="549" t="s">
        <v>21</v>
      </c>
      <c r="Z19" s="556" t="s">
        <v>21</v>
      </c>
      <c r="AA19" s="549" t="s">
        <v>40</v>
      </c>
      <c r="AB19" s="107" t="s">
        <v>24</v>
      </c>
      <c r="AC19" s="580" t="s">
        <v>34</v>
      </c>
      <c r="AD19" s="581" t="s">
        <v>35</v>
      </c>
      <c r="AE19" s="581" t="s">
        <v>21</v>
      </c>
      <c r="AF19" s="582" t="s">
        <v>42</v>
      </c>
      <c r="AG19" s="550" t="s">
        <v>36</v>
      </c>
      <c r="AH19" s="596" t="s">
        <v>21</v>
      </c>
      <c r="AI19" s="587">
        <f t="shared" si="2"/>
        <v>18</v>
      </c>
      <c r="AJ19" s="100">
        <f t="shared" si="3"/>
        <v>2</v>
      </c>
      <c r="AK19" s="101">
        <f t="shared" si="4"/>
        <v>20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20" t="s">
        <v>32</v>
      </c>
      <c r="C20" s="49" t="s">
        <v>56</v>
      </c>
      <c r="D20" s="549" t="s">
        <v>21</v>
      </c>
      <c r="E20" s="556" t="s">
        <v>42</v>
      </c>
      <c r="F20" s="554" t="s">
        <v>35</v>
      </c>
      <c r="G20" s="549" t="s">
        <v>40</v>
      </c>
      <c r="H20" s="107" t="s">
        <v>40</v>
      </c>
      <c r="I20" s="107" t="s">
        <v>21</v>
      </c>
      <c r="J20" s="550" t="s">
        <v>21</v>
      </c>
      <c r="K20" s="550" t="s">
        <v>24</v>
      </c>
      <c r="L20" s="107" t="s">
        <v>34</v>
      </c>
      <c r="M20" s="107" t="s">
        <v>21</v>
      </c>
      <c r="N20" s="107" t="s">
        <v>36</v>
      </c>
      <c r="O20" s="107" t="s">
        <v>28</v>
      </c>
      <c r="P20" s="107" t="s">
        <v>34</v>
      </c>
      <c r="Q20" s="107" t="s">
        <v>21</v>
      </c>
      <c r="R20" s="107" t="s">
        <v>40</v>
      </c>
      <c r="S20" s="107" t="s">
        <v>36</v>
      </c>
      <c r="T20" s="143" t="s">
        <v>21</v>
      </c>
      <c r="U20" s="143" t="s">
        <v>21</v>
      </c>
      <c r="V20" s="107" t="s">
        <v>40</v>
      </c>
      <c r="W20" s="107" t="s">
        <v>24</v>
      </c>
      <c r="X20" s="560" t="s">
        <v>34</v>
      </c>
      <c r="Y20" s="560" t="s">
        <v>21</v>
      </c>
      <c r="Z20" s="556" t="s">
        <v>35</v>
      </c>
      <c r="AA20" s="107" t="s">
        <v>28</v>
      </c>
      <c r="AB20" s="263" t="s">
        <v>34</v>
      </c>
      <c r="AC20" s="550" t="s">
        <v>21</v>
      </c>
      <c r="AD20" s="550" t="s">
        <v>42</v>
      </c>
      <c r="AE20" s="550" t="s">
        <v>40</v>
      </c>
      <c r="AF20" s="172" t="s">
        <v>41</v>
      </c>
      <c r="AG20" s="550" t="s">
        <v>35</v>
      </c>
      <c r="AH20" s="591" t="s">
        <v>28</v>
      </c>
      <c r="AI20" s="587">
        <f t="shared" si="2"/>
        <v>18</v>
      </c>
      <c r="AJ20" s="100">
        <f t="shared" si="3"/>
        <v>3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19" t="s">
        <v>46</v>
      </c>
      <c r="B21" s="34" t="s">
        <v>32</v>
      </c>
      <c r="C21" s="49" t="s">
        <v>57</v>
      </c>
      <c r="D21" s="547" t="s">
        <v>34</v>
      </c>
      <c r="E21" s="556" t="s">
        <v>21</v>
      </c>
      <c r="F21" s="547" t="s">
        <v>40</v>
      </c>
      <c r="G21" s="547" t="s">
        <v>41</v>
      </c>
      <c r="H21" s="547" t="s">
        <v>28</v>
      </c>
      <c r="I21" s="547" t="s">
        <v>34</v>
      </c>
      <c r="J21" s="548" t="s">
        <v>21</v>
      </c>
      <c r="K21" s="568" t="s">
        <v>42</v>
      </c>
      <c r="L21" s="560" t="s">
        <v>42</v>
      </c>
      <c r="M21" s="547" t="s">
        <v>24</v>
      </c>
      <c r="N21" s="547" t="s">
        <v>34</v>
      </c>
      <c r="O21" s="574" t="s">
        <v>21</v>
      </c>
      <c r="P21" s="563" t="s">
        <v>21</v>
      </c>
      <c r="Q21" s="547" t="s">
        <v>21</v>
      </c>
      <c r="R21" s="547" t="s">
        <v>41</v>
      </c>
      <c r="S21" s="556" t="s">
        <v>42</v>
      </c>
      <c r="T21" s="560" t="s">
        <v>24</v>
      </c>
      <c r="U21" s="547" t="s">
        <v>34</v>
      </c>
      <c r="V21" s="547" t="s">
        <v>21</v>
      </c>
      <c r="W21" s="547" t="s">
        <v>36</v>
      </c>
      <c r="X21" s="560" t="s">
        <v>36</v>
      </c>
      <c r="Y21" s="547" t="s">
        <v>28</v>
      </c>
      <c r="Z21" s="560" t="s">
        <v>34</v>
      </c>
      <c r="AA21" s="560" t="s">
        <v>21</v>
      </c>
      <c r="AB21" s="460" t="s">
        <v>167</v>
      </c>
      <c r="AC21" s="460" t="s">
        <v>167</v>
      </c>
      <c r="AD21" s="584" t="s">
        <v>28</v>
      </c>
      <c r="AE21" s="560" t="s">
        <v>34</v>
      </c>
      <c r="AF21" s="560" t="s">
        <v>21</v>
      </c>
      <c r="AG21" s="589" t="s">
        <v>21</v>
      </c>
      <c r="AH21" s="560" t="s">
        <v>41</v>
      </c>
      <c r="AI21" s="587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M21" s="98"/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2</v>
      </c>
      <c r="AR21" s="55">
        <f t="shared" si="8"/>
        <v>2</v>
      </c>
      <c r="AS21" s="55">
        <f t="shared" si="9"/>
        <v>2</v>
      </c>
      <c r="AT21" s="55">
        <f t="shared" si="10"/>
        <v>2</v>
      </c>
      <c r="AU21" s="55">
        <f t="shared" si="11"/>
        <v>3</v>
      </c>
      <c r="AV21" s="55">
        <f t="shared" si="12"/>
        <v>3</v>
      </c>
      <c r="AW21" s="55">
        <f t="shared" si="13"/>
        <v>3</v>
      </c>
      <c r="AX21" s="55">
        <f t="shared" si="14"/>
        <v>3</v>
      </c>
    </row>
    <row r="22" spans="1:50" ht="14">
      <c r="A22" s="294" t="s">
        <v>46</v>
      </c>
      <c r="B22" s="37" t="s">
        <v>32</v>
      </c>
      <c r="C22" s="557" t="s">
        <v>129</v>
      </c>
      <c r="D22" s="549" t="s">
        <v>41</v>
      </c>
      <c r="E22" s="556" t="s">
        <v>21</v>
      </c>
      <c r="F22" s="554" t="s">
        <v>36</v>
      </c>
      <c r="G22" s="555" t="s">
        <v>28</v>
      </c>
      <c r="H22" s="555" t="s">
        <v>34</v>
      </c>
      <c r="I22" s="555" t="s">
        <v>21</v>
      </c>
      <c r="J22" s="549" t="s">
        <v>24</v>
      </c>
      <c r="K22" s="549" t="s">
        <v>34</v>
      </c>
      <c r="L22" s="549" t="s">
        <v>21</v>
      </c>
      <c r="M22" s="549" t="s">
        <v>36</v>
      </c>
      <c r="N22" s="549" t="s">
        <v>28</v>
      </c>
      <c r="O22" s="549" t="s">
        <v>34</v>
      </c>
      <c r="P22" s="549" t="s">
        <v>21</v>
      </c>
      <c r="Q22" s="579" t="s">
        <v>42</v>
      </c>
      <c r="R22" s="549" t="s">
        <v>42</v>
      </c>
      <c r="S22" s="549" t="s">
        <v>24</v>
      </c>
      <c r="T22" s="549" t="s">
        <v>34</v>
      </c>
      <c r="U22" s="549" t="s">
        <v>21</v>
      </c>
      <c r="V22" s="549" t="s">
        <v>21</v>
      </c>
      <c r="W22" s="549" t="s">
        <v>40</v>
      </c>
      <c r="X22" s="549" t="s">
        <v>41</v>
      </c>
      <c r="Y22" s="549" t="s">
        <v>21</v>
      </c>
      <c r="Z22" s="556" t="s">
        <v>41</v>
      </c>
      <c r="AA22" s="556" t="s">
        <v>36</v>
      </c>
      <c r="AB22" s="608" t="s">
        <v>21</v>
      </c>
      <c r="AC22" s="584" t="s">
        <v>41</v>
      </c>
      <c r="AD22" s="584" t="s">
        <v>40</v>
      </c>
      <c r="AE22" s="584" t="s">
        <v>42</v>
      </c>
      <c r="AF22" s="582" t="s">
        <v>21</v>
      </c>
      <c r="AG22" s="610" t="s">
        <v>24</v>
      </c>
      <c r="AH22" s="596" t="s">
        <v>34</v>
      </c>
      <c r="AI22" s="587">
        <f t="shared" si="2"/>
        <v>18</v>
      </c>
      <c r="AJ22" s="100">
        <f t="shared" si="3"/>
        <v>0</v>
      </c>
      <c r="AK22" s="101">
        <f t="shared" si="4"/>
        <v>20</v>
      </c>
      <c r="AL22" s="104" t="s">
        <v>48</v>
      </c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2</v>
      </c>
      <c r="AV22" s="55">
        <f t="shared" si="12"/>
        <v>2</v>
      </c>
      <c r="AW22" s="55">
        <f t="shared" si="13"/>
        <v>2</v>
      </c>
      <c r="AX22" s="55">
        <f t="shared" si="14"/>
        <v>2</v>
      </c>
    </row>
    <row r="23" spans="1:50" ht="14">
      <c r="A23" s="433" t="s">
        <v>46</v>
      </c>
      <c r="B23" s="37" t="s">
        <v>32</v>
      </c>
      <c r="C23" s="558" t="s">
        <v>166</v>
      </c>
      <c r="D23" s="107" t="s">
        <v>40</v>
      </c>
      <c r="E23" s="107" t="s">
        <v>36</v>
      </c>
      <c r="F23" s="107" t="s">
        <v>21</v>
      </c>
      <c r="G23" s="107" t="s">
        <v>42</v>
      </c>
      <c r="H23" s="107" t="s">
        <v>42</v>
      </c>
      <c r="I23" s="107" t="s">
        <v>42</v>
      </c>
      <c r="J23" s="107" t="s">
        <v>42</v>
      </c>
      <c r="K23" s="107" t="s">
        <v>21</v>
      </c>
      <c r="L23" s="107" t="s">
        <v>21</v>
      </c>
      <c r="M23" s="107" t="s">
        <v>40</v>
      </c>
      <c r="N23" s="107" t="s">
        <v>40</v>
      </c>
      <c r="O23" s="107" t="s">
        <v>41</v>
      </c>
      <c r="P23" s="107" t="s">
        <v>40</v>
      </c>
      <c r="Q23" s="107" t="s">
        <v>21</v>
      </c>
      <c r="R23" s="107" t="s">
        <v>21</v>
      </c>
      <c r="S23" s="107" t="s">
        <v>40</v>
      </c>
      <c r="T23" s="107" t="s">
        <v>36</v>
      </c>
      <c r="U23" s="107" t="s">
        <v>42</v>
      </c>
      <c r="V23" s="107" t="s">
        <v>21</v>
      </c>
      <c r="W23" s="107" t="s">
        <v>41</v>
      </c>
      <c r="X23" s="107" t="s">
        <v>40</v>
      </c>
      <c r="Y23" s="107" t="s">
        <v>41</v>
      </c>
      <c r="Z23" s="107" t="s">
        <v>42</v>
      </c>
      <c r="AA23" s="107" t="s">
        <v>21</v>
      </c>
      <c r="AB23" s="107" t="s">
        <v>41</v>
      </c>
      <c r="AC23" s="107" t="s">
        <v>36</v>
      </c>
      <c r="AD23" s="107" t="s">
        <v>21</v>
      </c>
      <c r="AE23" s="107" t="s">
        <v>41</v>
      </c>
      <c r="AF23" s="107" t="s">
        <v>40</v>
      </c>
      <c r="AG23" s="107" t="s">
        <v>42</v>
      </c>
      <c r="AH23" s="107" t="s">
        <v>21</v>
      </c>
      <c r="AI23" s="587">
        <f t="shared" si="2"/>
        <v>18</v>
      </c>
      <c r="AJ23" s="100">
        <f t="shared" si="3"/>
        <v>0</v>
      </c>
      <c r="AK23" s="101">
        <f t="shared" si="4"/>
        <v>0</v>
      </c>
      <c r="AL23" s="104" t="s">
        <v>48</v>
      </c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  <c r="AX23" s="55">
        <f t="shared" si="14"/>
        <v>0</v>
      </c>
    </row>
    <row r="24" spans="1:50" ht="14">
      <c r="A24" s="433" t="s">
        <v>46</v>
      </c>
      <c r="B24" s="599" t="s">
        <v>44</v>
      </c>
      <c r="C24" s="558" t="s">
        <v>61</v>
      </c>
      <c r="D24" s="600"/>
      <c r="E24" s="601"/>
      <c r="F24" s="601"/>
      <c r="G24" s="601"/>
      <c r="H24" s="601"/>
      <c r="I24" s="601"/>
      <c r="J24" s="602"/>
      <c r="K24" s="603"/>
      <c r="L24" s="604"/>
      <c r="M24" s="601"/>
      <c r="N24" s="605"/>
      <c r="O24" s="601"/>
      <c r="P24" s="601"/>
      <c r="Q24" s="601"/>
      <c r="R24" s="601"/>
      <c r="S24" s="601"/>
      <c r="T24" s="601"/>
      <c r="U24" s="601"/>
      <c r="V24" s="601"/>
      <c r="W24" s="601"/>
      <c r="X24" s="605"/>
      <c r="Y24" s="601"/>
      <c r="Z24" s="601"/>
      <c r="AA24" s="605"/>
      <c r="AB24" s="601"/>
      <c r="AC24" s="605"/>
      <c r="AD24" s="605"/>
      <c r="AE24" s="605"/>
      <c r="AF24" s="605"/>
      <c r="AG24" s="605"/>
      <c r="AH24" s="601"/>
      <c r="AI24" s="587">
        <f t="shared" si="2"/>
        <v>0</v>
      </c>
      <c r="AJ24" s="100">
        <f t="shared" si="3"/>
        <v>0</v>
      </c>
      <c r="AK24" s="101">
        <f t="shared" si="4"/>
        <v>0</v>
      </c>
      <c r="AL24" s="104" t="s">
        <v>51</v>
      </c>
      <c r="AM24" s="98"/>
      <c r="AN24" s="55">
        <f t="shared" si="15"/>
        <v>0</v>
      </c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434"/>
      <c r="C25" s="559"/>
      <c r="D25" s="547"/>
      <c r="E25" s="547"/>
      <c r="F25" s="547"/>
      <c r="G25" s="547"/>
      <c r="H25" s="547"/>
      <c r="I25" s="547"/>
      <c r="J25" s="548"/>
      <c r="K25" s="568"/>
      <c r="L25" s="560"/>
      <c r="M25" s="547"/>
      <c r="N25" s="560"/>
      <c r="O25" s="547"/>
      <c r="P25" s="547"/>
      <c r="Q25" s="547"/>
      <c r="R25" s="547"/>
      <c r="S25" s="547"/>
      <c r="T25" s="547"/>
      <c r="U25" s="547"/>
      <c r="V25" s="547"/>
      <c r="W25" s="547"/>
      <c r="X25" s="560"/>
      <c r="Y25" s="547"/>
      <c r="Z25" s="547"/>
      <c r="AA25" s="560"/>
      <c r="AB25" s="547"/>
      <c r="AC25" s="560"/>
      <c r="AD25" s="560"/>
      <c r="AE25" s="560"/>
      <c r="AF25" s="560"/>
      <c r="AG25" s="560"/>
      <c r="AH25" s="560"/>
      <c r="AI25" s="587">
        <f t="shared" si="2"/>
        <v>0</v>
      </c>
      <c r="AJ25" s="100">
        <f>COUNTIF(D25:AH25,"有")</f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367"/>
      <c r="C26" s="559"/>
      <c r="D26" s="547"/>
      <c r="E26" s="547"/>
      <c r="F26" s="547"/>
      <c r="G26" s="547"/>
      <c r="H26" s="547"/>
      <c r="I26" s="547"/>
      <c r="J26" s="547"/>
      <c r="K26" s="547"/>
      <c r="L26" s="547"/>
      <c r="M26" s="560"/>
      <c r="N26" s="560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  <c r="AA26" s="547"/>
      <c r="AB26" s="547"/>
      <c r="AC26" s="547"/>
      <c r="AD26" s="547"/>
      <c r="AE26" s="547"/>
      <c r="AF26" s="547"/>
      <c r="AG26" s="547"/>
      <c r="AH26" s="547"/>
      <c r="AI26" s="587">
        <f t="shared" si="2"/>
        <v>0</v>
      </c>
      <c r="AJ26" s="100">
        <f>COUNTIF(D26:AH26,"有")</f>
        <v>0</v>
      </c>
      <c r="AK26" s="101">
        <f t="shared" si="4"/>
        <v>0</v>
      </c>
      <c r="AL26" s="373"/>
      <c r="AM26" s="98"/>
      <c r="AN26" s="55"/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9"/>
      <c r="B27" s="295"/>
      <c r="C27" s="559"/>
      <c r="D27" s="547"/>
      <c r="E27" s="548"/>
      <c r="F27" s="547"/>
      <c r="G27" s="547"/>
      <c r="H27" s="547"/>
      <c r="I27" s="547"/>
      <c r="J27" s="548"/>
      <c r="K27" s="548"/>
      <c r="L27" s="548"/>
      <c r="M27" s="547"/>
      <c r="N27" s="548"/>
      <c r="O27" s="548"/>
      <c r="P27" s="548"/>
      <c r="Q27" s="548"/>
      <c r="R27" s="547"/>
      <c r="S27" s="547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587">
        <f t="shared" si="2"/>
        <v>0</v>
      </c>
      <c r="AJ27" s="100">
        <f>COUNTIF(D27:AH27,"有")</f>
        <v>0</v>
      </c>
      <c r="AK27" s="101">
        <f t="shared" si="4"/>
        <v>0</v>
      </c>
      <c r="AL27" s="228"/>
      <c r="AN27" s="55">
        <f>COUNTIF(D27:AH27,"日")</f>
        <v>0</v>
      </c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8" t="s">
        <v>62</v>
      </c>
      <c r="B28" s="1258"/>
      <c r="C28" s="1258"/>
      <c r="D28" s="462"/>
      <c r="E28" s="532"/>
      <c r="F28" s="468"/>
      <c r="G28" s="48"/>
      <c r="H28" s="46"/>
      <c r="I28" s="53"/>
      <c r="J28" s="64"/>
      <c r="K28" s="65"/>
      <c r="L28" s="46"/>
      <c r="M28" s="46"/>
      <c r="N28" s="46"/>
      <c r="O28" s="67"/>
      <c r="P28" s="193"/>
      <c r="Q28" s="79"/>
      <c r="R28" s="462"/>
      <c r="S28" s="46"/>
      <c r="T28" s="46"/>
      <c r="U28" s="371"/>
      <c r="V28" s="46"/>
      <c r="W28" s="46"/>
      <c r="X28" s="81"/>
      <c r="Y28" s="65"/>
      <c r="Z28" s="46"/>
      <c r="AA28" s="46"/>
      <c r="AB28" s="46"/>
      <c r="AC28" s="46"/>
      <c r="AD28" s="46"/>
      <c r="AE28" s="46"/>
      <c r="AF28" s="46"/>
      <c r="AG28" s="611"/>
      <c r="AH28" s="46"/>
      <c r="AI28" s="108"/>
      <c r="AJ28" s="109"/>
      <c r="AK28" s="110"/>
      <c r="AL28" s="111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 t="s">
        <v>63</v>
      </c>
      <c r="B29" s="1259"/>
      <c r="C29" s="49"/>
      <c r="D29" s="1315"/>
      <c r="E29" s="1311"/>
      <c r="F29" s="1311"/>
      <c r="G29" s="1311"/>
      <c r="H29" s="1311"/>
      <c r="I29" s="1311" t="s">
        <v>163</v>
      </c>
      <c r="J29" s="1311" t="s">
        <v>168</v>
      </c>
      <c r="K29" s="1311" t="s">
        <v>164</v>
      </c>
      <c r="L29" s="1311"/>
      <c r="M29" s="1311"/>
      <c r="N29" s="1319" t="s">
        <v>161</v>
      </c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 t="s">
        <v>84</v>
      </c>
      <c r="AB29" s="1311"/>
      <c r="AC29" s="1310"/>
      <c r="AD29" s="1311"/>
      <c r="AE29" s="1311" t="s">
        <v>90</v>
      </c>
      <c r="AF29" s="1312"/>
      <c r="AG29" s="1312"/>
      <c r="AH29" s="1286"/>
      <c r="AI29" s="479"/>
      <c r="AJ29" s="480"/>
      <c r="AK29" s="481"/>
      <c r="AL29" s="482"/>
      <c r="AO29" s="55">
        <f t="shared" si="5"/>
        <v>0</v>
      </c>
      <c r="AP29" s="55">
        <f t="shared" si="6"/>
        <v>0</v>
      </c>
      <c r="AQ29" s="55">
        <f t="shared" si="7"/>
        <v>0</v>
      </c>
      <c r="AR29" s="55">
        <f t="shared" si="8"/>
        <v>0</v>
      </c>
      <c r="AS29" s="55">
        <f t="shared" si="9"/>
        <v>0</v>
      </c>
      <c r="AT29" s="55">
        <f t="shared" si="10"/>
        <v>0</v>
      </c>
      <c r="AU29" s="55">
        <f t="shared" si="11"/>
        <v>0</v>
      </c>
      <c r="AV29" s="55">
        <f t="shared" si="12"/>
        <v>0</v>
      </c>
      <c r="AW29" s="55">
        <f t="shared" si="13"/>
        <v>0</v>
      </c>
      <c r="AX29" s="55">
        <f t="shared" si="14"/>
        <v>0</v>
      </c>
    </row>
    <row r="30" spans="1:50" ht="14">
      <c r="A30" s="1259"/>
      <c r="B30" s="1259"/>
      <c r="C30" s="49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9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3"/>
      <c r="AG30" s="1313"/>
      <c r="AH30" s="1287"/>
      <c r="AI30" s="483"/>
      <c r="AJ30" s="484"/>
      <c r="AK30" s="485"/>
      <c r="AL30" s="486"/>
    </row>
    <row r="31" spans="1:50" ht="14">
      <c r="A31" s="1259"/>
      <c r="B31" s="1259"/>
      <c r="C31" s="21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9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3"/>
      <c r="AG31" s="1313"/>
      <c r="AH31" s="1287"/>
      <c r="AI31" s="4"/>
      <c r="AJ31" s="3"/>
      <c r="AK31" s="3"/>
      <c r="AL31" s="487"/>
    </row>
    <row r="32" spans="1:50" ht="14">
      <c r="A32" s="1259"/>
      <c r="B32" s="1259"/>
      <c r="C32" s="50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9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3"/>
      <c r="AG32" s="1313"/>
      <c r="AH32" s="1287"/>
      <c r="AI32" s="4"/>
      <c r="AJ32" s="5"/>
      <c r="AK32" s="3"/>
      <c r="AL32" s="487"/>
    </row>
    <row r="33" spans="1:38" ht="14">
      <c r="A33" s="1259"/>
      <c r="B33" s="1259"/>
      <c r="C33" s="51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9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3"/>
      <c r="AG33" s="1313"/>
      <c r="AH33" s="1287"/>
      <c r="AI33" s="488"/>
      <c r="AJ33" s="489"/>
      <c r="AK33" s="3"/>
      <c r="AL33" s="487"/>
    </row>
    <row r="34" spans="1:38" ht="14">
      <c r="A34" s="1259"/>
      <c r="B34" s="1259"/>
      <c r="C34" s="52"/>
      <c r="D34" s="1315"/>
      <c r="E34" s="1311"/>
      <c r="F34" s="1311"/>
      <c r="G34" s="1311"/>
      <c r="H34" s="1311"/>
      <c r="I34" s="1311"/>
      <c r="J34" s="1311"/>
      <c r="K34" s="1311"/>
      <c r="L34" s="1311"/>
      <c r="M34" s="1311"/>
      <c r="N34" s="1319"/>
      <c r="O34" s="1311"/>
      <c r="P34" s="1311"/>
      <c r="Q34" s="1311"/>
      <c r="R34" s="1311"/>
      <c r="S34" s="1311"/>
      <c r="T34" s="1311"/>
      <c r="U34" s="1311"/>
      <c r="V34" s="1311"/>
      <c r="W34" s="1311"/>
      <c r="X34" s="1311"/>
      <c r="Y34" s="1311"/>
      <c r="Z34" s="1311"/>
      <c r="AA34" s="1311"/>
      <c r="AB34" s="1311"/>
      <c r="AC34" s="1310"/>
      <c r="AD34" s="1311"/>
      <c r="AE34" s="1311"/>
      <c r="AF34" s="1314"/>
      <c r="AG34" s="1314"/>
      <c r="AH34" s="1288"/>
      <c r="AI34" s="490"/>
      <c r="AJ34" s="491"/>
      <c r="AK34" s="492"/>
      <c r="AL34" s="493"/>
    </row>
    <row r="35" spans="1:38" ht="14"/>
    <row r="36" spans="1:38" ht="14" hidden="1" outlineLevel="1">
      <c r="C36" t="s">
        <v>69</v>
      </c>
      <c r="D36" s="55">
        <f t="shared" ref="D36:AH36" si="16">COUNTIF(D8:D27,"2早")</f>
        <v>1</v>
      </c>
      <c r="E36" s="55">
        <f t="shared" si="16"/>
        <v>1</v>
      </c>
      <c r="F36" s="55">
        <f t="shared" si="16"/>
        <v>1</v>
      </c>
      <c r="G36" s="55">
        <f t="shared" si="16"/>
        <v>1</v>
      </c>
      <c r="H36" s="55">
        <f t="shared" si="16"/>
        <v>1</v>
      </c>
      <c r="I36" s="55">
        <f t="shared" si="16"/>
        <v>1</v>
      </c>
      <c r="J36" s="55">
        <f t="shared" si="16"/>
        <v>1</v>
      </c>
      <c r="K36" s="55">
        <f t="shared" si="16"/>
        <v>1</v>
      </c>
      <c r="L36" s="55">
        <f t="shared" si="16"/>
        <v>1</v>
      </c>
      <c r="M36" s="55">
        <f t="shared" si="16"/>
        <v>1</v>
      </c>
      <c r="N36" s="55">
        <f t="shared" si="16"/>
        <v>1</v>
      </c>
      <c r="O36" s="55">
        <f t="shared" si="16"/>
        <v>1</v>
      </c>
      <c r="P36" s="55">
        <f t="shared" si="16"/>
        <v>1</v>
      </c>
      <c r="Q36" s="55">
        <f t="shared" si="16"/>
        <v>1</v>
      </c>
      <c r="R36" s="55">
        <f t="shared" si="16"/>
        <v>1</v>
      </c>
      <c r="S36" s="55">
        <f t="shared" si="16"/>
        <v>1</v>
      </c>
      <c r="T36" s="55">
        <f t="shared" si="16"/>
        <v>1</v>
      </c>
      <c r="U36" s="55">
        <f t="shared" si="16"/>
        <v>1</v>
      </c>
      <c r="V36" s="55">
        <f t="shared" si="16"/>
        <v>1</v>
      </c>
      <c r="W36" s="55">
        <f t="shared" si="16"/>
        <v>1</v>
      </c>
      <c r="X36" s="55">
        <f t="shared" si="16"/>
        <v>1</v>
      </c>
      <c r="Y36" s="55">
        <f t="shared" si="16"/>
        <v>1</v>
      </c>
      <c r="Z36" s="55">
        <f t="shared" si="16"/>
        <v>1</v>
      </c>
      <c r="AA36" s="55">
        <f t="shared" si="16"/>
        <v>1</v>
      </c>
      <c r="AB36" s="55">
        <f t="shared" si="16"/>
        <v>1</v>
      </c>
      <c r="AC36" s="55">
        <f t="shared" si="16"/>
        <v>1</v>
      </c>
      <c r="AD36" s="55">
        <f t="shared" si="16"/>
        <v>1</v>
      </c>
      <c r="AE36" s="55">
        <f t="shared" si="16"/>
        <v>1</v>
      </c>
      <c r="AF36" s="55">
        <f t="shared" si="16"/>
        <v>1</v>
      </c>
      <c r="AG36" s="55">
        <f t="shared" si="16"/>
        <v>1</v>
      </c>
      <c r="AH36" s="55">
        <f t="shared" si="16"/>
        <v>1</v>
      </c>
    </row>
    <row r="37" spans="1:38" ht="14" hidden="1" outlineLevel="1">
      <c r="C37" s="54">
        <v>0.27083333333333298</v>
      </c>
      <c r="D37" s="55">
        <f t="shared" ref="D37:AH37" si="17">COUNTIF(D8:D27,"6：30")</f>
        <v>1</v>
      </c>
      <c r="E37" s="55">
        <f t="shared" si="17"/>
        <v>0</v>
      </c>
      <c r="F37" s="55">
        <f t="shared" si="17"/>
        <v>0</v>
      </c>
      <c r="G37" s="55">
        <f t="shared" si="17"/>
        <v>0</v>
      </c>
      <c r="H37" s="55">
        <f t="shared" si="17"/>
        <v>0</v>
      </c>
      <c r="I37" s="55">
        <f t="shared" si="17"/>
        <v>0</v>
      </c>
      <c r="J37" s="55">
        <f t="shared" si="17"/>
        <v>0</v>
      </c>
      <c r="K37" s="55">
        <f t="shared" si="17"/>
        <v>0</v>
      </c>
      <c r="L37" s="55">
        <f t="shared" si="17"/>
        <v>0</v>
      </c>
      <c r="M37" s="55">
        <f t="shared" si="17"/>
        <v>0</v>
      </c>
      <c r="N37" s="55">
        <f t="shared" si="17"/>
        <v>0</v>
      </c>
      <c r="O37" s="55">
        <f t="shared" si="17"/>
        <v>0</v>
      </c>
      <c r="P37" s="55">
        <f t="shared" si="17"/>
        <v>0</v>
      </c>
      <c r="Q37" s="55">
        <f t="shared" si="17"/>
        <v>0</v>
      </c>
      <c r="R37" s="55">
        <f t="shared" si="17"/>
        <v>0</v>
      </c>
      <c r="S37" s="55">
        <f t="shared" si="17"/>
        <v>0</v>
      </c>
      <c r="T37" s="55">
        <f t="shared" si="17"/>
        <v>0</v>
      </c>
      <c r="U37" s="55">
        <f t="shared" si="17"/>
        <v>0</v>
      </c>
      <c r="V37" s="55">
        <f t="shared" si="17"/>
        <v>0</v>
      </c>
      <c r="W37" s="55">
        <f t="shared" si="17"/>
        <v>0</v>
      </c>
      <c r="X37" s="55">
        <f t="shared" si="17"/>
        <v>0</v>
      </c>
      <c r="Y37" s="55">
        <f t="shared" si="17"/>
        <v>0</v>
      </c>
      <c r="Z37" s="55">
        <f t="shared" si="17"/>
        <v>0</v>
      </c>
      <c r="AA37" s="55">
        <f t="shared" si="17"/>
        <v>0</v>
      </c>
      <c r="AB37" s="55">
        <f t="shared" si="17"/>
        <v>0</v>
      </c>
      <c r="AC37" s="55">
        <f t="shared" si="17"/>
        <v>0</v>
      </c>
      <c r="AD37" s="55">
        <f t="shared" si="17"/>
        <v>0</v>
      </c>
      <c r="AE37" s="55">
        <f t="shared" si="17"/>
        <v>0</v>
      </c>
      <c r="AF37" s="55">
        <f t="shared" si="17"/>
        <v>0</v>
      </c>
      <c r="AG37" s="55">
        <f t="shared" si="17"/>
        <v>0</v>
      </c>
      <c r="AH37" s="55">
        <f t="shared" si="17"/>
        <v>0</v>
      </c>
    </row>
    <row r="38" spans="1:38" ht="14" hidden="1" outlineLevel="1">
      <c r="C38" t="s">
        <v>42</v>
      </c>
      <c r="D38" s="55">
        <f t="shared" ref="D38:AH38" si="18">COUNTIF(D8:D27,"2オ")</f>
        <v>1</v>
      </c>
      <c r="E38" s="55">
        <f t="shared" si="18"/>
        <v>1</v>
      </c>
      <c r="F38" s="55">
        <f t="shared" si="18"/>
        <v>1</v>
      </c>
      <c r="G38" s="55">
        <f t="shared" si="18"/>
        <v>2</v>
      </c>
      <c r="H38" s="55">
        <f t="shared" si="18"/>
        <v>2</v>
      </c>
      <c r="I38" s="55">
        <f t="shared" si="18"/>
        <v>1</v>
      </c>
      <c r="J38" s="55">
        <f t="shared" si="18"/>
        <v>1</v>
      </c>
      <c r="K38" s="55">
        <f t="shared" si="18"/>
        <v>1</v>
      </c>
      <c r="L38" s="55">
        <f t="shared" si="18"/>
        <v>1</v>
      </c>
      <c r="M38" s="55">
        <f t="shared" si="18"/>
        <v>1</v>
      </c>
      <c r="N38" s="55">
        <f t="shared" si="18"/>
        <v>1</v>
      </c>
      <c r="O38" s="55">
        <f t="shared" si="18"/>
        <v>1</v>
      </c>
      <c r="P38" s="55">
        <f t="shared" si="18"/>
        <v>1</v>
      </c>
      <c r="Q38" s="55">
        <f t="shared" si="18"/>
        <v>1</v>
      </c>
      <c r="R38" s="55">
        <f t="shared" si="18"/>
        <v>1</v>
      </c>
      <c r="S38" s="55">
        <f t="shared" si="18"/>
        <v>1</v>
      </c>
      <c r="T38" s="55">
        <f t="shared" si="18"/>
        <v>1</v>
      </c>
      <c r="U38" s="55">
        <f t="shared" si="18"/>
        <v>1</v>
      </c>
      <c r="V38" s="55">
        <f t="shared" si="18"/>
        <v>1</v>
      </c>
      <c r="W38" s="55">
        <f t="shared" si="18"/>
        <v>1</v>
      </c>
      <c r="X38" s="55">
        <f t="shared" si="18"/>
        <v>1</v>
      </c>
      <c r="Y38" s="55">
        <f t="shared" si="18"/>
        <v>1</v>
      </c>
      <c r="Z38" s="55">
        <f t="shared" si="18"/>
        <v>1</v>
      </c>
      <c r="AA38" s="55">
        <f t="shared" si="18"/>
        <v>1</v>
      </c>
      <c r="AB38" s="55">
        <f t="shared" si="18"/>
        <v>1</v>
      </c>
      <c r="AC38" s="55">
        <f t="shared" si="18"/>
        <v>1</v>
      </c>
      <c r="AD38" s="55">
        <f t="shared" si="18"/>
        <v>1</v>
      </c>
      <c r="AE38" s="55">
        <f t="shared" si="18"/>
        <v>1</v>
      </c>
      <c r="AF38" s="55">
        <f t="shared" si="18"/>
        <v>1</v>
      </c>
      <c r="AG38" s="55">
        <f t="shared" si="18"/>
        <v>1</v>
      </c>
      <c r="AH38" s="55">
        <f t="shared" si="18"/>
        <v>1</v>
      </c>
    </row>
    <row r="39" spans="1:38" s="1" customFormat="1" ht="14" hidden="1" outlineLevel="1">
      <c r="C39" s="1" t="s">
        <v>71</v>
      </c>
      <c r="D39" s="55">
        <f t="shared" ref="D39:AH39" si="19">COUNTIF(D8:D27,"２オ")</f>
        <v>1</v>
      </c>
      <c r="E39" s="55">
        <f t="shared" si="19"/>
        <v>1</v>
      </c>
      <c r="F39" s="55">
        <f t="shared" si="19"/>
        <v>1</v>
      </c>
      <c r="G39" s="55">
        <f t="shared" si="19"/>
        <v>2</v>
      </c>
      <c r="H39" s="55">
        <f t="shared" si="19"/>
        <v>2</v>
      </c>
      <c r="I39" s="55">
        <f t="shared" si="19"/>
        <v>1</v>
      </c>
      <c r="J39" s="55">
        <f t="shared" si="19"/>
        <v>1</v>
      </c>
      <c r="K39" s="55">
        <f t="shared" si="19"/>
        <v>1</v>
      </c>
      <c r="L39" s="55">
        <f t="shared" si="19"/>
        <v>1</v>
      </c>
      <c r="M39" s="55">
        <f t="shared" si="19"/>
        <v>1</v>
      </c>
      <c r="N39" s="55">
        <f t="shared" si="19"/>
        <v>1</v>
      </c>
      <c r="O39" s="55">
        <f t="shared" si="19"/>
        <v>1</v>
      </c>
      <c r="P39" s="55">
        <f t="shared" si="19"/>
        <v>1</v>
      </c>
      <c r="Q39" s="55">
        <f t="shared" si="19"/>
        <v>1</v>
      </c>
      <c r="R39" s="55">
        <f t="shared" si="19"/>
        <v>1</v>
      </c>
      <c r="S39" s="55">
        <f t="shared" si="19"/>
        <v>1</v>
      </c>
      <c r="T39" s="55">
        <f t="shared" si="19"/>
        <v>1</v>
      </c>
      <c r="U39" s="55">
        <f t="shared" si="19"/>
        <v>1</v>
      </c>
      <c r="V39" s="55">
        <f t="shared" si="19"/>
        <v>1</v>
      </c>
      <c r="W39" s="55">
        <f t="shared" si="19"/>
        <v>1</v>
      </c>
      <c r="X39" s="55">
        <f t="shared" si="19"/>
        <v>1</v>
      </c>
      <c r="Y39" s="55">
        <f t="shared" si="19"/>
        <v>1</v>
      </c>
      <c r="Z39" s="55">
        <f t="shared" si="19"/>
        <v>1</v>
      </c>
      <c r="AA39" s="55">
        <f t="shared" si="19"/>
        <v>1</v>
      </c>
      <c r="AB39" s="55">
        <f t="shared" si="19"/>
        <v>1</v>
      </c>
      <c r="AC39" s="55">
        <f t="shared" si="19"/>
        <v>1</v>
      </c>
      <c r="AD39" s="55">
        <f t="shared" si="19"/>
        <v>1</v>
      </c>
      <c r="AE39" s="55">
        <f t="shared" si="19"/>
        <v>1</v>
      </c>
      <c r="AF39" s="55">
        <f t="shared" si="19"/>
        <v>1</v>
      </c>
      <c r="AG39" s="55">
        <f t="shared" si="19"/>
        <v>1</v>
      </c>
      <c r="AH39" s="55">
        <f t="shared" si="19"/>
        <v>1</v>
      </c>
    </row>
    <row r="40" spans="1:38" s="1" customFormat="1" ht="14" hidden="1" outlineLevel="1">
      <c r="C40" s="1" t="s">
        <v>23</v>
      </c>
      <c r="D40" s="55">
        <f t="shared" ref="D40:AH40" si="20">COUNTIF(D8:D27,"2-")</f>
        <v>1</v>
      </c>
      <c r="E40" s="55">
        <f t="shared" si="20"/>
        <v>1</v>
      </c>
      <c r="F40" s="55">
        <f t="shared" si="20"/>
        <v>1</v>
      </c>
      <c r="G40" s="55">
        <f t="shared" si="20"/>
        <v>1</v>
      </c>
      <c r="H40" s="55">
        <f t="shared" si="20"/>
        <v>1</v>
      </c>
      <c r="I40" s="55">
        <f t="shared" si="20"/>
        <v>1</v>
      </c>
      <c r="J40" s="55">
        <f t="shared" si="20"/>
        <v>1</v>
      </c>
      <c r="K40" s="55">
        <f t="shared" si="20"/>
        <v>1</v>
      </c>
      <c r="L40" s="55">
        <f t="shared" si="20"/>
        <v>1</v>
      </c>
      <c r="M40" s="55">
        <f t="shared" si="20"/>
        <v>1</v>
      </c>
      <c r="N40" s="55">
        <f t="shared" si="20"/>
        <v>1</v>
      </c>
      <c r="O40" s="55">
        <f t="shared" si="20"/>
        <v>1</v>
      </c>
      <c r="P40" s="55">
        <f t="shared" si="20"/>
        <v>1</v>
      </c>
      <c r="Q40" s="55">
        <f t="shared" si="20"/>
        <v>1</v>
      </c>
      <c r="R40" s="55">
        <f t="shared" si="20"/>
        <v>1</v>
      </c>
      <c r="S40" s="55">
        <f t="shared" si="20"/>
        <v>1</v>
      </c>
      <c r="T40" s="55">
        <f t="shared" si="20"/>
        <v>1</v>
      </c>
      <c r="U40" s="55">
        <f t="shared" si="20"/>
        <v>1</v>
      </c>
      <c r="V40" s="55">
        <f t="shared" si="20"/>
        <v>1</v>
      </c>
      <c r="W40" s="55">
        <f t="shared" si="20"/>
        <v>1</v>
      </c>
      <c r="X40" s="55">
        <f t="shared" si="20"/>
        <v>1</v>
      </c>
      <c r="Y40" s="55">
        <f t="shared" si="20"/>
        <v>1</v>
      </c>
      <c r="Z40" s="55">
        <f t="shared" si="20"/>
        <v>1</v>
      </c>
      <c r="AA40" s="55">
        <f t="shared" si="20"/>
        <v>1</v>
      </c>
      <c r="AB40" s="55">
        <f t="shared" si="20"/>
        <v>1</v>
      </c>
      <c r="AC40" s="55">
        <f t="shared" si="20"/>
        <v>1</v>
      </c>
      <c r="AD40" s="55">
        <f t="shared" si="20"/>
        <v>1</v>
      </c>
      <c r="AE40" s="55">
        <f t="shared" si="20"/>
        <v>1</v>
      </c>
      <c r="AF40" s="55">
        <f t="shared" si="20"/>
        <v>1</v>
      </c>
      <c r="AG40" s="55">
        <f t="shared" si="20"/>
        <v>1</v>
      </c>
      <c r="AH40" s="55">
        <f t="shared" si="20"/>
        <v>1</v>
      </c>
    </row>
    <row r="41" spans="1:38" s="1" customFormat="1" ht="14" hidden="1" outlineLevel="1">
      <c r="C41" s="1" t="s">
        <v>25</v>
      </c>
      <c r="D41" s="55">
        <f t="shared" ref="D41:AH41" si="21">COUNTIF(D8:D27,"２-")</f>
        <v>1</v>
      </c>
      <c r="E41" s="55">
        <f t="shared" si="21"/>
        <v>1</v>
      </c>
      <c r="F41" s="55">
        <f t="shared" si="21"/>
        <v>1</v>
      </c>
      <c r="G41" s="55">
        <f t="shared" si="21"/>
        <v>1</v>
      </c>
      <c r="H41" s="55">
        <f t="shared" si="21"/>
        <v>1</v>
      </c>
      <c r="I41" s="55">
        <f t="shared" si="21"/>
        <v>1</v>
      </c>
      <c r="J41" s="55">
        <f t="shared" si="21"/>
        <v>1</v>
      </c>
      <c r="K41" s="55">
        <f t="shared" si="21"/>
        <v>1</v>
      </c>
      <c r="L41" s="55">
        <f t="shared" si="21"/>
        <v>1</v>
      </c>
      <c r="M41" s="55">
        <f t="shared" si="21"/>
        <v>1</v>
      </c>
      <c r="N41" s="55">
        <f t="shared" si="21"/>
        <v>1</v>
      </c>
      <c r="O41" s="55">
        <f t="shared" si="21"/>
        <v>1</v>
      </c>
      <c r="P41" s="55">
        <f t="shared" si="21"/>
        <v>1</v>
      </c>
      <c r="Q41" s="55">
        <f t="shared" si="21"/>
        <v>1</v>
      </c>
      <c r="R41" s="55">
        <f t="shared" si="21"/>
        <v>1</v>
      </c>
      <c r="S41" s="55">
        <f t="shared" si="21"/>
        <v>1</v>
      </c>
      <c r="T41" s="55">
        <f t="shared" si="21"/>
        <v>1</v>
      </c>
      <c r="U41" s="55">
        <f t="shared" si="21"/>
        <v>1</v>
      </c>
      <c r="V41" s="55">
        <f t="shared" si="21"/>
        <v>1</v>
      </c>
      <c r="W41" s="55">
        <f t="shared" si="21"/>
        <v>1</v>
      </c>
      <c r="X41" s="55">
        <f t="shared" si="21"/>
        <v>1</v>
      </c>
      <c r="Y41" s="55">
        <f t="shared" si="21"/>
        <v>1</v>
      </c>
      <c r="Z41" s="55">
        <f t="shared" si="21"/>
        <v>1</v>
      </c>
      <c r="AA41" s="55">
        <f t="shared" si="21"/>
        <v>1</v>
      </c>
      <c r="AB41" s="55">
        <f t="shared" si="21"/>
        <v>1</v>
      </c>
      <c r="AC41" s="55">
        <f t="shared" si="21"/>
        <v>1</v>
      </c>
      <c r="AD41" s="55">
        <f t="shared" si="21"/>
        <v>1</v>
      </c>
      <c r="AE41" s="55">
        <f t="shared" si="21"/>
        <v>1</v>
      </c>
      <c r="AF41" s="55">
        <f t="shared" si="21"/>
        <v>1</v>
      </c>
      <c r="AG41" s="55">
        <f t="shared" si="21"/>
        <v>1</v>
      </c>
      <c r="AH41" s="55">
        <f t="shared" si="21"/>
        <v>1</v>
      </c>
    </row>
    <row r="42" spans="1:38" s="1" customFormat="1" ht="14" hidden="1" outlineLevel="1">
      <c r="C42" s="1" t="s">
        <v>24</v>
      </c>
      <c r="D42" s="55">
        <f t="shared" ref="D42:AH42" si="22">COUNTIF(D8:D27,"2－")</f>
        <v>1</v>
      </c>
      <c r="E42" s="55">
        <f t="shared" si="22"/>
        <v>1</v>
      </c>
      <c r="F42" s="55">
        <f t="shared" si="22"/>
        <v>1</v>
      </c>
      <c r="G42" s="55">
        <f t="shared" si="22"/>
        <v>1</v>
      </c>
      <c r="H42" s="55">
        <f t="shared" si="22"/>
        <v>1</v>
      </c>
      <c r="I42" s="55">
        <f t="shared" si="22"/>
        <v>1</v>
      </c>
      <c r="J42" s="55">
        <f t="shared" si="22"/>
        <v>1</v>
      </c>
      <c r="K42" s="55">
        <f t="shared" si="22"/>
        <v>1</v>
      </c>
      <c r="L42" s="55">
        <f t="shared" si="22"/>
        <v>1</v>
      </c>
      <c r="M42" s="55">
        <f t="shared" si="22"/>
        <v>1</v>
      </c>
      <c r="N42" s="55">
        <f t="shared" si="22"/>
        <v>1</v>
      </c>
      <c r="O42" s="55">
        <f t="shared" si="22"/>
        <v>1</v>
      </c>
      <c r="P42" s="55">
        <f t="shared" si="22"/>
        <v>1</v>
      </c>
      <c r="Q42" s="55">
        <f t="shared" si="22"/>
        <v>1</v>
      </c>
      <c r="R42" s="55">
        <f t="shared" si="22"/>
        <v>1</v>
      </c>
      <c r="S42" s="55">
        <f t="shared" si="22"/>
        <v>1</v>
      </c>
      <c r="T42" s="55">
        <f t="shared" si="22"/>
        <v>1</v>
      </c>
      <c r="U42" s="55">
        <f t="shared" si="22"/>
        <v>1</v>
      </c>
      <c r="V42" s="55">
        <f t="shared" si="22"/>
        <v>1</v>
      </c>
      <c r="W42" s="55">
        <f t="shared" si="22"/>
        <v>1</v>
      </c>
      <c r="X42" s="55">
        <f t="shared" si="22"/>
        <v>1</v>
      </c>
      <c r="Y42" s="55">
        <f t="shared" si="22"/>
        <v>1</v>
      </c>
      <c r="Z42" s="55">
        <f t="shared" si="22"/>
        <v>1</v>
      </c>
      <c r="AA42" s="55">
        <f t="shared" si="22"/>
        <v>1</v>
      </c>
      <c r="AB42" s="55">
        <f t="shared" si="22"/>
        <v>1</v>
      </c>
      <c r="AC42" s="55">
        <f t="shared" si="22"/>
        <v>1</v>
      </c>
      <c r="AD42" s="55">
        <f t="shared" si="22"/>
        <v>1</v>
      </c>
      <c r="AE42" s="55">
        <f t="shared" si="22"/>
        <v>1</v>
      </c>
      <c r="AF42" s="55">
        <f t="shared" si="22"/>
        <v>1</v>
      </c>
      <c r="AG42" s="55">
        <f t="shared" si="22"/>
        <v>1</v>
      </c>
      <c r="AH42" s="55">
        <f t="shared" si="22"/>
        <v>1</v>
      </c>
    </row>
    <row r="43" spans="1:38" s="1" customFormat="1" ht="14" hidden="1" outlineLevel="1">
      <c r="C43" s="1" t="s">
        <v>26</v>
      </c>
      <c r="D43" s="55">
        <f t="shared" ref="D43:AH43" si="23">COUNTIF(D8:D27,"２－")</f>
        <v>1</v>
      </c>
      <c r="E43" s="55">
        <f t="shared" si="23"/>
        <v>1</v>
      </c>
      <c r="F43" s="55">
        <f t="shared" si="23"/>
        <v>1</v>
      </c>
      <c r="G43" s="55">
        <f t="shared" si="23"/>
        <v>1</v>
      </c>
      <c r="H43" s="55">
        <f t="shared" si="23"/>
        <v>1</v>
      </c>
      <c r="I43" s="55">
        <f t="shared" si="23"/>
        <v>1</v>
      </c>
      <c r="J43" s="55">
        <f t="shared" si="23"/>
        <v>1</v>
      </c>
      <c r="K43" s="55">
        <f t="shared" si="23"/>
        <v>1</v>
      </c>
      <c r="L43" s="55">
        <f t="shared" si="23"/>
        <v>1</v>
      </c>
      <c r="M43" s="55">
        <f t="shared" si="23"/>
        <v>1</v>
      </c>
      <c r="N43" s="55">
        <f t="shared" si="23"/>
        <v>1</v>
      </c>
      <c r="O43" s="55">
        <f t="shared" si="23"/>
        <v>1</v>
      </c>
      <c r="P43" s="55">
        <f t="shared" si="23"/>
        <v>1</v>
      </c>
      <c r="Q43" s="55">
        <f t="shared" si="23"/>
        <v>1</v>
      </c>
      <c r="R43" s="55">
        <f t="shared" si="23"/>
        <v>1</v>
      </c>
      <c r="S43" s="55">
        <f t="shared" si="23"/>
        <v>1</v>
      </c>
      <c r="T43" s="55">
        <f t="shared" si="23"/>
        <v>1</v>
      </c>
      <c r="U43" s="55">
        <f t="shared" si="23"/>
        <v>1</v>
      </c>
      <c r="V43" s="55">
        <f t="shared" si="23"/>
        <v>1</v>
      </c>
      <c r="W43" s="55">
        <f t="shared" si="23"/>
        <v>1</v>
      </c>
      <c r="X43" s="55">
        <f t="shared" si="23"/>
        <v>1</v>
      </c>
      <c r="Y43" s="55">
        <f t="shared" si="23"/>
        <v>1</v>
      </c>
      <c r="Z43" s="55">
        <f t="shared" si="23"/>
        <v>1</v>
      </c>
      <c r="AA43" s="55">
        <f t="shared" si="23"/>
        <v>1</v>
      </c>
      <c r="AB43" s="55">
        <f t="shared" si="23"/>
        <v>1</v>
      </c>
      <c r="AC43" s="55">
        <f t="shared" si="23"/>
        <v>1</v>
      </c>
      <c r="AD43" s="55">
        <f t="shared" si="23"/>
        <v>1</v>
      </c>
      <c r="AE43" s="55">
        <f t="shared" si="23"/>
        <v>1</v>
      </c>
      <c r="AF43" s="55">
        <f t="shared" si="23"/>
        <v>1</v>
      </c>
      <c r="AG43" s="55">
        <f t="shared" si="23"/>
        <v>1</v>
      </c>
      <c r="AH43" s="55">
        <f t="shared" si="23"/>
        <v>1</v>
      </c>
    </row>
    <row r="44" spans="1:38" s="1" customFormat="1" ht="14" hidden="1" outlineLevel="1">
      <c r="C44" s="1" t="s">
        <v>41</v>
      </c>
      <c r="D44" s="55">
        <f t="shared" ref="D44:AH44" si="24">COUNTIF(D8:D27,"3早")</f>
        <v>1</v>
      </c>
      <c r="E44" s="55">
        <f t="shared" si="24"/>
        <v>1</v>
      </c>
      <c r="F44" s="55">
        <f t="shared" si="24"/>
        <v>1</v>
      </c>
      <c r="G44" s="55">
        <f t="shared" si="24"/>
        <v>1</v>
      </c>
      <c r="H44" s="55">
        <f t="shared" si="24"/>
        <v>1</v>
      </c>
      <c r="I44" s="55">
        <f t="shared" si="24"/>
        <v>1</v>
      </c>
      <c r="J44" s="55">
        <f t="shared" si="24"/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1</v>
      </c>
      <c r="O44" s="55">
        <f t="shared" si="24"/>
        <v>1</v>
      </c>
      <c r="P44" s="55">
        <f t="shared" si="24"/>
        <v>1</v>
      </c>
      <c r="Q44" s="55">
        <f t="shared" si="24"/>
        <v>1</v>
      </c>
      <c r="R44" s="55">
        <f t="shared" si="24"/>
        <v>1</v>
      </c>
      <c r="S44" s="55">
        <f t="shared" si="24"/>
        <v>1</v>
      </c>
      <c r="T44" s="55">
        <f t="shared" si="24"/>
        <v>1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1</v>
      </c>
      <c r="AC44" s="55">
        <f t="shared" si="24"/>
        <v>1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  <c r="AH44" s="55">
        <f t="shared" si="24"/>
        <v>1</v>
      </c>
    </row>
    <row r="45" spans="1:38" s="1" customFormat="1" ht="14" hidden="1" outlineLevel="1">
      <c r="C45" s="1" t="s">
        <v>72</v>
      </c>
      <c r="D45" s="55">
        <f t="shared" ref="D45:AH45" si="25">COUNTIF(D8:D27,"３早")</f>
        <v>1</v>
      </c>
      <c r="E45" s="55">
        <f t="shared" si="25"/>
        <v>1</v>
      </c>
      <c r="F45" s="55">
        <f t="shared" si="25"/>
        <v>1</v>
      </c>
      <c r="G45" s="55">
        <f t="shared" si="25"/>
        <v>1</v>
      </c>
      <c r="H45" s="55">
        <f t="shared" si="25"/>
        <v>1</v>
      </c>
      <c r="I45" s="55">
        <f t="shared" si="25"/>
        <v>1</v>
      </c>
      <c r="J45" s="55">
        <f t="shared" si="25"/>
        <v>1</v>
      </c>
      <c r="K45" s="55">
        <f t="shared" si="25"/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1</v>
      </c>
      <c r="P45" s="55">
        <f t="shared" si="25"/>
        <v>1</v>
      </c>
      <c r="Q45" s="55">
        <f t="shared" si="25"/>
        <v>1</v>
      </c>
      <c r="R45" s="55">
        <f t="shared" si="25"/>
        <v>1</v>
      </c>
      <c r="S45" s="55">
        <f t="shared" si="25"/>
        <v>1</v>
      </c>
      <c r="T45" s="55">
        <f t="shared" si="25"/>
        <v>1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1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  <c r="AH45" s="55">
        <f t="shared" si="25"/>
        <v>1</v>
      </c>
    </row>
    <row r="46" spans="1:38" s="1" customFormat="1" ht="14" hidden="1" outlineLevel="1">
      <c r="C46" s="1" t="s">
        <v>36</v>
      </c>
      <c r="D46" s="55">
        <f t="shared" ref="D46:AH46" si="26">COUNTIF(D8:D27,"3オ")</f>
        <v>1</v>
      </c>
      <c r="E46" s="55">
        <f t="shared" si="26"/>
        <v>1</v>
      </c>
      <c r="F46" s="55">
        <f t="shared" si="26"/>
        <v>1</v>
      </c>
      <c r="G46" s="55">
        <f t="shared" si="26"/>
        <v>1</v>
      </c>
      <c r="H46" s="55">
        <f t="shared" si="26"/>
        <v>1</v>
      </c>
      <c r="I46" s="55">
        <f t="shared" si="26"/>
        <v>1</v>
      </c>
      <c r="J46" s="55">
        <f t="shared" si="26"/>
        <v>1</v>
      </c>
      <c r="K46" s="55">
        <f t="shared" si="26"/>
        <v>1</v>
      </c>
      <c r="L46" s="55">
        <f t="shared" si="26"/>
        <v>1</v>
      </c>
      <c r="M46" s="55">
        <f t="shared" si="26"/>
        <v>1</v>
      </c>
      <c r="N46" s="55">
        <f t="shared" si="26"/>
        <v>1</v>
      </c>
      <c r="O46" s="55">
        <f t="shared" si="26"/>
        <v>1</v>
      </c>
      <c r="P46" s="55">
        <f t="shared" si="26"/>
        <v>1</v>
      </c>
      <c r="Q46" s="55">
        <f t="shared" si="26"/>
        <v>1</v>
      </c>
      <c r="R46" s="55">
        <f t="shared" si="26"/>
        <v>1</v>
      </c>
      <c r="S46" s="55">
        <f t="shared" si="26"/>
        <v>1</v>
      </c>
      <c r="T46" s="55">
        <f t="shared" si="26"/>
        <v>1</v>
      </c>
      <c r="U46" s="55">
        <f t="shared" si="26"/>
        <v>1</v>
      </c>
      <c r="V46" s="55">
        <f t="shared" si="26"/>
        <v>1</v>
      </c>
      <c r="W46" s="55">
        <f t="shared" si="26"/>
        <v>1</v>
      </c>
      <c r="X46" s="55">
        <f t="shared" si="26"/>
        <v>1</v>
      </c>
      <c r="Y46" s="55">
        <f t="shared" si="26"/>
        <v>1</v>
      </c>
      <c r="Z46" s="55">
        <f t="shared" si="26"/>
        <v>1</v>
      </c>
      <c r="AA46" s="55">
        <f t="shared" si="26"/>
        <v>1</v>
      </c>
      <c r="AB46" s="55">
        <f t="shared" si="26"/>
        <v>1</v>
      </c>
      <c r="AC46" s="55">
        <f t="shared" si="26"/>
        <v>1</v>
      </c>
      <c r="AD46" s="55">
        <f t="shared" si="26"/>
        <v>1</v>
      </c>
      <c r="AE46" s="55">
        <f t="shared" si="26"/>
        <v>1</v>
      </c>
      <c r="AF46" s="55">
        <f t="shared" si="26"/>
        <v>1</v>
      </c>
      <c r="AG46" s="55">
        <f t="shared" si="26"/>
        <v>1</v>
      </c>
      <c r="AH46" s="55">
        <f t="shared" si="26"/>
        <v>1</v>
      </c>
    </row>
    <row r="47" spans="1:38" s="1" customFormat="1" ht="14" hidden="1" outlineLevel="1">
      <c r="C47" s="1" t="s">
        <v>73</v>
      </c>
      <c r="D47" s="55">
        <f t="shared" ref="D47:AH47" si="27">COUNTIF(D8:D27,"３オ")</f>
        <v>1</v>
      </c>
      <c r="E47" s="55">
        <f t="shared" si="27"/>
        <v>1</v>
      </c>
      <c r="F47" s="55">
        <f t="shared" si="27"/>
        <v>1</v>
      </c>
      <c r="G47" s="55">
        <f t="shared" si="27"/>
        <v>1</v>
      </c>
      <c r="H47" s="55">
        <f t="shared" si="27"/>
        <v>1</v>
      </c>
      <c r="I47" s="55">
        <f t="shared" si="27"/>
        <v>1</v>
      </c>
      <c r="J47" s="55">
        <f t="shared" si="27"/>
        <v>1</v>
      </c>
      <c r="K47" s="55">
        <f t="shared" si="27"/>
        <v>1</v>
      </c>
      <c r="L47" s="55">
        <f t="shared" si="27"/>
        <v>1</v>
      </c>
      <c r="M47" s="55">
        <f t="shared" si="27"/>
        <v>1</v>
      </c>
      <c r="N47" s="55">
        <f t="shared" si="27"/>
        <v>1</v>
      </c>
      <c r="O47" s="55">
        <f t="shared" si="27"/>
        <v>1</v>
      </c>
      <c r="P47" s="55">
        <f t="shared" si="27"/>
        <v>1</v>
      </c>
      <c r="Q47" s="55">
        <f t="shared" si="27"/>
        <v>1</v>
      </c>
      <c r="R47" s="55">
        <f t="shared" si="27"/>
        <v>1</v>
      </c>
      <c r="S47" s="55">
        <f t="shared" si="27"/>
        <v>1</v>
      </c>
      <c r="T47" s="55">
        <f t="shared" si="27"/>
        <v>1</v>
      </c>
      <c r="U47" s="55">
        <f t="shared" si="27"/>
        <v>1</v>
      </c>
      <c r="V47" s="55">
        <f t="shared" si="27"/>
        <v>1</v>
      </c>
      <c r="W47" s="55">
        <f t="shared" si="27"/>
        <v>1</v>
      </c>
      <c r="X47" s="55">
        <f t="shared" si="27"/>
        <v>1</v>
      </c>
      <c r="Y47" s="55">
        <f t="shared" si="27"/>
        <v>1</v>
      </c>
      <c r="Z47" s="55">
        <f t="shared" si="27"/>
        <v>1</v>
      </c>
      <c r="AA47" s="55">
        <f t="shared" si="27"/>
        <v>1</v>
      </c>
      <c r="AB47" s="55">
        <f t="shared" si="27"/>
        <v>1</v>
      </c>
      <c r="AC47" s="55">
        <f t="shared" si="27"/>
        <v>1</v>
      </c>
      <c r="AD47" s="55">
        <f t="shared" si="27"/>
        <v>1</v>
      </c>
      <c r="AE47" s="55">
        <f t="shared" si="27"/>
        <v>1</v>
      </c>
      <c r="AF47" s="55">
        <f t="shared" si="27"/>
        <v>1</v>
      </c>
      <c r="AG47" s="55">
        <f t="shared" si="27"/>
        <v>1</v>
      </c>
      <c r="AH47" s="55">
        <f t="shared" si="27"/>
        <v>1</v>
      </c>
    </row>
    <row r="48" spans="1:38" s="1" customFormat="1" ht="14" hidden="1" outlineLevel="1">
      <c r="C48" s="1" t="s">
        <v>27</v>
      </c>
      <c r="D48" s="55">
        <f t="shared" ref="D48:AH48" si="28">COUNTIF(D8:D27,"3-")</f>
        <v>1</v>
      </c>
      <c r="E48" s="55">
        <f t="shared" si="28"/>
        <v>1</v>
      </c>
      <c r="F48" s="55">
        <f t="shared" si="28"/>
        <v>1</v>
      </c>
      <c r="G48" s="55">
        <f t="shared" si="28"/>
        <v>1</v>
      </c>
      <c r="H48" s="55">
        <f t="shared" si="28"/>
        <v>1</v>
      </c>
      <c r="I48" s="55">
        <f t="shared" si="28"/>
        <v>1</v>
      </c>
      <c r="J48" s="55">
        <f t="shared" si="28"/>
        <v>1</v>
      </c>
      <c r="K48" s="55">
        <f t="shared" si="28"/>
        <v>1</v>
      </c>
      <c r="L48" s="55">
        <f t="shared" si="28"/>
        <v>1</v>
      </c>
      <c r="M48" s="55">
        <f t="shared" si="28"/>
        <v>1</v>
      </c>
      <c r="N48" s="55">
        <f t="shared" si="28"/>
        <v>1</v>
      </c>
      <c r="O48" s="55">
        <f t="shared" si="28"/>
        <v>1</v>
      </c>
      <c r="P48" s="55">
        <f t="shared" si="28"/>
        <v>1</v>
      </c>
      <c r="Q48" s="55">
        <f t="shared" si="28"/>
        <v>1</v>
      </c>
      <c r="R48" s="55">
        <f t="shared" si="28"/>
        <v>1</v>
      </c>
      <c r="S48" s="55">
        <f t="shared" si="28"/>
        <v>1</v>
      </c>
      <c r="T48" s="55">
        <f t="shared" si="28"/>
        <v>1</v>
      </c>
      <c r="U48" s="55">
        <f t="shared" si="28"/>
        <v>1</v>
      </c>
      <c r="V48" s="55">
        <f t="shared" si="28"/>
        <v>1</v>
      </c>
      <c r="W48" s="55">
        <f t="shared" si="28"/>
        <v>1</v>
      </c>
      <c r="X48" s="55">
        <f t="shared" si="28"/>
        <v>1</v>
      </c>
      <c r="Y48" s="55">
        <f t="shared" si="28"/>
        <v>1</v>
      </c>
      <c r="Z48" s="55">
        <f t="shared" si="28"/>
        <v>1</v>
      </c>
      <c r="AA48" s="55">
        <f t="shared" si="28"/>
        <v>1</v>
      </c>
      <c r="AB48" s="55">
        <f t="shared" si="28"/>
        <v>1</v>
      </c>
      <c r="AC48" s="55">
        <f t="shared" si="28"/>
        <v>1</v>
      </c>
      <c r="AD48" s="55">
        <f t="shared" si="28"/>
        <v>1</v>
      </c>
      <c r="AE48" s="55">
        <f t="shared" si="28"/>
        <v>1</v>
      </c>
      <c r="AF48" s="55">
        <f t="shared" si="28"/>
        <v>1</v>
      </c>
      <c r="AG48" s="55">
        <f t="shared" si="28"/>
        <v>1</v>
      </c>
      <c r="AH48" s="55">
        <f t="shared" si="28"/>
        <v>1</v>
      </c>
    </row>
    <row r="49" spans="3:34" s="1" customFormat="1" ht="14" hidden="1" outlineLevel="1">
      <c r="C49" s="1" t="s">
        <v>28</v>
      </c>
      <c r="D49" s="55">
        <f t="shared" ref="D49:AH49" si="29">COUNTIF(D8:D27,"3－")</f>
        <v>1</v>
      </c>
      <c r="E49" s="55">
        <f t="shared" si="29"/>
        <v>1</v>
      </c>
      <c r="F49" s="55">
        <f t="shared" si="29"/>
        <v>1</v>
      </c>
      <c r="G49" s="55">
        <f t="shared" si="29"/>
        <v>1</v>
      </c>
      <c r="H49" s="55">
        <f t="shared" si="29"/>
        <v>1</v>
      </c>
      <c r="I49" s="55">
        <f t="shared" si="29"/>
        <v>1</v>
      </c>
      <c r="J49" s="55">
        <f t="shared" si="29"/>
        <v>1</v>
      </c>
      <c r="K49" s="55">
        <f t="shared" si="29"/>
        <v>1</v>
      </c>
      <c r="L49" s="55">
        <f t="shared" si="29"/>
        <v>1</v>
      </c>
      <c r="M49" s="55">
        <f t="shared" si="29"/>
        <v>1</v>
      </c>
      <c r="N49" s="55">
        <f t="shared" si="29"/>
        <v>1</v>
      </c>
      <c r="O49" s="55">
        <f t="shared" si="29"/>
        <v>1</v>
      </c>
      <c r="P49" s="55">
        <f t="shared" si="29"/>
        <v>1</v>
      </c>
      <c r="Q49" s="55">
        <f t="shared" si="29"/>
        <v>1</v>
      </c>
      <c r="R49" s="55">
        <f t="shared" si="29"/>
        <v>1</v>
      </c>
      <c r="S49" s="55">
        <f t="shared" si="29"/>
        <v>1</v>
      </c>
      <c r="T49" s="55">
        <f t="shared" si="29"/>
        <v>1</v>
      </c>
      <c r="U49" s="55">
        <f t="shared" si="29"/>
        <v>1</v>
      </c>
      <c r="V49" s="55">
        <f t="shared" si="29"/>
        <v>1</v>
      </c>
      <c r="W49" s="55">
        <f t="shared" si="29"/>
        <v>1</v>
      </c>
      <c r="X49" s="55">
        <f t="shared" si="29"/>
        <v>1</v>
      </c>
      <c r="Y49" s="55">
        <f t="shared" si="29"/>
        <v>1</v>
      </c>
      <c r="Z49" s="55">
        <f t="shared" si="29"/>
        <v>1</v>
      </c>
      <c r="AA49" s="55">
        <f t="shared" si="29"/>
        <v>1</v>
      </c>
      <c r="AB49" s="55">
        <f t="shared" si="29"/>
        <v>1</v>
      </c>
      <c r="AC49" s="55">
        <f t="shared" si="29"/>
        <v>1</v>
      </c>
      <c r="AD49" s="55">
        <f t="shared" si="29"/>
        <v>1</v>
      </c>
      <c r="AE49" s="55">
        <f t="shared" si="29"/>
        <v>1</v>
      </c>
      <c r="AF49" s="55">
        <f t="shared" si="29"/>
        <v>1</v>
      </c>
      <c r="AG49" s="55">
        <f t="shared" si="29"/>
        <v>1</v>
      </c>
      <c r="AH49" s="55">
        <f t="shared" si="29"/>
        <v>1</v>
      </c>
    </row>
    <row r="50" spans="3:34" s="1" customFormat="1" ht="14" hidden="1" outlineLevel="1">
      <c r="C50" s="1" t="s">
        <v>29</v>
      </c>
      <c r="D50" s="55">
        <f t="shared" ref="D50:AH50" si="30">COUNTIF(D8:D27,"３-")</f>
        <v>1</v>
      </c>
      <c r="E50" s="55">
        <f t="shared" si="30"/>
        <v>1</v>
      </c>
      <c r="F50" s="55">
        <f t="shared" si="30"/>
        <v>1</v>
      </c>
      <c r="G50" s="55">
        <f t="shared" si="30"/>
        <v>1</v>
      </c>
      <c r="H50" s="55">
        <f t="shared" si="30"/>
        <v>1</v>
      </c>
      <c r="I50" s="55">
        <f t="shared" si="30"/>
        <v>1</v>
      </c>
      <c r="J50" s="55">
        <f t="shared" si="30"/>
        <v>1</v>
      </c>
      <c r="K50" s="55">
        <f t="shared" si="30"/>
        <v>1</v>
      </c>
      <c r="L50" s="55">
        <f t="shared" si="30"/>
        <v>1</v>
      </c>
      <c r="M50" s="55">
        <f t="shared" si="30"/>
        <v>1</v>
      </c>
      <c r="N50" s="55">
        <f t="shared" si="30"/>
        <v>1</v>
      </c>
      <c r="O50" s="55">
        <f t="shared" si="30"/>
        <v>1</v>
      </c>
      <c r="P50" s="55">
        <f t="shared" si="30"/>
        <v>1</v>
      </c>
      <c r="Q50" s="55">
        <f t="shared" si="30"/>
        <v>1</v>
      </c>
      <c r="R50" s="55">
        <f t="shared" si="30"/>
        <v>1</v>
      </c>
      <c r="S50" s="55">
        <f t="shared" si="30"/>
        <v>1</v>
      </c>
      <c r="T50" s="55">
        <f t="shared" si="30"/>
        <v>1</v>
      </c>
      <c r="U50" s="55">
        <f t="shared" si="30"/>
        <v>1</v>
      </c>
      <c r="V50" s="55">
        <f t="shared" si="30"/>
        <v>1</v>
      </c>
      <c r="W50" s="55">
        <f t="shared" si="30"/>
        <v>1</v>
      </c>
      <c r="X50" s="55">
        <f t="shared" si="30"/>
        <v>1</v>
      </c>
      <c r="Y50" s="55">
        <f t="shared" si="30"/>
        <v>1</v>
      </c>
      <c r="Z50" s="55">
        <f t="shared" si="30"/>
        <v>1</v>
      </c>
      <c r="AA50" s="55">
        <f t="shared" si="30"/>
        <v>1</v>
      </c>
      <c r="AB50" s="55">
        <f t="shared" si="30"/>
        <v>1</v>
      </c>
      <c r="AC50" s="55">
        <f t="shared" si="30"/>
        <v>1</v>
      </c>
      <c r="AD50" s="55">
        <f t="shared" si="30"/>
        <v>1</v>
      </c>
      <c r="AE50" s="55">
        <f t="shared" si="30"/>
        <v>1</v>
      </c>
      <c r="AF50" s="55">
        <f t="shared" si="30"/>
        <v>1</v>
      </c>
      <c r="AG50" s="55">
        <f t="shared" si="30"/>
        <v>1</v>
      </c>
      <c r="AH50" s="55">
        <f t="shared" si="30"/>
        <v>1</v>
      </c>
    </row>
    <row r="51" spans="3:34" s="1" customFormat="1" ht="27" hidden="1" customHeight="1" outlineLevel="1">
      <c r="C51" s="1" t="s">
        <v>30</v>
      </c>
      <c r="D51" s="55">
        <f t="shared" ref="D51:AH51" si="31">COUNTIF(D8:D27,"３－")</f>
        <v>1</v>
      </c>
      <c r="E51" s="55">
        <f t="shared" si="31"/>
        <v>1</v>
      </c>
      <c r="F51" s="55">
        <f t="shared" si="31"/>
        <v>1</v>
      </c>
      <c r="G51" s="55">
        <f t="shared" si="31"/>
        <v>1</v>
      </c>
      <c r="H51" s="55">
        <f t="shared" si="31"/>
        <v>1</v>
      </c>
      <c r="I51" s="55">
        <f t="shared" si="31"/>
        <v>1</v>
      </c>
      <c r="J51" s="55">
        <f t="shared" si="31"/>
        <v>1</v>
      </c>
      <c r="K51" s="55">
        <f t="shared" si="31"/>
        <v>1</v>
      </c>
      <c r="L51" s="55">
        <f t="shared" si="31"/>
        <v>1</v>
      </c>
      <c r="M51" s="55">
        <f t="shared" si="31"/>
        <v>1</v>
      </c>
      <c r="N51" s="55">
        <f t="shared" si="31"/>
        <v>1</v>
      </c>
      <c r="O51" s="55">
        <f t="shared" si="31"/>
        <v>1</v>
      </c>
      <c r="P51" s="55">
        <f t="shared" si="31"/>
        <v>1</v>
      </c>
      <c r="Q51" s="55">
        <f t="shared" si="31"/>
        <v>1</v>
      </c>
      <c r="R51" s="55">
        <f t="shared" si="31"/>
        <v>1</v>
      </c>
      <c r="S51" s="55">
        <f t="shared" si="31"/>
        <v>1</v>
      </c>
      <c r="T51" s="55">
        <f t="shared" si="31"/>
        <v>1</v>
      </c>
      <c r="U51" s="55">
        <f t="shared" si="31"/>
        <v>1</v>
      </c>
      <c r="V51" s="55">
        <f t="shared" si="31"/>
        <v>1</v>
      </c>
      <c r="W51" s="55">
        <f t="shared" si="31"/>
        <v>1</v>
      </c>
      <c r="X51" s="55">
        <f t="shared" si="31"/>
        <v>1</v>
      </c>
      <c r="Y51" s="55">
        <f t="shared" si="31"/>
        <v>1</v>
      </c>
      <c r="Z51" s="55">
        <f t="shared" si="31"/>
        <v>1</v>
      </c>
      <c r="AA51" s="55">
        <f t="shared" si="31"/>
        <v>1</v>
      </c>
      <c r="AB51" s="55">
        <f t="shared" si="31"/>
        <v>1</v>
      </c>
      <c r="AC51" s="55">
        <f t="shared" si="31"/>
        <v>1</v>
      </c>
      <c r="AD51" s="55">
        <f t="shared" si="31"/>
        <v>1</v>
      </c>
      <c r="AE51" s="55">
        <f t="shared" si="31"/>
        <v>1</v>
      </c>
      <c r="AF51" s="55">
        <f t="shared" si="31"/>
        <v>1</v>
      </c>
      <c r="AG51" s="55">
        <f t="shared" si="31"/>
        <v>1</v>
      </c>
      <c r="AH51" s="55">
        <f t="shared" si="31"/>
        <v>1</v>
      </c>
    </row>
    <row r="52" spans="3:34" s="1" customFormat="1" ht="14" collapsed="1">
      <c r="C52" s="1" t="s">
        <v>40</v>
      </c>
      <c r="D52" s="55">
        <f t="shared" ref="D52:AH52" si="32">SUM(D36)</f>
        <v>1</v>
      </c>
      <c r="E52" s="55">
        <f t="shared" si="32"/>
        <v>1</v>
      </c>
      <c r="F52" s="55">
        <f t="shared" si="32"/>
        <v>1</v>
      </c>
      <c r="G52" s="55">
        <f t="shared" si="32"/>
        <v>1</v>
      </c>
      <c r="H52" s="55">
        <f t="shared" si="32"/>
        <v>1</v>
      </c>
      <c r="I52" s="55">
        <f t="shared" si="32"/>
        <v>1</v>
      </c>
      <c r="J52" s="55">
        <f t="shared" si="32"/>
        <v>1</v>
      </c>
      <c r="K52" s="55">
        <f t="shared" si="32"/>
        <v>1</v>
      </c>
      <c r="L52" s="55">
        <f t="shared" si="32"/>
        <v>1</v>
      </c>
      <c r="M52" s="55">
        <f t="shared" si="32"/>
        <v>1</v>
      </c>
      <c r="N52" s="55">
        <f t="shared" si="32"/>
        <v>1</v>
      </c>
      <c r="O52" s="55">
        <f t="shared" si="32"/>
        <v>1</v>
      </c>
      <c r="P52" s="55">
        <f t="shared" si="32"/>
        <v>1</v>
      </c>
      <c r="Q52" s="55">
        <f t="shared" si="32"/>
        <v>1</v>
      </c>
      <c r="R52" s="55">
        <f t="shared" si="32"/>
        <v>1</v>
      </c>
      <c r="S52" s="55">
        <f t="shared" si="32"/>
        <v>1</v>
      </c>
      <c r="T52" s="55">
        <f t="shared" si="32"/>
        <v>1</v>
      </c>
      <c r="U52" s="55">
        <f t="shared" si="32"/>
        <v>1</v>
      </c>
      <c r="V52" s="55">
        <f t="shared" si="32"/>
        <v>1</v>
      </c>
      <c r="W52" s="55">
        <f t="shared" si="32"/>
        <v>1</v>
      </c>
      <c r="X52" s="55">
        <f t="shared" si="32"/>
        <v>1</v>
      </c>
      <c r="Y52" s="55">
        <f t="shared" si="32"/>
        <v>1</v>
      </c>
      <c r="Z52" s="55">
        <f t="shared" si="32"/>
        <v>1</v>
      </c>
      <c r="AA52" s="55">
        <f t="shared" si="32"/>
        <v>1</v>
      </c>
      <c r="AB52" s="55">
        <f t="shared" si="32"/>
        <v>1</v>
      </c>
      <c r="AC52" s="55">
        <f t="shared" si="32"/>
        <v>1</v>
      </c>
      <c r="AD52" s="55">
        <f t="shared" si="32"/>
        <v>1</v>
      </c>
      <c r="AE52" s="55">
        <f t="shared" si="32"/>
        <v>1</v>
      </c>
      <c r="AF52" s="55">
        <f t="shared" si="32"/>
        <v>1</v>
      </c>
      <c r="AG52" s="55">
        <f t="shared" si="32"/>
        <v>1</v>
      </c>
      <c r="AH52" s="55">
        <f t="shared" si="32"/>
        <v>1</v>
      </c>
    </row>
    <row r="53" spans="3:34" s="1" customFormat="1" ht="14">
      <c r="C53" s="1" t="s">
        <v>42</v>
      </c>
      <c r="D53" s="55">
        <f t="shared" ref="D53:AH53" si="33">SUM(D38:D39)</f>
        <v>2</v>
      </c>
      <c r="E53" s="55">
        <f t="shared" si="33"/>
        <v>2</v>
      </c>
      <c r="F53" s="55">
        <f t="shared" si="33"/>
        <v>2</v>
      </c>
      <c r="G53" s="55">
        <f t="shared" si="33"/>
        <v>4</v>
      </c>
      <c r="H53" s="55">
        <f t="shared" si="33"/>
        <v>4</v>
      </c>
      <c r="I53" s="55">
        <f t="shared" si="33"/>
        <v>2</v>
      </c>
      <c r="J53" s="55">
        <f t="shared" si="33"/>
        <v>2</v>
      </c>
      <c r="K53" s="55">
        <f t="shared" si="33"/>
        <v>2</v>
      </c>
      <c r="L53" s="55">
        <f t="shared" si="33"/>
        <v>2</v>
      </c>
      <c r="M53" s="55">
        <f t="shared" si="33"/>
        <v>2</v>
      </c>
      <c r="N53" s="55">
        <f t="shared" si="33"/>
        <v>2</v>
      </c>
      <c r="O53" s="55">
        <f t="shared" si="33"/>
        <v>2</v>
      </c>
      <c r="P53" s="55">
        <f t="shared" si="33"/>
        <v>2</v>
      </c>
      <c r="Q53" s="55">
        <f t="shared" si="33"/>
        <v>2</v>
      </c>
      <c r="R53" s="55">
        <f t="shared" si="33"/>
        <v>2</v>
      </c>
      <c r="S53" s="55">
        <f t="shared" si="33"/>
        <v>2</v>
      </c>
      <c r="T53" s="55">
        <f t="shared" si="33"/>
        <v>2</v>
      </c>
      <c r="U53" s="55">
        <f t="shared" si="33"/>
        <v>2</v>
      </c>
      <c r="V53" s="55">
        <f t="shared" si="33"/>
        <v>2</v>
      </c>
      <c r="W53" s="55">
        <f t="shared" si="33"/>
        <v>2</v>
      </c>
      <c r="X53" s="55">
        <f t="shared" si="33"/>
        <v>2</v>
      </c>
      <c r="Y53" s="55">
        <f t="shared" si="33"/>
        <v>2</v>
      </c>
      <c r="Z53" s="55">
        <f t="shared" si="33"/>
        <v>2</v>
      </c>
      <c r="AA53" s="55">
        <f t="shared" si="33"/>
        <v>2</v>
      </c>
      <c r="AB53" s="55">
        <f t="shared" si="33"/>
        <v>2</v>
      </c>
      <c r="AC53" s="55">
        <f t="shared" si="33"/>
        <v>2</v>
      </c>
      <c r="AD53" s="55">
        <f t="shared" si="33"/>
        <v>2</v>
      </c>
      <c r="AE53" s="55">
        <f t="shared" si="33"/>
        <v>2</v>
      </c>
      <c r="AF53" s="55">
        <f t="shared" si="33"/>
        <v>2</v>
      </c>
      <c r="AG53" s="55">
        <f t="shared" si="33"/>
        <v>2</v>
      </c>
      <c r="AH53" s="55">
        <f t="shared" si="33"/>
        <v>2</v>
      </c>
    </row>
    <row r="54" spans="3:34" s="1" customFormat="1" ht="14">
      <c r="C54" s="1" t="s">
        <v>24</v>
      </c>
      <c r="D54" s="55">
        <f t="shared" ref="D54:AH54" si="34">SUM(D40:D43)</f>
        <v>4</v>
      </c>
      <c r="E54" s="55">
        <f t="shared" si="34"/>
        <v>4</v>
      </c>
      <c r="F54" s="55">
        <f t="shared" si="34"/>
        <v>4</v>
      </c>
      <c r="G54" s="55">
        <f t="shared" si="34"/>
        <v>4</v>
      </c>
      <c r="H54" s="55">
        <f t="shared" si="34"/>
        <v>4</v>
      </c>
      <c r="I54" s="55">
        <f t="shared" si="34"/>
        <v>4</v>
      </c>
      <c r="J54" s="55">
        <f t="shared" si="34"/>
        <v>4</v>
      </c>
      <c r="K54" s="55">
        <f t="shared" si="34"/>
        <v>4</v>
      </c>
      <c r="L54" s="55">
        <f t="shared" si="34"/>
        <v>4</v>
      </c>
      <c r="M54" s="55">
        <f t="shared" si="34"/>
        <v>4</v>
      </c>
      <c r="N54" s="55">
        <f t="shared" si="34"/>
        <v>4</v>
      </c>
      <c r="O54" s="55">
        <f t="shared" si="34"/>
        <v>4</v>
      </c>
      <c r="P54" s="55">
        <f t="shared" si="34"/>
        <v>4</v>
      </c>
      <c r="Q54" s="55">
        <f t="shared" si="34"/>
        <v>4</v>
      </c>
      <c r="R54" s="55">
        <f t="shared" si="34"/>
        <v>4</v>
      </c>
      <c r="S54" s="55">
        <f t="shared" si="34"/>
        <v>4</v>
      </c>
      <c r="T54" s="55">
        <f t="shared" si="34"/>
        <v>4</v>
      </c>
      <c r="U54" s="55">
        <f t="shared" si="34"/>
        <v>4</v>
      </c>
      <c r="V54" s="55">
        <f t="shared" si="34"/>
        <v>4</v>
      </c>
      <c r="W54" s="55">
        <f t="shared" si="34"/>
        <v>4</v>
      </c>
      <c r="X54" s="55">
        <f t="shared" si="34"/>
        <v>4</v>
      </c>
      <c r="Y54" s="55">
        <f t="shared" si="34"/>
        <v>4</v>
      </c>
      <c r="Z54" s="55">
        <f t="shared" si="34"/>
        <v>4</v>
      </c>
      <c r="AA54" s="55">
        <f t="shared" si="34"/>
        <v>4</v>
      </c>
      <c r="AB54" s="55">
        <f t="shared" si="34"/>
        <v>4</v>
      </c>
      <c r="AC54" s="55">
        <f t="shared" si="34"/>
        <v>4</v>
      </c>
      <c r="AD54" s="55">
        <f t="shared" si="34"/>
        <v>4</v>
      </c>
      <c r="AE54" s="55">
        <f t="shared" si="34"/>
        <v>4</v>
      </c>
      <c r="AF54" s="55">
        <f t="shared" si="34"/>
        <v>4</v>
      </c>
      <c r="AG54" s="55">
        <f t="shared" si="34"/>
        <v>4</v>
      </c>
      <c r="AH54" s="55">
        <f t="shared" si="34"/>
        <v>4</v>
      </c>
    </row>
    <row r="55" spans="3:34" s="1" customFormat="1" ht="14">
      <c r="C55" s="1" t="s">
        <v>41</v>
      </c>
      <c r="D55" s="55">
        <f t="shared" ref="D55:AH55" si="35">SUM(D44:D45)</f>
        <v>2</v>
      </c>
      <c r="E55" s="55">
        <f t="shared" si="35"/>
        <v>2</v>
      </c>
      <c r="F55" s="55">
        <f t="shared" si="35"/>
        <v>2</v>
      </c>
      <c r="G55" s="55">
        <f t="shared" si="35"/>
        <v>2</v>
      </c>
      <c r="H55" s="55">
        <f t="shared" si="35"/>
        <v>2</v>
      </c>
      <c r="I55" s="55">
        <f t="shared" si="35"/>
        <v>2</v>
      </c>
      <c r="J55" s="55">
        <f t="shared" si="35"/>
        <v>2</v>
      </c>
      <c r="K55" s="55">
        <f t="shared" si="35"/>
        <v>2</v>
      </c>
      <c r="L55" s="55">
        <f t="shared" si="35"/>
        <v>2</v>
      </c>
      <c r="M55" s="55">
        <f t="shared" si="35"/>
        <v>2</v>
      </c>
      <c r="N55" s="55">
        <f t="shared" si="35"/>
        <v>2</v>
      </c>
      <c r="O55" s="55">
        <f t="shared" si="35"/>
        <v>2</v>
      </c>
      <c r="P55" s="55">
        <f t="shared" si="35"/>
        <v>2</v>
      </c>
      <c r="Q55" s="55">
        <f t="shared" si="35"/>
        <v>2</v>
      </c>
      <c r="R55" s="55">
        <f t="shared" si="35"/>
        <v>2</v>
      </c>
      <c r="S55" s="55">
        <f t="shared" si="35"/>
        <v>2</v>
      </c>
      <c r="T55" s="55">
        <f t="shared" si="35"/>
        <v>2</v>
      </c>
      <c r="U55" s="55">
        <f t="shared" si="35"/>
        <v>2</v>
      </c>
      <c r="V55" s="55">
        <f t="shared" si="35"/>
        <v>2</v>
      </c>
      <c r="W55" s="55">
        <f t="shared" si="35"/>
        <v>2</v>
      </c>
      <c r="X55" s="55">
        <f t="shared" si="35"/>
        <v>2</v>
      </c>
      <c r="Y55" s="55">
        <f t="shared" si="35"/>
        <v>2</v>
      </c>
      <c r="Z55" s="55">
        <f t="shared" si="35"/>
        <v>2</v>
      </c>
      <c r="AA55" s="55">
        <f t="shared" si="35"/>
        <v>2</v>
      </c>
      <c r="AB55" s="55">
        <f t="shared" si="35"/>
        <v>2</v>
      </c>
      <c r="AC55" s="55">
        <f t="shared" si="35"/>
        <v>2</v>
      </c>
      <c r="AD55" s="55">
        <f t="shared" si="35"/>
        <v>2</v>
      </c>
      <c r="AE55" s="55">
        <f t="shared" si="35"/>
        <v>2</v>
      </c>
      <c r="AF55" s="55">
        <f t="shared" si="35"/>
        <v>2</v>
      </c>
      <c r="AG55" s="55">
        <f t="shared" si="35"/>
        <v>2</v>
      </c>
      <c r="AH55" s="55">
        <f t="shared" si="35"/>
        <v>2</v>
      </c>
    </row>
    <row r="56" spans="3:34" s="1" customFormat="1" ht="14">
      <c r="C56" s="1" t="s">
        <v>36</v>
      </c>
      <c r="D56" s="55">
        <f t="shared" ref="D56:AH56" si="36">SUM(D46:D47)</f>
        <v>2</v>
      </c>
      <c r="E56" s="55">
        <f t="shared" si="36"/>
        <v>2</v>
      </c>
      <c r="F56" s="55">
        <f t="shared" si="36"/>
        <v>2</v>
      </c>
      <c r="G56" s="55">
        <f t="shared" si="36"/>
        <v>2</v>
      </c>
      <c r="H56" s="55">
        <f t="shared" si="36"/>
        <v>2</v>
      </c>
      <c r="I56" s="55">
        <f t="shared" si="36"/>
        <v>2</v>
      </c>
      <c r="J56" s="55">
        <f t="shared" si="36"/>
        <v>2</v>
      </c>
      <c r="K56" s="55">
        <f t="shared" si="36"/>
        <v>2</v>
      </c>
      <c r="L56" s="55">
        <f t="shared" si="36"/>
        <v>2</v>
      </c>
      <c r="M56" s="55">
        <f t="shared" si="36"/>
        <v>2</v>
      </c>
      <c r="N56" s="55">
        <f t="shared" si="36"/>
        <v>2</v>
      </c>
      <c r="O56" s="55">
        <f t="shared" si="36"/>
        <v>2</v>
      </c>
      <c r="P56" s="55">
        <f t="shared" si="36"/>
        <v>2</v>
      </c>
      <c r="Q56" s="55">
        <f t="shared" si="36"/>
        <v>2</v>
      </c>
      <c r="R56" s="55">
        <f t="shared" si="36"/>
        <v>2</v>
      </c>
      <c r="S56" s="55">
        <f t="shared" si="36"/>
        <v>2</v>
      </c>
      <c r="T56" s="55">
        <f t="shared" si="36"/>
        <v>2</v>
      </c>
      <c r="U56" s="55">
        <f t="shared" si="36"/>
        <v>2</v>
      </c>
      <c r="V56" s="55">
        <f t="shared" si="36"/>
        <v>2</v>
      </c>
      <c r="W56" s="55">
        <f t="shared" si="36"/>
        <v>2</v>
      </c>
      <c r="X56" s="55">
        <f t="shared" si="36"/>
        <v>2</v>
      </c>
      <c r="Y56" s="55">
        <f t="shared" si="36"/>
        <v>2</v>
      </c>
      <c r="Z56" s="55">
        <f t="shared" si="36"/>
        <v>2</v>
      </c>
      <c r="AA56" s="55">
        <f t="shared" si="36"/>
        <v>2</v>
      </c>
      <c r="AB56" s="55">
        <f t="shared" si="36"/>
        <v>2</v>
      </c>
      <c r="AC56" s="55">
        <f t="shared" si="36"/>
        <v>2</v>
      </c>
      <c r="AD56" s="55">
        <f t="shared" si="36"/>
        <v>2</v>
      </c>
      <c r="AE56" s="55">
        <f t="shared" si="36"/>
        <v>2</v>
      </c>
      <c r="AF56" s="55">
        <f t="shared" si="36"/>
        <v>2</v>
      </c>
      <c r="AG56" s="55">
        <f t="shared" si="36"/>
        <v>2</v>
      </c>
      <c r="AH56" s="55">
        <f t="shared" si="36"/>
        <v>2</v>
      </c>
    </row>
    <row r="57" spans="3:34" s="1" customFormat="1" ht="14">
      <c r="C57" s="1" t="s">
        <v>28</v>
      </c>
      <c r="D57" s="55">
        <f t="shared" ref="D57:AH57" si="37">SUM(D48:D51)</f>
        <v>4</v>
      </c>
      <c r="E57" s="55">
        <f t="shared" si="37"/>
        <v>4</v>
      </c>
      <c r="F57" s="55">
        <f t="shared" si="37"/>
        <v>4</v>
      </c>
      <c r="G57" s="55">
        <f t="shared" si="37"/>
        <v>4</v>
      </c>
      <c r="H57" s="55">
        <f t="shared" si="37"/>
        <v>4</v>
      </c>
      <c r="I57" s="55">
        <f t="shared" si="37"/>
        <v>4</v>
      </c>
      <c r="J57" s="55">
        <f t="shared" si="37"/>
        <v>4</v>
      </c>
      <c r="K57" s="55">
        <f t="shared" si="37"/>
        <v>4</v>
      </c>
      <c r="L57" s="55">
        <f t="shared" si="37"/>
        <v>4</v>
      </c>
      <c r="M57" s="55">
        <f t="shared" si="37"/>
        <v>4</v>
      </c>
      <c r="N57" s="55">
        <f t="shared" si="37"/>
        <v>4</v>
      </c>
      <c r="O57" s="55">
        <f t="shared" si="37"/>
        <v>4</v>
      </c>
      <c r="P57" s="55">
        <f t="shared" si="37"/>
        <v>4</v>
      </c>
      <c r="Q57" s="55">
        <f t="shared" si="37"/>
        <v>4</v>
      </c>
      <c r="R57" s="55">
        <f t="shared" si="37"/>
        <v>4</v>
      </c>
      <c r="S57" s="55">
        <f t="shared" si="37"/>
        <v>4</v>
      </c>
      <c r="T57" s="55">
        <f t="shared" si="37"/>
        <v>4</v>
      </c>
      <c r="U57" s="55">
        <f t="shared" si="37"/>
        <v>4</v>
      </c>
      <c r="V57" s="55">
        <f t="shared" si="37"/>
        <v>4</v>
      </c>
      <c r="W57" s="55">
        <f t="shared" si="37"/>
        <v>4</v>
      </c>
      <c r="X57" s="55">
        <f t="shared" si="37"/>
        <v>4</v>
      </c>
      <c r="Y57" s="55">
        <f t="shared" si="37"/>
        <v>4</v>
      </c>
      <c r="Z57" s="55">
        <f t="shared" si="37"/>
        <v>4</v>
      </c>
      <c r="AA57" s="55">
        <f t="shared" si="37"/>
        <v>4</v>
      </c>
      <c r="AB57" s="55">
        <f t="shared" si="37"/>
        <v>4</v>
      </c>
      <c r="AC57" s="55">
        <f t="shared" si="37"/>
        <v>4</v>
      </c>
      <c r="AD57" s="55">
        <f t="shared" si="37"/>
        <v>4</v>
      </c>
      <c r="AE57" s="55">
        <f t="shared" si="37"/>
        <v>4</v>
      </c>
      <c r="AF57" s="55">
        <f t="shared" si="37"/>
        <v>4</v>
      </c>
      <c r="AG57" s="55">
        <f t="shared" si="37"/>
        <v>4</v>
      </c>
      <c r="AH57" s="55">
        <f t="shared" si="37"/>
        <v>4</v>
      </c>
    </row>
    <row r="58" spans="3:34" s="1" customFormat="1" ht="14">
      <c r="C58" s="473" t="s">
        <v>141</v>
      </c>
      <c r="D58" s="55">
        <f t="shared" ref="D58:AH58" si="38">SUM(D37)</f>
        <v>1</v>
      </c>
      <c r="E58" s="55">
        <f t="shared" si="38"/>
        <v>0</v>
      </c>
      <c r="F58" s="55">
        <f t="shared" si="38"/>
        <v>0</v>
      </c>
      <c r="G58" s="55">
        <f t="shared" si="38"/>
        <v>0</v>
      </c>
      <c r="H58" s="55">
        <f t="shared" si="38"/>
        <v>0</v>
      </c>
      <c r="I58" s="55">
        <f t="shared" si="38"/>
        <v>0</v>
      </c>
      <c r="J58" s="55">
        <f t="shared" si="38"/>
        <v>0</v>
      </c>
      <c r="K58" s="55">
        <f t="shared" si="38"/>
        <v>0</v>
      </c>
      <c r="L58" s="55">
        <f t="shared" si="38"/>
        <v>0</v>
      </c>
      <c r="M58" s="55">
        <f t="shared" si="38"/>
        <v>0</v>
      </c>
      <c r="N58" s="55">
        <f t="shared" si="38"/>
        <v>0</v>
      </c>
      <c r="O58" s="55">
        <f t="shared" si="38"/>
        <v>0</v>
      </c>
      <c r="P58" s="55">
        <f t="shared" si="38"/>
        <v>0</v>
      </c>
      <c r="Q58" s="55">
        <f t="shared" si="38"/>
        <v>0</v>
      </c>
      <c r="R58" s="55">
        <f t="shared" si="38"/>
        <v>0</v>
      </c>
      <c r="S58" s="55">
        <f t="shared" si="38"/>
        <v>0</v>
      </c>
      <c r="T58" s="55">
        <f t="shared" si="38"/>
        <v>0</v>
      </c>
      <c r="U58" s="55">
        <f t="shared" si="38"/>
        <v>0</v>
      </c>
      <c r="V58" s="55">
        <f t="shared" si="38"/>
        <v>0</v>
      </c>
      <c r="W58" s="55">
        <f t="shared" si="38"/>
        <v>0</v>
      </c>
      <c r="X58" s="55">
        <f t="shared" si="38"/>
        <v>0</v>
      </c>
      <c r="Y58" s="55">
        <f t="shared" si="38"/>
        <v>0</v>
      </c>
      <c r="Z58" s="55">
        <f t="shared" si="38"/>
        <v>0</v>
      </c>
      <c r="AA58" s="55">
        <f t="shared" si="38"/>
        <v>0</v>
      </c>
      <c r="AB58" s="55">
        <f t="shared" si="38"/>
        <v>0</v>
      </c>
      <c r="AC58" s="55">
        <f t="shared" si="38"/>
        <v>0</v>
      </c>
      <c r="AD58" s="55">
        <f t="shared" si="38"/>
        <v>0</v>
      </c>
      <c r="AE58" s="55">
        <f t="shared" si="38"/>
        <v>0</v>
      </c>
      <c r="AF58" s="55">
        <f t="shared" si="38"/>
        <v>0</v>
      </c>
      <c r="AG58" s="55">
        <f t="shared" si="38"/>
        <v>0</v>
      </c>
      <c r="AH58" s="55">
        <f t="shared" si="38"/>
        <v>0</v>
      </c>
    </row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8:C28"/>
    <mergeCell ref="A4:A7"/>
    <mergeCell ref="B4:B7"/>
    <mergeCell ref="C4:C6"/>
    <mergeCell ref="D4:J4"/>
    <mergeCell ref="K4:Q4"/>
    <mergeCell ref="R4:X4"/>
    <mergeCell ref="Y4:AE4"/>
    <mergeCell ref="AF4:AH4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M1:R2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4"/>
  <conditionalFormatting sqref="C58">
    <cfRule type="expression" dxfId="10262" priority="103" stopIfTrue="1">
      <formula>AND(WEEKDAY(C$5)=1)</formula>
    </cfRule>
  </conditionalFormatting>
  <conditionalFormatting sqref="D19:D24">
    <cfRule type="expression" dxfId="10261" priority="20" stopIfTrue="1">
      <formula>AND(WEEKDAY(D$5)=1)</formula>
    </cfRule>
  </conditionalFormatting>
  <conditionalFormatting sqref="D14:E15">
    <cfRule type="expression" dxfId="10260" priority="46" stopIfTrue="1">
      <formula>AND(WEEKDAY(D$5)=1)</formula>
    </cfRule>
  </conditionalFormatting>
  <conditionalFormatting sqref="D19:E19">
    <cfRule type="expression" dxfId="10259" priority="207" stopIfTrue="1">
      <formula>AND(WEEKDAY(D$5)=1)</formula>
    </cfRule>
  </conditionalFormatting>
  <conditionalFormatting sqref="D12:G13">
    <cfRule type="expression" dxfId="10258" priority="18" stopIfTrue="1">
      <formula>AND(WEEKDAY(D$5)=1)</formula>
    </cfRule>
  </conditionalFormatting>
  <conditionalFormatting sqref="D9:I11">
    <cfRule type="expression" dxfId="10257" priority="168" stopIfTrue="1">
      <formula>AND(WEEKDAY(D$5)=1)</formula>
    </cfRule>
  </conditionalFormatting>
  <conditionalFormatting sqref="D15:I15">
    <cfRule type="expression" dxfId="10256" priority="48" stopIfTrue="1">
      <formula>AND(WEEKDAY(D$5)=1)</formula>
    </cfRule>
  </conditionalFormatting>
  <conditionalFormatting sqref="D24:M25">
    <cfRule type="expression" dxfId="10255" priority="114" stopIfTrue="1">
      <formula>AND(WEEKDAY(D$5)=1)</formula>
    </cfRule>
  </conditionalFormatting>
  <conditionalFormatting sqref="D22:N22">
    <cfRule type="expression" dxfId="10254" priority="187" stopIfTrue="1">
      <formula>AND(WEEKDAY(D$5)=1)</formula>
    </cfRule>
  </conditionalFormatting>
  <conditionalFormatting sqref="D8:Q8">
    <cfRule type="expression" dxfId="10253" priority="10" stopIfTrue="1">
      <formula>AND(WEEKDAY(D$5)=1)</formula>
    </cfRule>
  </conditionalFormatting>
  <conditionalFormatting sqref="D16:AF17">
    <cfRule type="expression" dxfId="10252" priority="119" stopIfTrue="1">
      <formula>AND(WEEKDAY(D$5)=1)</formula>
    </cfRule>
  </conditionalFormatting>
  <conditionalFormatting sqref="D5:AH7 N25:Z25 AA25:AH26 D26:Z26">
    <cfRule type="expression" dxfId="10251" priority="215" stopIfTrue="1">
      <formula>AND(WEEKDAY(D$5)=1)</formula>
    </cfRule>
  </conditionalFormatting>
  <conditionalFormatting sqref="D27:AH27">
    <cfRule type="expression" dxfId="10250" priority="59" stopIfTrue="1">
      <formula>AND(WEEKDAY(D$5)=1)</formula>
    </cfRule>
  </conditionalFormatting>
  <conditionalFormatting sqref="E19:E22">
    <cfRule type="expression" dxfId="10249" priority="23" stopIfTrue="1">
      <formula>AND(WEEKDAY(E$5)=1)</formula>
    </cfRule>
  </conditionalFormatting>
  <conditionalFormatting sqref="E23:AH24">
    <cfRule type="expression" dxfId="10248" priority="14" stopIfTrue="1">
      <formula>AND(WEEKDAY(E$5)=1)</formula>
    </cfRule>
  </conditionalFormatting>
  <conditionalFormatting sqref="F12:F15">
    <cfRule type="expression" dxfId="10247" priority="17" stopIfTrue="1">
      <formula>AND(WEEKDAY(F$5)=1)</formula>
    </cfRule>
  </conditionalFormatting>
  <conditionalFormatting sqref="F19:F20">
    <cfRule type="expression" dxfId="10246" priority="21" stopIfTrue="1">
      <formula>AND(WEEKDAY(F$5)=1)</formula>
    </cfRule>
  </conditionalFormatting>
  <conditionalFormatting sqref="F21:I21 T21:Y21">
    <cfRule type="expression" dxfId="10245" priority="143" stopIfTrue="1">
      <formula>AND(WEEKDAY(F$5)=1)</formula>
    </cfRule>
  </conditionalFormatting>
  <conditionalFormatting sqref="G19:H19">
    <cfRule type="expression" dxfId="10244" priority="129" stopIfTrue="1">
      <formula>AND(WEEKDAY(G$5)=1)</formula>
    </cfRule>
  </conditionalFormatting>
  <conditionalFormatting sqref="G20:I20">
    <cfRule type="expression" dxfId="10243" priority="22" stopIfTrue="1">
      <formula>AND(WEEKDAY(G$5)=1)</formula>
    </cfRule>
  </conditionalFormatting>
  <conditionalFormatting sqref="H13 G14:H14">
    <cfRule type="expression" dxfId="10242" priority="158" stopIfTrue="1">
      <formula>AND(WEEKDAY(G$5)=1)</formula>
    </cfRule>
  </conditionalFormatting>
  <conditionalFormatting sqref="H12:I12">
    <cfRule type="expression" dxfId="10241" priority="171" stopIfTrue="1">
      <formula>AND(WEEKDAY(H$5)=1)</formula>
    </cfRule>
  </conditionalFormatting>
  <conditionalFormatting sqref="I13:I15">
    <cfRule type="expression" dxfId="10240" priority="57" stopIfTrue="1">
      <formula>AND(WEEKDAY(I$5)=1)</formula>
    </cfRule>
  </conditionalFormatting>
  <conditionalFormatting sqref="I17:J20">
    <cfRule type="expression" dxfId="10239" priority="108" stopIfTrue="1">
      <formula>AND(WEEKDAY(I$5)=1)</formula>
    </cfRule>
  </conditionalFormatting>
  <conditionalFormatting sqref="J10:K12 L12:M21">
    <cfRule type="expression" dxfId="10238" priority="169" stopIfTrue="1">
      <formula>AND(WEEKDAY(J$5)=1)</formula>
    </cfRule>
  </conditionalFormatting>
  <conditionalFormatting sqref="J13:M14">
    <cfRule type="expression" dxfId="10237" priority="12" stopIfTrue="1">
      <formula>AND(WEEKDAY(J$5)=1)</formula>
    </cfRule>
  </conditionalFormatting>
  <conditionalFormatting sqref="J20:M21">
    <cfRule type="expression" dxfId="10236" priority="117" stopIfTrue="1">
      <formula>AND(WEEKDAY(J$5)=1)</formula>
    </cfRule>
  </conditionalFormatting>
  <conditionalFormatting sqref="J9:Z9">
    <cfRule type="expression" dxfId="10235" priority="13" stopIfTrue="1">
      <formula>AND(WEEKDAY(J$5)=1)</formula>
    </cfRule>
  </conditionalFormatting>
  <conditionalFormatting sqref="J15:Z16">
    <cfRule type="expression" dxfId="10234" priority="116" stopIfTrue="1">
      <formula>AND(WEEKDAY(J$5)=1)</formula>
    </cfRule>
  </conditionalFormatting>
  <conditionalFormatting sqref="K19:M20">
    <cfRule type="expression" dxfId="10233" priority="124" stopIfTrue="1">
      <formula>AND(WEEKDAY(K$5)=1)</formula>
    </cfRule>
  </conditionalFormatting>
  <conditionalFormatting sqref="K17:P18">
    <cfRule type="expression" dxfId="10232" priority="141" stopIfTrue="1">
      <formula>AND(WEEKDAY(K$5)=1)</formula>
    </cfRule>
  </conditionalFormatting>
  <conditionalFormatting sqref="N19:N22">
    <cfRule type="expression" dxfId="10231" priority="6" stopIfTrue="1">
      <formula>AND(WEEKDAY(N$5)=1)</formula>
    </cfRule>
  </conditionalFormatting>
  <conditionalFormatting sqref="N14:O16">
    <cfRule type="expression" dxfId="10230" priority="39" stopIfTrue="1">
      <formula>AND(WEEKDAY(N$5)=1)</formula>
    </cfRule>
  </conditionalFormatting>
  <conditionalFormatting sqref="N12:Q13">
    <cfRule type="expression" dxfId="10229" priority="37" stopIfTrue="1">
      <formula>AND(WEEKDAY(N$5)=1)</formula>
    </cfRule>
  </conditionalFormatting>
  <conditionalFormatting sqref="O18:O22">
    <cfRule type="expression" dxfId="10228" priority="118" stopIfTrue="1">
      <formula>AND(WEEKDAY(O$5)=1)</formula>
    </cfRule>
  </conditionalFormatting>
  <conditionalFormatting sqref="P19:P22">
    <cfRule type="expression" dxfId="10227" priority="4" stopIfTrue="1">
      <formula>AND(WEEKDAY(P$5)=1)</formula>
    </cfRule>
  </conditionalFormatting>
  <conditionalFormatting sqref="P12:Q15">
    <cfRule type="expression" dxfId="10226" priority="36" stopIfTrue="1">
      <formula>AND(WEEKDAY(P$5)=1)</formula>
    </cfRule>
  </conditionalFormatting>
  <conditionalFormatting sqref="P16:S16 Q17:S17 L18:N18 K19:O19 P20:S20 J21:K22">
    <cfRule type="expression" dxfId="10225" priority="208" stopIfTrue="1">
      <formula>AND(WEEKDAY(J$5)=1)</formula>
    </cfRule>
  </conditionalFormatting>
  <conditionalFormatting sqref="P18:Z18">
    <cfRule type="expression" dxfId="10224" priority="110" stopIfTrue="1">
      <formula>AND(WEEKDAY(P$5)=1)</formula>
    </cfRule>
  </conditionalFormatting>
  <conditionalFormatting sqref="Q19:R21">
    <cfRule type="expression" dxfId="10223" priority="130" stopIfTrue="1">
      <formula>AND(WEEKDAY(Q$5)=1)</formula>
    </cfRule>
  </conditionalFormatting>
  <conditionalFormatting sqref="Q19:Z19">
    <cfRule type="expression" dxfId="10222" priority="8" stopIfTrue="1">
      <formula>AND(WEEKDAY(Q$5)=1)</formula>
    </cfRule>
  </conditionalFormatting>
  <conditionalFormatting sqref="R8:S9">
    <cfRule type="expression" dxfId="10221" priority="29" stopIfTrue="1">
      <formula>AND(WEEKDAY(R$5)=1)</formula>
    </cfRule>
  </conditionalFormatting>
  <conditionalFormatting sqref="R13:S15">
    <cfRule type="expression" dxfId="10220" priority="31" stopIfTrue="1">
      <formula>AND(WEEKDAY(R$5)=1)</formula>
    </cfRule>
  </conditionalFormatting>
  <conditionalFormatting sqref="R12:W12">
    <cfRule type="expression" dxfId="10219" priority="33" stopIfTrue="1">
      <formula>AND(WEEKDAY(R$5)=1)</formula>
    </cfRule>
  </conditionalFormatting>
  <conditionalFormatting sqref="S19:T22">
    <cfRule type="expression" dxfId="10218" priority="16" stopIfTrue="1">
      <formula>AND(WEEKDAY(S$5)=1)</formula>
    </cfRule>
  </conditionalFormatting>
  <conditionalFormatting sqref="T13:T17">
    <cfRule type="expression" dxfId="10217" priority="30" stopIfTrue="1">
      <formula>AND(WEEKDAY(T$5)=1)</formula>
    </cfRule>
  </conditionalFormatting>
  <conditionalFormatting sqref="T8:Z8 L10:Z11">
    <cfRule type="expression" dxfId="10216" priority="149" stopIfTrue="1">
      <formula>AND(WEEKDAY(L$5)=1)</formula>
    </cfRule>
  </conditionalFormatting>
  <conditionalFormatting sqref="U13:U16">
    <cfRule type="expression" dxfId="10215" priority="1" stopIfTrue="1">
      <formula>AND(WEEKDAY(U$5)=1)</formula>
    </cfRule>
  </conditionalFormatting>
  <conditionalFormatting sqref="U19:W20">
    <cfRule type="expression" dxfId="10214" priority="127" stopIfTrue="1">
      <formula>AND(WEEKDAY(U$5)=1)</formula>
    </cfRule>
  </conditionalFormatting>
  <conditionalFormatting sqref="U17:Z17 D18:H18 AC19:AF20 P22:Z22">
    <cfRule type="expression" dxfId="10213" priority="185" stopIfTrue="1">
      <formula>AND(WEEKDAY(D$5)=1)</formula>
    </cfRule>
  </conditionalFormatting>
  <conditionalFormatting sqref="V13:W14">
    <cfRule type="expression" dxfId="10212" priority="98" stopIfTrue="1">
      <formula>AND(WEEKDAY(V$5)=1)</formula>
    </cfRule>
  </conditionalFormatting>
  <conditionalFormatting sqref="V20:Y20">
    <cfRule type="expression" dxfId="10211" priority="94" stopIfTrue="1">
      <formula>AND(WEEKDAY(V$5)=1)</formula>
    </cfRule>
  </conditionalFormatting>
  <conditionalFormatting sqref="V15:AA15">
    <cfRule type="expression" dxfId="10210" priority="174" stopIfTrue="1">
      <formula>AND(WEEKDAY(V$5)=1)</formula>
    </cfRule>
  </conditionalFormatting>
  <conditionalFormatting sqref="X12:Z14">
    <cfRule type="expression" dxfId="10209" priority="92" stopIfTrue="1">
      <formula>AND(WEEKDAY(X$5)=1)</formula>
    </cfRule>
  </conditionalFormatting>
  <conditionalFormatting sqref="Z20:Z21">
    <cfRule type="expression" dxfId="10208" priority="95" stopIfTrue="1">
      <formula>AND(WEEKDAY(Z$5)=1)</formula>
    </cfRule>
  </conditionalFormatting>
  <conditionalFormatting sqref="AA8:AH22">
    <cfRule type="expression" dxfId="10207" priority="111" stopIfTrue="1">
      <formula>AND(WEEKDAY(AA$5)=1)</formula>
    </cfRule>
  </conditionalFormatting>
  <conditionalFormatting sqref="AB16:AB20">
    <cfRule type="expression" dxfId="10206" priority="89" stopIfTrue="1">
      <formula>AND(WEEKDAY(AB$5)=1)</formula>
    </cfRule>
  </conditionalFormatting>
  <conditionalFormatting sqref="AB12:AF18">
    <cfRule type="expression" dxfId="10205" priority="51" stopIfTrue="1">
      <formula>AND(WEEKDAY(AB$5)=1)</formula>
    </cfRule>
  </conditionalFormatting>
  <conditionalFormatting sqref="AD20">
    <cfRule type="expression" dxfId="10204" priority="183" stopIfTrue="1">
      <formula>AND(WEEKDAY(AD$5)=1)</formula>
    </cfRule>
  </conditionalFormatting>
  <conditionalFormatting sqref="AD15:AF15">
    <cfRule type="expression" dxfId="10203" priority="53" stopIfTrue="1">
      <formula>AND(WEEKDAY(AD$5)=1)</formula>
    </cfRule>
  </conditionalFormatting>
  <conditionalFormatting sqref="AD21:AH21">
    <cfRule type="expression" dxfId="10202" priority="58" stopIfTrue="1">
      <formula>AND(WEEKDAY(AD$5)=1)</formula>
    </cfRule>
  </conditionalFormatting>
  <conditionalFormatting sqref="AI8:AK27 AN8:AN27">
    <cfRule type="cellIs" dxfId="10201" priority="216" stopIfTrue="1" operator="equal">
      <formula>0</formula>
    </cfRule>
  </conditionalFormatting>
  <dataValidations count="5">
    <dataValidation type="list" allowBlank="1" showInputMessage="1" showErrorMessage="1" sqref="N13 U14" xr:uid="{00000000-0002-0000-2B00-000000000000}">
      <formula1>"ヤ,2早,3早,2オ,3オ,2－,3－,－,日,有,2,3,事,10:00,6:30,7:00,8:30,10:30,研"</formula1>
    </dataValidation>
    <dataValidation type="list" allowBlank="1" showInputMessage="1" showErrorMessage="1" sqref="Y15" xr:uid="{00000000-0002-0000-2B00-000001000000}">
      <formula1>"ヤ,2早,3早,2オ,3オ,2－,3－,－,日,有,2,3,事,ﾍﾙ,ｹｱ,6:30,7:00,8:30,10:00,研"</formula1>
    </dataValidation>
    <dataValidation type="list" allowBlank="1" showInputMessage="1" showErrorMessage="1" sqref="X20 AB20 E21 J21:K21 M21:N21 P21 S21:T21 Z21 AD21 AG21 M22:AA22 N23:AA23 E27:AH27 C58 L8:L25 M8:M20 M23:M25 N8:N12 N14:N20 U8:U13 U15:U20 X8:X18 Y8:Y14 Y16:Y20 AB16:AB18 AC16:AC20 AB8:AC14 AB22:AH23 O8:T20 V8:W20 Z8:AA20 AD8:AH20 J24:K25 D8:K20 D22:K23" xr:uid="{00000000-0002-0000-2B00-000002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B00-000003000000}">
      <formula1>"ヤ,2早,3早,2オ,3オ,2－,3－,－,日,有,2,3,事,ﾍﾙ,ｹｱ,6:30,7:00,8:30,8:00,研"</formula1>
    </dataValidation>
    <dataValidation type="list" allowBlank="1" showInputMessage="1" showErrorMessage="1" sqref="X19 D21 F21:I21 O21 Q21:R21 U21:Y21 AA21 AE21:AF21 AH21 J26:M26 D24:D27 N24:AH26 E24:I26" xr:uid="{00000000-0002-0000-2B00-000004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Y59"/>
  <sheetViews>
    <sheetView workbookViewId="0">
      <selection activeCell="P22" sqref="P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ollapsed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44197</v>
      </c>
      <c r="E5" s="11">
        <f>DATE($A$1,$D$2,2)</f>
        <v>44198</v>
      </c>
      <c r="F5" s="11">
        <f>DATE($A$1,$D$2,3)</f>
        <v>44199</v>
      </c>
      <c r="G5" s="11">
        <f>DATE($A$1,$D$2,4)</f>
        <v>44200</v>
      </c>
      <c r="H5" s="11">
        <f>DATE($A$1,$D$2,5)</f>
        <v>44201</v>
      </c>
      <c r="I5" s="11">
        <f>DATE($A$1,$D$2,6)</f>
        <v>44202</v>
      </c>
      <c r="J5" s="11">
        <f>DATE($A$1,$D$2,7)</f>
        <v>44203</v>
      </c>
      <c r="K5" s="11">
        <f>DATE($A$1,$D$2,8)</f>
        <v>44204</v>
      </c>
      <c r="L5" s="11">
        <f>DATE($A$1,$D$2,9)</f>
        <v>44205</v>
      </c>
      <c r="M5" s="11">
        <f>DATE($A$1,$D$2,10)</f>
        <v>44206</v>
      </c>
      <c r="N5" s="56">
        <f>DATE($A$1,$D$2,11)</f>
        <v>44207</v>
      </c>
      <c r="O5" s="11">
        <f>DATE($A$1,$D$2,12)</f>
        <v>44208</v>
      </c>
      <c r="P5" s="11">
        <f>DATE($A$1,$D$2,13)</f>
        <v>44209</v>
      </c>
      <c r="Q5" s="11">
        <f>DATE($A$1,$D$2,14)</f>
        <v>44210</v>
      </c>
      <c r="R5" s="11">
        <f>DATE($A$1,$D$2,15)</f>
        <v>44211</v>
      </c>
      <c r="S5" s="11">
        <f>DATE($A$1,$D$2,16)</f>
        <v>44212</v>
      </c>
      <c r="T5" s="11">
        <f>DATE($A$1,$D$2,17)</f>
        <v>44213</v>
      </c>
      <c r="U5" s="11">
        <f>DATE($A$1,$D$2,18)</f>
        <v>44214</v>
      </c>
      <c r="V5" s="11">
        <f>DATE($A$1,$D$2,19)</f>
        <v>44215</v>
      </c>
      <c r="W5" s="11">
        <f>DATE($A$1,$D$2,20)</f>
        <v>44216</v>
      </c>
      <c r="X5" s="11">
        <f>DATE($A$1,$D$2,21)</f>
        <v>44217</v>
      </c>
      <c r="Y5" s="11">
        <f>DATE($A$1,$D$2,22)</f>
        <v>44218</v>
      </c>
      <c r="Z5" s="11">
        <f>DATE($A$1,$D$2,23)</f>
        <v>44219</v>
      </c>
      <c r="AA5" s="11">
        <f>DATE($A$1,$D$2,24)</f>
        <v>44220</v>
      </c>
      <c r="AB5" s="11">
        <f>DATE($A$1,$D$2,25)</f>
        <v>44221</v>
      </c>
      <c r="AC5" s="11">
        <f>DATE($A$1,$D$2,26)</f>
        <v>44222</v>
      </c>
      <c r="AD5" s="11">
        <f>DATE($A$1,$D$2,27)</f>
        <v>44223</v>
      </c>
      <c r="AE5" s="11">
        <f>DATE($A$1,$D$2,28)</f>
        <v>44224</v>
      </c>
      <c r="AF5" s="88">
        <f>DATE($A$1,$D$2,29)</f>
        <v>44225</v>
      </c>
      <c r="AG5" s="11">
        <f>DATE($A$1,$D$2,30)</f>
        <v>44226</v>
      </c>
      <c r="AH5" s="478">
        <f>DATE($A$1,$D$2,31)</f>
        <v>44227</v>
      </c>
      <c r="AI5" s="90"/>
      <c r="AJ5" s="90"/>
      <c r="AK5" s="91"/>
      <c r="AL5" s="1267"/>
    </row>
    <row r="6" spans="1:50" ht="14">
      <c r="A6" s="1254"/>
      <c r="B6" s="1255"/>
      <c r="C6" s="1248"/>
      <c r="D6" s="593">
        <f t="shared" ref="D6:AH6" si="0">IF(MONTH(D5)&gt;$D$2,"",D5)</f>
        <v>44197</v>
      </c>
      <c r="E6" s="11">
        <f t="shared" si="0"/>
        <v>44198</v>
      </c>
      <c r="F6" s="529">
        <f t="shared" si="0"/>
        <v>44199</v>
      </c>
      <c r="G6" s="529">
        <f t="shared" si="0"/>
        <v>44200</v>
      </c>
      <c r="H6" s="529">
        <f t="shared" si="0"/>
        <v>44201</v>
      </c>
      <c r="I6" s="529">
        <f t="shared" si="0"/>
        <v>44202</v>
      </c>
      <c r="J6" s="529">
        <f t="shared" si="0"/>
        <v>44203</v>
      </c>
      <c r="K6" s="529">
        <f t="shared" si="0"/>
        <v>44204</v>
      </c>
      <c r="L6" s="529">
        <f t="shared" si="0"/>
        <v>44205</v>
      </c>
      <c r="M6" s="529">
        <f t="shared" si="0"/>
        <v>44206</v>
      </c>
      <c r="N6" s="543">
        <f t="shared" si="0"/>
        <v>44207</v>
      </c>
      <c r="O6" s="529">
        <f t="shared" si="0"/>
        <v>44208</v>
      </c>
      <c r="P6" s="529">
        <f t="shared" si="0"/>
        <v>44209</v>
      </c>
      <c r="Q6" s="529">
        <f t="shared" si="0"/>
        <v>44210</v>
      </c>
      <c r="R6" s="529">
        <f t="shared" si="0"/>
        <v>44211</v>
      </c>
      <c r="S6" s="529">
        <f t="shared" si="0"/>
        <v>44212</v>
      </c>
      <c r="T6" s="529">
        <f t="shared" si="0"/>
        <v>44213</v>
      </c>
      <c r="U6" s="529">
        <f t="shared" si="0"/>
        <v>44214</v>
      </c>
      <c r="V6" s="529">
        <f t="shared" si="0"/>
        <v>44215</v>
      </c>
      <c r="W6" s="529">
        <f t="shared" si="0"/>
        <v>44216</v>
      </c>
      <c r="X6" s="529">
        <f t="shared" si="0"/>
        <v>44217</v>
      </c>
      <c r="Y6" s="529">
        <f t="shared" si="0"/>
        <v>44218</v>
      </c>
      <c r="Z6" s="529">
        <f t="shared" si="0"/>
        <v>44219</v>
      </c>
      <c r="AA6" s="529">
        <f t="shared" si="0"/>
        <v>44220</v>
      </c>
      <c r="AB6" s="529">
        <f t="shared" si="0"/>
        <v>44221</v>
      </c>
      <c r="AC6" s="529">
        <f t="shared" si="0"/>
        <v>44222</v>
      </c>
      <c r="AD6" s="11">
        <f t="shared" si="0"/>
        <v>44223</v>
      </c>
      <c r="AE6" s="11">
        <f t="shared" si="0"/>
        <v>44224</v>
      </c>
      <c r="AF6" s="529">
        <f t="shared" si="0"/>
        <v>44225</v>
      </c>
      <c r="AG6" s="11">
        <f t="shared" si="0"/>
        <v>44226</v>
      </c>
      <c r="AH6" s="478">
        <f t="shared" si="0"/>
        <v>44227</v>
      </c>
      <c r="AI6" s="92"/>
      <c r="AJ6" s="93"/>
      <c r="AK6" s="94"/>
      <c r="AL6" s="1267"/>
    </row>
    <row r="7" spans="1:50" ht="14">
      <c r="A7" s="1254"/>
      <c r="B7" s="1255"/>
      <c r="C7" s="15"/>
      <c r="D7" s="146" t="str">
        <f t="shared" ref="D7:AH7" si="1">IF(D6="","",CHOOSE(WEEKDAY(D6,1),"日","月","火","水","木","金","土"))</f>
        <v>金</v>
      </c>
      <c r="E7" s="117" t="str">
        <f t="shared" si="1"/>
        <v>土</v>
      </c>
      <c r="F7" s="161" t="str">
        <f t="shared" si="1"/>
        <v>日</v>
      </c>
      <c r="G7" s="134" t="str">
        <f t="shared" si="1"/>
        <v>月</v>
      </c>
      <c r="H7" s="134" t="str">
        <f t="shared" si="1"/>
        <v>火</v>
      </c>
      <c r="I7" s="134" t="str">
        <f t="shared" si="1"/>
        <v>水</v>
      </c>
      <c r="J7" s="134" t="str">
        <f t="shared" si="1"/>
        <v>木</v>
      </c>
      <c r="K7" s="134" t="str">
        <f t="shared" si="1"/>
        <v>金</v>
      </c>
      <c r="L7" s="134" t="str">
        <f t="shared" si="1"/>
        <v>土</v>
      </c>
      <c r="M7" s="161" t="str">
        <f t="shared" si="1"/>
        <v>日</v>
      </c>
      <c r="N7" s="146" t="str">
        <f t="shared" si="1"/>
        <v>月</v>
      </c>
      <c r="O7" s="134" t="str">
        <f t="shared" si="1"/>
        <v>火</v>
      </c>
      <c r="P7" s="134" t="str">
        <f t="shared" si="1"/>
        <v>水</v>
      </c>
      <c r="Q7" s="134" t="str">
        <f t="shared" si="1"/>
        <v>木</v>
      </c>
      <c r="R7" s="134" t="str">
        <f t="shared" si="1"/>
        <v>金</v>
      </c>
      <c r="S7" s="134" t="str">
        <f t="shared" si="1"/>
        <v>土</v>
      </c>
      <c r="T7" s="161" t="str">
        <f t="shared" si="1"/>
        <v>日</v>
      </c>
      <c r="U7" s="134" t="str">
        <f t="shared" si="1"/>
        <v>月</v>
      </c>
      <c r="V7" s="134" t="str">
        <f t="shared" si="1"/>
        <v>火</v>
      </c>
      <c r="W7" s="134" t="str">
        <f t="shared" si="1"/>
        <v>水</v>
      </c>
      <c r="X7" s="134" t="str">
        <f t="shared" si="1"/>
        <v>木</v>
      </c>
      <c r="Y7" s="134" t="str">
        <f t="shared" si="1"/>
        <v>金</v>
      </c>
      <c r="Z7" s="134" t="str">
        <f t="shared" si="1"/>
        <v>土</v>
      </c>
      <c r="AA7" s="161" t="str">
        <f t="shared" si="1"/>
        <v>日</v>
      </c>
      <c r="AB7" s="134" t="str">
        <f t="shared" si="1"/>
        <v>月</v>
      </c>
      <c r="AC7" s="134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134" t="str">
        <f t="shared" si="1"/>
        <v>金</v>
      </c>
      <c r="AG7" s="117" t="str">
        <f t="shared" si="1"/>
        <v>土</v>
      </c>
      <c r="AH7" s="59" t="str">
        <f t="shared" si="1"/>
        <v>日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66" t="s">
        <v>37</v>
      </c>
      <c r="E8" s="548" t="s">
        <v>37</v>
      </c>
      <c r="F8" s="547" t="s">
        <v>21</v>
      </c>
      <c r="G8" s="547" t="s">
        <v>21</v>
      </c>
      <c r="H8" s="547" t="s">
        <v>36</v>
      </c>
      <c r="I8" s="547" t="s">
        <v>28</v>
      </c>
      <c r="J8" s="548" t="s">
        <v>34</v>
      </c>
      <c r="K8" s="568" t="s">
        <v>21</v>
      </c>
      <c r="L8" s="547" t="s">
        <v>35</v>
      </c>
      <c r="M8" s="547" t="s">
        <v>37</v>
      </c>
      <c r="N8" s="566" t="s">
        <v>24</v>
      </c>
      <c r="O8" s="547" t="s">
        <v>34</v>
      </c>
      <c r="P8" s="560" t="s">
        <v>21</v>
      </c>
      <c r="Q8" s="560" t="s">
        <v>35</v>
      </c>
      <c r="R8" s="560" t="s">
        <v>37</v>
      </c>
      <c r="S8" s="560" t="s">
        <v>28</v>
      </c>
      <c r="T8" s="572" t="s">
        <v>34</v>
      </c>
      <c r="U8" s="547" t="s">
        <v>21</v>
      </c>
      <c r="V8" s="547" t="s">
        <v>21</v>
      </c>
      <c r="W8" s="547" t="s">
        <v>37</v>
      </c>
      <c r="X8" s="547" t="s">
        <v>37</v>
      </c>
      <c r="Y8" s="560" t="s">
        <v>35</v>
      </c>
      <c r="Z8" s="547" t="s">
        <v>24</v>
      </c>
      <c r="AA8" s="547" t="s">
        <v>34</v>
      </c>
      <c r="AB8" s="547" t="s">
        <v>21</v>
      </c>
      <c r="AC8" s="547" t="s">
        <v>21</v>
      </c>
      <c r="AD8" s="547" t="s">
        <v>37</v>
      </c>
      <c r="AE8" s="547" t="s">
        <v>28</v>
      </c>
      <c r="AF8" s="560" t="s">
        <v>34</v>
      </c>
      <c r="AG8" s="550" t="s">
        <v>21</v>
      </c>
      <c r="AH8" s="588" t="s">
        <v>37</v>
      </c>
      <c r="AI8" s="587">
        <f t="shared" ref="AI8:AI26" si="2">SUM(AO8:AP8)</f>
        <v>18</v>
      </c>
      <c r="AJ8" s="100">
        <f t="shared" ref="AJ8:AJ23" si="3">COUNTIF(E8:AH8,"有")</f>
        <v>3</v>
      </c>
      <c r="AK8" s="101">
        <f t="shared" ref="AK8:AK26" si="4">SUM(AQ8:AX8)</f>
        <v>20</v>
      </c>
      <c r="AL8" s="544" t="s">
        <v>38</v>
      </c>
      <c r="AM8" s="545"/>
      <c r="AN8" s="55">
        <f>COUNTIF(D8:AH8,"日")</f>
        <v>8</v>
      </c>
      <c r="AO8" s="55">
        <f t="shared" ref="AO8:AO28" si="5">COUNTIF(D8:AH8,"ヤ")</f>
        <v>9</v>
      </c>
      <c r="AP8" s="55">
        <f t="shared" ref="AP8:AP28" si="6">COUNTIF(D8:AH8,"ﾔ")</f>
        <v>9</v>
      </c>
      <c r="AQ8" s="55">
        <f t="shared" ref="AQ8:AQ28" si="7">COUNTIF(D8:AH8,"2-")</f>
        <v>2</v>
      </c>
      <c r="AR8" s="55">
        <f t="shared" ref="AR8:AR28" si="8">COUNTIF(D8:AH8,"2－")</f>
        <v>2</v>
      </c>
      <c r="AS8" s="55">
        <f t="shared" ref="AS8:AS28" si="9">COUNTIF(D8:AH8,"２-")</f>
        <v>2</v>
      </c>
      <c r="AT8" s="55">
        <f t="shared" ref="AT8:AT28" si="10">COUNTIF(D8:AH8,"２－")</f>
        <v>2</v>
      </c>
      <c r="AU8" s="55">
        <f t="shared" ref="AU8:AU28" si="11">COUNTIF(D8:AH8,"3-")</f>
        <v>3</v>
      </c>
      <c r="AV8" s="55">
        <f t="shared" ref="AV8:AV28" si="12">COUNTIF(D8:AH8,"3－")</f>
        <v>3</v>
      </c>
      <c r="AW8" s="55">
        <f t="shared" ref="AW8:AW28" si="13">COUNTIF(D8:AH8,"３-")</f>
        <v>3</v>
      </c>
      <c r="AX8" s="55">
        <f t="shared" ref="AX8:AX28" si="14">COUNTIF(D8:AH8,"３－")</f>
        <v>3</v>
      </c>
    </row>
    <row r="9" spans="1:50" ht="14">
      <c r="A9" s="19" t="s">
        <v>31</v>
      </c>
      <c r="B9" s="20" t="s">
        <v>32</v>
      </c>
      <c r="C9" s="546" t="s">
        <v>39</v>
      </c>
      <c r="D9" s="566" t="s">
        <v>28</v>
      </c>
      <c r="E9" s="548" t="s">
        <v>34</v>
      </c>
      <c r="F9" s="547" t="s">
        <v>21</v>
      </c>
      <c r="G9" s="547" t="s">
        <v>40</v>
      </c>
      <c r="H9" s="574" t="s">
        <v>21</v>
      </c>
      <c r="I9" s="560" t="s">
        <v>37</v>
      </c>
      <c r="J9" s="547" t="s">
        <v>41</v>
      </c>
      <c r="K9" s="560" t="s">
        <v>28</v>
      </c>
      <c r="L9" s="547" t="s">
        <v>34</v>
      </c>
      <c r="M9" s="547" t="s">
        <v>21</v>
      </c>
      <c r="N9" s="566" t="s">
        <v>21</v>
      </c>
      <c r="O9" s="560" t="s">
        <v>36</v>
      </c>
      <c r="P9" s="560" t="s">
        <v>37</v>
      </c>
      <c r="Q9" s="560" t="s">
        <v>24</v>
      </c>
      <c r="R9" s="560" t="s">
        <v>34</v>
      </c>
      <c r="S9" s="560" t="s">
        <v>21</v>
      </c>
      <c r="T9" s="547" t="s">
        <v>37</v>
      </c>
      <c r="U9" s="547" t="s">
        <v>37</v>
      </c>
      <c r="V9" s="547" t="s">
        <v>21</v>
      </c>
      <c r="W9" s="549" t="s">
        <v>37</v>
      </c>
      <c r="X9" s="549" t="s">
        <v>42</v>
      </c>
      <c r="Y9" s="549" t="s">
        <v>24</v>
      </c>
      <c r="Z9" s="568" t="s">
        <v>34</v>
      </c>
      <c r="AA9" s="560" t="s">
        <v>21</v>
      </c>
      <c r="AB9" s="547" t="s">
        <v>41</v>
      </c>
      <c r="AC9" s="547" t="s">
        <v>42</v>
      </c>
      <c r="AD9" s="547" t="s">
        <v>21</v>
      </c>
      <c r="AE9" s="547" t="s">
        <v>40</v>
      </c>
      <c r="AF9" s="560" t="s">
        <v>21</v>
      </c>
      <c r="AG9" s="107" t="s">
        <v>42</v>
      </c>
      <c r="AH9" s="588" t="s">
        <v>28</v>
      </c>
      <c r="AI9" s="587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5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546" t="s">
        <v>45</v>
      </c>
      <c r="D10" s="567" t="s">
        <v>21</v>
      </c>
      <c r="E10" s="551" t="s">
        <v>21</v>
      </c>
      <c r="F10" s="547" t="s">
        <v>37</v>
      </c>
      <c r="G10" s="547" t="s">
        <v>37</v>
      </c>
      <c r="H10" s="547" t="s">
        <v>37</v>
      </c>
      <c r="I10" s="560" t="s">
        <v>21</v>
      </c>
      <c r="J10" s="547" t="s">
        <v>37</v>
      </c>
      <c r="K10" s="560" t="s">
        <v>37</v>
      </c>
      <c r="L10" s="560" t="s">
        <v>37</v>
      </c>
      <c r="M10" s="574" t="s">
        <v>21</v>
      </c>
      <c r="N10" s="567" t="s">
        <v>21</v>
      </c>
      <c r="O10" s="547" t="s">
        <v>37</v>
      </c>
      <c r="P10" s="560" t="s">
        <v>37</v>
      </c>
      <c r="Q10" s="560" t="s">
        <v>37</v>
      </c>
      <c r="R10" s="560" t="s">
        <v>35</v>
      </c>
      <c r="S10" s="560" t="s">
        <v>35</v>
      </c>
      <c r="T10" s="560" t="s">
        <v>21</v>
      </c>
      <c r="U10" s="547" t="s">
        <v>37</v>
      </c>
      <c r="V10" s="547" t="s">
        <v>37</v>
      </c>
      <c r="W10" s="547" t="s">
        <v>21</v>
      </c>
      <c r="X10" s="560" t="s">
        <v>37</v>
      </c>
      <c r="Y10" s="560" t="s">
        <v>21</v>
      </c>
      <c r="Z10" s="560" t="s">
        <v>37</v>
      </c>
      <c r="AA10" s="560" t="s">
        <v>37</v>
      </c>
      <c r="AB10" s="547" t="s">
        <v>37</v>
      </c>
      <c r="AC10" s="547" t="s">
        <v>37</v>
      </c>
      <c r="AD10" s="547" t="s">
        <v>21</v>
      </c>
      <c r="AE10" s="547" t="s">
        <v>37</v>
      </c>
      <c r="AF10" s="560" t="s">
        <v>37</v>
      </c>
      <c r="AG10" s="589" t="s">
        <v>37</v>
      </c>
      <c r="AH10" s="588" t="s">
        <v>35</v>
      </c>
      <c r="AI10" s="587">
        <f t="shared" si="2"/>
        <v>18</v>
      </c>
      <c r="AJ10" s="100">
        <f t="shared" si="3"/>
        <v>3</v>
      </c>
      <c r="AK10" s="101">
        <f t="shared" si="4"/>
        <v>0</v>
      </c>
      <c r="AL10" s="102" t="s">
        <v>38</v>
      </c>
      <c r="AM10" s="103"/>
      <c r="AN10" s="55">
        <f>COUNTIF(D10:AH10,"日")</f>
        <v>19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546" t="s">
        <v>160</v>
      </c>
      <c r="D11" s="566" t="s">
        <v>37</v>
      </c>
      <c r="E11" s="548" t="s">
        <v>40</v>
      </c>
      <c r="F11" s="547" t="s">
        <v>21</v>
      </c>
      <c r="G11" s="574" t="s">
        <v>21</v>
      </c>
      <c r="H11" s="547" t="s">
        <v>41</v>
      </c>
      <c r="I11" s="560" t="s">
        <v>37</v>
      </c>
      <c r="J11" s="547" t="s">
        <v>42</v>
      </c>
      <c r="K11" s="560" t="s">
        <v>36</v>
      </c>
      <c r="L11" s="560" t="s">
        <v>21</v>
      </c>
      <c r="M11" s="547" t="s">
        <v>37</v>
      </c>
      <c r="N11" s="566" t="s">
        <v>37</v>
      </c>
      <c r="O11" s="547" t="s">
        <v>21</v>
      </c>
      <c r="P11" s="560" t="s">
        <v>36</v>
      </c>
      <c r="Q11" s="563" t="s">
        <v>21</v>
      </c>
      <c r="R11" s="560" t="s">
        <v>36</v>
      </c>
      <c r="S11" s="560" t="s">
        <v>37</v>
      </c>
      <c r="T11" s="560" t="s">
        <v>21</v>
      </c>
      <c r="U11" s="547" t="s">
        <v>42</v>
      </c>
      <c r="V11" s="547" t="s">
        <v>24</v>
      </c>
      <c r="W11" s="547" t="s">
        <v>34</v>
      </c>
      <c r="X11" s="573" t="s">
        <v>21</v>
      </c>
      <c r="Y11" s="576" t="s">
        <v>37</v>
      </c>
      <c r="Z11" s="573" t="s">
        <v>40</v>
      </c>
      <c r="AA11" s="560" t="s">
        <v>24</v>
      </c>
      <c r="AB11" s="547" t="s">
        <v>34</v>
      </c>
      <c r="AC11" s="547" t="s">
        <v>21</v>
      </c>
      <c r="AD11" s="547" t="s">
        <v>41</v>
      </c>
      <c r="AE11" s="547" t="s">
        <v>41</v>
      </c>
      <c r="AF11" s="560" t="s">
        <v>40</v>
      </c>
      <c r="AG11" s="550" t="s">
        <v>21</v>
      </c>
      <c r="AH11" s="588" t="s">
        <v>37</v>
      </c>
      <c r="AI11" s="587">
        <f t="shared" si="2"/>
        <v>18</v>
      </c>
      <c r="AJ11" s="100">
        <f t="shared" si="3"/>
        <v>0</v>
      </c>
      <c r="AK11" s="101">
        <f t="shared" si="4"/>
        <v>8</v>
      </c>
      <c r="AL11" s="102" t="s">
        <v>38</v>
      </c>
      <c r="AM11" s="103"/>
      <c r="AN11" s="55">
        <f>COUNTIF(D11:AH11,"日")</f>
        <v>7</v>
      </c>
      <c r="AO11" s="55">
        <f t="shared" si="5"/>
        <v>9</v>
      </c>
      <c r="AP11" s="55">
        <f t="shared" si="6"/>
        <v>9</v>
      </c>
      <c r="AQ11" s="55">
        <f t="shared" si="7"/>
        <v>2</v>
      </c>
      <c r="AR11" s="55">
        <f t="shared" si="8"/>
        <v>2</v>
      </c>
      <c r="AS11" s="55">
        <f t="shared" si="9"/>
        <v>2</v>
      </c>
      <c r="AT11" s="55">
        <f t="shared" si="10"/>
        <v>2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66"/>
      <c r="E12" s="548"/>
      <c r="F12" s="547"/>
      <c r="G12" s="547"/>
      <c r="H12" s="547"/>
      <c r="I12" s="560"/>
      <c r="J12" s="547"/>
      <c r="K12" s="560"/>
      <c r="L12" s="560"/>
      <c r="M12" s="547"/>
      <c r="N12" s="566"/>
      <c r="O12" s="547"/>
      <c r="P12" s="560"/>
      <c r="Q12" s="560"/>
      <c r="R12" s="594"/>
      <c r="S12" s="560"/>
      <c r="T12" s="572"/>
      <c r="U12" s="547"/>
      <c r="V12" s="547"/>
      <c r="W12" s="572"/>
      <c r="X12" s="107"/>
      <c r="Y12" s="107"/>
      <c r="Z12" s="263"/>
      <c r="AA12" s="560"/>
      <c r="AB12" s="547"/>
      <c r="AC12" s="547"/>
      <c r="AD12" s="547"/>
      <c r="AE12" s="547"/>
      <c r="AF12" s="560"/>
      <c r="AG12" s="550"/>
      <c r="AH12" s="58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66" t="s">
        <v>34</v>
      </c>
      <c r="E13" s="548" t="s">
        <v>21</v>
      </c>
      <c r="F13" s="547" t="s">
        <v>40</v>
      </c>
      <c r="G13" s="547" t="s">
        <v>42</v>
      </c>
      <c r="H13" s="549" t="s">
        <v>24</v>
      </c>
      <c r="I13" s="495" t="s">
        <v>34</v>
      </c>
      <c r="J13" s="574" t="s">
        <v>35</v>
      </c>
      <c r="K13" s="549" t="s">
        <v>21</v>
      </c>
      <c r="L13" s="549" t="s">
        <v>42</v>
      </c>
      <c r="M13" s="555" t="s">
        <v>35</v>
      </c>
      <c r="N13" s="566" t="s">
        <v>42</v>
      </c>
      <c r="O13" s="547" t="s">
        <v>24</v>
      </c>
      <c r="P13" s="560" t="s">
        <v>34</v>
      </c>
      <c r="Q13" s="560" t="s">
        <v>21</v>
      </c>
      <c r="R13" s="549" t="s">
        <v>21</v>
      </c>
      <c r="S13" s="549" t="s">
        <v>42</v>
      </c>
      <c r="T13" s="549" t="s">
        <v>37</v>
      </c>
      <c r="U13" s="549" t="s">
        <v>21</v>
      </c>
      <c r="V13" s="549" t="s">
        <v>24</v>
      </c>
      <c r="W13" s="547" t="s">
        <v>34</v>
      </c>
      <c r="X13" s="107" t="s">
        <v>21</v>
      </c>
      <c r="Y13" s="107" t="s">
        <v>42</v>
      </c>
      <c r="Z13" s="107" t="s">
        <v>121</v>
      </c>
      <c r="AA13" s="549" t="s">
        <v>24</v>
      </c>
      <c r="AB13" s="579" t="s">
        <v>34</v>
      </c>
      <c r="AC13" s="580" t="s">
        <v>21</v>
      </c>
      <c r="AD13" s="580" t="s">
        <v>42</v>
      </c>
      <c r="AE13" s="580" t="s">
        <v>121</v>
      </c>
      <c r="AF13" s="582" t="s">
        <v>21</v>
      </c>
      <c r="AG13" s="550" t="s">
        <v>21</v>
      </c>
      <c r="AH13" s="590" t="s">
        <v>24</v>
      </c>
      <c r="AI13" s="587">
        <f t="shared" si="2"/>
        <v>18</v>
      </c>
      <c r="AJ13" s="100">
        <f t="shared" si="3"/>
        <v>2</v>
      </c>
      <c r="AK13" s="101">
        <f t="shared" si="4"/>
        <v>20</v>
      </c>
      <c r="AL13" s="104" t="s">
        <v>48</v>
      </c>
      <c r="AM13" s="103"/>
      <c r="AN13" s="55">
        <f t="shared" ref="AN13:AN23" si="15">COUNTIF(D13:AH13,"日")</f>
        <v>1</v>
      </c>
      <c r="AO13" s="55">
        <f t="shared" si="5"/>
        <v>9</v>
      </c>
      <c r="AP13" s="55">
        <f t="shared" si="6"/>
        <v>9</v>
      </c>
      <c r="AQ13" s="55">
        <f t="shared" si="7"/>
        <v>5</v>
      </c>
      <c r="AR13" s="55">
        <f t="shared" si="8"/>
        <v>5</v>
      </c>
      <c r="AS13" s="55">
        <f t="shared" si="9"/>
        <v>5</v>
      </c>
      <c r="AT13" s="55">
        <f t="shared" si="10"/>
        <v>5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148" t="s">
        <v>21</v>
      </c>
      <c r="E14" s="550" t="s">
        <v>41</v>
      </c>
      <c r="F14" s="495" t="s">
        <v>21</v>
      </c>
      <c r="G14" s="107" t="s">
        <v>28</v>
      </c>
      <c r="H14" s="107" t="s">
        <v>34</v>
      </c>
      <c r="I14" s="143" t="s">
        <v>21</v>
      </c>
      <c r="J14" s="107" t="s">
        <v>35</v>
      </c>
      <c r="K14" s="107" t="s">
        <v>41</v>
      </c>
      <c r="L14" s="107" t="s">
        <v>21</v>
      </c>
      <c r="M14" s="107" t="s">
        <v>21</v>
      </c>
      <c r="N14" s="148" t="s">
        <v>41</v>
      </c>
      <c r="O14" s="107" t="s">
        <v>41</v>
      </c>
      <c r="P14" s="107" t="s">
        <v>28</v>
      </c>
      <c r="Q14" s="107" t="s">
        <v>34</v>
      </c>
      <c r="R14" s="107" t="s">
        <v>21</v>
      </c>
      <c r="S14" s="107" t="s">
        <v>35</v>
      </c>
      <c r="T14" s="107" t="s">
        <v>28</v>
      </c>
      <c r="U14" s="547" t="s">
        <v>34</v>
      </c>
      <c r="V14" s="143" t="s">
        <v>21</v>
      </c>
      <c r="W14" s="107" t="s">
        <v>41</v>
      </c>
      <c r="X14" s="107" t="s">
        <v>41</v>
      </c>
      <c r="Y14" s="107" t="s">
        <v>21</v>
      </c>
      <c r="Z14" s="143" t="s">
        <v>35</v>
      </c>
      <c r="AA14" s="107" t="s">
        <v>37</v>
      </c>
      <c r="AB14" s="547" t="s">
        <v>28</v>
      </c>
      <c r="AC14" s="547" t="s">
        <v>34</v>
      </c>
      <c r="AD14" s="547" t="s">
        <v>21</v>
      </c>
      <c r="AE14" s="547" t="s">
        <v>36</v>
      </c>
      <c r="AF14" s="560" t="s">
        <v>41</v>
      </c>
      <c r="AG14" s="550" t="s">
        <v>28</v>
      </c>
      <c r="AH14" s="591" t="s">
        <v>34</v>
      </c>
      <c r="AI14" s="587">
        <f t="shared" si="2"/>
        <v>18</v>
      </c>
      <c r="AJ14" s="100">
        <f t="shared" si="3"/>
        <v>3</v>
      </c>
      <c r="AK14" s="101">
        <f t="shared" si="4"/>
        <v>20</v>
      </c>
      <c r="AL14" s="104" t="s">
        <v>48</v>
      </c>
      <c r="AM14" s="103"/>
      <c r="AN14" s="55">
        <f t="shared" si="15"/>
        <v>1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19" t="s">
        <v>46</v>
      </c>
      <c r="B15" s="20" t="s">
        <v>32</v>
      </c>
      <c r="C15" s="49" t="s">
        <v>153</v>
      </c>
      <c r="D15" s="148" t="s">
        <v>42</v>
      </c>
      <c r="E15" s="107" t="s">
        <v>24</v>
      </c>
      <c r="F15" s="496" t="s">
        <v>34</v>
      </c>
      <c r="G15" s="107" t="s">
        <v>21</v>
      </c>
      <c r="H15" s="574" t="s">
        <v>21</v>
      </c>
      <c r="I15" s="547" t="s">
        <v>35</v>
      </c>
      <c r="J15" s="547" t="s">
        <v>28</v>
      </c>
      <c r="K15" s="560" t="s">
        <v>34</v>
      </c>
      <c r="L15" s="547" t="s">
        <v>21</v>
      </c>
      <c r="M15" s="547" t="s">
        <v>40</v>
      </c>
      <c r="N15" s="565" t="s">
        <v>36</v>
      </c>
      <c r="O15" s="549" t="s">
        <v>28</v>
      </c>
      <c r="P15" s="549" t="s">
        <v>34</v>
      </c>
      <c r="Q15" s="549" t="s">
        <v>21</v>
      </c>
      <c r="R15" s="560" t="s">
        <v>42</v>
      </c>
      <c r="S15" s="560" t="s">
        <v>40</v>
      </c>
      <c r="T15" s="560" t="s">
        <v>24</v>
      </c>
      <c r="U15" s="547" t="s">
        <v>34</v>
      </c>
      <c r="V15" s="547" t="s">
        <v>21</v>
      </c>
      <c r="W15" s="574" t="s">
        <v>21</v>
      </c>
      <c r="X15" s="547" t="s">
        <v>28</v>
      </c>
      <c r="Y15" s="560" t="s">
        <v>34</v>
      </c>
      <c r="Z15" s="548" t="s">
        <v>21</v>
      </c>
      <c r="AA15" s="574" t="s">
        <v>21</v>
      </c>
      <c r="AB15" s="107" t="s">
        <v>40</v>
      </c>
      <c r="AC15" s="107" t="s">
        <v>24</v>
      </c>
      <c r="AD15" s="107" t="s">
        <v>34</v>
      </c>
      <c r="AE15" s="107" t="s">
        <v>21</v>
      </c>
      <c r="AF15" s="172" t="s">
        <v>35</v>
      </c>
      <c r="AG15" s="550" t="s">
        <v>35</v>
      </c>
      <c r="AH15" s="588" t="s">
        <v>41</v>
      </c>
      <c r="AI15" s="587">
        <f t="shared" si="2"/>
        <v>18</v>
      </c>
      <c r="AJ15" s="100">
        <f t="shared" si="3"/>
        <v>3</v>
      </c>
      <c r="AK15" s="101">
        <f t="shared" si="4"/>
        <v>24</v>
      </c>
      <c r="AL15" s="104" t="s">
        <v>48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49" t="s">
        <v>52</v>
      </c>
      <c r="D16" s="567" t="s">
        <v>21</v>
      </c>
      <c r="E16" s="551" t="s">
        <v>21</v>
      </c>
      <c r="F16" s="547" t="s">
        <v>24</v>
      </c>
      <c r="G16" s="547" t="s">
        <v>34</v>
      </c>
      <c r="H16" s="547" t="s">
        <v>21</v>
      </c>
      <c r="I16" s="563" t="s">
        <v>21</v>
      </c>
      <c r="J16" s="547" t="s">
        <v>40</v>
      </c>
      <c r="K16" s="560" t="s">
        <v>42</v>
      </c>
      <c r="L16" s="547" t="s">
        <v>21</v>
      </c>
      <c r="M16" s="547" t="s">
        <v>28</v>
      </c>
      <c r="N16" s="566" t="s">
        <v>34</v>
      </c>
      <c r="O16" s="560" t="s">
        <v>21</v>
      </c>
      <c r="P16" s="560" t="s">
        <v>35</v>
      </c>
      <c r="Q16" s="560" t="s">
        <v>41</v>
      </c>
      <c r="R16" s="560" t="s">
        <v>21</v>
      </c>
      <c r="S16" s="560" t="s">
        <v>36</v>
      </c>
      <c r="T16" s="560" t="s">
        <v>42</v>
      </c>
      <c r="U16" s="547" t="s">
        <v>24</v>
      </c>
      <c r="V16" s="547" t="s">
        <v>34</v>
      </c>
      <c r="W16" s="572" t="s">
        <v>21</v>
      </c>
      <c r="X16" s="560" t="s">
        <v>40</v>
      </c>
      <c r="Y16" s="560" t="s">
        <v>40</v>
      </c>
      <c r="Z16" s="568" t="s">
        <v>35</v>
      </c>
      <c r="AA16" s="560" t="s">
        <v>40</v>
      </c>
      <c r="AB16" s="547" t="s">
        <v>36</v>
      </c>
      <c r="AC16" s="547" t="s">
        <v>28</v>
      </c>
      <c r="AD16" s="547" t="s">
        <v>34</v>
      </c>
      <c r="AE16" s="547" t="s">
        <v>21</v>
      </c>
      <c r="AF16" s="560" t="s">
        <v>42</v>
      </c>
      <c r="AG16" s="550" t="s">
        <v>41</v>
      </c>
      <c r="AH16" s="592" t="s">
        <v>36</v>
      </c>
      <c r="AI16" s="587">
        <f t="shared" si="2"/>
        <v>18</v>
      </c>
      <c r="AJ16" s="100">
        <f t="shared" si="3"/>
        <v>2</v>
      </c>
      <c r="AK16" s="101">
        <f t="shared" si="4"/>
        <v>16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66" t="s">
        <v>41</v>
      </c>
      <c r="E17" s="548" t="s">
        <v>42</v>
      </c>
      <c r="F17" s="547" t="s">
        <v>37</v>
      </c>
      <c r="G17" s="574" t="s">
        <v>21</v>
      </c>
      <c r="H17" s="574" t="s">
        <v>21</v>
      </c>
      <c r="I17" s="560" t="s">
        <v>40</v>
      </c>
      <c r="J17" s="547" t="s">
        <v>21</v>
      </c>
      <c r="K17" s="560" t="s">
        <v>35</v>
      </c>
      <c r="L17" s="560" t="s">
        <v>24</v>
      </c>
      <c r="M17" s="547" t="s">
        <v>34</v>
      </c>
      <c r="N17" s="567" t="s">
        <v>21</v>
      </c>
      <c r="O17" s="547" t="s">
        <v>21</v>
      </c>
      <c r="P17" s="560" t="s">
        <v>41</v>
      </c>
      <c r="Q17" s="560" t="s">
        <v>40</v>
      </c>
      <c r="R17" s="560" t="s">
        <v>28</v>
      </c>
      <c r="S17" s="560" t="s">
        <v>34</v>
      </c>
      <c r="T17" s="560" t="s">
        <v>21</v>
      </c>
      <c r="U17" s="547" t="s">
        <v>36</v>
      </c>
      <c r="V17" s="547" t="s">
        <v>40</v>
      </c>
      <c r="W17" s="547" t="s">
        <v>24</v>
      </c>
      <c r="X17" s="560" t="s">
        <v>34</v>
      </c>
      <c r="Y17" s="594" t="s">
        <v>21</v>
      </c>
      <c r="Z17" s="568" t="s">
        <v>41</v>
      </c>
      <c r="AA17" s="560" t="s">
        <v>28</v>
      </c>
      <c r="AB17" s="547" t="s">
        <v>34</v>
      </c>
      <c r="AC17" s="547" t="s">
        <v>21</v>
      </c>
      <c r="AD17" s="547" t="s">
        <v>36</v>
      </c>
      <c r="AE17" s="547" t="s">
        <v>35</v>
      </c>
      <c r="AF17" s="560" t="s">
        <v>28</v>
      </c>
      <c r="AG17" s="263" t="s">
        <v>34</v>
      </c>
      <c r="AH17" s="588" t="s">
        <v>21</v>
      </c>
      <c r="AI17" s="587">
        <f t="shared" si="2"/>
        <v>18</v>
      </c>
      <c r="AJ17" s="100">
        <f t="shared" si="3"/>
        <v>2</v>
      </c>
      <c r="AK17" s="101">
        <f t="shared" si="4"/>
        <v>20</v>
      </c>
      <c r="AL17" s="104" t="s">
        <v>51</v>
      </c>
      <c r="AM17" s="103"/>
      <c r="AN17" s="55">
        <f t="shared" si="15"/>
        <v>1</v>
      </c>
      <c r="AO17" s="55">
        <f t="shared" si="5"/>
        <v>9</v>
      </c>
      <c r="AP17" s="55">
        <f t="shared" si="6"/>
        <v>9</v>
      </c>
      <c r="AQ17" s="55">
        <f t="shared" si="7"/>
        <v>2</v>
      </c>
      <c r="AR17" s="55">
        <f t="shared" si="8"/>
        <v>2</v>
      </c>
      <c r="AS17" s="55">
        <f t="shared" si="9"/>
        <v>2</v>
      </c>
      <c r="AT17" s="55">
        <f t="shared" si="10"/>
        <v>2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49" t="s">
        <v>54</v>
      </c>
      <c r="D18" s="566" t="s">
        <v>36</v>
      </c>
      <c r="E18" s="548" t="s">
        <v>28</v>
      </c>
      <c r="F18" s="547" t="s">
        <v>34</v>
      </c>
      <c r="G18" s="547" t="s">
        <v>21</v>
      </c>
      <c r="H18" s="547" t="s">
        <v>141</v>
      </c>
      <c r="I18" s="549" t="s">
        <v>41</v>
      </c>
      <c r="J18" s="547" t="s">
        <v>24</v>
      </c>
      <c r="K18" s="560" t="s">
        <v>34</v>
      </c>
      <c r="L18" s="560" t="s">
        <v>21</v>
      </c>
      <c r="M18" s="547" t="s">
        <v>42</v>
      </c>
      <c r="N18" s="566" t="s">
        <v>40</v>
      </c>
      <c r="O18" s="560" t="s">
        <v>35</v>
      </c>
      <c r="P18" s="560" t="s">
        <v>21</v>
      </c>
      <c r="Q18" s="547" t="s">
        <v>28</v>
      </c>
      <c r="R18" s="547" t="s">
        <v>34</v>
      </c>
      <c r="S18" s="547" t="s">
        <v>21</v>
      </c>
      <c r="T18" s="560" t="s">
        <v>21</v>
      </c>
      <c r="U18" s="574" t="s">
        <v>21</v>
      </c>
      <c r="V18" s="547" t="s">
        <v>42</v>
      </c>
      <c r="W18" s="547" t="s">
        <v>42</v>
      </c>
      <c r="X18" s="560" t="s">
        <v>21</v>
      </c>
      <c r="Y18" s="547" t="s">
        <v>41</v>
      </c>
      <c r="Z18" s="553" t="s">
        <v>28</v>
      </c>
      <c r="AA18" s="555" t="s">
        <v>34</v>
      </c>
      <c r="AB18" s="555" t="s">
        <v>21</v>
      </c>
      <c r="AC18" s="581" t="s">
        <v>35</v>
      </c>
      <c r="AD18" s="580" t="s">
        <v>40</v>
      </c>
      <c r="AE18" s="547" t="s">
        <v>24</v>
      </c>
      <c r="AF18" s="560" t="s">
        <v>34</v>
      </c>
      <c r="AG18" s="107" t="s">
        <v>21</v>
      </c>
      <c r="AH18" s="588" t="s">
        <v>40</v>
      </c>
      <c r="AI18" s="587">
        <f t="shared" si="2"/>
        <v>18</v>
      </c>
      <c r="AJ18" s="100">
        <f t="shared" si="3"/>
        <v>2</v>
      </c>
      <c r="AK18" s="101">
        <f t="shared" si="4"/>
        <v>20</v>
      </c>
      <c r="AL18" s="104" t="s">
        <v>48</v>
      </c>
      <c r="AM18" s="103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34" t="s">
        <v>32</v>
      </c>
      <c r="C19" s="49" t="s">
        <v>55</v>
      </c>
      <c r="D19" s="565" t="s">
        <v>24</v>
      </c>
      <c r="E19" s="556" t="s">
        <v>34</v>
      </c>
      <c r="F19" s="554" t="s">
        <v>21</v>
      </c>
      <c r="G19" s="549" t="s">
        <v>36</v>
      </c>
      <c r="H19" s="549" t="s">
        <v>40</v>
      </c>
      <c r="I19" s="549" t="s">
        <v>24</v>
      </c>
      <c r="J19" s="549" t="s">
        <v>34</v>
      </c>
      <c r="K19" s="549" t="s">
        <v>21</v>
      </c>
      <c r="L19" s="549" t="s">
        <v>41</v>
      </c>
      <c r="M19" s="549" t="s">
        <v>36</v>
      </c>
      <c r="N19" s="565" t="s">
        <v>28</v>
      </c>
      <c r="O19" s="549" t="s">
        <v>34</v>
      </c>
      <c r="P19" s="549" t="s">
        <v>21</v>
      </c>
      <c r="Q19" s="549" t="s">
        <v>141</v>
      </c>
      <c r="R19" s="549" t="s">
        <v>24</v>
      </c>
      <c r="S19" s="549" t="s">
        <v>34</v>
      </c>
      <c r="T19" s="549" t="s">
        <v>21</v>
      </c>
      <c r="U19" s="549" t="s">
        <v>40</v>
      </c>
      <c r="V19" s="549" t="s">
        <v>41</v>
      </c>
      <c r="W19" s="549" t="s">
        <v>28</v>
      </c>
      <c r="X19" s="560" t="s">
        <v>34</v>
      </c>
      <c r="Y19" s="549" t="s">
        <v>21</v>
      </c>
      <c r="Z19" s="556" t="s">
        <v>36</v>
      </c>
      <c r="AA19" s="549" t="s">
        <v>36</v>
      </c>
      <c r="AB19" s="107" t="s">
        <v>21</v>
      </c>
      <c r="AC19" s="580" t="s">
        <v>41</v>
      </c>
      <c r="AD19" s="580" t="s">
        <v>21</v>
      </c>
      <c r="AE19" s="580" t="s">
        <v>21</v>
      </c>
      <c r="AF19" s="582" t="s">
        <v>24</v>
      </c>
      <c r="AG19" s="550" t="s">
        <v>34</v>
      </c>
      <c r="AH19" s="596" t="s">
        <v>21</v>
      </c>
      <c r="AI19" s="587">
        <f t="shared" si="2"/>
        <v>18</v>
      </c>
      <c r="AJ19" s="100">
        <f t="shared" si="3"/>
        <v>0</v>
      </c>
      <c r="AK19" s="101">
        <f t="shared" si="4"/>
        <v>24</v>
      </c>
      <c r="AL19" s="104" t="s">
        <v>51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4</v>
      </c>
      <c r="AR19" s="55">
        <f t="shared" si="8"/>
        <v>4</v>
      </c>
      <c r="AS19" s="55">
        <f t="shared" si="9"/>
        <v>4</v>
      </c>
      <c r="AT19" s="55">
        <f t="shared" si="10"/>
        <v>4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20" t="s">
        <v>32</v>
      </c>
      <c r="C20" s="49" t="s">
        <v>56</v>
      </c>
      <c r="D20" s="565" t="s">
        <v>34</v>
      </c>
      <c r="E20" s="556" t="s">
        <v>21</v>
      </c>
      <c r="F20" s="554" t="s">
        <v>42</v>
      </c>
      <c r="G20" s="549" t="s">
        <v>24</v>
      </c>
      <c r="H20" s="107" t="s">
        <v>34</v>
      </c>
      <c r="I20" s="107" t="s">
        <v>21</v>
      </c>
      <c r="J20" s="107" t="s">
        <v>141</v>
      </c>
      <c r="K20" s="550" t="s">
        <v>21</v>
      </c>
      <c r="L20" s="107" t="s">
        <v>28</v>
      </c>
      <c r="M20" s="107" t="s">
        <v>34</v>
      </c>
      <c r="N20" s="148" t="s">
        <v>21</v>
      </c>
      <c r="O20" s="143" t="s">
        <v>40</v>
      </c>
      <c r="P20" s="107" t="s">
        <v>42</v>
      </c>
      <c r="Q20" s="107" t="s">
        <v>21</v>
      </c>
      <c r="R20" s="107" t="s">
        <v>35</v>
      </c>
      <c r="S20" s="107" t="s">
        <v>24</v>
      </c>
      <c r="T20" s="107" t="s">
        <v>34</v>
      </c>
      <c r="U20" s="107" t="s">
        <v>21</v>
      </c>
      <c r="V20" s="107" t="s">
        <v>36</v>
      </c>
      <c r="W20" s="107" t="s">
        <v>36</v>
      </c>
      <c r="X20" s="560" t="s">
        <v>35</v>
      </c>
      <c r="Y20" s="560" t="s">
        <v>28</v>
      </c>
      <c r="Z20" s="556" t="s">
        <v>34</v>
      </c>
      <c r="AA20" s="107" t="s">
        <v>21</v>
      </c>
      <c r="AB20" s="263" t="s">
        <v>42</v>
      </c>
      <c r="AC20" s="550" t="s">
        <v>40</v>
      </c>
      <c r="AD20" s="550" t="s">
        <v>24</v>
      </c>
      <c r="AE20" s="550" t="s">
        <v>34</v>
      </c>
      <c r="AF20" s="172" t="s">
        <v>21</v>
      </c>
      <c r="AG20" s="550" t="s">
        <v>40</v>
      </c>
      <c r="AH20" s="597" t="s">
        <v>21</v>
      </c>
      <c r="AI20" s="587">
        <f t="shared" si="2"/>
        <v>18</v>
      </c>
      <c r="AJ20" s="100">
        <f t="shared" si="3"/>
        <v>2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3</v>
      </c>
      <c r="AR20" s="55">
        <f t="shared" si="8"/>
        <v>3</v>
      </c>
      <c r="AS20" s="55">
        <f t="shared" si="9"/>
        <v>3</v>
      </c>
      <c r="AT20" s="55">
        <f t="shared" si="10"/>
        <v>3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19" t="s">
        <v>46</v>
      </c>
      <c r="B21" s="34" t="s">
        <v>32</v>
      </c>
      <c r="C21" s="49" t="s">
        <v>57</v>
      </c>
      <c r="D21" s="566" t="s">
        <v>40</v>
      </c>
      <c r="E21" s="553" t="s">
        <v>21</v>
      </c>
      <c r="F21" s="547" t="s">
        <v>28</v>
      </c>
      <c r="G21" s="547" t="s">
        <v>34</v>
      </c>
      <c r="H21" s="547" t="s">
        <v>21</v>
      </c>
      <c r="I21" s="547" t="s">
        <v>42</v>
      </c>
      <c r="J21" s="548" t="s">
        <v>36</v>
      </c>
      <c r="K21" s="568" t="s">
        <v>21</v>
      </c>
      <c r="L21" s="560" t="s">
        <v>40</v>
      </c>
      <c r="M21" s="547" t="s">
        <v>24</v>
      </c>
      <c r="N21" s="566" t="s">
        <v>34</v>
      </c>
      <c r="O21" s="547" t="s">
        <v>21</v>
      </c>
      <c r="P21" s="560" t="s">
        <v>141</v>
      </c>
      <c r="Q21" s="547" t="s">
        <v>36</v>
      </c>
      <c r="R21" s="547" t="s">
        <v>41</v>
      </c>
      <c r="S21" s="556" t="s">
        <v>21</v>
      </c>
      <c r="T21" s="560" t="s">
        <v>41</v>
      </c>
      <c r="U21" s="547" t="s">
        <v>21</v>
      </c>
      <c r="V21" s="547" t="s">
        <v>28</v>
      </c>
      <c r="W21" s="547" t="s">
        <v>34</v>
      </c>
      <c r="X21" s="560" t="s">
        <v>21</v>
      </c>
      <c r="Y21" s="547" t="s">
        <v>35</v>
      </c>
      <c r="Z21" s="560" t="s">
        <v>42</v>
      </c>
      <c r="AA21" s="560" t="s">
        <v>42</v>
      </c>
      <c r="AB21" s="107" t="s">
        <v>24</v>
      </c>
      <c r="AC21" s="548" t="s">
        <v>34</v>
      </c>
      <c r="AD21" s="584" t="s">
        <v>21</v>
      </c>
      <c r="AE21" s="560" t="s">
        <v>35</v>
      </c>
      <c r="AF21" s="560" t="s">
        <v>21</v>
      </c>
      <c r="AG21" s="589" t="s">
        <v>24</v>
      </c>
      <c r="AH21" s="560" t="s">
        <v>34</v>
      </c>
      <c r="AI21" s="587">
        <f t="shared" si="2"/>
        <v>18</v>
      </c>
      <c r="AJ21" s="100">
        <f t="shared" si="3"/>
        <v>2</v>
      </c>
      <c r="AK21" s="101">
        <f t="shared" si="4"/>
        <v>20</v>
      </c>
      <c r="AL21" s="104" t="s">
        <v>48</v>
      </c>
      <c r="AM21" s="98"/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294" t="s">
        <v>46</v>
      </c>
      <c r="B22" s="37" t="s">
        <v>32</v>
      </c>
      <c r="C22" s="557" t="s">
        <v>129</v>
      </c>
      <c r="D22" s="565" t="s">
        <v>21</v>
      </c>
      <c r="E22" s="553" t="s">
        <v>21</v>
      </c>
      <c r="F22" s="554" t="s">
        <v>41</v>
      </c>
      <c r="G22" s="549" t="s">
        <v>41</v>
      </c>
      <c r="H22" s="549" t="s">
        <v>28</v>
      </c>
      <c r="I22" s="549" t="s">
        <v>34</v>
      </c>
      <c r="J22" s="549" t="s">
        <v>21</v>
      </c>
      <c r="K22" s="549" t="s">
        <v>24</v>
      </c>
      <c r="L22" s="549" t="s">
        <v>34</v>
      </c>
      <c r="M22" s="555" t="s">
        <v>21</v>
      </c>
      <c r="N22" s="565" t="s">
        <v>21</v>
      </c>
      <c r="O22" s="549" t="s">
        <v>42</v>
      </c>
      <c r="P22" s="549" t="s">
        <v>24</v>
      </c>
      <c r="Q22" s="579" t="s">
        <v>34</v>
      </c>
      <c r="R22" s="549" t="s">
        <v>21</v>
      </c>
      <c r="S22" s="549" t="s">
        <v>41</v>
      </c>
      <c r="T22" s="549" t="s">
        <v>36</v>
      </c>
      <c r="U22" s="549" t="s">
        <v>28</v>
      </c>
      <c r="V22" s="549" t="s">
        <v>34</v>
      </c>
      <c r="W22" s="549" t="s">
        <v>21</v>
      </c>
      <c r="X22" s="555" t="s">
        <v>24</v>
      </c>
      <c r="Y22" s="555" t="s">
        <v>34</v>
      </c>
      <c r="Z22" s="553" t="s">
        <v>21</v>
      </c>
      <c r="AA22" s="553" t="s">
        <v>35</v>
      </c>
      <c r="AB22" s="579" t="s">
        <v>141</v>
      </c>
      <c r="AC22" s="595" t="s">
        <v>36</v>
      </c>
      <c r="AD22" s="584" t="s">
        <v>28</v>
      </c>
      <c r="AE22" s="584" t="s">
        <v>34</v>
      </c>
      <c r="AF22" s="582" t="s">
        <v>21</v>
      </c>
      <c r="AG22" s="550" t="s">
        <v>36</v>
      </c>
      <c r="AH22" s="590" t="s">
        <v>42</v>
      </c>
      <c r="AI22" s="587">
        <f t="shared" si="2"/>
        <v>18</v>
      </c>
      <c r="AJ22" s="100">
        <f t="shared" si="3"/>
        <v>1</v>
      </c>
      <c r="AK22" s="101">
        <f t="shared" si="4"/>
        <v>24</v>
      </c>
      <c r="AL22" s="104" t="s">
        <v>48</v>
      </c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433" t="s">
        <v>46</v>
      </c>
      <c r="B23" s="37" t="s">
        <v>32</v>
      </c>
      <c r="C23" s="558" t="s">
        <v>166</v>
      </c>
      <c r="D23" s="148" t="s">
        <v>21</v>
      </c>
      <c r="E23" s="107" t="s">
        <v>36</v>
      </c>
      <c r="F23" s="107" t="s">
        <v>36</v>
      </c>
      <c r="G23" s="107" t="s">
        <v>21</v>
      </c>
      <c r="H23" s="107" t="s">
        <v>42</v>
      </c>
      <c r="I23" s="107" t="s">
        <v>36</v>
      </c>
      <c r="J23" s="107" t="s">
        <v>21</v>
      </c>
      <c r="K23" s="107" t="s">
        <v>40</v>
      </c>
      <c r="L23" s="107" t="s">
        <v>36</v>
      </c>
      <c r="M23" s="107" t="s">
        <v>41</v>
      </c>
      <c r="N23" s="149" t="s">
        <v>21</v>
      </c>
      <c r="O23" s="143" t="s">
        <v>21</v>
      </c>
      <c r="P23" s="107" t="s">
        <v>40</v>
      </c>
      <c r="Q23" s="107" t="s">
        <v>42</v>
      </c>
      <c r="R23" s="107" t="s">
        <v>40</v>
      </c>
      <c r="S23" s="107" t="s">
        <v>21</v>
      </c>
      <c r="T23" s="107" t="s">
        <v>40</v>
      </c>
      <c r="U23" s="107" t="s">
        <v>41</v>
      </c>
      <c r="V23" s="107" t="s">
        <v>21</v>
      </c>
      <c r="W23" s="107" t="s">
        <v>40</v>
      </c>
      <c r="X23" s="107" t="s">
        <v>36</v>
      </c>
      <c r="Y23" s="107" t="s">
        <v>36</v>
      </c>
      <c r="Z23" s="107" t="s">
        <v>21</v>
      </c>
      <c r="AA23" s="107" t="s">
        <v>41</v>
      </c>
      <c r="AB23" s="107" t="s">
        <v>28</v>
      </c>
      <c r="AC23" s="107" t="s">
        <v>34</v>
      </c>
      <c r="AD23" s="107" t="s">
        <v>21</v>
      </c>
      <c r="AE23" s="107" t="s">
        <v>42</v>
      </c>
      <c r="AF23" s="107" t="s">
        <v>36</v>
      </c>
      <c r="AG23" s="107" t="s">
        <v>28</v>
      </c>
      <c r="AH23" s="107" t="s">
        <v>34</v>
      </c>
      <c r="AI23" s="587">
        <f t="shared" si="2"/>
        <v>18</v>
      </c>
      <c r="AJ23" s="100">
        <f t="shared" si="3"/>
        <v>0</v>
      </c>
      <c r="AK23" s="101">
        <f t="shared" si="4"/>
        <v>8</v>
      </c>
      <c r="AL23" s="104" t="s">
        <v>48</v>
      </c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2</v>
      </c>
      <c r="AV23" s="55">
        <f t="shared" si="12"/>
        <v>2</v>
      </c>
      <c r="AW23" s="55">
        <f t="shared" si="13"/>
        <v>2</v>
      </c>
      <c r="AX23" s="55">
        <f t="shared" si="14"/>
        <v>2</v>
      </c>
    </row>
    <row r="24" spans="1:50" ht="14">
      <c r="A24" s="19"/>
      <c r="B24" s="434"/>
      <c r="C24" s="559"/>
      <c r="D24" s="566"/>
      <c r="E24" s="547"/>
      <c r="F24" s="547"/>
      <c r="G24" s="547"/>
      <c r="H24" s="547"/>
      <c r="I24" s="547"/>
      <c r="J24" s="548"/>
      <c r="K24" s="568"/>
      <c r="L24" s="560"/>
      <c r="M24" s="547"/>
      <c r="N24" s="569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47"/>
      <c r="AA24" s="560"/>
      <c r="AB24" s="547"/>
      <c r="AC24" s="560"/>
      <c r="AD24" s="560"/>
      <c r="AE24" s="560"/>
      <c r="AF24" s="560"/>
      <c r="AG24" s="560"/>
      <c r="AH24" s="560"/>
      <c r="AI24" s="587">
        <f t="shared" si="2"/>
        <v>0</v>
      </c>
      <c r="AJ24" s="100">
        <f>COUNTIF(D24:AH24,"有")</f>
        <v>0</v>
      </c>
      <c r="AK24" s="101">
        <f t="shared" si="4"/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 s="55">
        <f t="shared" si="8"/>
        <v>0</v>
      </c>
      <c r="AS24" s="55">
        <f t="shared" si="9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  <c r="AX24" s="55">
        <f t="shared" si="14"/>
        <v>0</v>
      </c>
    </row>
    <row r="25" spans="1:50" ht="14">
      <c r="A25" s="19"/>
      <c r="B25" s="367"/>
      <c r="C25" s="559"/>
      <c r="D25" s="566"/>
      <c r="E25" s="547"/>
      <c r="F25" s="547"/>
      <c r="G25" s="547"/>
      <c r="H25" s="547"/>
      <c r="I25" s="547"/>
      <c r="J25" s="547"/>
      <c r="K25" s="547"/>
      <c r="L25" s="547"/>
      <c r="M25" s="560"/>
      <c r="N25" s="569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87">
        <f t="shared" si="2"/>
        <v>0</v>
      </c>
      <c r="AJ25" s="100">
        <f>COUNTIF(D25:AH25,"有")</f>
        <v>0</v>
      </c>
      <c r="AK25" s="101">
        <f t="shared" si="4"/>
        <v>0</v>
      </c>
      <c r="AL25" s="373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 s="55">
        <f t="shared" si="8"/>
        <v>0</v>
      </c>
      <c r="AS25" s="55">
        <f t="shared" si="9"/>
        <v>0</v>
      </c>
      <c r="AT25" s="55">
        <f t="shared" si="10"/>
        <v>0</v>
      </c>
      <c r="AU25" s="55">
        <f t="shared" si="11"/>
        <v>0</v>
      </c>
      <c r="AV25" s="55">
        <f t="shared" si="12"/>
        <v>0</v>
      </c>
      <c r="AW25" s="55">
        <f t="shared" si="13"/>
        <v>0</v>
      </c>
      <c r="AX25" s="55">
        <f t="shared" si="14"/>
        <v>0</v>
      </c>
    </row>
    <row r="26" spans="1:50" ht="14">
      <c r="A26" s="19"/>
      <c r="B26" s="295"/>
      <c r="C26" s="559"/>
      <c r="D26" s="566"/>
      <c r="E26" s="548"/>
      <c r="F26" s="547"/>
      <c r="G26" s="547"/>
      <c r="H26" s="547"/>
      <c r="I26" s="547"/>
      <c r="J26" s="548"/>
      <c r="K26" s="548"/>
      <c r="L26" s="548"/>
      <c r="M26" s="547"/>
      <c r="N26" s="566"/>
      <c r="O26" s="548"/>
      <c r="P26" s="548"/>
      <c r="Q26" s="548"/>
      <c r="R26" s="547"/>
      <c r="S26" s="547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548"/>
      <c r="AI26" s="587">
        <f t="shared" si="2"/>
        <v>0</v>
      </c>
      <c r="AJ26" s="100">
        <f>COUNTIF(D26:AH26,"有")</f>
        <v>0</v>
      </c>
      <c r="AK26" s="101">
        <f t="shared" si="4"/>
        <v>0</v>
      </c>
      <c r="AL26" s="228"/>
      <c r="AN26" s="55">
        <f>COUNTIF(D26:AH26,"日")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 s="55">
        <f t="shared" si="8"/>
        <v>0</v>
      </c>
      <c r="AS26" s="55">
        <f t="shared" si="9"/>
        <v>0</v>
      </c>
      <c r="AT26" s="55">
        <f t="shared" si="10"/>
        <v>0</v>
      </c>
      <c r="AU26" s="55">
        <f t="shared" si="11"/>
        <v>0</v>
      </c>
      <c r="AV26" s="55">
        <f t="shared" si="12"/>
        <v>0</v>
      </c>
      <c r="AW26" s="55">
        <f t="shared" si="13"/>
        <v>0</v>
      </c>
      <c r="AX26" s="55">
        <f t="shared" si="14"/>
        <v>0</v>
      </c>
    </row>
    <row r="27" spans="1:50" ht="14">
      <c r="A27" s="1258" t="s">
        <v>62</v>
      </c>
      <c r="B27" s="1258"/>
      <c r="C27" s="1258"/>
      <c r="D27" s="65"/>
      <c r="E27" s="532"/>
      <c r="F27" s="47"/>
      <c r="G27" s="48"/>
      <c r="H27" s="46"/>
      <c r="I27" s="53"/>
      <c r="J27" s="64"/>
      <c r="K27" s="65"/>
      <c r="L27" s="46"/>
      <c r="M27" s="46"/>
      <c r="N27" s="46"/>
      <c r="O27" s="67"/>
      <c r="P27" s="193"/>
      <c r="Q27" s="79"/>
      <c r="R27" s="65"/>
      <c r="S27" s="46"/>
      <c r="T27" s="46"/>
      <c r="U27" s="46"/>
      <c r="V27" s="46"/>
      <c r="W27" s="46"/>
      <c r="X27" s="81"/>
      <c r="Y27" s="65"/>
      <c r="Z27" s="46"/>
      <c r="AA27" s="46"/>
      <c r="AB27" s="46"/>
      <c r="AC27" s="46"/>
      <c r="AD27" s="46"/>
      <c r="AE27" s="46"/>
      <c r="AF27" s="46"/>
      <c r="AG27" s="46"/>
      <c r="AH27" s="46"/>
      <c r="AI27" s="108"/>
      <c r="AJ27" s="109"/>
      <c r="AK27" s="110"/>
      <c r="AL27" s="111"/>
      <c r="AO27" s="55">
        <f t="shared" si="5"/>
        <v>0</v>
      </c>
      <c r="AP27" s="55">
        <f t="shared" si="6"/>
        <v>0</v>
      </c>
      <c r="AQ27" s="55">
        <f t="shared" si="7"/>
        <v>0</v>
      </c>
      <c r="AR27" s="55">
        <f t="shared" si="8"/>
        <v>0</v>
      </c>
      <c r="AS27" s="55">
        <f t="shared" si="9"/>
        <v>0</v>
      </c>
      <c r="AT27" s="55">
        <f t="shared" si="10"/>
        <v>0</v>
      </c>
      <c r="AU27" s="55">
        <f t="shared" si="11"/>
        <v>0</v>
      </c>
      <c r="AV27" s="55">
        <f t="shared" si="12"/>
        <v>0</v>
      </c>
      <c r="AW27" s="55">
        <f t="shared" si="13"/>
        <v>0</v>
      </c>
      <c r="AX27" s="55">
        <f t="shared" si="14"/>
        <v>0</v>
      </c>
    </row>
    <row r="28" spans="1:50" ht="14">
      <c r="A28" s="1259" t="s">
        <v>63</v>
      </c>
      <c r="B28" s="1259"/>
      <c r="C28" s="49"/>
      <c r="D28" s="1315"/>
      <c r="E28" s="1311"/>
      <c r="F28" s="1311"/>
      <c r="G28" s="1311"/>
      <c r="H28" s="1311"/>
      <c r="I28" s="1311"/>
      <c r="J28" s="1319"/>
      <c r="K28" s="1311"/>
      <c r="L28" s="1311"/>
      <c r="M28" s="1311"/>
      <c r="N28" s="1311"/>
      <c r="O28" s="1311"/>
      <c r="P28" s="1311"/>
      <c r="Q28" s="1311"/>
      <c r="R28" s="1311"/>
      <c r="S28" s="1311"/>
      <c r="T28" s="1311"/>
      <c r="U28" s="1311"/>
      <c r="V28" s="1311"/>
      <c r="W28" s="1311"/>
      <c r="X28" s="1311"/>
      <c r="Y28" s="1311"/>
      <c r="Z28" s="1311"/>
      <c r="AA28" s="1311"/>
      <c r="AB28" s="1311"/>
      <c r="AC28" s="1310"/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 t="shared" si="5"/>
        <v>0</v>
      </c>
      <c r="AP28" s="55">
        <f t="shared" si="6"/>
        <v>0</v>
      </c>
      <c r="AQ28" s="55">
        <f t="shared" si="7"/>
        <v>0</v>
      </c>
      <c r="AR28" s="55">
        <f t="shared" si="8"/>
        <v>0</v>
      </c>
      <c r="AS28" s="55">
        <f t="shared" si="9"/>
        <v>0</v>
      </c>
      <c r="AT28" s="55">
        <f t="shared" si="10"/>
        <v>0</v>
      </c>
      <c r="AU28" s="55">
        <f t="shared" si="11"/>
        <v>0</v>
      </c>
      <c r="AV28" s="55">
        <f t="shared" si="12"/>
        <v>0</v>
      </c>
      <c r="AW28" s="55">
        <f t="shared" si="13"/>
        <v>0</v>
      </c>
      <c r="AX28" s="55">
        <f t="shared" si="14"/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9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9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9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9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9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 hidden="1" outlineLevel="1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0</v>
      </c>
      <c r="G36" s="55">
        <f t="shared" si="17"/>
        <v>0</v>
      </c>
      <c r="H36" s="55">
        <f t="shared" si="17"/>
        <v>1</v>
      </c>
      <c r="I36" s="55">
        <f t="shared" si="17"/>
        <v>0</v>
      </c>
      <c r="J36" s="55">
        <f t="shared" si="17"/>
        <v>1</v>
      </c>
      <c r="K36" s="55">
        <f t="shared" si="17"/>
        <v>0</v>
      </c>
      <c r="L36" s="55">
        <f t="shared" si="17"/>
        <v>0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1</v>
      </c>
      <c r="Q36" s="55">
        <f t="shared" si="17"/>
        <v>1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0</v>
      </c>
      <c r="W36" s="55">
        <f t="shared" si="17"/>
        <v>0</v>
      </c>
      <c r="X36" s="55">
        <f t="shared" si="17"/>
        <v>0</v>
      </c>
      <c r="Y36" s="55">
        <f t="shared" si="17"/>
        <v>0</v>
      </c>
      <c r="Z36" s="55">
        <f t="shared" si="17"/>
        <v>0</v>
      </c>
      <c r="AA36" s="55">
        <f t="shared" si="17"/>
        <v>0</v>
      </c>
      <c r="AB36" s="55">
        <f t="shared" si="17"/>
        <v>1</v>
      </c>
      <c r="AC36" s="55">
        <f t="shared" si="17"/>
        <v>0</v>
      </c>
      <c r="AD36" s="55">
        <f t="shared" si="17"/>
        <v>0</v>
      </c>
      <c r="AE36" s="55">
        <f t="shared" si="17"/>
        <v>0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s="1" customFormat="1" ht="14" hidden="1" outlineLevel="1">
      <c r="C38" s="1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2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2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2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2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2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2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2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2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2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2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2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2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2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2</v>
      </c>
      <c r="AH49" s="55">
        <f t="shared" si="30"/>
        <v>1</v>
      </c>
    </row>
    <row r="50" spans="3:34" s="1" customFormat="1" ht="27" hidden="1" customHeight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2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2</v>
      </c>
      <c r="AH50" s="55">
        <f t="shared" si="31"/>
        <v>1</v>
      </c>
    </row>
    <row r="51" spans="3:34" s="1" customFormat="1" ht="14" collapsed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1</v>
      </c>
    </row>
    <row r="52" spans="3:34" s="1" customFormat="1" ht="14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8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8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8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8</v>
      </c>
      <c r="AH56" s="55">
        <f t="shared" si="37"/>
        <v>4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0</v>
      </c>
      <c r="G57" s="55">
        <f t="shared" si="38"/>
        <v>0</v>
      </c>
      <c r="H57" s="55">
        <f t="shared" si="38"/>
        <v>1</v>
      </c>
      <c r="I57" s="55">
        <f t="shared" si="38"/>
        <v>0</v>
      </c>
      <c r="J57" s="55">
        <f t="shared" si="38"/>
        <v>1</v>
      </c>
      <c r="K57" s="55">
        <f t="shared" si="38"/>
        <v>0</v>
      </c>
      <c r="L57" s="55">
        <f t="shared" si="38"/>
        <v>0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1</v>
      </c>
      <c r="Q57" s="55">
        <f t="shared" si="38"/>
        <v>1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0</v>
      </c>
      <c r="W57" s="55">
        <f t="shared" si="38"/>
        <v>0</v>
      </c>
      <c r="X57" s="55">
        <f t="shared" si="38"/>
        <v>0</v>
      </c>
      <c r="Y57" s="55">
        <f t="shared" si="38"/>
        <v>0</v>
      </c>
      <c r="Z57" s="55">
        <f t="shared" si="38"/>
        <v>0</v>
      </c>
      <c r="AA57" s="55">
        <f t="shared" si="38"/>
        <v>0</v>
      </c>
      <c r="AB57" s="55">
        <f t="shared" si="38"/>
        <v>1</v>
      </c>
      <c r="AC57" s="55">
        <f t="shared" si="38"/>
        <v>0</v>
      </c>
      <c r="AD57" s="55">
        <f t="shared" si="38"/>
        <v>0</v>
      </c>
      <c r="AE57" s="55">
        <f t="shared" si="38"/>
        <v>0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200" priority="282" stopIfTrue="1">
      <formula>AND(WEEKDAY(C$5)=1)</formula>
    </cfRule>
  </conditionalFormatting>
  <conditionalFormatting sqref="D19:D23">
    <cfRule type="expression" dxfId="10199" priority="20" stopIfTrue="1">
      <formula>AND(WEEKDAY(D$5)=1)</formula>
    </cfRule>
  </conditionalFormatting>
  <conditionalFormatting sqref="D14:E15">
    <cfRule type="expression" dxfId="10198" priority="46" stopIfTrue="1">
      <formula>AND(WEEKDAY(D$5)=1)</formula>
    </cfRule>
  </conditionalFormatting>
  <conditionalFormatting sqref="D19:E19">
    <cfRule type="expression" dxfId="10197" priority="172" stopIfTrue="1">
      <formula>AND(WEEKDAY(D$5)=1)</formula>
    </cfRule>
  </conditionalFormatting>
  <conditionalFormatting sqref="D12:G13">
    <cfRule type="expression" dxfId="10196" priority="18" stopIfTrue="1">
      <formula>AND(WEEKDAY(D$5)=1)</formula>
    </cfRule>
  </conditionalFormatting>
  <conditionalFormatting sqref="D9:I11">
    <cfRule type="expression" dxfId="10195" priority="134" stopIfTrue="1">
      <formula>AND(WEEKDAY(D$5)=1)</formula>
    </cfRule>
  </conditionalFormatting>
  <conditionalFormatting sqref="D15:I15">
    <cfRule type="expression" dxfId="10194" priority="48" stopIfTrue="1">
      <formula>AND(WEEKDAY(D$5)=1)</formula>
    </cfRule>
  </conditionalFormatting>
  <conditionalFormatting sqref="D22:N22">
    <cfRule type="expression" dxfId="10193" priority="152" stopIfTrue="1">
      <formula>AND(WEEKDAY(D$5)=1)</formula>
    </cfRule>
  </conditionalFormatting>
  <conditionalFormatting sqref="D8:Q8">
    <cfRule type="expression" dxfId="10192" priority="10" stopIfTrue="1">
      <formula>AND(WEEKDAY(D$5)=1)</formula>
    </cfRule>
  </conditionalFormatting>
  <conditionalFormatting sqref="D16:AA17">
    <cfRule type="expression" dxfId="10191" priority="104" stopIfTrue="1">
      <formula>AND(WEEKDAY(D$5)=1)</formula>
    </cfRule>
  </conditionalFormatting>
  <conditionalFormatting sqref="D5:AH7">
    <cfRule type="expression" dxfId="10190" priority="394" stopIfTrue="1">
      <formula>AND(WEEKDAY(D$5)=1)</formula>
    </cfRule>
  </conditionalFormatting>
  <conditionalFormatting sqref="D24:AH26">
    <cfRule type="expression" dxfId="10189" priority="238" stopIfTrue="1">
      <formula>AND(WEEKDAY(D$5)=1)</formula>
    </cfRule>
  </conditionalFormatting>
  <conditionalFormatting sqref="E19:E22">
    <cfRule type="expression" dxfId="10188" priority="23" stopIfTrue="1">
      <formula>AND(WEEKDAY(E$5)=1)</formula>
    </cfRule>
  </conditionalFormatting>
  <conditionalFormatting sqref="E23:AH23">
    <cfRule type="expression" dxfId="10187" priority="14" stopIfTrue="1">
      <formula>AND(WEEKDAY(E$5)=1)</formula>
    </cfRule>
  </conditionalFormatting>
  <conditionalFormatting sqref="F12:F15">
    <cfRule type="expression" dxfId="10186" priority="17" stopIfTrue="1">
      <formula>AND(WEEKDAY(F$5)=1)</formula>
    </cfRule>
  </conditionalFormatting>
  <conditionalFormatting sqref="F19:F20">
    <cfRule type="expression" dxfId="10185" priority="21" stopIfTrue="1">
      <formula>AND(WEEKDAY(F$5)=1)</formula>
    </cfRule>
  </conditionalFormatting>
  <conditionalFormatting sqref="F21:I21 T21:Y21">
    <cfRule type="expression" dxfId="10184" priority="109" stopIfTrue="1">
      <formula>AND(WEEKDAY(F$5)=1)</formula>
    </cfRule>
  </conditionalFormatting>
  <conditionalFormatting sqref="G19:H19">
    <cfRule type="expression" dxfId="10183" priority="95" stopIfTrue="1">
      <formula>AND(WEEKDAY(G$5)=1)</formula>
    </cfRule>
  </conditionalFormatting>
  <conditionalFormatting sqref="G20:I20">
    <cfRule type="expression" dxfId="10182" priority="22" stopIfTrue="1">
      <formula>AND(WEEKDAY(G$5)=1)</formula>
    </cfRule>
  </conditionalFormatting>
  <conditionalFormatting sqref="H13 G14:H14">
    <cfRule type="expression" dxfId="10181" priority="124" stopIfTrue="1">
      <formula>AND(WEEKDAY(G$5)=1)</formula>
    </cfRule>
  </conditionalFormatting>
  <conditionalFormatting sqref="H12:I12">
    <cfRule type="expression" dxfId="10180" priority="137" stopIfTrue="1">
      <formula>AND(WEEKDAY(H$5)=1)</formula>
    </cfRule>
  </conditionalFormatting>
  <conditionalFormatting sqref="I13:I15">
    <cfRule type="expression" dxfId="10179" priority="57" stopIfTrue="1">
      <formula>AND(WEEKDAY(I$5)=1)</formula>
    </cfRule>
  </conditionalFormatting>
  <conditionalFormatting sqref="I17:J20">
    <cfRule type="expression" dxfId="10178" priority="76" stopIfTrue="1">
      <formula>AND(WEEKDAY(I$5)=1)</formula>
    </cfRule>
  </conditionalFormatting>
  <conditionalFormatting sqref="J10:K12 L12:M21">
    <cfRule type="expression" dxfId="10177" priority="135" stopIfTrue="1">
      <formula>AND(WEEKDAY(J$5)=1)</formula>
    </cfRule>
  </conditionalFormatting>
  <conditionalFormatting sqref="J13:M14">
    <cfRule type="expression" dxfId="10176" priority="12" stopIfTrue="1">
      <formula>AND(WEEKDAY(J$5)=1)</formula>
    </cfRule>
  </conditionalFormatting>
  <conditionalFormatting sqref="J20:M21">
    <cfRule type="expression" dxfId="10175" priority="83" stopIfTrue="1">
      <formula>AND(WEEKDAY(J$5)=1)</formula>
    </cfRule>
  </conditionalFormatting>
  <conditionalFormatting sqref="J9:Z9">
    <cfRule type="expression" dxfId="10174" priority="13" stopIfTrue="1">
      <formula>AND(WEEKDAY(J$5)=1)</formula>
    </cfRule>
  </conditionalFormatting>
  <conditionalFormatting sqref="J15:Z16">
    <cfRule type="expression" dxfId="10173" priority="82" stopIfTrue="1">
      <formula>AND(WEEKDAY(J$5)=1)</formula>
    </cfRule>
  </conditionalFormatting>
  <conditionalFormatting sqref="K19:M20">
    <cfRule type="expression" dxfId="10172" priority="90" stopIfTrue="1">
      <formula>AND(WEEKDAY(K$5)=1)</formula>
    </cfRule>
  </conditionalFormatting>
  <conditionalFormatting sqref="K17:P18">
    <cfRule type="expression" dxfId="10171" priority="107" stopIfTrue="1">
      <formula>AND(WEEKDAY(K$5)=1)</formula>
    </cfRule>
  </conditionalFormatting>
  <conditionalFormatting sqref="N19:N22">
    <cfRule type="expression" dxfId="10170" priority="6" stopIfTrue="1">
      <formula>AND(WEEKDAY(N$5)=1)</formula>
    </cfRule>
  </conditionalFormatting>
  <conditionalFormatting sqref="N14:O16">
    <cfRule type="expression" dxfId="10169" priority="39" stopIfTrue="1">
      <formula>AND(WEEKDAY(N$5)=1)</formula>
    </cfRule>
  </conditionalFormatting>
  <conditionalFormatting sqref="N12:Q13">
    <cfRule type="expression" dxfId="10168" priority="37" stopIfTrue="1">
      <formula>AND(WEEKDAY(N$5)=1)</formula>
    </cfRule>
  </conditionalFormatting>
  <conditionalFormatting sqref="O18:O22">
    <cfRule type="expression" dxfId="10167" priority="84" stopIfTrue="1">
      <formula>AND(WEEKDAY(O$5)=1)</formula>
    </cfRule>
  </conditionalFormatting>
  <conditionalFormatting sqref="P19:P22">
    <cfRule type="expression" dxfId="10166" priority="4" stopIfTrue="1">
      <formula>AND(WEEKDAY(P$5)=1)</formula>
    </cfRule>
  </conditionalFormatting>
  <conditionalFormatting sqref="P12:Q15">
    <cfRule type="expression" dxfId="10165" priority="36" stopIfTrue="1">
      <formula>AND(WEEKDAY(P$5)=1)</formula>
    </cfRule>
  </conditionalFormatting>
  <conditionalFormatting sqref="P16:S16 Q17:S17 L18:N18 K19:O19 P20:S20 J21:K22">
    <cfRule type="expression" dxfId="10164" priority="173" stopIfTrue="1">
      <formula>AND(WEEKDAY(J$5)=1)</formula>
    </cfRule>
  </conditionalFormatting>
  <conditionalFormatting sqref="P18:Z18">
    <cfRule type="expression" dxfId="10163" priority="78" stopIfTrue="1">
      <formula>AND(WEEKDAY(P$5)=1)</formula>
    </cfRule>
  </conditionalFormatting>
  <conditionalFormatting sqref="Q19:R21">
    <cfRule type="expression" dxfId="10162" priority="96" stopIfTrue="1">
      <formula>AND(WEEKDAY(Q$5)=1)</formula>
    </cfRule>
  </conditionalFormatting>
  <conditionalFormatting sqref="Q19:Z19">
    <cfRule type="expression" dxfId="10161" priority="8" stopIfTrue="1">
      <formula>AND(WEEKDAY(Q$5)=1)</formula>
    </cfRule>
  </conditionalFormatting>
  <conditionalFormatting sqref="R8:S9">
    <cfRule type="expression" dxfId="10160" priority="29" stopIfTrue="1">
      <formula>AND(WEEKDAY(R$5)=1)</formula>
    </cfRule>
  </conditionalFormatting>
  <conditionalFormatting sqref="R13:S15">
    <cfRule type="expression" dxfId="10159" priority="31" stopIfTrue="1">
      <formula>AND(WEEKDAY(R$5)=1)</formula>
    </cfRule>
  </conditionalFormatting>
  <conditionalFormatting sqref="R12:W12">
    <cfRule type="expression" dxfId="10158" priority="33" stopIfTrue="1">
      <formula>AND(WEEKDAY(R$5)=1)</formula>
    </cfRule>
  </conditionalFormatting>
  <conditionalFormatting sqref="S19:T22">
    <cfRule type="expression" dxfId="10157" priority="16" stopIfTrue="1">
      <formula>AND(WEEKDAY(S$5)=1)</formula>
    </cfRule>
  </conditionalFormatting>
  <conditionalFormatting sqref="T13:T17">
    <cfRule type="expression" dxfId="10156" priority="30" stopIfTrue="1">
      <formula>AND(WEEKDAY(T$5)=1)</formula>
    </cfRule>
  </conditionalFormatting>
  <conditionalFormatting sqref="T8:Z8 AB8:AB11 L10:Z11">
    <cfRule type="expression" dxfId="10155" priority="115" stopIfTrue="1">
      <formula>AND(WEEKDAY(L$5)=1)</formula>
    </cfRule>
  </conditionalFormatting>
  <conditionalFormatting sqref="U13:U16">
    <cfRule type="expression" dxfId="10154" priority="1" stopIfTrue="1">
      <formula>AND(WEEKDAY(U$5)=1)</formula>
    </cfRule>
  </conditionalFormatting>
  <conditionalFormatting sqref="U19:W20">
    <cfRule type="expression" dxfId="10153" priority="93" stopIfTrue="1">
      <formula>AND(WEEKDAY(U$5)=1)</formula>
    </cfRule>
  </conditionalFormatting>
  <conditionalFormatting sqref="U17:Z17 D18:H18 P22:Z22">
    <cfRule type="expression" dxfId="10152" priority="150" stopIfTrue="1">
      <formula>AND(WEEKDAY(D$5)=1)</formula>
    </cfRule>
  </conditionalFormatting>
  <conditionalFormatting sqref="V13:W14">
    <cfRule type="expression" dxfId="10151" priority="68" stopIfTrue="1">
      <formula>AND(WEEKDAY(V$5)=1)</formula>
    </cfRule>
  </conditionalFormatting>
  <conditionalFormatting sqref="V20:Y20">
    <cfRule type="expression" dxfId="10150" priority="64" stopIfTrue="1">
      <formula>AND(WEEKDAY(V$5)=1)</formula>
    </cfRule>
  </conditionalFormatting>
  <conditionalFormatting sqref="V15:AA15">
    <cfRule type="expression" dxfId="10149" priority="140" stopIfTrue="1">
      <formula>AND(WEEKDAY(V$5)=1)</formula>
    </cfRule>
  </conditionalFormatting>
  <conditionalFormatting sqref="X12:Z14">
    <cfRule type="expression" dxfId="10148" priority="62" stopIfTrue="1">
      <formula>AND(WEEKDAY(X$5)=1)</formula>
    </cfRule>
  </conditionalFormatting>
  <conditionalFormatting sqref="Z20:Z21">
    <cfRule type="expression" dxfId="10147" priority="65" stopIfTrue="1">
      <formula>AND(WEEKDAY(Z$5)=1)</formula>
    </cfRule>
  </conditionalFormatting>
  <conditionalFormatting sqref="AA8:AA22">
    <cfRule type="expression" dxfId="10146" priority="79" stopIfTrue="1">
      <formula>AND(WEEKDAY(AA$5)=1)</formula>
    </cfRule>
  </conditionalFormatting>
  <conditionalFormatting sqref="AB15:AB22">
    <cfRule type="expression" dxfId="10145" priority="3" stopIfTrue="1">
      <formula>AND(WEEKDAY(AB$5)=1)</formula>
    </cfRule>
  </conditionalFormatting>
  <conditionalFormatting sqref="AB12:AF18">
    <cfRule type="expression" dxfId="10144" priority="51" stopIfTrue="1">
      <formula>AND(WEEKDAY(AB$5)=1)</formula>
    </cfRule>
  </conditionalFormatting>
  <conditionalFormatting sqref="AC8:AH22">
    <cfRule type="expression" dxfId="10143" priority="53" stopIfTrue="1">
      <formula>AND(WEEKDAY(AC$5)=1)</formula>
    </cfRule>
  </conditionalFormatting>
  <conditionalFormatting sqref="AD20">
    <cfRule type="expression" dxfId="10142" priority="148" stopIfTrue="1">
      <formula>AND(WEEKDAY(AD$5)=1)</formula>
    </cfRule>
  </conditionalFormatting>
  <conditionalFormatting sqref="AI8:AK26 AN8:AN26">
    <cfRule type="cellIs" dxfId="10141" priority="395" stopIfTrue="1" operator="equal">
      <formula>0</formula>
    </cfRule>
  </conditionalFormatting>
  <dataValidations count="5">
    <dataValidation type="list" allowBlank="1" showInputMessage="1" showErrorMessage="1" sqref="N13 U14" xr:uid="{00000000-0002-0000-2C00-000000000000}">
      <formula1>"ヤ,2早,3早,2オ,3オ,2－,3－,－,日,有,2,3,事,10:00,6:30,7:00,8:30,10:30,研"</formula1>
    </dataValidation>
    <dataValidation type="list" allowBlank="1" showInputMessage="1" showErrorMessage="1" sqref="Y15" xr:uid="{00000000-0002-0000-2C00-000001000000}">
      <formula1>"ヤ,2早,3早,2オ,3オ,2－,3－,－,日,有,2,3,事,ﾍﾙ,ｹｱ,6:30,7:00,8:30,10:00,研"</formula1>
    </dataValidation>
    <dataValidation type="list" allowBlank="1" showInputMessage="1" showErrorMessage="1" sqref="X20 AB20 E21 J21:K21 M21:N21 P21 S21:T21 Z21 AB21:AD21 AG21 J24:M24 E26:AH26 C57 L8:L23 M8:M20 N8:N12 N14:N20 U8:U13 U15:U20 X8:X18 Y8:Y14 Y16:Y20 AB8:AB18 D22:K23 O8:T20 V8:W20 Z8:AA20 M22:AH23 D8:K20 AC8:AH20" xr:uid="{00000000-0002-0000-2C00-000002000000}">
      <formula1>"ヤ,2早,3早,2オ,3オ,2－,3－,－,日,有,2,3,事,ﾍﾙ,ｹｱ,6:30,7:00,8:30,10:30,研"</formula1>
    </dataValidation>
    <dataValidation type="list" allowBlank="1" showInputMessage="1" showErrorMessage="1" sqref="AB19" xr:uid="{00000000-0002-0000-2C00-000003000000}">
      <formula1>"ヤ,2早,3早,2オ,3オ,2－,3－,－,日,有,2,3,事,ﾍﾙ,ｹｱ,6:30,7:00,8:30,8:00,研"</formula1>
    </dataValidation>
    <dataValidation type="list" allowBlank="1" showInputMessage="1" showErrorMessage="1" sqref="X19 D21 F21:I21 O21 Q21:R21 U21:Y21 AA21 AE21:AF21 AH21 J25:M25 D24:D26 E24:I25 N24:AH25" xr:uid="{00000000-0002-0000-2C00-000004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Y60"/>
  <sheetViews>
    <sheetView topLeftCell="A3" workbookViewId="0">
      <selection activeCell="Z23" sqref="Z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ollapsed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23" t="s">
        <v>169</v>
      </c>
      <c r="N1" s="1316"/>
      <c r="O1" s="1316"/>
      <c r="P1" s="1316"/>
      <c r="Q1" s="1316"/>
      <c r="R1" s="131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6"/>
      <c r="N2" s="1316"/>
      <c r="O2" s="1316"/>
      <c r="P2" s="1316"/>
      <c r="Q2" s="1316"/>
      <c r="R2" s="1316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570"/>
      <c r="U3" s="436"/>
      <c r="V3" s="436"/>
      <c r="W3" s="436"/>
      <c r="X3" s="436"/>
      <c r="Y3" s="513"/>
      <c r="Z3" s="513"/>
      <c r="AA3" s="513"/>
      <c r="AB3" s="513"/>
      <c r="AC3" s="513"/>
      <c r="AD3" s="575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44228</v>
      </c>
      <c r="E5" s="11">
        <f>DATE($A$1,$D$2,2)</f>
        <v>44229</v>
      </c>
      <c r="F5" s="11">
        <f>DATE($A$1,$D$2,3)</f>
        <v>44230</v>
      </c>
      <c r="G5" s="11">
        <f>DATE($A$1,$D$2,4)</f>
        <v>44231</v>
      </c>
      <c r="H5" s="11">
        <f>DATE($A$1,$D$2,5)</f>
        <v>44232</v>
      </c>
      <c r="I5" s="11">
        <f>DATE($A$1,$D$2,6)</f>
        <v>44233</v>
      </c>
      <c r="J5" s="11">
        <f>DATE($A$1,$D$2,7)</f>
        <v>44234</v>
      </c>
      <c r="K5" s="11">
        <f>DATE($A$1,$D$2,8)</f>
        <v>44235</v>
      </c>
      <c r="L5" s="11">
        <f>DATE($A$1,$D$2,9)</f>
        <v>44236</v>
      </c>
      <c r="M5" s="11">
        <f>DATE($A$1,$D$2,10)</f>
        <v>44237</v>
      </c>
      <c r="N5" s="56">
        <f>DATE($A$1,$D$2,11)</f>
        <v>44238</v>
      </c>
      <c r="O5" s="11">
        <f>DATE($A$1,$D$2,12)</f>
        <v>44239</v>
      </c>
      <c r="P5" s="11">
        <f>DATE($A$1,$D$2,13)</f>
        <v>44240</v>
      </c>
      <c r="Q5" s="11">
        <f>DATE($A$1,$D$2,14)</f>
        <v>44241</v>
      </c>
      <c r="R5" s="11">
        <f>DATE($A$1,$D$2,15)</f>
        <v>44242</v>
      </c>
      <c r="S5" s="11">
        <f>DATE($A$1,$D$2,16)</f>
        <v>44243</v>
      </c>
      <c r="T5" s="11">
        <f>DATE($A$1,$D$2,17)</f>
        <v>44244</v>
      </c>
      <c r="U5" s="11">
        <f>DATE($A$1,$D$2,18)</f>
        <v>44245</v>
      </c>
      <c r="V5" s="11">
        <f>DATE($A$1,$D$2,19)</f>
        <v>44246</v>
      </c>
      <c r="W5" s="11">
        <f>DATE($A$1,$D$2,20)</f>
        <v>44247</v>
      </c>
      <c r="X5" s="11">
        <f>DATE($A$1,$D$2,21)</f>
        <v>44248</v>
      </c>
      <c r="Y5" s="11">
        <f>DATE($A$1,$D$2,22)</f>
        <v>44249</v>
      </c>
      <c r="Z5" s="11">
        <f>DATE($A$1,$D$2,23)</f>
        <v>44250</v>
      </c>
      <c r="AA5" s="11">
        <f>DATE($A$1,$D$2,24)</f>
        <v>44251</v>
      </c>
      <c r="AB5" s="11">
        <f>DATE($A$1,$D$2,25)</f>
        <v>44252</v>
      </c>
      <c r="AC5" s="11">
        <f>DATE($A$1,$D$2,26)</f>
        <v>44253</v>
      </c>
      <c r="AD5" s="11">
        <f>DATE($A$1,$D$2,27)</f>
        <v>44254</v>
      </c>
      <c r="AE5" s="11">
        <f>DATE($A$1,$D$2,28)</f>
        <v>44255</v>
      </c>
      <c r="AF5" s="88">
        <f>DATE($A$1,$D$2,29)</f>
        <v>44256</v>
      </c>
      <c r="AG5" s="11">
        <f>DATE($A$1,$D$2,30)</f>
        <v>44257</v>
      </c>
      <c r="AH5" s="478">
        <f>DATE($A$1,$D$2,31)</f>
        <v>44258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44228</v>
      </c>
      <c r="E6" s="11">
        <f t="shared" si="0"/>
        <v>44229</v>
      </c>
      <c r="F6" s="529">
        <f t="shared" si="0"/>
        <v>44230</v>
      </c>
      <c r="G6" s="529">
        <f t="shared" si="0"/>
        <v>44231</v>
      </c>
      <c r="H6" s="529">
        <f t="shared" si="0"/>
        <v>44232</v>
      </c>
      <c r="I6" s="529">
        <f t="shared" si="0"/>
        <v>44233</v>
      </c>
      <c r="J6" s="529">
        <f t="shared" si="0"/>
        <v>44234</v>
      </c>
      <c r="K6" s="529">
        <f t="shared" si="0"/>
        <v>44235</v>
      </c>
      <c r="L6" s="529">
        <f t="shared" si="0"/>
        <v>44236</v>
      </c>
      <c r="M6" s="529">
        <f t="shared" si="0"/>
        <v>44237</v>
      </c>
      <c r="N6" s="543">
        <f t="shared" si="0"/>
        <v>44238</v>
      </c>
      <c r="O6" s="529">
        <f t="shared" si="0"/>
        <v>44239</v>
      </c>
      <c r="P6" s="529">
        <f t="shared" si="0"/>
        <v>44240</v>
      </c>
      <c r="Q6" s="529">
        <f t="shared" si="0"/>
        <v>44241</v>
      </c>
      <c r="R6" s="529">
        <f t="shared" si="0"/>
        <v>44242</v>
      </c>
      <c r="S6" s="529">
        <f t="shared" si="0"/>
        <v>44243</v>
      </c>
      <c r="T6" s="529">
        <f t="shared" si="0"/>
        <v>44244</v>
      </c>
      <c r="U6" s="529">
        <f t="shared" si="0"/>
        <v>44245</v>
      </c>
      <c r="V6" s="529">
        <f t="shared" si="0"/>
        <v>44246</v>
      </c>
      <c r="W6" s="529">
        <f t="shared" si="0"/>
        <v>44247</v>
      </c>
      <c r="X6" s="529">
        <f t="shared" si="0"/>
        <v>44248</v>
      </c>
      <c r="Y6" s="529">
        <f t="shared" si="0"/>
        <v>44249</v>
      </c>
      <c r="Z6" s="543">
        <f t="shared" si="0"/>
        <v>44250</v>
      </c>
      <c r="AA6" s="529">
        <f t="shared" si="0"/>
        <v>44251</v>
      </c>
      <c r="AB6" s="529">
        <f t="shared" si="0"/>
        <v>44252</v>
      </c>
      <c r="AC6" s="529">
        <f t="shared" si="0"/>
        <v>44253</v>
      </c>
      <c r="AD6" s="11">
        <f t="shared" si="0"/>
        <v>44254</v>
      </c>
      <c r="AE6" s="11">
        <f t="shared" si="0"/>
        <v>44255</v>
      </c>
      <c r="AF6" s="529" t="str">
        <f t="shared" si="0"/>
        <v/>
      </c>
      <c r="AG6" s="11" t="str">
        <f t="shared" si="0"/>
        <v/>
      </c>
      <c r="AH6" s="478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月</v>
      </c>
      <c r="E7" s="117" t="str">
        <f t="shared" si="1"/>
        <v>火</v>
      </c>
      <c r="F7" s="134" t="str">
        <f t="shared" si="1"/>
        <v>水</v>
      </c>
      <c r="G7" s="134" t="str">
        <f t="shared" si="1"/>
        <v>木</v>
      </c>
      <c r="H7" s="134" t="str">
        <f t="shared" si="1"/>
        <v>金</v>
      </c>
      <c r="I7" s="134" t="str">
        <f t="shared" si="1"/>
        <v>土</v>
      </c>
      <c r="J7" s="161" t="str">
        <f t="shared" si="1"/>
        <v>日</v>
      </c>
      <c r="K7" s="134" t="str">
        <f t="shared" si="1"/>
        <v>月</v>
      </c>
      <c r="L7" s="134" t="str">
        <f t="shared" si="1"/>
        <v>火</v>
      </c>
      <c r="M7" s="134" t="str">
        <f t="shared" si="1"/>
        <v>水</v>
      </c>
      <c r="N7" s="146" t="str">
        <f t="shared" si="1"/>
        <v>木</v>
      </c>
      <c r="O7" s="134" t="str">
        <f t="shared" si="1"/>
        <v>金</v>
      </c>
      <c r="P7" s="134" t="str">
        <f t="shared" si="1"/>
        <v>土</v>
      </c>
      <c r="Q7" s="161" t="str">
        <f t="shared" si="1"/>
        <v>日</v>
      </c>
      <c r="R7" s="134" t="str">
        <f t="shared" si="1"/>
        <v>月</v>
      </c>
      <c r="S7" s="134" t="str">
        <f t="shared" si="1"/>
        <v>火</v>
      </c>
      <c r="T7" s="134" t="str">
        <f t="shared" si="1"/>
        <v>水</v>
      </c>
      <c r="U7" s="134" t="str">
        <f t="shared" si="1"/>
        <v>木</v>
      </c>
      <c r="V7" s="134" t="str">
        <f t="shared" si="1"/>
        <v>金</v>
      </c>
      <c r="W7" s="134" t="str">
        <f t="shared" si="1"/>
        <v>土</v>
      </c>
      <c r="X7" s="161" t="str">
        <f t="shared" si="1"/>
        <v>日</v>
      </c>
      <c r="Y7" s="134" t="str">
        <f t="shared" si="1"/>
        <v>月</v>
      </c>
      <c r="Z7" s="146" t="str">
        <f t="shared" si="1"/>
        <v>火</v>
      </c>
      <c r="AA7" s="134" t="str">
        <f t="shared" si="1"/>
        <v>水</v>
      </c>
      <c r="AB7" s="134" t="str">
        <f t="shared" si="1"/>
        <v>木</v>
      </c>
      <c r="AC7" s="134" t="str">
        <f t="shared" si="1"/>
        <v>金</v>
      </c>
      <c r="AD7" s="117" t="str">
        <f t="shared" si="1"/>
        <v>土</v>
      </c>
      <c r="AE7" s="59" t="str">
        <f t="shared" si="1"/>
        <v>日</v>
      </c>
      <c r="AF7" s="134" t="str">
        <f t="shared" si="1"/>
        <v/>
      </c>
      <c r="AG7" s="117" t="str">
        <f t="shared" si="1"/>
        <v/>
      </c>
      <c r="AH7" s="59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546" t="s">
        <v>33</v>
      </c>
      <c r="D8" s="547" t="s">
        <v>37</v>
      </c>
      <c r="E8" s="548" t="s">
        <v>36</v>
      </c>
      <c r="F8" s="547" t="s">
        <v>21</v>
      </c>
      <c r="G8" s="547" t="s">
        <v>28</v>
      </c>
      <c r="H8" s="547" t="s">
        <v>34</v>
      </c>
      <c r="I8" s="560" t="s">
        <v>21</v>
      </c>
      <c r="J8" s="561" t="s">
        <v>170</v>
      </c>
      <c r="K8" s="127" t="s">
        <v>34</v>
      </c>
      <c r="L8" s="107" t="s">
        <v>21</v>
      </c>
      <c r="M8" s="107" t="s">
        <v>37</v>
      </c>
      <c r="N8" s="562" t="s">
        <v>170</v>
      </c>
      <c r="O8" s="127" t="s">
        <v>34</v>
      </c>
      <c r="P8" s="107" t="s">
        <v>21</v>
      </c>
      <c r="Q8" s="107" t="s">
        <v>37</v>
      </c>
      <c r="R8" s="107" t="s">
        <v>21</v>
      </c>
      <c r="S8" s="571" t="s">
        <v>35</v>
      </c>
      <c r="T8" s="572" t="s">
        <v>24</v>
      </c>
      <c r="U8" s="547" t="s">
        <v>34</v>
      </c>
      <c r="V8" s="547" t="s">
        <v>21</v>
      </c>
      <c r="W8" s="547" t="s">
        <v>42</v>
      </c>
      <c r="X8" s="547" t="s">
        <v>28</v>
      </c>
      <c r="Y8" s="560" t="s">
        <v>34</v>
      </c>
      <c r="Z8" s="566" t="s">
        <v>21</v>
      </c>
      <c r="AA8" s="547" t="s">
        <v>37</v>
      </c>
      <c r="AB8" s="547" t="s">
        <v>37</v>
      </c>
      <c r="AC8" s="547" t="s">
        <v>24</v>
      </c>
      <c r="AD8" s="547" t="s">
        <v>34</v>
      </c>
      <c r="AE8" s="547" t="s">
        <v>21</v>
      </c>
      <c r="AF8" s="560"/>
      <c r="AG8" s="550"/>
      <c r="AH8" s="586"/>
      <c r="AI8" s="587">
        <f t="shared" ref="AI8:AI23" si="2">SUM(AO8:AP8)</f>
        <v>16</v>
      </c>
      <c r="AJ8" s="100">
        <f t="shared" ref="AJ8:AJ26" si="3">COUNTIF(D8:AH8,"有")</f>
        <v>1</v>
      </c>
      <c r="AK8" s="101">
        <f t="shared" ref="AK8:AK23" si="4">SUM(AQ8:AX8)</f>
        <v>16</v>
      </c>
      <c r="AL8" s="544" t="s">
        <v>38</v>
      </c>
      <c r="AM8" s="545"/>
      <c r="AN8" s="55">
        <f>COUNTIF(D8:AH8,"日")</f>
        <v>5</v>
      </c>
      <c r="AO8" s="55">
        <f t="shared" ref="AO8:AO23" si="5">COUNTIF(D8:AH8,"ヤ")</f>
        <v>8</v>
      </c>
      <c r="AP8" s="55">
        <f t="shared" ref="AP8:AP23" si="6">COUNTIF(D8:AH8,"ﾔ")</f>
        <v>8</v>
      </c>
      <c r="AQ8" s="55">
        <f t="shared" ref="AQ8:AQ23" si="7">COUNTIF(D8:AH8,"2-")</f>
        <v>2</v>
      </c>
      <c r="AR8" s="55">
        <f t="shared" ref="AR8:AR23" si="8">COUNTIF(D8:AH8,"2－")</f>
        <v>2</v>
      </c>
      <c r="AS8" s="55">
        <f t="shared" ref="AS8:AS23" si="9">COUNTIF(D8:AH8,"２-")</f>
        <v>2</v>
      </c>
      <c r="AT8" s="55">
        <f t="shared" ref="AT8:AT23" si="10">COUNTIF(D8:AH8,"２－")</f>
        <v>2</v>
      </c>
      <c r="AU8" s="55">
        <f t="shared" ref="AU8:AU23" si="11">COUNTIF(D8:AH8,"3-")</f>
        <v>2</v>
      </c>
      <c r="AV8" s="55">
        <f t="shared" ref="AV8:AV23" si="12">COUNTIF(D8:AH8,"3－")</f>
        <v>2</v>
      </c>
      <c r="AW8" s="55">
        <f t="shared" ref="AW8:AW23" si="13">COUNTIF(D8:AH8,"３-")</f>
        <v>2</v>
      </c>
      <c r="AX8" s="55">
        <f t="shared" ref="AX8:AX23" si="14">COUNTIF(D8:AH8,"３－")</f>
        <v>2</v>
      </c>
    </row>
    <row r="9" spans="1:50" ht="14">
      <c r="A9" s="19" t="s">
        <v>31</v>
      </c>
      <c r="B9" s="20" t="s">
        <v>32</v>
      </c>
      <c r="C9" s="546" t="s">
        <v>39</v>
      </c>
      <c r="D9" s="547" t="s">
        <v>34</v>
      </c>
      <c r="E9" s="548" t="s">
        <v>21</v>
      </c>
      <c r="F9" s="547" t="s">
        <v>37</v>
      </c>
      <c r="G9" s="547" t="s">
        <v>37</v>
      </c>
      <c r="H9" s="547" t="s">
        <v>21</v>
      </c>
      <c r="I9" s="563" t="s">
        <v>21</v>
      </c>
      <c r="J9" s="107" t="s">
        <v>42</v>
      </c>
      <c r="K9" s="107" t="s">
        <v>24</v>
      </c>
      <c r="L9" s="107" t="s">
        <v>34</v>
      </c>
      <c r="M9" s="107" t="s">
        <v>21</v>
      </c>
      <c r="N9" s="564" t="s">
        <v>73</v>
      </c>
      <c r="O9" s="107" t="s">
        <v>37</v>
      </c>
      <c r="P9" s="107" t="s">
        <v>36</v>
      </c>
      <c r="Q9" s="107" t="s">
        <v>28</v>
      </c>
      <c r="R9" s="107" t="s">
        <v>34</v>
      </c>
      <c r="S9" s="571" t="s">
        <v>21</v>
      </c>
      <c r="T9" s="547" t="s">
        <v>37</v>
      </c>
      <c r="U9" s="547" t="s">
        <v>37</v>
      </c>
      <c r="V9" s="547" t="s">
        <v>24</v>
      </c>
      <c r="W9" s="549" t="s">
        <v>34</v>
      </c>
      <c r="X9" s="549" t="s">
        <v>21</v>
      </c>
      <c r="Y9" s="549" t="s">
        <v>37</v>
      </c>
      <c r="Z9" s="569" t="s">
        <v>37</v>
      </c>
      <c r="AA9" s="560" t="s">
        <v>21</v>
      </c>
      <c r="AB9" s="547" t="s">
        <v>37</v>
      </c>
      <c r="AC9" s="547" t="s">
        <v>37</v>
      </c>
      <c r="AD9" s="547" t="s">
        <v>21</v>
      </c>
      <c r="AE9" s="547" t="s">
        <v>28</v>
      </c>
      <c r="AF9" s="560"/>
      <c r="AG9" s="550"/>
      <c r="AH9" s="588"/>
      <c r="AI9" s="587">
        <f t="shared" si="2"/>
        <v>16</v>
      </c>
      <c r="AJ9" s="100">
        <f t="shared" si="3"/>
        <v>0</v>
      </c>
      <c r="AK9" s="101">
        <f t="shared" si="4"/>
        <v>16</v>
      </c>
      <c r="AL9" s="102" t="s">
        <v>38</v>
      </c>
      <c r="AM9" s="103"/>
      <c r="AN9" s="55">
        <f>COUNTIF(D9:AH9,"日")</f>
        <v>9</v>
      </c>
      <c r="AO9" s="55">
        <f t="shared" si="5"/>
        <v>8</v>
      </c>
      <c r="AP9" s="55">
        <f t="shared" si="6"/>
        <v>8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2</v>
      </c>
      <c r="AV9" s="55">
        <f t="shared" si="12"/>
        <v>2</v>
      </c>
      <c r="AW9" s="55">
        <f t="shared" si="13"/>
        <v>2</v>
      </c>
      <c r="AX9" s="55">
        <f t="shared" si="14"/>
        <v>2</v>
      </c>
    </row>
    <row r="10" spans="1:50" ht="14">
      <c r="A10" s="19" t="s">
        <v>31</v>
      </c>
      <c r="B10" s="20" t="s">
        <v>32</v>
      </c>
      <c r="C10" s="546" t="s">
        <v>45</v>
      </c>
      <c r="D10" s="547" t="s">
        <v>37</v>
      </c>
      <c r="E10" s="548" t="s">
        <v>37</v>
      </c>
      <c r="F10" s="547" t="s">
        <v>37</v>
      </c>
      <c r="G10" s="547" t="s">
        <v>21</v>
      </c>
      <c r="H10" s="547" t="s">
        <v>37</v>
      </c>
      <c r="I10" s="560" t="s">
        <v>37</v>
      </c>
      <c r="J10" s="564" t="s">
        <v>21</v>
      </c>
      <c r="K10" s="127" t="s">
        <v>37</v>
      </c>
      <c r="L10" s="107" t="s">
        <v>37</v>
      </c>
      <c r="M10" s="107" t="s">
        <v>37</v>
      </c>
      <c r="N10" s="564" t="s">
        <v>37</v>
      </c>
      <c r="O10" s="127" t="s">
        <v>21</v>
      </c>
      <c r="P10" s="107" t="s">
        <v>37</v>
      </c>
      <c r="Q10" s="143" t="s">
        <v>21</v>
      </c>
      <c r="R10" s="107" t="s">
        <v>37</v>
      </c>
      <c r="S10" s="571" t="s">
        <v>37</v>
      </c>
      <c r="T10" s="560" t="s">
        <v>37</v>
      </c>
      <c r="U10" s="547" t="s">
        <v>21</v>
      </c>
      <c r="V10" s="547" t="s">
        <v>37</v>
      </c>
      <c r="W10" s="547" t="s">
        <v>37</v>
      </c>
      <c r="X10" s="560" t="s">
        <v>37</v>
      </c>
      <c r="Y10" s="560" t="s">
        <v>21</v>
      </c>
      <c r="Z10" s="569" t="s">
        <v>37</v>
      </c>
      <c r="AA10" s="560" t="s">
        <v>37</v>
      </c>
      <c r="AB10" s="547" t="s">
        <v>21</v>
      </c>
      <c r="AC10" s="547" t="s">
        <v>21</v>
      </c>
      <c r="AD10" s="547" t="s">
        <v>37</v>
      </c>
      <c r="AE10" s="547" t="s">
        <v>37</v>
      </c>
      <c r="AF10" s="560"/>
      <c r="AG10" s="589"/>
      <c r="AH10" s="586"/>
      <c r="AI10" s="587">
        <f t="shared" si="2"/>
        <v>16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20</v>
      </c>
      <c r="AO10" s="55">
        <f t="shared" si="5"/>
        <v>8</v>
      </c>
      <c r="AP10" s="55">
        <f t="shared" si="6"/>
        <v>8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546" t="s">
        <v>160</v>
      </c>
      <c r="D11" s="547" t="s">
        <v>36</v>
      </c>
      <c r="E11" s="548" t="s">
        <v>42</v>
      </c>
      <c r="F11" s="547" t="s">
        <v>21</v>
      </c>
      <c r="G11" s="547" t="s">
        <v>40</v>
      </c>
      <c r="H11" s="547" t="s">
        <v>40</v>
      </c>
      <c r="I11" s="560" t="s">
        <v>36</v>
      </c>
      <c r="J11" s="564" t="s">
        <v>37</v>
      </c>
      <c r="K11" s="127" t="s">
        <v>21</v>
      </c>
      <c r="L11" s="107" t="s">
        <v>37</v>
      </c>
      <c r="M11" s="107" t="s">
        <v>42</v>
      </c>
      <c r="N11" s="148" t="s">
        <v>21</v>
      </c>
      <c r="O11" s="107" t="s">
        <v>41</v>
      </c>
      <c r="P11" s="107" t="s">
        <v>21</v>
      </c>
      <c r="Q11" s="564" t="s">
        <v>40</v>
      </c>
      <c r="R11" s="127" t="s">
        <v>36</v>
      </c>
      <c r="S11" s="571" t="s">
        <v>21</v>
      </c>
      <c r="T11" s="560" t="s">
        <v>42</v>
      </c>
      <c r="U11" s="547" t="s">
        <v>36</v>
      </c>
      <c r="V11" s="547" t="s">
        <v>21</v>
      </c>
      <c r="W11" s="547" t="s">
        <v>36</v>
      </c>
      <c r="X11" s="573" t="s">
        <v>37</v>
      </c>
      <c r="Y11" s="576" t="s">
        <v>37</v>
      </c>
      <c r="Z11" s="577" t="s">
        <v>41</v>
      </c>
      <c r="AA11" s="560" t="s">
        <v>21</v>
      </c>
      <c r="AB11" s="547" t="s">
        <v>40</v>
      </c>
      <c r="AC11" s="547" t="s">
        <v>36</v>
      </c>
      <c r="AD11" s="547" t="s">
        <v>21</v>
      </c>
      <c r="AE11" s="547" t="s">
        <v>42</v>
      </c>
      <c r="AF11" s="560"/>
      <c r="AG11" s="550"/>
      <c r="AH11" s="588"/>
      <c r="AI11" s="587">
        <f t="shared" si="2"/>
        <v>16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>COUNTIF(D11:AH11,"日")</f>
        <v>4</v>
      </c>
      <c r="AO11" s="55">
        <f t="shared" si="5"/>
        <v>8</v>
      </c>
      <c r="AP11" s="55">
        <f t="shared" si="6"/>
        <v>8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546"/>
      <c r="D12" s="547"/>
      <c r="E12" s="548"/>
      <c r="F12" s="547"/>
      <c r="G12" s="547"/>
      <c r="H12" s="547"/>
      <c r="I12" s="560"/>
      <c r="J12" s="107"/>
      <c r="K12" s="107"/>
      <c r="L12" s="107"/>
      <c r="M12" s="107"/>
      <c r="N12" s="148"/>
      <c r="O12" s="107"/>
      <c r="P12" s="107"/>
      <c r="Q12" s="107"/>
      <c r="R12" s="263"/>
      <c r="S12" s="571"/>
      <c r="T12" s="572"/>
      <c r="U12" s="547"/>
      <c r="V12" s="547"/>
      <c r="W12" s="572"/>
      <c r="X12" s="107"/>
      <c r="Y12" s="107"/>
      <c r="Z12" s="578"/>
      <c r="AA12" s="560"/>
      <c r="AB12" s="547"/>
      <c r="AC12" s="547"/>
      <c r="AD12" s="547"/>
      <c r="AE12" s="547"/>
      <c r="AF12" s="560"/>
      <c r="AG12" s="550"/>
      <c r="AH12" s="588"/>
      <c r="AI12" s="587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49" t="s">
        <v>47</v>
      </c>
      <c r="D13" s="547" t="s">
        <v>34</v>
      </c>
      <c r="E13" s="548" t="s">
        <v>21</v>
      </c>
      <c r="F13" s="547" t="s">
        <v>40</v>
      </c>
      <c r="G13" s="547" t="s">
        <v>21</v>
      </c>
      <c r="H13" s="549" t="s">
        <v>42</v>
      </c>
      <c r="I13" s="495" t="s">
        <v>35</v>
      </c>
      <c r="J13" s="564" t="s">
        <v>95</v>
      </c>
      <c r="K13" s="564" t="s">
        <v>95</v>
      </c>
      <c r="L13" s="127" t="s">
        <v>21</v>
      </c>
      <c r="M13" s="127" t="s">
        <v>21</v>
      </c>
      <c r="N13" s="564" t="s">
        <v>95</v>
      </c>
      <c r="O13" s="564" t="s">
        <v>95</v>
      </c>
      <c r="P13" s="127" t="s">
        <v>35</v>
      </c>
      <c r="Q13" s="564" t="s">
        <v>95</v>
      </c>
      <c r="R13" s="564" t="s">
        <v>95</v>
      </c>
      <c r="S13" s="549" t="s">
        <v>21</v>
      </c>
      <c r="T13" s="549" t="s">
        <v>35</v>
      </c>
      <c r="U13" s="564" t="s">
        <v>95</v>
      </c>
      <c r="V13" s="549" t="s">
        <v>42</v>
      </c>
      <c r="W13" s="547" t="s">
        <v>24</v>
      </c>
      <c r="X13" s="107" t="s">
        <v>34</v>
      </c>
      <c r="Y13" s="107" t="s">
        <v>21</v>
      </c>
      <c r="Z13" s="148" t="s">
        <v>42</v>
      </c>
      <c r="AA13" s="549" t="s">
        <v>42</v>
      </c>
      <c r="AB13" s="579" t="s">
        <v>24</v>
      </c>
      <c r="AC13" s="580" t="s">
        <v>34</v>
      </c>
      <c r="AD13" s="580" t="s">
        <v>21</v>
      </c>
      <c r="AE13" s="581" t="s">
        <v>21</v>
      </c>
      <c r="AF13" s="582"/>
      <c r="AG13" s="550"/>
      <c r="AH13" s="590"/>
      <c r="AI13" s="587">
        <f t="shared" si="2"/>
        <v>16</v>
      </c>
      <c r="AJ13" s="100">
        <f t="shared" si="3"/>
        <v>3</v>
      </c>
      <c r="AK13" s="101">
        <f t="shared" si="4"/>
        <v>8</v>
      </c>
      <c r="AL13" s="104" t="s">
        <v>48</v>
      </c>
      <c r="AM13" s="103"/>
      <c r="AN13" s="55">
        <f t="shared" ref="AN13:AN23" si="15">COUNTIF(D13:AH13,"日")</f>
        <v>0</v>
      </c>
      <c r="AO13" s="55">
        <f t="shared" si="5"/>
        <v>8</v>
      </c>
      <c r="AP13" s="55">
        <f t="shared" si="6"/>
        <v>8</v>
      </c>
      <c r="AQ13" s="55">
        <f t="shared" si="7"/>
        <v>2</v>
      </c>
      <c r="AR13" s="55">
        <f t="shared" si="8"/>
        <v>2</v>
      </c>
      <c r="AS13" s="55">
        <f t="shared" si="9"/>
        <v>2</v>
      </c>
      <c r="AT13" s="55">
        <f t="shared" si="10"/>
        <v>2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49" t="s">
        <v>49</v>
      </c>
      <c r="D14" s="107" t="s">
        <v>21</v>
      </c>
      <c r="E14" s="550" t="s">
        <v>28</v>
      </c>
      <c r="F14" s="495" t="s">
        <v>34</v>
      </c>
      <c r="G14" s="107" t="s">
        <v>21</v>
      </c>
      <c r="H14" s="107" t="s">
        <v>37</v>
      </c>
      <c r="I14" s="107" t="s">
        <v>35</v>
      </c>
      <c r="J14" s="143" t="s">
        <v>21</v>
      </c>
      <c r="K14" s="107" t="s">
        <v>41</v>
      </c>
      <c r="L14" s="107" t="s">
        <v>141</v>
      </c>
      <c r="M14" s="107" t="s">
        <v>28</v>
      </c>
      <c r="N14" s="148" t="s">
        <v>34</v>
      </c>
      <c r="O14" s="107" t="s">
        <v>21</v>
      </c>
      <c r="P14" s="107" t="s">
        <v>21</v>
      </c>
      <c r="Q14" s="107" t="s">
        <v>35</v>
      </c>
      <c r="R14" s="107" t="s">
        <v>28</v>
      </c>
      <c r="S14" s="107" t="s">
        <v>34</v>
      </c>
      <c r="T14" s="107" t="s">
        <v>21</v>
      </c>
      <c r="U14" s="547" t="s">
        <v>41</v>
      </c>
      <c r="V14" s="143" t="s">
        <v>21</v>
      </c>
      <c r="W14" s="107" t="s">
        <v>35</v>
      </c>
      <c r="X14" s="107" t="s">
        <v>121</v>
      </c>
      <c r="Y14" s="107" t="s">
        <v>28</v>
      </c>
      <c r="Z14" s="148" t="s">
        <v>34</v>
      </c>
      <c r="AA14" s="107" t="s">
        <v>21</v>
      </c>
      <c r="AB14" s="547" t="s">
        <v>121</v>
      </c>
      <c r="AC14" s="547" t="s">
        <v>37</v>
      </c>
      <c r="AD14" s="547" t="s">
        <v>28</v>
      </c>
      <c r="AE14" s="547" t="s">
        <v>34</v>
      </c>
      <c r="AF14" s="560"/>
      <c r="AG14" s="550"/>
      <c r="AH14" s="591"/>
      <c r="AI14" s="587">
        <f t="shared" si="2"/>
        <v>16</v>
      </c>
      <c r="AJ14" s="100">
        <f t="shared" si="3"/>
        <v>3</v>
      </c>
      <c r="AK14" s="101">
        <f t="shared" si="4"/>
        <v>20</v>
      </c>
      <c r="AL14" s="104" t="s">
        <v>48</v>
      </c>
      <c r="AM14" s="103"/>
      <c r="AN14" s="55">
        <f t="shared" si="15"/>
        <v>2</v>
      </c>
      <c r="AO14" s="55">
        <f t="shared" si="5"/>
        <v>8</v>
      </c>
      <c r="AP14" s="55">
        <f t="shared" si="6"/>
        <v>8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19" t="s">
        <v>46</v>
      </c>
      <c r="B15" s="20" t="s">
        <v>32</v>
      </c>
      <c r="C15" s="49" t="s">
        <v>153</v>
      </c>
      <c r="D15" s="107" t="s">
        <v>24</v>
      </c>
      <c r="E15" s="107" t="s">
        <v>34</v>
      </c>
      <c r="F15" s="496" t="s">
        <v>21</v>
      </c>
      <c r="G15" s="107" t="s">
        <v>42</v>
      </c>
      <c r="H15" s="547" t="s">
        <v>24</v>
      </c>
      <c r="I15" s="547" t="s">
        <v>34</v>
      </c>
      <c r="J15" s="547" t="s">
        <v>21</v>
      </c>
      <c r="K15" s="560" t="s">
        <v>40</v>
      </c>
      <c r="L15" s="547" t="s">
        <v>36</v>
      </c>
      <c r="M15" s="547" t="s">
        <v>21</v>
      </c>
      <c r="N15" s="565" t="s">
        <v>35</v>
      </c>
      <c r="O15" s="549" t="s">
        <v>36</v>
      </c>
      <c r="P15" s="549" t="s">
        <v>28</v>
      </c>
      <c r="Q15" s="549" t="s">
        <v>34</v>
      </c>
      <c r="R15" s="560" t="s">
        <v>21</v>
      </c>
      <c r="S15" s="560" t="s">
        <v>40</v>
      </c>
      <c r="T15" s="560" t="s">
        <v>41</v>
      </c>
      <c r="U15" s="547" t="s">
        <v>21</v>
      </c>
      <c r="V15" s="547" t="s">
        <v>21</v>
      </c>
      <c r="W15" s="547" t="s">
        <v>141</v>
      </c>
      <c r="X15" s="547" t="s">
        <v>24</v>
      </c>
      <c r="Y15" s="560" t="s">
        <v>34</v>
      </c>
      <c r="Z15" s="566" t="s">
        <v>21</v>
      </c>
      <c r="AA15" s="547" t="s">
        <v>41</v>
      </c>
      <c r="AB15" s="107" t="s">
        <v>28</v>
      </c>
      <c r="AC15" s="107" t="s">
        <v>34</v>
      </c>
      <c r="AD15" s="107" t="s">
        <v>21</v>
      </c>
      <c r="AE15" s="107" t="s">
        <v>35</v>
      </c>
      <c r="AF15" s="172"/>
      <c r="AG15" s="550"/>
      <c r="AH15" s="588"/>
      <c r="AI15" s="587">
        <f t="shared" si="2"/>
        <v>16</v>
      </c>
      <c r="AJ15" s="100">
        <f t="shared" si="3"/>
        <v>2</v>
      </c>
      <c r="AK15" s="101">
        <f t="shared" si="4"/>
        <v>20</v>
      </c>
      <c r="AL15" s="104" t="s">
        <v>48</v>
      </c>
      <c r="AM15" s="103"/>
      <c r="AN15" s="55">
        <f t="shared" si="15"/>
        <v>0</v>
      </c>
      <c r="AO15" s="55">
        <f t="shared" si="5"/>
        <v>8</v>
      </c>
      <c r="AP15" s="55">
        <f t="shared" si="6"/>
        <v>8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2</v>
      </c>
      <c r="AV15" s="55">
        <f t="shared" si="12"/>
        <v>2</v>
      </c>
      <c r="AW15" s="55">
        <f t="shared" si="13"/>
        <v>2</v>
      </c>
      <c r="AX15" s="55">
        <f t="shared" si="14"/>
        <v>2</v>
      </c>
    </row>
    <row r="16" spans="1:50" ht="14">
      <c r="A16" s="33" t="s">
        <v>46</v>
      </c>
      <c r="B16" s="34" t="s">
        <v>32</v>
      </c>
      <c r="C16" s="49" t="s">
        <v>52</v>
      </c>
      <c r="D16" s="547" t="s">
        <v>40</v>
      </c>
      <c r="E16" s="551" t="s">
        <v>21</v>
      </c>
      <c r="F16" s="547" t="s">
        <v>24</v>
      </c>
      <c r="G16" s="547" t="s">
        <v>34</v>
      </c>
      <c r="H16" s="547" t="s">
        <v>21</v>
      </c>
      <c r="I16" s="560" t="s">
        <v>42</v>
      </c>
      <c r="J16" s="547" t="s">
        <v>41</v>
      </c>
      <c r="K16" s="560" t="s">
        <v>21</v>
      </c>
      <c r="L16" s="547" t="s">
        <v>24</v>
      </c>
      <c r="M16" s="547" t="s">
        <v>34</v>
      </c>
      <c r="N16" s="566" t="s">
        <v>21</v>
      </c>
      <c r="O16" s="560" t="s">
        <v>35</v>
      </c>
      <c r="P16" s="560" t="s">
        <v>40</v>
      </c>
      <c r="Q16" s="560" t="s">
        <v>41</v>
      </c>
      <c r="R16" s="560" t="s">
        <v>21</v>
      </c>
      <c r="S16" s="560" t="s">
        <v>28</v>
      </c>
      <c r="T16" s="560" t="s">
        <v>34</v>
      </c>
      <c r="U16" s="574" t="s">
        <v>21</v>
      </c>
      <c r="V16" s="547" t="s">
        <v>37</v>
      </c>
      <c r="W16" s="547" t="s">
        <v>41</v>
      </c>
      <c r="X16" s="560" t="s">
        <v>21</v>
      </c>
      <c r="Y16" s="560" t="s">
        <v>36</v>
      </c>
      <c r="Z16" s="569" t="s">
        <v>35</v>
      </c>
      <c r="AA16" s="560" t="s">
        <v>28</v>
      </c>
      <c r="AB16" s="547" t="s">
        <v>34</v>
      </c>
      <c r="AC16" s="547" t="s">
        <v>21</v>
      </c>
      <c r="AD16" s="547" t="s">
        <v>40</v>
      </c>
      <c r="AE16" s="547" t="s">
        <v>40</v>
      </c>
      <c r="AF16" s="583"/>
      <c r="AG16" s="550"/>
      <c r="AH16" s="592"/>
      <c r="AI16" s="587">
        <f t="shared" si="2"/>
        <v>16</v>
      </c>
      <c r="AJ16" s="100">
        <f t="shared" si="3"/>
        <v>2</v>
      </c>
      <c r="AK16" s="101">
        <f t="shared" si="4"/>
        <v>16</v>
      </c>
      <c r="AL16" s="104" t="s">
        <v>51</v>
      </c>
      <c r="AM16" s="103"/>
      <c r="AN16" s="55">
        <f t="shared" si="15"/>
        <v>1</v>
      </c>
      <c r="AO16" s="55">
        <f t="shared" si="5"/>
        <v>8</v>
      </c>
      <c r="AP16" s="55">
        <f t="shared" si="6"/>
        <v>8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49" t="s">
        <v>53</v>
      </c>
      <c r="D17" s="547" t="s">
        <v>42</v>
      </c>
      <c r="E17" s="548" t="s">
        <v>24</v>
      </c>
      <c r="F17" s="547" t="s">
        <v>34</v>
      </c>
      <c r="G17" s="547" t="s">
        <v>21</v>
      </c>
      <c r="H17" s="547" t="s">
        <v>41</v>
      </c>
      <c r="I17" s="560" t="s">
        <v>24</v>
      </c>
      <c r="J17" s="547" t="s">
        <v>34</v>
      </c>
      <c r="K17" s="560" t="s">
        <v>21</v>
      </c>
      <c r="L17" s="560" t="s">
        <v>35</v>
      </c>
      <c r="M17" s="547" t="s">
        <v>36</v>
      </c>
      <c r="N17" s="567" t="s">
        <v>21</v>
      </c>
      <c r="O17" s="547" t="s">
        <v>28</v>
      </c>
      <c r="P17" s="560" t="s">
        <v>34</v>
      </c>
      <c r="Q17" s="560" t="s">
        <v>21</v>
      </c>
      <c r="R17" s="560" t="s">
        <v>141</v>
      </c>
      <c r="S17" s="560" t="s">
        <v>41</v>
      </c>
      <c r="T17" s="560" t="s">
        <v>21</v>
      </c>
      <c r="U17" s="547" t="s">
        <v>28</v>
      </c>
      <c r="V17" s="547" t="s">
        <v>34</v>
      </c>
      <c r="W17" s="547" t="s">
        <v>21</v>
      </c>
      <c r="X17" s="560" t="s">
        <v>35</v>
      </c>
      <c r="Y17" s="560" t="s">
        <v>40</v>
      </c>
      <c r="Z17" s="569" t="s">
        <v>24</v>
      </c>
      <c r="AA17" s="560" t="s">
        <v>34</v>
      </c>
      <c r="AB17" s="547" t="s">
        <v>21</v>
      </c>
      <c r="AC17" s="547" t="s">
        <v>21</v>
      </c>
      <c r="AD17" s="547" t="s">
        <v>41</v>
      </c>
      <c r="AE17" s="547" t="s">
        <v>37</v>
      </c>
      <c r="AF17" s="560"/>
      <c r="AG17" s="263"/>
      <c r="AH17" s="586"/>
      <c r="AI17" s="587">
        <f t="shared" si="2"/>
        <v>16</v>
      </c>
      <c r="AJ17" s="100">
        <f t="shared" si="3"/>
        <v>2</v>
      </c>
      <c r="AK17" s="101">
        <f t="shared" si="4"/>
        <v>20</v>
      </c>
      <c r="AL17" s="104" t="s">
        <v>51</v>
      </c>
      <c r="AM17" s="103"/>
      <c r="AN17" s="55">
        <f t="shared" si="15"/>
        <v>1</v>
      </c>
      <c r="AO17" s="55">
        <f t="shared" si="5"/>
        <v>8</v>
      </c>
      <c r="AP17" s="55">
        <f t="shared" si="6"/>
        <v>8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49" t="s">
        <v>54</v>
      </c>
      <c r="D18" s="547" t="s">
        <v>41</v>
      </c>
      <c r="E18" s="551" t="s">
        <v>40</v>
      </c>
      <c r="F18" s="547" t="s">
        <v>21</v>
      </c>
      <c r="G18" s="547" t="s">
        <v>41</v>
      </c>
      <c r="H18" s="547" t="s">
        <v>36</v>
      </c>
      <c r="I18" s="549" t="s">
        <v>28</v>
      </c>
      <c r="J18" s="547" t="s">
        <v>34</v>
      </c>
      <c r="K18" s="560" t="s">
        <v>21</v>
      </c>
      <c r="L18" s="560" t="s">
        <v>41</v>
      </c>
      <c r="M18" s="547" t="s">
        <v>40</v>
      </c>
      <c r="N18" s="566" t="s">
        <v>40</v>
      </c>
      <c r="O18" s="560" t="s">
        <v>21</v>
      </c>
      <c r="P18" s="560" t="s">
        <v>24</v>
      </c>
      <c r="Q18" s="547" t="s">
        <v>34</v>
      </c>
      <c r="R18" s="547" t="s">
        <v>21</v>
      </c>
      <c r="S18" s="547" t="s">
        <v>141</v>
      </c>
      <c r="T18" s="560" t="s">
        <v>36</v>
      </c>
      <c r="U18" s="574" t="s">
        <v>21</v>
      </c>
      <c r="V18" s="547" t="s">
        <v>28</v>
      </c>
      <c r="W18" s="547" t="s">
        <v>34</v>
      </c>
      <c r="X18" s="560" t="s">
        <v>21</v>
      </c>
      <c r="Y18" s="547" t="s">
        <v>35</v>
      </c>
      <c r="Z18" s="565" t="s">
        <v>40</v>
      </c>
      <c r="AA18" s="555" t="s">
        <v>24</v>
      </c>
      <c r="AB18" s="549" t="s">
        <v>34</v>
      </c>
      <c r="AC18" s="581" t="s">
        <v>21</v>
      </c>
      <c r="AD18" s="580" t="s">
        <v>21</v>
      </c>
      <c r="AE18" s="547" t="s">
        <v>41</v>
      </c>
      <c r="AF18" s="560"/>
      <c r="AG18" s="107"/>
      <c r="AH18" s="588"/>
      <c r="AI18" s="587">
        <f t="shared" si="2"/>
        <v>16</v>
      </c>
      <c r="AJ18" s="100">
        <f t="shared" si="3"/>
        <v>1</v>
      </c>
      <c r="AK18" s="101">
        <f t="shared" si="4"/>
        <v>16</v>
      </c>
      <c r="AL18" s="104" t="s">
        <v>48</v>
      </c>
      <c r="AM18" s="103"/>
      <c r="AN18" s="55">
        <f t="shared" si="15"/>
        <v>0</v>
      </c>
      <c r="AO18" s="55">
        <f t="shared" si="5"/>
        <v>8</v>
      </c>
      <c r="AP18" s="55">
        <f t="shared" si="6"/>
        <v>8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19" t="s">
        <v>46</v>
      </c>
      <c r="B19" s="34" t="s">
        <v>32</v>
      </c>
      <c r="C19" s="49" t="s">
        <v>55</v>
      </c>
      <c r="D19" s="552" t="s">
        <v>35</v>
      </c>
      <c r="E19" s="553" t="s">
        <v>35</v>
      </c>
      <c r="F19" s="554" t="s">
        <v>42</v>
      </c>
      <c r="G19" s="549" t="s">
        <v>141</v>
      </c>
      <c r="H19" s="549" t="s">
        <v>21</v>
      </c>
      <c r="I19" s="549" t="s">
        <v>41</v>
      </c>
      <c r="J19" s="549" t="s">
        <v>28</v>
      </c>
      <c r="K19" s="549" t="s">
        <v>34</v>
      </c>
      <c r="L19" s="549" t="s">
        <v>21</v>
      </c>
      <c r="M19" s="549" t="s">
        <v>21</v>
      </c>
      <c r="N19" s="565" t="s">
        <v>42</v>
      </c>
      <c r="O19" s="549" t="s">
        <v>24</v>
      </c>
      <c r="P19" s="549" t="s">
        <v>34</v>
      </c>
      <c r="Q19" s="549" t="s">
        <v>21</v>
      </c>
      <c r="R19" s="549" t="s">
        <v>41</v>
      </c>
      <c r="S19" s="549" t="s">
        <v>42</v>
      </c>
      <c r="T19" s="549" t="s">
        <v>21</v>
      </c>
      <c r="U19" s="549" t="s">
        <v>40</v>
      </c>
      <c r="V19" s="549" t="s">
        <v>41</v>
      </c>
      <c r="W19" s="549" t="s">
        <v>28</v>
      </c>
      <c r="X19" s="560" t="s">
        <v>34</v>
      </c>
      <c r="Y19" s="549" t="s">
        <v>21</v>
      </c>
      <c r="Z19" s="565" t="s">
        <v>21</v>
      </c>
      <c r="AA19" s="549" t="s">
        <v>36</v>
      </c>
      <c r="AB19" s="107" t="s">
        <v>42</v>
      </c>
      <c r="AC19" s="580" t="s">
        <v>21</v>
      </c>
      <c r="AD19" s="580" t="s">
        <v>24</v>
      </c>
      <c r="AE19" s="580" t="s">
        <v>34</v>
      </c>
      <c r="AF19" s="582"/>
      <c r="AG19" s="550"/>
      <c r="AH19" s="590"/>
      <c r="AI19" s="587">
        <f t="shared" si="2"/>
        <v>16</v>
      </c>
      <c r="AJ19" s="100">
        <f t="shared" si="3"/>
        <v>2</v>
      </c>
      <c r="AK19" s="101">
        <f t="shared" si="4"/>
        <v>16</v>
      </c>
      <c r="AL19" s="104" t="s">
        <v>51</v>
      </c>
      <c r="AM19" s="98"/>
      <c r="AN19" s="55">
        <f t="shared" si="15"/>
        <v>0</v>
      </c>
      <c r="AO19" s="55">
        <f t="shared" si="5"/>
        <v>8</v>
      </c>
      <c r="AP19" s="55">
        <f t="shared" si="6"/>
        <v>8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20" t="s">
        <v>32</v>
      </c>
      <c r="C20" s="49" t="s">
        <v>56</v>
      </c>
      <c r="D20" s="555" t="s">
        <v>21</v>
      </c>
      <c r="E20" s="553" t="s">
        <v>21</v>
      </c>
      <c r="F20" s="554" t="s">
        <v>41</v>
      </c>
      <c r="G20" s="549" t="s">
        <v>36</v>
      </c>
      <c r="H20" s="107" t="s">
        <v>28</v>
      </c>
      <c r="I20" s="107" t="s">
        <v>34</v>
      </c>
      <c r="J20" s="550" t="s">
        <v>21</v>
      </c>
      <c r="K20" s="550" t="s">
        <v>21</v>
      </c>
      <c r="L20" s="107" t="s">
        <v>40</v>
      </c>
      <c r="M20" s="107" t="s">
        <v>41</v>
      </c>
      <c r="N20" s="148" t="s">
        <v>28</v>
      </c>
      <c r="O20" s="107" t="s">
        <v>34</v>
      </c>
      <c r="P20" s="107" t="s">
        <v>21</v>
      </c>
      <c r="Q20" s="107" t="s">
        <v>42</v>
      </c>
      <c r="R20" s="107" t="s">
        <v>24</v>
      </c>
      <c r="S20" s="107" t="s">
        <v>34</v>
      </c>
      <c r="T20" s="107" t="s">
        <v>21</v>
      </c>
      <c r="U20" s="107" t="s">
        <v>42</v>
      </c>
      <c r="V20" s="107" t="s">
        <v>36</v>
      </c>
      <c r="W20" s="107" t="s">
        <v>21</v>
      </c>
      <c r="X20" s="560" t="s">
        <v>41</v>
      </c>
      <c r="Y20" s="560" t="s">
        <v>41</v>
      </c>
      <c r="Z20" s="565" t="s">
        <v>21</v>
      </c>
      <c r="AA20" s="107" t="s">
        <v>40</v>
      </c>
      <c r="AB20" s="107" t="s">
        <v>36</v>
      </c>
      <c r="AC20" s="550" t="s">
        <v>42</v>
      </c>
      <c r="AD20" s="550" t="s">
        <v>35</v>
      </c>
      <c r="AE20" s="550" t="s">
        <v>24</v>
      </c>
      <c r="AF20" s="172"/>
      <c r="AG20" s="550"/>
      <c r="AH20" s="591"/>
      <c r="AI20" s="587">
        <f t="shared" si="2"/>
        <v>16</v>
      </c>
      <c r="AJ20" s="100">
        <f t="shared" si="3"/>
        <v>1</v>
      </c>
      <c r="AK20" s="101">
        <f t="shared" si="4"/>
        <v>16</v>
      </c>
      <c r="AL20" s="104" t="s">
        <v>48</v>
      </c>
      <c r="AM20" s="98"/>
      <c r="AN20" s="55">
        <f t="shared" si="15"/>
        <v>0</v>
      </c>
      <c r="AO20" s="55">
        <f t="shared" si="5"/>
        <v>8</v>
      </c>
      <c r="AP20" s="55">
        <f t="shared" si="6"/>
        <v>8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19" t="s">
        <v>46</v>
      </c>
      <c r="B21" s="34" t="s">
        <v>32</v>
      </c>
      <c r="C21" s="49" t="s">
        <v>57</v>
      </c>
      <c r="D21" s="547" t="s">
        <v>21</v>
      </c>
      <c r="E21" s="556" t="s">
        <v>41</v>
      </c>
      <c r="F21" s="547" t="s">
        <v>28</v>
      </c>
      <c r="G21" s="547" t="s">
        <v>34</v>
      </c>
      <c r="H21" s="547" t="s">
        <v>21</v>
      </c>
      <c r="I21" s="547" t="s">
        <v>40</v>
      </c>
      <c r="J21" s="548" t="s">
        <v>36</v>
      </c>
      <c r="K21" s="568" t="s">
        <v>42</v>
      </c>
      <c r="L21" s="560" t="s">
        <v>28</v>
      </c>
      <c r="M21" s="547" t="s">
        <v>34</v>
      </c>
      <c r="N21" s="566" t="s">
        <v>21</v>
      </c>
      <c r="O21" s="547" t="s">
        <v>40</v>
      </c>
      <c r="P21" s="560" t="s">
        <v>21</v>
      </c>
      <c r="Q21" s="547" t="s">
        <v>36</v>
      </c>
      <c r="R21" s="547" t="s">
        <v>42</v>
      </c>
      <c r="S21" s="556" t="s">
        <v>24</v>
      </c>
      <c r="T21" s="560" t="s">
        <v>34</v>
      </c>
      <c r="U21" s="547" t="s">
        <v>21</v>
      </c>
      <c r="V21" s="547" t="s">
        <v>40</v>
      </c>
      <c r="W21" s="574" t="s">
        <v>21</v>
      </c>
      <c r="X21" s="560" t="s">
        <v>42</v>
      </c>
      <c r="Y21" s="547" t="s">
        <v>24</v>
      </c>
      <c r="Z21" s="569" t="s">
        <v>34</v>
      </c>
      <c r="AA21" s="560" t="s">
        <v>21</v>
      </c>
      <c r="AB21" s="107" t="s">
        <v>141</v>
      </c>
      <c r="AC21" s="548" t="s">
        <v>41</v>
      </c>
      <c r="AD21" s="584" t="s">
        <v>42</v>
      </c>
      <c r="AE21" s="560" t="s">
        <v>21</v>
      </c>
      <c r="AF21" s="560"/>
      <c r="AG21" s="589"/>
      <c r="AH21" s="560"/>
      <c r="AI21" s="587">
        <f t="shared" si="2"/>
        <v>16</v>
      </c>
      <c r="AJ21" s="100">
        <f t="shared" si="3"/>
        <v>0</v>
      </c>
      <c r="AK21" s="101">
        <f t="shared" si="4"/>
        <v>16</v>
      </c>
      <c r="AL21" s="104" t="s">
        <v>48</v>
      </c>
      <c r="AM21" s="98"/>
      <c r="AN21" s="55">
        <f t="shared" si="15"/>
        <v>0</v>
      </c>
      <c r="AO21" s="55">
        <f t="shared" si="5"/>
        <v>8</v>
      </c>
      <c r="AP21" s="55">
        <f t="shared" si="6"/>
        <v>8</v>
      </c>
      <c r="AQ21" s="55">
        <f t="shared" si="7"/>
        <v>2</v>
      </c>
      <c r="AR21" s="55">
        <f t="shared" si="8"/>
        <v>2</v>
      </c>
      <c r="AS21" s="55">
        <f t="shared" si="9"/>
        <v>2</v>
      </c>
      <c r="AT21" s="55">
        <f t="shared" si="10"/>
        <v>2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294" t="s">
        <v>46</v>
      </c>
      <c r="B22" s="37" t="s">
        <v>32</v>
      </c>
      <c r="C22" s="557" t="s">
        <v>129</v>
      </c>
      <c r="D22" s="549" t="s">
        <v>28</v>
      </c>
      <c r="E22" s="556" t="s">
        <v>34</v>
      </c>
      <c r="F22" s="554" t="s">
        <v>21</v>
      </c>
      <c r="G22" s="555" t="s">
        <v>24</v>
      </c>
      <c r="H22" s="549" t="s">
        <v>34</v>
      </c>
      <c r="I22" s="549" t="s">
        <v>21</v>
      </c>
      <c r="J22" s="555" t="s">
        <v>21</v>
      </c>
      <c r="K22" s="549" t="s">
        <v>36</v>
      </c>
      <c r="L22" s="549" t="s">
        <v>42</v>
      </c>
      <c r="M22" s="549" t="s">
        <v>24</v>
      </c>
      <c r="N22" s="565" t="s">
        <v>34</v>
      </c>
      <c r="O22" s="549" t="s">
        <v>21</v>
      </c>
      <c r="P22" s="549" t="s">
        <v>41</v>
      </c>
      <c r="Q22" s="562" t="s">
        <v>170</v>
      </c>
      <c r="R22" s="127" t="s">
        <v>34</v>
      </c>
      <c r="S22" s="549" t="s">
        <v>21</v>
      </c>
      <c r="T22" s="549" t="s">
        <v>40</v>
      </c>
      <c r="U22" s="549" t="s">
        <v>24</v>
      </c>
      <c r="V22" s="549" t="s">
        <v>34</v>
      </c>
      <c r="W22" s="549" t="s">
        <v>21</v>
      </c>
      <c r="X22" s="549" t="s">
        <v>40</v>
      </c>
      <c r="Y22" s="549" t="s">
        <v>42</v>
      </c>
      <c r="Z22" s="565" t="s">
        <v>36</v>
      </c>
      <c r="AA22" s="556" t="s">
        <v>21</v>
      </c>
      <c r="AB22" s="556" t="s">
        <v>41</v>
      </c>
      <c r="AC22" s="585" t="s">
        <v>28</v>
      </c>
      <c r="AD22" s="584" t="s">
        <v>34</v>
      </c>
      <c r="AE22" s="584" t="s">
        <v>21</v>
      </c>
      <c r="AF22" s="582"/>
      <c r="AG22" s="550"/>
      <c r="AH22" s="590"/>
      <c r="AI22" s="587">
        <f t="shared" si="2"/>
        <v>16</v>
      </c>
      <c r="AJ22" s="100">
        <f t="shared" si="3"/>
        <v>0</v>
      </c>
      <c r="AK22" s="101">
        <f t="shared" si="4"/>
        <v>20</v>
      </c>
      <c r="AL22" s="104" t="s">
        <v>48</v>
      </c>
      <c r="AN22" s="55">
        <f t="shared" si="15"/>
        <v>0</v>
      </c>
      <c r="AO22" s="55">
        <f t="shared" si="5"/>
        <v>8</v>
      </c>
      <c r="AP22" s="55">
        <f t="shared" si="6"/>
        <v>8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2</v>
      </c>
      <c r="AV22" s="55">
        <f t="shared" si="12"/>
        <v>2</v>
      </c>
      <c r="AW22" s="55">
        <f t="shared" si="13"/>
        <v>2</v>
      </c>
      <c r="AX22" s="55">
        <f t="shared" si="14"/>
        <v>2</v>
      </c>
    </row>
    <row r="23" spans="1:50" ht="14">
      <c r="A23" s="433" t="s">
        <v>46</v>
      </c>
      <c r="B23" s="37" t="s">
        <v>32</v>
      </c>
      <c r="C23" s="558" t="s">
        <v>166</v>
      </c>
      <c r="D23" s="107" t="s">
        <v>21</v>
      </c>
      <c r="E23" s="143" t="s">
        <v>21</v>
      </c>
      <c r="F23" s="107" t="s">
        <v>36</v>
      </c>
      <c r="G23" s="107" t="s">
        <v>28</v>
      </c>
      <c r="H23" s="107" t="s">
        <v>34</v>
      </c>
      <c r="I23" s="107" t="s">
        <v>21</v>
      </c>
      <c r="J23" s="107" t="s">
        <v>40</v>
      </c>
      <c r="K23" s="107" t="s">
        <v>28</v>
      </c>
      <c r="L23" s="107" t="s">
        <v>34</v>
      </c>
      <c r="M23" s="107" t="s">
        <v>21</v>
      </c>
      <c r="N23" s="148" t="s">
        <v>41</v>
      </c>
      <c r="O23" s="107" t="s">
        <v>42</v>
      </c>
      <c r="P23" s="107" t="s">
        <v>42</v>
      </c>
      <c r="Q23" s="107" t="s">
        <v>21</v>
      </c>
      <c r="R23" s="107" t="s">
        <v>40</v>
      </c>
      <c r="S23" s="107" t="s">
        <v>36</v>
      </c>
      <c r="T23" s="107" t="s">
        <v>28</v>
      </c>
      <c r="U23" s="107" t="s">
        <v>34</v>
      </c>
      <c r="V23" s="107" t="s">
        <v>21</v>
      </c>
      <c r="W23" s="107" t="s">
        <v>40</v>
      </c>
      <c r="X23" s="107" t="s">
        <v>36</v>
      </c>
      <c r="Y23" s="107" t="s">
        <v>21</v>
      </c>
      <c r="Z23" s="148" t="s">
        <v>28</v>
      </c>
      <c r="AA23" s="107" t="s">
        <v>34</v>
      </c>
      <c r="AB23" s="107" t="s">
        <v>21</v>
      </c>
      <c r="AC23" s="107" t="s">
        <v>40</v>
      </c>
      <c r="AD23" s="107" t="s">
        <v>36</v>
      </c>
      <c r="AE23" s="107" t="s">
        <v>36</v>
      </c>
      <c r="AF23" s="107"/>
      <c r="AG23" s="107"/>
      <c r="AH23" s="107"/>
      <c r="AI23" s="587">
        <f t="shared" si="2"/>
        <v>16</v>
      </c>
      <c r="AJ23" s="100">
        <f t="shared" si="3"/>
        <v>0</v>
      </c>
      <c r="AK23" s="101">
        <f t="shared" si="4"/>
        <v>16</v>
      </c>
      <c r="AL23" s="104" t="s">
        <v>48</v>
      </c>
      <c r="AM23" s="98"/>
      <c r="AN23" s="55">
        <f t="shared" si="15"/>
        <v>0</v>
      </c>
      <c r="AO23" s="55">
        <f t="shared" si="5"/>
        <v>8</v>
      </c>
      <c r="AP23" s="55">
        <f t="shared" si="6"/>
        <v>8</v>
      </c>
      <c r="AQ23" s="55">
        <f t="shared" si="7"/>
        <v>0</v>
      </c>
      <c r="AR23" s="55">
        <f t="shared" si="8"/>
        <v>0</v>
      </c>
      <c r="AS23" s="55">
        <f t="shared" si="9"/>
        <v>0</v>
      </c>
      <c r="AT23" s="55">
        <f t="shared" si="10"/>
        <v>0</v>
      </c>
      <c r="AU23" s="55">
        <f t="shared" si="11"/>
        <v>4</v>
      </c>
      <c r="AV23" s="55">
        <f t="shared" si="12"/>
        <v>4</v>
      </c>
      <c r="AW23" s="55">
        <f t="shared" si="13"/>
        <v>4</v>
      </c>
      <c r="AX23" s="55">
        <f t="shared" si="14"/>
        <v>4</v>
      </c>
    </row>
    <row r="24" spans="1:50" ht="14">
      <c r="A24" s="19"/>
      <c r="B24" s="434"/>
      <c r="C24" s="559"/>
      <c r="D24" s="547"/>
      <c r="E24" s="547"/>
      <c r="F24" s="547"/>
      <c r="G24" s="547"/>
      <c r="H24" s="547"/>
      <c r="I24" s="547"/>
      <c r="J24" s="548"/>
      <c r="K24" s="568"/>
      <c r="L24" s="560"/>
      <c r="M24" s="547"/>
      <c r="N24" s="569"/>
      <c r="O24" s="547"/>
      <c r="P24" s="547"/>
      <c r="Q24" s="547"/>
      <c r="R24" s="547"/>
      <c r="S24" s="547"/>
      <c r="T24" s="547"/>
      <c r="U24" s="547"/>
      <c r="V24" s="547"/>
      <c r="W24" s="547"/>
      <c r="X24" s="560"/>
      <c r="Y24" s="547"/>
      <c r="Z24" s="566"/>
      <c r="AA24" s="560"/>
      <c r="AB24" s="547"/>
      <c r="AC24" s="560"/>
      <c r="AD24" s="560"/>
      <c r="AE24" s="560"/>
      <c r="AF24" s="560"/>
      <c r="AG24" s="560"/>
      <c r="AH24" s="560"/>
      <c r="AI24" s="587">
        <f>SUM(AO25:AP25)</f>
        <v>0</v>
      </c>
      <c r="AJ24" s="100">
        <f t="shared" si="3"/>
        <v>0</v>
      </c>
      <c r="AK24" s="101">
        <f>SUM(AQ25:AX25)</f>
        <v>0</v>
      </c>
      <c r="AL24" s="373"/>
      <c r="AM24" s="98"/>
      <c r="AN24" s="55" t="e">
        <f>COUNTIF(#REF!,"日")</f>
        <v>#REF!</v>
      </c>
      <c r="AO24" s="55" t="e">
        <f>COUNTIF(#REF!,"ヤ")</f>
        <v>#REF!</v>
      </c>
      <c r="AP24" s="55" t="e">
        <f>COUNTIF(#REF!,"ﾔ")</f>
        <v>#REF!</v>
      </c>
      <c r="AQ24" s="55" t="e">
        <f>COUNTIF(#REF!,"2-")</f>
        <v>#REF!</v>
      </c>
      <c r="AR24" s="55" t="e">
        <f>COUNTIF(#REF!,"2－")</f>
        <v>#REF!</v>
      </c>
      <c r="AS24" s="55" t="e">
        <f>COUNTIF(#REF!,"２-")</f>
        <v>#REF!</v>
      </c>
      <c r="AT24" s="55" t="e">
        <f>COUNTIF(#REF!,"２－")</f>
        <v>#REF!</v>
      </c>
      <c r="AU24" s="55" t="e">
        <f>COUNTIF(#REF!,"3-")</f>
        <v>#REF!</v>
      </c>
      <c r="AV24" s="55" t="e">
        <f>COUNTIF(#REF!,"3－")</f>
        <v>#REF!</v>
      </c>
      <c r="AW24" s="55" t="e">
        <f>COUNTIF(#REF!,"３-")</f>
        <v>#REF!</v>
      </c>
      <c r="AX24" s="55" t="e">
        <f>COUNTIF(#REF!,"３－")</f>
        <v>#REF!</v>
      </c>
    </row>
    <row r="25" spans="1:50" ht="14">
      <c r="A25" s="19"/>
      <c r="B25" s="367"/>
      <c r="C25" s="559"/>
      <c r="D25" s="547"/>
      <c r="E25" s="547"/>
      <c r="F25" s="547"/>
      <c r="G25" s="547"/>
      <c r="H25" s="547"/>
      <c r="I25" s="547"/>
      <c r="J25" s="547"/>
      <c r="K25" s="547"/>
      <c r="L25" s="547"/>
      <c r="M25" s="560"/>
      <c r="N25" s="569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66"/>
      <c r="AA25" s="547"/>
      <c r="AB25" s="547"/>
      <c r="AC25" s="547"/>
      <c r="AD25" s="547"/>
      <c r="AE25" s="547"/>
      <c r="AF25" s="547"/>
      <c r="AG25" s="547"/>
      <c r="AH25" s="547"/>
      <c r="AI25" s="587">
        <f>SUM(AO26:AP26)</f>
        <v>0</v>
      </c>
      <c r="AJ25" s="100">
        <f t="shared" si="3"/>
        <v>0</v>
      </c>
      <c r="AK25" s="101">
        <f>SUM(AQ26:AX26)</f>
        <v>0</v>
      </c>
      <c r="AL25" s="373"/>
      <c r="AM25" s="98"/>
      <c r="AN25" s="55"/>
      <c r="AO25" s="55">
        <f>COUNTIF(D24:AH24,"ヤ")</f>
        <v>0</v>
      </c>
      <c r="AP25" s="55">
        <f>COUNTIF(D24:AH24,"ﾔ")</f>
        <v>0</v>
      </c>
      <c r="AQ25" s="55">
        <f>COUNTIF(D24:AH24,"2-")</f>
        <v>0</v>
      </c>
      <c r="AR25" s="55">
        <f>COUNTIF(D24:AH24,"2－")</f>
        <v>0</v>
      </c>
      <c r="AS25" s="55">
        <f>COUNTIF(D24:AH24,"２-")</f>
        <v>0</v>
      </c>
      <c r="AT25" s="55">
        <f>COUNTIF(D24:AH24,"２－")</f>
        <v>0</v>
      </c>
      <c r="AU25" s="55">
        <f>COUNTIF(D24:AH24,"3-")</f>
        <v>0</v>
      </c>
      <c r="AV25" s="55">
        <f>COUNTIF(D24:AH24,"3－")</f>
        <v>0</v>
      </c>
      <c r="AW25" s="55">
        <f>COUNTIF(D24:AH24,"３-")</f>
        <v>0</v>
      </c>
      <c r="AX25" s="55">
        <f>COUNTIF(D24:AH24,"３－")</f>
        <v>0</v>
      </c>
    </row>
    <row r="26" spans="1:50" ht="14">
      <c r="A26" s="19"/>
      <c r="B26" s="295"/>
      <c r="C26" s="559"/>
      <c r="D26" s="547"/>
      <c r="E26" s="548"/>
      <c r="F26" s="547"/>
      <c r="G26" s="547"/>
      <c r="H26" s="547"/>
      <c r="I26" s="547"/>
      <c r="J26" s="548"/>
      <c r="K26" s="548"/>
      <c r="L26" s="548"/>
      <c r="M26" s="547"/>
      <c r="N26" s="566"/>
      <c r="O26" s="548"/>
      <c r="P26" s="548"/>
      <c r="Q26" s="548"/>
      <c r="R26" s="547"/>
      <c r="S26" s="547"/>
      <c r="T26" s="548"/>
      <c r="U26" s="548"/>
      <c r="V26" s="548"/>
      <c r="W26" s="548"/>
      <c r="X26" s="548"/>
      <c r="Y26" s="548"/>
      <c r="Z26" s="566"/>
      <c r="AA26" s="548"/>
      <c r="AB26" s="548"/>
      <c r="AC26" s="548"/>
      <c r="AD26" s="548"/>
      <c r="AE26" s="548"/>
      <c r="AF26" s="548"/>
      <c r="AG26" s="548"/>
      <c r="AH26" s="548"/>
      <c r="AI26" s="587">
        <f>SUM(AO27:AP27)</f>
        <v>0</v>
      </c>
      <c r="AJ26" s="100">
        <f t="shared" si="3"/>
        <v>0</v>
      </c>
      <c r="AK26" s="101">
        <f>SUM(AQ27:AX27)</f>
        <v>0</v>
      </c>
      <c r="AL26" s="228"/>
      <c r="AM26" s="98"/>
      <c r="AN26" s="55"/>
      <c r="AO26" s="55">
        <f>COUNTIF(D25:AH25,"ヤ")</f>
        <v>0</v>
      </c>
      <c r="AP26" s="55">
        <f>COUNTIF(D25:AH25,"ﾔ")</f>
        <v>0</v>
      </c>
      <c r="AQ26" s="55">
        <f>COUNTIF(D25:AH25,"2-")</f>
        <v>0</v>
      </c>
      <c r="AR26" s="55">
        <f>COUNTIF(D25:AH25,"2－")</f>
        <v>0</v>
      </c>
      <c r="AS26" s="55">
        <f>COUNTIF(D25:AH25,"２-")</f>
        <v>0</v>
      </c>
      <c r="AT26" s="55">
        <f>COUNTIF(D25:AH25,"２－")</f>
        <v>0</v>
      </c>
      <c r="AU26" s="55">
        <f>COUNTIF(D25:AH25,"3-")</f>
        <v>0</v>
      </c>
      <c r="AV26" s="55">
        <f>COUNTIF(D25:AH25,"3－")</f>
        <v>0</v>
      </c>
      <c r="AW26" s="55">
        <f>COUNTIF(D25:AH25,"３-")</f>
        <v>0</v>
      </c>
      <c r="AX26" s="55">
        <f>COUNTIF(D25:AH25,"３－")</f>
        <v>0</v>
      </c>
    </row>
    <row r="27" spans="1:50" ht="14">
      <c r="A27" s="1258" t="s">
        <v>62</v>
      </c>
      <c r="B27" s="1258"/>
      <c r="C27" s="1258"/>
      <c r="D27" s="65"/>
      <c r="E27" s="532"/>
      <c r="F27" s="47"/>
      <c r="G27" s="166"/>
      <c r="H27" s="46"/>
      <c r="I27" s="53"/>
      <c r="J27" s="64"/>
      <c r="K27" s="65"/>
      <c r="L27" s="371"/>
      <c r="M27" s="46"/>
      <c r="N27" s="46"/>
      <c r="O27" s="67"/>
      <c r="P27" s="193"/>
      <c r="Q27" s="79"/>
      <c r="R27" s="462"/>
      <c r="S27" s="371"/>
      <c r="T27" s="46"/>
      <c r="U27" s="46"/>
      <c r="V27" s="46"/>
      <c r="W27" s="371"/>
      <c r="X27" s="81"/>
      <c r="Y27" s="65"/>
      <c r="Z27" s="46"/>
      <c r="AA27" s="46"/>
      <c r="AB27" s="371"/>
      <c r="AC27" s="46"/>
      <c r="AD27" s="46"/>
      <c r="AE27" s="46"/>
      <c r="AF27" s="46"/>
      <c r="AG27" s="46"/>
      <c r="AH27" s="46"/>
      <c r="AI27" s="108"/>
      <c r="AJ27" s="109"/>
      <c r="AK27" s="110"/>
      <c r="AL27" s="111"/>
      <c r="AN27" s="55">
        <f>COUNTIF(D26:AH26,"日")</f>
        <v>0</v>
      </c>
      <c r="AO27" s="55">
        <f>COUNTIF(D26:AH26,"ヤ")</f>
        <v>0</v>
      </c>
      <c r="AP27" s="55">
        <f>COUNTIF(D26:AH26,"ﾔ")</f>
        <v>0</v>
      </c>
      <c r="AQ27" s="55">
        <f>COUNTIF(D26:AH26,"2-")</f>
        <v>0</v>
      </c>
      <c r="AR27" s="55">
        <f>COUNTIF(D26:AH26,"2－")</f>
        <v>0</v>
      </c>
      <c r="AS27" s="55">
        <f>COUNTIF(D26:AH26,"２-")</f>
        <v>0</v>
      </c>
      <c r="AT27" s="55">
        <f>COUNTIF(D26:AH26,"２－")</f>
        <v>0</v>
      </c>
      <c r="AU27" s="55">
        <f>COUNTIF(D26:AH26,"3-")</f>
        <v>0</v>
      </c>
      <c r="AV27" s="55">
        <f>COUNTIF(D26:AH26,"3－")</f>
        <v>0</v>
      </c>
      <c r="AW27" s="55">
        <f>COUNTIF(D26:AH26,"３-")</f>
        <v>0</v>
      </c>
      <c r="AX27" s="55">
        <f>COUNTIF(D26:AH26,"３－")</f>
        <v>0</v>
      </c>
    </row>
    <row r="28" spans="1:50" ht="14">
      <c r="A28" s="1259" t="s">
        <v>63</v>
      </c>
      <c r="B28" s="1259"/>
      <c r="C28" s="49"/>
      <c r="D28" s="1315" t="s">
        <v>67</v>
      </c>
      <c r="E28" s="1311"/>
      <c r="F28" s="1311"/>
      <c r="G28" s="1311"/>
      <c r="H28" s="1311"/>
      <c r="I28" s="1311"/>
      <c r="J28" s="1311" t="s">
        <v>163</v>
      </c>
      <c r="K28" s="1311"/>
      <c r="L28" s="1311" t="s">
        <v>164</v>
      </c>
      <c r="M28" s="1311"/>
      <c r="N28" s="1311"/>
      <c r="O28" s="1311"/>
      <c r="P28" s="1311"/>
      <c r="Q28" s="1311"/>
      <c r="R28" s="1311"/>
      <c r="S28" s="1311"/>
      <c r="T28" s="1311"/>
      <c r="U28" s="1311"/>
      <c r="V28" s="1311"/>
      <c r="W28" s="1311"/>
      <c r="X28" s="1311"/>
      <c r="Y28" s="1311"/>
      <c r="Z28" s="1311"/>
      <c r="AA28" s="1311"/>
      <c r="AB28" s="1311" t="s">
        <v>84</v>
      </c>
      <c r="AC28" s="1310"/>
      <c r="AD28" s="1311"/>
      <c r="AE28" s="1311"/>
      <c r="AF28" s="1311"/>
      <c r="AG28" s="1312"/>
      <c r="AH28" s="1286"/>
      <c r="AI28" s="479"/>
      <c r="AJ28" s="480"/>
      <c r="AK28" s="481"/>
      <c r="AL28" s="482"/>
      <c r="AO28" s="55">
        <f>COUNTIF(D27:AH27,"ヤ")</f>
        <v>0</v>
      </c>
      <c r="AP28" s="55">
        <f>COUNTIF(D27:AH27,"ﾔ")</f>
        <v>0</v>
      </c>
      <c r="AQ28" s="55">
        <f>COUNTIF(D27:AH27,"2-")</f>
        <v>0</v>
      </c>
      <c r="AR28" s="55">
        <f>COUNTIF(D27:AH27,"2－")</f>
        <v>0</v>
      </c>
      <c r="AS28" s="55">
        <f>COUNTIF(D27:AH27,"２-")</f>
        <v>0</v>
      </c>
      <c r="AT28" s="55">
        <f>COUNTIF(D27:AH27,"２－")</f>
        <v>0</v>
      </c>
      <c r="AU28" s="55">
        <f>COUNTIF(D27:AH27,"3-")</f>
        <v>0</v>
      </c>
      <c r="AV28" s="55">
        <f>COUNTIF(D27:AH27,"3－")</f>
        <v>0</v>
      </c>
      <c r="AW28" s="55">
        <f>COUNTIF(D27:AH27,"３-")</f>
        <v>0</v>
      </c>
      <c r="AX28" s="55">
        <f>COUNTIF(D27:AH27,"３－")</f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  <c r="AO29" s="55">
        <f>COUNTIF(D28:AH28,"ヤ")</f>
        <v>0</v>
      </c>
      <c r="AP29" s="55">
        <f>COUNTIF(D28:AH28,"ﾔ")</f>
        <v>0</v>
      </c>
      <c r="AQ29" s="55">
        <f>COUNTIF(D28:AH28,"2-")</f>
        <v>0</v>
      </c>
      <c r="AR29" s="55">
        <f>COUNTIF(D28:AH28,"2－")</f>
        <v>0</v>
      </c>
      <c r="AS29" s="55">
        <f>COUNTIF(D28:AH28,"２-")</f>
        <v>0</v>
      </c>
      <c r="AT29" s="55">
        <f>COUNTIF(D28:AH28,"２－")</f>
        <v>0</v>
      </c>
      <c r="AU29" s="55">
        <f>COUNTIF(D28:AH28,"3-")</f>
        <v>0</v>
      </c>
      <c r="AV29" s="55">
        <f>COUNTIF(D28:AH28,"3－")</f>
        <v>0</v>
      </c>
      <c r="AW29" s="55">
        <f>COUNTIF(D28:AH28,"３-")</f>
        <v>0</v>
      </c>
      <c r="AX29" s="55">
        <f>COUNTIF(D28:AH28,"３－")</f>
        <v>0</v>
      </c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0</v>
      </c>
      <c r="AG35" s="55">
        <f t="shared" si="16"/>
        <v>0</v>
      </c>
      <c r="AH35" s="55">
        <f t="shared" si="16"/>
        <v>0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0</v>
      </c>
      <c r="G36" s="55">
        <f t="shared" si="17"/>
        <v>1</v>
      </c>
      <c r="H36" s="55">
        <f t="shared" si="17"/>
        <v>0</v>
      </c>
      <c r="I36" s="55">
        <f t="shared" si="17"/>
        <v>0</v>
      </c>
      <c r="J36" s="55">
        <f t="shared" si="17"/>
        <v>0</v>
      </c>
      <c r="K36" s="55">
        <f t="shared" si="17"/>
        <v>0</v>
      </c>
      <c r="L36" s="55">
        <f t="shared" si="17"/>
        <v>1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0</v>
      </c>
      <c r="Q36" s="55">
        <f t="shared" si="17"/>
        <v>0</v>
      </c>
      <c r="R36" s="55">
        <f t="shared" si="17"/>
        <v>1</v>
      </c>
      <c r="S36" s="55">
        <f t="shared" si="17"/>
        <v>1</v>
      </c>
      <c r="T36" s="55">
        <f t="shared" si="17"/>
        <v>0</v>
      </c>
      <c r="U36" s="55">
        <f t="shared" si="17"/>
        <v>0</v>
      </c>
      <c r="V36" s="55">
        <f t="shared" si="17"/>
        <v>0</v>
      </c>
      <c r="W36" s="55">
        <f t="shared" si="17"/>
        <v>1</v>
      </c>
      <c r="X36" s="55">
        <f t="shared" si="17"/>
        <v>0</v>
      </c>
      <c r="Y36" s="55">
        <f t="shared" si="17"/>
        <v>0</v>
      </c>
      <c r="Z36" s="55">
        <f t="shared" si="17"/>
        <v>0</v>
      </c>
      <c r="AA36" s="55">
        <f t="shared" si="17"/>
        <v>0</v>
      </c>
      <c r="AB36" s="55">
        <f t="shared" si="17"/>
        <v>1</v>
      </c>
      <c r="AC36" s="55">
        <f t="shared" si="17"/>
        <v>0</v>
      </c>
      <c r="AD36" s="55">
        <f t="shared" si="17"/>
        <v>0</v>
      </c>
      <c r="AE36" s="55">
        <f t="shared" si="17"/>
        <v>0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0</v>
      </c>
      <c r="AG37" s="55">
        <f t="shared" si="18"/>
        <v>0</v>
      </c>
      <c r="AH37" s="55">
        <f t="shared" si="18"/>
        <v>0</v>
      </c>
    </row>
    <row r="38" spans="1:38" ht="14" hidden="1" outlineLevel="1">
      <c r="C38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0</v>
      </c>
      <c r="AG38" s="55">
        <f t="shared" si="19"/>
        <v>0</v>
      </c>
      <c r="AH38" s="55">
        <f t="shared" si="19"/>
        <v>0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0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0</v>
      </c>
      <c r="O39" s="55">
        <f t="shared" si="20"/>
        <v>1</v>
      </c>
      <c r="P39" s="55">
        <f t="shared" si="20"/>
        <v>1</v>
      </c>
      <c r="Q39" s="55">
        <f t="shared" si="20"/>
        <v>0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0</v>
      </c>
      <c r="AG39" s="55">
        <f t="shared" si="20"/>
        <v>0</v>
      </c>
      <c r="AH39" s="55">
        <f t="shared" si="20"/>
        <v>0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0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0</v>
      </c>
      <c r="O40" s="55">
        <f t="shared" si="21"/>
        <v>1</v>
      </c>
      <c r="P40" s="55">
        <f t="shared" si="21"/>
        <v>1</v>
      </c>
      <c r="Q40" s="55">
        <f t="shared" si="21"/>
        <v>0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0</v>
      </c>
      <c r="AG40" s="55">
        <f t="shared" si="21"/>
        <v>0</v>
      </c>
      <c r="AH40" s="55">
        <f t="shared" si="21"/>
        <v>0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0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0</v>
      </c>
      <c r="O41" s="55">
        <f t="shared" si="22"/>
        <v>1</v>
      </c>
      <c r="P41" s="55">
        <f t="shared" si="22"/>
        <v>1</v>
      </c>
      <c r="Q41" s="55">
        <f t="shared" si="22"/>
        <v>0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0</v>
      </c>
      <c r="AG41" s="55">
        <f t="shared" si="22"/>
        <v>0</v>
      </c>
      <c r="AH41" s="55">
        <f t="shared" si="22"/>
        <v>0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1</v>
      </c>
      <c r="H42" s="55">
        <f t="shared" si="23"/>
        <v>1</v>
      </c>
      <c r="I42" s="55">
        <f t="shared" si="23"/>
        <v>1</v>
      </c>
      <c r="J42" s="55">
        <f t="shared" si="23"/>
        <v>0</v>
      </c>
      <c r="K42" s="55">
        <f t="shared" si="23"/>
        <v>1</v>
      </c>
      <c r="L42" s="55">
        <f t="shared" si="23"/>
        <v>1</v>
      </c>
      <c r="M42" s="55">
        <f t="shared" si="23"/>
        <v>1</v>
      </c>
      <c r="N42" s="55">
        <f t="shared" si="23"/>
        <v>0</v>
      </c>
      <c r="O42" s="55">
        <f t="shared" si="23"/>
        <v>1</v>
      </c>
      <c r="P42" s="55">
        <f t="shared" si="23"/>
        <v>1</v>
      </c>
      <c r="Q42" s="55">
        <f t="shared" si="23"/>
        <v>0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0</v>
      </c>
      <c r="AG42" s="55">
        <f t="shared" si="23"/>
        <v>0</v>
      </c>
      <c r="AH42" s="55">
        <f t="shared" si="23"/>
        <v>0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0</v>
      </c>
      <c r="AG43" s="55">
        <f t="shared" si="24"/>
        <v>0</v>
      </c>
      <c r="AH43" s="55">
        <f t="shared" si="24"/>
        <v>0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0</v>
      </c>
      <c r="AG44" s="55">
        <f t="shared" si="25"/>
        <v>0</v>
      </c>
      <c r="AH44" s="55">
        <f t="shared" si="25"/>
        <v>0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0</v>
      </c>
      <c r="AG45" s="55">
        <f t="shared" si="26"/>
        <v>0</v>
      </c>
      <c r="AH45" s="55">
        <f t="shared" si="26"/>
        <v>0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0</v>
      </c>
      <c r="AG46" s="55">
        <f t="shared" si="27"/>
        <v>0</v>
      </c>
      <c r="AH46" s="55">
        <f t="shared" si="27"/>
        <v>0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2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0</v>
      </c>
      <c r="AG47" s="55">
        <f t="shared" si="28"/>
        <v>0</v>
      </c>
      <c r="AH47" s="55">
        <f t="shared" si="28"/>
        <v>0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2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0</v>
      </c>
      <c r="AG48" s="55">
        <f t="shared" si="29"/>
        <v>0</v>
      </c>
      <c r="AH48" s="55">
        <f t="shared" si="29"/>
        <v>0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2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0</v>
      </c>
      <c r="AG49" s="55">
        <f t="shared" si="30"/>
        <v>0</v>
      </c>
      <c r="AH49" s="55">
        <f t="shared" si="30"/>
        <v>0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2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0</v>
      </c>
      <c r="AG50" s="55">
        <f t="shared" si="31"/>
        <v>0</v>
      </c>
      <c r="AH50" s="55">
        <f t="shared" si="31"/>
        <v>0</v>
      </c>
    </row>
    <row r="51" spans="3:34" s="1" customFormat="1" ht="27" hidden="1" customHeight="1" outlineLevel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0</v>
      </c>
      <c r="AG51" s="55">
        <f t="shared" si="32"/>
        <v>0</v>
      </c>
      <c r="AH51" s="55">
        <f t="shared" si="32"/>
        <v>0</v>
      </c>
    </row>
    <row r="52" spans="3:34" s="1" customFormat="1" ht="14" collapsed="1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0</v>
      </c>
      <c r="AG52" s="55">
        <f t="shared" si="33"/>
        <v>0</v>
      </c>
      <c r="AH52" s="55">
        <f t="shared" si="33"/>
        <v>0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4</v>
      </c>
      <c r="H53" s="55">
        <f t="shared" si="34"/>
        <v>4</v>
      </c>
      <c r="I53" s="55">
        <f t="shared" si="34"/>
        <v>4</v>
      </c>
      <c r="J53" s="55">
        <f t="shared" si="34"/>
        <v>0</v>
      </c>
      <c r="K53" s="55">
        <f t="shared" si="34"/>
        <v>4</v>
      </c>
      <c r="L53" s="55">
        <f t="shared" si="34"/>
        <v>4</v>
      </c>
      <c r="M53" s="55">
        <f t="shared" si="34"/>
        <v>4</v>
      </c>
      <c r="N53" s="55">
        <f t="shared" si="34"/>
        <v>0</v>
      </c>
      <c r="O53" s="55">
        <f t="shared" si="34"/>
        <v>4</v>
      </c>
      <c r="P53" s="55">
        <f t="shared" si="34"/>
        <v>4</v>
      </c>
      <c r="Q53" s="55">
        <f t="shared" si="34"/>
        <v>0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0</v>
      </c>
      <c r="AG53" s="55">
        <f t="shared" si="34"/>
        <v>0</v>
      </c>
      <c r="AH53" s="55">
        <f t="shared" si="34"/>
        <v>0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0</v>
      </c>
      <c r="AG54" s="55">
        <f t="shared" si="35"/>
        <v>0</v>
      </c>
      <c r="AH54" s="55">
        <f t="shared" si="35"/>
        <v>0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0</v>
      </c>
      <c r="AG55" s="55">
        <f t="shared" si="36"/>
        <v>0</v>
      </c>
      <c r="AH55" s="55">
        <f t="shared" si="36"/>
        <v>0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8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0</v>
      </c>
      <c r="AG56" s="55">
        <f t="shared" si="37"/>
        <v>0</v>
      </c>
      <c r="AH56" s="55">
        <f t="shared" si="37"/>
        <v>0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0</v>
      </c>
      <c r="G57" s="55">
        <f t="shared" si="38"/>
        <v>1</v>
      </c>
      <c r="H57" s="55">
        <f t="shared" si="38"/>
        <v>0</v>
      </c>
      <c r="I57" s="55">
        <f t="shared" si="38"/>
        <v>0</v>
      </c>
      <c r="J57" s="55">
        <f t="shared" si="38"/>
        <v>0</v>
      </c>
      <c r="K57" s="55">
        <f t="shared" si="38"/>
        <v>0</v>
      </c>
      <c r="L57" s="55">
        <f t="shared" si="38"/>
        <v>1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0</v>
      </c>
      <c r="Q57" s="55">
        <f t="shared" si="38"/>
        <v>0</v>
      </c>
      <c r="R57" s="55">
        <f t="shared" si="38"/>
        <v>1</v>
      </c>
      <c r="S57" s="55">
        <f t="shared" si="38"/>
        <v>1</v>
      </c>
      <c r="T57" s="55">
        <f t="shared" si="38"/>
        <v>0</v>
      </c>
      <c r="U57" s="55">
        <f t="shared" si="38"/>
        <v>0</v>
      </c>
      <c r="V57" s="55">
        <f t="shared" si="38"/>
        <v>0</v>
      </c>
      <c r="W57" s="55">
        <f t="shared" si="38"/>
        <v>1</v>
      </c>
      <c r="X57" s="55">
        <f t="shared" si="38"/>
        <v>0</v>
      </c>
      <c r="Y57" s="55">
        <f t="shared" si="38"/>
        <v>0</v>
      </c>
      <c r="Z57" s="55">
        <f t="shared" si="38"/>
        <v>0</v>
      </c>
      <c r="AA57" s="55">
        <f t="shared" si="38"/>
        <v>0</v>
      </c>
      <c r="AB57" s="55">
        <f t="shared" si="38"/>
        <v>1</v>
      </c>
      <c r="AC57" s="55">
        <f t="shared" si="38"/>
        <v>0</v>
      </c>
      <c r="AD57" s="55">
        <f t="shared" si="38"/>
        <v>0</v>
      </c>
      <c r="AE57" s="55">
        <f t="shared" si="38"/>
        <v>0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140" priority="108" stopIfTrue="1">
      <formula>AND(WEEKDAY(C$5)=1)</formula>
    </cfRule>
  </conditionalFormatting>
  <conditionalFormatting sqref="D19:D23">
    <cfRule type="expression" dxfId="10139" priority="4" stopIfTrue="1">
      <formula>AND(WEEKDAY(D$5)=1)</formula>
    </cfRule>
  </conditionalFormatting>
  <conditionalFormatting sqref="D14:E15">
    <cfRule type="expression" dxfId="10138" priority="51" stopIfTrue="1">
      <formula>AND(WEEKDAY(D$5)=1)</formula>
    </cfRule>
  </conditionalFormatting>
  <conditionalFormatting sqref="D12:G13">
    <cfRule type="expression" dxfId="10137" priority="23" stopIfTrue="1">
      <formula>AND(WEEKDAY(D$5)=1)</formula>
    </cfRule>
  </conditionalFormatting>
  <conditionalFormatting sqref="D8:I11">
    <cfRule type="expression" dxfId="10136" priority="171" stopIfTrue="1">
      <formula>AND(WEEKDAY(D$5)=1)</formula>
    </cfRule>
  </conditionalFormatting>
  <conditionalFormatting sqref="D15:I15">
    <cfRule type="expression" dxfId="10135" priority="53" stopIfTrue="1">
      <formula>AND(WEEKDAY(D$5)=1)</formula>
    </cfRule>
  </conditionalFormatting>
  <conditionalFormatting sqref="D22:N22">
    <cfRule type="expression" dxfId="10134" priority="192" stopIfTrue="1">
      <formula>AND(WEEKDAY(D$5)=1)</formula>
    </cfRule>
  </conditionalFormatting>
  <conditionalFormatting sqref="D16:AA17">
    <cfRule type="expression" dxfId="10133" priority="143" stopIfTrue="1">
      <formula>AND(WEEKDAY(D$5)=1)</formula>
    </cfRule>
  </conditionalFormatting>
  <conditionalFormatting sqref="D5:AH7">
    <cfRule type="expression" dxfId="10132" priority="220" stopIfTrue="1">
      <formula>AND(WEEKDAY(D$5)=1)</formula>
    </cfRule>
  </conditionalFormatting>
  <conditionalFormatting sqref="D24:AH26">
    <cfRule type="expression" dxfId="10131" priority="64" stopIfTrue="1">
      <formula>AND(WEEKDAY(D$5)=1)</formula>
    </cfRule>
  </conditionalFormatting>
  <conditionalFormatting sqref="E19:AF22">
    <cfRule type="expression" dxfId="10130" priority="9" stopIfTrue="1">
      <formula>AND(WEEKDAY(E$5)=1)</formula>
    </cfRule>
  </conditionalFormatting>
  <conditionalFormatting sqref="E23:AH23">
    <cfRule type="expression" dxfId="10129" priority="19" stopIfTrue="1">
      <formula>AND(WEEKDAY(E$5)=1)</formula>
    </cfRule>
  </conditionalFormatting>
  <conditionalFormatting sqref="F12:F15">
    <cfRule type="expression" dxfId="10128" priority="22" stopIfTrue="1">
      <formula>AND(WEEKDAY(F$5)=1)</formula>
    </cfRule>
  </conditionalFormatting>
  <conditionalFormatting sqref="F19:F20">
    <cfRule type="expression" dxfId="10127" priority="26" stopIfTrue="1">
      <formula>AND(WEEKDAY(F$5)=1)</formula>
    </cfRule>
  </conditionalFormatting>
  <conditionalFormatting sqref="F21:I21 T21:Y21">
    <cfRule type="expression" dxfId="10126" priority="148" stopIfTrue="1">
      <formula>AND(WEEKDAY(F$5)=1)</formula>
    </cfRule>
  </conditionalFormatting>
  <conditionalFormatting sqref="G19:H19">
    <cfRule type="expression" dxfId="10125" priority="134" stopIfTrue="1">
      <formula>AND(WEEKDAY(G$5)=1)</formula>
    </cfRule>
  </conditionalFormatting>
  <conditionalFormatting sqref="G20:I20">
    <cfRule type="expression" dxfId="10124" priority="27" stopIfTrue="1">
      <formula>AND(WEEKDAY(G$5)=1)</formula>
    </cfRule>
  </conditionalFormatting>
  <conditionalFormatting sqref="H13 G14:H14">
    <cfRule type="expression" dxfId="10123" priority="163" stopIfTrue="1">
      <formula>AND(WEEKDAY(G$5)=1)</formula>
    </cfRule>
  </conditionalFormatting>
  <conditionalFormatting sqref="H12:W12">
    <cfRule type="expression" dxfId="10122" priority="38" stopIfTrue="1">
      <formula>AND(WEEKDAY(H$5)=1)</formula>
    </cfRule>
  </conditionalFormatting>
  <conditionalFormatting sqref="I13:I15">
    <cfRule type="expression" dxfId="10121" priority="62" stopIfTrue="1">
      <formula>AND(WEEKDAY(I$5)=1)</formula>
    </cfRule>
  </conditionalFormatting>
  <conditionalFormatting sqref="I17:J20">
    <cfRule type="expression" dxfId="10120" priority="113" stopIfTrue="1">
      <formula>AND(WEEKDAY(I$5)=1)</formula>
    </cfRule>
  </conditionalFormatting>
  <conditionalFormatting sqref="J9">
    <cfRule type="expression" dxfId="10119" priority="18" stopIfTrue="1">
      <formula>AND(WEEKDAY(J$5)=1)</formula>
    </cfRule>
  </conditionalFormatting>
  <conditionalFormatting sqref="J14:M14">
    <cfRule type="expression" dxfId="10118" priority="157" stopIfTrue="1">
      <formula>AND(WEEKDAY(J$5)=1)</formula>
    </cfRule>
  </conditionalFormatting>
  <conditionalFormatting sqref="J20:M21">
    <cfRule type="expression" dxfId="10117" priority="122" stopIfTrue="1">
      <formula>AND(WEEKDAY(J$5)=1)</formula>
    </cfRule>
  </conditionalFormatting>
  <conditionalFormatting sqref="J15:Z16">
    <cfRule type="expression" dxfId="10116" priority="121" stopIfTrue="1">
      <formula>AND(WEEKDAY(J$5)=1)</formula>
    </cfRule>
  </conditionalFormatting>
  <conditionalFormatting sqref="K10:L11">
    <cfRule type="expression" dxfId="10115" priority="174" stopIfTrue="1">
      <formula>AND(WEEKDAY(K$5)=1)</formula>
    </cfRule>
  </conditionalFormatting>
  <conditionalFormatting sqref="K8:M9">
    <cfRule type="expression" dxfId="10114" priority="149" stopIfTrue="1">
      <formula>AND(WEEKDAY(K$5)=1)</formula>
    </cfRule>
  </conditionalFormatting>
  <conditionalFormatting sqref="K19:M20">
    <cfRule type="expression" dxfId="10113" priority="129" stopIfTrue="1">
      <formula>AND(WEEKDAY(K$5)=1)</formula>
    </cfRule>
  </conditionalFormatting>
  <conditionalFormatting sqref="K17:P18">
    <cfRule type="expression" dxfId="10112" priority="146" stopIfTrue="1">
      <formula>AND(WEEKDAY(K$5)=1)</formula>
    </cfRule>
  </conditionalFormatting>
  <conditionalFormatting sqref="L13:M21">
    <cfRule type="expression" dxfId="10111" priority="158" stopIfTrue="1">
      <formula>AND(WEEKDAY(L$5)=1)</formula>
    </cfRule>
  </conditionalFormatting>
  <conditionalFormatting sqref="M10 M11:P11">
    <cfRule type="expression" dxfId="10110" priority="178" stopIfTrue="1">
      <formula>AND(WEEKDAY(M$5)=1)</formula>
    </cfRule>
  </conditionalFormatting>
  <conditionalFormatting sqref="N14:O16">
    <cfRule type="expression" dxfId="10109" priority="44" stopIfTrue="1">
      <formula>AND(WEEKDAY(N$5)=1)</formula>
    </cfRule>
  </conditionalFormatting>
  <conditionalFormatting sqref="O18:O22">
    <cfRule type="expression" dxfId="10108" priority="123" stopIfTrue="1">
      <formula>AND(WEEKDAY(O$5)=1)</formula>
    </cfRule>
  </conditionalFormatting>
  <conditionalFormatting sqref="O8:S10">
    <cfRule type="expression" dxfId="10107" priority="2" stopIfTrue="1">
      <formula>AND(WEEKDAY(O$5)=1)</formula>
    </cfRule>
  </conditionalFormatting>
  <conditionalFormatting sqref="P12:P15">
    <cfRule type="expression" dxfId="10106" priority="41" stopIfTrue="1">
      <formula>AND(WEEKDAY(P$5)=1)</formula>
    </cfRule>
  </conditionalFormatting>
  <conditionalFormatting sqref="P16:S16 Q17:S17 L18:N18 K19:O19 P20:S20 J21:K22">
    <cfRule type="expression" dxfId="10105" priority="213" stopIfTrue="1">
      <formula>AND(WEEKDAY(J$5)=1)</formula>
    </cfRule>
  </conditionalFormatting>
  <conditionalFormatting sqref="P18:Z18">
    <cfRule type="expression" dxfId="10104" priority="115" stopIfTrue="1">
      <formula>AND(WEEKDAY(P$5)=1)</formula>
    </cfRule>
  </conditionalFormatting>
  <conditionalFormatting sqref="Q14:Q15">
    <cfRule type="expression" dxfId="10103" priority="47" stopIfTrue="1">
      <formula>AND(WEEKDAY(Q$5)=1)</formula>
    </cfRule>
  </conditionalFormatting>
  <conditionalFormatting sqref="Q19:R21">
    <cfRule type="expression" dxfId="10102" priority="135" stopIfTrue="1">
      <formula>AND(WEEKDAY(Q$5)=1)</formula>
    </cfRule>
  </conditionalFormatting>
  <conditionalFormatting sqref="Q19:Z19">
    <cfRule type="expression" dxfId="10101" priority="13" stopIfTrue="1">
      <formula>AND(WEEKDAY(Q$5)=1)</formula>
    </cfRule>
  </conditionalFormatting>
  <conditionalFormatting sqref="R14">
    <cfRule type="expression" dxfId="10100" priority="164" stopIfTrue="1">
      <formula>AND(WEEKDAY(R$5)=1)</formula>
    </cfRule>
  </conditionalFormatting>
  <conditionalFormatting sqref="R22">
    <cfRule type="expression" dxfId="10099" priority="1" stopIfTrue="1">
      <formula>AND(WEEKDAY(R$5)=1)</formula>
    </cfRule>
  </conditionalFormatting>
  <conditionalFormatting sqref="R11:S12">
    <cfRule type="expression" dxfId="10098" priority="40" stopIfTrue="1">
      <formula>AND(WEEKDAY(R$5)=1)</formula>
    </cfRule>
  </conditionalFormatting>
  <conditionalFormatting sqref="R15:S15">
    <cfRule type="expression" dxfId="10097" priority="36" stopIfTrue="1">
      <formula>AND(WEEKDAY(R$5)=1)</formula>
    </cfRule>
  </conditionalFormatting>
  <conditionalFormatting sqref="R9:Z9">
    <cfRule type="expression" dxfId="10096" priority="32" stopIfTrue="1">
      <formula>AND(WEEKDAY(R$5)=1)</formula>
    </cfRule>
  </conditionalFormatting>
  <conditionalFormatting sqref="S13:S14">
    <cfRule type="expression" dxfId="10095" priority="169" stopIfTrue="1">
      <formula>AND(WEEKDAY(S$5)=1)</formula>
    </cfRule>
  </conditionalFormatting>
  <conditionalFormatting sqref="T13:T17">
    <cfRule type="expression" dxfId="10094" priority="35" stopIfTrue="1">
      <formula>AND(WEEKDAY(T$5)=1)</formula>
    </cfRule>
  </conditionalFormatting>
  <conditionalFormatting sqref="T8:Z8 AB8:AB11 AG8:AH22 T10:Z11">
    <cfRule type="expression" dxfId="10093" priority="154" stopIfTrue="1">
      <formula>AND(WEEKDAY(T$5)=1)</formula>
    </cfRule>
  </conditionalFormatting>
  <conditionalFormatting sqref="U14:U16">
    <cfRule type="expression" dxfId="10092" priority="6" stopIfTrue="1">
      <formula>AND(WEEKDAY(U$5)=1)</formula>
    </cfRule>
  </conditionalFormatting>
  <conditionalFormatting sqref="U19:W20">
    <cfRule type="expression" dxfId="10091" priority="132" stopIfTrue="1">
      <formula>AND(WEEKDAY(U$5)=1)</formula>
    </cfRule>
  </conditionalFormatting>
  <conditionalFormatting sqref="U17:Z17 D18:H18 T22:Z22">
    <cfRule type="expression" dxfId="10090" priority="190" stopIfTrue="1">
      <formula>AND(WEEKDAY(D$5)=1)</formula>
    </cfRule>
  </conditionalFormatting>
  <conditionalFormatting sqref="V13:W14">
    <cfRule type="expression" dxfId="10089" priority="103" stopIfTrue="1">
      <formula>AND(WEEKDAY(V$5)=1)</formula>
    </cfRule>
  </conditionalFormatting>
  <conditionalFormatting sqref="V20:Y20">
    <cfRule type="expression" dxfId="10088" priority="99" stopIfTrue="1">
      <formula>AND(WEEKDAY(V$5)=1)</formula>
    </cfRule>
  </conditionalFormatting>
  <conditionalFormatting sqref="V15:AA15">
    <cfRule type="expression" dxfId="10087" priority="179" stopIfTrue="1">
      <formula>AND(WEEKDAY(V$5)=1)</formula>
    </cfRule>
  </conditionalFormatting>
  <conditionalFormatting sqref="X12:Z14">
    <cfRule type="expression" dxfId="10086" priority="97" stopIfTrue="1">
      <formula>AND(WEEKDAY(X$5)=1)</formula>
    </cfRule>
  </conditionalFormatting>
  <conditionalFormatting sqref="Z20:Z21">
    <cfRule type="expression" dxfId="10085" priority="100" stopIfTrue="1">
      <formula>AND(WEEKDAY(Z$5)=1)</formula>
    </cfRule>
  </conditionalFormatting>
  <conditionalFormatting sqref="AA8:AA22">
    <cfRule type="expression" dxfId="10084" priority="116" stopIfTrue="1">
      <formula>AND(WEEKDAY(AA$5)=1)</formula>
    </cfRule>
  </conditionalFormatting>
  <conditionalFormatting sqref="AB15:AB22">
    <cfRule type="expression" dxfId="10083" priority="8" stopIfTrue="1">
      <formula>AND(WEEKDAY(AB$5)=1)</formula>
    </cfRule>
  </conditionalFormatting>
  <conditionalFormatting sqref="AB12:AF18">
    <cfRule type="expression" dxfId="10082" priority="56" stopIfTrue="1">
      <formula>AND(WEEKDAY(AB$5)=1)</formula>
    </cfRule>
  </conditionalFormatting>
  <conditionalFormatting sqref="AC8:AF17">
    <cfRule type="expression" dxfId="10081" priority="58" stopIfTrue="1">
      <formula>AND(WEEKDAY(AC$5)=1)</formula>
    </cfRule>
  </conditionalFormatting>
  <conditionalFormatting sqref="AC21:AH21">
    <cfRule type="expression" dxfId="10080" priority="63" stopIfTrue="1">
      <formula>AND(WEEKDAY(AC$5)=1)</formula>
    </cfRule>
  </conditionalFormatting>
  <conditionalFormatting sqref="AD20">
    <cfRule type="expression" dxfId="10079" priority="188" stopIfTrue="1">
      <formula>AND(WEEKDAY(AD$5)=1)</formula>
    </cfRule>
  </conditionalFormatting>
  <conditionalFormatting sqref="AI8:AK26 AN8:AN27">
    <cfRule type="cellIs" dxfId="10078" priority="221" stopIfTrue="1" operator="equal">
      <formula>0</formula>
    </cfRule>
  </conditionalFormatting>
  <dataValidations count="5">
    <dataValidation type="list" allowBlank="1" showInputMessage="1" showErrorMessage="1" sqref="AB19" xr:uid="{00000000-0002-0000-2D00-000000000000}">
      <formula1>"ヤ,2早,3早,2オ,3オ,2－,3－,－,日,有,2,3,事,ﾍﾙ,ｹｱ,6:30,7:00,8:30,8:00,研"</formula1>
    </dataValidation>
    <dataValidation type="list" allowBlank="1" showInputMessage="1" showErrorMessage="1" sqref="X19 D21 F21:I21 O21 Q21:R21 U21:Y21 AA21 AE21:AF21 AH21 J25:M25 D24:D26 E24:I25 N24:AH25" xr:uid="{00000000-0002-0000-2D00-000001000000}">
      <formula1>"ヤ,2早,3早,2オ,3オ,2－,3－,－,日,有,2,3,"</formula1>
    </dataValidation>
    <dataValidation type="list" allowBlank="1" showInputMessage="1" showErrorMessage="1" sqref="J9 J12 Q12 X20 AB20 E21 M21:N21 Z21 AB21:AD21 AG21 M22:P22 R22:AA22 N23:AA23 J24:L24 E26:AH26 C57 K8:K12 L8:L23 M8:M20 M23:M24 N11:N12 O8:O12 P8:P21 Q8:Q10 R8:R12 U8:U12 U15:U20 X8:X18 Y8:Y14 Y16:Y20 AB8:AB18 V8:W20 Z8:AA20 J14:K21 N14:O20 S8:T21 AC8:AH20 D22:K23 AB22:AH23 Q14:R20 D8:I20" xr:uid="{00000000-0002-0000-2D00-000002000000}">
      <formula1>"ヤ,2早,3早,2オ,3オ,2－,3－,－,日,有,2,3,事,ﾍﾙ,ｹｱ,6:30,7:00,8:30,10:30,研"</formula1>
    </dataValidation>
    <dataValidation type="list" allowBlank="1" showInputMessage="1" showErrorMessage="1" sqref="U14" xr:uid="{00000000-0002-0000-2D00-000003000000}">
      <formula1>"ヤ,2早,3早,2オ,3オ,2－,3－,－,日,有,2,3,事,10:00,6:30,7:00,8:30,10:30,研"</formula1>
    </dataValidation>
    <dataValidation type="list" allowBlank="1" showInputMessage="1" showErrorMessage="1" sqref="Y15" xr:uid="{00000000-0002-0000-2D00-000004000000}">
      <formula1>"ヤ,2早,3早,2オ,3オ,2－,3－,－,日,有,2,3,事,ﾍﾙ,ｹｱ,6:30,7:00,8:30,10:00,研"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Y60"/>
  <sheetViews>
    <sheetView topLeftCell="A7" workbookViewId="0"/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ollapsed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3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44256</v>
      </c>
      <c r="E5" s="11">
        <f>DATE($A$1,$D$2,2)</f>
        <v>44257</v>
      </c>
      <c r="F5" s="11">
        <f>DATE($A$1,$D$2,3)</f>
        <v>44258</v>
      </c>
      <c r="G5" s="11">
        <f>DATE($A$1,$D$2,4)</f>
        <v>44259</v>
      </c>
      <c r="H5" s="11">
        <f>DATE($A$1,$D$2,5)</f>
        <v>44260</v>
      </c>
      <c r="I5" s="11">
        <f>DATE($A$1,$D$2,6)</f>
        <v>44261</v>
      </c>
      <c r="J5" s="11">
        <f>DATE($A$1,$D$2,7)</f>
        <v>44262</v>
      </c>
      <c r="K5" s="11">
        <f>DATE($A$1,$D$2,8)</f>
        <v>44263</v>
      </c>
      <c r="L5" s="11">
        <f>DATE($A$1,$D$2,9)</f>
        <v>44264</v>
      </c>
      <c r="M5" s="11">
        <f>DATE($A$1,$D$2,10)</f>
        <v>44265</v>
      </c>
      <c r="N5" s="56">
        <f>DATE($A$1,$D$2,11)</f>
        <v>44266</v>
      </c>
      <c r="O5" s="11">
        <f>DATE($A$1,$D$2,12)</f>
        <v>44267</v>
      </c>
      <c r="P5" s="11">
        <f>DATE($A$1,$D$2,13)</f>
        <v>44268</v>
      </c>
      <c r="Q5" s="11">
        <f>DATE($A$1,$D$2,14)</f>
        <v>44269</v>
      </c>
      <c r="R5" s="11">
        <f>DATE($A$1,$D$2,15)</f>
        <v>44270</v>
      </c>
      <c r="S5" s="11">
        <f>DATE($A$1,$D$2,16)</f>
        <v>44271</v>
      </c>
      <c r="T5" s="11">
        <f>DATE($A$1,$D$2,17)</f>
        <v>44272</v>
      </c>
      <c r="U5" s="11">
        <f>DATE($A$1,$D$2,18)</f>
        <v>44273</v>
      </c>
      <c r="V5" s="11">
        <f>DATE($A$1,$D$2,19)</f>
        <v>44274</v>
      </c>
      <c r="W5" s="11">
        <f>DATE($A$1,$D$2,20)</f>
        <v>44275</v>
      </c>
      <c r="X5" s="11">
        <f>DATE($A$1,$D$2,21)</f>
        <v>44276</v>
      </c>
      <c r="Y5" s="11">
        <f>DATE($A$1,$D$2,22)</f>
        <v>44277</v>
      </c>
      <c r="Z5" s="11">
        <f>DATE($A$1,$D$2,23)</f>
        <v>44278</v>
      </c>
      <c r="AA5" s="11">
        <f>DATE($A$1,$D$2,24)</f>
        <v>44279</v>
      </c>
      <c r="AB5" s="11">
        <f>DATE($A$1,$D$2,25)</f>
        <v>44280</v>
      </c>
      <c r="AC5" s="11">
        <f>DATE($A$1,$D$2,26)</f>
        <v>44281</v>
      </c>
      <c r="AD5" s="11">
        <f>DATE($A$1,$D$2,27)</f>
        <v>44282</v>
      </c>
      <c r="AE5" s="11">
        <f>DATE($A$1,$D$2,28)</f>
        <v>44283</v>
      </c>
      <c r="AF5" s="88">
        <f>DATE($A$1,$D$2,29)</f>
        <v>44284</v>
      </c>
      <c r="AG5" s="11">
        <f>DATE($A$1,$D$2,30)</f>
        <v>44285</v>
      </c>
      <c r="AH5" s="478">
        <f>DATE($A$1,$D$2,31)</f>
        <v>44286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44256</v>
      </c>
      <c r="E6" s="529">
        <f t="shared" si="0"/>
        <v>44257</v>
      </c>
      <c r="F6" s="529">
        <f t="shared" si="0"/>
        <v>44258</v>
      </c>
      <c r="G6" s="529">
        <f t="shared" si="0"/>
        <v>44259</v>
      </c>
      <c r="H6" s="529">
        <f t="shared" si="0"/>
        <v>44260</v>
      </c>
      <c r="I6" s="529">
        <f t="shared" si="0"/>
        <v>44261</v>
      </c>
      <c r="J6" s="529">
        <f t="shared" si="0"/>
        <v>44262</v>
      </c>
      <c r="K6" s="529">
        <f t="shared" si="0"/>
        <v>44263</v>
      </c>
      <c r="L6" s="529">
        <f t="shared" si="0"/>
        <v>44264</v>
      </c>
      <c r="M6" s="529">
        <f t="shared" si="0"/>
        <v>44265</v>
      </c>
      <c r="N6" s="529">
        <f t="shared" si="0"/>
        <v>44266</v>
      </c>
      <c r="O6" s="529">
        <f t="shared" si="0"/>
        <v>44267</v>
      </c>
      <c r="P6" s="529">
        <f t="shared" si="0"/>
        <v>44268</v>
      </c>
      <c r="Q6" s="529">
        <f t="shared" si="0"/>
        <v>44269</v>
      </c>
      <c r="R6" s="529">
        <f t="shared" si="0"/>
        <v>44270</v>
      </c>
      <c r="S6" s="529">
        <f t="shared" si="0"/>
        <v>44271</v>
      </c>
      <c r="T6" s="529">
        <f t="shared" si="0"/>
        <v>44272</v>
      </c>
      <c r="U6" s="529">
        <f t="shared" si="0"/>
        <v>44273</v>
      </c>
      <c r="V6" s="529">
        <f t="shared" si="0"/>
        <v>44274</v>
      </c>
      <c r="W6" s="543">
        <f t="shared" si="0"/>
        <v>44275</v>
      </c>
      <c r="X6" s="529">
        <f t="shared" si="0"/>
        <v>44276</v>
      </c>
      <c r="Y6" s="529">
        <f t="shared" si="0"/>
        <v>44277</v>
      </c>
      <c r="Z6" s="529">
        <f t="shared" si="0"/>
        <v>44278</v>
      </c>
      <c r="AA6" s="529">
        <f t="shared" si="0"/>
        <v>44279</v>
      </c>
      <c r="AB6" s="529">
        <f t="shared" si="0"/>
        <v>44280</v>
      </c>
      <c r="AC6" s="529">
        <f t="shared" si="0"/>
        <v>44281</v>
      </c>
      <c r="AD6" s="529">
        <f t="shared" si="0"/>
        <v>44282</v>
      </c>
      <c r="AE6" s="529">
        <f t="shared" si="0"/>
        <v>44283</v>
      </c>
      <c r="AF6" s="529">
        <f t="shared" si="0"/>
        <v>44284</v>
      </c>
      <c r="AG6" s="529">
        <f t="shared" si="0"/>
        <v>44285</v>
      </c>
      <c r="AH6" s="431">
        <f t="shared" si="0"/>
        <v>44286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月</v>
      </c>
      <c r="E7" s="134" t="str">
        <f t="shared" si="1"/>
        <v>火</v>
      </c>
      <c r="F7" s="134" t="str">
        <f t="shared" si="1"/>
        <v>水</v>
      </c>
      <c r="G7" s="134" t="str">
        <f t="shared" si="1"/>
        <v>木</v>
      </c>
      <c r="H7" s="134" t="str">
        <f t="shared" si="1"/>
        <v>金</v>
      </c>
      <c r="I7" s="134" t="str">
        <f t="shared" si="1"/>
        <v>土</v>
      </c>
      <c r="J7" s="161" t="str">
        <f t="shared" si="1"/>
        <v>日</v>
      </c>
      <c r="K7" s="134" t="str">
        <f t="shared" si="1"/>
        <v>月</v>
      </c>
      <c r="L7" s="134" t="str">
        <f t="shared" si="1"/>
        <v>火</v>
      </c>
      <c r="M7" s="134" t="str">
        <f t="shared" si="1"/>
        <v>水</v>
      </c>
      <c r="N7" s="250" t="str">
        <f t="shared" si="1"/>
        <v>木</v>
      </c>
      <c r="O7" s="134" t="str">
        <f t="shared" si="1"/>
        <v>金</v>
      </c>
      <c r="P7" s="134" t="str">
        <f t="shared" si="1"/>
        <v>土</v>
      </c>
      <c r="Q7" s="161" t="str">
        <f t="shared" si="1"/>
        <v>日</v>
      </c>
      <c r="R7" s="134" t="str">
        <f t="shared" si="1"/>
        <v>月</v>
      </c>
      <c r="S7" s="134" t="str">
        <f t="shared" si="1"/>
        <v>火</v>
      </c>
      <c r="T7" s="134" t="str">
        <f t="shared" si="1"/>
        <v>水</v>
      </c>
      <c r="U7" s="134" t="str">
        <f t="shared" si="1"/>
        <v>木</v>
      </c>
      <c r="V7" s="134" t="str">
        <f t="shared" si="1"/>
        <v>金</v>
      </c>
      <c r="W7" s="146" t="str">
        <f t="shared" si="1"/>
        <v>土</v>
      </c>
      <c r="X7" s="161" t="str">
        <f t="shared" si="1"/>
        <v>日</v>
      </c>
      <c r="Y7" s="134" t="str">
        <f t="shared" si="1"/>
        <v>月</v>
      </c>
      <c r="Z7" s="250" t="str">
        <f t="shared" si="1"/>
        <v>火</v>
      </c>
      <c r="AA7" s="250" t="str">
        <f t="shared" si="1"/>
        <v>水</v>
      </c>
      <c r="AB7" s="250" t="str">
        <f t="shared" si="1"/>
        <v>木</v>
      </c>
      <c r="AC7" s="250" t="str">
        <f t="shared" si="1"/>
        <v>金</v>
      </c>
      <c r="AD7" s="134" t="str">
        <f t="shared" si="1"/>
        <v>土</v>
      </c>
      <c r="AE7" s="161" t="str">
        <f t="shared" si="1"/>
        <v>日</v>
      </c>
      <c r="AF7" s="134" t="str">
        <f t="shared" si="1"/>
        <v>月</v>
      </c>
      <c r="AG7" s="250" t="str">
        <f t="shared" si="1"/>
        <v>火</v>
      </c>
      <c r="AH7" s="250" t="str">
        <f t="shared" si="1"/>
        <v>水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21" t="s">
        <v>33</v>
      </c>
      <c r="D8" s="201" t="s">
        <v>103</v>
      </c>
      <c r="E8" s="201" t="s">
        <v>103</v>
      </c>
      <c r="F8" s="531" t="s">
        <v>103</v>
      </c>
      <c r="G8" s="201" t="s">
        <v>103</v>
      </c>
      <c r="H8" s="201" t="s">
        <v>21</v>
      </c>
      <c r="I8" s="201" t="s">
        <v>103</v>
      </c>
      <c r="J8" s="201" t="s">
        <v>103</v>
      </c>
      <c r="K8" s="201" t="s">
        <v>103</v>
      </c>
      <c r="L8" s="201" t="s">
        <v>103</v>
      </c>
      <c r="M8" s="201" t="s">
        <v>21</v>
      </c>
      <c r="N8" s="201" t="s">
        <v>103</v>
      </c>
      <c r="O8" s="201" t="s">
        <v>103</v>
      </c>
      <c r="P8" s="201" t="s">
        <v>103</v>
      </c>
      <c r="Q8" s="201" t="s">
        <v>21</v>
      </c>
      <c r="R8" s="201" t="s">
        <v>21</v>
      </c>
      <c r="S8" s="201" t="s">
        <v>103</v>
      </c>
      <c r="T8" s="143" t="s">
        <v>21</v>
      </c>
      <c r="U8" s="201" t="s">
        <v>103</v>
      </c>
      <c r="V8" s="201" t="s">
        <v>103</v>
      </c>
      <c r="W8" s="211" t="s">
        <v>103</v>
      </c>
      <c r="X8" s="201" t="s">
        <v>21</v>
      </c>
      <c r="Y8" s="201" t="s">
        <v>103</v>
      </c>
      <c r="Z8" s="201" t="s">
        <v>103</v>
      </c>
      <c r="AA8" s="201" t="s">
        <v>21</v>
      </c>
      <c r="AB8" s="201" t="s">
        <v>103</v>
      </c>
      <c r="AC8" s="143" t="s">
        <v>21</v>
      </c>
      <c r="AD8" s="201" t="s">
        <v>103</v>
      </c>
      <c r="AE8" s="201" t="s">
        <v>103</v>
      </c>
      <c r="AF8" s="143" t="s">
        <v>21</v>
      </c>
      <c r="AG8" s="201" t="s">
        <v>103</v>
      </c>
      <c r="AH8" s="201" t="s">
        <v>103</v>
      </c>
      <c r="AI8" s="99">
        <f t="shared" ref="AI8:AI23" si="2">SUM(AO8:AP8)</f>
        <v>18</v>
      </c>
      <c r="AJ8" s="100">
        <f t="shared" ref="AJ8:AJ26" si="3">COUNTIF(D8:AH8,"有")</f>
        <v>0</v>
      </c>
      <c r="AK8" s="101">
        <f t="shared" ref="AK8:AK23" si="4">SUM(AQ8:AX8)</f>
        <v>0</v>
      </c>
      <c r="AL8" s="544" t="s">
        <v>38</v>
      </c>
      <c r="AM8" s="545"/>
      <c r="AN8" s="55">
        <f>COUNTIF(D8:AH8,"日")</f>
        <v>0</v>
      </c>
      <c r="AO8" s="55">
        <f t="shared" ref="AO8:AO23" si="5">COUNTIF(D8:AH8,"ヤ")</f>
        <v>9</v>
      </c>
      <c r="AP8" s="55">
        <f t="shared" ref="AP8:AP23" si="6">COUNTIF(D8:AH8,"ﾔ")</f>
        <v>9</v>
      </c>
      <c r="AQ8" s="55">
        <f t="shared" ref="AQ8:AQ23" si="7">COUNTIF(D8:AH8,"2-")</f>
        <v>0</v>
      </c>
      <c r="AR8" s="55">
        <f t="shared" ref="AR8:AR23" si="8">COUNTIF(D8:AH8,"2－")</f>
        <v>0</v>
      </c>
      <c r="AS8" s="55">
        <f t="shared" ref="AS8:AS23" si="9">COUNTIF(D8:AH8,"２-")</f>
        <v>0</v>
      </c>
      <c r="AT8" s="55">
        <f t="shared" ref="AT8:AT23" si="10">COUNTIF(D8:AH8,"２－")</f>
        <v>0</v>
      </c>
      <c r="AU8" s="55">
        <f t="shared" ref="AU8:AU23" si="11">COUNTIF(D8:AH8,"3-")</f>
        <v>0</v>
      </c>
      <c r="AV8" s="55">
        <f t="shared" ref="AV8:AV23" si="12">COUNTIF(D8:AH8,"3－")</f>
        <v>0</v>
      </c>
      <c r="AW8" s="55">
        <f t="shared" ref="AW8:AW23" si="13">COUNTIF(D8:AH8,"３-")</f>
        <v>0</v>
      </c>
      <c r="AX8" s="55">
        <f t="shared" ref="AX8:AX23" si="14">COUNTIF(D8:AH8,"３－")</f>
        <v>0</v>
      </c>
    </row>
    <row r="9" spans="1:50" ht="14">
      <c r="A9" s="19" t="s">
        <v>31</v>
      </c>
      <c r="B9" s="20" t="s">
        <v>32</v>
      </c>
      <c r="C9" s="21" t="s">
        <v>39</v>
      </c>
      <c r="D9" s="206" t="s">
        <v>34</v>
      </c>
      <c r="E9" s="206" t="s">
        <v>21</v>
      </c>
      <c r="F9" s="201" t="s">
        <v>24</v>
      </c>
      <c r="G9" s="201" t="s">
        <v>34</v>
      </c>
      <c r="H9" s="201" t="s">
        <v>21</v>
      </c>
      <c r="I9" s="201" t="s">
        <v>37</v>
      </c>
      <c r="J9" s="201" t="s">
        <v>21</v>
      </c>
      <c r="K9" s="201" t="s">
        <v>41</v>
      </c>
      <c r="L9" s="201" t="s">
        <v>28</v>
      </c>
      <c r="M9" s="201" t="s">
        <v>34</v>
      </c>
      <c r="N9" s="143" t="s">
        <v>21</v>
      </c>
      <c r="O9" s="143" t="s">
        <v>21</v>
      </c>
      <c r="P9" s="201" t="s">
        <v>36</v>
      </c>
      <c r="Q9" s="201" t="s">
        <v>37</v>
      </c>
      <c r="R9" s="201" t="s">
        <v>28</v>
      </c>
      <c r="S9" s="201" t="s">
        <v>34</v>
      </c>
      <c r="T9" s="201" t="s">
        <v>21</v>
      </c>
      <c r="U9" s="201" t="s">
        <v>36</v>
      </c>
      <c r="V9" s="201" t="s">
        <v>37</v>
      </c>
      <c r="W9" s="211" t="s">
        <v>37</v>
      </c>
      <c r="X9" s="201" t="s">
        <v>24</v>
      </c>
      <c r="Y9" s="201" t="s">
        <v>34</v>
      </c>
      <c r="Z9" s="201" t="s">
        <v>21</v>
      </c>
      <c r="AA9" s="201" t="s">
        <v>36</v>
      </c>
      <c r="AB9" s="201" t="s">
        <v>28</v>
      </c>
      <c r="AC9" s="201" t="s">
        <v>34</v>
      </c>
      <c r="AD9" s="201" t="s">
        <v>21</v>
      </c>
      <c r="AE9" s="201" t="s">
        <v>21</v>
      </c>
      <c r="AF9" s="201" t="s">
        <v>37</v>
      </c>
      <c r="AG9" s="201" t="s">
        <v>37</v>
      </c>
      <c r="AH9" s="201" t="s">
        <v>42</v>
      </c>
      <c r="AI9" s="99">
        <f t="shared" si="2"/>
        <v>18</v>
      </c>
      <c r="AJ9" s="100">
        <f t="shared" si="3"/>
        <v>0</v>
      </c>
      <c r="AK9" s="101">
        <f t="shared" si="4"/>
        <v>20</v>
      </c>
      <c r="AL9" s="102" t="s">
        <v>38</v>
      </c>
      <c r="AM9" s="103"/>
      <c r="AN9" s="55">
        <f>COUNTIF(D9:AH9,"日")</f>
        <v>6</v>
      </c>
      <c r="AO9" s="55">
        <f t="shared" si="5"/>
        <v>9</v>
      </c>
      <c r="AP9" s="55">
        <f t="shared" si="6"/>
        <v>9</v>
      </c>
      <c r="AQ9" s="55">
        <f t="shared" si="7"/>
        <v>2</v>
      </c>
      <c r="AR9" s="55">
        <f t="shared" si="8"/>
        <v>2</v>
      </c>
      <c r="AS9" s="55">
        <f t="shared" si="9"/>
        <v>2</v>
      </c>
      <c r="AT9" s="55">
        <f t="shared" si="10"/>
        <v>2</v>
      </c>
      <c r="AU9" s="55">
        <f t="shared" si="11"/>
        <v>3</v>
      </c>
      <c r="AV9" s="55">
        <f t="shared" si="12"/>
        <v>3</v>
      </c>
      <c r="AW9" s="55">
        <f t="shared" si="13"/>
        <v>3</v>
      </c>
      <c r="AX9" s="55">
        <f t="shared" si="14"/>
        <v>3</v>
      </c>
    </row>
    <row r="10" spans="1:50" ht="14">
      <c r="A10" s="19" t="s">
        <v>31</v>
      </c>
      <c r="B10" s="20" t="s">
        <v>32</v>
      </c>
      <c r="C10" s="21" t="s">
        <v>45</v>
      </c>
      <c r="D10" s="201" t="s">
        <v>37</v>
      </c>
      <c r="E10" s="143" t="s">
        <v>21</v>
      </c>
      <c r="F10" s="201" t="s">
        <v>37</v>
      </c>
      <c r="G10" s="201" t="s">
        <v>37</v>
      </c>
      <c r="H10" s="201" t="s">
        <v>37</v>
      </c>
      <c r="I10" s="201" t="s">
        <v>21</v>
      </c>
      <c r="J10" s="201" t="s">
        <v>37</v>
      </c>
      <c r="K10" s="201" t="s">
        <v>37</v>
      </c>
      <c r="L10" s="143" t="s">
        <v>21</v>
      </c>
      <c r="M10" s="201" t="s">
        <v>37</v>
      </c>
      <c r="N10" s="201" t="s">
        <v>37</v>
      </c>
      <c r="O10" s="201" t="s">
        <v>37</v>
      </c>
      <c r="P10" s="201" t="s">
        <v>37</v>
      </c>
      <c r="Q10" s="201" t="s">
        <v>21</v>
      </c>
      <c r="R10" s="201" t="s">
        <v>37</v>
      </c>
      <c r="S10" s="201" t="s">
        <v>37</v>
      </c>
      <c r="T10" s="201" t="s">
        <v>37</v>
      </c>
      <c r="U10" s="201" t="s">
        <v>37</v>
      </c>
      <c r="V10" s="201" t="s">
        <v>21</v>
      </c>
      <c r="W10" s="211" t="s">
        <v>21</v>
      </c>
      <c r="X10" s="201" t="s">
        <v>37</v>
      </c>
      <c r="Y10" s="143" t="s">
        <v>21</v>
      </c>
      <c r="Z10" s="201" t="s">
        <v>37</v>
      </c>
      <c r="AA10" s="201" t="s">
        <v>37</v>
      </c>
      <c r="AB10" s="201" t="s">
        <v>37</v>
      </c>
      <c r="AC10" s="143" t="s">
        <v>21</v>
      </c>
      <c r="AD10" s="201" t="s">
        <v>37</v>
      </c>
      <c r="AE10" s="201" t="s">
        <v>37</v>
      </c>
      <c r="AF10" s="201" t="s">
        <v>21</v>
      </c>
      <c r="AG10" s="279" t="s">
        <v>37</v>
      </c>
      <c r="AH10" s="201" t="s">
        <v>37</v>
      </c>
      <c r="AI10" s="99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22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 t="s">
        <v>31</v>
      </c>
      <c r="B11" s="20" t="s">
        <v>32</v>
      </c>
      <c r="C11" s="21" t="s">
        <v>160</v>
      </c>
      <c r="D11" s="201" t="s">
        <v>40</v>
      </c>
      <c r="E11" s="201" t="s">
        <v>37</v>
      </c>
      <c r="F11" s="201" t="s">
        <v>21</v>
      </c>
      <c r="G11" s="201" t="s">
        <v>40</v>
      </c>
      <c r="H11" s="201" t="s">
        <v>41</v>
      </c>
      <c r="I11" s="201" t="s">
        <v>41</v>
      </c>
      <c r="J11" s="201" t="s">
        <v>37</v>
      </c>
      <c r="K11" s="201" t="s">
        <v>21</v>
      </c>
      <c r="L11" s="201" t="s">
        <v>41</v>
      </c>
      <c r="M11" s="201" t="s">
        <v>41</v>
      </c>
      <c r="N11" s="143" t="s">
        <v>21</v>
      </c>
      <c r="O11" s="201" t="s">
        <v>37</v>
      </c>
      <c r="P11" s="201" t="s">
        <v>40</v>
      </c>
      <c r="Q11" s="201" t="s">
        <v>40</v>
      </c>
      <c r="R11" s="201" t="s">
        <v>21</v>
      </c>
      <c r="S11" s="201" t="s">
        <v>36</v>
      </c>
      <c r="T11" s="201" t="s">
        <v>42</v>
      </c>
      <c r="U11" s="143" t="s">
        <v>21</v>
      </c>
      <c r="V11" s="201" t="s">
        <v>41</v>
      </c>
      <c r="W11" s="211" t="s">
        <v>42</v>
      </c>
      <c r="X11" s="201" t="s">
        <v>21</v>
      </c>
      <c r="Y11" s="201" t="s">
        <v>37</v>
      </c>
      <c r="Z11" s="201" t="s">
        <v>42</v>
      </c>
      <c r="AA11" s="201" t="s">
        <v>21</v>
      </c>
      <c r="AB11" s="201" t="s">
        <v>40</v>
      </c>
      <c r="AC11" s="201" t="s">
        <v>37</v>
      </c>
      <c r="AD11" s="201" t="s">
        <v>41</v>
      </c>
      <c r="AE11" s="201" t="s">
        <v>37</v>
      </c>
      <c r="AF11" s="201" t="s">
        <v>21</v>
      </c>
      <c r="AG11" s="201" t="s">
        <v>41</v>
      </c>
      <c r="AH11" s="201" t="s">
        <v>21</v>
      </c>
      <c r="AI11" s="99">
        <f t="shared" si="2"/>
        <v>18</v>
      </c>
      <c r="AJ11" s="100">
        <f t="shared" si="3"/>
        <v>0</v>
      </c>
      <c r="AK11" s="101">
        <f t="shared" si="4"/>
        <v>0</v>
      </c>
      <c r="AL11" s="102" t="s">
        <v>38</v>
      </c>
      <c r="AM11" s="103"/>
      <c r="AN11" s="55">
        <f>COUNTIF(D11:AH11,"日")</f>
        <v>6</v>
      </c>
      <c r="AO11" s="55">
        <f t="shared" si="5"/>
        <v>9</v>
      </c>
      <c r="AP11" s="55">
        <f t="shared" si="6"/>
        <v>9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/>
      <c r="B12" s="20"/>
      <c r="C12" s="21"/>
      <c r="D12" s="201"/>
      <c r="E12" s="201"/>
      <c r="F12" s="530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1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99">
        <f t="shared" si="2"/>
        <v>0</v>
      </c>
      <c r="AJ12" s="100">
        <f t="shared" si="3"/>
        <v>0</v>
      </c>
      <c r="AK12" s="101">
        <f t="shared" si="4"/>
        <v>0</v>
      </c>
      <c r="AL12" s="104"/>
      <c r="AM12" s="103"/>
      <c r="AN12" s="55"/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32" t="s">
        <v>47</v>
      </c>
      <c r="D13" s="201" t="s">
        <v>42</v>
      </c>
      <c r="E13" s="201" t="s">
        <v>42</v>
      </c>
      <c r="F13" s="530" t="s">
        <v>35</v>
      </c>
      <c r="G13" s="201" t="s">
        <v>24</v>
      </c>
      <c r="H13" s="201" t="s">
        <v>34</v>
      </c>
      <c r="I13" s="201" t="s">
        <v>21</v>
      </c>
      <c r="J13" s="201" t="s">
        <v>42</v>
      </c>
      <c r="K13" s="201" t="s">
        <v>24</v>
      </c>
      <c r="L13" s="201" t="s">
        <v>34</v>
      </c>
      <c r="M13" s="201" t="s">
        <v>21</v>
      </c>
      <c r="N13" s="201" t="s">
        <v>21</v>
      </c>
      <c r="O13" s="201" t="s">
        <v>42</v>
      </c>
      <c r="P13" s="201" t="s">
        <v>21</v>
      </c>
      <c r="Q13" s="201" t="s">
        <v>42</v>
      </c>
      <c r="R13" s="201" t="s">
        <v>24</v>
      </c>
      <c r="S13" s="201" t="s">
        <v>34</v>
      </c>
      <c r="T13" s="201" t="s">
        <v>21</v>
      </c>
      <c r="U13" s="201" t="s">
        <v>24</v>
      </c>
      <c r="V13" s="201" t="s">
        <v>34</v>
      </c>
      <c r="W13" s="211" t="s">
        <v>21</v>
      </c>
      <c r="X13" s="201" t="s">
        <v>21</v>
      </c>
      <c r="Y13" s="201" t="s">
        <v>42</v>
      </c>
      <c r="Z13" s="201" t="s">
        <v>40</v>
      </c>
      <c r="AA13" s="201" t="s">
        <v>121</v>
      </c>
      <c r="AB13" s="201" t="s">
        <v>121</v>
      </c>
      <c r="AC13" s="201" t="s">
        <v>37</v>
      </c>
      <c r="AD13" s="201" t="s">
        <v>21</v>
      </c>
      <c r="AE13" s="201" t="s">
        <v>42</v>
      </c>
      <c r="AF13" s="143" t="s">
        <v>21</v>
      </c>
      <c r="AG13" s="201" t="s">
        <v>37</v>
      </c>
      <c r="AH13" s="201" t="s">
        <v>24</v>
      </c>
      <c r="AI13" s="99">
        <f t="shared" si="2"/>
        <v>18</v>
      </c>
      <c r="AJ13" s="100">
        <f t="shared" si="3"/>
        <v>1</v>
      </c>
      <c r="AK13" s="101">
        <f t="shared" si="4"/>
        <v>20</v>
      </c>
      <c r="AL13" s="104" t="s">
        <v>48</v>
      </c>
      <c r="AM13" s="103"/>
      <c r="AN13" s="55">
        <f t="shared" ref="AN13:AN24" si="15">COUNTIF(D13:AH13,"日")</f>
        <v>2</v>
      </c>
      <c r="AO13" s="55">
        <f t="shared" si="5"/>
        <v>9</v>
      </c>
      <c r="AP13" s="55">
        <f t="shared" si="6"/>
        <v>9</v>
      </c>
      <c r="AQ13" s="55">
        <f t="shared" si="7"/>
        <v>5</v>
      </c>
      <c r="AR13" s="55">
        <f t="shared" si="8"/>
        <v>5</v>
      </c>
      <c r="AS13" s="55">
        <f t="shared" si="9"/>
        <v>5</v>
      </c>
      <c r="AT13" s="55">
        <f t="shared" si="10"/>
        <v>5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32" t="s">
        <v>49</v>
      </c>
      <c r="D14" s="206" t="s">
        <v>21</v>
      </c>
      <c r="E14" s="201" t="s">
        <v>37</v>
      </c>
      <c r="F14" s="201" t="s">
        <v>21</v>
      </c>
      <c r="G14" s="201" t="s">
        <v>41</v>
      </c>
      <c r="H14" s="201" t="s">
        <v>28</v>
      </c>
      <c r="I14" s="201" t="s">
        <v>34</v>
      </c>
      <c r="J14" s="201" t="s">
        <v>21</v>
      </c>
      <c r="K14" s="201" t="s">
        <v>36</v>
      </c>
      <c r="L14" s="201" t="s">
        <v>37</v>
      </c>
      <c r="M14" s="201" t="s">
        <v>36</v>
      </c>
      <c r="N14" s="201" t="s">
        <v>28</v>
      </c>
      <c r="O14" s="201" t="s">
        <v>34</v>
      </c>
      <c r="P14" s="143" t="s">
        <v>21</v>
      </c>
      <c r="Q14" s="201" t="s">
        <v>36</v>
      </c>
      <c r="R14" s="201" t="s">
        <v>35</v>
      </c>
      <c r="S14" s="201" t="s">
        <v>41</v>
      </c>
      <c r="T14" s="201" t="s">
        <v>41</v>
      </c>
      <c r="U14" s="201" t="s">
        <v>21</v>
      </c>
      <c r="V14" s="201" t="s">
        <v>28</v>
      </c>
      <c r="W14" s="211" t="s">
        <v>34</v>
      </c>
      <c r="X14" s="201" t="s">
        <v>21</v>
      </c>
      <c r="Y14" s="201" t="s">
        <v>41</v>
      </c>
      <c r="Z14" s="279" t="s">
        <v>141</v>
      </c>
      <c r="AA14" s="201" t="s">
        <v>28</v>
      </c>
      <c r="AB14" s="201" t="s">
        <v>34</v>
      </c>
      <c r="AC14" s="201" t="s">
        <v>21</v>
      </c>
      <c r="AD14" s="143" t="s">
        <v>21</v>
      </c>
      <c r="AE14" s="201" t="s">
        <v>41</v>
      </c>
      <c r="AF14" s="201" t="s">
        <v>28</v>
      </c>
      <c r="AG14" s="201" t="s">
        <v>34</v>
      </c>
      <c r="AH14" s="201" t="s">
        <v>21</v>
      </c>
      <c r="AI14" s="99">
        <f t="shared" si="2"/>
        <v>18</v>
      </c>
      <c r="AJ14" s="100">
        <f t="shared" si="3"/>
        <v>1</v>
      </c>
      <c r="AK14" s="101">
        <f t="shared" si="4"/>
        <v>20</v>
      </c>
      <c r="AL14" s="104" t="s">
        <v>48</v>
      </c>
      <c r="AM14" s="103"/>
      <c r="AN14" s="55">
        <f t="shared" si="15"/>
        <v>2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19" t="s">
        <v>46</v>
      </c>
      <c r="B15" s="20" t="s">
        <v>32</v>
      </c>
      <c r="C15" s="32" t="s">
        <v>153</v>
      </c>
      <c r="D15" s="201" t="s">
        <v>21</v>
      </c>
      <c r="E15" s="201" t="s">
        <v>28</v>
      </c>
      <c r="F15" s="531" t="s">
        <v>34</v>
      </c>
      <c r="G15" s="201" t="s">
        <v>21</v>
      </c>
      <c r="H15" s="201" t="s">
        <v>40</v>
      </c>
      <c r="I15" s="201" t="s">
        <v>40</v>
      </c>
      <c r="J15" s="201" t="s">
        <v>24</v>
      </c>
      <c r="K15" s="201" t="s">
        <v>34</v>
      </c>
      <c r="L15" s="201" t="s">
        <v>21</v>
      </c>
      <c r="M15" s="201" t="s">
        <v>42</v>
      </c>
      <c r="N15" s="201" t="s">
        <v>21</v>
      </c>
      <c r="O15" s="201" t="s">
        <v>28</v>
      </c>
      <c r="P15" s="201" t="s">
        <v>34</v>
      </c>
      <c r="Q15" s="201" t="s">
        <v>21</v>
      </c>
      <c r="R15" s="201" t="s">
        <v>41</v>
      </c>
      <c r="S15" s="201" t="s">
        <v>24</v>
      </c>
      <c r="T15" s="201" t="s">
        <v>34</v>
      </c>
      <c r="U15" s="201" t="s">
        <v>21</v>
      </c>
      <c r="V15" s="201" t="s">
        <v>40</v>
      </c>
      <c r="W15" s="211" t="s">
        <v>24</v>
      </c>
      <c r="X15" s="201" t="s">
        <v>34</v>
      </c>
      <c r="Y15" s="201" t="s">
        <v>21</v>
      </c>
      <c r="Z15" s="201" t="s">
        <v>41</v>
      </c>
      <c r="AA15" s="201" t="s">
        <v>21</v>
      </c>
      <c r="AB15" s="201" t="s">
        <v>42</v>
      </c>
      <c r="AC15" s="201" t="s">
        <v>41</v>
      </c>
      <c r="AD15" s="201" t="s">
        <v>28</v>
      </c>
      <c r="AE15" s="201" t="s">
        <v>34</v>
      </c>
      <c r="AF15" s="201" t="s">
        <v>21</v>
      </c>
      <c r="AG15" s="201" t="s">
        <v>42</v>
      </c>
      <c r="AH15" s="201" t="s">
        <v>37</v>
      </c>
      <c r="AI15" s="99">
        <f t="shared" si="2"/>
        <v>18</v>
      </c>
      <c r="AJ15" s="100">
        <f t="shared" si="3"/>
        <v>0</v>
      </c>
      <c r="AK15" s="101">
        <f t="shared" si="4"/>
        <v>24</v>
      </c>
      <c r="AL15" s="104" t="s">
        <v>48</v>
      </c>
      <c r="AM15" s="103"/>
      <c r="AN15" s="55">
        <f t="shared" si="15"/>
        <v>1</v>
      </c>
      <c r="AO15" s="55">
        <f t="shared" si="5"/>
        <v>9</v>
      </c>
      <c r="AP15" s="55">
        <f t="shared" si="6"/>
        <v>9</v>
      </c>
      <c r="AQ15" s="55">
        <f t="shared" si="7"/>
        <v>3</v>
      </c>
      <c r="AR15" s="55">
        <f t="shared" si="8"/>
        <v>3</v>
      </c>
      <c r="AS15" s="55">
        <f t="shared" si="9"/>
        <v>3</v>
      </c>
      <c r="AT15" s="55">
        <f t="shared" si="10"/>
        <v>3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32" t="s">
        <v>52</v>
      </c>
      <c r="D16" s="201" t="s">
        <v>24</v>
      </c>
      <c r="E16" s="201" t="s">
        <v>34</v>
      </c>
      <c r="F16" s="201" t="s">
        <v>21</v>
      </c>
      <c r="G16" s="201" t="s">
        <v>21</v>
      </c>
      <c r="H16" s="201" t="s">
        <v>36</v>
      </c>
      <c r="I16" s="201" t="s">
        <v>28</v>
      </c>
      <c r="J16" s="201" t="s">
        <v>34</v>
      </c>
      <c r="K16" s="201" t="s">
        <v>21</v>
      </c>
      <c r="L16" s="201" t="s">
        <v>36</v>
      </c>
      <c r="M16" s="201" t="s">
        <v>40</v>
      </c>
      <c r="N16" s="201" t="s">
        <v>42</v>
      </c>
      <c r="O16" s="201" t="s">
        <v>41</v>
      </c>
      <c r="P16" s="201" t="s">
        <v>21</v>
      </c>
      <c r="Q16" s="201" t="s">
        <v>41</v>
      </c>
      <c r="R16" s="201" t="s">
        <v>42</v>
      </c>
      <c r="S16" s="201" t="s">
        <v>21</v>
      </c>
      <c r="T16" s="201" t="s">
        <v>28</v>
      </c>
      <c r="U16" s="201" t="s">
        <v>34</v>
      </c>
      <c r="V16" s="143" t="s">
        <v>21</v>
      </c>
      <c r="W16" s="211" t="s">
        <v>40</v>
      </c>
      <c r="X16" s="201" t="s">
        <v>37</v>
      </c>
      <c r="Y16" s="201" t="s">
        <v>36</v>
      </c>
      <c r="Z16" s="201" t="s">
        <v>21</v>
      </c>
      <c r="AA16" s="201" t="s">
        <v>42</v>
      </c>
      <c r="AB16" s="201" t="s">
        <v>36</v>
      </c>
      <c r="AC16" s="201" t="s">
        <v>21</v>
      </c>
      <c r="AD16" s="201" t="s">
        <v>40</v>
      </c>
      <c r="AE16" s="201" t="s">
        <v>24</v>
      </c>
      <c r="AF16" s="201" t="s">
        <v>34</v>
      </c>
      <c r="AG16" s="143" t="s">
        <v>21</v>
      </c>
      <c r="AH16" s="279" t="s">
        <v>41</v>
      </c>
      <c r="AI16" s="99">
        <f t="shared" si="2"/>
        <v>18</v>
      </c>
      <c r="AJ16" s="100">
        <f t="shared" si="3"/>
        <v>0</v>
      </c>
      <c r="AK16" s="101">
        <f t="shared" si="4"/>
        <v>16</v>
      </c>
      <c r="AL16" s="104" t="s">
        <v>51</v>
      </c>
      <c r="AM16" s="103"/>
      <c r="AN16" s="55">
        <f t="shared" si="15"/>
        <v>1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33" t="s">
        <v>46</v>
      </c>
      <c r="B17" s="34" t="s">
        <v>32</v>
      </c>
      <c r="C17" s="32" t="s">
        <v>53</v>
      </c>
      <c r="D17" s="201" t="s">
        <v>28</v>
      </c>
      <c r="E17" s="201" t="s">
        <v>34</v>
      </c>
      <c r="F17" s="201" t="s">
        <v>21</v>
      </c>
      <c r="G17" s="201" t="s">
        <v>42</v>
      </c>
      <c r="H17" s="201" t="s">
        <v>42</v>
      </c>
      <c r="I17" s="201" t="s">
        <v>24</v>
      </c>
      <c r="J17" s="201" t="s">
        <v>34</v>
      </c>
      <c r="K17" s="201" t="s">
        <v>21</v>
      </c>
      <c r="L17" s="201" t="s">
        <v>37</v>
      </c>
      <c r="M17" s="201" t="s">
        <v>28</v>
      </c>
      <c r="N17" s="201" t="s">
        <v>34</v>
      </c>
      <c r="O17" s="201" t="s">
        <v>21</v>
      </c>
      <c r="P17" s="201" t="s">
        <v>24</v>
      </c>
      <c r="Q17" s="201" t="s">
        <v>34</v>
      </c>
      <c r="R17" s="201" t="s">
        <v>21</v>
      </c>
      <c r="S17" s="201" t="s">
        <v>40</v>
      </c>
      <c r="T17" s="201" t="s">
        <v>21</v>
      </c>
      <c r="U17" s="201" t="s">
        <v>41</v>
      </c>
      <c r="V17" s="279" t="s">
        <v>21</v>
      </c>
      <c r="W17" s="149" t="s">
        <v>21</v>
      </c>
      <c r="X17" s="201" t="s">
        <v>41</v>
      </c>
      <c r="Y17" s="201" t="s">
        <v>28</v>
      </c>
      <c r="Z17" s="201" t="s">
        <v>34</v>
      </c>
      <c r="AA17" s="201" t="s">
        <v>21</v>
      </c>
      <c r="AB17" s="201" t="s">
        <v>35</v>
      </c>
      <c r="AC17" s="201" t="s">
        <v>42</v>
      </c>
      <c r="AD17" s="201" t="s">
        <v>36</v>
      </c>
      <c r="AE17" s="143" t="s">
        <v>21</v>
      </c>
      <c r="AF17" s="201" t="s">
        <v>40</v>
      </c>
      <c r="AG17" s="279" t="s">
        <v>24</v>
      </c>
      <c r="AH17" s="201" t="s">
        <v>34</v>
      </c>
      <c r="AI17" s="99">
        <f t="shared" si="2"/>
        <v>18</v>
      </c>
      <c r="AJ17" s="100">
        <f t="shared" si="3"/>
        <v>1</v>
      </c>
      <c r="AK17" s="101">
        <f t="shared" si="4"/>
        <v>24</v>
      </c>
      <c r="AL17" s="104" t="s">
        <v>51</v>
      </c>
      <c r="AM17" s="103"/>
      <c r="AN17" s="55">
        <f t="shared" si="15"/>
        <v>1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32" t="s">
        <v>54</v>
      </c>
      <c r="D18" s="201" t="s">
        <v>36</v>
      </c>
      <c r="E18" s="201" t="s">
        <v>36</v>
      </c>
      <c r="F18" s="143" t="s">
        <v>41</v>
      </c>
      <c r="G18" s="541" t="s">
        <v>21</v>
      </c>
      <c r="H18" s="201" t="s">
        <v>24</v>
      </c>
      <c r="I18" s="201" t="s">
        <v>34</v>
      </c>
      <c r="J18" s="201" t="s">
        <v>21</v>
      </c>
      <c r="K18" s="201" t="s">
        <v>42</v>
      </c>
      <c r="L18" s="143" t="s">
        <v>40</v>
      </c>
      <c r="M18" s="201" t="s">
        <v>21</v>
      </c>
      <c r="N18" s="201" t="s">
        <v>24</v>
      </c>
      <c r="O18" s="201" t="s">
        <v>34</v>
      </c>
      <c r="P18" s="201" t="s">
        <v>21</v>
      </c>
      <c r="Q18" s="201" t="s">
        <v>37</v>
      </c>
      <c r="R18" s="201" t="s">
        <v>36</v>
      </c>
      <c r="S18" s="201" t="s">
        <v>21</v>
      </c>
      <c r="T18" s="201" t="s">
        <v>21</v>
      </c>
      <c r="U18" s="201" t="s">
        <v>28</v>
      </c>
      <c r="V18" s="201" t="s">
        <v>34</v>
      </c>
      <c r="W18" s="149" t="s">
        <v>21</v>
      </c>
      <c r="X18" s="201" t="s">
        <v>40</v>
      </c>
      <c r="Y18" s="201" t="s">
        <v>24</v>
      </c>
      <c r="Z18" s="201" t="s">
        <v>34</v>
      </c>
      <c r="AA18" s="201" t="s">
        <v>21</v>
      </c>
      <c r="AB18" s="201" t="s">
        <v>41</v>
      </c>
      <c r="AC18" s="143" t="s">
        <v>28</v>
      </c>
      <c r="AD18" s="143" t="s">
        <v>34</v>
      </c>
      <c r="AE18" s="143" t="s">
        <v>21</v>
      </c>
      <c r="AF18" s="201" t="s">
        <v>36</v>
      </c>
      <c r="AG18" s="201" t="s">
        <v>28</v>
      </c>
      <c r="AH18" s="201" t="s">
        <v>34</v>
      </c>
      <c r="AI18" s="99">
        <f t="shared" si="2"/>
        <v>18</v>
      </c>
      <c r="AJ18" s="100">
        <f t="shared" si="3"/>
        <v>0</v>
      </c>
      <c r="AK18" s="101">
        <f t="shared" si="4"/>
        <v>24</v>
      </c>
      <c r="AL18" s="104" t="s">
        <v>48</v>
      </c>
      <c r="AM18" s="103"/>
      <c r="AN18" s="55">
        <f t="shared" si="15"/>
        <v>1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34" t="s">
        <v>32</v>
      </c>
      <c r="C19" s="32" t="s">
        <v>55</v>
      </c>
      <c r="D19" s="542" t="s">
        <v>21</v>
      </c>
      <c r="E19" s="201" t="s">
        <v>24</v>
      </c>
      <c r="F19" s="530" t="s">
        <v>34</v>
      </c>
      <c r="G19" s="201" t="s">
        <v>21</v>
      </c>
      <c r="H19" s="201" t="s">
        <v>21</v>
      </c>
      <c r="I19" s="201" t="s">
        <v>42</v>
      </c>
      <c r="J19" s="201" t="s">
        <v>36</v>
      </c>
      <c r="K19" s="201" t="s">
        <v>28</v>
      </c>
      <c r="L19" s="201" t="s">
        <v>34</v>
      </c>
      <c r="M19" s="201" t="s">
        <v>21</v>
      </c>
      <c r="N19" s="201" t="s">
        <v>41</v>
      </c>
      <c r="O19" s="201" t="s">
        <v>37</v>
      </c>
      <c r="P19" s="201" t="s">
        <v>28</v>
      </c>
      <c r="Q19" s="201" t="s">
        <v>34</v>
      </c>
      <c r="R19" s="201" t="s">
        <v>21</v>
      </c>
      <c r="S19" s="201" t="s">
        <v>21</v>
      </c>
      <c r="T19" s="201" t="s">
        <v>40</v>
      </c>
      <c r="U19" s="201" t="s">
        <v>40</v>
      </c>
      <c r="V19" s="201" t="s">
        <v>24</v>
      </c>
      <c r="W19" s="211" t="s">
        <v>34</v>
      </c>
      <c r="X19" s="201" t="s">
        <v>21</v>
      </c>
      <c r="Y19" s="201" t="s">
        <v>40</v>
      </c>
      <c r="Z19" s="201" t="s">
        <v>36</v>
      </c>
      <c r="AA19" s="201" t="s">
        <v>40</v>
      </c>
      <c r="AB19" s="201" t="s">
        <v>21</v>
      </c>
      <c r="AC19" s="201" t="s">
        <v>36</v>
      </c>
      <c r="AD19" s="201" t="s">
        <v>42</v>
      </c>
      <c r="AE19" s="201" t="s">
        <v>28</v>
      </c>
      <c r="AF19" s="201" t="s">
        <v>34</v>
      </c>
      <c r="AG19" s="201" t="s">
        <v>21</v>
      </c>
      <c r="AH19" s="201" t="s">
        <v>36</v>
      </c>
      <c r="AI19" s="99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51</v>
      </c>
      <c r="AM19" s="98"/>
      <c r="AN19" s="55">
        <f t="shared" si="15"/>
        <v>1</v>
      </c>
      <c r="AO19" s="55">
        <f t="shared" si="5"/>
        <v>9</v>
      </c>
      <c r="AP19" s="55">
        <f t="shared" si="6"/>
        <v>9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20" t="s">
        <v>32</v>
      </c>
      <c r="C20" s="32" t="s">
        <v>56</v>
      </c>
      <c r="D20" s="206" t="s">
        <v>34</v>
      </c>
      <c r="E20" s="206" t="s">
        <v>21</v>
      </c>
      <c r="F20" s="530" t="s">
        <v>42</v>
      </c>
      <c r="G20" s="201" t="s">
        <v>36</v>
      </c>
      <c r="H20" s="201" t="s">
        <v>21</v>
      </c>
      <c r="I20" s="279" t="s">
        <v>141</v>
      </c>
      <c r="J20" s="201" t="s">
        <v>28</v>
      </c>
      <c r="K20" s="201" t="s">
        <v>34</v>
      </c>
      <c r="L20" s="201" t="s">
        <v>21</v>
      </c>
      <c r="M20" s="201" t="s">
        <v>37</v>
      </c>
      <c r="N20" s="201" t="s">
        <v>40</v>
      </c>
      <c r="O20" s="201" t="s">
        <v>24</v>
      </c>
      <c r="P20" s="201" t="s">
        <v>34</v>
      </c>
      <c r="Q20" s="201" t="s">
        <v>21</v>
      </c>
      <c r="R20" s="201" t="s">
        <v>40</v>
      </c>
      <c r="S20" s="201" t="s">
        <v>42</v>
      </c>
      <c r="T20" s="201" t="s">
        <v>36</v>
      </c>
      <c r="U20" s="143" t="s">
        <v>21</v>
      </c>
      <c r="V20" s="201" t="s">
        <v>42</v>
      </c>
      <c r="W20" s="211" t="s">
        <v>36</v>
      </c>
      <c r="X20" s="201" t="s">
        <v>28</v>
      </c>
      <c r="Y20" s="201" t="s">
        <v>34</v>
      </c>
      <c r="Z20" s="201" t="s">
        <v>21</v>
      </c>
      <c r="AA20" s="201" t="s">
        <v>24</v>
      </c>
      <c r="AB20" s="201" t="s">
        <v>34</v>
      </c>
      <c r="AC20" s="143" t="s">
        <v>21</v>
      </c>
      <c r="AD20" s="143" t="s">
        <v>21</v>
      </c>
      <c r="AE20" s="201" t="s">
        <v>40</v>
      </c>
      <c r="AF20" s="201" t="s">
        <v>24</v>
      </c>
      <c r="AG20" s="201" t="s">
        <v>34</v>
      </c>
      <c r="AH20" s="201" t="s">
        <v>21</v>
      </c>
      <c r="AI20" s="99">
        <f t="shared" si="2"/>
        <v>18</v>
      </c>
      <c r="AJ20" s="100">
        <f t="shared" si="3"/>
        <v>0</v>
      </c>
      <c r="AK20" s="101">
        <f t="shared" si="4"/>
        <v>20</v>
      </c>
      <c r="AL20" s="104" t="s">
        <v>48</v>
      </c>
      <c r="AM20" s="98"/>
      <c r="AN20" s="55">
        <f t="shared" si="15"/>
        <v>1</v>
      </c>
      <c r="AO20" s="55">
        <f t="shared" si="5"/>
        <v>9</v>
      </c>
      <c r="AP20" s="55">
        <f t="shared" si="6"/>
        <v>9</v>
      </c>
      <c r="AQ20" s="55">
        <f t="shared" si="7"/>
        <v>3</v>
      </c>
      <c r="AR20" s="55">
        <f t="shared" si="8"/>
        <v>3</v>
      </c>
      <c r="AS20" s="55">
        <f t="shared" si="9"/>
        <v>3</v>
      </c>
      <c r="AT20" s="55">
        <f t="shared" si="10"/>
        <v>3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19" t="s">
        <v>46</v>
      </c>
      <c r="B21" s="34" t="s">
        <v>32</v>
      </c>
      <c r="C21" s="32" t="s">
        <v>57</v>
      </c>
      <c r="D21" s="201" t="s">
        <v>41</v>
      </c>
      <c r="E21" s="201" t="s">
        <v>41</v>
      </c>
      <c r="F21" s="201" t="s">
        <v>28</v>
      </c>
      <c r="G21" s="201" t="s">
        <v>34</v>
      </c>
      <c r="H21" s="201" t="s">
        <v>21</v>
      </c>
      <c r="I21" s="201" t="s">
        <v>36</v>
      </c>
      <c r="J21" s="201" t="s">
        <v>41</v>
      </c>
      <c r="K21" s="201" t="s">
        <v>21</v>
      </c>
      <c r="L21" s="201" t="s">
        <v>24</v>
      </c>
      <c r="M21" s="201" t="s">
        <v>34</v>
      </c>
      <c r="N21" s="201" t="s">
        <v>21</v>
      </c>
      <c r="O21" s="201" t="s">
        <v>40</v>
      </c>
      <c r="P21" s="201" t="s">
        <v>41</v>
      </c>
      <c r="Q21" s="201" t="s">
        <v>21</v>
      </c>
      <c r="R21" s="201" t="s">
        <v>21</v>
      </c>
      <c r="S21" s="201" t="s">
        <v>28</v>
      </c>
      <c r="T21" s="201" t="s">
        <v>34</v>
      </c>
      <c r="U21" s="201" t="s">
        <v>21</v>
      </c>
      <c r="V21" s="201" t="s">
        <v>141</v>
      </c>
      <c r="W21" s="211" t="s">
        <v>21</v>
      </c>
      <c r="X21" s="201" t="s">
        <v>36</v>
      </c>
      <c r="Y21" s="201" t="s">
        <v>37</v>
      </c>
      <c r="Z21" s="143" t="s">
        <v>24</v>
      </c>
      <c r="AA21" s="143" t="s">
        <v>34</v>
      </c>
      <c r="AB21" s="143" t="s">
        <v>21</v>
      </c>
      <c r="AC21" s="201" t="s">
        <v>40</v>
      </c>
      <c r="AD21" s="201" t="s">
        <v>24</v>
      </c>
      <c r="AE21" s="201" t="s">
        <v>34</v>
      </c>
      <c r="AF21" s="201" t="s">
        <v>21</v>
      </c>
      <c r="AG21" s="201" t="s">
        <v>40</v>
      </c>
      <c r="AH21" s="201" t="s">
        <v>40</v>
      </c>
      <c r="AI21" s="99">
        <f t="shared" si="2"/>
        <v>18</v>
      </c>
      <c r="AJ21" s="100">
        <f t="shared" si="3"/>
        <v>0</v>
      </c>
      <c r="AK21" s="101">
        <f t="shared" si="4"/>
        <v>20</v>
      </c>
      <c r="AL21" s="104" t="s">
        <v>48</v>
      </c>
      <c r="AM21" s="98"/>
      <c r="AN21" s="55">
        <f t="shared" si="15"/>
        <v>1</v>
      </c>
      <c r="AO21" s="55">
        <f t="shared" si="5"/>
        <v>9</v>
      </c>
      <c r="AP21" s="55">
        <f t="shared" si="6"/>
        <v>9</v>
      </c>
      <c r="AQ21" s="55">
        <f t="shared" si="7"/>
        <v>3</v>
      </c>
      <c r="AR21" s="55">
        <f t="shared" si="8"/>
        <v>3</v>
      </c>
      <c r="AS21" s="55">
        <f t="shared" si="9"/>
        <v>3</v>
      </c>
      <c r="AT21" s="55">
        <f t="shared" si="10"/>
        <v>3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294" t="s">
        <v>46</v>
      </c>
      <c r="B22" s="37" t="s">
        <v>32</v>
      </c>
      <c r="C22" s="38" t="s">
        <v>129</v>
      </c>
      <c r="D22" s="201" t="s">
        <v>37</v>
      </c>
      <c r="E22" s="201" t="s">
        <v>40</v>
      </c>
      <c r="F22" s="530" t="s">
        <v>36</v>
      </c>
      <c r="G22" s="498" t="s">
        <v>28</v>
      </c>
      <c r="H22" s="143" t="s">
        <v>34</v>
      </c>
      <c r="I22" s="143" t="s">
        <v>21</v>
      </c>
      <c r="J22" s="143" t="s">
        <v>21</v>
      </c>
      <c r="K22" s="201" t="s">
        <v>40</v>
      </c>
      <c r="L22" s="201" t="s">
        <v>42</v>
      </c>
      <c r="M22" s="201" t="s">
        <v>24</v>
      </c>
      <c r="N22" s="201" t="s">
        <v>34</v>
      </c>
      <c r="O22" s="201" t="s">
        <v>21</v>
      </c>
      <c r="P22" s="201" t="s">
        <v>42</v>
      </c>
      <c r="Q22" s="201" t="s">
        <v>28</v>
      </c>
      <c r="R22" s="201" t="s">
        <v>34</v>
      </c>
      <c r="S22" s="201" t="s">
        <v>21</v>
      </c>
      <c r="T22" s="201" t="s">
        <v>24</v>
      </c>
      <c r="U22" s="201" t="s">
        <v>34</v>
      </c>
      <c r="V22" s="201" t="s">
        <v>21</v>
      </c>
      <c r="W22" s="211" t="s">
        <v>41</v>
      </c>
      <c r="X22" s="201" t="s">
        <v>42</v>
      </c>
      <c r="Y22" s="201" t="s">
        <v>21</v>
      </c>
      <c r="Z22" s="201" t="s">
        <v>28</v>
      </c>
      <c r="AA22" s="201" t="s">
        <v>34</v>
      </c>
      <c r="AB22" s="201" t="s">
        <v>21</v>
      </c>
      <c r="AC22" s="143" t="s">
        <v>24</v>
      </c>
      <c r="AD22" s="143" t="s">
        <v>34</v>
      </c>
      <c r="AE22" s="143" t="s">
        <v>21</v>
      </c>
      <c r="AF22" s="201" t="s">
        <v>42</v>
      </c>
      <c r="AG22" s="201" t="s">
        <v>36</v>
      </c>
      <c r="AH22" s="201" t="s">
        <v>21</v>
      </c>
      <c r="AI22" s="99">
        <f t="shared" si="2"/>
        <v>18</v>
      </c>
      <c r="AJ22" s="100">
        <f t="shared" si="3"/>
        <v>0</v>
      </c>
      <c r="AK22" s="101">
        <f t="shared" si="4"/>
        <v>24</v>
      </c>
      <c r="AL22" s="104" t="s">
        <v>48</v>
      </c>
      <c r="AN22" s="55">
        <f t="shared" si="15"/>
        <v>1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433" t="s">
        <v>46</v>
      </c>
      <c r="B23" s="37" t="s">
        <v>32</v>
      </c>
      <c r="C23" s="449" t="s">
        <v>166</v>
      </c>
      <c r="D23" s="201" t="s">
        <v>21</v>
      </c>
      <c r="E23" s="201" t="s">
        <v>21</v>
      </c>
      <c r="F23" s="201" t="s">
        <v>40</v>
      </c>
      <c r="G23" s="530" t="s">
        <v>24</v>
      </c>
      <c r="H23" s="201" t="s">
        <v>34</v>
      </c>
      <c r="I23" s="201" t="s">
        <v>21</v>
      </c>
      <c r="J23" s="201" t="s">
        <v>40</v>
      </c>
      <c r="K23" s="201" t="s">
        <v>24</v>
      </c>
      <c r="L23" s="201" t="s">
        <v>34</v>
      </c>
      <c r="M23" s="201" t="s">
        <v>21</v>
      </c>
      <c r="N23" s="201" t="s">
        <v>36</v>
      </c>
      <c r="O23" s="201" t="s">
        <v>36</v>
      </c>
      <c r="P23" s="279" t="s">
        <v>141</v>
      </c>
      <c r="Q23" s="201" t="s">
        <v>24</v>
      </c>
      <c r="R23" s="201" t="s">
        <v>34</v>
      </c>
      <c r="S23" s="201" t="s">
        <v>21</v>
      </c>
      <c r="T23" s="201" t="s">
        <v>21</v>
      </c>
      <c r="U23" s="201" t="s">
        <v>42</v>
      </c>
      <c r="V23" s="201" t="s">
        <v>36</v>
      </c>
      <c r="W23" s="211" t="s">
        <v>28</v>
      </c>
      <c r="X23" s="201" t="s">
        <v>34</v>
      </c>
      <c r="Y23" s="201" t="s">
        <v>21</v>
      </c>
      <c r="Z23" s="201" t="s">
        <v>21</v>
      </c>
      <c r="AA23" s="201" t="s">
        <v>41</v>
      </c>
      <c r="AB23" s="201" t="s">
        <v>24</v>
      </c>
      <c r="AC23" s="201" t="s">
        <v>34</v>
      </c>
      <c r="AD23" s="201" t="s">
        <v>21</v>
      </c>
      <c r="AE23" s="201" t="s">
        <v>36</v>
      </c>
      <c r="AF23" s="201" t="s">
        <v>41</v>
      </c>
      <c r="AG23" s="201" t="s">
        <v>37</v>
      </c>
      <c r="AH23" s="201" t="s">
        <v>28</v>
      </c>
      <c r="AI23" s="99">
        <f t="shared" si="2"/>
        <v>18</v>
      </c>
      <c r="AJ23" s="100">
        <f t="shared" si="3"/>
        <v>0</v>
      </c>
      <c r="AK23" s="101">
        <f t="shared" si="4"/>
        <v>24</v>
      </c>
      <c r="AL23" s="104" t="s">
        <v>48</v>
      </c>
      <c r="AM23" s="98"/>
      <c r="AN23" s="55">
        <f t="shared" si="15"/>
        <v>1</v>
      </c>
      <c r="AO23" s="55">
        <f t="shared" si="5"/>
        <v>9</v>
      </c>
      <c r="AP23" s="55">
        <f t="shared" si="6"/>
        <v>9</v>
      </c>
      <c r="AQ23" s="55">
        <f t="shared" si="7"/>
        <v>4</v>
      </c>
      <c r="AR23" s="55">
        <f t="shared" si="8"/>
        <v>4</v>
      </c>
      <c r="AS23" s="55">
        <f t="shared" si="9"/>
        <v>4</v>
      </c>
      <c r="AT23" s="55">
        <f t="shared" si="10"/>
        <v>4</v>
      </c>
      <c r="AU23" s="55">
        <f t="shared" si="11"/>
        <v>2</v>
      </c>
      <c r="AV23" s="55">
        <f t="shared" si="12"/>
        <v>2</v>
      </c>
      <c r="AW23" s="55">
        <f t="shared" si="13"/>
        <v>2</v>
      </c>
      <c r="AX23" s="55">
        <f t="shared" si="14"/>
        <v>2</v>
      </c>
    </row>
    <row r="24" spans="1:50" ht="14">
      <c r="A24" s="19"/>
      <c r="B24" s="434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48"/>
      <c r="X24" s="143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SUM(AO25:AP25)</f>
        <v>0</v>
      </c>
      <c r="AJ24" s="100">
        <f t="shared" si="3"/>
        <v>0</v>
      </c>
      <c r="AK24" s="101">
        <f>SUM(AQ25:AX25)</f>
        <v>0</v>
      </c>
      <c r="AL24" s="373"/>
      <c r="AM24" s="98"/>
      <c r="AN24" s="55">
        <f t="shared" si="15"/>
        <v>0</v>
      </c>
      <c r="AO24" s="55" t="e">
        <f>COUNTIF(#REF!,"ヤ")</f>
        <v>#REF!</v>
      </c>
      <c r="AP24" s="55" t="e">
        <f>COUNTIF(#REF!,"ﾔ")</f>
        <v>#REF!</v>
      </c>
      <c r="AQ24" s="55" t="e">
        <f>COUNTIF(#REF!,"2-")</f>
        <v>#REF!</v>
      </c>
      <c r="AR24" s="55" t="e">
        <f>COUNTIF(#REF!,"2－")</f>
        <v>#REF!</v>
      </c>
      <c r="AS24" s="55" t="e">
        <f>COUNTIF(#REF!,"２-")</f>
        <v>#REF!</v>
      </c>
      <c r="AT24" s="55" t="e">
        <f>COUNTIF(#REF!,"２－")</f>
        <v>#REF!</v>
      </c>
      <c r="AU24" s="55" t="e">
        <f>COUNTIF(#REF!,"3-")</f>
        <v>#REF!</v>
      </c>
      <c r="AV24" s="55" t="e">
        <f>COUNTIF(#REF!,"3－")</f>
        <v>#REF!</v>
      </c>
      <c r="AW24" s="55" t="e">
        <f>COUNTIF(#REF!,"３-")</f>
        <v>#REF!</v>
      </c>
      <c r="AX24" s="55" t="e">
        <f>COUNTIF(#REF!,"３－")</f>
        <v>#REF!</v>
      </c>
    </row>
    <row r="25" spans="1:50" ht="14">
      <c r="A25" s="19"/>
      <c r="B25" s="367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48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99">
        <f>SUM(AO26:AP26)</f>
        <v>0</v>
      </c>
      <c r="AJ25" s="100">
        <f t="shared" si="3"/>
        <v>0</v>
      </c>
      <c r="AK25" s="101">
        <f>SUM(AQ26:AX26)</f>
        <v>0</v>
      </c>
      <c r="AL25" s="373"/>
      <c r="AM25" s="98"/>
      <c r="AN25" s="55"/>
      <c r="AO25" s="55">
        <f>COUNTIF(D24:AH24,"ヤ")</f>
        <v>0</v>
      </c>
      <c r="AP25" s="55">
        <f>COUNTIF(D24:AH24,"ﾔ")</f>
        <v>0</v>
      </c>
      <c r="AQ25" s="55">
        <f>COUNTIF(D24:AH24,"2-")</f>
        <v>0</v>
      </c>
      <c r="AR25" s="55">
        <f>COUNTIF(D24:AH24,"2－")</f>
        <v>0</v>
      </c>
      <c r="AS25" s="55">
        <f>COUNTIF(D24:AH24,"２-")</f>
        <v>0</v>
      </c>
      <c r="AT25" s="55">
        <f>COUNTIF(D24:AH24,"２－")</f>
        <v>0</v>
      </c>
      <c r="AU25" s="55">
        <f>COUNTIF(D24:AH24,"3-")</f>
        <v>0</v>
      </c>
      <c r="AV25" s="55">
        <f>COUNTIF(D24:AH24,"3－")</f>
        <v>0</v>
      </c>
      <c r="AW25" s="55">
        <f>COUNTIF(D24:AH24,"３-")</f>
        <v>0</v>
      </c>
      <c r="AX25" s="55">
        <f>COUNTIF(D24:AH24,"３－")</f>
        <v>0</v>
      </c>
    </row>
    <row r="26" spans="1:50" ht="14">
      <c r="A26" s="19"/>
      <c r="B26" s="295"/>
      <c r="C26" s="39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48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99">
        <f>SUM(AO27:AP27)</f>
        <v>0</v>
      </c>
      <c r="AJ26" s="100">
        <f t="shared" si="3"/>
        <v>0</v>
      </c>
      <c r="AK26" s="101">
        <f>SUM(AQ27:AX27)</f>
        <v>0</v>
      </c>
      <c r="AL26" s="228"/>
      <c r="AM26" s="98"/>
      <c r="AN26" s="55"/>
      <c r="AO26" s="55">
        <f>COUNTIF(D25:AH25,"ヤ")</f>
        <v>0</v>
      </c>
      <c r="AP26" s="55">
        <f>COUNTIF(D25:AH25,"ﾔ")</f>
        <v>0</v>
      </c>
      <c r="AQ26" s="55">
        <f>COUNTIF(D25:AH25,"2-")</f>
        <v>0</v>
      </c>
      <c r="AR26" s="55">
        <f>COUNTIF(D25:AH25,"2－")</f>
        <v>0</v>
      </c>
      <c r="AS26" s="55">
        <f>COUNTIF(D25:AH25,"２-")</f>
        <v>0</v>
      </c>
      <c r="AT26" s="55">
        <f>COUNTIF(D25:AH25,"２－")</f>
        <v>0</v>
      </c>
      <c r="AU26" s="55">
        <f>COUNTIF(D25:AH25,"3-")</f>
        <v>0</v>
      </c>
      <c r="AV26" s="55">
        <f>COUNTIF(D25:AH25,"3－")</f>
        <v>0</v>
      </c>
      <c r="AW26" s="55">
        <f>COUNTIF(D25:AH25,"３-")</f>
        <v>0</v>
      </c>
      <c r="AX26" s="55">
        <f>COUNTIF(D25:AH25,"３－")</f>
        <v>0</v>
      </c>
    </row>
    <row r="27" spans="1:50" ht="14">
      <c r="A27" s="1258" t="s">
        <v>62</v>
      </c>
      <c r="B27" s="1258"/>
      <c r="C27" s="1258"/>
      <c r="D27" s="65"/>
      <c r="E27" s="532"/>
      <c r="F27" s="47"/>
      <c r="G27" s="48"/>
      <c r="H27" s="46"/>
      <c r="I27" s="499"/>
      <c r="J27" s="534"/>
      <c r="K27" s="504"/>
      <c r="L27" s="506"/>
      <c r="M27" s="506"/>
      <c r="N27" s="506"/>
      <c r="O27" s="510"/>
      <c r="P27" s="456"/>
      <c r="Q27" s="512"/>
      <c r="R27" s="504"/>
      <c r="S27" s="506"/>
      <c r="T27" s="506"/>
      <c r="U27" s="506"/>
      <c r="V27" s="371"/>
      <c r="W27" s="506"/>
      <c r="X27" s="538"/>
      <c r="Y27" s="504"/>
      <c r="Z27" s="371"/>
      <c r="AA27" s="506"/>
      <c r="AB27" s="506"/>
      <c r="AC27" s="506"/>
      <c r="AD27" s="506"/>
      <c r="AE27" s="46"/>
      <c r="AF27" s="46"/>
      <c r="AG27" s="46"/>
      <c r="AH27" s="46"/>
      <c r="AI27" s="108"/>
      <c r="AJ27" s="109"/>
      <c r="AK27" s="110"/>
      <c r="AL27" s="111"/>
      <c r="AN27" s="55">
        <f>COUNTIF(D26:AH26,"日")</f>
        <v>0</v>
      </c>
      <c r="AO27" s="55">
        <f>COUNTIF(D26:AH26,"ヤ")</f>
        <v>0</v>
      </c>
      <c r="AP27" s="55">
        <f>COUNTIF(D26:AH26,"ﾔ")</f>
        <v>0</v>
      </c>
      <c r="AQ27" s="55">
        <f>COUNTIF(D26:AH26,"2-")</f>
        <v>0</v>
      </c>
      <c r="AR27" s="55">
        <f>COUNTIF(D26:AH26,"2－")</f>
        <v>0</v>
      </c>
      <c r="AS27" s="55">
        <f>COUNTIF(D26:AH26,"２-")</f>
        <v>0</v>
      </c>
      <c r="AT27" s="55">
        <f>COUNTIF(D26:AH26,"２－")</f>
        <v>0</v>
      </c>
      <c r="AU27" s="55">
        <f>COUNTIF(D26:AH26,"3-")</f>
        <v>0</v>
      </c>
      <c r="AV27" s="55">
        <f>COUNTIF(D26:AH26,"3－")</f>
        <v>0</v>
      </c>
      <c r="AW27" s="55">
        <f>COUNTIF(D26:AH26,"３-")</f>
        <v>0</v>
      </c>
      <c r="AX27" s="55">
        <f>COUNTIF(D26:AH26,"３－")</f>
        <v>0</v>
      </c>
    </row>
    <row r="28" spans="1:50" ht="14">
      <c r="A28" s="1259" t="s">
        <v>63</v>
      </c>
      <c r="B28" s="1259"/>
      <c r="C28" s="49"/>
      <c r="D28" s="1315"/>
      <c r="E28" s="1311"/>
      <c r="F28" s="1311"/>
      <c r="G28" s="1311"/>
      <c r="H28" s="1311"/>
      <c r="I28" s="1311"/>
      <c r="J28" s="1311" t="s">
        <v>163</v>
      </c>
      <c r="K28" s="1311"/>
      <c r="L28" s="1311" t="s">
        <v>171</v>
      </c>
      <c r="M28" s="1311"/>
      <c r="N28" s="1311"/>
      <c r="O28" s="1311"/>
      <c r="P28" s="1311"/>
      <c r="Q28" s="1311"/>
      <c r="R28" s="1311"/>
      <c r="S28" s="1311"/>
      <c r="T28" s="1311"/>
      <c r="U28" s="1311"/>
      <c r="V28" s="1311"/>
      <c r="W28" s="1311"/>
      <c r="X28" s="1311"/>
      <c r="Y28" s="1311"/>
      <c r="Z28" s="1311"/>
      <c r="AA28" s="1311"/>
      <c r="AB28" s="1311" t="s">
        <v>84</v>
      </c>
      <c r="AC28" s="1310"/>
      <c r="AD28" s="1311"/>
      <c r="AE28" s="1311"/>
      <c r="AF28" s="1311"/>
      <c r="AG28" s="1312" t="s">
        <v>172</v>
      </c>
      <c r="AH28" s="1286"/>
      <c r="AI28" s="479"/>
      <c r="AJ28" s="480"/>
      <c r="AK28" s="481"/>
      <c r="AL28" s="482"/>
      <c r="AO28" s="55">
        <f>COUNTIF(D27:AH27,"ヤ")</f>
        <v>0</v>
      </c>
      <c r="AP28" s="55">
        <f>COUNTIF(D27:AH27,"ﾔ")</f>
        <v>0</v>
      </c>
      <c r="AQ28" s="55">
        <f>COUNTIF(D27:AH27,"2-")</f>
        <v>0</v>
      </c>
      <c r="AR28" s="55">
        <f>COUNTIF(D27:AH27,"2－")</f>
        <v>0</v>
      </c>
      <c r="AS28" s="55">
        <f>COUNTIF(D27:AH27,"２-")</f>
        <v>0</v>
      </c>
      <c r="AT28" s="55">
        <f>COUNTIF(D27:AH27,"２－")</f>
        <v>0</v>
      </c>
      <c r="AU28" s="55">
        <f>COUNTIF(D27:AH27,"3-")</f>
        <v>0</v>
      </c>
      <c r="AV28" s="55">
        <f>COUNTIF(D27:AH27,"3－")</f>
        <v>0</v>
      </c>
      <c r="AW28" s="55">
        <f>COUNTIF(D27:AH27,"３-")</f>
        <v>0</v>
      </c>
      <c r="AX28" s="55">
        <f>COUNTIF(D27:AH27,"３－")</f>
        <v>0</v>
      </c>
    </row>
    <row r="29" spans="1:50" ht="14">
      <c r="A29" s="1259"/>
      <c r="B29" s="1259"/>
      <c r="C29" s="49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83"/>
      <c r="AJ29" s="484"/>
      <c r="AK29" s="485"/>
      <c r="AL29" s="486"/>
      <c r="AO29" s="55">
        <f>COUNTIF(D28:AH28,"ヤ")</f>
        <v>0</v>
      </c>
      <c r="AP29" s="55">
        <f>COUNTIF(D28:AH28,"ﾔ")</f>
        <v>0</v>
      </c>
      <c r="AQ29" s="55">
        <f>COUNTIF(D28:AH28,"2-")</f>
        <v>0</v>
      </c>
      <c r="AR29" s="55">
        <f>COUNTIF(D28:AH28,"2－")</f>
        <v>0</v>
      </c>
      <c r="AS29" s="55">
        <f>COUNTIF(D28:AH28,"２-")</f>
        <v>0</v>
      </c>
      <c r="AT29" s="55">
        <f>COUNTIF(D28:AH28,"２－")</f>
        <v>0</v>
      </c>
      <c r="AU29" s="55">
        <f>COUNTIF(D28:AH28,"3-")</f>
        <v>0</v>
      </c>
      <c r="AV29" s="55">
        <f>COUNTIF(D28:AH28,"3－")</f>
        <v>0</v>
      </c>
      <c r="AW29" s="55">
        <f>COUNTIF(D28:AH28,"３-")</f>
        <v>0</v>
      </c>
      <c r="AX29" s="55">
        <f>COUNTIF(D28:AH28,"３－")</f>
        <v>0</v>
      </c>
    </row>
    <row r="30" spans="1:50" ht="14">
      <c r="A30" s="1259"/>
      <c r="B30" s="1259"/>
      <c r="C30" s="21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3"/>
      <c r="AK30" s="3"/>
      <c r="AL30" s="487"/>
    </row>
    <row r="31" spans="1:50" ht="14">
      <c r="A31" s="1259"/>
      <c r="B31" s="1259"/>
      <c r="C31" s="50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"/>
      <c r="AJ31" s="5"/>
      <c r="AK31" s="3"/>
      <c r="AL31" s="487"/>
    </row>
    <row r="32" spans="1:50" ht="14">
      <c r="A32" s="1259"/>
      <c r="B32" s="1259"/>
      <c r="C32" s="51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3"/>
      <c r="AH32" s="1287"/>
      <c r="AI32" s="488"/>
      <c r="AJ32" s="489"/>
      <c r="AK32" s="3"/>
      <c r="AL32" s="487"/>
    </row>
    <row r="33" spans="1:38" ht="14">
      <c r="A33" s="1259"/>
      <c r="B33" s="1259"/>
      <c r="C33" s="52"/>
      <c r="D33" s="1315"/>
      <c r="E33" s="1311"/>
      <c r="F33" s="1311"/>
      <c r="G33" s="1311"/>
      <c r="H33" s="1311"/>
      <c r="I33" s="1311"/>
      <c r="J33" s="1311"/>
      <c r="K33" s="1311"/>
      <c r="L33" s="1311"/>
      <c r="M33" s="1311"/>
      <c r="N33" s="1311"/>
      <c r="O33" s="1311"/>
      <c r="P33" s="1311"/>
      <c r="Q33" s="1311"/>
      <c r="R33" s="1311"/>
      <c r="S33" s="1311"/>
      <c r="T33" s="1311"/>
      <c r="U33" s="1311"/>
      <c r="V33" s="1311"/>
      <c r="W33" s="1311"/>
      <c r="X33" s="1311"/>
      <c r="Y33" s="1311"/>
      <c r="Z33" s="1311"/>
      <c r="AA33" s="1311"/>
      <c r="AB33" s="1311"/>
      <c r="AC33" s="1310"/>
      <c r="AD33" s="1311"/>
      <c r="AE33" s="1311"/>
      <c r="AF33" s="1311"/>
      <c r="AG33" s="1314"/>
      <c r="AH33" s="1288"/>
      <c r="AI33" s="490"/>
      <c r="AJ33" s="491"/>
      <c r="AK33" s="492"/>
      <c r="AL33" s="493"/>
    </row>
    <row r="34" spans="1:38" ht="14"/>
    <row r="35" spans="1:38" ht="14">
      <c r="C35" t="s">
        <v>69</v>
      </c>
      <c r="D35" s="55">
        <f t="shared" ref="D35:AH35" si="16">COUNTIF(D8:D26,"2早")</f>
        <v>1</v>
      </c>
      <c r="E35" s="55">
        <f t="shared" si="16"/>
        <v>1</v>
      </c>
      <c r="F35" s="55">
        <f t="shared" si="16"/>
        <v>1</v>
      </c>
      <c r="G35" s="55">
        <f t="shared" si="16"/>
        <v>1</v>
      </c>
      <c r="H35" s="55">
        <f t="shared" si="16"/>
        <v>1</v>
      </c>
      <c r="I35" s="55">
        <f t="shared" si="16"/>
        <v>1</v>
      </c>
      <c r="J35" s="55">
        <f t="shared" si="16"/>
        <v>1</v>
      </c>
      <c r="K35" s="55">
        <f t="shared" si="16"/>
        <v>1</v>
      </c>
      <c r="L35" s="55">
        <f t="shared" si="16"/>
        <v>1</v>
      </c>
      <c r="M35" s="55">
        <f t="shared" si="16"/>
        <v>1</v>
      </c>
      <c r="N35" s="55">
        <f t="shared" si="16"/>
        <v>1</v>
      </c>
      <c r="O35" s="55">
        <f t="shared" si="16"/>
        <v>1</v>
      </c>
      <c r="P35" s="55">
        <f t="shared" si="16"/>
        <v>1</v>
      </c>
      <c r="Q35" s="55">
        <f t="shared" si="16"/>
        <v>1</v>
      </c>
      <c r="R35" s="55">
        <f t="shared" si="16"/>
        <v>1</v>
      </c>
      <c r="S35" s="55">
        <f t="shared" si="16"/>
        <v>1</v>
      </c>
      <c r="T35" s="55">
        <f t="shared" si="16"/>
        <v>1</v>
      </c>
      <c r="U35" s="55">
        <f t="shared" si="16"/>
        <v>1</v>
      </c>
      <c r="V35" s="55">
        <f t="shared" si="16"/>
        <v>1</v>
      </c>
      <c r="W35" s="55">
        <f t="shared" si="16"/>
        <v>1</v>
      </c>
      <c r="X35" s="55">
        <f t="shared" si="16"/>
        <v>1</v>
      </c>
      <c r="Y35" s="55">
        <f t="shared" si="16"/>
        <v>1</v>
      </c>
      <c r="Z35" s="55">
        <f t="shared" si="16"/>
        <v>1</v>
      </c>
      <c r="AA35" s="55">
        <f t="shared" si="16"/>
        <v>1</v>
      </c>
      <c r="AB35" s="55">
        <f t="shared" si="16"/>
        <v>1</v>
      </c>
      <c r="AC35" s="55">
        <f t="shared" si="16"/>
        <v>1</v>
      </c>
      <c r="AD35" s="55">
        <f t="shared" si="16"/>
        <v>1</v>
      </c>
      <c r="AE35" s="55">
        <f t="shared" si="16"/>
        <v>1</v>
      </c>
      <c r="AF35" s="55">
        <f t="shared" si="16"/>
        <v>1</v>
      </c>
      <c r="AG35" s="55">
        <f t="shared" si="16"/>
        <v>1</v>
      </c>
      <c r="AH35" s="55">
        <f t="shared" si="16"/>
        <v>1</v>
      </c>
    </row>
    <row r="36" spans="1:38" ht="14" hidden="1" outlineLevel="1">
      <c r="C36" s="54">
        <v>0.27083333333333298</v>
      </c>
      <c r="D36" s="55">
        <f t="shared" ref="D36:AH36" si="17">COUNTIF(D8:D26,"6：30")</f>
        <v>0</v>
      </c>
      <c r="E36" s="55">
        <f t="shared" si="17"/>
        <v>0</v>
      </c>
      <c r="F36" s="55">
        <f t="shared" si="17"/>
        <v>0</v>
      </c>
      <c r="G36" s="55">
        <f t="shared" si="17"/>
        <v>0</v>
      </c>
      <c r="H36" s="55">
        <f t="shared" si="17"/>
        <v>0</v>
      </c>
      <c r="I36" s="55">
        <f t="shared" si="17"/>
        <v>1</v>
      </c>
      <c r="J36" s="55">
        <f t="shared" si="17"/>
        <v>0</v>
      </c>
      <c r="K36" s="55">
        <f t="shared" si="17"/>
        <v>0</v>
      </c>
      <c r="L36" s="55">
        <f t="shared" si="17"/>
        <v>0</v>
      </c>
      <c r="M36" s="55">
        <f t="shared" si="17"/>
        <v>0</v>
      </c>
      <c r="N36" s="55">
        <f t="shared" si="17"/>
        <v>0</v>
      </c>
      <c r="O36" s="55">
        <f t="shared" si="17"/>
        <v>0</v>
      </c>
      <c r="P36" s="55">
        <f t="shared" si="17"/>
        <v>1</v>
      </c>
      <c r="Q36" s="55">
        <f t="shared" si="17"/>
        <v>0</v>
      </c>
      <c r="R36" s="55">
        <f t="shared" si="17"/>
        <v>0</v>
      </c>
      <c r="S36" s="55">
        <f t="shared" si="17"/>
        <v>0</v>
      </c>
      <c r="T36" s="55">
        <f t="shared" si="17"/>
        <v>0</v>
      </c>
      <c r="U36" s="55">
        <f t="shared" si="17"/>
        <v>0</v>
      </c>
      <c r="V36" s="55">
        <f t="shared" si="17"/>
        <v>1</v>
      </c>
      <c r="W36" s="55">
        <f t="shared" si="17"/>
        <v>0</v>
      </c>
      <c r="X36" s="55">
        <f t="shared" si="17"/>
        <v>0</v>
      </c>
      <c r="Y36" s="55">
        <f t="shared" si="17"/>
        <v>0</v>
      </c>
      <c r="Z36" s="55">
        <f t="shared" si="17"/>
        <v>1</v>
      </c>
      <c r="AA36" s="55">
        <f t="shared" si="17"/>
        <v>0</v>
      </c>
      <c r="AB36" s="55">
        <f t="shared" si="17"/>
        <v>0</v>
      </c>
      <c r="AC36" s="55">
        <f t="shared" si="17"/>
        <v>0</v>
      </c>
      <c r="AD36" s="55">
        <f t="shared" si="17"/>
        <v>0</v>
      </c>
      <c r="AE36" s="55">
        <f t="shared" si="17"/>
        <v>0</v>
      </c>
      <c r="AF36" s="55">
        <f t="shared" si="17"/>
        <v>0</v>
      </c>
      <c r="AG36" s="55">
        <f t="shared" si="17"/>
        <v>0</v>
      </c>
      <c r="AH36" s="55">
        <f t="shared" si="17"/>
        <v>0</v>
      </c>
    </row>
    <row r="37" spans="1:38" ht="14" hidden="1" outlineLevel="1">
      <c r="C37" t="s">
        <v>42</v>
      </c>
      <c r="D37" s="55">
        <f t="shared" ref="D37:AH37" si="18">COUNTIF(D8:D26,"2オ")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1:38" ht="14" hidden="1" outlineLevel="1">
      <c r="C38" t="s">
        <v>71</v>
      </c>
      <c r="D38" s="55">
        <f t="shared" ref="D38:AH38" si="19">COUNTIF(D8:D26,"２オ")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1:38" s="1" customFormat="1" ht="14" hidden="1" outlineLevel="1">
      <c r="C39" s="1" t="s">
        <v>23</v>
      </c>
      <c r="D39" s="55">
        <f t="shared" ref="D39:AH39" si="20">COUNTIF(D8:D26,"2-")</f>
        <v>1</v>
      </c>
      <c r="E39" s="55">
        <f t="shared" si="20"/>
        <v>1</v>
      </c>
      <c r="F39" s="55">
        <f t="shared" si="20"/>
        <v>1</v>
      </c>
      <c r="G39" s="55">
        <f t="shared" si="20"/>
        <v>2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2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1:38" s="1" customFormat="1" ht="14" hidden="1" outlineLevel="1">
      <c r="C40" s="1" t="s">
        <v>25</v>
      </c>
      <c r="D40" s="55">
        <f t="shared" ref="D40:AH40" si="21">COUNTIF(D8:D26,"２-")</f>
        <v>1</v>
      </c>
      <c r="E40" s="55">
        <f t="shared" si="21"/>
        <v>1</v>
      </c>
      <c r="F40" s="55">
        <f t="shared" si="21"/>
        <v>1</v>
      </c>
      <c r="G40" s="55">
        <f t="shared" si="21"/>
        <v>2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2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1:38" s="1" customFormat="1" ht="14" hidden="1" outlineLevel="1">
      <c r="C41" s="1" t="s">
        <v>24</v>
      </c>
      <c r="D41" s="55">
        <f t="shared" ref="D41:AH41" si="22">COUNTIF(D8:D26,"2－")</f>
        <v>1</v>
      </c>
      <c r="E41" s="55">
        <f t="shared" si="22"/>
        <v>1</v>
      </c>
      <c r="F41" s="55">
        <f t="shared" si="22"/>
        <v>1</v>
      </c>
      <c r="G41" s="55">
        <f t="shared" si="22"/>
        <v>2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2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1:38" s="1" customFormat="1" ht="14" hidden="1" outlineLevel="1">
      <c r="C42" s="1" t="s">
        <v>26</v>
      </c>
      <c r="D42" s="55">
        <f t="shared" ref="D42:AH42" si="23">COUNTIF(D8:D26,"２－")</f>
        <v>1</v>
      </c>
      <c r="E42" s="55">
        <f t="shared" si="23"/>
        <v>1</v>
      </c>
      <c r="F42" s="55">
        <f t="shared" si="23"/>
        <v>1</v>
      </c>
      <c r="G42" s="55">
        <f t="shared" si="23"/>
        <v>2</v>
      </c>
      <c r="H42" s="55">
        <f t="shared" si="23"/>
        <v>1</v>
      </c>
      <c r="I42" s="55">
        <f t="shared" si="23"/>
        <v>1</v>
      </c>
      <c r="J42" s="55">
        <f t="shared" si="23"/>
        <v>1</v>
      </c>
      <c r="K42" s="55">
        <f t="shared" si="23"/>
        <v>2</v>
      </c>
      <c r="L42" s="55">
        <f t="shared" si="23"/>
        <v>1</v>
      </c>
      <c r="M42" s="55">
        <f t="shared" si="23"/>
        <v>1</v>
      </c>
      <c r="N42" s="55">
        <f t="shared" si="23"/>
        <v>1</v>
      </c>
      <c r="O42" s="55">
        <f t="shared" si="23"/>
        <v>1</v>
      </c>
      <c r="P42" s="55">
        <f t="shared" si="23"/>
        <v>1</v>
      </c>
      <c r="Q42" s="55">
        <f t="shared" si="23"/>
        <v>1</v>
      </c>
      <c r="R42" s="55">
        <f t="shared" si="23"/>
        <v>1</v>
      </c>
      <c r="S42" s="55">
        <f t="shared" si="23"/>
        <v>1</v>
      </c>
      <c r="T42" s="55">
        <f t="shared" si="23"/>
        <v>1</v>
      </c>
      <c r="U42" s="55">
        <f t="shared" si="23"/>
        <v>1</v>
      </c>
      <c r="V42" s="55">
        <f t="shared" si="23"/>
        <v>1</v>
      </c>
      <c r="W42" s="55">
        <f t="shared" si="23"/>
        <v>1</v>
      </c>
      <c r="X42" s="55">
        <f t="shared" si="23"/>
        <v>1</v>
      </c>
      <c r="Y42" s="55">
        <f t="shared" si="23"/>
        <v>1</v>
      </c>
      <c r="Z42" s="55">
        <f t="shared" si="23"/>
        <v>1</v>
      </c>
      <c r="AA42" s="55">
        <f t="shared" si="23"/>
        <v>1</v>
      </c>
      <c r="AB42" s="55">
        <f t="shared" si="23"/>
        <v>1</v>
      </c>
      <c r="AC42" s="55">
        <f t="shared" si="23"/>
        <v>1</v>
      </c>
      <c r="AD42" s="55">
        <f t="shared" si="23"/>
        <v>1</v>
      </c>
      <c r="AE42" s="55">
        <f t="shared" si="23"/>
        <v>1</v>
      </c>
      <c r="AF42" s="55">
        <f t="shared" si="23"/>
        <v>1</v>
      </c>
      <c r="AG42" s="55">
        <f t="shared" si="23"/>
        <v>1</v>
      </c>
      <c r="AH42" s="55">
        <f t="shared" si="23"/>
        <v>1</v>
      </c>
    </row>
    <row r="43" spans="1:38" s="1" customFormat="1" ht="14" hidden="1" outlineLevel="1">
      <c r="C43" s="1" t="s">
        <v>41</v>
      </c>
      <c r="D43" s="55">
        <f t="shared" ref="D43:AH43" si="24">COUNTIF(D8:D26,"3早")</f>
        <v>1</v>
      </c>
      <c r="E43" s="55">
        <f t="shared" si="24"/>
        <v>1</v>
      </c>
      <c r="F43" s="55">
        <f t="shared" si="24"/>
        <v>1</v>
      </c>
      <c r="G43" s="55">
        <f t="shared" si="24"/>
        <v>1</v>
      </c>
      <c r="H43" s="55">
        <f t="shared" si="24"/>
        <v>1</v>
      </c>
      <c r="I43" s="55">
        <f t="shared" si="24"/>
        <v>1</v>
      </c>
      <c r="J43" s="55">
        <f t="shared" si="24"/>
        <v>1</v>
      </c>
      <c r="K43" s="55">
        <f t="shared" si="24"/>
        <v>1</v>
      </c>
      <c r="L43" s="55">
        <f t="shared" si="24"/>
        <v>1</v>
      </c>
      <c r="M43" s="55">
        <f t="shared" si="24"/>
        <v>1</v>
      </c>
      <c r="N43" s="55">
        <f t="shared" si="24"/>
        <v>1</v>
      </c>
      <c r="O43" s="55">
        <f t="shared" si="24"/>
        <v>1</v>
      </c>
      <c r="P43" s="55">
        <f t="shared" si="24"/>
        <v>1</v>
      </c>
      <c r="Q43" s="55">
        <f t="shared" si="24"/>
        <v>1</v>
      </c>
      <c r="R43" s="55">
        <f t="shared" si="24"/>
        <v>1</v>
      </c>
      <c r="S43" s="55">
        <f t="shared" si="24"/>
        <v>1</v>
      </c>
      <c r="T43" s="55">
        <f t="shared" si="24"/>
        <v>1</v>
      </c>
      <c r="U43" s="55">
        <f t="shared" si="24"/>
        <v>1</v>
      </c>
      <c r="V43" s="55">
        <f t="shared" si="24"/>
        <v>1</v>
      </c>
      <c r="W43" s="55">
        <f t="shared" si="24"/>
        <v>1</v>
      </c>
      <c r="X43" s="55">
        <f t="shared" si="24"/>
        <v>1</v>
      </c>
      <c r="Y43" s="55">
        <f t="shared" si="24"/>
        <v>1</v>
      </c>
      <c r="Z43" s="55">
        <f t="shared" si="24"/>
        <v>1</v>
      </c>
      <c r="AA43" s="55">
        <f t="shared" si="24"/>
        <v>1</v>
      </c>
      <c r="AB43" s="55">
        <f t="shared" si="24"/>
        <v>1</v>
      </c>
      <c r="AC43" s="55">
        <f t="shared" si="24"/>
        <v>1</v>
      </c>
      <c r="AD43" s="55">
        <f t="shared" si="24"/>
        <v>1</v>
      </c>
      <c r="AE43" s="55">
        <f t="shared" si="24"/>
        <v>1</v>
      </c>
      <c r="AF43" s="55">
        <f t="shared" si="24"/>
        <v>1</v>
      </c>
      <c r="AG43" s="55">
        <f t="shared" si="24"/>
        <v>1</v>
      </c>
      <c r="AH43" s="55">
        <f t="shared" si="24"/>
        <v>1</v>
      </c>
    </row>
    <row r="44" spans="1:38" s="1" customFormat="1" ht="14" hidden="1" outlineLevel="1">
      <c r="C44" s="1" t="s">
        <v>72</v>
      </c>
      <c r="D44" s="55">
        <f t="shared" ref="D44:AH44" si="25">COUNTIF(D8:D26,"３早")</f>
        <v>1</v>
      </c>
      <c r="E44" s="55">
        <f t="shared" si="25"/>
        <v>1</v>
      </c>
      <c r="F44" s="55">
        <f t="shared" si="25"/>
        <v>1</v>
      </c>
      <c r="G44" s="55">
        <f t="shared" si="25"/>
        <v>1</v>
      </c>
      <c r="H44" s="55">
        <f t="shared" si="25"/>
        <v>1</v>
      </c>
      <c r="I44" s="55">
        <f t="shared" si="25"/>
        <v>1</v>
      </c>
      <c r="J44" s="55">
        <f t="shared" si="25"/>
        <v>1</v>
      </c>
      <c r="K44" s="55">
        <f t="shared" si="25"/>
        <v>1</v>
      </c>
      <c r="L44" s="55">
        <f t="shared" si="25"/>
        <v>1</v>
      </c>
      <c r="M44" s="55">
        <f t="shared" si="25"/>
        <v>1</v>
      </c>
      <c r="N44" s="55">
        <f t="shared" si="25"/>
        <v>1</v>
      </c>
      <c r="O44" s="55">
        <f t="shared" si="25"/>
        <v>1</v>
      </c>
      <c r="P44" s="55">
        <f t="shared" si="25"/>
        <v>1</v>
      </c>
      <c r="Q44" s="55">
        <f t="shared" si="25"/>
        <v>1</v>
      </c>
      <c r="R44" s="55">
        <f t="shared" si="25"/>
        <v>1</v>
      </c>
      <c r="S44" s="55">
        <f t="shared" si="25"/>
        <v>1</v>
      </c>
      <c r="T44" s="55">
        <f t="shared" si="25"/>
        <v>1</v>
      </c>
      <c r="U44" s="55">
        <f t="shared" si="25"/>
        <v>1</v>
      </c>
      <c r="V44" s="55">
        <f t="shared" si="25"/>
        <v>1</v>
      </c>
      <c r="W44" s="55">
        <f t="shared" si="25"/>
        <v>1</v>
      </c>
      <c r="X44" s="55">
        <f t="shared" si="25"/>
        <v>1</v>
      </c>
      <c r="Y44" s="55">
        <f t="shared" si="25"/>
        <v>1</v>
      </c>
      <c r="Z44" s="55">
        <f t="shared" si="25"/>
        <v>1</v>
      </c>
      <c r="AA44" s="55">
        <f t="shared" si="25"/>
        <v>1</v>
      </c>
      <c r="AB44" s="55">
        <f t="shared" si="25"/>
        <v>1</v>
      </c>
      <c r="AC44" s="55">
        <f t="shared" si="25"/>
        <v>1</v>
      </c>
      <c r="AD44" s="55">
        <f t="shared" si="25"/>
        <v>1</v>
      </c>
      <c r="AE44" s="55">
        <f t="shared" si="25"/>
        <v>1</v>
      </c>
      <c r="AF44" s="55">
        <f t="shared" si="25"/>
        <v>1</v>
      </c>
      <c r="AG44" s="55">
        <f t="shared" si="25"/>
        <v>1</v>
      </c>
      <c r="AH44" s="55">
        <f t="shared" si="25"/>
        <v>1</v>
      </c>
    </row>
    <row r="45" spans="1:38" s="1" customFormat="1" ht="14" hidden="1" outlineLevel="1">
      <c r="C45" s="1" t="s">
        <v>36</v>
      </c>
      <c r="D45" s="55">
        <f t="shared" ref="D45:AH45" si="26">COUNTIF(D8:D26,"3オ")</f>
        <v>1</v>
      </c>
      <c r="E45" s="55">
        <f t="shared" si="26"/>
        <v>1</v>
      </c>
      <c r="F45" s="55">
        <f t="shared" si="26"/>
        <v>1</v>
      </c>
      <c r="G45" s="55">
        <f t="shared" si="26"/>
        <v>1</v>
      </c>
      <c r="H45" s="55">
        <f t="shared" si="26"/>
        <v>1</v>
      </c>
      <c r="I45" s="55">
        <f t="shared" si="26"/>
        <v>1</v>
      </c>
      <c r="J45" s="55">
        <f t="shared" si="26"/>
        <v>1</v>
      </c>
      <c r="K45" s="55">
        <f t="shared" si="26"/>
        <v>1</v>
      </c>
      <c r="L45" s="55">
        <f t="shared" si="26"/>
        <v>1</v>
      </c>
      <c r="M45" s="55">
        <f t="shared" si="26"/>
        <v>1</v>
      </c>
      <c r="N45" s="55">
        <f t="shared" si="26"/>
        <v>1</v>
      </c>
      <c r="O45" s="55">
        <f t="shared" si="26"/>
        <v>1</v>
      </c>
      <c r="P45" s="55">
        <f t="shared" si="26"/>
        <v>1</v>
      </c>
      <c r="Q45" s="55">
        <f t="shared" si="26"/>
        <v>1</v>
      </c>
      <c r="R45" s="55">
        <f t="shared" si="26"/>
        <v>1</v>
      </c>
      <c r="S45" s="55">
        <f t="shared" si="26"/>
        <v>1</v>
      </c>
      <c r="T45" s="55">
        <f t="shared" si="26"/>
        <v>1</v>
      </c>
      <c r="U45" s="55">
        <f t="shared" si="26"/>
        <v>1</v>
      </c>
      <c r="V45" s="55">
        <f t="shared" si="26"/>
        <v>1</v>
      </c>
      <c r="W45" s="55">
        <f t="shared" si="26"/>
        <v>1</v>
      </c>
      <c r="X45" s="55">
        <f t="shared" si="26"/>
        <v>1</v>
      </c>
      <c r="Y45" s="55">
        <f t="shared" si="26"/>
        <v>1</v>
      </c>
      <c r="Z45" s="55">
        <f t="shared" si="26"/>
        <v>1</v>
      </c>
      <c r="AA45" s="55">
        <f t="shared" si="26"/>
        <v>1</v>
      </c>
      <c r="AB45" s="55">
        <f t="shared" si="26"/>
        <v>1</v>
      </c>
      <c r="AC45" s="55">
        <f t="shared" si="26"/>
        <v>1</v>
      </c>
      <c r="AD45" s="55">
        <f t="shared" si="26"/>
        <v>1</v>
      </c>
      <c r="AE45" s="55">
        <f t="shared" si="26"/>
        <v>1</v>
      </c>
      <c r="AF45" s="55">
        <f t="shared" si="26"/>
        <v>1</v>
      </c>
      <c r="AG45" s="55">
        <f t="shared" si="26"/>
        <v>1</v>
      </c>
      <c r="AH45" s="55">
        <f t="shared" si="26"/>
        <v>1</v>
      </c>
    </row>
    <row r="46" spans="1:38" s="1" customFormat="1" ht="14" hidden="1" outlineLevel="1">
      <c r="C46" s="1" t="s">
        <v>73</v>
      </c>
      <c r="D46" s="55">
        <f t="shared" ref="D46:AH46" si="27">COUNTIF(D8:D26,"３オ")</f>
        <v>1</v>
      </c>
      <c r="E46" s="55">
        <f t="shared" si="27"/>
        <v>1</v>
      </c>
      <c r="F46" s="55">
        <f t="shared" si="27"/>
        <v>1</v>
      </c>
      <c r="G46" s="55">
        <f t="shared" si="27"/>
        <v>1</v>
      </c>
      <c r="H46" s="55">
        <f t="shared" si="27"/>
        <v>1</v>
      </c>
      <c r="I46" s="55">
        <f t="shared" si="27"/>
        <v>1</v>
      </c>
      <c r="J46" s="55">
        <f t="shared" si="27"/>
        <v>1</v>
      </c>
      <c r="K46" s="55">
        <f t="shared" si="27"/>
        <v>1</v>
      </c>
      <c r="L46" s="55">
        <f t="shared" si="27"/>
        <v>1</v>
      </c>
      <c r="M46" s="55">
        <f t="shared" si="27"/>
        <v>1</v>
      </c>
      <c r="N46" s="55">
        <f t="shared" si="27"/>
        <v>1</v>
      </c>
      <c r="O46" s="55">
        <f t="shared" si="27"/>
        <v>1</v>
      </c>
      <c r="P46" s="55">
        <f t="shared" si="27"/>
        <v>1</v>
      </c>
      <c r="Q46" s="55">
        <f t="shared" si="27"/>
        <v>1</v>
      </c>
      <c r="R46" s="55">
        <f t="shared" si="27"/>
        <v>1</v>
      </c>
      <c r="S46" s="55">
        <f t="shared" si="27"/>
        <v>1</v>
      </c>
      <c r="T46" s="55">
        <f t="shared" si="27"/>
        <v>1</v>
      </c>
      <c r="U46" s="55">
        <f t="shared" si="27"/>
        <v>1</v>
      </c>
      <c r="V46" s="55">
        <f t="shared" si="27"/>
        <v>1</v>
      </c>
      <c r="W46" s="55">
        <f t="shared" si="27"/>
        <v>1</v>
      </c>
      <c r="X46" s="55">
        <f t="shared" si="27"/>
        <v>1</v>
      </c>
      <c r="Y46" s="55">
        <f t="shared" si="27"/>
        <v>1</v>
      </c>
      <c r="Z46" s="55">
        <f t="shared" si="27"/>
        <v>1</v>
      </c>
      <c r="AA46" s="55">
        <f t="shared" si="27"/>
        <v>1</v>
      </c>
      <c r="AB46" s="55">
        <f t="shared" si="27"/>
        <v>1</v>
      </c>
      <c r="AC46" s="55">
        <f t="shared" si="27"/>
        <v>1</v>
      </c>
      <c r="AD46" s="55">
        <f t="shared" si="27"/>
        <v>1</v>
      </c>
      <c r="AE46" s="55">
        <f t="shared" si="27"/>
        <v>1</v>
      </c>
      <c r="AF46" s="55">
        <f t="shared" si="27"/>
        <v>1</v>
      </c>
      <c r="AG46" s="55">
        <f t="shared" si="27"/>
        <v>1</v>
      </c>
      <c r="AH46" s="55">
        <f t="shared" si="27"/>
        <v>1</v>
      </c>
    </row>
    <row r="47" spans="1:38" s="1" customFormat="1" ht="14" hidden="1" outlineLevel="1">
      <c r="C47" s="1" t="s">
        <v>27</v>
      </c>
      <c r="D47" s="55">
        <f t="shared" ref="D47:AH47" si="28">COUNTIF(D8:D26,"3-")</f>
        <v>1</v>
      </c>
      <c r="E47" s="55">
        <f t="shared" si="28"/>
        <v>1</v>
      </c>
      <c r="F47" s="55">
        <f t="shared" si="28"/>
        <v>1</v>
      </c>
      <c r="G47" s="55">
        <f t="shared" si="28"/>
        <v>1</v>
      </c>
      <c r="H47" s="55">
        <f t="shared" si="28"/>
        <v>1</v>
      </c>
      <c r="I47" s="55">
        <f t="shared" si="28"/>
        <v>1</v>
      </c>
      <c r="J47" s="55">
        <f t="shared" si="28"/>
        <v>1</v>
      </c>
      <c r="K47" s="55">
        <f t="shared" si="28"/>
        <v>1</v>
      </c>
      <c r="L47" s="55">
        <f t="shared" si="28"/>
        <v>1</v>
      </c>
      <c r="M47" s="55">
        <f t="shared" si="28"/>
        <v>1</v>
      </c>
      <c r="N47" s="55">
        <f t="shared" si="28"/>
        <v>1</v>
      </c>
      <c r="O47" s="55">
        <f t="shared" si="28"/>
        <v>1</v>
      </c>
      <c r="P47" s="55">
        <f t="shared" si="28"/>
        <v>1</v>
      </c>
      <c r="Q47" s="55">
        <f t="shared" si="28"/>
        <v>1</v>
      </c>
      <c r="R47" s="55">
        <f t="shared" si="28"/>
        <v>1</v>
      </c>
      <c r="S47" s="55">
        <f t="shared" si="28"/>
        <v>1</v>
      </c>
      <c r="T47" s="55">
        <f t="shared" si="28"/>
        <v>1</v>
      </c>
      <c r="U47" s="55">
        <f t="shared" si="28"/>
        <v>1</v>
      </c>
      <c r="V47" s="55">
        <f t="shared" si="28"/>
        <v>1</v>
      </c>
      <c r="W47" s="55">
        <f t="shared" si="28"/>
        <v>1</v>
      </c>
      <c r="X47" s="55">
        <f t="shared" si="28"/>
        <v>1</v>
      </c>
      <c r="Y47" s="55">
        <f t="shared" si="28"/>
        <v>1</v>
      </c>
      <c r="Z47" s="55">
        <f t="shared" si="28"/>
        <v>1</v>
      </c>
      <c r="AA47" s="55">
        <f t="shared" si="28"/>
        <v>1</v>
      </c>
      <c r="AB47" s="55">
        <f t="shared" si="28"/>
        <v>1</v>
      </c>
      <c r="AC47" s="55">
        <f t="shared" si="28"/>
        <v>1</v>
      </c>
      <c r="AD47" s="55">
        <f t="shared" si="28"/>
        <v>1</v>
      </c>
      <c r="AE47" s="55">
        <f t="shared" si="28"/>
        <v>1</v>
      </c>
      <c r="AF47" s="55">
        <f t="shared" si="28"/>
        <v>1</v>
      </c>
      <c r="AG47" s="55">
        <f t="shared" si="28"/>
        <v>1</v>
      </c>
      <c r="AH47" s="55">
        <f t="shared" si="28"/>
        <v>1</v>
      </c>
    </row>
    <row r="48" spans="1:38" s="1" customFormat="1" ht="14" hidden="1" outlineLevel="1">
      <c r="C48" s="1" t="s">
        <v>28</v>
      </c>
      <c r="D48" s="55">
        <f t="shared" ref="D48:AH48" si="29">COUNTIF(D8:D26,"3－")</f>
        <v>1</v>
      </c>
      <c r="E48" s="55">
        <f t="shared" si="29"/>
        <v>1</v>
      </c>
      <c r="F48" s="55">
        <f t="shared" si="29"/>
        <v>1</v>
      </c>
      <c r="G48" s="55">
        <f t="shared" si="29"/>
        <v>1</v>
      </c>
      <c r="H48" s="55">
        <f t="shared" si="29"/>
        <v>1</v>
      </c>
      <c r="I48" s="55">
        <f t="shared" si="29"/>
        <v>1</v>
      </c>
      <c r="J48" s="55">
        <f t="shared" si="29"/>
        <v>1</v>
      </c>
      <c r="K48" s="55">
        <f t="shared" si="29"/>
        <v>1</v>
      </c>
      <c r="L48" s="55">
        <f t="shared" si="29"/>
        <v>1</v>
      </c>
      <c r="M48" s="55">
        <f t="shared" si="29"/>
        <v>1</v>
      </c>
      <c r="N48" s="55">
        <f t="shared" si="29"/>
        <v>1</v>
      </c>
      <c r="O48" s="55">
        <f t="shared" si="29"/>
        <v>1</v>
      </c>
      <c r="P48" s="55">
        <f t="shared" si="29"/>
        <v>1</v>
      </c>
      <c r="Q48" s="55">
        <f t="shared" si="29"/>
        <v>1</v>
      </c>
      <c r="R48" s="55">
        <f t="shared" si="29"/>
        <v>1</v>
      </c>
      <c r="S48" s="55">
        <f t="shared" si="29"/>
        <v>1</v>
      </c>
      <c r="T48" s="55">
        <f t="shared" si="29"/>
        <v>1</v>
      </c>
      <c r="U48" s="55">
        <f t="shared" si="29"/>
        <v>1</v>
      </c>
      <c r="V48" s="55">
        <f t="shared" si="29"/>
        <v>1</v>
      </c>
      <c r="W48" s="55">
        <f t="shared" si="29"/>
        <v>1</v>
      </c>
      <c r="X48" s="55">
        <f t="shared" si="29"/>
        <v>1</v>
      </c>
      <c r="Y48" s="55">
        <f t="shared" si="29"/>
        <v>1</v>
      </c>
      <c r="Z48" s="55">
        <f t="shared" si="29"/>
        <v>1</v>
      </c>
      <c r="AA48" s="55">
        <f t="shared" si="29"/>
        <v>1</v>
      </c>
      <c r="AB48" s="55">
        <f t="shared" si="29"/>
        <v>1</v>
      </c>
      <c r="AC48" s="55">
        <f t="shared" si="29"/>
        <v>1</v>
      </c>
      <c r="AD48" s="55">
        <f t="shared" si="29"/>
        <v>1</v>
      </c>
      <c r="AE48" s="55">
        <f t="shared" si="29"/>
        <v>1</v>
      </c>
      <c r="AF48" s="55">
        <f t="shared" si="29"/>
        <v>1</v>
      </c>
      <c r="AG48" s="55">
        <f t="shared" si="29"/>
        <v>1</v>
      </c>
      <c r="AH48" s="55">
        <f t="shared" si="29"/>
        <v>1</v>
      </c>
    </row>
    <row r="49" spans="3:34" s="1" customFormat="1" ht="14" hidden="1" outlineLevel="1">
      <c r="C49" s="1" t="s">
        <v>29</v>
      </c>
      <c r="D49" s="55">
        <f t="shared" ref="D49:AH49" si="30">COUNTIF(D8:D26,"３-")</f>
        <v>1</v>
      </c>
      <c r="E49" s="55">
        <f t="shared" si="30"/>
        <v>1</v>
      </c>
      <c r="F49" s="55">
        <f t="shared" si="30"/>
        <v>1</v>
      </c>
      <c r="G49" s="55">
        <f t="shared" si="30"/>
        <v>1</v>
      </c>
      <c r="H49" s="55">
        <f t="shared" si="30"/>
        <v>1</v>
      </c>
      <c r="I49" s="55">
        <f t="shared" si="30"/>
        <v>1</v>
      </c>
      <c r="J49" s="55">
        <f t="shared" si="30"/>
        <v>1</v>
      </c>
      <c r="K49" s="55">
        <f t="shared" si="30"/>
        <v>1</v>
      </c>
      <c r="L49" s="55">
        <f t="shared" si="30"/>
        <v>1</v>
      </c>
      <c r="M49" s="55">
        <f t="shared" si="30"/>
        <v>1</v>
      </c>
      <c r="N49" s="55">
        <f t="shared" si="30"/>
        <v>1</v>
      </c>
      <c r="O49" s="55">
        <f t="shared" si="30"/>
        <v>1</v>
      </c>
      <c r="P49" s="55">
        <f t="shared" si="30"/>
        <v>1</v>
      </c>
      <c r="Q49" s="55">
        <f t="shared" si="30"/>
        <v>1</v>
      </c>
      <c r="R49" s="55">
        <f t="shared" si="30"/>
        <v>1</v>
      </c>
      <c r="S49" s="55">
        <f t="shared" si="30"/>
        <v>1</v>
      </c>
      <c r="T49" s="55">
        <f t="shared" si="30"/>
        <v>1</v>
      </c>
      <c r="U49" s="55">
        <f t="shared" si="30"/>
        <v>1</v>
      </c>
      <c r="V49" s="55">
        <f t="shared" si="30"/>
        <v>1</v>
      </c>
      <c r="W49" s="55">
        <f t="shared" si="30"/>
        <v>1</v>
      </c>
      <c r="X49" s="55">
        <f t="shared" si="30"/>
        <v>1</v>
      </c>
      <c r="Y49" s="55">
        <f t="shared" si="30"/>
        <v>1</v>
      </c>
      <c r="Z49" s="55">
        <f t="shared" si="30"/>
        <v>1</v>
      </c>
      <c r="AA49" s="55">
        <f t="shared" si="30"/>
        <v>1</v>
      </c>
      <c r="AB49" s="55">
        <f t="shared" si="30"/>
        <v>1</v>
      </c>
      <c r="AC49" s="55">
        <f t="shared" si="30"/>
        <v>1</v>
      </c>
      <c r="AD49" s="55">
        <f t="shared" si="30"/>
        <v>1</v>
      </c>
      <c r="AE49" s="55">
        <f t="shared" si="30"/>
        <v>1</v>
      </c>
      <c r="AF49" s="55">
        <f t="shared" si="30"/>
        <v>1</v>
      </c>
      <c r="AG49" s="55">
        <f t="shared" si="30"/>
        <v>1</v>
      </c>
      <c r="AH49" s="55">
        <f t="shared" si="30"/>
        <v>1</v>
      </c>
    </row>
    <row r="50" spans="3:34" s="1" customFormat="1" ht="14" hidden="1" outlineLevel="1">
      <c r="C50" s="1" t="s">
        <v>30</v>
      </c>
      <c r="D50" s="55">
        <f t="shared" ref="D50:AH50" si="31">COUNTIF(D8:D26,"３－")</f>
        <v>1</v>
      </c>
      <c r="E50" s="55">
        <f t="shared" si="31"/>
        <v>1</v>
      </c>
      <c r="F50" s="55">
        <f t="shared" si="31"/>
        <v>1</v>
      </c>
      <c r="G50" s="55">
        <f t="shared" si="31"/>
        <v>1</v>
      </c>
      <c r="H50" s="55">
        <f t="shared" si="31"/>
        <v>1</v>
      </c>
      <c r="I50" s="55">
        <f t="shared" si="31"/>
        <v>1</v>
      </c>
      <c r="J50" s="55">
        <f t="shared" si="31"/>
        <v>1</v>
      </c>
      <c r="K50" s="55">
        <f t="shared" si="31"/>
        <v>1</v>
      </c>
      <c r="L50" s="55">
        <f t="shared" si="31"/>
        <v>1</v>
      </c>
      <c r="M50" s="55">
        <f t="shared" si="31"/>
        <v>1</v>
      </c>
      <c r="N50" s="55">
        <f t="shared" si="31"/>
        <v>1</v>
      </c>
      <c r="O50" s="55">
        <f t="shared" si="31"/>
        <v>1</v>
      </c>
      <c r="P50" s="55">
        <f t="shared" si="31"/>
        <v>1</v>
      </c>
      <c r="Q50" s="55">
        <f t="shared" si="31"/>
        <v>1</v>
      </c>
      <c r="R50" s="55">
        <f t="shared" si="31"/>
        <v>1</v>
      </c>
      <c r="S50" s="55">
        <f t="shared" si="31"/>
        <v>1</v>
      </c>
      <c r="T50" s="55">
        <f t="shared" si="31"/>
        <v>1</v>
      </c>
      <c r="U50" s="55">
        <f t="shared" si="31"/>
        <v>1</v>
      </c>
      <c r="V50" s="55">
        <f t="shared" si="31"/>
        <v>1</v>
      </c>
      <c r="W50" s="55">
        <f t="shared" si="31"/>
        <v>1</v>
      </c>
      <c r="X50" s="55">
        <f t="shared" si="31"/>
        <v>1</v>
      </c>
      <c r="Y50" s="55">
        <f t="shared" si="31"/>
        <v>1</v>
      </c>
      <c r="Z50" s="55">
        <f t="shared" si="31"/>
        <v>1</v>
      </c>
      <c r="AA50" s="55">
        <f t="shared" si="31"/>
        <v>1</v>
      </c>
      <c r="AB50" s="55">
        <f t="shared" si="31"/>
        <v>1</v>
      </c>
      <c r="AC50" s="55">
        <f t="shared" si="31"/>
        <v>1</v>
      </c>
      <c r="AD50" s="55">
        <f t="shared" si="31"/>
        <v>1</v>
      </c>
      <c r="AE50" s="55">
        <f t="shared" si="31"/>
        <v>1</v>
      </c>
      <c r="AF50" s="55">
        <f t="shared" si="31"/>
        <v>1</v>
      </c>
      <c r="AG50" s="55">
        <f t="shared" si="31"/>
        <v>1</v>
      </c>
      <c r="AH50" s="55">
        <f t="shared" si="31"/>
        <v>1</v>
      </c>
    </row>
    <row r="51" spans="3:34" s="1" customFormat="1" ht="27" hidden="1" customHeight="1" outlineLevel="1">
      <c r="C51" s="1" t="s">
        <v>40</v>
      </c>
      <c r="D51" s="55">
        <f t="shared" ref="D51:AH51" si="32">SUM(D35)</f>
        <v>1</v>
      </c>
      <c r="E51" s="55">
        <f t="shared" si="32"/>
        <v>1</v>
      </c>
      <c r="F51" s="55">
        <f t="shared" si="32"/>
        <v>1</v>
      </c>
      <c r="G51" s="55">
        <f t="shared" si="32"/>
        <v>1</v>
      </c>
      <c r="H51" s="55">
        <f t="shared" si="32"/>
        <v>1</v>
      </c>
      <c r="I51" s="55">
        <f t="shared" si="32"/>
        <v>1</v>
      </c>
      <c r="J51" s="55">
        <f t="shared" si="32"/>
        <v>1</v>
      </c>
      <c r="K51" s="55">
        <f t="shared" si="32"/>
        <v>1</v>
      </c>
      <c r="L51" s="55">
        <f t="shared" si="32"/>
        <v>1</v>
      </c>
      <c r="M51" s="55">
        <f t="shared" si="32"/>
        <v>1</v>
      </c>
      <c r="N51" s="55">
        <f t="shared" si="32"/>
        <v>1</v>
      </c>
      <c r="O51" s="55">
        <f t="shared" si="32"/>
        <v>1</v>
      </c>
      <c r="P51" s="55">
        <f t="shared" si="32"/>
        <v>1</v>
      </c>
      <c r="Q51" s="55">
        <f t="shared" si="32"/>
        <v>1</v>
      </c>
      <c r="R51" s="55">
        <f t="shared" si="32"/>
        <v>1</v>
      </c>
      <c r="S51" s="55">
        <f t="shared" si="32"/>
        <v>1</v>
      </c>
      <c r="T51" s="55">
        <f t="shared" si="32"/>
        <v>1</v>
      </c>
      <c r="U51" s="55">
        <f t="shared" si="32"/>
        <v>1</v>
      </c>
      <c r="V51" s="55">
        <f t="shared" si="32"/>
        <v>1</v>
      </c>
      <c r="W51" s="55">
        <f t="shared" si="32"/>
        <v>1</v>
      </c>
      <c r="X51" s="55">
        <f t="shared" si="32"/>
        <v>1</v>
      </c>
      <c r="Y51" s="55">
        <f t="shared" si="32"/>
        <v>1</v>
      </c>
      <c r="Z51" s="55">
        <f t="shared" si="32"/>
        <v>1</v>
      </c>
      <c r="AA51" s="55">
        <f t="shared" si="32"/>
        <v>1</v>
      </c>
      <c r="AB51" s="55">
        <f t="shared" si="32"/>
        <v>1</v>
      </c>
      <c r="AC51" s="55">
        <f t="shared" si="32"/>
        <v>1</v>
      </c>
      <c r="AD51" s="55">
        <f t="shared" si="32"/>
        <v>1</v>
      </c>
      <c r="AE51" s="55">
        <f t="shared" si="32"/>
        <v>1</v>
      </c>
      <c r="AF51" s="55">
        <f t="shared" si="32"/>
        <v>1</v>
      </c>
      <c r="AG51" s="55">
        <f t="shared" si="32"/>
        <v>1</v>
      </c>
      <c r="AH51" s="55">
        <f t="shared" si="32"/>
        <v>1</v>
      </c>
    </row>
    <row r="52" spans="3:34" s="1" customFormat="1" ht="14" collapsed="1">
      <c r="C52" s="1" t="s">
        <v>42</v>
      </c>
      <c r="D52" s="55">
        <f t="shared" ref="D52:AH52" si="33">SUM(D37:D38)</f>
        <v>2</v>
      </c>
      <c r="E52" s="55">
        <f t="shared" si="33"/>
        <v>2</v>
      </c>
      <c r="F52" s="55">
        <f t="shared" si="33"/>
        <v>2</v>
      </c>
      <c r="G52" s="55">
        <f t="shared" si="33"/>
        <v>2</v>
      </c>
      <c r="H52" s="55">
        <f t="shared" si="33"/>
        <v>2</v>
      </c>
      <c r="I52" s="55">
        <f t="shared" si="33"/>
        <v>2</v>
      </c>
      <c r="J52" s="55">
        <f t="shared" si="33"/>
        <v>2</v>
      </c>
      <c r="K52" s="55">
        <f t="shared" si="33"/>
        <v>2</v>
      </c>
      <c r="L52" s="55">
        <f t="shared" si="33"/>
        <v>2</v>
      </c>
      <c r="M52" s="55">
        <f t="shared" si="33"/>
        <v>2</v>
      </c>
      <c r="N52" s="55">
        <f t="shared" si="33"/>
        <v>2</v>
      </c>
      <c r="O52" s="55">
        <f t="shared" si="33"/>
        <v>2</v>
      </c>
      <c r="P52" s="55">
        <f t="shared" si="33"/>
        <v>2</v>
      </c>
      <c r="Q52" s="55">
        <f t="shared" si="33"/>
        <v>2</v>
      </c>
      <c r="R52" s="55">
        <f t="shared" si="33"/>
        <v>2</v>
      </c>
      <c r="S52" s="55">
        <f t="shared" si="33"/>
        <v>2</v>
      </c>
      <c r="T52" s="55">
        <f t="shared" si="33"/>
        <v>2</v>
      </c>
      <c r="U52" s="55">
        <f t="shared" si="33"/>
        <v>2</v>
      </c>
      <c r="V52" s="55">
        <f t="shared" si="33"/>
        <v>2</v>
      </c>
      <c r="W52" s="55">
        <f t="shared" si="33"/>
        <v>2</v>
      </c>
      <c r="X52" s="55">
        <f t="shared" si="33"/>
        <v>2</v>
      </c>
      <c r="Y52" s="55">
        <f t="shared" si="33"/>
        <v>2</v>
      </c>
      <c r="Z52" s="55">
        <f t="shared" si="33"/>
        <v>2</v>
      </c>
      <c r="AA52" s="55">
        <f t="shared" si="33"/>
        <v>2</v>
      </c>
      <c r="AB52" s="55">
        <f t="shared" si="33"/>
        <v>2</v>
      </c>
      <c r="AC52" s="55">
        <f t="shared" si="33"/>
        <v>2</v>
      </c>
      <c r="AD52" s="55">
        <f t="shared" si="33"/>
        <v>2</v>
      </c>
      <c r="AE52" s="55">
        <f t="shared" si="33"/>
        <v>2</v>
      </c>
      <c r="AF52" s="55">
        <f t="shared" si="33"/>
        <v>2</v>
      </c>
      <c r="AG52" s="55">
        <f t="shared" si="33"/>
        <v>2</v>
      </c>
      <c r="AH52" s="55">
        <f t="shared" si="33"/>
        <v>2</v>
      </c>
    </row>
    <row r="53" spans="3:34" s="1" customFormat="1" ht="14">
      <c r="C53" s="1" t="s">
        <v>24</v>
      </c>
      <c r="D53" s="55">
        <f t="shared" ref="D53:AH53" si="34">SUM(D39:D42)</f>
        <v>4</v>
      </c>
      <c r="E53" s="55">
        <f t="shared" si="34"/>
        <v>4</v>
      </c>
      <c r="F53" s="55">
        <f t="shared" si="34"/>
        <v>4</v>
      </c>
      <c r="G53" s="55">
        <f t="shared" si="34"/>
        <v>8</v>
      </c>
      <c r="H53" s="55">
        <f t="shared" si="34"/>
        <v>4</v>
      </c>
      <c r="I53" s="55">
        <f t="shared" si="34"/>
        <v>4</v>
      </c>
      <c r="J53" s="55">
        <f t="shared" si="34"/>
        <v>4</v>
      </c>
      <c r="K53" s="55">
        <f t="shared" si="34"/>
        <v>8</v>
      </c>
      <c r="L53" s="55">
        <f t="shared" si="34"/>
        <v>4</v>
      </c>
      <c r="M53" s="55">
        <f t="shared" si="34"/>
        <v>4</v>
      </c>
      <c r="N53" s="55">
        <f t="shared" si="34"/>
        <v>4</v>
      </c>
      <c r="O53" s="55">
        <f t="shared" si="34"/>
        <v>4</v>
      </c>
      <c r="P53" s="55">
        <f t="shared" si="34"/>
        <v>4</v>
      </c>
      <c r="Q53" s="55">
        <f t="shared" si="34"/>
        <v>4</v>
      </c>
      <c r="R53" s="55">
        <f t="shared" si="34"/>
        <v>4</v>
      </c>
      <c r="S53" s="55">
        <f t="shared" si="34"/>
        <v>4</v>
      </c>
      <c r="T53" s="55">
        <f t="shared" si="34"/>
        <v>4</v>
      </c>
      <c r="U53" s="55">
        <f t="shared" si="34"/>
        <v>4</v>
      </c>
      <c r="V53" s="55">
        <f t="shared" si="34"/>
        <v>4</v>
      </c>
      <c r="W53" s="55">
        <f t="shared" si="34"/>
        <v>4</v>
      </c>
      <c r="X53" s="55">
        <f t="shared" si="34"/>
        <v>4</v>
      </c>
      <c r="Y53" s="55">
        <f t="shared" si="34"/>
        <v>4</v>
      </c>
      <c r="Z53" s="55">
        <f t="shared" si="34"/>
        <v>4</v>
      </c>
      <c r="AA53" s="55">
        <f t="shared" si="34"/>
        <v>4</v>
      </c>
      <c r="AB53" s="55">
        <f t="shared" si="34"/>
        <v>4</v>
      </c>
      <c r="AC53" s="55">
        <f t="shared" si="34"/>
        <v>4</v>
      </c>
      <c r="AD53" s="55">
        <f t="shared" si="34"/>
        <v>4</v>
      </c>
      <c r="AE53" s="55">
        <f t="shared" si="34"/>
        <v>4</v>
      </c>
      <c r="AF53" s="55">
        <f t="shared" si="34"/>
        <v>4</v>
      </c>
      <c r="AG53" s="55">
        <f t="shared" si="34"/>
        <v>4</v>
      </c>
      <c r="AH53" s="55">
        <f t="shared" si="34"/>
        <v>4</v>
      </c>
    </row>
    <row r="54" spans="3:34" s="1" customFormat="1" ht="14">
      <c r="C54" s="1" t="s">
        <v>41</v>
      </c>
      <c r="D54" s="55">
        <f t="shared" ref="D54:AH54" si="35">SUM(D43:D44)</f>
        <v>2</v>
      </c>
      <c r="E54" s="55">
        <f t="shared" si="35"/>
        <v>2</v>
      </c>
      <c r="F54" s="55">
        <f t="shared" si="35"/>
        <v>2</v>
      </c>
      <c r="G54" s="55">
        <f t="shared" si="35"/>
        <v>2</v>
      </c>
      <c r="H54" s="55">
        <f t="shared" si="35"/>
        <v>2</v>
      </c>
      <c r="I54" s="55">
        <f t="shared" si="35"/>
        <v>2</v>
      </c>
      <c r="J54" s="55">
        <f t="shared" si="35"/>
        <v>2</v>
      </c>
      <c r="K54" s="55">
        <f t="shared" si="35"/>
        <v>2</v>
      </c>
      <c r="L54" s="55">
        <f t="shared" si="35"/>
        <v>2</v>
      </c>
      <c r="M54" s="55">
        <f t="shared" si="35"/>
        <v>2</v>
      </c>
      <c r="N54" s="55">
        <f t="shared" si="35"/>
        <v>2</v>
      </c>
      <c r="O54" s="55">
        <f t="shared" si="35"/>
        <v>2</v>
      </c>
      <c r="P54" s="55">
        <f t="shared" si="35"/>
        <v>2</v>
      </c>
      <c r="Q54" s="55">
        <f t="shared" si="35"/>
        <v>2</v>
      </c>
      <c r="R54" s="55">
        <f t="shared" si="35"/>
        <v>2</v>
      </c>
      <c r="S54" s="55">
        <f t="shared" si="35"/>
        <v>2</v>
      </c>
      <c r="T54" s="55">
        <f t="shared" si="35"/>
        <v>2</v>
      </c>
      <c r="U54" s="55">
        <f t="shared" si="35"/>
        <v>2</v>
      </c>
      <c r="V54" s="55">
        <f t="shared" si="35"/>
        <v>2</v>
      </c>
      <c r="W54" s="55">
        <f t="shared" si="35"/>
        <v>2</v>
      </c>
      <c r="X54" s="55">
        <f t="shared" si="35"/>
        <v>2</v>
      </c>
      <c r="Y54" s="55">
        <f t="shared" si="35"/>
        <v>2</v>
      </c>
      <c r="Z54" s="55">
        <f t="shared" si="35"/>
        <v>2</v>
      </c>
      <c r="AA54" s="55">
        <f t="shared" si="35"/>
        <v>2</v>
      </c>
      <c r="AB54" s="55">
        <f t="shared" si="35"/>
        <v>2</v>
      </c>
      <c r="AC54" s="55">
        <f t="shared" si="35"/>
        <v>2</v>
      </c>
      <c r="AD54" s="55">
        <f t="shared" si="35"/>
        <v>2</v>
      </c>
      <c r="AE54" s="55">
        <f t="shared" si="35"/>
        <v>2</v>
      </c>
      <c r="AF54" s="55">
        <f t="shared" si="35"/>
        <v>2</v>
      </c>
      <c r="AG54" s="55">
        <f t="shared" si="35"/>
        <v>2</v>
      </c>
      <c r="AH54" s="55">
        <f t="shared" si="35"/>
        <v>2</v>
      </c>
    </row>
    <row r="55" spans="3:34" s="1" customFormat="1" ht="14">
      <c r="C55" s="1" t="s">
        <v>36</v>
      </c>
      <c r="D55" s="55">
        <f t="shared" ref="D55:AH55" si="36">SUM(D45:D46)</f>
        <v>2</v>
      </c>
      <c r="E55" s="55">
        <f t="shared" si="36"/>
        <v>2</v>
      </c>
      <c r="F55" s="55">
        <f t="shared" si="36"/>
        <v>2</v>
      </c>
      <c r="G55" s="55">
        <f t="shared" si="36"/>
        <v>2</v>
      </c>
      <c r="H55" s="55">
        <f t="shared" si="36"/>
        <v>2</v>
      </c>
      <c r="I55" s="55">
        <f t="shared" si="36"/>
        <v>2</v>
      </c>
      <c r="J55" s="55">
        <f t="shared" si="36"/>
        <v>2</v>
      </c>
      <c r="K55" s="55">
        <f t="shared" si="36"/>
        <v>2</v>
      </c>
      <c r="L55" s="55">
        <f t="shared" si="36"/>
        <v>2</v>
      </c>
      <c r="M55" s="55">
        <f t="shared" si="36"/>
        <v>2</v>
      </c>
      <c r="N55" s="55">
        <f t="shared" si="36"/>
        <v>2</v>
      </c>
      <c r="O55" s="55">
        <f t="shared" si="36"/>
        <v>2</v>
      </c>
      <c r="P55" s="55">
        <f t="shared" si="36"/>
        <v>2</v>
      </c>
      <c r="Q55" s="55">
        <f t="shared" si="36"/>
        <v>2</v>
      </c>
      <c r="R55" s="55">
        <f t="shared" si="36"/>
        <v>2</v>
      </c>
      <c r="S55" s="55">
        <f t="shared" si="36"/>
        <v>2</v>
      </c>
      <c r="T55" s="55">
        <f t="shared" si="36"/>
        <v>2</v>
      </c>
      <c r="U55" s="55">
        <f t="shared" si="36"/>
        <v>2</v>
      </c>
      <c r="V55" s="55">
        <f t="shared" si="36"/>
        <v>2</v>
      </c>
      <c r="W55" s="55">
        <f t="shared" si="36"/>
        <v>2</v>
      </c>
      <c r="X55" s="55">
        <f t="shared" si="36"/>
        <v>2</v>
      </c>
      <c r="Y55" s="55">
        <f t="shared" si="36"/>
        <v>2</v>
      </c>
      <c r="Z55" s="55">
        <f t="shared" si="36"/>
        <v>2</v>
      </c>
      <c r="AA55" s="55">
        <f t="shared" si="36"/>
        <v>2</v>
      </c>
      <c r="AB55" s="55">
        <f t="shared" si="36"/>
        <v>2</v>
      </c>
      <c r="AC55" s="55">
        <f t="shared" si="36"/>
        <v>2</v>
      </c>
      <c r="AD55" s="55">
        <f t="shared" si="36"/>
        <v>2</v>
      </c>
      <c r="AE55" s="55">
        <f t="shared" si="36"/>
        <v>2</v>
      </c>
      <c r="AF55" s="55">
        <f t="shared" si="36"/>
        <v>2</v>
      </c>
      <c r="AG55" s="55">
        <f t="shared" si="36"/>
        <v>2</v>
      </c>
      <c r="AH55" s="55">
        <f t="shared" si="36"/>
        <v>2</v>
      </c>
    </row>
    <row r="56" spans="3:34" s="1" customFormat="1" ht="14">
      <c r="C56" s="1" t="s">
        <v>28</v>
      </c>
      <c r="D56" s="55">
        <f t="shared" ref="D56:AH56" si="37">SUM(D47:D50)</f>
        <v>4</v>
      </c>
      <c r="E56" s="55">
        <f t="shared" si="37"/>
        <v>4</v>
      </c>
      <c r="F56" s="55">
        <f t="shared" si="37"/>
        <v>4</v>
      </c>
      <c r="G56" s="55">
        <f t="shared" si="37"/>
        <v>4</v>
      </c>
      <c r="H56" s="55">
        <f t="shared" si="37"/>
        <v>4</v>
      </c>
      <c r="I56" s="55">
        <f t="shared" si="37"/>
        <v>4</v>
      </c>
      <c r="J56" s="55">
        <f t="shared" si="37"/>
        <v>4</v>
      </c>
      <c r="K56" s="55">
        <f t="shared" si="37"/>
        <v>4</v>
      </c>
      <c r="L56" s="55">
        <f t="shared" si="37"/>
        <v>4</v>
      </c>
      <c r="M56" s="55">
        <f t="shared" si="37"/>
        <v>4</v>
      </c>
      <c r="N56" s="55">
        <f t="shared" si="37"/>
        <v>4</v>
      </c>
      <c r="O56" s="55">
        <f t="shared" si="37"/>
        <v>4</v>
      </c>
      <c r="P56" s="55">
        <f t="shared" si="37"/>
        <v>4</v>
      </c>
      <c r="Q56" s="55">
        <f t="shared" si="37"/>
        <v>4</v>
      </c>
      <c r="R56" s="55">
        <f t="shared" si="37"/>
        <v>4</v>
      </c>
      <c r="S56" s="55">
        <f t="shared" si="37"/>
        <v>4</v>
      </c>
      <c r="T56" s="55">
        <f t="shared" si="37"/>
        <v>4</v>
      </c>
      <c r="U56" s="55">
        <f t="shared" si="37"/>
        <v>4</v>
      </c>
      <c r="V56" s="55">
        <f t="shared" si="37"/>
        <v>4</v>
      </c>
      <c r="W56" s="55">
        <f t="shared" si="37"/>
        <v>4</v>
      </c>
      <c r="X56" s="55">
        <f t="shared" si="37"/>
        <v>4</v>
      </c>
      <c r="Y56" s="55">
        <f t="shared" si="37"/>
        <v>4</v>
      </c>
      <c r="Z56" s="55">
        <f t="shared" si="37"/>
        <v>4</v>
      </c>
      <c r="AA56" s="55">
        <f t="shared" si="37"/>
        <v>4</v>
      </c>
      <c r="AB56" s="55">
        <f t="shared" si="37"/>
        <v>4</v>
      </c>
      <c r="AC56" s="55">
        <f t="shared" si="37"/>
        <v>4</v>
      </c>
      <c r="AD56" s="55">
        <f t="shared" si="37"/>
        <v>4</v>
      </c>
      <c r="AE56" s="55">
        <f t="shared" si="37"/>
        <v>4</v>
      </c>
      <c r="AF56" s="55">
        <f t="shared" si="37"/>
        <v>4</v>
      </c>
      <c r="AG56" s="55">
        <f t="shared" si="37"/>
        <v>4</v>
      </c>
      <c r="AH56" s="55">
        <f t="shared" si="37"/>
        <v>4</v>
      </c>
    </row>
    <row r="57" spans="3:34" s="1" customFormat="1" ht="14">
      <c r="C57" s="473" t="s">
        <v>141</v>
      </c>
      <c r="D57" s="55">
        <f t="shared" ref="D57:AH57" si="38">SUM(D36)</f>
        <v>0</v>
      </c>
      <c r="E57" s="55">
        <f t="shared" si="38"/>
        <v>0</v>
      </c>
      <c r="F57" s="55">
        <f t="shared" si="38"/>
        <v>0</v>
      </c>
      <c r="G57" s="55">
        <f t="shared" si="38"/>
        <v>0</v>
      </c>
      <c r="H57" s="55">
        <f t="shared" si="38"/>
        <v>0</v>
      </c>
      <c r="I57" s="55">
        <f t="shared" si="38"/>
        <v>1</v>
      </c>
      <c r="J57" s="55">
        <f t="shared" si="38"/>
        <v>0</v>
      </c>
      <c r="K57" s="55">
        <f t="shared" si="38"/>
        <v>0</v>
      </c>
      <c r="L57" s="55">
        <f t="shared" si="38"/>
        <v>0</v>
      </c>
      <c r="M57" s="55">
        <f t="shared" si="38"/>
        <v>0</v>
      </c>
      <c r="N57" s="55">
        <f t="shared" si="38"/>
        <v>0</v>
      </c>
      <c r="O57" s="55">
        <f t="shared" si="38"/>
        <v>0</v>
      </c>
      <c r="P57" s="55">
        <f t="shared" si="38"/>
        <v>1</v>
      </c>
      <c r="Q57" s="55">
        <f t="shared" si="38"/>
        <v>0</v>
      </c>
      <c r="R57" s="55">
        <f t="shared" si="38"/>
        <v>0</v>
      </c>
      <c r="S57" s="55">
        <f t="shared" si="38"/>
        <v>0</v>
      </c>
      <c r="T57" s="55">
        <f t="shared" si="38"/>
        <v>0</v>
      </c>
      <c r="U57" s="55">
        <f t="shared" si="38"/>
        <v>0</v>
      </c>
      <c r="V57" s="55">
        <f t="shared" si="38"/>
        <v>1</v>
      </c>
      <c r="W57" s="55">
        <f t="shared" si="38"/>
        <v>0</v>
      </c>
      <c r="X57" s="55">
        <f t="shared" si="38"/>
        <v>0</v>
      </c>
      <c r="Y57" s="55">
        <f t="shared" si="38"/>
        <v>0</v>
      </c>
      <c r="Z57" s="55">
        <f t="shared" si="38"/>
        <v>1</v>
      </c>
      <c r="AA57" s="55">
        <f t="shared" si="38"/>
        <v>0</v>
      </c>
      <c r="AB57" s="55">
        <f t="shared" si="38"/>
        <v>0</v>
      </c>
      <c r="AC57" s="55">
        <f t="shared" si="38"/>
        <v>0</v>
      </c>
      <c r="AD57" s="55">
        <f t="shared" si="38"/>
        <v>0</v>
      </c>
      <c r="AE57" s="55">
        <f t="shared" si="38"/>
        <v>0</v>
      </c>
      <c r="AF57" s="55">
        <f t="shared" si="38"/>
        <v>0</v>
      </c>
      <c r="AG57" s="55">
        <f t="shared" si="38"/>
        <v>0</v>
      </c>
      <c r="AH57" s="55">
        <f t="shared" si="38"/>
        <v>0</v>
      </c>
    </row>
    <row r="58" spans="3:34" s="1" customFormat="1" ht="14"/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7:C27"/>
    <mergeCell ref="A4:A7"/>
    <mergeCell ref="B4:B7"/>
    <mergeCell ref="C4:C6"/>
    <mergeCell ref="D4:J4"/>
    <mergeCell ref="K4:Q4"/>
    <mergeCell ref="R4:X4"/>
    <mergeCell ref="Y4:AE4"/>
    <mergeCell ref="AF4:AH4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M1:R2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C57">
    <cfRule type="expression" dxfId="10077" priority="240" stopIfTrue="1">
      <formula>AND(WEEKDAY(C$5)=1)</formula>
    </cfRule>
  </conditionalFormatting>
  <conditionalFormatting sqref="D19:D23">
    <cfRule type="expression" dxfId="10076" priority="168" stopIfTrue="1">
      <formula>AND(WEEKDAY(D$5)=1)</formula>
    </cfRule>
  </conditionalFormatting>
  <conditionalFormatting sqref="D8:E15">
    <cfRule type="expression" dxfId="10075" priority="180" stopIfTrue="1">
      <formula>AND(WEEKDAY(D$5)=1)</formula>
    </cfRule>
  </conditionalFormatting>
  <conditionalFormatting sqref="D15:I15">
    <cfRule type="expression" dxfId="10074" priority="196" stopIfTrue="1">
      <formula>AND(WEEKDAY(D$5)=1)</formula>
    </cfRule>
  </conditionalFormatting>
  <conditionalFormatting sqref="D22:I22">
    <cfRule type="expression" dxfId="10073" priority="49" stopIfTrue="1">
      <formula>AND(WEEKDAY(D$5)=1)</formula>
    </cfRule>
  </conditionalFormatting>
  <conditionalFormatting sqref="D18:J18">
    <cfRule type="expression" dxfId="10072" priority="18" stopIfTrue="1">
      <formula>AND(WEEKDAY(D$5)=1)</formula>
    </cfRule>
  </conditionalFormatting>
  <conditionalFormatting sqref="D16:AA17">
    <cfRule type="expression" dxfId="10071" priority="272" stopIfTrue="1">
      <formula>AND(WEEKDAY(D$5)=1)</formula>
    </cfRule>
  </conditionalFormatting>
  <conditionalFormatting sqref="D5:AH7">
    <cfRule type="expression" dxfId="10070" priority="323" stopIfTrue="1">
      <formula>AND(WEEKDAY(D$5)=1)</formula>
    </cfRule>
  </conditionalFormatting>
  <conditionalFormatting sqref="D24:AH26">
    <cfRule type="expression" dxfId="10069" priority="62" stopIfTrue="1">
      <formula>AND(WEEKDAY(D$5)=1)</formula>
    </cfRule>
  </conditionalFormatting>
  <conditionalFormatting sqref="E19:E22">
    <cfRule type="expression" dxfId="10068" priority="185" stopIfTrue="1">
      <formula>AND(WEEKDAY(E$5)=1)</formula>
    </cfRule>
  </conditionalFormatting>
  <conditionalFormatting sqref="E23:AG23">
    <cfRule type="expression" dxfId="10067" priority="10" stopIfTrue="1">
      <formula>AND(WEEKDAY(E$5)=1)</formula>
    </cfRule>
  </conditionalFormatting>
  <conditionalFormatting sqref="F12:F13">
    <cfRule type="expression" dxfId="10066" priority="91" stopIfTrue="1">
      <formula>AND(WEEKDAY(F$5)=1)</formula>
    </cfRule>
  </conditionalFormatting>
  <conditionalFormatting sqref="F11:H11">
    <cfRule type="expression" dxfId="10065" priority="155" stopIfTrue="1">
      <formula>AND(WEEKDAY(F$5)=1)</formula>
    </cfRule>
  </conditionalFormatting>
  <conditionalFormatting sqref="F8:I8">
    <cfRule type="expression" dxfId="10064" priority="100" stopIfTrue="1">
      <formula>AND(WEEKDAY(F$5)=1)</formula>
    </cfRule>
  </conditionalFormatting>
  <conditionalFormatting sqref="F21:I21">
    <cfRule type="expression" dxfId="10063" priority="277" stopIfTrue="1">
      <formula>AND(WEEKDAY(F$5)=1)</formula>
    </cfRule>
  </conditionalFormatting>
  <conditionalFormatting sqref="F14:M14 T14:Y14">
    <cfRule type="expression" dxfId="10062" priority="144" stopIfTrue="1">
      <formula>AND(WEEKDAY(F$5)=1)</formula>
    </cfRule>
  </conditionalFormatting>
  <conditionalFormatting sqref="F9:AA10">
    <cfRule type="expression" dxfId="10061" priority="139" stopIfTrue="1">
      <formula>AND(WEEKDAY(F$5)=1)</formula>
    </cfRule>
  </conditionalFormatting>
  <conditionalFormatting sqref="G22:G23">
    <cfRule type="expression" dxfId="10060" priority="9" stopIfTrue="1">
      <formula>AND(WEEKDAY(G$5)=1)</formula>
    </cfRule>
  </conditionalFormatting>
  <conditionalFormatting sqref="G12:H12">
    <cfRule type="expression" dxfId="10059" priority="131" stopIfTrue="1">
      <formula>AND(WEEKDAY(G$5)=1)</formula>
    </cfRule>
  </conditionalFormatting>
  <conditionalFormatting sqref="G18:H19">
    <cfRule type="expression" dxfId="10058" priority="20" stopIfTrue="1">
      <formula>AND(WEEKDAY(G$5)=1)</formula>
    </cfRule>
  </conditionalFormatting>
  <conditionalFormatting sqref="G13:I13">
    <cfRule type="expression" dxfId="10057" priority="92" stopIfTrue="1">
      <formula>AND(WEEKDAY(G$5)=1)</formula>
    </cfRule>
  </conditionalFormatting>
  <conditionalFormatting sqref="G20:I20">
    <cfRule type="expression" dxfId="10056" priority="184" stopIfTrue="1">
      <formula>AND(WEEKDAY(G$5)=1)</formula>
    </cfRule>
  </conditionalFormatting>
  <conditionalFormatting sqref="I17:I20 F19:H20 J19:AB20">
    <cfRule type="expression" dxfId="10055" priority="57" stopIfTrue="1">
      <formula>AND(WEEKDAY(F$5)=1)</formula>
    </cfRule>
  </conditionalFormatting>
  <conditionalFormatting sqref="I10:J13">
    <cfRule type="expression" dxfId="10054" priority="113" stopIfTrue="1">
      <formula>AND(WEEKDAY(I$5)=1)</formula>
    </cfRule>
  </conditionalFormatting>
  <conditionalFormatting sqref="J17:J23">
    <cfRule type="expression" dxfId="10053" priority="31" stopIfTrue="1">
      <formula>AND(WEEKDAY(J$5)=1)</formula>
    </cfRule>
  </conditionalFormatting>
  <conditionalFormatting sqref="J13:M16">
    <cfRule type="expression" dxfId="10052" priority="120" stopIfTrue="1">
      <formula>AND(WEEKDAY(J$5)=1)</formula>
    </cfRule>
  </conditionalFormatting>
  <conditionalFormatting sqref="J20:Q21">
    <cfRule type="expression" dxfId="10051" priority="60" stopIfTrue="1">
      <formula>AND(WEEKDAY(J$5)=1)</formula>
    </cfRule>
  </conditionalFormatting>
  <conditionalFormatting sqref="J8:S9">
    <cfRule type="expression" dxfId="10050" priority="94" stopIfTrue="1">
      <formula>AND(WEEKDAY(J$5)=1)</formula>
    </cfRule>
  </conditionalFormatting>
  <conditionalFormatting sqref="K12:M13">
    <cfRule type="expression" dxfId="10049" priority="126" stopIfTrue="1">
      <formula>AND(WEEKDAY(K$5)=1)</formula>
    </cfRule>
  </conditionalFormatting>
  <conditionalFormatting sqref="K18:N19">
    <cfRule type="expression" dxfId="10048" priority="37" stopIfTrue="1">
      <formula>AND(WEEKDAY(K$5)=1)</formula>
    </cfRule>
  </conditionalFormatting>
  <conditionalFormatting sqref="K22:N24">
    <cfRule type="expression" dxfId="10047" priority="38" stopIfTrue="1">
      <formula>AND(WEEKDAY(K$5)=1)</formula>
    </cfRule>
  </conditionalFormatting>
  <conditionalFormatting sqref="K10:P11">
    <cfRule type="expression" dxfId="10046" priority="142" stopIfTrue="1">
      <formula>AND(WEEKDAY(K$5)=1)</formula>
    </cfRule>
  </conditionalFormatting>
  <conditionalFormatting sqref="K17:P18">
    <cfRule type="expression" dxfId="10045" priority="275" stopIfTrue="1">
      <formula>AND(WEEKDAY(K$5)=1)</formula>
    </cfRule>
  </conditionalFormatting>
  <conditionalFormatting sqref="K22:P22">
    <cfRule type="expression" dxfId="10044" priority="298" stopIfTrue="1">
      <formula>AND(WEEKDAY(K$5)=1)</formula>
    </cfRule>
  </conditionalFormatting>
  <conditionalFormatting sqref="M21:O21">
    <cfRule type="expression" dxfId="10043" priority="67" stopIfTrue="1">
      <formula>AND(WEEKDAY(M$5)=1)</formula>
    </cfRule>
  </conditionalFormatting>
  <conditionalFormatting sqref="N19:N22">
    <cfRule type="expression" dxfId="10042" priority="173" stopIfTrue="1">
      <formula>AND(WEEKDAY(N$5)=1)</formula>
    </cfRule>
  </conditionalFormatting>
  <conditionalFormatting sqref="N12:S16">
    <cfRule type="expression" dxfId="10041" priority="84" stopIfTrue="1">
      <formula>AND(WEEKDAY(N$5)=1)</formula>
    </cfRule>
  </conditionalFormatting>
  <conditionalFormatting sqref="O11:O16">
    <cfRule type="expression" dxfId="10040" priority="121" stopIfTrue="1">
      <formula>AND(WEEKDAY(O$5)=1)</formula>
    </cfRule>
  </conditionalFormatting>
  <conditionalFormatting sqref="O18:P24">
    <cfRule type="expression" dxfId="10039" priority="4" stopIfTrue="1">
      <formula>AND(WEEKDAY(O$5)=1)</formula>
    </cfRule>
  </conditionalFormatting>
  <conditionalFormatting sqref="P11:Z11">
    <cfRule type="expression" dxfId="10038" priority="115" stopIfTrue="1">
      <formula>AND(WEEKDAY(P$5)=1)</formula>
    </cfRule>
  </conditionalFormatting>
  <conditionalFormatting sqref="P18:AG18">
    <cfRule type="expression" dxfId="10037" priority="12" stopIfTrue="1">
      <formula>AND(WEEKDAY(P$5)=1)</formula>
    </cfRule>
  </conditionalFormatting>
  <conditionalFormatting sqref="Q22:Q24">
    <cfRule type="expression" dxfId="10036" priority="2" stopIfTrue="1">
      <formula>AND(WEEKDAY(Q$5)=1)</formula>
    </cfRule>
  </conditionalFormatting>
  <conditionalFormatting sqref="Q18:R20">
    <cfRule type="expression" dxfId="10035" priority="16" stopIfTrue="1">
      <formula>AND(WEEKDAY(Q$5)=1)</formula>
    </cfRule>
  </conditionalFormatting>
  <conditionalFormatting sqref="Q10:S10 L11:N11 K12:O12">
    <cfRule type="expression" dxfId="10034" priority="162" stopIfTrue="1">
      <formula>AND(WEEKDAY(K$5)=1)</formula>
    </cfRule>
  </conditionalFormatting>
  <conditionalFormatting sqref="Q17:S17 L18:N18 L19:O19 Q19:T19 M20:N20 P20:T20 J21:K22">
    <cfRule type="expression" dxfId="10033" priority="316" stopIfTrue="1">
      <formula>AND(WEEKDAY(J$5)=1)</formula>
    </cfRule>
  </conditionalFormatting>
  <conditionalFormatting sqref="Q21:Y21">
    <cfRule type="expression" dxfId="10032" priority="82" stopIfTrue="1">
      <formula>AND(WEEKDAY(Q$5)=1)</formula>
    </cfRule>
  </conditionalFormatting>
  <conditionalFormatting sqref="Q12:Z12">
    <cfRule type="expression" dxfId="10031" priority="88" stopIfTrue="1">
      <formula>AND(WEEKDAY(Q$5)=1)</formula>
    </cfRule>
  </conditionalFormatting>
  <conditionalFormatting sqref="R22:R23">
    <cfRule type="expression" dxfId="10030" priority="53" stopIfTrue="1">
      <formula>AND(WEEKDAY(R$5)=1)</formula>
    </cfRule>
  </conditionalFormatting>
  <conditionalFormatting sqref="R22:AA22">
    <cfRule type="expression" dxfId="10029" priority="6" stopIfTrue="1">
      <formula>AND(WEEKDAY(R$5)=1)</formula>
    </cfRule>
  </conditionalFormatting>
  <conditionalFormatting sqref="S19:S23">
    <cfRule type="expression" dxfId="10028" priority="50" stopIfTrue="1">
      <formula>AND(WEEKDAY(S$5)=1)</formula>
    </cfRule>
  </conditionalFormatting>
  <conditionalFormatting sqref="T12:T17">
    <cfRule type="expression" dxfId="10027" priority="112" stopIfTrue="1">
      <formula>AND(WEEKDAY(T$5)=1)</formula>
    </cfRule>
  </conditionalFormatting>
  <conditionalFormatting sqref="T19:T24">
    <cfRule type="expression" dxfId="10026" priority="8" stopIfTrue="1">
      <formula>AND(WEEKDAY(T$5)=1)</formula>
    </cfRule>
  </conditionalFormatting>
  <conditionalFormatting sqref="T8:Z10">
    <cfRule type="expression" dxfId="10025" priority="93" stopIfTrue="1">
      <formula>AND(WEEKDAY(T$5)=1)</formula>
    </cfRule>
  </conditionalFormatting>
  <conditionalFormatting sqref="T18:Z21">
    <cfRule type="expression" dxfId="10024" priority="294" stopIfTrue="1">
      <formula>AND(WEEKDAY(T$5)=1)</formula>
    </cfRule>
  </conditionalFormatting>
  <conditionalFormatting sqref="U22:U24">
    <cfRule type="expression" dxfId="10023" priority="30" stopIfTrue="1">
      <formula>AND(WEEKDAY(U$5)=1)</formula>
    </cfRule>
  </conditionalFormatting>
  <conditionalFormatting sqref="U18:V20">
    <cfRule type="expression" dxfId="10022" priority="11" stopIfTrue="1">
      <formula>AND(WEEKDAY(U$5)=1)</formula>
    </cfRule>
  </conditionalFormatting>
  <conditionalFormatting sqref="U12:W13">
    <cfRule type="expression" dxfId="10021" priority="129" stopIfTrue="1">
      <formula>AND(WEEKDAY(U$5)=1)</formula>
    </cfRule>
  </conditionalFormatting>
  <conditionalFormatting sqref="U15:Z17">
    <cfRule type="expression" dxfId="10020" priority="190" stopIfTrue="1">
      <formula>AND(WEEKDAY(U$5)=1)</formula>
    </cfRule>
  </conditionalFormatting>
  <conditionalFormatting sqref="V22:X23">
    <cfRule type="expression" dxfId="10019" priority="47" stopIfTrue="1">
      <formula>AND(WEEKDAY(V$5)=1)</formula>
    </cfRule>
  </conditionalFormatting>
  <conditionalFormatting sqref="V13:Y13">
    <cfRule type="expression" dxfId="10018" priority="106" stopIfTrue="1">
      <formula>AND(WEEKDAY(V$5)=1)</formula>
    </cfRule>
  </conditionalFormatting>
  <conditionalFormatting sqref="V8:AA8">
    <cfRule type="expression" dxfId="10017" priority="146" stopIfTrue="1">
      <formula>AND(WEEKDAY(V$5)=1)</formula>
    </cfRule>
  </conditionalFormatting>
  <conditionalFormatting sqref="V15:AA15">
    <cfRule type="expression" dxfId="10016" priority="283" stopIfTrue="1">
      <formula>AND(WEEKDAY(V$5)=1)</formula>
    </cfRule>
  </conditionalFormatting>
  <conditionalFormatting sqref="X20:Y20">
    <cfRule type="expression" dxfId="10015" priority="236" stopIfTrue="1">
      <formula>AND(WEEKDAY(X$5)=1)</formula>
    </cfRule>
  </conditionalFormatting>
  <conditionalFormatting sqref="X19:Z19">
    <cfRule type="expression" dxfId="10014" priority="175" stopIfTrue="1">
      <formula>AND(WEEKDAY(X$5)=1)</formula>
    </cfRule>
  </conditionalFormatting>
  <conditionalFormatting sqref="Z13:Z14">
    <cfRule type="expression" dxfId="10013" priority="107" stopIfTrue="1">
      <formula>AND(WEEKDAY(Z$5)=1)</formula>
    </cfRule>
  </conditionalFormatting>
  <conditionalFormatting sqref="Z20:Z21">
    <cfRule type="expression" dxfId="10012" priority="65" stopIfTrue="1">
      <formula>AND(WEEKDAY(Z$5)=1)</formula>
    </cfRule>
  </conditionalFormatting>
  <conditionalFormatting sqref="AA8:AB24">
    <cfRule type="expression" dxfId="10011" priority="25" stopIfTrue="1">
      <formula>AND(WEEKDAY(AA$5)=1)</formula>
    </cfRule>
  </conditionalFormatting>
  <conditionalFormatting sqref="AB11:AF11">
    <cfRule type="expression" dxfId="10010" priority="117" stopIfTrue="1">
      <formula>AND(WEEKDAY(AB$5)=1)</formula>
    </cfRule>
  </conditionalFormatting>
  <conditionalFormatting sqref="AC14">
    <cfRule type="expression" dxfId="10009" priority="108" stopIfTrue="1">
      <formula>AND(WEEKDAY(AC$5)=1)</formula>
    </cfRule>
  </conditionalFormatting>
  <conditionalFormatting sqref="AC20:AC24">
    <cfRule type="expression" dxfId="10008" priority="1" stopIfTrue="1">
      <formula>AND(WEEKDAY(AC$5)=1)</formula>
    </cfRule>
  </conditionalFormatting>
  <conditionalFormatting sqref="AC8:AF23">
    <cfRule type="expression" dxfId="10007" priority="103" stopIfTrue="1">
      <formula>AND(WEEKDAY(AC$5)=1)</formula>
    </cfRule>
  </conditionalFormatting>
  <conditionalFormatting sqref="AC21:AH21">
    <cfRule type="expression" dxfId="10006" priority="35" stopIfTrue="1">
      <formula>AND(WEEKDAY(AC$5)=1)</formula>
    </cfRule>
  </conditionalFormatting>
  <conditionalFormatting sqref="AD13">
    <cfRule type="expression" dxfId="10005" priority="153" stopIfTrue="1">
      <formula>AND(WEEKDAY(AD$5)=1)</formula>
    </cfRule>
  </conditionalFormatting>
  <conditionalFormatting sqref="AD20">
    <cfRule type="expression" dxfId="10004" priority="292" stopIfTrue="1">
      <formula>AND(WEEKDAY(AD$5)=1)</formula>
    </cfRule>
  </conditionalFormatting>
  <conditionalFormatting sqref="AD24:AG24">
    <cfRule type="expression" dxfId="10003" priority="26" stopIfTrue="1">
      <formula>AND(WEEKDAY(AD$5)=1)</formula>
    </cfRule>
  </conditionalFormatting>
  <conditionalFormatting sqref="AE19">
    <cfRule type="expression" dxfId="10002" priority="40" stopIfTrue="1">
      <formula>AND(WEEKDAY(AE$5)=1)</formula>
    </cfRule>
  </conditionalFormatting>
  <conditionalFormatting sqref="AG15:AG24">
    <cfRule type="expression" dxfId="10001" priority="202" stopIfTrue="1">
      <formula>AND(WEEKDAY(AG$5)=1)</formula>
    </cfRule>
  </conditionalFormatting>
  <conditionalFormatting sqref="AG8:AH15">
    <cfRule type="expression" dxfId="10000" priority="279" stopIfTrue="1">
      <formula>AND(WEEKDAY(AG$5)=1)</formula>
    </cfRule>
  </conditionalFormatting>
  <conditionalFormatting sqref="AH15:AH23">
    <cfRule type="expression" dxfId="9999" priority="177" stopIfTrue="1">
      <formula>AND(WEEKDAY(AH$5)=1)</formula>
    </cfRule>
  </conditionalFormatting>
  <conditionalFormatting sqref="AI8:AK26 AN8:AN27">
    <cfRule type="cellIs" dxfId="9998" priority="324" stopIfTrue="1" operator="equal">
      <formula>0</formula>
    </cfRule>
  </conditionalFormatting>
  <dataValidations count="4">
    <dataValidation type="list" allowBlank="1" showInputMessage="1" showErrorMessage="1" sqref="Y8 Y15 Z18" xr:uid="{00000000-0002-0000-2E00-000000000000}">
      <formula1>"ヤ,2早,3早,2オ,3オ,2－,3－,－,日,有,2,3,事,ﾍﾙ,ｹｱ,6:30,7:00,8:30,10:00,研"</formula1>
    </dataValidation>
    <dataValidation type="list" allowBlank="1" showInputMessage="1" showErrorMessage="1" sqref="X13 AB13 M14:N14 Z14 AB14:AD14 E21 Y23 AC23 N24:O24 AA24 AC24:AE24 E26:AH26 C57 F15:F20 P8:P17 Q18:Q24 X8:X11 Y9:Y13 Y16:Y21 Z19:Z23 AB8:AB11 AC18:AC21 AG8:AG17 AH8:AH20 AH22:AH23 S8:T17 J8:L17 Z15:AF17 AC8:AF13 AA18:AB23 R18:S23 K18:M24 V18:X23 G15:I17 M15:O17 G18:J23 T18:U24 N18:P23 Z8:AA13 M8:O13 U8:W13 Q8:R13 D22:F23 Q15:R17 D8:E20 U15:X17 F8:I13 AD18:AG23" xr:uid="{00000000-0002-0000-2E00-000001000000}">
      <formula1>"ヤ,2早,3早,2オ,3オ,2－,3－,－,日,有,2,3,事,ﾍﾙ,ｹｱ,6:30,7:00,8:30,10:30,研"</formula1>
    </dataValidation>
    <dataValidation type="list" allowBlank="1" showInputMessage="1" showErrorMessage="1" sqref="AB12 AC22" xr:uid="{00000000-0002-0000-2E00-000002000000}">
      <formula1>"ヤ,2早,3早,2オ,3オ,2－,3－,－,日,有,2,3,事,ﾍﾙ,ｹｱ,6:30,7:00,8:30,8:00,研"</formula1>
    </dataValidation>
    <dataValidation type="list" allowBlank="1" showInputMessage="1" showErrorMessage="1" sqref="X12 F14:I14 O14 Q14:R14 U14:Y14 AA14 AE14:AF14 D21 F21 AH21 Y22 G24:J24 P24 R24:S24 V24:Z24 AB24 AF24:AG24 G25:AG25 D24:D26 AH24:AH25 E24:F25" xr:uid="{00000000-0002-0000-2E00-000003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Y60"/>
  <sheetViews>
    <sheetView topLeftCell="C1" workbookViewId="0">
      <selection activeCell="F23" sqref="F23:H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hidden="1" customWidth="1" outlineLevel="1"/>
    <col min="42" max="42" width="3.1640625" hidden="1" customWidth="1" outlineLevel="1"/>
    <col min="43" max="43" width="3.33203125" hidden="1" customWidth="1" outlineLevel="1"/>
    <col min="44" max="44" width="4.33203125" hidden="1" customWidth="1" outlineLevel="1"/>
    <col min="45" max="45" width="3.6640625" hidden="1" customWidth="1" outlineLevel="1"/>
    <col min="46" max="46" width="4.6640625" hidden="1" customWidth="1" outlineLevel="1"/>
    <col min="47" max="47" width="3.33203125" hidden="1" customWidth="1" outlineLevel="1"/>
    <col min="48" max="48" width="4.33203125" hidden="1" customWidth="1" outlineLevel="1"/>
    <col min="49" max="49" width="3.6640625" hidden="1" customWidth="1" outlineLevel="1"/>
    <col min="50" max="50" width="4.6640625" hidden="1" customWidth="1" outlineLevel="1"/>
    <col min="51" max="51" width="9" collapsed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3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436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3"/>
      <c r="AE3" s="513"/>
      <c r="AF3" s="513"/>
      <c r="AG3" s="513"/>
      <c r="AH3" s="3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44287</v>
      </c>
      <c r="E5" s="11">
        <f>DATE($A$1,$D$2,2)</f>
        <v>44288</v>
      </c>
      <c r="F5" s="11">
        <f>DATE($A$1,$D$2,3)</f>
        <v>44289</v>
      </c>
      <c r="G5" s="11">
        <f>DATE($A$1,$D$2,4)</f>
        <v>44290</v>
      </c>
      <c r="H5" s="11">
        <f>DATE($A$1,$D$2,5)</f>
        <v>44291</v>
      </c>
      <c r="I5" s="11">
        <f>DATE($A$1,$D$2,6)</f>
        <v>44292</v>
      </c>
      <c r="J5" s="11">
        <f>DATE($A$1,$D$2,7)</f>
        <v>44293</v>
      </c>
      <c r="K5" s="11">
        <f>DATE($A$1,$D$2,8)</f>
        <v>44294</v>
      </c>
      <c r="L5" s="11">
        <f>DATE($A$1,$D$2,9)</f>
        <v>44295</v>
      </c>
      <c r="M5" s="11">
        <f>DATE($A$1,$D$2,10)</f>
        <v>44296</v>
      </c>
      <c r="N5" s="56">
        <f>DATE($A$1,$D$2,11)</f>
        <v>44297</v>
      </c>
      <c r="O5" s="11">
        <f>DATE($A$1,$D$2,12)</f>
        <v>44298</v>
      </c>
      <c r="P5" s="11">
        <f>DATE($A$1,$D$2,13)</f>
        <v>44299</v>
      </c>
      <c r="Q5" s="11">
        <f>DATE($A$1,$D$2,14)</f>
        <v>44300</v>
      </c>
      <c r="R5" s="11">
        <f>DATE($A$1,$D$2,15)</f>
        <v>44301</v>
      </c>
      <c r="S5" s="11">
        <f>DATE($A$1,$D$2,16)</f>
        <v>44302</v>
      </c>
      <c r="T5" s="11">
        <f>DATE($A$1,$D$2,17)</f>
        <v>44303</v>
      </c>
      <c r="U5" s="11">
        <f>DATE($A$1,$D$2,18)</f>
        <v>44304</v>
      </c>
      <c r="V5" s="11">
        <f>DATE($A$1,$D$2,19)</f>
        <v>44305</v>
      </c>
      <c r="W5" s="11">
        <f>DATE($A$1,$D$2,20)</f>
        <v>44306</v>
      </c>
      <c r="X5" s="11">
        <f>DATE($A$1,$D$2,21)</f>
        <v>44307</v>
      </c>
      <c r="Y5" s="11">
        <f>DATE($A$1,$D$2,22)</f>
        <v>44308</v>
      </c>
      <c r="Z5" s="11">
        <f>DATE($A$1,$D$2,23)</f>
        <v>44309</v>
      </c>
      <c r="AA5" s="11">
        <f>DATE($A$1,$D$2,24)</f>
        <v>44310</v>
      </c>
      <c r="AB5" s="11">
        <f>DATE($A$1,$D$2,25)</f>
        <v>44311</v>
      </c>
      <c r="AC5" s="11">
        <f>DATE($A$1,$D$2,26)</f>
        <v>44312</v>
      </c>
      <c r="AD5" s="11">
        <f>DATE($A$1,$D$2,27)</f>
        <v>44313</v>
      </c>
      <c r="AE5" s="11">
        <f>DATE($A$1,$D$2,28)</f>
        <v>44314</v>
      </c>
      <c r="AF5" s="88">
        <f>DATE($A$1,$D$2,29)</f>
        <v>44315</v>
      </c>
      <c r="AG5" s="11">
        <f>DATE($A$1,$D$2,30)</f>
        <v>44316</v>
      </c>
      <c r="AH5" s="478">
        <f>DATE($A$1,$D$2,31)</f>
        <v>44317</v>
      </c>
      <c r="AI5" s="90"/>
      <c r="AJ5" s="90"/>
      <c r="AK5" s="91"/>
      <c r="AL5" s="1267"/>
    </row>
    <row r="6" spans="1:50" ht="14">
      <c r="A6" s="1254"/>
      <c r="B6" s="1255"/>
      <c r="C6" s="1248"/>
      <c r="D6" s="528">
        <f t="shared" ref="D6:AH6" si="0">IF(MONTH(D5)&gt;$D$2,"",D5)</f>
        <v>44287</v>
      </c>
      <c r="E6" s="529">
        <f t="shared" si="0"/>
        <v>44288</v>
      </c>
      <c r="F6" s="529">
        <f t="shared" si="0"/>
        <v>44289</v>
      </c>
      <c r="G6" s="529">
        <f t="shared" si="0"/>
        <v>44290</v>
      </c>
      <c r="H6" s="529">
        <f t="shared" si="0"/>
        <v>44291</v>
      </c>
      <c r="I6" s="529">
        <f t="shared" si="0"/>
        <v>44292</v>
      </c>
      <c r="J6" s="529">
        <f t="shared" si="0"/>
        <v>44293</v>
      </c>
      <c r="K6" s="529">
        <f t="shared" si="0"/>
        <v>44294</v>
      </c>
      <c r="L6" s="529">
        <f t="shared" si="0"/>
        <v>44295</v>
      </c>
      <c r="M6" s="529">
        <f t="shared" si="0"/>
        <v>44296</v>
      </c>
      <c r="N6" s="529">
        <f t="shared" si="0"/>
        <v>44297</v>
      </c>
      <c r="O6" s="529">
        <f t="shared" si="0"/>
        <v>44298</v>
      </c>
      <c r="P6" s="529">
        <f t="shared" si="0"/>
        <v>44299</v>
      </c>
      <c r="Q6" s="529">
        <f t="shared" si="0"/>
        <v>44300</v>
      </c>
      <c r="R6" s="529">
        <f t="shared" si="0"/>
        <v>44301</v>
      </c>
      <c r="S6" s="529">
        <f t="shared" si="0"/>
        <v>44302</v>
      </c>
      <c r="T6" s="529">
        <f t="shared" si="0"/>
        <v>44303</v>
      </c>
      <c r="U6" s="529">
        <f t="shared" si="0"/>
        <v>44304</v>
      </c>
      <c r="V6" s="529">
        <f t="shared" si="0"/>
        <v>44305</v>
      </c>
      <c r="W6" s="535">
        <f t="shared" si="0"/>
        <v>44306</v>
      </c>
      <c r="X6" s="529">
        <f t="shared" si="0"/>
        <v>44307</v>
      </c>
      <c r="Y6" s="529">
        <f t="shared" si="0"/>
        <v>44308</v>
      </c>
      <c r="Z6" s="529">
        <f t="shared" si="0"/>
        <v>44309</v>
      </c>
      <c r="AA6" s="529">
        <f t="shared" si="0"/>
        <v>44310</v>
      </c>
      <c r="AB6" s="529">
        <f t="shared" si="0"/>
        <v>44311</v>
      </c>
      <c r="AC6" s="529">
        <f t="shared" si="0"/>
        <v>44312</v>
      </c>
      <c r="AD6" s="529">
        <f t="shared" si="0"/>
        <v>44313</v>
      </c>
      <c r="AE6" s="529">
        <f t="shared" si="0"/>
        <v>44314</v>
      </c>
      <c r="AF6" s="539">
        <f t="shared" si="0"/>
        <v>44315</v>
      </c>
      <c r="AG6" s="529">
        <f t="shared" si="0"/>
        <v>44316</v>
      </c>
      <c r="AH6" s="431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木</v>
      </c>
      <c r="E7" s="134" t="str">
        <f t="shared" si="1"/>
        <v>金</v>
      </c>
      <c r="F7" s="134" t="str">
        <f t="shared" si="1"/>
        <v>土</v>
      </c>
      <c r="G7" s="161" t="str">
        <f t="shared" si="1"/>
        <v>日</v>
      </c>
      <c r="H7" s="134" t="str">
        <f t="shared" si="1"/>
        <v>月</v>
      </c>
      <c r="I7" s="134" t="str">
        <f t="shared" si="1"/>
        <v>火</v>
      </c>
      <c r="J7" s="420" t="str">
        <f t="shared" si="1"/>
        <v>水</v>
      </c>
      <c r="K7" s="134" t="str">
        <f t="shared" si="1"/>
        <v>木</v>
      </c>
      <c r="L7" s="134" t="str">
        <f t="shared" si="1"/>
        <v>金</v>
      </c>
      <c r="M7" s="134" t="str">
        <f t="shared" si="1"/>
        <v>土</v>
      </c>
      <c r="N7" s="161" t="str">
        <f t="shared" si="1"/>
        <v>日</v>
      </c>
      <c r="O7" s="134" t="str">
        <f t="shared" si="1"/>
        <v>月</v>
      </c>
      <c r="P7" s="134" t="str">
        <f t="shared" si="1"/>
        <v>火</v>
      </c>
      <c r="Q7" s="420" t="str">
        <f t="shared" si="1"/>
        <v>水</v>
      </c>
      <c r="R7" s="134" t="str">
        <f t="shared" si="1"/>
        <v>木</v>
      </c>
      <c r="S7" s="134" t="str">
        <f t="shared" si="1"/>
        <v>金</v>
      </c>
      <c r="T7" s="134" t="str">
        <f t="shared" si="1"/>
        <v>土</v>
      </c>
      <c r="U7" s="161" t="str">
        <f t="shared" si="1"/>
        <v>日</v>
      </c>
      <c r="V7" s="134" t="str">
        <f t="shared" si="1"/>
        <v>月</v>
      </c>
      <c r="W7" s="297" t="str">
        <f t="shared" si="1"/>
        <v>火</v>
      </c>
      <c r="X7" s="420" t="str">
        <f t="shared" si="1"/>
        <v>水</v>
      </c>
      <c r="Y7" s="134" t="str">
        <f t="shared" si="1"/>
        <v>木</v>
      </c>
      <c r="Z7" s="250" t="str">
        <f t="shared" si="1"/>
        <v>金</v>
      </c>
      <c r="AA7" s="250" t="str">
        <f t="shared" si="1"/>
        <v>土</v>
      </c>
      <c r="AB7" s="161" t="str">
        <f t="shared" si="1"/>
        <v>日</v>
      </c>
      <c r="AC7" s="250" t="str">
        <f t="shared" si="1"/>
        <v>月</v>
      </c>
      <c r="AD7" s="134" t="str">
        <f t="shared" si="1"/>
        <v>火</v>
      </c>
      <c r="AE7" s="420" t="str">
        <f t="shared" si="1"/>
        <v>水</v>
      </c>
      <c r="AF7" s="403" t="str">
        <f t="shared" si="1"/>
        <v>木</v>
      </c>
      <c r="AG7" s="250" t="str">
        <f t="shared" si="1"/>
        <v>金</v>
      </c>
      <c r="AH7" s="250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21" t="s">
        <v>39</v>
      </c>
      <c r="D8" s="107" t="s">
        <v>40</v>
      </c>
      <c r="E8" s="107" t="s">
        <v>21</v>
      </c>
      <c r="F8" s="201" t="s">
        <v>37</v>
      </c>
      <c r="G8" s="201" t="s">
        <v>37</v>
      </c>
      <c r="H8" s="201" t="s">
        <v>24</v>
      </c>
      <c r="I8" s="201" t="s">
        <v>34</v>
      </c>
      <c r="J8" s="201" t="s">
        <v>21</v>
      </c>
      <c r="K8" s="201" t="s">
        <v>37</v>
      </c>
      <c r="L8" s="201" t="s">
        <v>28</v>
      </c>
      <c r="M8" s="201" t="s">
        <v>34</v>
      </c>
      <c r="N8" s="107" t="s">
        <v>21</v>
      </c>
      <c r="O8" s="107" t="s">
        <v>37</v>
      </c>
      <c r="P8" s="201" t="s">
        <v>37</v>
      </c>
      <c r="Q8" s="201" t="s">
        <v>28</v>
      </c>
      <c r="R8" s="201" t="s">
        <v>34</v>
      </c>
      <c r="S8" s="201" t="s">
        <v>21</v>
      </c>
      <c r="T8" s="201" t="s">
        <v>37</v>
      </c>
      <c r="U8" s="201" t="s">
        <v>42</v>
      </c>
      <c r="V8" s="201" t="s">
        <v>24</v>
      </c>
      <c r="W8" s="536" t="s">
        <v>34</v>
      </c>
      <c r="X8" s="201" t="s">
        <v>21</v>
      </c>
      <c r="Y8" s="201" t="s">
        <v>37</v>
      </c>
      <c r="Z8" s="201" t="s">
        <v>21</v>
      </c>
      <c r="AA8" s="201" t="s">
        <v>37</v>
      </c>
      <c r="AB8" s="201" t="s">
        <v>28</v>
      </c>
      <c r="AC8" s="201" t="s">
        <v>34</v>
      </c>
      <c r="AD8" s="201" t="s">
        <v>21</v>
      </c>
      <c r="AE8" s="201" t="s">
        <v>37</v>
      </c>
      <c r="AF8" s="540" t="s">
        <v>21</v>
      </c>
      <c r="AG8" s="201" t="s">
        <v>21</v>
      </c>
      <c r="AH8" s="201"/>
      <c r="AI8" s="99">
        <f t="shared" ref="AI8:AI22" si="2">SUM(AO9:AP9)</f>
        <v>18</v>
      </c>
      <c r="AJ8" s="100">
        <f t="shared" ref="AJ8:AJ25" si="3">COUNTIF(D8:AH8,"有")</f>
        <v>0</v>
      </c>
      <c r="AK8" s="101">
        <f t="shared" ref="AK8:AK22" si="4">SUM(AQ9:AX9)</f>
        <v>20</v>
      </c>
      <c r="AL8" s="102" t="s">
        <v>38</v>
      </c>
      <c r="AM8" s="103"/>
      <c r="AN8" s="55">
        <f>COUNTIF(D8:AH8,"日")</f>
        <v>9</v>
      </c>
      <c r="AO8" s="55" t="e">
        <f>COUNTIF(#REF!,"ヤ")</f>
        <v>#REF!</v>
      </c>
      <c r="AP8" s="55" t="e">
        <f>COUNTIF(#REF!,"ﾔ")</f>
        <v>#REF!</v>
      </c>
      <c r="AQ8" s="55" t="e">
        <f>COUNTIF(#REF!,"2-")</f>
        <v>#REF!</v>
      </c>
      <c r="AR8" s="55" t="e">
        <f>COUNTIF(#REF!,"2－")</f>
        <v>#REF!</v>
      </c>
      <c r="AS8" s="55" t="e">
        <f>COUNTIF(#REF!,"２-")</f>
        <v>#REF!</v>
      </c>
      <c r="AT8" s="55" t="e">
        <f>COUNTIF(#REF!,"２－")</f>
        <v>#REF!</v>
      </c>
      <c r="AU8" s="55" t="e">
        <f>COUNTIF(#REF!,"3-")</f>
        <v>#REF!</v>
      </c>
      <c r="AV8" s="55" t="e">
        <f>COUNTIF(#REF!,"3－")</f>
        <v>#REF!</v>
      </c>
      <c r="AW8" s="55" t="e">
        <f>COUNTIF(#REF!,"３-")</f>
        <v>#REF!</v>
      </c>
      <c r="AX8" s="55" t="e">
        <f>COUNTIF(#REF!,"３－")</f>
        <v>#REF!</v>
      </c>
    </row>
    <row r="9" spans="1:50" ht="14">
      <c r="A9" s="19" t="s">
        <v>31</v>
      </c>
      <c r="B9" s="20" t="s">
        <v>32</v>
      </c>
      <c r="C9" s="21" t="s">
        <v>45</v>
      </c>
      <c r="D9" s="201" t="s">
        <v>37</v>
      </c>
      <c r="E9" s="107" t="s">
        <v>37</v>
      </c>
      <c r="F9" s="143" t="s">
        <v>21</v>
      </c>
      <c r="G9" s="143" t="s">
        <v>21</v>
      </c>
      <c r="H9" s="201" t="s">
        <v>37</v>
      </c>
      <c r="I9" s="201" t="s">
        <v>37</v>
      </c>
      <c r="J9" s="201" t="s">
        <v>37</v>
      </c>
      <c r="K9" s="201" t="s">
        <v>21</v>
      </c>
      <c r="L9" s="107" t="s">
        <v>37</v>
      </c>
      <c r="M9" s="201" t="s">
        <v>37</v>
      </c>
      <c r="N9" s="201" t="s">
        <v>37</v>
      </c>
      <c r="O9" s="201" t="s">
        <v>21</v>
      </c>
      <c r="P9" s="201" t="s">
        <v>21</v>
      </c>
      <c r="Q9" s="201" t="s">
        <v>37</v>
      </c>
      <c r="R9" s="201" t="s">
        <v>37</v>
      </c>
      <c r="S9" s="201" t="s">
        <v>37</v>
      </c>
      <c r="T9" s="143" t="s">
        <v>21</v>
      </c>
      <c r="U9" s="201" t="s">
        <v>37</v>
      </c>
      <c r="V9" s="201" t="s">
        <v>37</v>
      </c>
      <c r="W9" s="536" t="s">
        <v>37</v>
      </c>
      <c r="X9" s="201" t="s">
        <v>37</v>
      </c>
      <c r="Y9" s="107" t="s">
        <v>21</v>
      </c>
      <c r="Z9" s="201" t="s">
        <v>37</v>
      </c>
      <c r="AA9" s="201" t="s">
        <v>21</v>
      </c>
      <c r="AB9" s="201" t="s">
        <v>37</v>
      </c>
      <c r="AC9" s="107" t="s">
        <v>37</v>
      </c>
      <c r="AD9" s="201" t="s">
        <v>37</v>
      </c>
      <c r="AE9" s="201" t="s">
        <v>21</v>
      </c>
      <c r="AF9" s="540" t="s">
        <v>37</v>
      </c>
      <c r="AG9" s="279" t="s">
        <v>37</v>
      </c>
      <c r="AH9" s="201"/>
      <c r="AI9" s="99">
        <f t="shared" si="2"/>
        <v>18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21</v>
      </c>
      <c r="AO9" s="55">
        <f t="shared" ref="AO9:AO23" si="5">COUNTIF(D8:AH8,"ヤ")</f>
        <v>9</v>
      </c>
      <c r="AP9" s="55">
        <f t="shared" ref="AP9:AP23" si="6">COUNTIF(D8:AH8,"ﾔ")</f>
        <v>9</v>
      </c>
      <c r="AQ9" s="55">
        <f t="shared" ref="AQ9:AQ23" si="7">COUNTIF(D8:AH8,"2-")</f>
        <v>2</v>
      </c>
      <c r="AR9" s="55">
        <f t="shared" ref="AR9:AR23" si="8">COUNTIF(D8:AH8,"2－")</f>
        <v>2</v>
      </c>
      <c r="AS9" s="55">
        <f t="shared" ref="AS9:AS23" si="9">COUNTIF(D8:AH8,"２-")</f>
        <v>2</v>
      </c>
      <c r="AT9" s="55">
        <f t="shared" ref="AT9:AT23" si="10">COUNTIF(D8:AH8,"２－")</f>
        <v>2</v>
      </c>
      <c r="AU9" s="55">
        <f t="shared" ref="AU9:AU23" si="11">COUNTIF(D8:AH8,"3-")</f>
        <v>3</v>
      </c>
      <c r="AV9" s="55">
        <f t="shared" ref="AV9:AV23" si="12">COUNTIF(D8:AH8,"3－")</f>
        <v>3</v>
      </c>
      <c r="AW9" s="55">
        <f t="shared" ref="AW9:AW23" si="13">COUNTIF(D8:AH8,"３-")</f>
        <v>3</v>
      </c>
      <c r="AX9" s="55">
        <f t="shared" ref="AX9:AX23" si="14">COUNTIF(D8:AH8,"３－")</f>
        <v>3</v>
      </c>
    </row>
    <row r="10" spans="1:50" ht="14">
      <c r="A10" s="19" t="s">
        <v>31</v>
      </c>
      <c r="B10" s="20" t="s">
        <v>32</v>
      </c>
      <c r="C10" s="21" t="s">
        <v>160</v>
      </c>
      <c r="D10" s="201" t="s">
        <v>41</v>
      </c>
      <c r="E10" s="201" t="s">
        <v>37</v>
      </c>
      <c r="F10" s="201" t="s">
        <v>40</v>
      </c>
      <c r="G10" s="201" t="s">
        <v>36</v>
      </c>
      <c r="H10" s="201" t="s">
        <v>21</v>
      </c>
      <c r="I10" s="201" t="s">
        <v>37</v>
      </c>
      <c r="J10" s="201" t="s">
        <v>40</v>
      </c>
      <c r="K10" s="201" t="s">
        <v>42</v>
      </c>
      <c r="L10" s="143" t="s">
        <v>21</v>
      </c>
      <c r="M10" s="201" t="s">
        <v>36</v>
      </c>
      <c r="N10" s="107" t="s">
        <v>37</v>
      </c>
      <c r="O10" s="201" t="s">
        <v>21</v>
      </c>
      <c r="P10" s="201" t="s">
        <v>41</v>
      </c>
      <c r="Q10" s="201" t="s">
        <v>40</v>
      </c>
      <c r="R10" s="201" t="s">
        <v>42</v>
      </c>
      <c r="S10" s="201" t="s">
        <v>21</v>
      </c>
      <c r="T10" s="201" t="s">
        <v>21</v>
      </c>
      <c r="U10" s="107" t="s">
        <v>41</v>
      </c>
      <c r="V10" s="201" t="s">
        <v>42</v>
      </c>
      <c r="W10" s="536" t="s">
        <v>40</v>
      </c>
      <c r="X10" s="201" t="s">
        <v>21</v>
      </c>
      <c r="Y10" s="201" t="s">
        <v>24</v>
      </c>
      <c r="Z10" s="201" t="s">
        <v>34</v>
      </c>
      <c r="AA10" s="201" t="s">
        <v>21</v>
      </c>
      <c r="AB10" s="201" t="s">
        <v>21</v>
      </c>
      <c r="AC10" s="201" t="s">
        <v>36</v>
      </c>
      <c r="AD10" s="201" t="s">
        <v>21</v>
      </c>
      <c r="AE10" s="201" t="s">
        <v>42</v>
      </c>
      <c r="AF10" s="540" t="s">
        <v>24</v>
      </c>
      <c r="AG10" s="201" t="s">
        <v>34</v>
      </c>
      <c r="AH10" s="201"/>
      <c r="AI10" s="99">
        <f t="shared" si="2"/>
        <v>18</v>
      </c>
      <c r="AJ10" s="100">
        <f t="shared" si="3"/>
        <v>0</v>
      </c>
      <c r="AK10" s="101">
        <f t="shared" si="4"/>
        <v>8</v>
      </c>
      <c r="AL10" s="102" t="s">
        <v>38</v>
      </c>
      <c r="AM10" s="103"/>
      <c r="AN10" s="55">
        <f>COUNTIF(D10:AH10,"日")</f>
        <v>3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21"/>
      <c r="D11" s="201"/>
      <c r="E11" s="201"/>
      <c r="F11" s="530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536"/>
      <c r="X11" s="201"/>
      <c r="Y11" s="201"/>
      <c r="Z11" s="201"/>
      <c r="AA11" s="201"/>
      <c r="AB11" s="201"/>
      <c r="AC11" s="201"/>
      <c r="AD11" s="201"/>
      <c r="AE11" s="201"/>
      <c r="AF11" s="540"/>
      <c r="AG11" s="201"/>
      <c r="AH11" s="201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9</v>
      </c>
      <c r="AP11" s="55">
        <f t="shared" si="6"/>
        <v>9</v>
      </c>
      <c r="AQ11" s="55">
        <f t="shared" si="7"/>
        <v>2</v>
      </c>
      <c r="AR11" s="55">
        <f t="shared" si="8"/>
        <v>2</v>
      </c>
      <c r="AS11" s="55">
        <f t="shared" si="9"/>
        <v>2</v>
      </c>
      <c r="AT11" s="55">
        <f t="shared" si="10"/>
        <v>2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32" t="s">
        <v>47</v>
      </c>
      <c r="D12" s="201" t="s">
        <v>34</v>
      </c>
      <c r="E12" s="201" t="s">
        <v>21</v>
      </c>
      <c r="F12" s="530" t="s">
        <v>21</v>
      </c>
      <c r="G12" s="201" t="s">
        <v>42</v>
      </c>
      <c r="H12" s="201" t="s">
        <v>21</v>
      </c>
      <c r="I12" s="201" t="s">
        <v>24</v>
      </c>
      <c r="J12" s="201" t="s">
        <v>34</v>
      </c>
      <c r="K12" s="201" t="s">
        <v>21</v>
      </c>
      <c r="L12" s="201" t="s">
        <v>42</v>
      </c>
      <c r="M12" s="201" t="s">
        <v>21</v>
      </c>
      <c r="N12" s="201" t="s">
        <v>42</v>
      </c>
      <c r="O12" s="201" t="s">
        <v>24</v>
      </c>
      <c r="P12" s="201" t="s">
        <v>34</v>
      </c>
      <c r="Q12" s="201" t="s">
        <v>21</v>
      </c>
      <c r="R12" s="201" t="s">
        <v>24</v>
      </c>
      <c r="S12" s="201" t="s">
        <v>34</v>
      </c>
      <c r="T12" s="201" t="s">
        <v>21</v>
      </c>
      <c r="U12" s="143" t="s">
        <v>21</v>
      </c>
      <c r="V12" s="201" t="s">
        <v>35</v>
      </c>
      <c r="W12" s="536" t="s">
        <v>42</v>
      </c>
      <c r="X12" s="201" t="s">
        <v>40</v>
      </c>
      <c r="Y12" s="201" t="s">
        <v>24</v>
      </c>
      <c r="Z12" s="201" t="s">
        <v>34</v>
      </c>
      <c r="AA12" s="143" t="s">
        <v>21</v>
      </c>
      <c r="AB12" s="201" t="s">
        <v>42</v>
      </c>
      <c r="AC12" s="201" t="s">
        <v>35</v>
      </c>
      <c r="AD12" s="201" t="s">
        <v>42</v>
      </c>
      <c r="AE12" s="201" t="s">
        <v>40</v>
      </c>
      <c r="AF12" s="413" t="s">
        <v>24</v>
      </c>
      <c r="AG12" s="201" t="s">
        <v>34</v>
      </c>
      <c r="AH12" s="201"/>
      <c r="AI12" s="99">
        <f t="shared" si="2"/>
        <v>18</v>
      </c>
      <c r="AJ12" s="100">
        <f t="shared" si="3"/>
        <v>2</v>
      </c>
      <c r="AK12" s="101">
        <f t="shared" si="4"/>
        <v>20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32" t="s">
        <v>49</v>
      </c>
      <c r="D13" s="107" t="s">
        <v>21</v>
      </c>
      <c r="E13" s="201" t="s">
        <v>36</v>
      </c>
      <c r="F13" s="201" t="s">
        <v>36</v>
      </c>
      <c r="G13" s="201" t="s">
        <v>28</v>
      </c>
      <c r="H13" s="201" t="s">
        <v>34</v>
      </c>
      <c r="I13" s="201" t="s">
        <v>21</v>
      </c>
      <c r="J13" s="201" t="s">
        <v>37</v>
      </c>
      <c r="K13" s="201" t="s">
        <v>28</v>
      </c>
      <c r="L13" s="201" t="s">
        <v>34</v>
      </c>
      <c r="M13" s="201" t="s">
        <v>21</v>
      </c>
      <c r="N13" s="201" t="s">
        <v>21</v>
      </c>
      <c r="O13" s="201" t="s">
        <v>36</v>
      </c>
      <c r="P13" s="143" t="s">
        <v>21</v>
      </c>
      <c r="Q13" s="201" t="s">
        <v>41</v>
      </c>
      <c r="R13" s="201" t="s">
        <v>36</v>
      </c>
      <c r="S13" s="201" t="s">
        <v>28</v>
      </c>
      <c r="T13" s="201" t="s">
        <v>34</v>
      </c>
      <c r="U13" s="201" t="s">
        <v>21</v>
      </c>
      <c r="V13" s="201" t="s">
        <v>28</v>
      </c>
      <c r="W13" s="536" t="s">
        <v>34</v>
      </c>
      <c r="X13" s="201" t="s">
        <v>21</v>
      </c>
      <c r="Y13" s="201" t="s">
        <v>121</v>
      </c>
      <c r="Z13" s="201" t="s">
        <v>36</v>
      </c>
      <c r="AA13" s="143" t="s">
        <v>21</v>
      </c>
      <c r="AB13" s="201" t="s">
        <v>121</v>
      </c>
      <c r="AC13" s="201" t="s">
        <v>28</v>
      </c>
      <c r="AD13" s="107" t="s">
        <v>34</v>
      </c>
      <c r="AE13" s="201" t="s">
        <v>21</v>
      </c>
      <c r="AF13" s="540" t="s">
        <v>36</v>
      </c>
      <c r="AG13" s="201" t="s">
        <v>35</v>
      </c>
      <c r="AH13" s="201"/>
      <c r="AI13" s="99">
        <f t="shared" si="2"/>
        <v>18</v>
      </c>
      <c r="AJ13" s="100">
        <f t="shared" si="3"/>
        <v>1</v>
      </c>
      <c r="AK13" s="101">
        <f t="shared" si="4"/>
        <v>20</v>
      </c>
      <c r="AL13" s="104" t="s">
        <v>48</v>
      </c>
      <c r="AM13" s="103"/>
      <c r="AN13" s="55">
        <f t="shared" si="15"/>
        <v>1</v>
      </c>
      <c r="AO13" s="55">
        <f t="shared" si="5"/>
        <v>9</v>
      </c>
      <c r="AP13" s="55">
        <f t="shared" si="6"/>
        <v>9</v>
      </c>
      <c r="AQ13" s="55">
        <f t="shared" si="7"/>
        <v>5</v>
      </c>
      <c r="AR13" s="55">
        <f t="shared" si="8"/>
        <v>5</v>
      </c>
      <c r="AS13" s="55">
        <f t="shared" si="9"/>
        <v>5</v>
      </c>
      <c r="AT13" s="55">
        <f t="shared" si="10"/>
        <v>5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32" t="s">
        <v>153</v>
      </c>
      <c r="D14" s="201" t="s">
        <v>42</v>
      </c>
      <c r="E14" s="201" t="s">
        <v>24</v>
      </c>
      <c r="F14" s="531" t="s">
        <v>34</v>
      </c>
      <c r="G14" s="201" t="s">
        <v>21</v>
      </c>
      <c r="H14" s="201" t="s">
        <v>141</v>
      </c>
      <c r="I14" s="201" t="s">
        <v>36</v>
      </c>
      <c r="J14" s="201" t="s">
        <v>28</v>
      </c>
      <c r="K14" s="201" t="s">
        <v>34</v>
      </c>
      <c r="L14" s="201" t="s">
        <v>21</v>
      </c>
      <c r="M14" s="201" t="s">
        <v>37</v>
      </c>
      <c r="N14" s="201" t="s">
        <v>28</v>
      </c>
      <c r="O14" s="201" t="s">
        <v>34</v>
      </c>
      <c r="P14" s="201" t="s">
        <v>21</v>
      </c>
      <c r="Q14" s="201" t="s">
        <v>21</v>
      </c>
      <c r="R14" s="201" t="s">
        <v>28</v>
      </c>
      <c r="S14" s="201" t="s">
        <v>34</v>
      </c>
      <c r="T14" s="201" t="s">
        <v>21</v>
      </c>
      <c r="U14" s="201" t="s">
        <v>24</v>
      </c>
      <c r="V14" s="201" t="s">
        <v>34</v>
      </c>
      <c r="W14" s="536" t="s">
        <v>21</v>
      </c>
      <c r="X14" s="201" t="s">
        <v>21</v>
      </c>
      <c r="Y14" s="201" t="s">
        <v>40</v>
      </c>
      <c r="Z14" s="201" t="s">
        <v>40</v>
      </c>
      <c r="AA14" s="201" t="s">
        <v>40</v>
      </c>
      <c r="AB14" s="201" t="s">
        <v>36</v>
      </c>
      <c r="AC14" s="201" t="s">
        <v>21</v>
      </c>
      <c r="AD14" s="201" t="s">
        <v>21</v>
      </c>
      <c r="AE14" s="201" t="s">
        <v>41</v>
      </c>
      <c r="AF14" s="540" t="s">
        <v>28</v>
      </c>
      <c r="AG14" s="201" t="s">
        <v>34</v>
      </c>
      <c r="AH14" s="201"/>
      <c r="AI14" s="99">
        <f t="shared" si="2"/>
        <v>18</v>
      </c>
      <c r="AJ14" s="100">
        <f t="shared" si="3"/>
        <v>0</v>
      </c>
      <c r="AK14" s="101">
        <f t="shared" si="4"/>
        <v>24</v>
      </c>
      <c r="AL14" s="104" t="s">
        <v>48</v>
      </c>
      <c r="AM14" s="103"/>
      <c r="AN14" s="55">
        <f t="shared" si="15"/>
        <v>1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5</v>
      </c>
      <c r="AV14" s="55">
        <f t="shared" si="12"/>
        <v>5</v>
      </c>
      <c r="AW14" s="55">
        <f t="shared" si="13"/>
        <v>5</v>
      </c>
      <c r="AX14" s="55">
        <f t="shared" si="14"/>
        <v>5</v>
      </c>
    </row>
    <row r="15" spans="1:50" ht="14">
      <c r="A15" s="33" t="s">
        <v>46</v>
      </c>
      <c r="B15" s="34" t="s">
        <v>32</v>
      </c>
      <c r="C15" s="32" t="s">
        <v>52</v>
      </c>
      <c r="D15" s="201" t="s">
        <v>21</v>
      </c>
      <c r="E15" s="201" t="s">
        <v>42</v>
      </c>
      <c r="F15" s="201" t="s">
        <v>24</v>
      </c>
      <c r="G15" s="201" t="s">
        <v>34</v>
      </c>
      <c r="H15" s="201" t="s">
        <v>21</v>
      </c>
      <c r="I15" s="201" t="s">
        <v>41</v>
      </c>
      <c r="J15" s="201" t="s">
        <v>36</v>
      </c>
      <c r="K15" s="201" t="s">
        <v>21</v>
      </c>
      <c r="L15" s="201" t="s">
        <v>40</v>
      </c>
      <c r="M15" s="201" t="s">
        <v>24</v>
      </c>
      <c r="N15" s="201" t="s">
        <v>34</v>
      </c>
      <c r="O15" s="201" t="s">
        <v>21</v>
      </c>
      <c r="P15" s="201" t="s">
        <v>141</v>
      </c>
      <c r="Q15" s="201" t="s">
        <v>42</v>
      </c>
      <c r="R15" s="143" t="s">
        <v>21</v>
      </c>
      <c r="S15" s="201" t="s">
        <v>36</v>
      </c>
      <c r="T15" s="201" t="s">
        <v>42</v>
      </c>
      <c r="U15" s="201" t="s">
        <v>37</v>
      </c>
      <c r="V15" s="107" t="s">
        <v>41</v>
      </c>
      <c r="W15" s="292" t="s">
        <v>21</v>
      </c>
      <c r="X15" s="201" t="s">
        <v>28</v>
      </c>
      <c r="Y15" s="201" t="s">
        <v>34</v>
      </c>
      <c r="Z15" s="201" t="s">
        <v>21</v>
      </c>
      <c r="AA15" s="201" t="s">
        <v>42</v>
      </c>
      <c r="AB15" s="201" t="s">
        <v>21</v>
      </c>
      <c r="AC15" s="201" t="s">
        <v>41</v>
      </c>
      <c r="AD15" s="201" t="s">
        <v>28</v>
      </c>
      <c r="AE15" s="201" t="s">
        <v>34</v>
      </c>
      <c r="AF15" s="540" t="s">
        <v>21</v>
      </c>
      <c r="AG15" s="107" t="s">
        <v>40</v>
      </c>
      <c r="AH15" s="279"/>
      <c r="AI15" s="99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1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4</v>
      </c>
      <c r="AV15" s="55">
        <f t="shared" si="12"/>
        <v>4</v>
      </c>
      <c r="AW15" s="55">
        <f t="shared" si="13"/>
        <v>4</v>
      </c>
      <c r="AX15" s="55">
        <f t="shared" si="14"/>
        <v>4</v>
      </c>
    </row>
    <row r="16" spans="1:50" ht="14">
      <c r="A16" s="33" t="s">
        <v>46</v>
      </c>
      <c r="B16" s="34" t="s">
        <v>32</v>
      </c>
      <c r="C16" s="32" t="s">
        <v>53</v>
      </c>
      <c r="D16" s="201" t="s">
        <v>21</v>
      </c>
      <c r="E16" s="201" t="s">
        <v>28</v>
      </c>
      <c r="F16" s="201" t="s">
        <v>34</v>
      </c>
      <c r="G16" s="201" t="s">
        <v>21</v>
      </c>
      <c r="H16" s="201" t="s">
        <v>41</v>
      </c>
      <c r="I16" s="201" t="s">
        <v>42</v>
      </c>
      <c r="J16" s="201" t="s">
        <v>21</v>
      </c>
      <c r="K16" s="201" t="s">
        <v>24</v>
      </c>
      <c r="L16" s="201" t="s">
        <v>34</v>
      </c>
      <c r="M16" s="201" t="s">
        <v>21</v>
      </c>
      <c r="N16" s="201" t="s">
        <v>40</v>
      </c>
      <c r="O16" s="201" t="s">
        <v>42</v>
      </c>
      <c r="P16" s="201" t="s">
        <v>24</v>
      </c>
      <c r="Q16" s="201" t="s">
        <v>34</v>
      </c>
      <c r="R16" s="201" t="s">
        <v>21</v>
      </c>
      <c r="S16" s="201" t="s">
        <v>37</v>
      </c>
      <c r="T16" s="201" t="s">
        <v>36</v>
      </c>
      <c r="U16" s="201" t="s">
        <v>28</v>
      </c>
      <c r="V16" s="279" t="s">
        <v>34</v>
      </c>
      <c r="W16" s="293" t="s">
        <v>21</v>
      </c>
      <c r="X16" s="201" t="s">
        <v>41</v>
      </c>
      <c r="Y16" s="201" t="s">
        <v>41</v>
      </c>
      <c r="Z16" s="201" t="s">
        <v>21</v>
      </c>
      <c r="AA16" s="201" t="s">
        <v>41</v>
      </c>
      <c r="AB16" s="201" t="s">
        <v>40</v>
      </c>
      <c r="AC16" s="201" t="s">
        <v>42</v>
      </c>
      <c r="AD16" s="201" t="s">
        <v>21</v>
      </c>
      <c r="AE16" s="143" t="s">
        <v>24</v>
      </c>
      <c r="AF16" s="412" t="s">
        <v>34</v>
      </c>
      <c r="AG16" s="272" t="s">
        <v>21</v>
      </c>
      <c r="AH16" s="201"/>
      <c r="AI16" s="99">
        <f t="shared" si="2"/>
        <v>18</v>
      </c>
      <c r="AJ16" s="100">
        <f t="shared" si="3"/>
        <v>0</v>
      </c>
      <c r="AK16" s="101">
        <f t="shared" si="4"/>
        <v>20</v>
      </c>
      <c r="AL16" s="104" t="s">
        <v>51</v>
      </c>
      <c r="AM16" s="103"/>
      <c r="AN16" s="55">
        <f t="shared" si="15"/>
        <v>1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34" t="s">
        <v>32</v>
      </c>
      <c r="C17" s="32" t="s">
        <v>54</v>
      </c>
      <c r="D17" s="201" t="s">
        <v>21</v>
      </c>
      <c r="E17" s="201" t="s">
        <v>40</v>
      </c>
      <c r="F17" s="107" t="s">
        <v>42</v>
      </c>
      <c r="G17" s="495" t="s">
        <v>24</v>
      </c>
      <c r="H17" s="201" t="s">
        <v>34</v>
      </c>
      <c r="I17" s="201" t="s">
        <v>21</v>
      </c>
      <c r="J17" s="201" t="s">
        <v>21</v>
      </c>
      <c r="K17" s="201" t="s">
        <v>36</v>
      </c>
      <c r="L17" s="107" t="s">
        <v>36</v>
      </c>
      <c r="M17" s="201" t="s">
        <v>28</v>
      </c>
      <c r="N17" s="201" t="s">
        <v>34</v>
      </c>
      <c r="O17" s="143" t="s">
        <v>21</v>
      </c>
      <c r="P17" s="201" t="s">
        <v>40</v>
      </c>
      <c r="Q17" s="201" t="s">
        <v>36</v>
      </c>
      <c r="R17" s="201" t="s">
        <v>21</v>
      </c>
      <c r="S17" s="201" t="s">
        <v>41</v>
      </c>
      <c r="T17" s="201" t="s">
        <v>28</v>
      </c>
      <c r="U17" s="201" t="s">
        <v>34</v>
      </c>
      <c r="V17" s="201" t="s">
        <v>21</v>
      </c>
      <c r="W17" s="292" t="s">
        <v>21</v>
      </c>
      <c r="X17" s="201" t="s">
        <v>37</v>
      </c>
      <c r="Y17" s="201" t="s">
        <v>42</v>
      </c>
      <c r="Z17" s="201" t="s">
        <v>24</v>
      </c>
      <c r="AA17" s="201" t="s">
        <v>34</v>
      </c>
      <c r="AB17" s="201" t="s">
        <v>21</v>
      </c>
      <c r="AC17" s="107" t="s">
        <v>141</v>
      </c>
      <c r="AD17" s="107" t="s">
        <v>36</v>
      </c>
      <c r="AE17" s="107" t="s">
        <v>28</v>
      </c>
      <c r="AF17" s="540" t="s">
        <v>34</v>
      </c>
      <c r="AG17" s="201" t="s">
        <v>21</v>
      </c>
      <c r="AH17" s="201"/>
      <c r="AI17" s="99">
        <f t="shared" si="2"/>
        <v>18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1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32" t="s">
        <v>55</v>
      </c>
      <c r="D18" s="495" t="s">
        <v>24</v>
      </c>
      <c r="E18" s="201" t="s">
        <v>34</v>
      </c>
      <c r="F18" s="498" t="s">
        <v>21</v>
      </c>
      <c r="G18" s="201" t="s">
        <v>40</v>
      </c>
      <c r="H18" s="201" t="s">
        <v>36</v>
      </c>
      <c r="I18" s="201" t="s">
        <v>21</v>
      </c>
      <c r="J18" s="201" t="s">
        <v>42</v>
      </c>
      <c r="K18" s="201" t="s">
        <v>41</v>
      </c>
      <c r="L18" s="201" t="s">
        <v>141</v>
      </c>
      <c r="M18" s="201" t="s">
        <v>21</v>
      </c>
      <c r="N18" s="201" t="s">
        <v>36</v>
      </c>
      <c r="O18" s="201" t="s">
        <v>28</v>
      </c>
      <c r="P18" s="201" t="s">
        <v>34</v>
      </c>
      <c r="Q18" s="201" t="s">
        <v>21</v>
      </c>
      <c r="R18" s="201" t="s">
        <v>41</v>
      </c>
      <c r="S18" s="201" t="s">
        <v>40</v>
      </c>
      <c r="T18" s="201" t="s">
        <v>40</v>
      </c>
      <c r="U18" s="201" t="s">
        <v>21</v>
      </c>
      <c r="V18" s="201" t="s">
        <v>21</v>
      </c>
      <c r="W18" s="536" t="s">
        <v>24</v>
      </c>
      <c r="X18" s="201" t="s">
        <v>34</v>
      </c>
      <c r="Y18" s="201" t="s">
        <v>21</v>
      </c>
      <c r="Z18" s="201" t="s">
        <v>41</v>
      </c>
      <c r="AA18" s="201" t="s">
        <v>28</v>
      </c>
      <c r="AB18" s="201" t="s">
        <v>34</v>
      </c>
      <c r="AC18" s="201" t="s">
        <v>21</v>
      </c>
      <c r="AD18" s="201" t="s">
        <v>24</v>
      </c>
      <c r="AE18" s="201" t="s">
        <v>34</v>
      </c>
      <c r="AF18" s="540" t="s">
        <v>21</v>
      </c>
      <c r="AG18" s="201" t="s">
        <v>41</v>
      </c>
      <c r="AH18" s="201"/>
      <c r="AI18" s="99">
        <f t="shared" si="2"/>
        <v>18</v>
      </c>
      <c r="AJ18" s="100">
        <f t="shared" si="3"/>
        <v>0</v>
      </c>
      <c r="AK18" s="101">
        <f t="shared" si="4"/>
        <v>20</v>
      </c>
      <c r="AL18" s="104" t="s">
        <v>51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2</v>
      </c>
      <c r="AR18" s="55">
        <f t="shared" si="8"/>
        <v>2</v>
      </c>
      <c r="AS18" s="55">
        <f t="shared" si="9"/>
        <v>2</v>
      </c>
      <c r="AT18" s="55">
        <f t="shared" si="10"/>
        <v>2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32" t="s">
        <v>56</v>
      </c>
      <c r="D19" s="143" t="s">
        <v>21</v>
      </c>
      <c r="E19" s="107" t="s">
        <v>41</v>
      </c>
      <c r="F19" s="530" t="s">
        <v>28</v>
      </c>
      <c r="G19" s="201" t="s">
        <v>34</v>
      </c>
      <c r="H19" s="201" t="s">
        <v>21</v>
      </c>
      <c r="I19" s="201" t="s">
        <v>40</v>
      </c>
      <c r="J19" s="201" t="s">
        <v>41</v>
      </c>
      <c r="K19" s="201" t="s">
        <v>40</v>
      </c>
      <c r="L19" s="143" t="s">
        <v>21</v>
      </c>
      <c r="M19" s="201" t="s">
        <v>41</v>
      </c>
      <c r="N19" s="201" t="s">
        <v>35</v>
      </c>
      <c r="O19" s="201" t="s">
        <v>21</v>
      </c>
      <c r="P19" s="201" t="s">
        <v>42</v>
      </c>
      <c r="Q19" s="201" t="s">
        <v>24</v>
      </c>
      <c r="R19" s="201" t="s">
        <v>34</v>
      </c>
      <c r="S19" s="201" t="s">
        <v>21</v>
      </c>
      <c r="T19" s="201" t="s">
        <v>41</v>
      </c>
      <c r="U19" s="107" t="s">
        <v>36</v>
      </c>
      <c r="V19" s="201" t="s">
        <v>21</v>
      </c>
      <c r="W19" s="536" t="s">
        <v>21</v>
      </c>
      <c r="X19" s="201" t="s">
        <v>42</v>
      </c>
      <c r="Y19" s="201" t="s">
        <v>36</v>
      </c>
      <c r="Z19" s="201" t="s">
        <v>28</v>
      </c>
      <c r="AA19" s="201" t="s">
        <v>34</v>
      </c>
      <c r="AB19" s="201" t="s">
        <v>21</v>
      </c>
      <c r="AC19" s="107" t="s">
        <v>24</v>
      </c>
      <c r="AD19" s="107" t="s">
        <v>34</v>
      </c>
      <c r="AE19" s="201" t="s">
        <v>21</v>
      </c>
      <c r="AF19" s="540" t="s">
        <v>40</v>
      </c>
      <c r="AG19" s="201" t="s">
        <v>24</v>
      </c>
      <c r="AH19" s="201"/>
      <c r="AI19" s="99">
        <f t="shared" si="2"/>
        <v>18</v>
      </c>
      <c r="AJ19" s="100">
        <f t="shared" si="3"/>
        <v>1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34" t="s">
        <v>32</v>
      </c>
      <c r="C20" s="32" t="s">
        <v>57</v>
      </c>
      <c r="D20" s="201" t="s">
        <v>36</v>
      </c>
      <c r="E20" s="201" t="s">
        <v>21</v>
      </c>
      <c r="F20" s="201" t="s">
        <v>41</v>
      </c>
      <c r="G20" s="143" t="s">
        <v>21</v>
      </c>
      <c r="H20" s="201" t="s">
        <v>28</v>
      </c>
      <c r="I20" s="201" t="s">
        <v>34</v>
      </c>
      <c r="J20" s="201" t="s">
        <v>21</v>
      </c>
      <c r="K20" s="201" t="s">
        <v>21</v>
      </c>
      <c r="L20" s="201" t="s">
        <v>41</v>
      </c>
      <c r="M20" s="201" t="s">
        <v>42</v>
      </c>
      <c r="N20" s="201" t="s">
        <v>24</v>
      </c>
      <c r="O20" s="201" t="s">
        <v>34</v>
      </c>
      <c r="P20" s="201" t="s">
        <v>21</v>
      </c>
      <c r="Q20" s="201" t="s">
        <v>21</v>
      </c>
      <c r="R20" s="201" t="s">
        <v>141</v>
      </c>
      <c r="S20" s="201" t="s">
        <v>42</v>
      </c>
      <c r="T20" s="201" t="s">
        <v>24</v>
      </c>
      <c r="U20" s="201" t="s">
        <v>34</v>
      </c>
      <c r="V20" s="201" t="s">
        <v>21</v>
      </c>
      <c r="W20" s="536" t="s">
        <v>36</v>
      </c>
      <c r="X20" s="201" t="s">
        <v>36</v>
      </c>
      <c r="Y20" s="201" t="s">
        <v>28</v>
      </c>
      <c r="Z20" s="107" t="s">
        <v>34</v>
      </c>
      <c r="AA20" s="107" t="s">
        <v>21</v>
      </c>
      <c r="AB20" s="107" t="s">
        <v>41</v>
      </c>
      <c r="AC20" s="201" t="s">
        <v>40</v>
      </c>
      <c r="AD20" s="201" t="s">
        <v>40</v>
      </c>
      <c r="AE20" s="201" t="s">
        <v>21</v>
      </c>
      <c r="AF20" s="540" t="s">
        <v>41</v>
      </c>
      <c r="AG20" s="201" t="s">
        <v>36</v>
      </c>
      <c r="AH20" s="201"/>
      <c r="AI20" s="99">
        <f t="shared" si="2"/>
        <v>18</v>
      </c>
      <c r="AJ20" s="100">
        <f t="shared" si="3"/>
        <v>0</v>
      </c>
      <c r="AK20" s="101">
        <f t="shared" si="4"/>
        <v>16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3</v>
      </c>
      <c r="AR20" s="55">
        <f t="shared" si="8"/>
        <v>3</v>
      </c>
      <c r="AS20" s="55">
        <f t="shared" si="9"/>
        <v>3</v>
      </c>
      <c r="AT20" s="55">
        <f t="shared" si="10"/>
        <v>3</v>
      </c>
      <c r="AU20" s="55">
        <f t="shared" si="11"/>
        <v>2</v>
      </c>
      <c r="AV20" s="55">
        <f t="shared" si="12"/>
        <v>2</v>
      </c>
      <c r="AW20" s="55">
        <f t="shared" si="13"/>
        <v>2</v>
      </c>
      <c r="AX20" s="55">
        <f t="shared" si="14"/>
        <v>2</v>
      </c>
    </row>
    <row r="21" spans="1:50" ht="14">
      <c r="A21" s="294" t="s">
        <v>46</v>
      </c>
      <c r="B21" s="37" t="s">
        <v>32</v>
      </c>
      <c r="C21" s="38" t="s">
        <v>129</v>
      </c>
      <c r="D21" s="143" t="s">
        <v>28</v>
      </c>
      <c r="E21" s="143" t="s">
        <v>34</v>
      </c>
      <c r="F21" s="530" t="s">
        <v>21</v>
      </c>
      <c r="G21" s="498" t="s">
        <v>35</v>
      </c>
      <c r="H21" s="107" t="s">
        <v>42</v>
      </c>
      <c r="I21" s="107" t="s">
        <v>21</v>
      </c>
      <c r="J21" s="107" t="s">
        <v>24</v>
      </c>
      <c r="K21" s="201" t="s">
        <v>34</v>
      </c>
      <c r="L21" s="201" t="s">
        <v>21</v>
      </c>
      <c r="M21" s="201" t="s">
        <v>40</v>
      </c>
      <c r="N21" s="201" t="s">
        <v>41</v>
      </c>
      <c r="O21" s="201" t="s">
        <v>41</v>
      </c>
      <c r="P21" s="201" t="s">
        <v>36</v>
      </c>
      <c r="Q21" s="201" t="s">
        <v>21</v>
      </c>
      <c r="R21" s="201" t="s">
        <v>40</v>
      </c>
      <c r="S21" s="143" t="s">
        <v>24</v>
      </c>
      <c r="T21" s="143" t="s">
        <v>34</v>
      </c>
      <c r="U21" s="201" t="s">
        <v>21</v>
      </c>
      <c r="V21" s="201" t="s">
        <v>36</v>
      </c>
      <c r="W21" s="536" t="s">
        <v>28</v>
      </c>
      <c r="X21" s="201" t="s">
        <v>34</v>
      </c>
      <c r="Y21" s="201" t="s">
        <v>21</v>
      </c>
      <c r="Z21" s="201" t="s">
        <v>42</v>
      </c>
      <c r="AA21" s="201" t="s">
        <v>24</v>
      </c>
      <c r="AB21" s="201" t="s">
        <v>34</v>
      </c>
      <c r="AC21" s="107" t="s">
        <v>21</v>
      </c>
      <c r="AD21" s="107" t="s">
        <v>41</v>
      </c>
      <c r="AE21" s="107" t="s">
        <v>21</v>
      </c>
      <c r="AF21" s="540" t="s">
        <v>21</v>
      </c>
      <c r="AG21" s="201" t="s">
        <v>28</v>
      </c>
      <c r="AH21" s="201"/>
      <c r="AI21" s="99">
        <f t="shared" si="2"/>
        <v>18</v>
      </c>
      <c r="AJ21" s="100">
        <f t="shared" si="3"/>
        <v>1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2</v>
      </c>
      <c r="AR21" s="55">
        <f t="shared" si="8"/>
        <v>2</v>
      </c>
      <c r="AS21" s="55">
        <f t="shared" si="9"/>
        <v>2</v>
      </c>
      <c r="AT21" s="55">
        <f t="shared" si="10"/>
        <v>2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433" t="s">
        <v>46</v>
      </c>
      <c r="B22" s="37" t="s">
        <v>32</v>
      </c>
      <c r="C22" s="449" t="s">
        <v>166</v>
      </c>
      <c r="D22" s="201" t="s">
        <v>34</v>
      </c>
      <c r="E22" s="201" t="s">
        <v>21</v>
      </c>
      <c r="F22" s="143" t="s">
        <v>21</v>
      </c>
      <c r="G22" s="530" t="s">
        <v>41</v>
      </c>
      <c r="H22" s="201" t="s">
        <v>40</v>
      </c>
      <c r="I22" s="201" t="s">
        <v>28</v>
      </c>
      <c r="J22" s="201" t="s">
        <v>34</v>
      </c>
      <c r="K22" s="201" t="s">
        <v>21</v>
      </c>
      <c r="L22" s="201" t="s">
        <v>24</v>
      </c>
      <c r="M22" s="201" t="s">
        <v>34</v>
      </c>
      <c r="N22" s="201" t="s">
        <v>21</v>
      </c>
      <c r="O22" s="201" t="s">
        <v>40</v>
      </c>
      <c r="P22" s="201" t="s">
        <v>28</v>
      </c>
      <c r="Q22" s="201" t="s">
        <v>34</v>
      </c>
      <c r="R22" s="201" t="s">
        <v>21</v>
      </c>
      <c r="S22" s="201" t="s">
        <v>21</v>
      </c>
      <c r="T22" s="201" t="s">
        <v>21</v>
      </c>
      <c r="U22" s="201" t="s">
        <v>40</v>
      </c>
      <c r="V22" s="201" t="s">
        <v>40</v>
      </c>
      <c r="W22" s="536" t="s">
        <v>41</v>
      </c>
      <c r="X22" s="201" t="s">
        <v>24</v>
      </c>
      <c r="Y22" s="201" t="s">
        <v>34</v>
      </c>
      <c r="Z22" s="201" t="s">
        <v>21</v>
      </c>
      <c r="AA22" s="201" t="s">
        <v>36</v>
      </c>
      <c r="AB22" s="201" t="s">
        <v>24</v>
      </c>
      <c r="AC22" s="201" t="s">
        <v>34</v>
      </c>
      <c r="AD22" s="201" t="s">
        <v>21</v>
      </c>
      <c r="AE22" s="201" t="s">
        <v>36</v>
      </c>
      <c r="AF22" s="540" t="s">
        <v>42</v>
      </c>
      <c r="AG22" s="201" t="s">
        <v>42</v>
      </c>
      <c r="AH22" s="201"/>
      <c r="AI22" s="99">
        <f t="shared" si="2"/>
        <v>18</v>
      </c>
      <c r="AJ22" s="100">
        <f t="shared" si="3"/>
        <v>0</v>
      </c>
      <c r="AK22" s="101">
        <f t="shared" si="4"/>
        <v>20</v>
      </c>
      <c r="AL22" s="104" t="s">
        <v>48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293"/>
      <c r="X23" s="143"/>
      <c r="Y23" s="107"/>
      <c r="Z23" s="107"/>
      <c r="AA23" s="107"/>
      <c r="AB23" s="107"/>
      <c r="AC23" s="107"/>
      <c r="AD23" s="107"/>
      <c r="AE23" s="107"/>
      <c r="AF23" s="413"/>
      <c r="AG23" s="107"/>
      <c r="AH23" s="107"/>
      <c r="AI23" s="99">
        <f>SUM(AO25:AP25)</f>
        <v>0</v>
      </c>
      <c r="AJ23" s="100">
        <f t="shared" si="3"/>
        <v>0</v>
      </c>
      <c r="AK23" s="101">
        <f>SUM(AQ25:AX25)</f>
        <v>0</v>
      </c>
      <c r="AL23" s="373"/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3</v>
      </c>
      <c r="AR23" s="55">
        <f t="shared" si="8"/>
        <v>3</v>
      </c>
      <c r="AS23" s="55">
        <f t="shared" si="9"/>
        <v>3</v>
      </c>
      <c r="AT23" s="55">
        <f t="shared" si="10"/>
        <v>3</v>
      </c>
      <c r="AU23" s="55">
        <f t="shared" si="11"/>
        <v>2</v>
      </c>
      <c r="AV23" s="55">
        <f t="shared" si="12"/>
        <v>2</v>
      </c>
      <c r="AW23" s="55">
        <f t="shared" si="13"/>
        <v>2</v>
      </c>
      <c r="AX23" s="55">
        <f t="shared" si="14"/>
        <v>2</v>
      </c>
    </row>
    <row r="24" spans="1:50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293"/>
      <c r="X24" s="107"/>
      <c r="Y24" s="107"/>
      <c r="Z24" s="107"/>
      <c r="AA24" s="107"/>
      <c r="AB24" s="107"/>
      <c r="AC24" s="107"/>
      <c r="AD24" s="107"/>
      <c r="AE24" s="107"/>
      <c r="AF24" s="413"/>
      <c r="AG24" s="107"/>
      <c r="AH24" s="107"/>
      <c r="AI24" s="99">
        <f>SUM(AO26:AP26)</f>
        <v>0</v>
      </c>
      <c r="AJ24" s="100">
        <f t="shared" si="3"/>
        <v>0</v>
      </c>
      <c r="AK24" s="101">
        <f>SUM(AQ26:AX26)</f>
        <v>0</v>
      </c>
      <c r="AL24" s="373"/>
      <c r="AM24" s="98"/>
      <c r="AN24" s="55"/>
      <c r="AO24" s="55" t="e">
        <f>COUNTIF(#REF!,"ヤ")</f>
        <v>#REF!</v>
      </c>
      <c r="AP24" s="55" t="e">
        <f>COUNTIF(#REF!,"ﾔ")</f>
        <v>#REF!</v>
      </c>
      <c r="AQ24" s="55" t="e">
        <f>COUNTIF(#REF!,"2-")</f>
        <v>#REF!</v>
      </c>
      <c r="AR24" s="55" t="e">
        <f>COUNTIF(#REF!,"2－")</f>
        <v>#REF!</v>
      </c>
      <c r="AS24" s="55" t="e">
        <f>COUNTIF(#REF!,"２-")</f>
        <v>#REF!</v>
      </c>
      <c r="AT24" s="55" t="e">
        <f>COUNTIF(#REF!,"２－")</f>
        <v>#REF!</v>
      </c>
      <c r="AU24" s="55" t="e">
        <f>COUNTIF(#REF!,"3-")</f>
        <v>#REF!</v>
      </c>
      <c r="AV24" s="55" t="e">
        <f>COUNTIF(#REF!,"3－")</f>
        <v>#REF!</v>
      </c>
      <c r="AW24" s="55" t="e">
        <f>COUNTIF(#REF!,"３-")</f>
        <v>#REF!</v>
      </c>
      <c r="AX24" s="55" t="e">
        <f>COUNTIF(#REF!,"３－")</f>
        <v>#REF!</v>
      </c>
    </row>
    <row r="25" spans="1:50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293"/>
      <c r="X25" s="107"/>
      <c r="Y25" s="107"/>
      <c r="Z25" s="107"/>
      <c r="AA25" s="107"/>
      <c r="AB25" s="107"/>
      <c r="AC25" s="107"/>
      <c r="AD25" s="107"/>
      <c r="AE25" s="107"/>
      <c r="AF25" s="413"/>
      <c r="AG25" s="107"/>
      <c r="AH25" s="107"/>
      <c r="AI25" s="99">
        <f>SUM(AO27:AP27)</f>
        <v>0</v>
      </c>
      <c r="AJ25" s="100">
        <f t="shared" si="3"/>
        <v>0</v>
      </c>
      <c r="AK25" s="101">
        <f>SUM(AQ27:AX27)</f>
        <v>0</v>
      </c>
      <c r="AL25" s="228"/>
      <c r="AM25" s="98"/>
      <c r="AN25" s="55"/>
      <c r="AO25" s="55">
        <f>COUNTIF(D23:AH23,"ヤ")</f>
        <v>0</v>
      </c>
      <c r="AP25" s="55">
        <f>COUNTIF(D23:AH23,"ﾔ")</f>
        <v>0</v>
      </c>
      <c r="AQ25" s="55">
        <f>COUNTIF(D23:AH23,"2-")</f>
        <v>0</v>
      </c>
      <c r="AR25" s="55">
        <f>COUNTIF(D23:AH23,"2－")</f>
        <v>0</v>
      </c>
      <c r="AS25" s="55">
        <f>COUNTIF(D23:AH23,"２-")</f>
        <v>0</v>
      </c>
      <c r="AT25" s="55">
        <f>COUNTIF(D23:AH23,"２－")</f>
        <v>0</v>
      </c>
      <c r="AU25" s="55">
        <f>COUNTIF(D23:AH23,"3-")</f>
        <v>0</v>
      </c>
      <c r="AV25" s="55">
        <f>COUNTIF(D23:AH23,"3－")</f>
        <v>0</v>
      </c>
      <c r="AW25" s="55">
        <f>COUNTIF(D23:AH23,"３-")</f>
        <v>0</v>
      </c>
      <c r="AX25" s="55">
        <f>COUNTIF(D23:AH23,"３－")</f>
        <v>0</v>
      </c>
    </row>
    <row r="26" spans="1:50" ht="14">
      <c r="A26" s="1258" t="s">
        <v>62</v>
      </c>
      <c r="B26" s="1258"/>
      <c r="C26" s="1258"/>
      <c r="D26" s="65"/>
      <c r="E26" s="532"/>
      <c r="F26" s="47"/>
      <c r="G26" s="48"/>
      <c r="H26" s="371"/>
      <c r="I26" s="533"/>
      <c r="J26" s="534"/>
      <c r="K26" s="504"/>
      <c r="L26" s="371"/>
      <c r="M26" s="506"/>
      <c r="N26" s="506"/>
      <c r="O26" s="510"/>
      <c r="P26" s="456"/>
      <c r="Q26" s="512"/>
      <c r="R26" s="462"/>
      <c r="S26" s="506"/>
      <c r="T26" s="506"/>
      <c r="U26" s="506"/>
      <c r="V26" s="537"/>
      <c r="W26" s="506"/>
      <c r="X26" s="538"/>
      <c r="Y26" s="65"/>
      <c r="Z26" s="537"/>
      <c r="AA26" s="46"/>
      <c r="AB26" s="506"/>
      <c r="AC26" s="371"/>
      <c r="AD26" s="506"/>
      <c r="AE26" s="46"/>
      <c r="AF26" s="46"/>
      <c r="AG26" s="46"/>
      <c r="AH26" s="46"/>
      <c r="AI26" s="108"/>
      <c r="AJ26" s="109"/>
      <c r="AK26" s="110"/>
      <c r="AL26" s="111"/>
      <c r="AN26" s="55">
        <f>COUNTIF(D25:AH25,"日")</f>
        <v>0</v>
      </c>
      <c r="AO26" s="55">
        <f>COUNTIF(D24:AH24,"ヤ")</f>
        <v>0</v>
      </c>
      <c r="AP26" s="55">
        <f>COUNTIF(D24:AH24,"ﾔ")</f>
        <v>0</v>
      </c>
      <c r="AQ26" s="55">
        <f>COUNTIF(D24:AH24,"2-")</f>
        <v>0</v>
      </c>
      <c r="AR26" s="55">
        <f>COUNTIF(D24:AH24,"2－")</f>
        <v>0</v>
      </c>
      <c r="AS26" s="55">
        <f>COUNTIF(D24:AH24,"２-")</f>
        <v>0</v>
      </c>
      <c r="AT26" s="55">
        <f>COUNTIF(D24:AH24,"２－")</f>
        <v>0</v>
      </c>
      <c r="AU26" s="55">
        <f>COUNTIF(D24:AH24,"3-")</f>
        <v>0</v>
      </c>
      <c r="AV26" s="55">
        <f>COUNTIF(D24:AH24,"3－")</f>
        <v>0</v>
      </c>
      <c r="AW26" s="55">
        <f>COUNTIF(D24:AH24,"３-")</f>
        <v>0</v>
      </c>
      <c r="AX26" s="55">
        <f>COUNTIF(D24:AH24,"３－")</f>
        <v>0</v>
      </c>
    </row>
    <row r="27" spans="1:50" ht="14">
      <c r="A27" s="1259" t="s">
        <v>63</v>
      </c>
      <c r="B27" s="1259"/>
      <c r="C27" s="49"/>
      <c r="D27" s="1315"/>
      <c r="E27" s="1311" t="s">
        <v>144</v>
      </c>
      <c r="F27" s="1311"/>
      <c r="G27" s="1311" t="s">
        <v>163</v>
      </c>
      <c r="H27" s="1311"/>
      <c r="I27" s="1311"/>
      <c r="J27" s="1311"/>
      <c r="K27" s="1311"/>
      <c r="L27" s="1311"/>
      <c r="M27" s="1311" t="s">
        <v>135</v>
      </c>
      <c r="N27" s="1311"/>
      <c r="O27" s="1311"/>
      <c r="P27" s="1311" t="s">
        <v>164</v>
      </c>
      <c r="Q27" s="1311"/>
      <c r="R27" s="1311" t="s">
        <v>67</v>
      </c>
      <c r="S27" s="1311"/>
      <c r="T27" s="1311"/>
      <c r="U27" s="1311"/>
      <c r="V27" s="1311" t="s">
        <v>168</v>
      </c>
      <c r="W27" s="1311"/>
      <c r="X27" s="1311"/>
      <c r="Y27" s="1311" t="s">
        <v>84</v>
      </c>
      <c r="Z27" s="1311"/>
      <c r="AA27" s="1311"/>
      <c r="AB27" s="1311"/>
      <c r="AC27" s="1310"/>
      <c r="AD27" s="1311"/>
      <c r="AE27" s="1311"/>
      <c r="AF27" s="1311"/>
      <c r="AG27" s="1312"/>
      <c r="AH27" s="1286"/>
      <c r="AI27" s="479"/>
      <c r="AJ27" s="480"/>
      <c r="AK27" s="481"/>
      <c r="AL27" s="482"/>
      <c r="AO27" s="55">
        <f>COUNTIF(D25:AH25,"ヤ")</f>
        <v>0</v>
      </c>
      <c r="AP27" s="55">
        <f>COUNTIF(D25:AH25,"ﾔ")</f>
        <v>0</v>
      </c>
      <c r="AQ27" s="55">
        <f>COUNTIF(D25:AH25,"2-")</f>
        <v>0</v>
      </c>
      <c r="AR27" s="55">
        <f>COUNTIF(D25:AH25,"2－")</f>
        <v>0</v>
      </c>
      <c r="AS27" s="55">
        <f>COUNTIF(D25:AH25,"２-")</f>
        <v>0</v>
      </c>
      <c r="AT27" s="55">
        <f>COUNTIF(D25:AH25,"２－")</f>
        <v>0</v>
      </c>
      <c r="AU27" s="55">
        <f>COUNTIF(D25:AH25,"3-")</f>
        <v>0</v>
      </c>
      <c r="AV27" s="55">
        <f>COUNTIF(D25:AH25,"3－")</f>
        <v>0</v>
      </c>
      <c r="AW27" s="55">
        <f>COUNTIF(D25:AH25,"３-")</f>
        <v>0</v>
      </c>
      <c r="AX27" s="55">
        <f>COUNTIF(D25:AH25,"３－")</f>
        <v>0</v>
      </c>
    </row>
    <row r="28" spans="1:50" ht="14">
      <c r="A28" s="1259"/>
      <c r="B28" s="1259"/>
      <c r="C28" s="49"/>
      <c r="D28" s="1315"/>
      <c r="E28" s="1311"/>
      <c r="F28" s="1311"/>
      <c r="G28" s="1311"/>
      <c r="H28" s="1311"/>
      <c r="I28" s="1311"/>
      <c r="J28" s="1311"/>
      <c r="K28" s="1311"/>
      <c r="L28" s="1311"/>
      <c r="M28" s="1311"/>
      <c r="N28" s="1311"/>
      <c r="O28" s="1311"/>
      <c r="P28" s="1311"/>
      <c r="Q28" s="1311"/>
      <c r="R28" s="1311"/>
      <c r="S28" s="1311"/>
      <c r="T28" s="1311"/>
      <c r="U28" s="1311"/>
      <c r="V28" s="1311"/>
      <c r="W28" s="1311"/>
      <c r="X28" s="1311"/>
      <c r="Y28" s="1311"/>
      <c r="Z28" s="1311"/>
      <c r="AA28" s="1311"/>
      <c r="AB28" s="1311"/>
      <c r="AC28" s="1310"/>
      <c r="AD28" s="1311"/>
      <c r="AE28" s="1311"/>
      <c r="AF28" s="1311"/>
      <c r="AG28" s="1313"/>
      <c r="AH28" s="1287"/>
      <c r="AI28" s="483"/>
      <c r="AJ28" s="484"/>
      <c r="AK28" s="485"/>
      <c r="AL28" s="486"/>
      <c r="AO28" s="55">
        <f>COUNTIF(D26:AH26,"ヤ")</f>
        <v>0</v>
      </c>
      <c r="AP28" s="55">
        <f>COUNTIF(D26:AH26,"ﾔ")</f>
        <v>0</v>
      </c>
      <c r="AQ28" s="55">
        <f>COUNTIF(D26:AH26,"2-")</f>
        <v>0</v>
      </c>
      <c r="AR28" s="55">
        <f>COUNTIF(D26:AH26,"2－")</f>
        <v>0</v>
      </c>
      <c r="AS28" s="55">
        <f>COUNTIF(D26:AH26,"２-")</f>
        <v>0</v>
      </c>
      <c r="AT28" s="55">
        <f>COUNTIF(D26:AH26,"２－")</f>
        <v>0</v>
      </c>
      <c r="AU28" s="55">
        <f>COUNTIF(D26:AH26,"3-")</f>
        <v>0</v>
      </c>
      <c r="AV28" s="55">
        <f>COUNTIF(D26:AH26,"3－")</f>
        <v>0</v>
      </c>
      <c r="AW28" s="55">
        <f>COUNTIF(D26:AH26,"３-")</f>
        <v>0</v>
      </c>
      <c r="AX28" s="55">
        <f>COUNTIF(D26:AH26,"３－")</f>
        <v>0</v>
      </c>
    </row>
    <row r="29" spans="1:50" ht="14">
      <c r="A29" s="1259"/>
      <c r="B29" s="1259"/>
      <c r="C29" s="21"/>
      <c r="D29" s="1315"/>
      <c r="E29" s="1311"/>
      <c r="F29" s="1311"/>
      <c r="G29" s="1311"/>
      <c r="H29" s="1311"/>
      <c r="I29" s="1311"/>
      <c r="J29" s="1311"/>
      <c r="K29" s="1311"/>
      <c r="L29" s="1311"/>
      <c r="M29" s="1311"/>
      <c r="N29" s="1311"/>
      <c r="O29" s="1311"/>
      <c r="P29" s="1311"/>
      <c r="Q29" s="1311"/>
      <c r="R29" s="1311"/>
      <c r="S29" s="1311"/>
      <c r="T29" s="1311"/>
      <c r="U29" s="1311"/>
      <c r="V29" s="1311"/>
      <c r="W29" s="1311"/>
      <c r="X29" s="1311"/>
      <c r="Y29" s="1311"/>
      <c r="Z29" s="1311"/>
      <c r="AA29" s="1311"/>
      <c r="AB29" s="1311"/>
      <c r="AC29" s="1310"/>
      <c r="AD29" s="1311"/>
      <c r="AE29" s="1311"/>
      <c r="AF29" s="1311"/>
      <c r="AG29" s="1313"/>
      <c r="AH29" s="1287"/>
      <c r="AI29" s="4"/>
      <c r="AJ29" s="3"/>
      <c r="AK29" s="3"/>
      <c r="AL29" s="487"/>
      <c r="AO29" s="55">
        <f>COUNTIF(D27:AH27,"ヤ")</f>
        <v>0</v>
      </c>
      <c r="AP29" s="55">
        <f>COUNTIF(D27:AH27,"ﾔ")</f>
        <v>0</v>
      </c>
      <c r="AQ29" s="55">
        <f>COUNTIF(D27:AH27,"2-")</f>
        <v>0</v>
      </c>
      <c r="AR29" s="55">
        <f>COUNTIF(D27:AH27,"2－")</f>
        <v>0</v>
      </c>
      <c r="AS29" s="55">
        <f>COUNTIF(D27:AH27,"２-")</f>
        <v>0</v>
      </c>
      <c r="AT29" s="55">
        <f>COUNTIF(D27:AH27,"２－")</f>
        <v>0</v>
      </c>
      <c r="AU29" s="55">
        <f>COUNTIF(D27:AH27,"3-")</f>
        <v>0</v>
      </c>
      <c r="AV29" s="55">
        <f>COUNTIF(D27:AH27,"3－")</f>
        <v>0</v>
      </c>
      <c r="AW29" s="55">
        <f>COUNTIF(D27:AH27,"３-")</f>
        <v>0</v>
      </c>
      <c r="AX29" s="55">
        <f>COUNTIF(D27:AH27,"３－")</f>
        <v>0</v>
      </c>
    </row>
    <row r="30" spans="1:50" ht="14">
      <c r="A30" s="1259"/>
      <c r="B30" s="1259"/>
      <c r="C30" s="50"/>
      <c r="D30" s="1315"/>
      <c r="E30" s="1311"/>
      <c r="F30" s="1311"/>
      <c r="G30" s="1311"/>
      <c r="H30" s="1311"/>
      <c r="I30" s="1311"/>
      <c r="J30" s="1311"/>
      <c r="K30" s="1311"/>
      <c r="L30" s="1311"/>
      <c r="M30" s="1311"/>
      <c r="N30" s="1311"/>
      <c r="O30" s="1311"/>
      <c r="P30" s="1311"/>
      <c r="Q30" s="1311"/>
      <c r="R30" s="1311"/>
      <c r="S30" s="1311"/>
      <c r="T30" s="1311"/>
      <c r="U30" s="1311"/>
      <c r="V30" s="1311"/>
      <c r="W30" s="1311"/>
      <c r="X30" s="1311"/>
      <c r="Y30" s="1311"/>
      <c r="Z30" s="1311"/>
      <c r="AA30" s="1311"/>
      <c r="AB30" s="1311"/>
      <c r="AC30" s="1310"/>
      <c r="AD30" s="1311"/>
      <c r="AE30" s="1311"/>
      <c r="AF30" s="1311"/>
      <c r="AG30" s="1313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315"/>
      <c r="E31" s="1311"/>
      <c r="F31" s="1311"/>
      <c r="G31" s="1311"/>
      <c r="H31" s="1311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11"/>
      <c r="U31" s="1311"/>
      <c r="V31" s="1311"/>
      <c r="W31" s="1311"/>
      <c r="X31" s="1311"/>
      <c r="Y31" s="1311"/>
      <c r="Z31" s="1311"/>
      <c r="AA31" s="1311"/>
      <c r="AB31" s="1311"/>
      <c r="AC31" s="1310"/>
      <c r="AD31" s="1311"/>
      <c r="AE31" s="1311"/>
      <c r="AF31" s="1311"/>
      <c r="AG31" s="1313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315"/>
      <c r="E32" s="1311"/>
      <c r="F32" s="1311"/>
      <c r="G32" s="1311"/>
      <c r="H32" s="1311"/>
      <c r="I32" s="1311"/>
      <c r="J32" s="1311"/>
      <c r="K32" s="1311"/>
      <c r="L32" s="1311"/>
      <c r="M32" s="1311"/>
      <c r="N32" s="1311"/>
      <c r="O32" s="1311"/>
      <c r="P32" s="1311"/>
      <c r="Q32" s="1311"/>
      <c r="R32" s="1311"/>
      <c r="S32" s="1311"/>
      <c r="T32" s="1311"/>
      <c r="U32" s="1311"/>
      <c r="V32" s="1311"/>
      <c r="W32" s="1311"/>
      <c r="X32" s="1311"/>
      <c r="Y32" s="1311"/>
      <c r="Z32" s="1311"/>
      <c r="AA32" s="1311"/>
      <c r="AB32" s="1311"/>
      <c r="AC32" s="1310"/>
      <c r="AD32" s="1311"/>
      <c r="AE32" s="1311"/>
      <c r="AF32" s="1311"/>
      <c r="AG32" s="1314"/>
      <c r="AH32" s="1288"/>
      <c r="AI32" s="490"/>
      <c r="AJ32" s="491"/>
      <c r="AK32" s="492"/>
      <c r="AL32" s="493"/>
    </row>
    <row r="33" spans="3:34" ht="14"/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0</v>
      </c>
    </row>
    <row r="35" spans="3:34" ht="14">
      <c r="C35" s="54">
        <v>0.27083333333333298</v>
      </c>
      <c r="D35" s="55">
        <f t="shared" ref="D35:AH35" si="17">COUNTIF(D8:D25,"6：30")</f>
        <v>0</v>
      </c>
      <c r="E35" s="55">
        <f t="shared" si="17"/>
        <v>0</v>
      </c>
      <c r="F35" s="55">
        <f t="shared" si="17"/>
        <v>0</v>
      </c>
      <c r="G35" s="55">
        <f t="shared" si="17"/>
        <v>0</v>
      </c>
      <c r="H35" s="55">
        <f t="shared" si="17"/>
        <v>1</v>
      </c>
      <c r="I35" s="55">
        <f t="shared" si="17"/>
        <v>0</v>
      </c>
      <c r="J35" s="55">
        <f t="shared" si="17"/>
        <v>0</v>
      </c>
      <c r="K35" s="55">
        <f t="shared" si="17"/>
        <v>0</v>
      </c>
      <c r="L35" s="55">
        <f t="shared" si="17"/>
        <v>1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1</v>
      </c>
      <c r="Q35" s="55">
        <f t="shared" si="17"/>
        <v>0</v>
      </c>
      <c r="R35" s="55">
        <f t="shared" si="17"/>
        <v>1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1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3:34" ht="14" hidden="1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0</v>
      </c>
    </row>
    <row r="37" spans="3:34" ht="14" hidden="1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0</v>
      </c>
    </row>
    <row r="38" spans="3:34" ht="14" hidden="1" outlineLevel="1">
      <c r="C38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2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2</v>
      </c>
      <c r="AG38" s="55">
        <f t="shared" si="20"/>
        <v>1</v>
      </c>
      <c r="AH38" s="55">
        <f t="shared" si="20"/>
        <v>0</v>
      </c>
    </row>
    <row r="39" spans="3:34" s="1" customFormat="1" ht="14" hidden="1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2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2</v>
      </c>
      <c r="AG39" s="55">
        <f t="shared" si="21"/>
        <v>1</v>
      </c>
      <c r="AH39" s="55">
        <f t="shared" si="21"/>
        <v>0</v>
      </c>
    </row>
    <row r="40" spans="3:34" s="1" customFormat="1" ht="14" hidden="1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2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2</v>
      </c>
      <c r="AG40" s="55">
        <f t="shared" si="22"/>
        <v>1</v>
      </c>
      <c r="AH40" s="55">
        <f t="shared" si="22"/>
        <v>0</v>
      </c>
    </row>
    <row r="41" spans="3:34" s="1" customFormat="1" ht="14" hidden="1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2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2</v>
      </c>
      <c r="AG41" s="55">
        <f t="shared" si="23"/>
        <v>1</v>
      </c>
      <c r="AH41" s="55">
        <f t="shared" si="23"/>
        <v>0</v>
      </c>
    </row>
    <row r="42" spans="3:34" s="1" customFormat="1" ht="14" hidden="1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0</v>
      </c>
    </row>
    <row r="43" spans="3:34" s="1" customFormat="1" ht="14" hidden="1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0</v>
      </c>
    </row>
    <row r="44" spans="3:34" s="1" customFormat="1" ht="14" hidden="1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0</v>
      </c>
    </row>
    <row r="45" spans="3:34" s="1" customFormat="1" ht="14" hidden="1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0</v>
      </c>
    </row>
    <row r="46" spans="3:34" s="1" customFormat="1" ht="14" hidden="1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0</v>
      </c>
    </row>
    <row r="47" spans="3:34" s="1" customFormat="1" ht="14" hidden="1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0</v>
      </c>
    </row>
    <row r="48" spans="3:34" s="1" customFormat="1" ht="14" hidden="1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0</v>
      </c>
    </row>
    <row r="49" spans="3:34" s="1" customFormat="1" ht="14" hidden="1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0</v>
      </c>
    </row>
    <row r="50" spans="3:34" s="1" customFormat="1" ht="14" hidden="1" outlineLevel="1">
      <c r="C50" s="1" t="s">
        <v>40</v>
      </c>
      <c r="D50" s="55">
        <f t="shared" ref="D50:AH50" si="32">SUM(D34)</f>
        <v>1</v>
      </c>
      <c r="E50" s="55">
        <f t="shared" si="32"/>
        <v>1</v>
      </c>
      <c r="F50" s="55">
        <f t="shared" si="32"/>
        <v>1</v>
      </c>
      <c r="G50" s="55">
        <f t="shared" si="32"/>
        <v>1</v>
      </c>
      <c r="H50" s="55">
        <f t="shared" si="32"/>
        <v>1</v>
      </c>
      <c r="I50" s="55">
        <f t="shared" si="32"/>
        <v>1</v>
      </c>
      <c r="J50" s="55">
        <f t="shared" si="32"/>
        <v>1</v>
      </c>
      <c r="K50" s="55">
        <f t="shared" si="32"/>
        <v>1</v>
      </c>
      <c r="L50" s="55">
        <f t="shared" si="32"/>
        <v>1</v>
      </c>
      <c r="M50" s="55">
        <f t="shared" si="32"/>
        <v>1</v>
      </c>
      <c r="N50" s="55">
        <f t="shared" si="32"/>
        <v>1</v>
      </c>
      <c r="O50" s="55">
        <f t="shared" si="32"/>
        <v>1</v>
      </c>
      <c r="P50" s="55">
        <f t="shared" si="32"/>
        <v>1</v>
      </c>
      <c r="Q50" s="55">
        <f t="shared" si="32"/>
        <v>1</v>
      </c>
      <c r="R50" s="55">
        <f t="shared" si="32"/>
        <v>1</v>
      </c>
      <c r="S50" s="55">
        <f t="shared" si="32"/>
        <v>1</v>
      </c>
      <c r="T50" s="55">
        <f t="shared" si="32"/>
        <v>1</v>
      </c>
      <c r="U50" s="55">
        <f t="shared" si="32"/>
        <v>1</v>
      </c>
      <c r="V50" s="55">
        <f t="shared" si="32"/>
        <v>1</v>
      </c>
      <c r="W50" s="55">
        <f t="shared" si="32"/>
        <v>1</v>
      </c>
      <c r="X50" s="55">
        <f t="shared" si="32"/>
        <v>1</v>
      </c>
      <c r="Y50" s="55">
        <f t="shared" si="32"/>
        <v>1</v>
      </c>
      <c r="Z50" s="55">
        <f t="shared" si="32"/>
        <v>1</v>
      </c>
      <c r="AA50" s="55">
        <f t="shared" si="32"/>
        <v>1</v>
      </c>
      <c r="AB50" s="55">
        <f t="shared" si="32"/>
        <v>1</v>
      </c>
      <c r="AC50" s="55">
        <f t="shared" si="32"/>
        <v>1</v>
      </c>
      <c r="AD50" s="55">
        <f t="shared" si="32"/>
        <v>1</v>
      </c>
      <c r="AE50" s="55">
        <f t="shared" si="32"/>
        <v>1</v>
      </c>
      <c r="AF50" s="55">
        <f t="shared" si="32"/>
        <v>1</v>
      </c>
      <c r="AG50" s="55">
        <f t="shared" si="32"/>
        <v>1</v>
      </c>
      <c r="AH50" s="55">
        <f t="shared" si="32"/>
        <v>0</v>
      </c>
    </row>
    <row r="51" spans="3:34" s="1" customFormat="1" ht="27" hidden="1" customHeight="1" outlineLevel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0</v>
      </c>
    </row>
    <row r="52" spans="3:34" s="1" customFormat="1" ht="14" collapsed="1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8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8</v>
      </c>
      <c r="AG52" s="55">
        <f t="shared" si="34"/>
        <v>4</v>
      </c>
      <c r="AH52" s="55">
        <f t="shared" si="34"/>
        <v>0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0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0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0</v>
      </c>
    </row>
    <row r="56" spans="3:34" s="1" customFormat="1" ht="14">
      <c r="C56" s="473" t="s">
        <v>141</v>
      </c>
      <c r="D56" s="55">
        <f t="shared" ref="D56:AH56" si="38">SUM(D35)</f>
        <v>0</v>
      </c>
      <c r="E56" s="55">
        <f t="shared" si="38"/>
        <v>0</v>
      </c>
      <c r="F56" s="55">
        <f t="shared" si="38"/>
        <v>0</v>
      </c>
      <c r="G56" s="55">
        <f t="shared" si="38"/>
        <v>0</v>
      </c>
      <c r="H56" s="55">
        <f t="shared" si="38"/>
        <v>1</v>
      </c>
      <c r="I56" s="55">
        <f t="shared" si="38"/>
        <v>0</v>
      </c>
      <c r="J56" s="55">
        <f t="shared" si="38"/>
        <v>0</v>
      </c>
      <c r="K56" s="55">
        <f t="shared" si="38"/>
        <v>0</v>
      </c>
      <c r="L56" s="55">
        <f t="shared" si="38"/>
        <v>1</v>
      </c>
      <c r="M56" s="55">
        <f t="shared" si="38"/>
        <v>0</v>
      </c>
      <c r="N56" s="55">
        <f t="shared" si="38"/>
        <v>0</v>
      </c>
      <c r="O56" s="55">
        <f t="shared" si="38"/>
        <v>0</v>
      </c>
      <c r="P56" s="55">
        <f t="shared" si="38"/>
        <v>1</v>
      </c>
      <c r="Q56" s="55">
        <f t="shared" si="38"/>
        <v>0</v>
      </c>
      <c r="R56" s="55">
        <f t="shared" si="38"/>
        <v>1</v>
      </c>
      <c r="S56" s="55">
        <f t="shared" si="38"/>
        <v>0</v>
      </c>
      <c r="T56" s="55">
        <f t="shared" si="38"/>
        <v>0</v>
      </c>
      <c r="U56" s="55">
        <f t="shared" si="38"/>
        <v>0</v>
      </c>
      <c r="V56" s="55">
        <f t="shared" si="38"/>
        <v>0</v>
      </c>
      <c r="W56" s="55">
        <f t="shared" si="38"/>
        <v>0</v>
      </c>
      <c r="X56" s="55">
        <f t="shared" si="38"/>
        <v>0</v>
      </c>
      <c r="Y56" s="55">
        <f t="shared" si="38"/>
        <v>0</v>
      </c>
      <c r="Z56" s="55">
        <f t="shared" si="38"/>
        <v>0</v>
      </c>
      <c r="AA56" s="55">
        <f t="shared" si="38"/>
        <v>0</v>
      </c>
      <c r="AB56" s="55">
        <f t="shared" si="38"/>
        <v>0</v>
      </c>
      <c r="AC56" s="55">
        <f t="shared" si="38"/>
        <v>1</v>
      </c>
      <c r="AD56" s="55">
        <f t="shared" si="38"/>
        <v>0</v>
      </c>
      <c r="AE56" s="55">
        <f t="shared" si="38"/>
        <v>0</v>
      </c>
      <c r="AF56" s="55">
        <f t="shared" si="38"/>
        <v>0</v>
      </c>
      <c r="AG56" s="55">
        <f t="shared" si="38"/>
        <v>0</v>
      </c>
      <c r="AH56" s="55">
        <f t="shared" si="38"/>
        <v>0</v>
      </c>
    </row>
    <row r="57" spans="3:34" s="1" customFormat="1" ht="14"/>
    <row r="58" spans="3:34" s="1" customFormat="1" ht="14"/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C56">
    <cfRule type="expression" dxfId="9997" priority="273" stopIfTrue="1">
      <formula>AND(WEEKDAY(C$5)=1)</formula>
    </cfRule>
  </conditionalFormatting>
  <conditionalFormatting sqref="D18:D22">
    <cfRule type="expression" dxfId="9996" priority="171" stopIfTrue="1">
      <formula>AND(WEEKDAY(D$5)=1)</formula>
    </cfRule>
  </conditionalFormatting>
  <conditionalFormatting sqref="D8:E14">
    <cfRule type="expression" dxfId="9995" priority="189" stopIfTrue="1">
      <formula>AND(WEEKDAY(D$5)=1)</formula>
    </cfRule>
  </conditionalFormatting>
  <conditionalFormatting sqref="D14:I14">
    <cfRule type="expression" dxfId="9994" priority="217" stopIfTrue="1">
      <formula>AND(WEEKDAY(D$5)=1)</formula>
    </cfRule>
  </conditionalFormatting>
  <conditionalFormatting sqref="D21:I21">
    <cfRule type="expression" dxfId="9993" priority="51" stopIfTrue="1">
      <formula>AND(WEEKDAY(D$5)=1)</formula>
    </cfRule>
  </conditionalFormatting>
  <conditionalFormatting sqref="D17:J17">
    <cfRule type="expression" dxfId="9992" priority="20" stopIfTrue="1">
      <formula>AND(WEEKDAY(D$5)=1)</formula>
    </cfRule>
  </conditionalFormatting>
  <conditionalFormatting sqref="D15:AA16">
    <cfRule type="expression" dxfId="9991" priority="305" stopIfTrue="1">
      <formula>AND(WEEKDAY(D$5)=1)</formula>
    </cfRule>
  </conditionalFormatting>
  <conditionalFormatting sqref="D5:AH7">
    <cfRule type="expression" dxfId="9990" priority="380" stopIfTrue="1">
      <formula>AND(WEEKDAY(D$5)=1)</formula>
    </cfRule>
  </conditionalFormatting>
  <conditionalFormatting sqref="D23:AH25">
    <cfRule type="expression" dxfId="9989" priority="64" stopIfTrue="1">
      <formula>AND(WEEKDAY(D$5)=1)</formula>
    </cfRule>
  </conditionalFormatting>
  <conditionalFormatting sqref="E18:E21">
    <cfRule type="expression" dxfId="9988" priority="194" stopIfTrue="1">
      <formula>AND(WEEKDAY(E$5)=1)</formula>
    </cfRule>
  </conditionalFormatting>
  <conditionalFormatting sqref="E22:AG22">
    <cfRule type="expression" dxfId="9987" priority="12" stopIfTrue="1">
      <formula>AND(WEEKDAY(E$5)=1)</formula>
    </cfRule>
  </conditionalFormatting>
  <conditionalFormatting sqref="F11:F12">
    <cfRule type="expression" dxfId="9986" priority="93" stopIfTrue="1">
      <formula>AND(WEEKDAY(F$5)=1)</formula>
    </cfRule>
  </conditionalFormatting>
  <conditionalFormatting sqref="F10:H10">
    <cfRule type="expression" dxfId="9985" priority="157" stopIfTrue="1">
      <formula>AND(WEEKDAY(F$5)=1)</formula>
    </cfRule>
  </conditionalFormatting>
  <conditionalFormatting sqref="F20:I20">
    <cfRule type="expression" dxfId="9984" priority="310" stopIfTrue="1">
      <formula>AND(WEEKDAY(F$5)=1)</formula>
    </cfRule>
  </conditionalFormatting>
  <conditionalFormatting sqref="F13:M13">
    <cfRule type="expression" dxfId="9983" priority="146" stopIfTrue="1">
      <formula>AND(WEEKDAY(F$5)=1)</formula>
    </cfRule>
  </conditionalFormatting>
  <conditionalFormatting sqref="F8:AA9">
    <cfRule type="expression" dxfId="9982" priority="141" stopIfTrue="1">
      <formula>AND(WEEKDAY(F$5)=1)</formula>
    </cfRule>
  </conditionalFormatting>
  <conditionalFormatting sqref="G21:G22">
    <cfRule type="expression" dxfId="9981" priority="11" stopIfTrue="1">
      <formula>AND(WEEKDAY(G$5)=1)</formula>
    </cfRule>
  </conditionalFormatting>
  <conditionalFormatting sqref="G11:H11">
    <cfRule type="expression" dxfId="9980" priority="133" stopIfTrue="1">
      <formula>AND(WEEKDAY(G$5)=1)</formula>
    </cfRule>
  </conditionalFormatting>
  <conditionalFormatting sqref="G17:H18">
    <cfRule type="expression" dxfId="9979" priority="22" stopIfTrue="1">
      <formula>AND(WEEKDAY(G$5)=1)</formula>
    </cfRule>
  </conditionalFormatting>
  <conditionalFormatting sqref="G12:I12">
    <cfRule type="expression" dxfId="9978" priority="94" stopIfTrue="1">
      <formula>AND(WEEKDAY(G$5)=1)</formula>
    </cfRule>
  </conditionalFormatting>
  <conditionalFormatting sqref="G19:I19">
    <cfRule type="expression" dxfId="9977" priority="193" stopIfTrue="1">
      <formula>AND(WEEKDAY(G$5)=1)</formula>
    </cfRule>
  </conditionalFormatting>
  <conditionalFormatting sqref="I16:I19 F18:H19 J18:AB19">
    <cfRule type="expression" dxfId="9976" priority="59" stopIfTrue="1">
      <formula>AND(WEEKDAY(F$5)=1)</formula>
    </cfRule>
  </conditionalFormatting>
  <conditionalFormatting sqref="I9:J12">
    <cfRule type="expression" dxfId="9975" priority="115" stopIfTrue="1">
      <formula>AND(WEEKDAY(I$5)=1)</formula>
    </cfRule>
  </conditionalFormatting>
  <conditionalFormatting sqref="J16:J22">
    <cfRule type="expression" dxfId="9974" priority="33" stopIfTrue="1">
      <formula>AND(WEEKDAY(J$5)=1)</formula>
    </cfRule>
  </conditionalFormatting>
  <conditionalFormatting sqref="J12:M15">
    <cfRule type="expression" dxfId="9973" priority="122" stopIfTrue="1">
      <formula>AND(WEEKDAY(J$5)=1)</formula>
    </cfRule>
  </conditionalFormatting>
  <conditionalFormatting sqref="J19:Q20">
    <cfRule type="expression" dxfId="9972" priority="62" stopIfTrue="1">
      <formula>AND(WEEKDAY(J$5)=1)</formula>
    </cfRule>
  </conditionalFormatting>
  <conditionalFormatting sqref="J8:S8">
    <cfRule type="expression" dxfId="9971" priority="121" stopIfTrue="1">
      <formula>AND(WEEKDAY(J$5)=1)</formula>
    </cfRule>
  </conditionalFormatting>
  <conditionalFormatting sqref="K11:M12">
    <cfRule type="expression" dxfId="9970" priority="128" stopIfTrue="1">
      <formula>AND(WEEKDAY(K$5)=1)</formula>
    </cfRule>
  </conditionalFormatting>
  <conditionalFormatting sqref="K17:N18">
    <cfRule type="expression" dxfId="9969" priority="39" stopIfTrue="1">
      <formula>AND(WEEKDAY(K$5)=1)</formula>
    </cfRule>
  </conditionalFormatting>
  <conditionalFormatting sqref="K21:N23">
    <cfRule type="expression" dxfId="9968" priority="40" stopIfTrue="1">
      <formula>AND(WEEKDAY(K$5)=1)</formula>
    </cfRule>
  </conditionalFormatting>
  <conditionalFormatting sqref="K9:P10">
    <cfRule type="expression" dxfId="9967" priority="144" stopIfTrue="1">
      <formula>AND(WEEKDAY(K$5)=1)</formula>
    </cfRule>
  </conditionalFormatting>
  <conditionalFormatting sqref="K16:P17">
    <cfRule type="expression" dxfId="9966" priority="308" stopIfTrue="1">
      <formula>AND(WEEKDAY(K$5)=1)</formula>
    </cfRule>
  </conditionalFormatting>
  <conditionalFormatting sqref="K21:P21">
    <cfRule type="expression" dxfId="9965" priority="355" stopIfTrue="1">
      <formula>AND(WEEKDAY(K$5)=1)</formula>
    </cfRule>
  </conditionalFormatting>
  <conditionalFormatting sqref="M20:O20">
    <cfRule type="expression" dxfId="9964" priority="69" stopIfTrue="1">
      <formula>AND(WEEKDAY(M$5)=1)</formula>
    </cfRule>
  </conditionalFormatting>
  <conditionalFormatting sqref="N18:N21">
    <cfRule type="expression" dxfId="9963" priority="178" stopIfTrue="1">
      <formula>AND(WEEKDAY(N$5)=1)</formula>
    </cfRule>
  </conditionalFormatting>
  <conditionalFormatting sqref="N11:S15">
    <cfRule type="expression" dxfId="9962" priority="86" stopIfTrue="1">
      <formula>AND(WEEKDAY(N$5)=1)</formula>
    </cfRule>
  </conditionalFormatting>
  <conditionalFormatting sqref="O10:O15">
    <cfRule type="expression" dxfId="9961" priority="123" stopIfTrue="1">
      <formula>AND(WEEKDAY(O$5)=1)</formula>
    </cfRule>
  </conditionalFormatting>
  <conditionalFormatting sqref="O17:P23">
    <cfRule type="expression" dxfId="9960" priority="6" stopIfTrue="1">
      <formula>AND(WEEKDAY(O$5)=1)</formula>
    </cfRule>
  </conditionalFormatting>
  <conditionalFormatting sqref="P10:Z10">
    <cfRule type="expression" dxfId="9959" priority="117" stopIfTrue="1">
      <formula>AND(WEEKDAY(P$5)=1)</formula>
    </cfRule>
  </conditionalFormatting>
  <conditionalFormatting sqref="P17:AG17">
    <cfRule type="expression" dxfId="9958" priority="14" stopIfTrue="1">
      <formula>AND(WEEKDAY(P$5)=1)</formula>
    </cfRule>
  </conditionalFormatting>
  <conditionalFormatting sqref="Q21:Q23">
    <cfRule type="expression" dxfId="9957" priority="4" stopIfTrue="1">
      <formula>AND(WEEKDAY(Q$5)=1)</formula>
    </cfRule>
  </conditionalFormatting>
  <conditionalFormatting sqref="Q17:R19">
    <cfRule type="expression" dxfId="9956" priority="18" stopIfTrue="1">
      <formula>AND(WEEKDAY(Q$5)=1)</formula>
    </cfRule>
  </conditionalFormatting>
  <conditionalFormatting sqref="Q9:S9 L10:N10 K11:O11">
    <cfRule type="expression" dxfId="9955" priority="164" stopIfTrue="1">
      <formula>AND(WEEKDAY(K$5)=1)</formula>
    </cfRule>
  </conditionalFormatting>
  <conditionalFormatting sqref="Q16:S16 L17:N17 L18:O18 Q18:T18 M19:N19 P19:T19 J20:K21">
    <cfRule type="expression" dxfId="9954" priority="373" stopIfTrue="1">
      <formula>AND(WEEKDAY(J$5)=1)</formula>
    </cfRule>
  </conditionalFormatting>
  <conditionalFormatting sqref="Q20:Y20">
    <cfRule type="expression" dxfId="9953" priority="84" stopIfTrue="1">
      <formula>AND(WEEKDAY(Q$5)=1)</formula>
    </cfRule>
  </conditionalFormatting>
  <conditionalFormatting sqref="Q11:Z11">
    <cfRule type="expression" dxfId="9952" priority="90" stopIfTrue="1">
      <formula>AND(WEEKDAY(Q$5)=1)</formula>
    </cfRule>
  </conditionalFormatting>
  <conditionalFormatting sqref="R21:R22">
    <cfRule type="expression" dxfId="9951" priority="55" stopIfTrue="1">
      <formula>AND(WEEKDAY(R$5)=1)</formula>
    </cfRule>
  </conditionalFormatting>
  <conditionalFormatting sqref="R21:AA21">
    <cfRule type="expression" dxfId="9950" priority="8" stopIfTrue="1">
      <formula>AND(WEEKDAY(R$5)=1)</formula>
    </cfRule>
  </conditionalFormatting>
  <conditionalFormatting sqref="S18:S22">
    <cfRule type="expression" dxfId="9949" priority="52" stopIfTrue="1">
      <formula>AND(WEEKDAY(S$5)=1)</formula>
    </cfRule>
  </conditionalFormatting>
  <conditionalFormatting sqref="T11:T16">
    <cfRule type="expression" dxfId="9948" priority="114" stopIfTrue="1">
      <formula>AND(WEEKDAY(T$5)=1)</formula>
    </cfRule>
  </conditionalFormatting>
  <conditionalFormatting sqref="T18:T23">
    <cfRule type="expression" dxfId="9947" priority="10" stopIfTrue="1">
      <formula>AND(WEEKDAY(T$5)=1)</formula>
    </cfRule>
  </conditionalFormatting>
  <conditionalFormatting sqref="T13:Y13">
    <cfRule type="expression" dxfId="9946" priority="1" stopIfTrue="1">
      <formula>AND(WEEKDAY(T$5)=1)</formula>
    </cfRule>
  </conditionalFormatting>
  <conditionalFormatting sqref="T17:Z20">
    <cfRule type="expression" dxfId="9945" priority="351" stopIfTrue="1">
      <formula>AND(WEEKDAY(T$5)=1)</formula>
    </cfRule>
  </conditionalFormatting>
  <conditionalFormatting sqref="U21:U23">
    <cfRule type="expression" dxfId="9944" priority="32" stopIfTrue="1">
      <formula>AND(WEEKDAY(U$5)=1)</formula>
    </cfRule>
  </conditionalFormatting>
  <conditionalFormatting sqref="U17:V19">
    <cfRule type="expression" dxfId="9943" priority="13" stopIfTrue="1">
      <formula>AND(WEEKDAY(U$5)=1)</formula>
    </cfRule>
  </conditionalFormatting>
  <conditionalFormatting sqref="U11:W12">
    <cfRule type="expression" dxfId="9942" priority="131" stopIfTrue="1">
      <formula>AND(WEEKDAY(U$5)=1)</formula>
    </cfRule>
  </conditionalFormatting>
  <conditionalFormatting sqref="U14:Z16">
    <cfRule type="expression" dxfId="9941" priority="203" stopIfTrue="1">
      <formula>AND(WEEKDAY(U$5)=1)</formula>
    </cfRule>
  </conditionalFormatting>
  <conditionalFormatting sqref="V21:X22">
    <cfRule type="expression" dxfId="9940" priority="49" stopIfTrue="1">
      <formula>AND(WEEKDAY(V$5)=1)</formula>
    </cfRule>
  </conditionalFormatting>
  <conditionalFormatting sqref="V12:Y12">
    <cfRule type="expression" dxfId="9939" priority="108" stopIfTrue="1">
      <formula>AND(WEEKDAY(V$5)=1)</formula>
    </cfRule>
  </conditionalFormatting>
  <conditionalFormatting sqref="V14:AA14 AG14:AH14">
    <cfRule type="expression" dxfId="9938" priority="340" stopIfTrue="1">
      <formula>AND(WEEKDAY(V$5)=1)</formula>
    </cfRule>
  </conditionalFormatting>
  <conditionalFormatting sqref="X19:Y19">
    <cfRule type="expression" dxfId="9937" priority="264" stopIfTrue="1">
      <formula>AND(WEEKDAY(X$5)=1)</formula>
    </cfRule>
  </conditionalFormatting>
  <conditionalFormatting sqref="X18:Z18">
    <cfRule type="expression" dxfId="9936" priority="180" stopIfTrue="1">
      <formula>AND(WEEKDAY(X$5)=1)</formula>
    </cfRule>
  </conditionalFormatting>
  <conditionalFormatting sqref="Z12:Z13">
    <cfRule type="expression" dxfId="9935" priority="109" stopIfTrue="1">
      <formula>AND(WEEKDAY(Z$5)=1)</formula>
    </cfRule>
  </conditionalFormatting>
  <conditionalFormatting sqref="Z19:Z20">
    <cfRule type="expression" dxfId="9934" priority="67" stopIfTrue="1">
      <formula>AND(WEEKDAY(Z$5)=1)</formula>
    </cfRule>
  </conditionalFormatting>
  <conditionalFormatting sqref="AA8:AB23">
    <cfRule type="expression" dxfId="9933" priority="27" stopIfTrue="1">
      <formula>AND(WEEKDAY(AA$5)=1)</formula>
    </cfRule>
  </conditionalFormatting>
  <conditionalFormatting sqref="AB10:AF10">
    <cfRule type="expression" dxfId="9932" priority="119" stopIfTrue="1">
      <formula>AND(WEEKDAY(AB$5)=1)</formula>
    </cfRule>
  </conditionalFormatting>
  <conditionalFormatting sqref="AC13">
    <cfRule type="expression" dxfId="9931" priority="110" stopIfTrue="1">
      <formula>AND(WEEKDAY(AC$5)=1)</formula>
    </cfRule>
  </conditionalFormatting>
  <conditionalFormatting sqref="AC19:AC23">
    <cfRule type="expression" dxfId="9930" priority="3" stopIfTrue="1">
      <formula>AND(WEEKDAY(AC$5)=1)</formula>
    </cfRule>
  </conditionalFormatting>
  <conditionalFormatting sqref="AC8:AF22">
    <cfRule type="expression" dxfId="9929" priority="124" stopIfTrue="1">
      <formula>AND(WEEKDAY(AC$5)=1)</formula>
    </cfRule>
  </conditionalFormatting>
  <conditionalFormatting sqref="AC20:AH20">
    <cfRule type="expression" dxfId="9928" priority="37" stopIfTrue="1">
      <formula>AND(WEEKDAY(AC$5)=1)</formula>
    </cfRule>
  </conditionalFormatting>
  <conditionalFormatting sqref="AD12">
    <cfRule type="expression" dxfId="9927" priority="155" stopIfTrue="1">
      <formula>AND(WEEKDAY(AD$5)=1)</formula>
    </cfRule>
  </conditionalFormatting>
  <conditionalFormatting sqref="AD19">
    <cfRule type="expression" dxfId="9926" priority="349" stopIfTrue="1">
      <formula>AND(WEEKDAY(AD$5)=1)</formula>
    </cfRule>
  </conditionalFormatting>
  <conditionalFormatting sqref="AD23:AG23">
    <cfRule type="expression" dxfId="9925" priority="28" stopIfTrue="1">
      <formula>AND(WEEKDAY(AD$5)=1)</formula>
    </cfRule>
  </conditionalFormatting>
  <conditionalFormatting sqref="AE18">
    <cfRule type="expression" dxfId="9924" priority="42" stopIfTrue="1">
      <formula>AND(WEEKDAY(AE$5)=1)</formula>
    </cfRule>
  </conditionalFormatting>
  <conditionalFormatting sqref="AG8:AG23">
    <cfRule type="expression" dxfId="9923" priority="228" stopIfTrue="1">
      <formula>AND(WEEKDAY(AG$5)=1)</formula>
    </cfRule>
  </conditionalFormatting>
  <conditionalFormatting sqref="AH8:AH22">
    <cfRule type="expression" dxfId="9922" priority="185" stopIfTrue="1">
      <formula>AND(WEEKDAY(AH$5)=1)</formula>
    </cfRule>
  </conditionalFormatting>
  <conditionalFormatting sqref="AI8:AK25 AN8:AN26">
    <cfRule type="cellIs" dxfId="9921" priority="381" stopIfTrue="1" operator="equal">
      <formula>0</formula>
    </cfRule>
  </conditionalFormatting>
  <dataValidations count="4">
    <dataValidation type="list" allowBlank="1" showInputMessage="1" showErrorMessage="1" sqref="X12 AB12 M13:N13 Y13:Z13 AB13:AD13 E20 Y22 AC22 N23:O23 AA23 AC23:AE23 E25:AH25 C56 F14:F19 P8:P16 Q17:Q23 X8:X10 Y15:Y20 Z18:Z22 AB8:AB10 AC17:AC20 AG8:AG16 AH8:AH19 AH21:AH22 G17:J22 T17:U23 M8:O12 Y8:AA12 G14:I16 M14:O16 N17:P22 AD17:AG22 AC8:AF12 J8:L16 S8:T16 F8:I12 D8:E19 Q8:R12 D21:F22 Q14:R16 U14:X16 Z14:AF16 AA17:AB22 R17:S22 K17:M23 V17:X22 U8:W12" xr:uid="{00000000-0002-0000-2F00-000000000000}">
      <formula1>"ヤ,2早,3早,2オ,3オ,2－,3－,－,日,有,2,3,事,ﾍﾙ,ｹｱ,6:30,7:00,8:30,10:30,研"</formula1>
    </dataValidation>
    <dataValidation type="list" allowBlank="1" showInputMessage="1" showErrorMessage="1" sqref="AB11 AC21" xr:uid="{00000000-0002-0000-2F00-000001000000}">
      <formula1>"ヤ,2早,3早,2オ,3オ,2－,3－,－,日,有,2,3,事,ﾍﾙ,ｹｱ,6:30,7:00,8:30,8:00,研"</formula1>
    </dataValidation>
    <dataValidation type="list" allowBlank="1" showInputMessage="1" showErrorMessage="1" sqref="X11 F13:I13 O13 Q13:R13 U13:X13 AA13 AE13:AF13 D20 F20 AH20 Y21 G23:J23 P23 R23:S23 V23:Z23 AB23 AF23:AG23 G24:AG24 D23:D25 AH23:AH24 E23:F24" xr:uid="{00000000-0002-0000-2F00-000002000000}">
      <formula1>"ヤ,2早,3早,2オ,3オ,2－,3－,－,日,有,2,3,"</formula1>
    </dataValidation>
    <dataValidation type="list" allowBlank="1" showInputMessage="1" showErrorMessage="1" sqref="Y14 Z17" xr:uid="{00000000-0002-0000-2F00-000003000000}">
      <formula1>"ヤ,2早,3早,2オ,3オ,2－,3－,－,日,有,2,3,事,ﾍﾙ,ｹｱ,6:30,7:00,8:30,10:00,研"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X60"/>
  <sheetViews>
    <sheetView topLeftCell="A7" workbookViewId="0">
      <selection activeCell="G23" sqref="G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502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4"/>
      <c r="AE3" s="514"/>
      <c r="AF3" s="515"/>
      <c r="AG3" s="515"/>
      <c r="AH3" s="517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44317</v>
      </c>
      <c r="E5" s="11">
        <f>DATE($A$1,$D$2,2)</f>
        <v>44318</v>
      </c>
      <c r="F5" s="11">
        <f>DATE($A$1,$D$2,3)</f>
        <v>44319</v>
      </c>
      <c r="G5" s="11">
        <f>DATE($A$1,$D$2,4)</f>
        <v>44320</v>
      </c>
      <c r="H5" s="11">
        <f>DATE($A$1,$D$2,5)</f>
        <v>44321</v>
      </c>
      <c r="I5" s="11">
        <f>DATE($A$1,$D$2,6)</f>
        <v>44322</v>
      </c>
      <c r="J5" s="11">
        <f>DATE($A$1,$D$2,7)</f>
        <v>44323</v>
      </c>
      <c r="K5" s="11">
        <f>DATE($A$1,$D$2,8)</f>
        <v>44324</v>
      </c>
      <c r="L5" s="11">
        <f>DATE($A$1,$D$2,9)</f>
        <v>44325</v>
      </c>
      <c r="M5" s="11">
        <f>DATE($A$1,$D$2,10)</f>
        <v>44326</v>
      </c>
      <c r="N5" s="56">
        <f>DATE($A$1,$D$2,11)</f>
        <v>44327</v>
      </c>
      <c r="O5" s="11">
        <f>DATE($A$1,$D$2,12)</f>
        <v>44328</v>
      </c>
      <c r="P5" s="11">
        <f>DATE($A$1,$D$2,13)</f>
        <v>44329</v>
      </c>
      <c r="Q5" s="11">
        <f>DATE($A$1,$D$2,14)</f>
        <v>44330</v>
      </c>
      <c r="R5" s="11">
        <f>DATE($A$1,$D$2,15)</f>
        <v>44331</v>
      </c>
      <c r="S5" s="11">
        <f>DATE($A$1,$D$2,16)</f>
        <v>44332</v>
      </c>
      <c r="T5" s="11">
        <f>DATE($A$1,$D$2,17)</f>
        <v>44333</v>
      </c>
      <c r="U5" s="11">
        <f>DATE($A$1,$D$2,18)</f>
        <v>44334</v>
      </c>
      <c r="V5" s="11">
        <f>DATE($A$1,$D$2,19)</f>
        <v>44335</v>
      </c>
      <c r="W5" s="11">
        <f>DATE($A$1,$D$2,20)</f>
        <v>44336</v>
      </c>
      <c r="X5" s="11">
        <f>DATE($A$1,$D$2,21)</f>
        <v>44337</v>
      </c>
      <c r="Y5" s="11">
        <f>DATE($A$1,$D$2,22)</f>
        <v>44338</v>
      </c>
      <c r="Z5" s="11">
        <f>DATE($A$1,$D$2,23)</f>
        <v>44339</v>
      </c>
      <c r="AA5" s="11">
        <f>DATE($A$1,$D$2,24)</f>
        <v>44340</v>
      </c>
      <c r="AB5" s="11">
        <f>DATE($A$1,$D$2,25)</f>
        <v>44341</v>
      </c>
      <c r="AC5" s="11">
        <f>DATE($A$1,$D$2,26)</f>
        <v>44342</v>
      </c>
      <c r="AD5" s="11">
        <f>DATE($A$1,$D$2,27)</f>
        <v>44343</v>
      </c>
      <c r="AE5" s="11">
        <f>DATE($A$1,$D$2,28)</f>
        <v>44344</v>
      </c>
      <c r="AF5" s="88">
        <f>DATE($A$1,$D$2,29)</f>
        <v>44345</v>
      </c>
      <c r="AG5" s="11">
        <f>DATE($A$1,$D$2,30)</f>
        <v>44346</v>
      </c>
      <c r="AH5" s="478">
        <f>DATE($A$1,$D$2,31)</f>
        <v>44347</v>
      </c>
      <c r="AI5" s="90"/>
      <c r="AJ5" s="90"/>
      <c r="AK5" s="91"/>
      <c r="AL5" s="1267"/>
    </row>
    <row r="6" spans="1:50" ht="14">
      <c r="A6" s="1254"/>
      <c r="B6" s="1255"/>
      <c r="C6" s="1248"/>
      <c r="D6" s="158">
        <f t="shared" ref="D6:AH6" si="0">IF(MONTH(D5)&gt;$D$2,"",D5)</f>
        <v>44317</v>
      </c>
      <c r="E6" s="212">
        <f t="shared" si="0"/>
        <v>44318</v>
      </c>
      <c r="F6" s="212">
        <f t="shared" si="0"/>
        <v>44319</v>
      </c>
      <c r="G6" s="212">
        <f t="shared" si="0"/>
        <v>44320</v>
      </c>
      <c r="H6" s="212">
        <f t="shared" si="0"/>
        <v>44321</v>
      </c>
      <c r="I6" s="159">
        <f t="shared" si="0"/>
        <v>44322</v>
      </c>
      <c r="J6" s="159">
        <f t="shared" si="0"/>
        <v>44323</v>
      </c>
      <c r="K6" s="159">
        <f t="shared" si="0"/>
        <v>44324</v>
      </c>
      <c r="L6" s="159">
        <f t="shared" si="0"/>
        <v>44325</v>
      </c>
      <c r="M6" s="159">
        <f t="shared" si="0"/>
        <v>44326</v>
      </c>
      <c r="N6" s="159">
        <f t="shared" si="0"/>
        <v>44327</v>
      </c>
      <c r="O6" s="159">
        <f t="shared" si="0"/>
        <v>44328</v>
      </c>
      <c r="P6" s="159">
        <f t="shared" si="0"/>
        <v>44329</v>
      </c>
      <c r="Q6" s="159">
        <f t="shared" si="0"/>
        <v>44330</v>
      </c>
      <c r="R6" s="159">
        <f t="shared" si="0"/>
        <v>44331</v>
      </c>
      <c r="S6" s="159">
        <f t="shared" si="0"/>
        <v>44332</v>
      </c>
      <c r="T6" s="159">
        <f t="shared" si="0"/>
        <v>44333</v>
      </c>
      <c r="U6" s="159">
        <f t="shared" si="0"/>
        <v>44334</v>
      </c>
      <c r="V6" s="159">
        <f t="shared" si="0"/>
        <v>44335</v>
      </c>
      <c r="W6" s="315">
        <f t="shared" si="0"/>
        <v>44336</v>
      </c>
      <c r="X6" s="159">
        <f t="shared" si="0"/>
        <v>44337</v>
      </c>
      <c r="Y6" s="159">
        <f t="shared" si="0"/>
        <v>44338</v>
      </c>
      <c r="Z6" s="159">
        <f t="shared" si="0"/>
        <v>44339</v>
      </c>
      <c r="AA6" s="159">
        <f t="shared" si="0"/>
        <v>44340</v>
      </c>
      <c r="AB6" s="159">
        <f t="shared" si="0"/>
        <v>44341</v>
      </c>
      <c r="AC6" s="159">
        <f t="shared" si="0"/>
        <v>44342</v>
      </c>
      <c r="AD6" s="159">
        <f t="shared" si="0"/>
        <v>44343</v>
      </c>
      <c r="AE6" s="159">
        <f t="shared" si="0"/>
        <v>44344</v>
      </c>
      <c r="AF6" s="116">
        <f t="shared" si="0"/>
        <v>44345</v>
      </c>
      <c r="AG6" s="159">
        <f t="shared" si="0"/>
        <v>44346</v>
      </c>
      <c r="AH6" s="431">
        <f t="shared" si="0"/>
        <v>44347</v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土</v>
      </c>
      <c r="E7" s="146" t="str">
        <f t="shared" si="1"/>
        <v>日</v>
      </c>
      <c r="F7" s="146" t="str">
        <f t="shared" si="1"/>
        <v>月</v>
      </c>
      <c r="G7" s="146" t="str">
        <f t="shared" si="1"/>
        <v>火</v>
      </c>
      <c r="H7" s="146" t="str">
        <f t="shared" si="1"/>
        <v>水</v>
      </c>
      <c r="I7" s="134" t="str">
        <f t="shared" si="1"/>
        <v>木</v>
      </c>
      <c r="J7" s="134" t="str">
        <f t="shared" si="1"/>
        <v>金</v>
      </c>
      <c r="K7" s="134" t="str">
        <f t="shared" si="1"/>
        <v>土</v>
      </c>
      <c r="L7" s="161" t="str">
        <f t="shared" si="1"/>
        <v>日</v>
      </c>
      <c r="M7" s="134" t="str">
        <f t="shared" si="1"/>
        <v>月</v>
      </c>
      <c r="N7" s="134" t="str">
        <f t="shared" si="1"/>
        <v>火</v>
      </c>
      <c r="O7" s="134" t="str">
        <f t="shared" si="1"/>
        <v>水</v>
      </c>
      <c r="P7" s="134" t="str">
        <f t="shared" si="1"/>
        <v>木</v>
      </c>
      <c r="Q7" s="134" t="str">
        <f t="shared" si="1"/>
        <v>金</v>
      </c>
      <c r="R7" s="134" t="str">
        <f t="shared" si="1"/>
        <v>土</v>
      </c>
      <c r="S7" s="161" t="str">
        <f t="shared" si="1"/>
        <v>日</v>
      </c>
      <c r="T7" s="134" t="str">
        <f t="shared" si="1"/>
        <v>月</v>
      </c>
      <c r="U7" s="134" t="str">
        <f t="shared" si="1"/>
        <v>火</v>
      </c>
      <c r="V7" s="134" t="str">
        <f t="shared" si="1"/>
        <v>水</v>
      </c>
      <c r="W7" s="286" t="str">
        <f t="shared" si="1"/>
        <v>木</v>
      </c>
      <c r="X7" s="134" t="str">
        <f t="shared" si="1"/>
        <v>金</v>
      </c>
      <c r="Y7" s="134" t="str">
        <f t="shared" si="1"/>
        <v>土</v>
      </c>
      <c r="Z7" s="161" t="str">
        <f t="shared" si="1"/>
        <v>日</v>
      </c>
      <c r="AA7" s="134" t="str">
        <f t="shared" si="1"/>
        <v>月</v>
      </c>
      <c r="AB7" s="134" t="str">
        <f t="shared" si="1"/>
        <v>火</v>
      </c>
      <c r="AC7" s="134" t="str">
        <f t="shared" si="1"/>
        <v>水</v>
      </c>
      <c r="AD7" s="134" t="str">
        <f t="shared" si="1"/>
        <v>木</v>
      </c>
      <c r="AE7" s="134" t="str">
        <f t="shared" si="1"/>
        <v>金</v>
      </c>
      <c r="AF7" s="117" t="str">
        <f t="shared" si="1"/>
        <v>土</v>
      </c>
      <c r="AG7" s="161" t="str">
        <f t="shared" si="1"/>
        <v>日</v>
      </c>
      <c r="AH7" s="250" t="str">
        <f t="shared" si="1"/>
        <v>月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21" t="s">
        <v>39</v>
      </c>
      <c r="D8" s="29" t="s">
        <v>21</v>
      </c>
      <c r="E8" s="149" t="s">
        <v>21</v>
      </c>
      <c r="F8" s="148" t="s">
        <v>41</v>
      </c>
      <c r="G8" s="148" t="s">
        <v>28</v>
      </c>
      <c r="H8" s="148" t="s">
        <v>34</v>
      </c>
      <c r="I8" s="42" t="s">
        <v>21</v>
      </c>
      <c r="J8" s="42" t="s">
        <v>42</v>
      </c>
      <c r="K8" s="42" t="s">
        <v>41</v>
      </c>
      <c r="L8" s="42" t="s">
        <v>24</v>
      </c>
      <c r="M8" s="42" t="s">
        <v>34</v>
      </c>
      <c r="N8" s="42" t="s">
        <v>21</v>
      </c>
      <c r="O8" s="42" t="s">
        <v>37</v>
      </c>
      <c r="P8" s="42" t="s">
        <v>41</v>
      </c>
      <c r="Q8" s="42" t="s">
        <v>21</v>
      </c>
      <c r="R8" s="42" t="s">
        <v>37</v>
      </c>
      <c r="S8" s="42" t="s">
        <v>28</v>
      </c>
      <c r="T8" s="42" t="s">
        <v>34</v>
      </c>
      <c r="U8" s="42" t="s">
        <v>21</v>
      </c>
      <c r="V8" s="42" t="s">
        <v>21</v>
      </c>
      <c r="W8" s="42" t="s">
        <v>37</v>
      </c>
      <c r="X8" s="42" t="s">
        <v>40</v>
      </c>
      <c r="Y8" s="42" t="s">
        <v>24</v>
      </c>
      <c r="Z8" s="42" t="s">
        <v>34</v>
      </c>
      <c r="AA8" s="42" t="s">
        <v>21</v>
      </c>
      <c r="AB8" s="42" t="s">
        <v>37</v>
      </c>
      <c r="AC8" s="42" t="s">
        <v>40</v>
      </c>
      <c r="AD8" s="42" t="s">
        <v>42</v>
      </c>
      <c r="AE8" s="42" t="s">
        <v>21</v>
      </c>
      <c r="AF8" s="42" t="s">
        <v>40</v>
      </c>
      <c r="AG8" s="42" t="s">
        <v>37</v>
      </c>
      <c r="AH8" s="42" t="s">
        <v>28</v>
      </c>
      <c r="AI8" s="99">
        <f t="shared" ref="AI8:AI22" si="2">SUM(AO9:AP9)</f>
        <v>18</v>
      </c>
      <c r="AJ8" s="100">
        <f t="shared" ref="AJ8:AJ25" si="3">COUNTIF(D8:AH8,"有")</f>
        <v>0</v>
      </c>
      <c r="AK8" s="101">
        <f t="shared" ref="AK8:AK22" si="4">SUM(AQ9:AX9)</f>
        <v>20</v>
      </c>
      <c r="AL8" s="102" t="s">
        <v>38</v>
      </c>
      <c r="AM8" s="103"/>
      <c r="AN8" s="55">
        <f>COUNTIF(D8:AH8,"日")</f>
        <v>5</v>
      </c>
      <c r="AO8" s="55" t="e">
        <f>COUNTIF(#REF!,"ヤ")</f>
        <v>#REF!</v>
      </c>
      <c r="AP8" s="55" t="e">
        <f>COUNTIF(#REF!,"ﾔ")</f>
        <v>#REF!</v>
      </c>
      <c r="AQ8" s="55" t="e">
        <f>COUNTIF(#REF!,"2-")</f>
        <v>#REF!</v>
      </c>
      <c r="AR8" s="55" t="e">
        <f>COUNTIF(#REF!,"2－")</f>
        <v>#REF!</v>
      </c>
      <c r="AS8" s="55" t="e">
        <f>COUNTIF(#REF!,"２-")</f>
        <v>#REF!</v>
      </c>
      <c r="AT8" s="55" t="e">
        <f>COUNTIF(#REF!,"２－")</f>
        <v>#REF!</v>
      </c>
      <c r="AU8" s="55" t="e">
        <f>COUNTIF(#REF!,"3-")</f>
        <v>#REF!</v>
      </c>
      <c r="AV8" s="55" t="e">
        <f>COUNTIF(#REF!,"3－")</f>
        <v>#REF!</v>
      </c>
      <c r="AW8" s="55" t="e">
        <f>COUNTIF(#REF!,"３-")</f>
        <v>#REF!</v>
      </c>
      <c r="AX8" s="55" t="e">
        <f>COUNTIF(#REF!,"３－")</f>
        <v>#REF!</v>
      </c>
    </row>
    <row r="9" spans="1:50" ht="14">
      <c r="A9" s="19" t="s">
        <v>31</v>
      </c>
      <c r="B9" s="20" t="s">
        <v>32</v>
      </c>
      <c r="C9" s="21" t="s">
        <v>45</v>
      </c>
      <c r="D9" s="29" t="s">
        <v>21</v>
      </c>
      <c r="E9" s="149" t="s">
        <v>21</v>
      </c>
      <c r="F9" s="148" t="s">
        <v>37</v>
      </c>
      <c r="G9" s="148" t="s">
        <v>37</v>
      </c>
      <c r="H9" s="148" t="s">
        <v>37</v>
      </c>
      <c r="I9" s="42" t="s">
        <v>37</v>
      </c>
      <c r="J9" s="42" t="s">
        <v>21</v>
      </c>
      <c r="K9" s="42" t="s">
        <v>37</v>
      </c>
      <c r="L9" s="42" t="s">
        <v>37</v>
      </c>
      <c r="M9" s="42" t="s">
        <v>37</v>
      </c>
      <c r="N9" s="42" t="s">
        <v>37</v>
      </c>
      <c r="O9" s="42" t="s">
        <v>21</v>
      </c>
      <c r="P9" s="42" t="s">
        <v>37</v>
      </c>
      <c r="Q9" s="42" t="s">
        <v>37</v>
      </c>
      <c r="R9" s="29" t="s">
        <v>21</v>
      </c>
      <c r="S9" s="29" t="s">
        <v>21</v>
      </c>
      <c r="T9" s="42" t="s">
        <v>37</v>
      </c>
      <c r="U9" s="42" t="s">
        <v>37</v>
      </c>
      <c r="V9" s="42" t="s">
        <v>37</v>
      </c>
      <c r="W9" s="42" t="s">
        <v>21</v>
      </c>
      <c r="X9" s="42" t="s">
        <v>37</v>
      </c>
      <c r="Y9" s="42" t="s">
        <v>37</v>
      </c>
      <c r="Z9" s="42" t="s">
        <v>37</v>
      </c>
      <c r="AA9" s="42" t="s">
        <v>37</v>
      </c>
      <c r="AB9" s="42" t="s">
        <v>21</v>
      </c>
      <c r="AC9" s="42" t="s">
        <v>37</v>
      </c>
      <c r="AD9" s="42" t="s">
        <v>37</v>
      </c>
      <c r="AE9" s="42" t="s">
        <v>37</v>
      </c>
      <c r="AF9" s="42" t="s">
        <v>37</v>
      </c>
      <c r="AG9" s="527" t="s">
        <v>21</v>
      </c>
      <c r="AH9" s="42" t="s">
        <v>37</v>
      </c>
      <c r="AI9" s="99">
        <f t="shared" si="2"/>
        <v>18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22</v>
      </c>
      <c r="AO9" s="55">
        <f t="shared" ref="AO9:AO23" si="5">COUNTIF(D8:AH8,"ヤ")</f>
        <v>9</v>
      </c>
      <c r="AP9" s="55">
        <f t="shared" ref="AP9:AP23" si="6">COUNTIF(D8:AH8,"ﾔ")</f>
        <v>9</v>
      </c>
      <c r="AQ9" s="55">
        <f t="shared" ref="AQ9:AQ23" si="7">COUNTIF(D8:AH8,"2-")</f>
        <v>2</v>
      </c>
      <c r="AR9" s="55">
        <f t="shared" ref="AR9:AR23" si="8">COUNTIF(D8:AH8,"2－")</f>
        <v>2</v>
      </c>
      <c r="AS9" s="55">
        <f t="shared" ref="AS9:AS23" si="9">COUNTIF(D8:AH8,"２-")</f>
        <v>2</v>
      </c>
      <c r="AT9" s="55">
        <f t="shared" ref="AT9:AT23" si="10">COUNTIF(D8:AH8,"２－")</f>
        <v>2</v>
      </c>
      <c r="AU9" s="55">
        <f t="shared" ref="AU9:AU23" si="11">COUNTIF(D8:AH8,"3-")</f>
        <v>3</v>
      </c>
      <c r="AV9" s="55">
        <f t="shared" ref="AV9:AV23" si="12">COUNTIF(D8:AH8,"3－")</f>
        <v>3</v>
      </c>
      <c r="AW9" s="55">
        <f t="shared" ref="AW9:AW23" si="13">COUNTIF(D8:AH8,"３-")</f>
        <v>3</v>
      </c>
      <c r="AX9" s="55">
        <f t="shared" ref="AX9:AX23" si="14">COUNTIF(D8:AH8,"３－")</f>
        <v>3</v>
      </c>
    </row>
    <row r="10" spans="1:50" ht="14">
      <c r="A10" s="19" t="s">
        <v>31</v>
      </c>
      <c r="B10" s="20" t="s">
        <v>32</v>
      </c>
      <c r="C10" s="21" t="s">
        <v>160</v>
      </c>
      <c r="D10" s="42" t="s">
        <v>40</v>
      </c>
      <c r="E10" s="148" t="s">
        <v>37</v>
      </c>
      <c r="F10" s="148" t="s">
        <v>42</v>
      </c>
      <c r="G10" s="148" t="s">
        <v>21</v>
      </c>
      <c r="H10" s="148" t="s">
        <v>40</v>
      </c>
      <c r="I10" s="29" t="s">
        <v>21</v>
      </c>
      <c r="J10" s="42" t="s">
        <v>41</v>
      </c>
      <c r="K10" s="42" t="s">
        <v>42</v>
      </c>
      <c r="L10" s="42" t="s">
        <v>36</v>
      </c>
      <c r="M10" s="42" t="s">
        <v>21</v>
      </c>
      <c r="N10" s="42" t="s">
        <v>41</v>
      </c>
      <c r="O10" s="42" t="s">
        <v>41</v>
      </c>
      <c r="P10" s="42" t="s">
        <v>21</v>
      </c>
      <c r="Q10" s="42" t="s">
        <v>41</v>
      </c>
      <c r="R10" s="42" t="s">
        <v>21</v>
      </c>
      <c r="S10" s="42" t="s">
        <v>37</v>
      </c>
      <c r="T10" s="42" t="s">
        <v>36</v>
      </c>
      <c r="U10" s="42" t="s">
        <v>40</v>
      </c>
      <c r="V10" s="42" t="s">
        <v>42</v>
      </c>
      <c r="W10" s="42" t="s">
        <v>21</v>
      </c>
      <c r="X10" s="42" t="s">
        <v>36</v>
      </c>
      <c r="Y10" s="42" t="s">
        <v>41</v>
      </c>
      <c r="Z10" s="42" t="s">
        <v>42</v>
      </c>
      <c r="AA10" s="42" t="s">
        <v>40</v>
      </c>
      <c r="AB10" s="42" t="s">
        <v>42</v>
      </c>
      <c r="AC10" s="29" t="s">
        <v>21</v>
      </c>
      <c r="AD10" s="29" t="s">
        <v>21</v>
      </c>
      <c r="AE10" s="42" t="s">
        <v>42</v>
      </c>
      <c r="AF10" s="42" t="s">
        <v>36</v>
      </c>
      <c r="AG10" s="42" t="s">
        <v>21</v>
      </c>
      <c r="AH10" s="42" t="s">
        <v>36</v>
      </c>
      <c r="AI10" s="99">
        <f t="shared" si="2"/>
        <v>18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2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21"/>
      <c r="D11" s="42"/>
      <c r="E11" s="148"/>
      <c r="F11" s="519"/>
      <c r="G11" s="148"/>
      <c r="H11" s="148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9</v>
      </c>
      <c r="AP11" s="55">
        <f t="shared" si="6"/>
        <v>9</v>
      </c>
      <c r="AQ11" s="55">
        <f t="shared" si="7"/>
        <v>0</v>
      </c>
      <c r="AR11" s="55">
        <f t="shared" si="8"/>
        <v>0</v>
      </c>
      <c r="AS11" s="55">
        <f t="shared" si="9"/>
        <v>0</v>
      </c>
      <c r="AT11" s="55">
        <f t="shared" si="10"/>
        <v>0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32" t="s">
        <v>47</v>
      </c>
      <c r="D12" s="520" t="s">
        <v>21</v>
      </c>
      <c r="E12" s="148" t="s">
        <v>24</v>
      </c>
      <c r="F12" s="519" t="s">
        <v>34</v>
      </c>
      <c r="G12" s="148" t="s">
        <v>21</v>
      </c>
      <c r="H12" s="148" t="s">
        <v>35</v>
      </c>
      <c r="I12" s="42" t="s">
        <v>24</v>
      </c>
      <c r="J12" s="42" t="s">
        <v>34</v>
      </c>
      <c r="K12" s="42" t="s">
        <v>21</v>
      </c>
      <c r="L12" s="29" t="s">
        <v>21</v>
      </c>
      <c r="M12" s="42" t="s">
        <v>42</v>
      </c>
      <c r="N12" s="42" t="s">
        <v>42</v>
      </c>
      <c r="O12" s="42" t="s">
        <v>24</v>
      </c>
      <c r="P12" s="42" t="s">
        <v>34</v>
      </c>
      <c r="Q12" s="42" t="s">
        <v>21</v>
      </c>
      <c r="R12" s="42" t="s">
        <v>24</v>
      </c>
      <c r="S12" s="42" t="s">
        <v>34</v>
      </c>
      <c r="T12" s="42" t="s">
        <v>21</v>
      </c>
      <c r="U12" s="42" t="s">
        <v>42</v>
      </c>
      <c r="V12" s="42" t="s">
        <v>21</v>
      </c>
      <c r="W12" s="42" t="s">
        <v>40</v>
      </c>
      <c r="X12" s="42" t="s">
        <v>24</v>
      </c>
      <c r="Y12" s="42" t="s">
        <v>34</v>
      </c>
      <c r="Z12" s="42" t="s">
        <v>24</v>
      </c>
      <c r="AA12" s="42" t="s">
        <v>34</v>
      </c>
      <c r="AB12" s="42" t="s">
        <v>21</v>
      </c>
      <c r="AC12" s="42" t="s">
        <v>121</v>
      </c>
      <c r="AD12" s="42" t="s">
        <v>121</v>
      </c>
      <c r="AE12" s="42" t="s">
        <v>24</v>
      </c>
      <c r="AF12" s="42" t="s">
        <v>34</v>
      </c>
      <c r="AG12" s="29" t="s">
        <v>21</v>
      </c>
      <c r="AH12" s="42" t="s">
        <v>42</v>
      </c>
      <c r="AI12" s="99">
        <f t="shared" si="2"/>
        <v>18</v>
      </c>
      <c r="AJ12" s="100">
        <f t="shared" si="3"/>
        <v>1</v>
      </c>
      <c r="AK12" s="101">
        <f t="shared" si="4"/>
        <v>28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32" t="s">
        <v>49</v>
      </c>
      <c r="D13" s="200"/>
      <c r="E13" s="227"/>
      <c r="F13" s="227"/>
      <c r="G13" s="227"/>
      <c r="H13" s="227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99">
        <f t="shared" si="2"/>
        <v>0</v>
      </c>
      <c r="AJ13" s="100">
        <f t="shared" si="3"/>
        <v>0</v>
      </c>
      <c r="AK13" s="101">
        <f t="shared" si="4"/>
        <v>0</v>
      </c>
      <c r="AL13" s="104" t="s">
        <v>48</v>
      </c>
      <c r="AM13" s="103"/>
      <c r="AN13" s="55">
        <f t="shared" si="15"/>
        <v>0</v>
      </c>
      <c r="AO13" s="55">
        <f t="shared" si="5"/>
        <v>9</v>
      </c>
      <c r="AP13" s="55">
        <f t="shared" si="6"/>
        <v>9</v>
      </c>
      <c r="AQ13" s="55">
        <f t="shared" si="7"/>
        <v>7</v>
      </c>
      <c r="AR13" s="55">
        <f t="shared" si="8"/>
        <v>7</v>
      </c>
      <c r="AS13" s="55">
        <f t="shared" si="9"/>
        <v>7</v>
      </c>
      <c r="AT13" s="55">
        <f t="shared" si="10"/>
        <v>7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32" t="s">
        <v>153</v>
      </c>
      <c r="D14" s="520" t="s">
        <v>21</v>
      </c>
      <c r="E14" s="148" t="s">
        <v>36</v>
      </c>
      <c r="F14" s="521" t="s">
        <v>28</v>
      </c>
      <c r="G14" s="148" t="s">
        <v>34</v>
      </c>
      <c r="H14" s="148" t="s">
        <v>21</v>
      </c>
      <c r="I14" s="42" t="s">
        <v>41</v>
      </c>
      <c r="J14" s="525" t="s">
        <v>141</v>
      </c>
      <c r="K14" s="42" t="s">
        <v>24</v>
      </c>
      <c r="L14" s="42" t="s">
        <v>34</v>
      </c>
      <c r="M14" s="42" t="s">
        <v>21</v>
      </c>
      <c r="N14" s="42" t="s">
        <v>40</v>
      </c>
      <c r="O14" s="42" t="s">
        <v>36</v>
      </c>
      <c r="P14" s="42" t="s">
        <v>28</v>
      </c>
      <c r="Q14" s="42" t="s">
        <v>34</v>
      </c>
      <c r="R14" s="29" t="s">
        <v>21</v>
      </c>
      <c r="S14" s="42" t="s">
        <v>41</v>
      </c>
      <c r="T14" s="42" t="s">
        <v>28</v>
      </c>
      <c r="U14" s="42" t="s">
        <v>34</v>
      </c>
      <c r="V14" s="42" t="s">
        <v>21</v>
      </c>
      <c r="W14" s="42" t="s">
        <v>36</v>
      </c>
      <c r="X14" s="42" t="s">
        <v>21</v>
      </c>
      <c r="Y14" s="29" t="s">
        <v>21</v>
      </c>
      <c r="Z14" s="42" t="s">
        <v>28</v>
      </c>
      <c r="AA14" s="42" t="s">
        <v>34</v>
      </c>
      <c r="AB14" s="42" t="s">
        <v>28</v>
      </c>
      <c r="AC14" s="42" t="s">
        <v>34</v>
      </c>
      <c r="AD14" s="42" t="s">
        <v>28</v>
      </c>
      <c r="AE14" s="42" t="s">
        <v>34</v>
      </c>
      <c r="AF14" s="42" t="s">
        <v>21</v>
      </c>
      <c r="AG14" s="42" t="s">
        <v>40</v>
      </c>
      <c r="AH14" s="42" t="s">
        <v>21</v>
      </c>
      <c r="AI14" s="99">
        <f t="shared" si="2"/>
        <v>18</v>
      </c>
      <c r="AJ14" s="100">
        <f t="shared" si="3"/>
        <v>0</v>
      </c>
      <c r="AK14" s="101">
        <f t="shared" si="4"/>
        <v>28</v>
      </c>
      <c r="AL14" s="104" t="s">
        <v>48</v>
      </c>
      <c r="AM14" s="103"/>
      <c r="AN14" s="55">
        <f t="shared" si="15"/>
        <v>0</v>
      </c>
      <c r="AO14" s="55">
        <f t="shared" si="5"/>
        <v>0</v>
      </c>
      <c r="AP14" s="55">
        <f t="shared" si="6"/>
        <v>0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0</v>
      </c>
      <c r="AV14" s="55">
        <f t="shared" si="12"/>
        <v>0</v>
      </c>
      <c r="AW14" s="55">
        <f t="shared" si="13"/>
        <v>0</v>
      </c>
      <c r="AX14" s="55">
        <f t="shared" si="14"/>
        <v>0</v>
      </c>
    </row>
    <row r="15" spans="1:50" ht="14">
      <c r="A15" s="33" t="s">
        <v>46</v>
      </c>
      <c r="B15" s="34" t="s">
        <v>32</v>
      </c>
      <c r="C15" s="32" t="s">
        <v>52</v>
      </c>
      <c r="D15" s="42" t="s">
        <v>24</v>
      </c>
      <c r="E15" s="148" t="s">
        <v>34</v>
      </c>
      <c r="F15" s="148" t="s">
        <v>21</v>
      </c>
      <c r="G15" s="148" t="s">
        <v>36</v>
      </c>
      <c r="H15" s="148" t="s">
        <v>36</v>
      </c>
      <c r="I15" s="42" t="s">
        <v>40</v>
      </c>
      <c r="J15" s="29" t="s">
        <v>35</v>
      </c>
      <c r="K15" s="42" t="s">
        <v>21</v>
      </c>
      <c r="L15" s="42" t="s">
        <v>40</v>
      </c>
      <c r="M15" s="42" t="s">
        <v>24</v>
      </c>
      <c r="N15" s="42" t="s">
        <v>34</v>
      </c>
      <c r="O15" s="42" t="s">
        <v>21</v>
      </c>
      <c r="P15" s="42" t="s">
        <v>42</v>
      </c>
      <c r="Q15" s="42" t="s">
        <v>42</v>
      </c>
      <c r="R15" s="42" t="s">
        <v>41</v>
      </c>
      <c r="S15" s="42" t="s">
        <v>21</v>
      </c>
      <c r="T15" s="42" t="s">
        <v>41</v>
      </c>
      <c r="U15" s="42" t="s">
        <v>28</v>
      </c>
      <c r="V15" s="42" t="s">
        <v>34</v>
      </c>
      <c r="W15" s="29" t="s">
        <v>21</v>
      </c>
      <c r="X15" s="42" t="s">
        <v>41</v>
      </c>
      <c r="Y15" s="42" t="s">
        <v>21</v>
      </c>
      <c r="Z15" s="42" t="s">
        <v>40</v>
      </c>
      <c r="AA15" s="42" t="s">
        <v>24</v>
      </c>
      <c r="AB15" s="42" t="s">
        <v>34</v>
      </c>
      <c r="AC15" s="42" t="s">
        <v>21</v>
      </c>
      <c r="AD15" s="42" t="s">
        <v>40</v>
      </c>
      <c r="AE15" s="42" t="s">
        <v>21</v>
      </c>
      <c r="AF15" s="42" t="s">
        <v>41</v>
      </c>
      <c r="AG15" s="42" t="s">
        <v>36</v>
      </c>
      <c r="AH15" s="518" t="s">
        <v>21</v>
      </c>
      <c r="AI15" s="99">
        <f t="shared" si="2"/>
        <v>18</v>
      </c>
      <c r="AJ15" s="100">
        <f t="shared" si="3"/>
        <v>1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1</v>
      </c>
      <c r="AR15" s="55">
        <f t="shared" si="8"/>
        <v>1</v>
      </c>
      <c r="AS15" s="55">
        <f t="shared" si="9"/>
        <v>1</v>
      </c>
      <c r="AT15" s="55">
        <f t="shared" si="10"/>
        <v>1</v>
      </c>
      <c r="AU15" s="55">
        <f t="shared" si="11"/>
        <v>6</v>
      </c>
      <c r="AV15" s="55">
        <f t="shared" si="12"/>
        <v>6</v>
      </c>
      <c r="AW15" s="55">
        <f t="shared" si="13"/>
        <v>6</v>
      </c>
      <c r="AX15" s="55">
        <f t="shared" si="14"/>
        <v>6</v>
      </c>
    </row>
    <row r="16" spans="1:50" ht="14">
      <c r="A16" s="33" t="s">
        <v>46</v>
      </c>
      <c r="B16" s="34" t="s">
        <v>32</v>
      </c>
      <c r="C16" s="32" t="s">
        <v>53</v>
      </c>
      <c r="D16" s="29" t="s">
        <v>21</v>
      </c>
      <c r="E16" s="149" t="s">
        <v>35</v>
      </c>
      <c r="F16" s="149" t="s">
        <v>35</v>
      </c>
      <c r="G16" s="148" t="s">
        <v>41</v>
      </c>
      <c r="H16" s="148" t="s">
        <v>28</v>
      </c>
      <c r="I16" s="42" t="s">
        <v>34</v>
      </c>
      <c r="J16" s="42" t="s">
        <v>21</v>
      </c>
      <c r="K16" s="42" t="s">
        <v>40</v>
      </c>
      <c r="L16" s="42" t="s">
        <v>41</v>
      </c>
      <c r="M16" s="42" t="s">
        <v>40</v>
      </c>
      <c r="N16" s="42" t="s">
        <v>24</v>
      </c>
      <c r="O16" s="42" t="s">
        <v>34</v>
      </c>
      <c r="P16" s="42" t="s">
        <v>21</v>
      </c>
      <c r="Q16" s="42" t="s">
        <v>21</v>
      </c>
      <c r="R16" s="42" t="s">
        <v>42</v>
      </c>
      <c r="S16" s="42" t="s">
        <v>24</v>
      </c>
      <c r="T16" s="42" t="s">
        <v>34</v>
      </c>
      <c r="U16" s="42" t="s">
        <v>21</v>
      </c>
      <c r="V16" s="518" t="s">
        <v>24</v>
      </c>
      <c r="W16" s="42" t="s">
        <v>34</v>
      </c>
      <c r="X16" s="42" t="s">
        <v>21</v>
      </c>
      <c r="Y16" s="42" t="s">
        <v>28</v>
      </c>
      <c r="Z16" s="42" t="s">
        <v>34</v>
      </c>
      <c r="AA16" s="42" t="s">
        <v>21</v>
      </c>
      <c r="AB16" s="42" t="s">
        <v>21</v>
      </c>
      <c r="AC16" s="42" t="s">
        <v>36</v>
      </c>
      <c r="AD16" s="42" t="s">
        <v>36</v>
      </c>
      <c r="AE16" s="42" t="s">
        <v>40</v>
      </c>
      <c r="AF16" s="42" t="s">
        <v>24</v>
      </c>
      <c r="AG16" s="518" t="s">
        <v>34</v>
      </c>
      <c r="AH16" s="42" t="s">
        <v>21</v>
      </c>
      <c r="AI16" s="99">
        <f t="shared" si="2"/>
        <v>18</v>
      </c>
      <c r="AJ16" s="100">
        <f t="shared" si="3"/>
        <v>2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3</v>
      </c>
      <c r="AR16" s="55">
        <f t="shared" si="8"/>
        <v>3</v>
      </c>
      <c r="AS16" s="55">
        <f t="shared" si="9"/>
        <v>3</v>
      </c>
      <c r="AT16" s="55">
        <f t="shared" si="10"/>
        <v>3</v>
      </c>
      <c r="AU16" s="55">
        <f t="shared" si="11"/>
        <v>1</v>
      </c>
      <c r="AV16" s="55">
        <f t="shared" si="12"/>
        <v>1</v>
      </c>
      <c r="AW16" s="55">
        <f t="shared" si="13"/>
        <v>1</v>
      </c>
      <c r="AX16" s="55">
        <f t="shared" si="14"/>
        <v>1</v>
      </c>
    </row>
    <row r="17" spans="1:50" ht="14">
      <c r="A17" s="19" t="s">
        <v>46</v>
      </c>
      <c r="B17" s="34" t="s">
        <v>32</v>
      </c>
      <c r="C17" s="32" t="s">
        <v>54</v>
      </c>
      <c r="D17" s="42" t="s">
        <v>36</v>
      </c>
      <c r="E17" s="148" t="s">
        <v>40</v>
      </c>
      <c r="F17" s="148" t="s">
        <v>40</v>
      </c>
      <c r="G17" s="519" t="s">
        <v>24</v>
      </c>
      <c r="H17" s="148" t="s">
        <v>34</v>
      </c>
      <c r="I17" s="29" t="s">
        <v>21</v>
      </c>
      <c r="J17" s="42" t="s">
        <v>40</v>
      </c>
      <c r="K17" s="42" t="s">
        <v>21</v>
      </c>
      <c r="L17" s="42" t="s">
        <v>28</v>
      </c>
      <c r="M17" s="42" t="s">
        <v>34</v>
      </c>
      <c r="N17" s="42" t="s">
        <v>21</v>
      </c>
      <c r="O17" s="42" t="s">
        <v>40</v>
      </c>
      <c r="P17" s="42" t="s">
        <v>21</v>
      </c>
      <c r="Q17" s="42" t="s">
        <v>28</v>
      </c>
      <c r="R17" s="42" t="s">
        <v>34</v>
      </c>
      <c r="S17" s="42" t="s">
        <v>21</v>
      </c>
      <c r="T17" s="42" t="s">
        <v>40</v>
      </c>
      <c r="U17" s="42" t="s">
        <v>24</v>
      </c>
      <c r="V17" s="42" t="s">
        <v>34</v>
      </c>
      <c r="W17" s="42" t="s">
        <v>21</v>
      </c>
      <c r="X17" s="42" t="s">
        <v>42</v>
      </c>
      <c r="Y17" s="42" t="s">
        <v>36</v>
      </c>
      <c r="Z17" s="29" t="s">
        <v>21</v>
      </c>
      <c r="AA17" s="42" t="s">
        <v>21</v>
      </c>
      <c r="AB17" s="42" t="s">
        <v>41</v>
      </c>
      <c r="AC17" s="42" t="s">
        <v>28</v>
      </c>
      <c r="AD17" s="42" t="s">
        <v>34</v>
      </c>
      <c r="AE17" s="42" t="s">
        <v>21</v>
      </c>
      <c r="AF17" s="42" t="s">
        <v>42</v>
      </c>
      <c r="AG17" s="42" t="s">
        <v>42</v>
      </c>
      <c r="AH17" s="42" t="s">
        <v>24</v>
      </c>
      <c r="AI17" s="99">
        <f t="shared" si="2"/>
        <v>18</v>
      </c>
      <c r="AJ17" s="100">
        <f t="shared" si="3"/>
        <v>0</v>
      </c>
      <c r="AK17" s="101">
        <f t="shared" si="4"/>
        <v>24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4</v>
      </c>
      <c r="AR17" s="55">
        <f t="shared" si="8"/>
        <v>4</v>
      </c>
      <c r="AS17" s="55">
        <f t="shared" si="9"/>
        <v>4</v>
      </c>
      <c r="AT17" s="55">
        <f t="shared" si="10"/>
        <v>4</v>
      </c>
      <c r="AU17" s="55">
        <f t="shared" si="11"/>
        <v>2</v>
      </c>
      <c r="AV17" s="55">
        <f t="shared" si="12"/>
        <v>2</v>
      </c>
      <c r="AW17" s="55">
        <f t="shared" si="13"/>
        <v>2</v>
      </c>
      <c r="AX17" s="55">
        <f t="shared" si="14"/>
        <v>2</v>
      </c>
    </row>
    <row r="18" spans="1:50" ht="14">
      <c r="A18" s="19" t="s">
        <v>46</v>
      </c>
      <c r="B18" s="34" t="s">
        <v>32</v>
      </c>
      <c r="C18" s="32" t="s">
        <v>55</v>
      </c>
      <c r="D18" s="503" t="s">
        <v>41</v>
      </c>
      <c r="E18" s="149" t="s">
        <v>35</v>
      </c>
      <c r="F18" s="522" t="s">
        <v>35</v>
      </c>
      <c r="G18" s="148" t="s">
        <v>40</v>
      </c>
      <c r="H18" s="149" t="s">
        <v>21</v>
      </c>
      <c r="I18" s="29" t="s">
        <v>21</v>
      </c>
      <c r="J18" s="42" t="s">
        <v>36</v>
      </c>
      <c r="K18" s="42" t="s">
        <v>28</v>
      </c>
      <c r="L18" s="42" t="s">
        <v>34</v>
      </c>
      <c r="M18" s="42" t="s">
        <v>21</v>
      </c>
      <c r="N18" s="42" t="s">
        <v>36</v>
      </c>
      <c r="O18" s="42" t="s">
        <v>42</v>
      </c>
      <c r="P18" s="42" t="s">
        <v>24</v>
      </c>
      <c r="Q18" s="42" t="s">
        <v>34</v>
      </c>
      <c r="R18" s="42" t="s">
        <v>21</v>
      </c>
      <c r="S18" s="42" t="s">
        <v>40</v>
      </c>
      <c r="T18" s="42" t="s">
        <v>21</v>
      </c>
      <c r="U18" s="42" t="s">
        <v>41</v>
      </c>
      <c r="V18" s="42" t="s">
        <v>28</v>
      </c>
      <c r="W18" s="42" t="s">
        <v>34</v>
      </c>
      <c r="X18" s="42" t="s">
        <v>21</v>
      </c>
      <c r="Y18" s="42" t="s">
        <v>40</v>
      </c>
      <c r="Z18" s="42" t="s">
        <v>36</v>
      </c>
      <c r="AA18" s="42" t="s">
        <v>42</v>
      </c>
      <c r="AB18" s="42" t="s">
        <v>24</v>
      </c>
      <c r="AC18" s="42" t="s">
        <v>34</v>
      </c>
      <c r="AD18" s="42" t="s">
        <v>21</v>
      </c>
      <c r="AE18" s="42" t="s">
        <v>41</v>
      </c>
      <c r="AF18" s="42" t="s">
        <v>21</v>
      </c>
      <c r="AG18" s="42" t="s">
        <v>28</v>
      </c>
      <c r="AH18" s="42" t="s">
        <v>34</v>
      </c>
      <c r="AI18" s="99">
        <f t="shared" si="2"/>
        <v>16</v>
      </c>
      <c r="AJ18" s="100">
        <f t="shared" si="3"/>
        <v>2</v>
      </c>
      <c r="AK18" s="101">
        <f t="shared" si="4"/>
        <v>20</v>
      </c>
      <c r="AL18" s="104" t="s">
        <v>48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3</v>
      </c>
      <c r="AV18" s="55">
        <f t="shared" si="12"/>
        <v>3</v>
      </c>
      <c r="AW18" s="55">
        <f t="shared" si="13"/>
        <v>3</v>
      </c>
      <c r="AX18" s="55">
        <f t="shared" si="14"/>
        <v>3</v>
      </c>
    </row>
    <row r="19" spans="1:50" ht="14">
      <c r="A19" s="19" t="s">
        <v>46</v>
      </c>
      <c r="B19" s="20" t="s">
        <v>32</v>
      </c>
      <c r="C19" s="32" t="s">
        <v>56</v>
      </c>
      <c r="D19" s="520" t="s">
        <v>34</v>
      </c>
      <c r="E19" s="523" t="s">
        <v>21</v>
      </c>
      <c r="F19" s="519" t="s">
        <v>36</v>
      </c>
      <c r="G19" s="148" t="s">
        <v>42</v>
      </c>
      <c r="H19" s="148" t="s">
        <v>24</v>
      </c>
      <c r="I19" s="42" t="s">
        <v>34</v>
      </c>
      <c r="J19" s="42" t="s">
        <v>21</v>
      </c>
      <c r="K19" s="42" t="s">
        <v>36</v>
      </c>
      <c r="L19" s="42" t="s">
        <v>21</v>
      </c>
      <c r="M19" s="42" t="s">
        <v>28</v>
      </c>
      <c r="N19" s="42" t="s">
        <v>34</v>
      </c>
      <c r="O19" s="42" t="s">
        <v>21</v>
      </c>
      <c r="P19" s="42" t="s">
        <v>36</v>
      </c>
      <c r="Q19" s="42" t="s">
        <v>36</v>
      </c>
      <c r="R19" s="42" t="s">
        <v>28</v>
      </c>
      <c r="S19" s="42" t="s">
        <v>34</v>
      </c>
      <c r="T19" s="42" t="s">
        <v>21</v>
      </c>
      <c r="U19" s="42" t="s">
        <v>36</v>
      </c>
      <c r="V19" s="42" t="s">
        <v>36</v>
      </c>
      <c r="W19" s="42" t="s">
        <v>42</v>
      </c>
      <c r="X19" s="42" t="s">
        <v>21</v>
      </c>
      <c r="Y19" s="42" t="s">
        <v>42</v>
      </c>
      <c r="Z19" s="42" t="s">
        <v>41</v>
      </c>
      <c r="AA19" s="42" t="s">
        <v>28</v>
      </c>
      <c r="AB19" s="42" t="s">
        <v>34</v>
      </c>
      <c r="AC19" s="29" t="s">
        <v>21</v>
      </c>
      <c r="AD19" s="29" t="s">
        <v>21</v>
      </c>
      <c r="AE19" s="42" t="s">
        <v>36</v>
      </c>
      <c r="AF19" s="42" t="s">
        <v>28</v>
      </c>
      <c r="AG19" s="42" t="s">
        <v>34</v>
      </c>
      <c r="AH19" s="42" t="s">
        <v>21</v>
      </c>
      <c r="AI19" s="99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8</v>
      </c>
      <c r="AP19" s="55">
        <f t="shared" si="6"/>
        <v>8</v>
      </c>
      <c r="AQ19" s="55">
        <f t="shared" si="7"/>
        <v>2</v>
      </c>
      <c r="AR19" s="55">
        <f t="shared" si="8"/>
        <v>2</v>
      </c>
      <c r="AS19" s="55">
        <f t="shared" si="9"/>
        <v>2</v>
      </c>
      <c r="AT19" s="55">
        <f t="shared" si="10"/>
        <v>2</v>
      </c>
      <c r="AU19" s="55">
        <f t="shared" si="11"/>
        <v>3</v>
      </c>
      <c r="AV19" s="55">
        <f t="shared" si="12"/>
        <v>3</v>
      </c>
      <c r="AW19" s="55">
        <f t="shared" si="13"/>
        <v>3</v>
      </c>
      <c r="AX19" s="55">
        <f t="shared" si="14"/>
        <v>3</v>
      </c>
    </row>
    <row r="20" spans="1:50" ht="14">
      <c r="A20" s="19" t="s">
        <v>46</v>
      </c>
      <c r="B20" s="34" t="s">
        <v>32</v>
      </c>
      <c r="C20" s="32" t="s">
        <v>57</v>
      </c>
      <c r="D20" s="42" t="s">
        <v>28</v>
      </c>
      <c r="E20" s="148" t="s">
        <v>34</v>
      </c>
      <c r="F20" s="149" t="s">
        <v>21</v>
      </c>
      <c r="G20" s="148" t="s">
        <v>21</v>
      </c>
      <c r="H20" s="148" t="s">
        <v>41</v>
      </c>
      <c r="I20" s="42" t="s">
        <v>28</v>
      </c>
      <c r="J20" s="42" t="s">
        <v>34</v>
      </c>
      <c r="K20" s="42" t="s">
        <v>21</v>
      </c>
      <c r="L20" s="42" t="s">
        <v>42</v>
      </c>
      <c r="M20" s="42" t="s">
        <v>41</v>
      </c>
      <c r="N20" s="42" t="s">
        <v>28</v>
      </c>
      <c r="O20" s="42" t="s">
        <v>34</v>
      </c>
      <c r="P20" s="42" t="s">
        <v>21</v>
      </c>
      <c r="Q20" s="42" t="s">
        <v>40</v>
      </c>
      <c r="R20" s="42" t="s">
        <v>36</v>
      </c>
      <c r="S20" s="42" t="s">
        <v>36</v>
      </c>
      <c r="T20" s="42" t="s">
        <v>21</v>
      </c>
      <c r="U20" s="42" t="s">
        <v>21</v>
      </c>
      <c r="V20" s="42" t="s">
        <v>40</v>
      </c>
      <c r="W20" s="42" t="s">
        <v>24</v>
      </c>
      <c r="X20" s="42" t="s">
        <v>34</v>
      </c>
      <c r="Y20" s="29" t="s">
        <v>35</v>
      </c>
      <c r="Z20" s="29" t="s">
        <v>21</v>
      </c>
      <c r="AA20" s="42" t="s">
        <v>41</v>
      </c>
      <c r="AB20" s="42" t="s">
        <v>21</v>
      </c>
      <c r="AC20" s="42" t="s">
        <v>41</v>
      </c>
      <c r="AD20" s="42" t="s">
        <v>41</v>
      </c>
      <c r="AE20" s="42" t="s">
        <v>28</v>
      </c>
      <c r="AF20" s="42" t="s">
        <v>34</v>
      </c>
      <c r="AG20" s="42" t="s">
        <v>21</v>
      </c>
      <c r="AH20" s="42" t="s">
        <v>40</v>
      </c>
      <c r="AI20" s="99">
        <f t="shared" si="2"/>
        <v>18</v>
      </c>
      <c r="AJ20" s="100">
        <f t="shared" si="3"/>
        <v>1</v>
      </c>
      <c r="AK20" s="101">
        <f t="shared" si="4"/>
        <v>20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1</v>
      </c>
      <c r="AR20" s="55">
        <f t="shared" si="8"/>
        <v>1</v>
      </c>
      <c r="AS20" s="55">
        <f t="shared" si="9"/>
        <v>1</v>
      </c>
      <c r="AT20" s="55">
        <f t="shared" si="10"/>
        <v>1</v>
      </c>
      <c r="AU20" s="55">
        <f t="shared" si="11"/>
        <v>4</v>
      </c>
      <c r="AV20" s="55">
        <f t="shared" si="12"/>
        <v>4</v>
      </c>
      <c r="AW20" s="55">
        <f t="shared" si="13"/>
        <v>4</v>
      </c>
      <c r="AX20" s="55">
        <f t="shared" si="14"/>
        <v>4</v>
      </c>
    </row>
    <row r="21" spans="1:50" ht="14">
      <c r="A21" s="294" t="s">
        <v>46</v>
      </c>
      <c r="B21" s="37" t="s">
        <v>32</v>
      </c>
      <c r="C21" s="38" t="s">
        <v>129</v>
      </c>
      <c r="D21" s="520" t="s">
        <v>34</v>
      </c>
      <c r="E21" s="148" t="s">
        <v>28</v>
      </c>
      <c r="F21" s="519" t="s">
        <v>34</v>
      </c>
      <c r="G21" s="519" t="s">
        <v>21</v>
      </c>
      <c r="H21" s="148" t="s">
        <v>42</v>
      </c>
      <c r="I21" s="42" t="s">
        <v>42</v>
      </c>
      <c r="J21" s="42" t="s">
        <v>24</v>
      </c>
      <c r="K21" s="42" t="s">
        <v>34</v>
      </c>
      <c r="L21" s="42" t="s">
        <v>21</v>
      </c>
      <c r="M21" s="42" t="s">
        <v>36</v>
      </c>
      <c r="N21" s="42" t="s">
        <v>21</v>
      </c>
      <c r="O21" s="42" t="s">
        <v>42</v>
      </c>
      <c r="P21" s="42" t="s">
        <v>40</v>
      </c>
      <c r="Q21" s="29" t="s">
        <v>24</v>
      </c>
      <c r="R21" s="29" t="s">
        <v>34</v>
      </c>
      <c r="S21" s="29" t="s">
        <v>21</v>
      </c>
      <c r="T21" s="42" t="s">
        <v>42</v>
      </c>
      <c r="U21" s="42" t="s">
        <v>21</v>
      </c>
      <c r="V21" s="42" t="s">
        <v>41</v>
      </c>
      <c r="W21" s="29" t="s">
        <v>28</v>
      </c>
      <c r="X21" s="29" t="s">
        <v>34</v>
      </c>
      <c r="Y21" s="29" t="s">
        <v>21</v>
      </c>
      <c r="Z21" s="29" t="s">
        <v>21</v>
      </c>
      <c r="AA21" s="42" t="s">
        <v>36</v>
      </c>
      <c r="AB21" s="42" t="s">
        <v>40</v>
      </c>
      <c r="AC21" s="42" t="s">
        <v>24</v>
      </c>
      <c r="AD21" s="42" t="s">
        <v>34</v>
      </c>
      <c r="AE21" s="42" t="s">
        <v>21</v>
      </c>
      <c r="AF21" s="42" t="s">
        <v>21</v>
      </c>
      <c r="AG21" s="42" t="s">
        <v>24</v>
      </c>
      <c r="AH21" s="42" t="s">
        <v>34</v>
      </c>
      <c r="AI21" s="99">
        <f t="shared" si="2"/>
        <v>18</v>
      </c>
      <c r="AJ21" s="100">
        <f t="shared" si="3"/>
        <v>0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1</v>
      </c>
      <c r="AR21" s="55">
        <f t="shared" si="8"/>
        <v>1</v>
      </c>
      <c r="AS21" s="55">
        <f t="shared" si="9"/>
        <v>1</v>
      </c>
      <c r="AT21" s="55">
        <f t="shared" si="10"/>
        <v>1</v>
      </c>
      <c r="AU21" s="55">
        <f t="shared" si="11"/>
        <v>4</v>
      </c>
      <c r="AV21" s="55">
        <f t="shared" si="12"/>
        <v>4</v>
      </c>
      <c r="AW21" s="55">
        <f t="shared" si="13"/>
        <v>4</v>
      </c>
      <c r="AX21" s="55">
        <f t="shared" si="14"/>
        <v>4</v>
      </c>
    </row>
    <row r="22" spans="1:50" ht="14">
      <c r="A22" s="433" t="s">
        <v>46</v>
      </c>
      <c r="B22" s="37" t="s">
        <v>32</v>
      </c>
      <c r="C22" s="449" t="s">
        <v>166</v>
      </c>
      <c r="D22" s="42" t="s">
        <v>42</v>
      </c>
      <c r="E22" s="148" t="s">
        <v>41</v>
      </c>
      <c r="F22" s="148" t="s">
        <v>24</v>
      </c>
      <c r="G22" s="519" t="s">
        <v>34</v>
      </c>
      <c r="H22" s="148" t="s">
        <v>21</v>
      </c>
      <c r="I22" s="42" t="s">
        <v>36</v>
      </c>
      <c r="J22" s="42" t="s">
        <v>28</v>
      </c>
      <c r="K22" s="42" t="s">
        <v>34</v>
      </c>
      <c r="L22" s="42" t="s">
        <v>21</v>
      </c>
      <c r="M22" s="42" t="s">
        <v>21</v>
      </c>
      <c r="N22" s="42" t="s">
        <v>21</v>
      </c>
      <c r="O22" s="42" t="s">
        <v>28</v>
      </c>
      <c r="P22" s="42" t="s">
        <v>34</v>
      </c>
      <c r="Q22" s="42" t="s">
        <v>21</v>
      </c>
      <c r="R22" s="42" t="s">
        <v>40</v>
      </c>
      <c r="S22" s="42" t="s">
        <v>42</v>
      </c>
      <c r="T22" s="42" t="s">
        <v>24</v>
      </c>
      <c r="U22" s="42" t="s">
        <v>34</v>
      </c>
      <c r="V22" s="42" t="s">
        <v>21</v>
      </c>
      <c r="W22" s="42" t="s">
        <v>41</v>
      </c>
      <c r="X22" s="42" t="s">
        <v>28</v>
      </c>
      <c r="Y22" s="42" t="s">
        <v>34</v>
      </c>
      <c r="Z22" s="29" t="s">
        <v>21</v>
      </c>
      <c r="AA22" s="42" t="s">
        <v>21</v>
      </c>
      <c r="AB22" s="42" t="s">
        <v>36</v>
      </c>
      <c r="AC22" s="42" t="s">
        <v>42</v>
      </c>
      <c r="AD22" s="42" t="s">
        <v>24</v>
      </c>
      <c r="AE22" s="42" t="s">
        <v>34</v>
      </c>
      <c r="AF22" s="42" t="s">
        <v>21</v>
      </c>
      <c r="AG22" s="42" t="s">
        <v>41</v>
      </c>
      <c r="AH22" s="42" t="s">
        <v>41</v>
      </c>
      <c r="AI22" s="99">
        <f t="shared" si="2"/>
        <v>18</v>
      </c>
      <c r="AJ22" s="100">
        <f t="shared" si="3"/>
        <v>0</v>
      </c>
      <c r="AK22" s="101">
        <f t="shared" si="4"/>
        <v>24</v>
      </c>
      <c r="AL22" s="104" t="s">
        <v>48</v>
      </c>
      <c r="AM22" s="98"/>
      <c r="AN22" s="55">
        <f t="shared" si="15"/>
        <v>0</v>
      </c>
      <c r="AO22" s="55">
        <f t="shared" si="5"/>
        <v>9</v>
      </c>
      <c r="AP22" s="55">
        <f t="shared" si="6"/>
        <v>9</v>
      </c>
      <c r="AQ22" s="55">
        <f t="shared" si="7"/>
        <v>4</v>
      </c>
      <c r="AR22" s="55">
        <f t="shared" si="8"/>
        <v>4</v>
      </c>
      <c r="AS22" s="55">
        <f t="shared" si="9"/>
        <v>4</v>
      </c>
      <c r="AT22" s="55">
        <f t="shared" si="10"/>
        <v>4</v>
      </c>
      <c r="AU22" s="55">
        <f t="shared" si="11"/>
        <v>2</v>
      </c>
      <c r="AV22" s="55">
        <f t="shared" si="12"/>
        <v>2</v>
      </c>
      <c r="AW22" s="55">
        <f t="shared" si="13"/>
        <v>2</v>
      </c>
      <c r="AX22" s="55">
        <f t="shared" si="14"/>
        <v>2</v>
      </c>
    </row>
    <row r="23" spans="1:50" ht="14">
      <c r="A23" s="19"/>
      <c r="B23" s="434"/>
      <c r="C23" s="39"/>
      <c r="D23" s="42"/>
      <c r="E23" s="148"/>
      <c r="F23" s="148"/>
      <c r="G23" s="148"/>
      <c r="H23" s="148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99">
        <f>SUM(AO25:AP25)</f>
        <v>0</v>
      </c>
      <c r="AJ23" s="100">
        <f t="shared" si="3"/>
        <v>0</v>
      </c>
      <c r="AK23" s="101">
        <f>SUM(AQ25:AX25)</f>
        <v>0</v>
      </c>
      <c r="AL23" s="373"/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3</v>
      </c>
      <c r="AR23" s="55">
        <f t="shared" si="8"/>
        <v>3</v>
      </c>
      <c r="AS23" s="55">
        <f t="shared" si="9"/>
        <v>3</v>
      </c>
      <c r="AT23" s="55">
        <f t="shared" si="10"/>
        <v>3</v>
      </c>
      <c r="AU23" s="55">
        <f t="shared" si="11"/>
        <v>3</v>
      </c>
      <c r="AV23" s="55">
        <f t="shared" si="12"/>
        <v>3</v>
      </c>
      <c r="AW23" s="55">
        <f t="shared" si="13"/>
        <v>3</v>
      </c>
      <c r="AX23" s="55">
        <f t="shared" si="14"/>
        <v>3</v>
      </c>
    </row>
    <row r="24" spans="1:50" ht="14">
      <c r="A24" s="19"/>
      <c r="B24" s="367"/>
      <c r="C24" s="39"/>
      <c r="D24" s="42"/>
      <c r="E24" s="148"/>
      <c r="F24" s="148"/>
      <c r="G24" s="148"/>
      <c r="H24" s="148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99">
        <f>SUM(AO26:AP26)</f>
        <v>0</v>
      </c>
      <c r="AJ24" s="100">
        <f t="shared" si="3"/>
        <v>0</v>
      </c>
      <c r="AK24" s="101">
        <f>SUM(AQ26:AX26)</f>
        <v>0</v>
      </c>
      <c r="AL24" s="373"/>
      <c r="AM24" s="98"/>
      <c r="AN24" s="55"/>
      <c r="AO24" s="55" t="e">
        <f>COUNTIF(#REF!,"ヤ")</f>
        <v>#REF!</v>
      </c>
      <c r="AP24" s="55" t="e">
        <f>COUNTIF(#REF!,"ﾔ")</f>
        <v>#REF!</v>
      </c>
      <c r="AQ24" s="55" t="e">
        <f>COUNTIF(#REF!,"2-")</f>
        <v>#REF!</v>
      </c>
      <c r="AR24" s="55" t="e">
        <f>COUNTIF(#REF!,"2－")</f>
        <v>#REF!</v>
      </c>
      <c r="AS24" s="55" t="e">
        <f>COUNTIF(#REF!,"２-")</f>
        <v>#REF!</v>
      </c>
      <c r="AT24" s="55" t="e">
        <f>COUNTIF(#REF!,"２－")</f>
        <v>#REF!</v>
      </c>
      <c r="AU24" s="55" t="e">
        <f>COUNTIF(#REF!,"3-")</f>
        <v>#REF!</v>
      </c>
      <c r="AV24" s="55" t="e">
        <f>COUNTIF(#REF!,"3－")</f>
        <v>#REF!</v>
      </c>
      <c r="AW24" s="55" t="e">
        <f>COUNTIF(#REF!,"３-")</f>
        <v>#REF!</v>
      </c>
      <c r="AX24" s="55" t="e">
        <f>COUNTIF(#REF!,"３－")</f>
        <v>#REF!</v>
      </c>
    </row>
    <row r="25" spans="1:50" ht="14">
      <c r="A25" s="19"/>
      <c r="B25" s="295"/>
      <c r="C25" s="39"/>
      <c r="D25" s="42"/>
      <c r="E25" s="148"/>
      <c r="F25" s="148"/>
      <c r="G25" s="148"/>
      <c r="H25" s="148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99">
        <f>SUM(AO27:AP27)</f>
        <v>0</v>
      </c>
      <c r="AJ25" s="100">
        <f t="shared" si="3"/>
        <v>0</v>
      </c>
      <c r="AK25" s="101">
        <f>SUM(AQ27:AX27)</f>
        <v>0</v>
      </c>
      <c r="AL25" s="228"/>
      <c r="AM25" s="98"/>
      <c r="AN25" s="55"/>
      <c r="AO25" s="55">
        <f>COUNTIF(D23:AH23,"ヤ")</f>
        <v>0</v>
      </c>
      <c r="AP25" s="55">
        <f>COUNTIF(D23:AH23,"ﾔ")</f>
        <v>0</v>
      </c>
      <c r="AQ25" s="55">
        <f>COUNTIF(D23:AH23,"2-")</f>
        <v>0</v>
      </c>
      <c r="AR25" s="55">
        <f>COUNTIF(D23:AH23,"2－")</f>
        <v>0</v>
      </c>
      <c r="AS25" s="55">
        <f>COUNTIF(D23:AH23,"２-")</f>
        <v>0</v>
      </c>
      <c r="AT25" s="55">
        <f>COUNTIF(D23:AH23,"２－")</f>
        <v>0</v>
      </c>
      <c r="AU25" s="55">
        <f>COUNTIF(D23:AH23,"3-")</f>
        <v>0</v>
      </c>
      <c r="AV25" s="55">
        <f>COUNTIF(D23:AH23,"3－")</f>
        <v>0</v>
      </c>
      <c r="AW25" s="55">
        <f>COUNTIF(D23:AH23,"３-")</f>
        <v>0</v>
      </c>
      <c r="AX25" s="55">
        <f>COUNTIF(D23:AH23,"３－")</f>
        <v>0</v>
      </c>
    </row>
    <row r="26" spans="1:50" ht="14">
      <c r="A26" s="1258" t="s">
        <v>62</v>
      </c>
      <c r="B26" s="1258"/>
      <c r="C26" s="1258"/>
      <c r="D26" s="462"/>
      <c r="E26" s="524"/>
      <c r="F26" s="441"/>
      <c r="G26" s="166"/>
      <c r="H26" s="371"/>
      <c r="I26" s="499"/>
      <c r="J26" s="242"/>
      <c r="K26" s="462"/>
      <c r="L26" s="371"/>
      <c r="M26" s="506"/>
      <c r="N26" s="371"/>
      <c r="O26" s="476"/>
      <c r="P26" s="456"/>
      <c r="Q26" s="526"/>
      <c r="R26" s="462"/>
      <c r="S26" s="506"/>
      <c r="T26" s="371"/>
      <c r="U26" s="371"/>
      <c r="V26" s="506"/>
      <c r="W26" s="371"/>
      <c r="X26" s="474"/>
      <c r="Y26" s="462"/>
      <c r="Z26" s="506"/>
      <c r="AA26" s="371"/>
      <c r="AB26" s="371"/>
      <c r="AC26" s="371"/>
      <c r="AD26" s="371"/>
      <c r="AE26" s="506"/>
      <c r="AF26" s="371"/>
      <c r="AG26" s="371"/>
      <c r="AH26" s="371"/>
      <c r="AI26" s="108"/>
      <c r="AJ26" s="109"/>
      <c r="AK26" s="110"/>
      <c r="AL26" s="111"/>
      <c r="AN26" s="55">
        <f>COUNTIF(D25:AH25,"日")</f>
        <v>0</v>
      </c>
      <c r="AO26" s="55">
        <f>COUNTIF(D24:AH24,"ヤ")</f>
        <v>0</v>
      </c>
      <c r="AP26" s="55">
        <f>COUNTIF(D24:AH24,"ﾔ")</f>
        <v>0</v>
      </c>
      <c r="AQ26" s="55">
        <f>COUNTIF(D24:AH24,"2-")</f>
        <v>0</v>
      </c>
      <c r="AR26" s="55">
        <f>COUNTIF(D24:AH24,"2－")</f>
        <v>0</v>
      </c>
      <c r="AS26" s="55">
        <f>COUNTIF(D24:AH24,"２-")</f>
        <v>0</v>
      </c>
      <c r="AT26" s="55">
        <f>COUNTIF(D24:AH24,"２－")</f>
        <v>0</v>
      </c>
      <c r="AU26" s="55">
        <f>COUNTIF(D24:AH24,"3-")</f>
        <v>0</v>
      </c>
      <c r="AV26" s="55">
        <f>COUNTIF(D24:AH24,"3－")</f>
        <v>0</v>
      </c>
      <c r="AW26" s="55">
        <f>COUNTIF(D24:AH24,"３-")</f>
        <v>0</v>
      </c>
      <c r="AX26" s="55">
        <f>COUNTIF(D24:AH24,"３－")</f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/>
      <c r="J27" s="1290"/>
      <c r="K27" s="1290"/>
      <c r="L27" s="1290"/>
      <c r="M27" s="1290"/>
      <c r="N27" s="1290"/>
      <c r="O27" s="1290"/>
      <c r="P27" s="1290"/>
      <c r="Q27" s="1290"/>
      <c r="R27" s="1290"/>
      <c r="S27" s="1290"/>
      <c r="T27" s="1290" t="s">
        <v>168</v>
      </c>
      <c r="U27" s="1290"/>
      <c r="V27" s="1290"/>
      <c r="W27" s="1290"/>
      <c r="X27" s="1290"/>
      <c r="Y27" s="1290"/>
      <c r="Z27" s="1290"/>
      <c r="AA27" s="1290"/>
      <c r="AB27" s="1290"/>
      <c r="AC27" s="1291"/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>COUNTIF(D25:AH25,"ヤ")</f>
        <v>0</v>
      </c>
      <c r="AP27" s="55">
        <f>COUNTIF(D25:AH25,"ﾔ")</f>
        <v>0</v>
      </c>
      <c r="AQ27" s="55">
        <f>COUNTIF(D25:AH25,"2-")</f>
        <v>0</v>
      </c>
      <c r="AR27" s="55">
        <f>COUNTIF(D25:AH25,"2－")</f>
        <v>0</v>
      </c>
      <c r="AS27" s="55">
        <f>COUNTIF(D25:AH25,"２-")</f>
        <v>0</v>
      </c>
      <c r="AT27" s="55">
        <f>COUNTIF(D25:AH25,"２－")</f>
        <v>0</v>
      </c>
      <c r="AU27" s="55">
        <f>COUNTIF(D25:AH25,"3-")</f>
        <v>0</v>
      </c>
      <c r="AV27" s="55">
        <f>COUNTIF(D25:AH25,"3－")</f>
        <v>0</v>
      </c>
      <c r="AW27" s="55">
        <f>COUNTIF(D25:AH25,"３-")</f>
        <v>0</v>
      </c>
      <c r="AX27" s="55">
        <f>COUNTIF(D25:AH25,"３－")</f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1"/>
      <c r="AD28" s="1290"/>
      <c r="AE28" s="1290"/>
      <c r="AF28" s="1290"/>
      <c r="AG28" s="1287"/>
      <c r="AH28" s="1287"/>
      <c r="AI28" s="483"/>
      <c r="AJ28" s="484"/>
      <c r="AK28" s="485"/>
      <c r="AL28" s="486"/>
      <c r="AO28" s="55">
        <f>COUNTIF(D26:AH26,"ヤ")</f>
        <v>0</v>
      </c>
      <c r="AP28" s="55">
        <f>COUNTIF(D26:AH26,"ﾔ")</f>
        <v>0</v>
      </c>
      <c r="AQ28" s="55">
        <f>COUNTIF(D26:AH26,"2-")</f>
        <v>0</v>
      </c>
      <c r="AR28" s="55">
        <f>COUNTIF(D26:AH26,"2－")</f>
        <v>0</v>
      </c>
      <c r="AS28" s="55">
        <f>COUNTIF(D26:AH26,"２-")</f>
        <v>0</v>
      </c>
      <c r="AT28" s="55">
        <f>COUNTIF(D26:AH26,"２－")</f>
        <v>0</v>
      </c>
      <c r="AU28" s="55">
        <f>COUNTIF(D26:AH26,"3-")</f>
        <v>0</v>
      </c>
      <c r="AV28" s="55">
        <f>COUNTIF(D26:AH26,"3－")</f>
        <v>0</v>
      </c>
      <c r="AW28" s="55">
        <f>COUNTIF(D26:AH26,"３-")</f>
        <v>0</v>
      </c>
      <c r="AX28" s="55">
        <f>COUNTIF(D26:AH26,"３－")</f>
        <v>0</v>
      </c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1"/>
      <c r="AD29" s="1290"/>
      <c r="AE29" s="1290"/>
      <c r="AF29" s="1290"/>
      <c r="AG29" s="1287"/>
      <c r="AH29" s="1287"/>
      <c r="AI29" s="4"/>
      <c r="AJ29" s="3"/>
      <c r="AK29" s="3"/>
      <c r="AL29" s="487"/>
      <c r="AO29" s="55">
        <f>COUNTIF(D27:AH27,"ヤ")</f>
        <v>0</v>
      </c>
      <c r="AP29" s="55">
        <f>COUNTIF(D27:AH27,"ﾔ")</f>
        <v>0</v>
      </c>
      <c r="AQ29" s="55">
        <f>COUNTIF(D27:AH27,"2-")</f>
        <v>0</v>
      </c>
      <c r="AR29" s="55">
        <f>COUNTIF(D27:AH27,"2－")</f>
        <v>0</v>
      </c>
      <c r="AS29" s="55">
        <f>COUNTIF(D27:AH27,"２-")</f>
        <v>0</v>
      </c>
      <c r="AT29" s="55">
        <f>COUNTIF(D27:AH27,"２－")</f>
        <v>0</v>
      </c>
      <c r="AU29" s="55">
        <f>COUNTIF(D27:AH27,"3-")</f>
        <v>0</v>
      </c>
      <c r="AV29" s="55">
        <f>COUNTIF(D27:AH27,"3－")</f>
        <v>0</v>
      </c>
      <c r="AW29" s="55">
        <f>COUNTIF(D27:AH27,"３-")</f>
        <v>0</v>
      </c>
      <c r="AX29" s="55">
        <f>COUNTIF(D27:AH27,"３－")</f>
        <v>0</v>
      </c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1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1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1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3" spans="3:34" ht="14"/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1</v>
      </c>
    </row>
    <row r="35" spans="3:34" ht="14">
      <c r="C35" s="54">
        <v>0.27083333333333298</v>
      </c>
      <c r="D35" s="55">
        <f t="shared" ref="D35:AH35" si="17">COUNTIF(D8:D25,"6：30")</f>
        <v>0</v>
      </c>
      <c r="E35" s="55">
        <f t="shared" si="17"/>
        <v>0</v>
      </c>
      <c r="F35" s="55">
        <f t="shared" si="17"/>
        <v>0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1</v>
      </c>
      <c r="K35" s="55">
        <f t="shared" si="17"/>
        <v>0</v>
      </c>
      <c r="L35" s="55">
        <f t="shared" si="17"/>
        <v>0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3:34" ht="14" outlineLevel="1">
      <c r="C36" t="s">
        <v>42</v>
      </c>
      <c r="D36" s="55">
        <f t="shared" ref="D36:AH36" si="18">COUNTIF(D8:D25,"2オ")</f>
        <v>1</v>
      </c>
      <c r="E36" s="55">
        <f t="shared" si="18"/>
        <v>0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2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3:34" ht="14" outlineLevel="1">
      <c r="C37" t="s">
        <v>71</v>
      </c>
      <c r="D37" s="55">
        <f t="shared" ref="D37:AH37" si="19">COUNTIF(D8:D25,"２オ")</f>
        <v>1</v>
      </c>
      <c r="E37" s="55">
        <f t="shared" si="19"/>
        <v>0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2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3:34" ht="14" outlineLevel="1">
      <c r="C38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3:34" s="1" customFormat="1" ht="14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3:34" s="1" customFormat="1" ht="14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3:34" s="1" customFormat="1" ht="14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3:34" s="1" customFormat="1" ht="14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1</v>
      </c>
    </row>
    <row r="43" spans="3:34" s="1" customFormat="1" ht="14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1</v>
      </c>
    </row>
    <row r="44" spans="3:34" s="1" customFormat="1" ht="14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1</v>
      </c>
    </row>
    <row r="45" spans="3:34" s="1" customFormat="1" ht="14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1</v>
      </c>
    </row>
    <row r="46" spans="3:34" s="1" customFormat="1" ht="14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1</v>
      </c>
    </row>
    <row r="47" spans="3:34" s="1" customFormat="1" ht="14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1</v>
      </c>
    </row>
    <row r="48" spans="3:34" s="1" customFormat="1" ht="14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1</v>
      </c>
    </row>
    <row r="49" spans="3:34" s="1" customFormat="1" ht="14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1</v>
      </c>
    </row>
    <row r="50" spans="3:34" s="1" customFormat="1" ht="14" outlineLevel="1">
      <c r="C50" s="1" t="s">
        <v>40</v>
      </c>
      <c r="D50" s="55">
        <f t="shared" ref="D50:AH50" si="32">SUM(D34)</f>
        <v>1</v>
      </c>
      <c r="E50" s="55">
        <f t="shared" si="32"/>
        <v>1</v>
      </c>
      <c r="F50" s="55">
        <f t="shared" si="32"/>
        <v>1</v>
      </c>
      <c r="G50" s="55">
        <f t="shared" si="32"/>
        <v>1</v>
      </c>
      <c r="H50" s="55">
        <f t="shared" si="32"/>
        <v>1</v>
      </c>
      <c r="I50" s="55">
        <f t="shared" si="32"/>
        <v>1</v>
      </c>
      <c r="J50" s="55">
        <f t="shared" si="32"/>
        <v>1</v>
      </c>
      <c r="K50" s="55">
        <f t="shared" si="32"/>
        <v>1</v>
      </c>
      <c r="L50" s="55">
        <f t="shared" si="32"/>
        <v>1</v>
      </c>
      <c r="M50" s="55">
        <f t="shared" si="32"/>
        <v>1</v>
      </c>
      <c r="N50" s="55">
        <f t="shared" si="32"/>
        <v>1</v>
      </c>
      <c r="O50" s="55">
        <f t="shared" si="32"/>
        <v>1</v>
      </c>
      <c r="P50" s="55">
        <f t="shared" si="32"/>
        <v>1</v>
      </c>
      <c r="Q50" s="55">
        <f t="shared" si="32"/>
        <v>1</v>
      </c>
      <c r="R50" s="55">
        <f t="shared" si="32"/>
        <v>1</v>
      </c>
      <c r="S50" s="55">
        <f t="shared" si="32"/>
        <v>1</v>
      </c>
      <c r="T50" s="55">
        <f t="shared" si="32"/>
        <v>1</v>
      </c>
      <c r="U50" s="55">
        <f t="shared" si="32"/>
        <v>1</v>
      </c>
      <c r="V50" s="55">
        <f t="shared" si="32"/>
        <v>1</v>
      </c>
      <c r="W50" s="55">
        <f t="shared" si="32"/>
        <v>1</v>
      </c>
      <c r="X50" s="55">
        <f t="shared" si="32"/>
        <v>1</v>
      </c>
      <c r="Y50" s="55">
        <f t="shared" si="32"/>
        <v>1</v>
      </c>
      <c r="Z50" s="55">
        <f t="shared" si="32"/>
        <v>1</v>
      </c>
      <c r="AA50" s="55">
        <f t="shared" si="32"/>
        <v>1</v>
      </c>
      <c r="AB50" s="55">
        <f t="shared" si="32"/>
        <v>1</v>
      </c>
      <c r="AC50" s="55">
        <f t="shared" si="32"/>
        <v>1</v>
      </c>
      <c r="AD50" s="55">
        <f t="shared" si="32"/>
        <v>1</v>
      </c>
      <c r="AE50" s="55">
        <f t="shared" si="32"/>
        <v>1</v>
      </c>
      <c r="AF50" s="55">
        <f t="shared" si="32"/>
        <v>1</v>
      </c>
      <c r="AG50" s="55">
        <f t="shared" si="32"/>
        <v>1</v>
      </c>
      <c r="AH50" s="55">
        <f t="shared" si="32"/>
        <v>1</v>
      </c>
    </row>
    <row r="51" spans="3:34" s="1" customFormat="1" ht="27" customHeight="1" outlineLevel="1">
      <c r="C51" s="1" t="s">
        <v>42</v>
      </c>
      <c r="D51" s="55">
        <f t="shared" ref="D51:AH51" si="33">SUM(D36:D37)</f>
        <v>2</v>
      </c>
      <c r="E51" s="55">
        <f t="shared" si="33"/>
        <v>0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4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2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4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4</v>
      </c>
      <c r="AG52" s="55">
        <f t="shared" si="34"/>
        <v>4</v>
      </c>
      <c r="AH52" s="55">
        <f t="shared" si="34"/>
        <v>4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2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2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4</v>
      </c>
    </row>
    <row r="56" spans="3:34" s="1" customFormat="1" ht="14">
      <c r="C56" s="473" t="s">
        <v>141</v>
      </c>
      <c r="D56" s="55">
        <f t="shared" ref="D56:AH56" si="38">SUM(D35)</f>
        <v>0</v>
      </c>
      <c r="E56" s="55">
        <f t="shared" si="38"/>
        <v>0</v>
      </c>
      <c r="F56" s="55">
        <f t="shared" si="38"/>
        <v>0</v>
      </c>
      <c r="G56" s="55">
        <f t="shared" si="38"/>
        <v>0</v>
      </c>
      <c r="H56" s="55">
        <f t="shared" si="38"/>
        <v>0</v>
      </c>
      <c r="I56" s="55">
        <f t="shared" si="38"/>
        <v>0</v>
      </c>
      <c r="J56" s="55">
        <f t="shared" si="38"/>
        <v>1</v>
      </c>
      <c r="K56" s="55">
        <f t="shared" si="38"/>
        <v>0</v>
      </c>
      <c r="L56" s="55">
        <f t="shared" si="38"/>
        <v>0</v>
      </c>
      <c r="M56" s="55">
        <f t="shared" si="38"/>
        <v>0</v>
      </c>
      <c r="N56" s="55">
        <f t="shared" si="38"/>
        <v>0</v>
      </c>
      <c r="O56" s="55">
        <f t="shared" si="38"/>
        <v>0</v>
      </c>
      <c r="P56" s="55">
        <f t="shared" si="38"/>
        <v>0</v>
      </c>
      <c r="Q56" s="55">
        <f t="shared" si="38"/>
        <v>0</v>
      </c>
      <c r="R56" s="55">
        <f t="shared" si="38"/>
        <v>0</v>
      </c>
      <c r="S56" s="55">
        <f t="shared" si="38"/>
        <v>0</v>
      </c>
      <c r="T56" s="55">
        <f t="shared" si="38"/>
        <v>0</v>
      </c>
      <c r="U56" s="55">
        <f t="shared" si="38"/>
        <v>0</v>
      </c>
      <c r="V56" s="55">
        <f t="shared" si="38"/>
        <v>0</v>
      </c>
      <c r="W56" s="55">
        <f t="shared" si="38"/>
        <v>0</v>
      </c>
      <c r="X56" s="55">
        <f t="shared" si="38"/>
        <v>0</v>
      </c>
      <c r="Y56" s="55">
        <f t="shared" si="38"/>
        <v>0</v>
      </c>
      <c r="Z56" s="55">
        <f t="shared" si="38"/>
        <v>0</v>
      </c>
      <c r="AA56" s="55">
        <f t="shared" si="38"/>
        <v>0</v>
      </c>
      <c r="AB56" s="55">
        <f t="shared" si="38"/>
        <v>0</v>
      </c>
      <c r="AC56" s="55">
        <f t="shared" si="38"/>
        <v>0</v>
      </c>
      <c r="AD56" s="55">
        <f t="shared" si="38"/>
        <v>0</v>
      </c>
      <c r="AE56" s="55">
        <f t="shared" si="38"/>
        <v>0</v>
      </c>
      <c r="AF56" s="55">
        <f t="shared" si="38"/>
        <v>0</v>
      </c>
      <c r="AG56" s="55">
        <f t="shared" si="38"/>
        <v>0</v>
      </c>
      <c r="AH56" s="55">
        <f t="shared" si="38"/>
        <v>0</v>
      </c>
    </row>
    <row r="57" spans="3:34" s="1" customFormat="1" ht="14"/>
    <row r="58" spans="3:34" s="1" customFormat="1" ht="14"/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C56">
    <cfRule type="expression" dxfId="9920" priority="570" stopIfTrue="1">
      <formula>AND(WEEKDAY(C$5)=1)</formula>
    </cfRule>
  </conditionalFormatting>
  <conditionalFormatting sqref="D18:D22">
    <cfRule type="expression" dxfId="9919" priority="155" stopIfTrue="1">
      <formula>AND(WEEKDAY(D$5)=1)</formula>
    </cfRule>
  </conditionalFormatting>
  <conditionalFormatting sqref="D8:E14">
    <cfRule type="expression" dxfId="9918" priority="167" stopIfTrue="1">
      <formula>AND(WEEKDAY(D$5)=1)</formula>
    </cfRule>
  </conditionalFormatting>
  <conditionalFormatting sqref="D14:I14">
    <cfRule type="expression" dxfId="9917" priority="183" stopIfTrue="1">
      <formula>AND(WEEKDAY(D$5)=1)</formula>
    </cfRule>
  </conditionalFormatting>
  <conditionalFormatting sqref="D21:I21">
    <cfRule type="expression" dxfId="9916" priority="51" stopIfTrue="1">
      <formula>AND(WEEKDAY(D$5)=1)</formula>
    </cfRule>
  </conditionalFormatting>
  <conditionalFormatting sqref="D17:J17">
    <cfRule type="expression" dxfId="9915" priority="20" stopIfTrue="1">
      <formula>AND(WEEKDAY(D$5)=1)</formula>
    </cfRule>
  </conditionalFormatting>
  <conditionalFormatting sqref="D15:AA16">
    <cfRule type="expression" dxfId="9914" priority="257" stopIfTrue="1">
      <formula>AND(WEEKDAY(D$5)=1)</formula>
    </cfRule>
  </conditionalFormatting>
  <conditionalFormatting sqref="D5:AH7">
    <cfRule type="expression" dxfId="9913" priority="306" stopIfTrue="1">
      <formula>AND(WEEKDAY(D$5)=1)</formula>
    </cfRule>
  </conditionalFormatting>
  <conditionalFormatting sqref="D23:AH25">
    <cfRule type="expression" dxfId="9912" priority="64" stopIfTrue="1">
      <formula>AND(WEEKDAY(D$5)=1)</formula>
    </cfRule>
  </conditionalFormatting>
  <conditionalFormatting sqref="E18:E21">
    <cfRule type="expression" dxfId="9911" priority="172" stopIfTrue="1">
      <formula>AND(WEEKDAY(E$5)=1)</formula>
    </cfRule>
  </conditionalFormatting>
  <conditionalFormatting sqref="E22:AG22">
    <cfRule type="expression" dxfId="9910" priority="12" stopIfTrue="1">
      <formula>AND(WEEKDAY(E$5)=1)</formula>
    </cfRule>
  </conditionalFormatting>
  <conditionalFormatting sqref="F11:F12">
    <cfRule type="expression" dxfId="9909" priority="93" stopIfTrue="1">
      <formula>AND(WEEKDAY(F$5)=1)</formula>
    </cfRule>
  </conditionalFormatting>
  <conditionalFormatting sqref="F10:H10">
    <cfRule type="expression" dxfId="9908" priority="142" stopIfTrue="1">
      <formula>AND(WEEKDAY(F$5)=1)</formula>
    </cfRule>
  </conditionalFormatting>
  <conditionalFormatting sqref="F20:I20">
    <cfRule type="expression" dxfId="9907" priority="262" stopIfTrue="1">
      <formula>AND(WEEKDAY(F$5)=1)</formula>
    </cfRule>
  </conditionalFormatting>
  <conditionalFormatting sqref="F13:M13">
    <cfRule type="expression" dxfId="9906" priority="133" stopIfTrue="1">
      <formula>AND(WEEKDAY(F$5)=1)</formula>
    </cfRule>
  </conditionalFormatting>
  <conditionalFormatting sqref="F8:AA9">
    <cfRule type="expression" dxfId="9905" priority="128" stopIfTrue="1">
      <formula>AND(WEEKDAY(F$5)=1)</formula>
    </cfRule>
  </conditionalFormatting>
  <conditionalFormatting sqref="G21:G22">
    <cfRule type="expression" dxfId="9904" priority="11" stopIfTrue="1">
      <formula>AND(WEEKDAY(G$5)=1)</formula>
    </cfRule>
  </conditionalFormatting>
  <conditionalFormatting sqref="G11:H11">
    <cfRule type="expression" dxfId="9903" priority="121" stopIfTrue="1">
      <formula>AND(WEEKDAY(G$5)=1)</formula>
    </cfRule>
  </conditionalFormatting>
  <conditionalFormatting sqref="G17:H18">
    <cfRule type="expression" dxfId="9902" priority="22" stopIfTrue="1">
      <formula>AND(WEEKDAY(G$5)=1)</formula>
    </cfRule>
  </conditionalFormatting>
  <conditionalFormatting sqref="G12:I12">
    <cfRule type="expression" dxfId="9901" priority="94" stopIfTrue="1">
      <formula>AND(WEEKDAY(G$5)=1)</formula>
    </cfRule>
  </conditionalFormatting>
  <conditionalFormatting sqref="G19:I19">
    <cfRule type="expression" dxfId="9900" priority="171" stopIfTrue="1">
      <formula>AND(WEEKDAY(G$5)=1)</formula>
    </cfRule>
  </conditionalFormatting>
  <conditionalFormatting sqref="I16:I19 F18:H19 J18:AB19">
    <cfRule type="expression" dxfId="9899" priority="59" stopIfTrue="1">
      <formula>AND(WEEKDAY(F$5)=1)</formula>
    </cfRule>
  </conditionalFormatting>
  <conditionalFormatting sqref="I9:J12">
    <cfRule type="expression" dxfId="9898" priority="103" stopIfTrue="1">
      <formula>AND(WEEKDAY(I$5)=1)</formula>
    </cfRule>
  </conditionalFormatting>
  <conditionalFormatting sqref="J16:J22">
    <cfRule type="expression" dxfId="9897" priority="33" stopIfTrue="1">
      <formula>AND(WEEKDAY(J$5)=1)</formula>
    </cfRule>
  </conditionalFormatting>
  <conditionalFormatting sqref="J12:M15">
    <cfRule type="expression" dxfId="9896" priority="110" stopIfTrue="1">
      <formula>AND(WEEKDAY(J$5)=1)</formula>
    </cfRule>
  </conditionalFormatting>
  <conditionalFormatting sqref="J19:Q20">
    <cfRule type="expression" dxfId="9895" priority="62" stopIfTrue="1">
      <formula>AND(WEEKDAY(J$5)=1)</formula>
    </cfRule>
  </conditionalFormatting>
  <conditionalFormatting sqref="J8:S8">
    <cfRule type="expression" dxfId="9894" priority="109" stopIfTrue="1">
      <formula>AND(WEEKDAY(J$5)=1)</formula>
    </cfRule>
  </conditionalFormatting>
  <conditionalFormatting sqref="K11:M12">
    <cfRule type="expression" dxfId="9893" priority="116" stopIfTrue="1">
      <formula>AND(WEEKDAY(K$5)=1)</formula>
    </cfRule>
  </conditionalFormatting>
  <conditionalFormatting sqref="K17:N18">
    <cfRule type="expression" dxfId="9892" priority="39" stopIfTrue="1">
      <formula>AND(WEEKDAY(K$5)=1)</formula>
    </cfRule>
  </conditionalFormatting>
  <conditionalFormatting sqref="K21:N23">
    <cfRule type="expression" dxfId="9891" priority="40" stopIfTrue="1">
      <formula>AND(WEEKDAY(K$5)=1)</formula>
    </cfRule>
  </conditionalFormatting>
  <conditionalFormatting sqref="K9:P10">
    <cfRule type="expression" dxfId="9890" priority="131" stopIfTrue="1">
      <formula>AND(WEEKDAY(K$5)=1)</formula>
    </cfRule>
  </conditionalFormatting>
  <conditionalFormatting sqref="K16:P17">
    <cfRule type="expression" dxfId="9889" priority="260" stopIfTrue="1">
      <formula>AND(WEEKDAY(K$5)=1)</formula>
    </cfRule>
  </conditionalFormatting>
  <conditionalFormatting sqref="K21:P21">
    <cfRule type="expression" dxfId="9888" priority="281" stopIfTrue="1">
      <formula>AND(WEEKDAY(K$5)=1)</formula>
    </cfRule>
  </conditionalFormatting>
  <conditionalFormatting sqref="M20:O20">
    <cfRule type="expression" dxfId="9887" priority="69" stopIfTrue="1">
      <formula>AND(WEEKDAY(M$5)=1)</formula>
    </cfRule>
  </conditionalFormatting>
  <conditionalFormatting sqref="N18:N21">
    <cfRule type="expression" dxfId="9886" priority="160" stopIfTrue="1">
      <formula>AND(WEEKDAY(N$5)=1)</formula>
    </cfRule>
  </conditionalFormatting>
  <conditionalFormatting sqref="N11:S15">
    <cfRule type="expression" dxfId="9885" priority="86" stopIfTrue="1">
      <formula>AND(WEEKDAY(N$5)=1)</formula>
    </cfRule>
  </conditionalFormatting>
  <conditionalFormatting sqref="O10:O15">
    <cfRule type="expression" dxfId="9884" priority="111" stopIfTrue="1">
      <formula>AND(WEEKDAY(O$5)=1)</formula>
    </cfRule>
  </conditionalFormatting>
  <conditionalFormatting sqref="O17:P23">
    <cfRule type="expression" dxfId="9883" priority="6" stopIfTrue="1">
      <formula>AND(WEEKDAY(O$5)=1)</formula>
    </cfRule>
  </conditionalFormatting>
  <conditionalFormatting sqref="P10:Z10">
    <cfRule type="expression" dxfId="9882" priority="105" stopIfTrue="1">
      <formula>AND(WEEKDAY(P$5)=1)</formula>
    </cfRule>
  </conditionalFormatting>
  <conditionalFormatting sqref="P17:AG17">
    <cfRule type="expression" dxfId="9881" priority="14" stopIfTrue="1">
      <formula>AND(WEEKDAY(P$5)=1)</formula>
    </cfRule>
  </conditionalFormatting>
  <conditionalFormatting sqref="Q21:Q23">
    <cfRule type="expression" dxfId="9880" priority="4" stopIfTrue="1">
      <formula>AND(WEEKDAY(Q$5)=1)</formula>
    </cfRule>
  </conditionalFormatting>
  <conditionalFormatting sqref="Q17:R19">
    <cfRule type="expression" dxfId="9879" priority="18" stopIfTrue="1">
      <formula>AND(WEEKDAY(Q$5)=1)</formula>
    </cfRule>
  </conditionalFormatting>
  <conditionalFormatting sqref="Q9:S9 L10:N10 K11:O11">
    <cfRule type="expression" dxfId="9878" priority="149" stopIfTrue="1">
      <formula>AND(WEEKDAY(K$5)=1)</formula>
    </cfRule>
  </conditionalFormatting>
  <conditionalFormatting sqref="Q16:S16 L17:N17 L18:O18 Q18:T18 M19:N19 P19:T19 J20:K21">
    <cfRule type="expression" dxfId="9877" priority="299" stopIfTrue="1">
      <formula>AND(WEEKDAY(J$5)=1)</formula>
    </cfRule>
  </conditionalFormatting>
  <conditionalFormatting sqref="Q20:Y20">
    <cfRule type="expression" dxfId="9876" priority="84" stopIfTrue="1">
      <formula>AND(WEEKDAY(Q$5)=1)</formula>
    </cfRule>
  </conditionalFormatting>
  <conditionalFormatting sqref="Q11:Z11">
    <cfRule type="expression" dxfId="9875" priority="90" stopIfTrue="1">
      <formula>AND(WEEKDAY(Q$5)=1)</formula>
    </cfRule>
  </conditionalFormatting>
  <conditionalFormatting sqref="R21:R22">
    <cfRule type="expression" dxfId="9874" priority="55" stopIfTrue="1">
      <formula>AND(WEEKDAY(R$5)=1)</formula>
    </cfRule>
  </conditionalFormatting>
  <conditionalFormatting sqref="R21:AA21">
    <cfRule type="expression" dxfId="9873" priority="8" stopIfTrue="1">
      <formula>AND(WEEKDAY(R$5)=1)</formula>
    </cfRule>
  </conditionalFormatting>
  <conditionalFormatting sqref="S18:S22">
    <cfRule type="expression" dxfId="9872" priority="52" stopIfTrue="1">
      <formula>AND(WEEKDAY(S$5)=1)</formula>
    </cfRule>
  </conditionalFormatting>
  <conditionalFormatting sqref="T11:T16">
    <cfRule type="expression" dxfId="9871" priority="102" stopIfTrue="1">
      <formula>AND(WEEKDAY(T$5)=1)</formula>
    </cfRule>
  </conditionalFormatting>
  <conditionalFormatting sqref="T18:T23">
    <cfRule type="expression" dxfId="9870" priority="10" stopIfTrue="1">
      <formula>AND(WEEKDAY(T$5)=1)</formula>
    </cfRule>
  </conditionalFormatting>
  <conditionalFormatting sqref="T13:Y13">
    <cfRule type="expression" dxfId="9869" priority="1" stopIfTrue="1">
      <formula>AND(WEEKDAY(T$5)=1)</formula>
    </cfRule>
  </conditionalFormatting>
  <conditionalFormatting sqref="T17:Z20">
    <cfRule type="expression" dxfId="9868" priority="277" stopIfTrue="1">
      <formula>AND(WEEKDAY(T$5)=1)</formula>
    </cfRule>
  </conditionalFormatting>
  <conditionalFormatting sqref="U21:U23">
    <cfRule type="expression" dxfId="9867" priority="32" stopIfTrue="1">
      <formula>AND(WEEKDAY(U$5)=1)</formula>
    </cfRule>
  </conditionalFormatting>
  <conditionalFormatting sqref="U17:V19">
    <cfRule type="expression" dxfId="9866" priority="13" stopIfTrue="1">
      <formula>AND(WEEKDAY(U$5)=1)</formula>
    </cfRule>
  </conditionalFormatting>
  <conditionalFormatting sqref="U11:W12">
    <cfRule type="expression" dxfId="9865" priority="119" stopIfTrue="1">
      <formula>AND(WEEKDAY(U$5)=1)</formula>
    </cfRule>
  </conditionalFormatting>
  <conditionalFormatting sqref="U14:Z16">
    <cfRule type="expression" dxfId="9864" priority="177" stopIfTrue="1">
      <formula>AND(WEEKDAY(U$5)=1)</formula>
    </cfRule>
  </conditionalFormatting>
  <conditionalFormatting sqref="V21:X22">
    <cfRule type="expression" dxfId="9863" priority="49" stopIfTrue="1">
      <formula>AND(WEEKDAY(V$5)=1)</formula>
    </cfRule>
  </conditionalFormatting>
  <conditionalFormatting sqref="V12:Y12">
    <cfRule type="expression" dxfId="9862" priority="96" stopIfTrue="1">
      <formula>AND(WEEKDAY(V$5)=1)</formula>
    </cfRule>
  </conditionalFormatting>
  <conditionalFormatting sqref="V14:AA14 AG14:AH14">
    <cfRule type="expression" dxfId="9861" priority="266" stopIfTrue="1">
      <formula>AND(WEEKDAY(V$5)=1)</formula>
    </cfRule>
  </conditionalFormatting>
  <conditionalFormatting sqref="X19:Y19">
    <cfRule type="expression" dxfId="9860" priority="223" stopIfTrue="1">
      <formula>AND(WEEKDAY(X$5)=1)</formula>
    </cfRule>
  </conditionalFormatting>
  <conditionalFormatting sqref="X18:Z18">
    <cfRule type="expression" dxfId="9859" priority="162" stopIfTrue="1">
      <formula>AND(WEEKDAY(X$5)=1)</formula>
    </cfRule>
  </conditionalFormatting>
  <conditionalFormatting sqref="Z12:Z13">
    <cfRule type="expression" dxfId="9858" priority="97" stopIfTrue="1">
      <formula>AND(WEEKDAY(Z$5)=1)</formula>
    </cfRule>
  </conditionalFormatting>
  <conditionalFormatting sqref="Z19:Z20">
    <cfRule type="expression" dxfId="9857" priority="67" stopIfTrue="1">
      <formula>AND(WEEKDAY(Z$5)=1)</formula>
    </cfRule>
  </conditionalFormatting>
  <conditionalFormatting sqref="AA8:AB23">
    <cfRule type="expression" dxfId="9856" priority="27" stopIfTrue="1">
      <formula>AND(WEEKDAY(AA$5)=1)</formula>
    </cfRule>
  </conditionalFormatting>
  <conditionalFormatting sqref="AB10:AF10">
    <cfRule type="expression" dxfId="9855" priority="107" stopIfTrue="1">
      <formula>AND(WEEKDAY(AB$5)=1)</formula>
    </cfRule>
  </conditionalFormatting>
  <conditionalFormatting sqref="AC13">
    <cfRule type="expression" dxfId="9854" priority="98" stopIfTrue="1">
      <formula>AND(WEEKDAY(AC$5)=1)</formula>
    </cfRule>
  </conditionalFormatting>
  <conditionalFormatting sqref="AC19:AC23">
    <cfRule type="expression" dxfId="9853" priority="3" stopIfTrue="1">
      <formula>AND(WEEKDAY(AC$5)=1)</formula>
    </cfRule>
  </conditionalFormatting>
  <conditionalFormatting sqref="AC8:AF22">
    <cfRule type="expression" dxfId="9852" priority="112" stopIfTrue="1">
      <formula>AND(WEEKDAY(AC$5)=1)</formula>
    </cfRule>
  </conditionalFormatting>
  <conditionalFormatting sqref="AC20:AH20">
    <cfRule type="expression" dxfId="9851" priority="37" stopIfTrue="1">
      <formula>AND(WEEKDAY(AC$5)=1)</formula>
    </cfRule>
  </conditionalFormatting>
  <conditionalFormatting sqref="AD12">
    <cfRule type="expression" dxfId="9850" priority="140" stopIfTrue="1">
      <formula>AND(WEEKDAY(AD$5)=1)</formula>
    </cfRule>
  </conditionalFormatting>
  <conditionalFormatting sqref="AD19">
    <cfRule type="expression" dxfId="9849" priority="275" stopIfTrue="1">
      <formula>AND(WEEKDAY(AD$5)=1)</formula>
    </cfRule>
  </conditionalFormatting>
  <conditionalFormatting sqref="AD23:AG23">
    <cfRule type="expression" dxfId="9848" priority="28" stopIfTrue="1">
      <formula>AND(WEEKDAY(AD$5)=1)</formula>
    </cfRule>
  </conditionalFormatting>
  <conditionalFormatting sqref="AE18">
    <cfRule type="expression" dxfId="9847" priority="42" stopIfTrue="1">
      <formula>AND(WEEKDAY(AE$5)=1)</formula>
    </cfRule>
  </conditionalFormatting>
  <conditionalFormatting sqref="AG8:AG23">
    <cfRule type="expression" dxfId="9846" priority="189" stopIfTrue="1">
      <formula>AND(WEEKDAY(AG$5)=1)</formula>
    </cfRule>
  </conditionalFormatting>
  <conditionalFormatting sqref="AH8:AH22">
    <cfRule type="expression" dxfId="9845" priority="164" stopIfTrue="1">
      <formula>AND(WEEKDAY(AH$5)=1)</formula>
    </cfRule>
  </conditionalFormatting>
  <conditionalFormatting sqref="AI8:AK25 AN8:AN26">
    <cfRule type="cellIs" dxfId="9844" priority="652" stopIfTrue="1" operator="equal">
      <formula>0</formula>
    </cfRule>
  </conditionalFormatting>
  <dataValidations count="4">
    <dataValidation type="list" allowBlank="1" showInputMessage="1" showErrorMessage="1" sqref="X12 AB12 M13:N13 Y13:Z13 AB13:AD13 E20 Y22 AC22 N23:O23 AA23 AC23:AE23 E25:AH25 F14:F19 P8:P16 Q17:Q23 X8:X10 Y15:Y20 Z18:Z22 AB8:AB10 AC17:AC20 AG8:AG16 AH8:AH19 AH21:AH22 G17:J22 T17:U23 M8:O12 Y8:AA12 G14:I16 M14:O16 N17:P22 AD17:AG22 AC8:AF12 J8:L16 S8:T16 F8:I12 D8:E19 Q8:R12 D21:F22 Q14:R16 U14:X16 Z14:AF16 AA17:AB22 R17:S22 K17:M23 V17:X22 U8:W12" xr:uid="{00000000-0002-0000-3000-000000000000}">
      <formula1>"ヤ,2早,3早,2オ,3オ,2－,3－,－,日,有,2,3,事,ﾍﾙ,ｹｱ,6:30,7:00,8:30,10:30,研"</formula1>
    </dataValidation>
    <dataValidation type="list" allowBlank="1" showInputMessage="1" showErrorMessage="1" sqref="AB11 AC21" xr:uid="{00000000-0002-0000-3000-000001000000}">
      <formula1>"ヤ,2早,3早,2オ,3オ,2－,3－,－,日,有,2,3,事,ﾍﾙ,ｹｱ,6:30,7:00,8:30,8:00,研"</formula1>
    </dataValidation>
    <dataValidation type="list" allowBlank="1" showInputMessage="1" showErrorMessage="1" sqref="X11 F13:I13 O13 Q13:R13 U13:X13 AA13 AE13:AF13 D20 F20 AH20 Y21 G23:J23 P23 R23:S23 V23:Z23 AB23 AF23:AG23 G24:AG24 D23:D25 AH23:AH24 E23:F24" xr:uid="{00000000-0002-0000-3000-000002000000}">
      <formula1>"ヤ,2早,3早,2オ,3オ,2－,3－,－,日,有,2,3,"</formula1>
    </dataValidation>
    <dataValidation type="list" allowBlank="1" showInputMessage="1" showErrorMessage="1" sqref="Y14 Z17 C56" xr:uid="{00000000-0002-0000-3000-000003000000}">
      <formula1>"ヤ,2早,3早,2オ,3オ,2－,3－,－,日,有,2,3,事,ﾍﾙ,ｹｱ,6:30,7:00,8:30,10:00,研"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X60"/>
  <sheetViews>
    <sheetView workbookViewId="0">
      <selection activeCell="Q27" sqref="Q27:Q3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2" width="3.1640625" customWidth="1" outlineLevel="1"/>
    <col min="43" max="43" width="3.33203125" customWidth="1" outlineLevel="1"/>
    <col min="44" max="44" width="4.33203125" customWidth="1" outlineLevel="1"/>
    <col min="45" max="45" width="3.6640625" customWidth="1" outlineLevel="1"/>
    <col min="46" max="46" width="4.6640625" customWidth="1" outlineLevel="1"/>
    <col min="47" max="47" width="3.33203125" customWidth="1" outlineLevel="1"/>
    <col min="48" max="48" width="4.33203125" customWidth="1" outlineLevel="1"/>
    <col min="49" max="49" width="3.6640625" customWidth="1" outlineLevel="1"/>
    <col min="50" max="50" width="4.6640625" customWidth="1" outlineLevel="1"/>
  </cols>
  <sheetData>
    <row r="1" spans="1:50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50" ht="15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50" ht="14">
      <c r="A3" s="3"/>
      <c r="B3" s="3"/>
      <c r="C3" s="3"/>
      <c r="D3" s="3"/>
      <c r="E3" s="3"/>
      <c r="F3" s="3"/>
      <c r="G3" s="436"/>
      <c r="H3" s="502"/>
      <c r="I3" s="436"/>
      <c r="J3" s="436"/>
      <c r="K3" s="436"/>
      <c r="L3" s="436"/>
      <c r="M3" s="436"/>
      <c r="N3" s="436"/>
      <c r="O3" s="507"/>
      <c r="P3" s="436"/>
      <c r="Q3" s="436"/>
      <c r="R3" s="436"/>
      <c r="S3" s="436"/>
      <c r="T3" s="436"/>
      <c r="U3" s="436"/>
      <c r="V3" s="436"/>
      <c r="W3" s="436"/>
      <c r="X3" s="436"/>
      <c r="Y3" s="513"/>
      <c r="Z3" s="513"/>
      <c r="AA3" s="513"/>
      <c r="AB3" s="513"/>
      <c r="AC3" s="513"/>
      <c r="AD3" s="514"/>
      <c r="AE3" s="514"/>
      <c r="AF3" s="515"/>
      <c r="AG3" s="515"/>
      <c r="AH3" s="517"/>
      <c r="AI3" s="4"/>
      <c r="AJ3" s="3"/>
      <c r="AK3" s="3"/>
      <c r="AL3" s="3"/>
    </row>
    <row r="4" spans="1:50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50" ht="24" hidden="1" customHeight="1">
      <c r="A5" s="1254"/>
      <c r="B5" s="1255"/>
      <c r="C5" s="1248"/>
      <c r="D5" s="10">
        <f>DATE($A$1,$D$2,1)</f>
        <v>44348</v>
      </c>
      <c r="E5" s="11">
        <f>DATE($A$1,$D$2,2)</f>
        <v>44349</v>
      </c>
      <c r="F5" s="11">
        <f>DATE($A$1,$D$2,3)</f>
        <v>44350</v>
      </c>
      <c r="G5" s="11">
        <f>DATE($A$1,$D$2,4)</f>
        <v>44351</v>
      </c>
      <c r="H5" s="11">
        <f>DATE($A$1,$D$2,5)</f>
        <v>44352</v>
      </c>
      <c r="I5" s="11">
        <f>DATE($A$1,$D$2,6)</f>
        <v>44353</v>
      </c>
      <c r="J5" s="11">
        <f>DATE($A$1,$D$2,7)</f>
        <v>44354</v>
      </c>
      <c r="K5" s="11">
        <f>DATE($A$1,$D$2,8)</f>
        <v>44355</v>
      </c>
      <c r="L5" s="11">
        <f>DATE($A$1,$D$2,9)</f>
        <v>44356</v>
      </c>
      <c r="M5" s="11">
        <f>DATE($A$1,$D$2,10)</f>
        <v>44357</v>
      </c>
      <c r="N5" s="56">
        <f>DATE($A$1,$D$2,11)</f>
        <v>44358</v>
      </c>
      <c r="O5" s="11">
        <f>DATE($A$1,$D$2,12)</f>
        <v>44359</v>
      </c>
      <c r="P5" s="11">
        <f>DATE($A$1,$D$2,13)</f>
        <v>44360</v>
      </c>
      <c r="Q5" s="11">
        <f>DATE($A$1,$D$2,14)</f>
        <v>44361</v>
      </c>
      <c r="R5" s="11">
        <f>DATE($A$1,$D$2,15)</f>
        <v>44362</v>
      </c>
      <c r="S5" s="11">
        <f>DATE($A$1,$D$2,16)</f>
        <v>44363</v>
      </c>
      <c r="T5" s="11">
        <f>DATE($A$1,$D$2,17)</f>
        <v>44364</v>
      </c>
      <c r="U5" s="11">
        <f>DATE($A$1,$D$2,18)</f>
        <v>44365</v>
      </c>
      <c r="V5" s="11">
        <f>DATE($A$1,$D$2,19)</f>
        <v>44366</v>
      </c>
      <c r="W5" s="11">
        <f>DATE($A$1,$D$2,20)</f>
        <v>44367</v>
      </c>
      <c r="X5" s="11">
        <f>DATE($A$1,$D$2,21)</f>
        <v>44368</v>
      </c>
      <c r="Y5" s="11">
        <f>DATE($A$1,$D$2,22)</f>
        <v>44369</v>
      </c>
      <c r="Z5" s="11">
        <f>DATE($A$1,$D$2,23)</f>
        <v>44370</v>
      </c>
      <c r="AA5" s="11">
        <f>DATE($A$1,$D$2,24)</f>
        <v>44371</v>
      </c>
      <c r="AB5" s="11">
        <f>DATE($A$1,$D$2,25)</f>
        <v>44372</v>
      </c>
      <c r="AC5" s="11">
        <f>DATE($A$1,$D$2,26)</f>
        <v>44373</v>
      </c>
      <c r="AD5" s="11">
        <f>DATE($A$1,$D$2,27)</f>
        <v>44374</v>
      </c>
      <c r="AE5" s="11">
        <f>DATE($A$1,$D$2,28)</f>
        <v>44375</v>
      </c>
      <c r="AF5" s="88">
        <f>DATE($A$1,$D$2,29)</f>
        <v>44376</v>
      </c>
      <c r="AG5" s="11">
        <f>DATE($A$1,$D$2,30)</f>
        <v>44377</v>
      </c>
      <c r="AH5" s="478">
        <f>DATE($A$1,$D$2,31)</f>
        <v>44378</v>
      </c>
      <c r="AI5" s="90"/>
      <c r="AJ5" s="90"/>
      <c r="AK5" s="91"/>
      <c r="AL5" s="1267"/>
    </row>
    <row r="6" spans="1:50" ht="14">
      <c r="A6" s="1254"/>
      <c r="B6" s="1255"/>
      <c r="C6" s="1248"/>
      <c r="D6" s="158">
        <f t="shared" ref="D6:AH6" si="0">IF(MONTH(D5)&gt;$D$2,"",D5)</f>
        <v>44348</v>
      </c>
      <c r="E6" s="159">
        <f t="shared" si="0"/>
        <v>44349</v>
      </c>
      <c r="F6" s="159">
        <f t="shared" si="0"/>
        <v>44350</v>
      </c>
      <c r="G6" s="159">
        <f t="shared" si="0"/>
        <v>44351</v>
      </c>
      <c r="H6" s="159">
        <f t="shared" si="0"/>
        <v>44352</v>
      </c>
      <c r="I6" s="159">
        <f t="shared" si="0"/>
        <v>44353</v>
      </c>
      <c r="J6" s="159">
        <f t="shared" si="0"/>
        <v>44354</v>
      </c>
      <c r="K6" s="159">
        <f t="shared" si="0"/>
        <v>44355</v>
      </c>
      <c r="L6" s="159">
        <f t="shared" si="0"/>
        <v>44356</v>
      </c>
      <c r="M6" s="159">
        <f t="shared" si="0"/>
        <v>44357</v>
      </c>
      <c r="N6" s="159">
        <f t="shared" si="0"/>
        <v>44358</v>
      </c>
      <c r="O6" s="159">
        <f t="shared" si="0"/>
        <v>44359</v>
      </c>
      <c r="P6" s="159">
        <f t="shared" si="0"/>
        <v>44360</v>
      </c>
      <c r="Q6" s="159">
        <f t="shared" si="0"/>
        <v>44361</v>
      </c>
      <c r="R6" s="159">
        <f t="shared" si="0"/>
        <v>44362</v>
      </c>
      <c r="S6" s="159">
        <f t="shared" si="0"/>
        <v>44363</v>
      </c>
      <c r="T6" s="159">
        <f t="shared" si="0"/>
        <v>44364</v>
      </c>
      <c r="U6" s="159">
        <f t="shared" si="0"/>
        <v>44365</v>
      </c>
      <c r="V6" s="159">
        <f t="shared" si="0"/>
        <v>44366</v>
      </c>
      <c r="W6" s="315">
        <f t="shared" si="0"/>
        <v>44367</v>
      </c>
      <c r="X6" s="159">
        <f t="shared" si="0"/>
        <v>44368</v>
      </c>
      <c r="Y6" s="159">
        <f t="shared" si="0"/>
        <v>44369</v>
      </c>
      <c r="Z6" s="159">
        <f t="shared" si="0"/>
        <v>44370</v>
      </c>
      <c r="AA6" s="159">
        <f t="shared" si="0"/>
        <v>44371</v>
      </c>
      <c r="AB6" s="159">
        <f t="shared" si="0"/>
        <v>44372</v>
      </c>
      <c r="AC6" s="159">
        <f t="shared" si="0"/>
        <v>44373</v>
      </c>
      <c r="AD6" s="159">
        <f t="shared" si="0"/>
        <v>44374</v>
      </c>
      <c r="AE6" s="159">
        <f t="shared" si="0"/>
        <v>44375</v>
      </c>
      <c r="AF6" s="116">
        <f t="shared" si="0"/>
        <v>44376</v>
      </c>
      <c r="AG6" s="159">
        <f t="shared" si="0"/>
        <v>44377</v>
      </c>
      <c r="AH6" s="431" t="str">
        <f t="shared" si="0"/>
        <v/>
      </c>
      <c r="AI6" s="92"/>
      <c r="AJ6" s="93"/>
      <c r="AK6" s="94"/>
      <c r="AL6" s="1267"/>
    </row>
    <row r="7" spans="1:50" ht="14">
      <c r="A7" s="1254"/>
      <c r="B7" s="1255"/>
      <c r="C7" s="15"/>
      <c r="D7" s="134" t="str">
        <f t="shared" ref="D7:AH7" si="1">IF(D6="","",CHOOSE(WEEKDAY(D6,1),"日","月","火","水","木","金","土"))</f>
        <v>火</v>
      </c>
      <c r="E7" s="134" t="str">
        <f t="shared" si="1"/>
        <v>水</v>
      </c>
      <c r="F7" s="134" t="str">
        <f t="shared" si="1"/>
        <v>木</v>
      </c>
      <c r="G7" s="134" t="str">
        <f t="shared" si="1"/>
        <v>金</v>
      </c>
      <c r="H7" s="134" t="str">
        <f t="shared" si="1"/>
        <v>土</v>
      </c>
      <c r="I7" s="161" t="str">
        <f t="shared" si="1"/>
        <v>日</v>
      </c>
      <c r="J7" s="134" t="str">
        <f t="shared" si="1"/>
        <v>月</v>
      </c>
      <c r="K7" s="134" t="str">
        <f t="shared" si="1"/>
        <v>火</v>
      </c>
      <c r="L7" s="134" t="str">
        <f t="shared" si="1"/>
        <v>水</v>
      </c>
      <c r="M7" s="134" t="str">
        <f t="shared" si="1"/>
        <v>木</v>
      </c>
      <c r="N7" s="134" t="str">
        <f t="shared" si="1"/>
        <v>金</v>
      </c>
      <c r="O7" s="134" t="str">
        <f t="shared" si="1"/>
        <v>土</v>
      </c>
      <c r="P7" s="161" t="str">
        <f t="shared" si="1"/>
        <v>日</v>
      </c>
      <c r="Q7" s="134" t="str">
        <f t="shared" si="1"/>
        <v>月</v>
      </c>
      <c r="R7" s="134" t="str">
        <f t="shared" si="1"/>
        <v>火</v>
      </c>
      <c r="S7" s="134" t="str">
        <f t="shared" si="1"/>
        <v>水</v>
      </c>
      <c r="T7" s="134" t="str">
        <f t="shared" si="1"/>
        <v>木</v>
      </c>
      <c r="U7" s="134" t="str">
        <f t="shared" si="1"/>
        <v>金</v>
      </c>
      <c r="V7" s="134" t="str">
        <f t="shared" si="1"/>
        <v>土</v>
      </c>
      <c r="W7" s="287" t="str">
        <f t="shared" si="1"/>
        <v>日</v>
      </c>
      <c r="X7" s="134" t="str">
        <f t="shared" si="1"/>
        <v>月</v>
      </c>
      <c r="Y7" s="134" t="str">
        <f t="shared" si="1"/>
        <v>火</v>
      </c>
      <c r="Z7" s="134" t="str">
        <f t="shared" si="1"/>
        <v>水</v>
      </c>
      <c r="AA7" s="134" t="str">
        <f t="shared" si="1"/>
        <v>木</v>
      </c>
      <c r="AB7" s="134" t="str">
        <f t="shared" si="1"/>
        <v>金</v>
      </c>
      <c r="AC7" s="134" t="str">
        <f t="shared" si="1"/>
        <v>土</v>
      </c>
      <c r="AD7" s="161" t="str">
        <f t="shared" si="1"/>
        <v>日</v>
      </c>
      <c r="AE7" s="134" t="str">
        <f t="shared" si="1"/>
        <v>月</v>
      </c>
      <c r="AF7" s="117" t="str">
        <f t="shared" si="1"/>
        <v>火</v>
      </c>
      <c r="AG7" s="134" t="str">
        <f t="shared" si="1"/>
        <v>水</v>
      </c>
      <c r="AH7" s="250" t="str">
        <f t="shared" si="1"/>
        <v/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22</v>
      </c>
      <c r="AQ7" t="s">
        <v>23</v>
      </c>
      <c r="AR7" t="s">
        <v>24</v>
      </c>
      <c r="AS7" t="s">
        <v>25</v>
      </c>
      <c r="AT7" t="s">
        <v>26</v>
      </c>
      <c r="AU7" t="s">
        <v>27</v>
      </c>
      <c r="AV7" t="s">
        <v>28</v>
      </c>
      <c r="AW7" t="s">
        <v>29</v>
      </c>
      <c r="AX7" t="s">
        <v>30</v>
      </c>
    </row>
    <row r="8" spans="1:50" ht="14">
      <c r="A8" s="19" t="s">
        <v>31</v>
      </c>
      <c r="B8" s="20" t="s">
        <v>32</v>
      </c>
      <c r="C8" s="21" t="s">
        <v>39</v>
      </c>
      <c r="D8" s="42" t="s">
        <v>34</v>
      </c>
      <c r="E8" s="107" t="s">
        <v>21</v>
      </c>
      <c r="F8" s="107" t="s">
        <v>37</v>
      </c>
      <c r="G8" s="107" t="s">
        <v>37</v>
      </c>
      <c r="H8" s="107" t="s">
        <v>42</v>
      </c>
      <c r="I8" s="42" t="s">
        <v>24</v>
      </c>
      <c r="J8" s="42" t="s">
        <v>34</v>
      </c>
      <c r="K8" s="42" t="s">
        <v>21</v>
      </c>
      <c r="L8" s="42" t="s">
        <v>37</v>
      </c>
      <c r="M8" s="42" t="s">
        <v>37</v>
      </c>
      <c r="N8" s="42" t="s">
        <v>28</v>
      </c>
      <c r="O8" s="42" t="s">
        <v>34</v>
      </c>
      <c r="P8" s="42" t="s">
        <v>21</v>
      </c>
      <c r="Q8" s="151" t="s">
        <v>21</v>
      </c>
      <c r="R8" s="42" t="s">
        <v>37</v>
      </c>
      <c r="S8" s="42" t="s">
        <v>36</v>
      </c>
      <c r="T8" s="42" t="s">
        <v>37</v>
      </c>
      <c r="U8" s="42" t="s">
        <v>21</v>
      </c>
      <c r="V8" s="42" t="s">
        <v>21</v>
      </c>
      <c r="W8" s="42" t="s">
        <v>41</v>
      </c>
      <c r="X8" s="42" t="s">
        <v>28</v>
      </c>
      <c r="Y8" s="42" t="s">
        <v>34</v>
      </c>
      <c r="Z8" s="42" t="s">
        <v>21</v>
      </c>
      <c r="AA8" s="42" t="s">
        <v>37</v>
      </c>
      <c r="AB8" s="107" t="s">
        <v>28</v>
      </c>
      <c r="AC8" s="42" t="s">
        <v>34</v>
      </c>
      <c r="AD8" s="42" t="s">
        <v>21</v>
      </c>
      <c r="AE8" s="42" t="s">
        <v>24</v>
      </c>
      <c r="AF8" s="42" t="s">
        <v>34</v>
      </c>
      <c r="AG8" s="107" t="s">
        <v>21</v>
      </c>
      <c r="AH8" s="42"/>
      <c r="AI8" s="99">
        <f t="shared" ref="AI8:AI22" si="2">SUM(AO9:AP9)</f>
        <v>18</v>
      </c>
      <c r="AJ8" s="100">
        <f t="shared" ref="AJ8:AJ25" si="3">COUNTIF(D8:AH8,"有")</f>
        <v>0</v>
      </c>
      <c r="AK8" s="101">
        <f t="shared" ref="AK8:AK22" si="4">SUM(AQ9:AX9)</f>
        <v>20</v>
      </c>
      <c r="AL8" s="102" t="s">
        <v>38</v>
      </c>
      <c r="AM8" s="103"/>
      <c r="AN8" s="55">
        <f>COUNTIF(D8:AH8,"日")</f>
        <v>7</v>
      </c>
      <c r="AO8" s="55" t="e">
        <f>COUNTIF(#REF!,"ヤ")</f>
        <v>#REF!</v>
      </c>
      <c r="AP8" s="55" t="e">
        <f>COUNTIF(#REF!,"ﾔ")</f>
        <v>#REF!</v>
      </c>
      <c r="AQ8" s="55" t="e">
        <f>COUNTIF(#REF!,"2-")</f>
        <v>#REF!</v>
      </c>
      <c r="AR8" s="55" t="e">
        <f>COUNTIF(#REF!,"2－")</f>
        <v>#REF!</v>
      </c>
      <c r="AS8" s="55" t="e">
        <f>COUNTIF(#REF!,"２-")</f>
        <v>#REF!</v>
      </c>
      <c r="AT8" s="55" t="e">
        <f>COUNTIF(#REF!,"２－")</f>
        <v>#REF!</v>
      </c>
      <c r="AU8" s="55" t="e">
        <f>COUNTIF(#REF!,"3-")</f>
        <v>#REF!</v>
      </c>
      <c r="AV8" s="55" t="e">
        <f>COUNTIF(#REF!,"3－")</f>
        <v>#REF!</v>
      </c>
      <c r="AW8" s="55" t="e">
        <f>COUNTIF(#REF!,"３-")</f>
        <v>#REF!</v>
      </c>
      <c r="AX8" s="55" t="e">
        <f>COUNTIF(#REF!,"３－")</f>
        <v>#REF!</v>
      </c>
    </row>
    <row r="9" spans="1:50" ht="14">
      <c r="A9" s="19" t="s">
        <v>31</v>
      </c>
      <c r="B9" s="20" t="s">
        <v>32</v>
      </c>
      <c r="C9" s="21" t="s">
        <v>45</v>
      </c>
      <c r="D9" s="42" t="s">
        <v>37</v>
      </c>
      <c r="E9" s="107" t="s">
        <v>37</v>
      </c>
      <c r="F9" s="107" t="s">
        <v>21</v>
      </c>
      <c r="G9" s="29" t="s">
        <v>21</v>
      </c>
      <c r="H9" s="29" t="s">
        <v>21</v>
      </c>
      <c r="I9" s="127" t="s">
        <v>37</v>
      </c>
      <c r="J9" s="508" t="s">
        <v>37</v>
      </c>
      <c r="K9" s="42" t="s">
        <v>37</v>
      </c>
      <c r="L9" s="42" t="s">
        <v>21</v>
      </c>
      <c r="M9" s="42" t="s">
        <v>21</v>
      </c>
      <c r="N9" s="42" t="s">
        <v>37</v>
      </c>
      <c r="O9" s="42" t="s">
        <v>37</v>
      </c>
      <c r="P9" s="42" t="s">
        <v>37</v>
      </c>
      <c r="Q9" s="42" t="s">
        <v>37</v>
      </c>
      <c r="R9" s="42" t="s">
        <v>21</v>
      </c>
      <c r="S9" s="42" t="s">
        <v>37</v>
      </c>
      <c r="T9" s="42" t="s">
        <v>21</v>
      </c>
      <c r="U9" s="42" t="s">
        <v>37</v>
      </c>
      <c r="V9" s="42" t="s">
        <v>37</v>
      </c>
      <c r="W9" s="42" t="s">
        <v>21</v>
      </c>
      <c r="X9" s="42" t="s">
        <v>37</v>
      </c>
      <c r="Y9" s="42" t="s">
        <v>37</v>
      </c>
      <c r="Z9" s="42" t="s">
        <v>37</v>
      </c>
      <c r="AA9" s="42" t="s">
        <v>35</v>
      </c>
      <c r="AB9" s="42" t="s">
        <v>37</v>
      </c>
      <c r="AC9" s="29" t="s">
        <v>21</v>
      </c>
      <c r="AD9" s="42" t="s">
        <v>37</v>
      </c>
      <c r="AE9" s="151" t="s">
        <v>37</v>
      </c>
      <c r="AF9" s="42" t="s">
        <v>37</v>
      </c>
      <c r="AG9" s="107" t="s">
        <v>37</v>
      </c>
      <c r="AH9" s="42"/>
      <c r="AI9" s="99">
        <f t="shared" si="2"/>
        <v>18</v>
      </c>
      <c r="AJ9" s="100">
        <f t="shared" si="3"/>
        <v>1</v>
      </c>
      <c r="AK9" s="101">
        <f t="shared" si="4"/>
        <v>0</v>
      </c>
      <c r="AL9" s="102" t="s">
        <v>38</v>
      </c>
      <c r="AM9" s="103"/>
      <c r="AN9" s="55">
        <f>COUNTIF(D9:AH9,"日")</f>
        <v>20</v>
      </c>
      <c r="AO9" s="55">
        <f t="shared" ref="AO9:AO23" si="5">COUNTIF(D8:AH8,"ヤ")</f>
        <v>9</v>
      </c>
      <c r="AP9" s="55">
        <f t="shared" ref="AP9:AP23" si="6">COUNTIF(D8:AH8,"ﾔ")</f>
        <v>9</v>
      </c>
      <c r="AQ9" s="55">
        <f t="shared" ref="AQ9:AQ23" si="7">COUNTIF(D8:AH8,"2-")</f>
        <v>2</v>
      </c>
      <c r="AR9" s="55">
        <f t="shared" ref="AR9:AR23" si="8">COUNTIF(D8:AH8,"2－")</f>
        <v>2</v>
      </c>
      <c r="AS9" s="55">
        <f t="shared" ref="AS9:AS23" si="9">COUNTIF(D8:AH8,"２-")</f>
        <v>2</v>
      </c>
      <c r="AT9" s="55">
        <f t="shared" ref="AT9:AT23" si="10">COUNTIF(D8:AH8,"２－")</f>
        <v>2</v>
      </c>
      <c r="AU9" s="55">
        <f t="shared" ref="AU9:AU23" si="11">COUNTIF(D8:AH8,"3-")</f>
        <v>3</v>
      </c>
      <c r="AV9" s="55">
        <f t="shared" ref="AV9:AV23" si="12">COUNTIF(D8:AH8,"3－")</f>
        <v>3</v>
      </c>
      <c r="AW9" s="55">
        <f t="shared" ref="AW9:AW23" si="13">COUNTIF(D8:AH8,"３-")</f>
        <v>3</v>
      </c>
      <c r="AX9" s="55">
        <f t="shared" ref="AX9:AX23" si="14">COUNTIF(D8:AH8,"３－")</f>
        <v>3</v>
      </c>
    </row>
    <row r="10" spans="1:50" ht="14">
      <c r="A10" s="19" t="s">
        <v>31</v>
      </c>
      <c r="B10" s="20" t="s">
        <v>32</v>
      </c>
      <c r="C10" s="21" t="s">
        <v>160</v>
      </c>
      <c r="D10" s="42" t="s">
        <v>36</v>
      </c>
      <c r="E10" s="107" t="s">
        <v>36</v>
      </c>
      <c r="F10" s="107" t="s">
        <v>21</v>
      </c>
      <c r="G10" s="107" t="s">
        <v>21</v>
      </c>
      <c r="H10" s="107" t="s">
        <v>37</v>
      </c>
      <c r="I10" s="42" t="s">
        <v>21</v>
      </c>
      <c r="J10" s="107" t="s">
        <v>40</v>
      </c>
      <c r="K10" s="42" t="s">
        <v>41</v>
      </c>
      <c r="L10" s="42" t="s">
        <v>42</v>
      </c>
      <c r="M10" s="42" t="s">
        <v>21</v>
      </c>
      <c r="N10" s="42" t="s">
        <v>40</v>
      </c>
      <c r="O10" s="42" t="s">
        <v>41</v>
      </c>
      <c r="P10" s="42" t="s">
        <v>40</v>
      </c>
      <c r="Q10" s="151" t="s">
        <v>37</v>
      </c>
      <c r="R10" s="42" t="s">
        <v>21</v>
      </c>
      <c r="S10" s="42" t="s">
        <v>41</v>
      </c>
      <c r="T10" s="42" t="s">
        <v>40</v>
      </c>
      <c r="U10" s="107" t="s">
        <v>42</v>
      </c>
      <c r="V10" s="42" t="s">
        <v>21</v>
      </c>
      <c r="W10" s="42" t="s">
        <v>24</v>
      </c>
      <c r="X10" s="42" t="s">
        <v>34</v>
      </c>
      <c r="Y10" s="42" t="s">
        <v>21</v>
      </c>
      <c r="Z10" s="42" t="s">
        <v>36</v>
      </c>
      <c r="AA10" s="42" t="s">
        <v>42</v>
      </c>
      <c r="AB10" s="29" t="s">
        <v>21</v>
      </c>
      <c r="AC10" s="42" t="s">
        <v>37</v>
      </c>
      <c r="AD10" s="42" t="s">
        <v>42</v>
      </c>
      <c r="AE10" s="42" t="s">
        <v>21</v>
      </c>
      <c r="AF10" s="42" t="s">
        <v>24</v>
      </c>
      <c r="AG10" s="107" t="s">
        <v>34</v>
      </c>
      <c r="AH10" s="42"/>
      <c r="AI10" s="99">
        <f t="shared" si="2"/>
        <v>18</v>
      </c>
      <c r="AJ10" s="100">
        <f t="shared" si="3"/>
        <v>0</v>
      </c>
      <c r="AK10" s="101">
        <f t="shared" si="4"/>
        <v>8</v>
      </c>
      <c r="AL10" s="102" t="s">
        <v>38</v>
      </c>
      <c r="AM10" s="103"/>
      <c r="AN10" s="55">
        <f>COUNTIF(D10:AH10,"日")</f>
        <v>3</v>
      </c>
      <c r="AO10" s="55">
        <f t="shared" si="5"/>
        <v>9</v>
      </c>
      <c r="AP10" s="55">
        <f t="shared" si="6"/>
        <v>9</v>
      </c>
      <c r="AQ10" s="55">
        <f t="shared" si="7"/>
        <v>0</v>
      </c>
      <c r="AR10" s="55">
        <f t="shared" si="8"/>
        <v>0</v>
      </c>
      <c r="AS10" s="55">
        <f t="shared" si="9"/>
        <v>0</v>
      </c>
      <c r="AT10" s="55">
        <f t="shared" si="10"/>
        <v>0</v>
      </c>
      <c r="AU10" s="55">
        <f t="shared" si="11"/>
        <v>0</v>
      </c>
      <c r="AV10" s="55">
        <f t="shared" si="12"/>
        <v>0</v>
      </c>
      <c r="AW10" s="55">
        <f t="shared" si="13"/>
        <v>0</v>
      </c>
      <c r="AX10" s="55">
        <f t="shared" si="14"/>
        <v>0</v>
      </c>
    </row>
    <row r="11" spans="1:50" ht="14">
      <c r="A11" s="19"/>
      <c r="B11" s="20"/>
      <c r="C11" s="21"/>
      <c r="D11" s="42"/>
      <c r="E11" s="107"/>
      <c r="F11" s="495"/>
      <c r="G11" s="107"/>
      <c r="H11" s="107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107"/>
      <c r="AD11" s="42"/>
      <c r="AE11" s="42"/>
      <c r="AF11" s="42"/>
      <c r="AG11" s="107"/>
      <c r="AH11" s="42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9</v>
      </c>
      <c r="AP11" s="55">
        <f t="shared" si="6"/>
        <v>9</v>
      </c>
      <c r="AQ11" s="55">
        <f t="shared" si="7"/>
        <v>2</v>
      </c>
      <c r="AR11" s="55">
        <f t="shared" si="8"/>
        <v>2</v>
      </c>
      <c r="AS11" s="55">
        <f t="shared" si="9"/>
        <v>2</v>
      </c>
      <c r="AT11" s="55">
        <f t="shared" si="10"/>
        <v>2</v>
      </c>
      <c r="AU11" s="55">
        <f t="shared" si="11"/>
        <v>0</v>
      </c>
      <c r="AV11" s="55">
        <f t="shared" si="12"/>
        <v>0</v>
      </c>
      <c r="AW11" s="55">
        <f t="shared" si="13"/>
        <v>0</v>
      </c>
      <c r="AX11" s="55">
        <f t="shared" si="14"/>
        <v>0</v>
      </c>
    </row>
    <row r="12" spans="1:50" ht="14">
      <c r="A12" s="19" t="s">
        <v>46</v>
      </c>
      <c r="B12" s="20" t="s">
        <v>32</v>
      </c>
      <c r="C12" s="32" t="s">
        <v>47</v>
      </c>
      <c r="D12" s="42" t="s">
        <v>42</v>
      </c>
      <c r="E12" s="107" t="s">
        <v>42</v>
      </c>
      <c r="F12" s="495" t="s">
        <v>36</v>
      </c>
      <c r="G12" s="143" t="s">
        <v>21</v>
      </c>
      <c r="H12" s="107" t="s">
        <v>21</v>
      </c>
      <c r="I12" s="42" t="s">
        <v>42</v>
      </c>
      <c r="J12" s="151" t="s">
        <v>141</v>
      </c>
      <c r="K12" s="42" t="s">
        <v>40</v>
      </c>
      <c r="L12" s="42" t="s">
        <v>21</v>
      </c>
      <c r="M12" s="42" t="s">
        <v>24</v>
      </c>
      <c r="N12" s="42" t="s">
        <v>34</v>
      </c>
      <c r="O12" s="42" t="s">
        <v>21</v>
      </c>
      <c r="P12" s="42" t="s">
        <v>24</v>
      </c>
      <c r="Q12" s="42" t="s">
        <v>34</v>
      </c>
      <c r="R12" s="42" t="s">
        <v>21</v>
      </c>
      <c r="S12" s="42" t="s">
        <v>21</v>
      </c>
      <c r="T12" s="42" t="s">
        <v>24</v>
      </c>
      <c r="U12" s="42" t="s">
        <v>34</v>
      </c>
      <c r="V12" s="29" t="s">
        <v>21</v>
      </c>
      <c r="W12" s="42" t="s">
        <v>24</v>
      </c>
      <c r="X12" s="42" t="s">
        <v>34</v>
      </c>
      <c r="Y12" s="42" t="s">
        <v>21</v>
      </c>
      <c r="Z12" s="42" t="s">
        <v>40</v>
      </c>
      <c r="AA12" s="42" t="s">
        <v>24</v>
      </c>
      <c r="AB12" s="42" t="s">
        <v>34</v>
      </c>
      <c r="AC12" s="42" t="s">
        <v>21</v>
      </c>
      <c r="AD12" s="42" t="s">
        <v>40</v>
      </c>
      <c r="AE12" s="151" t="s">
        <v>42</v>
      </c>
      <c r="AF12" s="42" t="s">
        <v>24</v>
      </c>
      <c r="AG12" s="107" t="s">
        <v>34</v>
      </c>
      <c r="AH12" s="42"/>
      <c r="AI12" s="99">
        <f t="shared" si="2"/>
        <v>18</v>
      </c>
      <c r="AJ12" s="100">
        <f t="shared" si="3"/>
        <v>0</v>
      </c>
      <c r="AK12" s="101">
        <f t="shared" si="4"/>
        <v>24</v>
      </c>
      <c r="AL12" s="104" t="s">
        <v>48</v>
      </c>
      <c r="AM12" s="103"/>
      <c r="AN12" s="55">
        <f t="shared" ref="AN12:AN23" si="15">COUNTIF(D12:AH12,"日")</f>
        <v>0</v>
      </c>
      <c r="AO12" s="55">
        <f t="shared" si="5"/>
        <v>0</v>
      </c>
      <c r="AP12" s="55">
        <f t="shared" si="6"/>
        <v>0</v>
      </c>
      <c r="AQ12" s="55">
        <f t="shared" si="7"/>
        <v>0</v>
      </c>
      <c r="AR12" s="55">
        <f t="shared" si="8"/>
        <v>0</v>
      </c>
      <c r="AS12" s="55">
        <f t="shared" si="9"/>
        <v>0</v>
      </c>
      <c r="AT12" s="55">
        <f t="shared" si="10"/>
        <v>0</v>
      </c>
      <c r="AU12" s="55">
        <f t="shared" si="11"/>
        <v>0</v>
      </c>
      <c r="AV12" s="55">
        <f t="shared" si="12"/>
        <v>0</v>
      </c>
      <c r="AW12" s="55">
        <f t="shared" si="13"/>
        <v>0</v>
      </c>
      <c r="AX12" s="55">
        <f t="shared" si="14"/>
        <v>0</v>
      </c>
    </row>
    <row r="13" spans="1:50" ht="14">
      <c r="A13" s="19" t="s">
        <v>46</v>
      </c>
      <c r="B13" s="20" t="s">
        <v>32</v>
      </c>
      <c r="C13" s="32" t="s">
        <v>49</v>
      </c>
      <c r="D13" s="42" t="s">
        <v>37</v>
      </c>
      <c r="E13" s="107" t="s">
        <v>41</v>
      </c>
      <c r="F13" s="107" t="s">
        <v>41</v>
      </c>
      <c r="G13" s="107" t="s">
        <v>28</v>
      </c>
      <c r="H13" s="107" t="s">
        <v>34</v>
      </c>
      <c r="I13" s="42" t="s">
        <v>21</v>
      </c>
      <c r="J13" s="151" t="s">
        <v>21</v>
      </c>
      <c r="K13" s="42" t="s">
        <v>28</v>
      </c>
      <c r="L13" s="42" t="s">
        <v>34</v>
      </c>
      <c r="M13" s="42" t="s">
        <v>21</v>
      </c>
      <c r="N13" s="42" t="s">
        <v>141</v>
      </c>
      <c r="O13" s="42" t="s">
        <v>28</v>
      </c>
      <c r="P13" s="42" t="s">
        <v>34</v>
      </c>
      <c r="Q13" s="42" t="s">
        <v>21</v>
      </c>
      <c r="R13" s="42" t="s">
        <v>21</v>
      </c>
      <c r="S13" s="42" t="s">
        <v>42</v>
      </c>
      <c r="T13" s="42" t="s">
        <v>36</v>
      </c>
      <c r="U13" s="42" t="s">
        <v>28</v>
      </c>
      <c r="V13" s="42" t="s">
        <v>34</v>
      </c>
      <c r="W13" s="29" t="s">
        <v>21</v>
      </c>
      <c r="X13" s="29" t="s">
        <v>21</v>
      </c>
      <c r="Y13" s="42" t="s">
        <v>41</v>
      </c>
      <c r="Z13" s="42" t="s">
        <v>42</v>
      </c>
      <c r="AA13" s="42" t="s">
        <v>121</v>
      </c>
      <c r="AB13" s="42" t="s">
        <v>121</v>
      </c>
      <c r="AC13" s="29" t="s">
        <v>21</v>
      </c>
      <c r="AD13" s="42" t="s">
        <v>41</v>
      </c>
      <c r="AE13" s="151" t="s">
        <v>37</v>
      </c>
      <c r="AF13" s="42" t="s">
        <v>141</v>
      </c>
      <c r="AG13" s="107" t="s">
        <v>21</v>
      </c>
      <c r="AH13" s="42"/>
      <c r="AI13" s="99">
        <f t="shared" si="2"/>
        <v>18</v>
      </c>
      <c r="AJ13" s="100">
        <f t="shared" si="3"/>
        <v>0</v>
      </c>
      <c r="AK13" s="101">
        <f t="shared" si="4"/>
        <v>16</v>
      </c>
      <c r="AL13" s="104" t="s">
        <v>48</v>
      </c>
      <c r="AM13" s="103"/>
      <c r="AN13" s="55">
        <f t="shared" si="15"/>
        <v>2</v>
      </c>
      <c r="AO13" s="55">
        <f t="shared" si="5"/>
        <v>9</v>
      </c>
      <c r="AP13" s="55">
        <f t="shared" si="6"/>
        <v>9</v>
      </c>
      <c r="AQ13" s="55">
        <f t="shared" si="7"/>
        <v>6</v>
      </c>
      <c r="AR13" s="55">
        <f t="shared" si="8"/>
        <v>6</v>
      </c>
      <c r="AS13" s="55">
        <f t="shared" si="9"/>
        <v>6</v>
      </c>
      <c r="AT13" s="55">
        <f t="shared" si="10"/>
        <v>6</v>
      </c>
      <c r="AU13" s="55">
        <f t="shared" si="11"/>
        <v>0</v>
      </c>
      <c r="AV13" s="55">
        <f t="shared" si="12"/>
        <v>0</v>
      </c>
      <c r="AW13" s="55">
        <f t="shared" si="13"/>
        <v>0</v>
      </c>
      <c r="AX13" s="55">
        <f t="shared" si="14"/>
        <v>0</v>
      </c>
    </row>
    <row r="14" spans="1:50" ht="14">
      <c r="A14" s="19" t="s">
        <v>46</v>
      </c>
      <c r="B14" s="20" t="s">
        <v>32</v>
      </c>
      <c r="C14" s="32" t="s">
        <v>153</v>
      </c>
      <c r="D14" s="42" t="s">
        <v>28</v>
      </c>
      <c r="E14" s="107" t="s">
        <v>34</v>
      </c>
      <c r="F14" s="496" t="s">
        <v>21</v>
      </c>
      <c r="G14" s="107" t="s">
        <v>40</v>
      </c>
      <c r="H14" s="107" t="s">
        <v>40</v>
      </c>
      <c r="I14" s="42" t="s">
        <v>21</v>
      </c>
      <c r="J14" s="151" t="s">
        <v>21</v>
      </c>
      <c r="K14" s="42" t="s">
        <v>141</v>
      </c>
      <c r="L14" s="42" t="s">
        <v>28</v>
      </c>
      <c r="M14" s="42" t="s">
        <v>34</v>
      </c>
      <c r="N14" s="42" t="s">
        <v>21</v>
      </c>
      <c r="O14" s="42" t="s">
        <v>36</v>
      </c>
      <c r="P14" s="42" t="s">
        <v>42</v>
      </c>
      <c r="Q14" s="107" t="s">
        <v>24</v>
      </c>
      <c r="R14" s="107" t="s">
        <v>34</v>
      </c>
      <c r="S14" s="107" t="s">
        <v>21</v>
      </c>
      <c r="T14" s="107" t="s">
        <v>41</v>
      </c>
      <c r="U14" s="107" t="s">
        <v>40</v>
      </c>
      <c r="V14" s="107" t="s">
        <v>42</v>
      </c>
      <c r="W14" s="42" t="s">
        <v>36</v>
      </c>
      <c r="X14" s="107" t="s">
        <v>139</v>
      </c>
      <c r="Y14" s="107" t="s">
        <v>21</v>
      </c>
      <c r="Z14" s="107" t="s">
        <v>28</v>
      </c>
      <c r="AA14" s="107" t="s">
        <v>34</v>
      </c>
      <c r="AB14" s="107" t="s">
        <v>21</v>
      </c>
      <c r="AC14" s="107" t="s">
        <v>24</v>
      </c>
      <c r="AD14" s="42" t="s">
        <v>34</v>
      </c>
      <c r="AE14" s="151" t="s">
        <v>21</v>
      </c>
      <c r="AF14" s="42" t="s">
        <v>21</v>
      </c>
      <c r="AG14" s="107" t="s">
        <v>36</v>
      </c>
      <c r="AH14" s="42"/>
      <c r="AI14" s="99">
        <f t="shared" si="2"/>
        <v>18</v>
      </c>
      <c r="AJ14" s="100">
        <f t="shared" si="3"/>
        <v>0</v>
      </c>
      <c r="AK14" s="101">
        <f t="shared" si="4"/>
        <v>20</v>
      </c>
      <c r="AL14" s="104" t="s">
        <v>48</v>
      </c>
      <c r="AM14" s="103"/>
      <c r="AN14" s="55">
        <f t="shared" si="15"/>
        <v>0</v>
      </c>
      <c r="AO14" s="55">
        <f t="shared" si="5"/>
        <v>9</v>
      </c>
      <c r="AP14" s="55">
        <f t="shared" si="6"/>
        <v>9</v>
      </c>
      <c r="AQ14" s="55">
        <f t="shared" si="7"/>
        <v>0</v>
      </c>
      <c r="AR14" s="55">
        <f t="shared" si="8"/>
        <v>0</v>
      </c>
      <c r="AS14" s="55">
        <f t="shared" si="9"/>
        <v>0</v>
      </c>
      <c r="AT14" s="55">
        <f t="shared" si="10"/>
        <v>0</v>
      </c>
      <c r="AU14" s="55">
        <f t="shared" si="11"/>
        <v>4</v>
      </c>
      <c r="AV14" s="55">
        <f t="shared" si="12"/>
        <v>4</v>
      </c>
      <c r="AW14" s="55">
        <f t="shared" si="13"/>
        <v>4</v>
      </c>
      <c r="AX14" s="55">
        <f t="shared" si="14"/>
        <v>4</v>
      </c>
    </row>
    <row r="15" spans="1:50" ht="14">
      <c r="A15" s="33" t="s">
        <v>46</v>
      </c>
      <c r="B15" s="34" t="s">
        <v>32</v>
      </c>
      <c r="C15" s="32" t="s">
        <v>52</v>
      </c>
      <c r="D15" s="42" t="s">
        <v>21</v>
      </c>
      <c r="E15" s="107" t="s">
        <v>40</v>
      </c>
      <c r="F15" s="107" t="s">
        <v>24</v>
      </c>
      <c r="G15" s="107" t="s">
        <v>34</v>
      </c>
      <c r="H15" s="107" t="s">
        <v>21</v>
      </c>
      <c r="I15" s="42" t="s">
        <v>41</v>
      </c>
      <c r="J15" s="151" t="s">
        <v>41</v>
      </c>
      <c r="K15" s="42" t="s">
        <v>21</v>
      </c>
      <c r="L15" s="42" t="s">
        <v>40</v>
      </c>
      <c r="M15" s="42" t="s">
        <v>36</v>
      </c>
      <c r="N15" s="42" t="s">
        <v>36</v>
      </c>
      <c r="O15" s="29" t="s">
        <v>21</v>
      </c>
      <c r="P15" s="29" t="s">
        <v>21</v>
      </c>
      <c r="Q15" s="107" t="s">
        <v>28</v>
      </c>
      <c r="R15" s="107" t="s">
        <v>34</v>
      </c>
      <c r="S15" s="107" t="s">
        <v>21</v>
      </c>
      <c r="T15" s="107" t="s">
        <v>42</v>
      </c>
      <c r="U15" s="107" t="s">
        <v>36</v>
      </c>
      <c r="V15" s="107" t="s">
        <v>24</v>
      </c>
      <c r="W15" s="42" t="s">
        <v>34</v>
      </c>
      <c r="X15" s="107" t="s">
        <v>21</v>
      </c>
      <c r="Y15" s="107" t="s">
        <v>40</v>
      </c>
      <c r="Z15" s="107" t="s">
        <v>41</v>
      </c>
      <c r="AA15" s="107" t="s">
        <v>36</v>
      </c>
      <c r="AB15" s="107" t="s">
        <v>21</v>
      </c>
      <c r="AC15" s="107" t="s">
        <v>41</v>
      </c>
      <c r="AD15" s="42" t="s">
        <v>21</v>
      </c>
      <c r="AE15" s="151" t="s">
        <v>40</v>
      </c>
      <c r="AF15" s="42" t="s">
        <v>36</v>
      </c>
      <c r="AG15" s="107" t="s">
        <v>28</v>
      </c>
      <c r="AH15" s="518"/>
      <c r="AI15" s="99">
        <f t="shared" si="2"/>
        <v>18</v>
      </c>
      <c r="AJ15" s="100">
        <f t="shared" si="3"/>
        <v>0</v>
      </c>
      <c r="AK15" s="101">
        <f t="shared" si="4"/>
        <v>16</v>
      </c>
      <c r="AL15" s="104" t="s">
        <v>51</v>
      </c>
      <c r="AM15" s="103"/>
      <c r="AN15" s="55">
        <f t="shared" si="15"/>
        <v>0</v>
      </c>
      <c r="AO15" s="55">
        <f t="shared" si="5"/>
        <v>9</v>
      </c>
      <c r="AP15" s="55">
        <f t="shared" si="6"/>
        <v>9</v>
      </c>
      <c r="AQ15" s="55">
        <f t="shared" si="7"/>
        <v>2</v>
      </c>
      <c r="AR15" s="55">
        <f t="shared" si="8"/>
        <v>2</v>
      </c>
      <c r="AS15" s="55">
        <f t="shared" si="9"/>
        <v>2</v>
      </c>
      <c r="AT15" s="55">
        <f t="shared" si="10"/>
        <v>2</v>
      </c>
      <c r="AU15" s="55">
        <f t="shared" si="11"/>
        <v>3</v>
      </c>
      <c r="AV15" s="55">
        <f t="shared" si="12"/>
        <v>3</v>
      </c>
      <c r="AW15" s="55">
        <f t="shared" si="13"/>
        <v>3</v>
      </c>
      <c r="AX15" s="55">
        <f t="shared" si="14"/>
        <v>3</v>
      </c>
    </row>
    <row r="16" spans="1:50" ht="14">
      <c r="A16" s="33" t="s">
        <v>46</v>
      </c>
      <c r="B16" s="34" t="s">
        <v>32</v>
      </c>
      <c r="C16" s="32" t="s">
        <v>53</v>
      </c>
      <c r="D16" s="42" t="s">
        <v>40</v>
      </c>
      <c r="E16" s="107" t="s">
        <v>24</v>
      </c>
      <c r="F16" s="107" t="s">
        <v>34</v>
      </c>
      <c r="G16" s="107" t="s">
        <v>21</v>
      </c>
      <c r="H16" s="107" t="s">
        <v>41</v>
      </c>
      <c r="I16" s="42" t="s">
        <v>36</v>
      </c>
      <c r="J16" s="107" t="s">
        <v>28</v>
      </c>
      <c r="K16" s="42" t="s">
        <v>34</v>
      </c>
      <c r="L16" s="42" t="s">
        <v>21</v>
      </c>
      <c r="M16" s="42" t="s">
        <v>42</v>
      </c>
      <c r="N16" s="42" t="s">
        <v>21</v>
      </c>
      <c r="O16" s="42" t="s">
        <v>21</v>
      </c>
      <c r="P16" s="42" t="s">
        <v>36</v>
      </c>
      <c r="Q16" s="151" t="s">
        <v>42</v>
      </c>
      <c r="R16" s="107" t="s">
        <v>24</v>
      </c>
      <c r="S16" s="107" t="s">
        <v>34</v>
      </c>
      <c r="T16" s="107" t="s">
        <v>21</v>
      </c>
      <c r="U16" s="107" t="s">
        <v>41</v>
      </c>
      <c r="V16" s="107" t="s">
        <v>28</v>
      </c>
      <c r="W16" s="42" t="s">
        <v>34</v>
      </c>
      <c r="X16" s="107" t="s">
        <v>21</v>
      </c>
      <c r="Y16" s="107" t="s">
        <v>141</v>
      </c>
      <c r="Z16" s="107" t="s">
        <v>21</v>
      </c>
      <c r="AA16" s="107" t="s">
        <v>40</v>
      </c>
      <c r="AB16" s="107" t="s">
        <v>24</v>
      </c>
      <c r="AC16" s="107" t="s">
        <v>34</v>
      </c>
      <c r="AD16" s="202" t="s">
        <v>21</v>
      </c>
      <c r="AE16" s="42" t="s">
        <v>28</v>
      </c>
      <c r="AF16" s="42" t="s">
        <v>34</v>
      </c>
      <c r="AG16" s="263" t="s">
        <v>21</v>
      </c>
      <c r="AH16" s="42"/>
      <c r="AI16" s="99">
        <f t="shared" si="2"/>
        <v>18</v>
      </c>
      <c r="AJ16" s="100">
        <f t="shared" si="3"/>
        <v>0</v>
      </c>
      <c r="AK16" s="101">
        <f t="shared" si="4"/>
        <v>24</v>
      </c>
      <c r="AL16" s="104" t="s">
        <v>51</v>
      </c>
      <c r="AM16" s="103"/>
      <c r="AN16" s="55">
        <f t="shared" si="15"/>
        <v>0</v>
      </c>
      <c r="AO16" s="55">
        <f t="shared" si="5"/>
        <v>9</v>
      </c>
      <c r="AP16" s="55">
        <f t="shared" si="6"/>
        <v>9</v>
      </c>
      <c r="AQ16" s="55">
        <f t="shared" si="7"/>
        <v>2</v>
      </c>
      <c r="AR16" s="55">
        <f t="shared" si="8"/>
        <v>2</v>
      </c>
      <c r="AS16" s="55">
        <f t="shared" si="9"/>
        <v>2</v>
      </c>
      <c r="AT16" s="55">
        <f t="shared" si="10"/>
        <v>2</v>
      </c>
      <c r="AU16" s="55">
        <f t="shared" si="11"/>
        <v>2</v>
      </c>
      <c r="AV16" s="55">
        <f t="shared" si="12"/>
        <v>2</v>
      </c>
      <c r="AW16" s="55">
        <f t="shared" si="13"/>
        <v>2</v>
      </c>
      <c r="AX16" s="55">
        <f t="shared" si="14"/>
        <v>2</v>
      </c>
    </row>
    <row r="17" spans="1:50" ht="14">
      <c r="A17" s="19" t="s">
        <v>46</v>
      </c>
      <c r="B17" s="34" t="s">
        <v>32</v>
      </c>
      <c r="C17" s="32" t="s">
        <v>54</v>
      </c>
      <c r="D17" s="42" t="s">
        <v>34</v>
      </c>
      <c r="E17" s="107" t="s">
        <v>21</v>
      </c>
      <c r="F17" s="107" t="s">
        <v>40</v>
      </c>
      <c r="G17" s="495" t="s">
        <v>41</v>
      </c>
      <c r="H17" s="107" t="s">
        <v>21</v>
      </c>
      <c r="I17" s="42" t="s">
        <v>21</v>
      </c>
      <c r="J17" s="151" t="s">
        <v>36</v>
      </c>
      <c r="K17" s="42" t="s">
        <v>42</v>
      </c>
      <c r="L17" s="42" t="s">
        <v>24</v>
      </c>
      <c r="M17" s="42" t="s">
        <v>34</v>
      </c>
      <c r="N17" s="29" t="s">
        <v>21</v>
      </c>
      <c r="O17" s="29" t="s">
        <v>21</v>
      </c>
      <c r="P17" s="42" t="s">
        <v>28</v>
      </c>
      <c r="Q17" s="107" t="s">
        <v>34</v>
      </c>
      <c r="R17" s="107" t="s">
        <v>21</v>
      </c>
      <c r="S17" s="107" t="s">
        <v>24</v>
      </c>
      <c r="T17" s="107" t="s">
        <v>34</v>
      </c>
      <c r="U17" s="107" t="s">
        <v>21</v>
      </c>
      <c r="V17" s="107" t="s">
        <v>40</v>
      </c>
      <c r="W17" s="42" t="s">
        <v>141</v>
      </c>
      <c r="X17" s="107" t="s">
        <v>24</v>
      </c>
      <c r="Y17" s="107" t="s">
        <v>34</v>
      </c>
      <c r="Z17" s="107" t="s">
        <v>21</v>
      </c>
      <c r="AA17" s="107" t="s">
        <v>41</v>
      </c>
      <c r="AB17" s="107" t="s">
        <v>40</v>
      </c>
      <c r="AC17" s="107" t="s">
        <v>36</v>
      </c>
      <c r="AD17" s="42" t="s">
        <v>21</v>
      </c>
      <c r="AE17" s="151" t="s">
        <v>41</v>
      </c>
      <c r="AF17" s="42" t="s">
        <v>28</v>
      </c>
      <c r="AG17" s="107" t="s">
        <v>34</v>
      </c>
      <c r="AH17" s="107"/>
      <c r="AI17" s="99">
        <f t="shared" si="2"/>
        <v>18</v>
      </c>
      <c r="AJ17" s="100">
        <f t="shared" si="3"/>
        <v>0</v>
      </c>
      <c r="AK17" s="101">
        <f t="shared" si="4"/>
        <v>20</v>
      </c>
      <c r="AL17" s="104" t="s">
        <v>48</v>
      </c>
      <c r="AM17" s="103"/>
      <c r="AN17" s="55">
        <f t="shared" si="15"/>
        <v>0</v>
      </c>
      <c r="AO17" s="55">
        <f t="shared" si="5"/>
        <v>9</v>
      </c>
      <c r="AP17" s="55">
        <f t="shared" si="6"/>
        <v>9</v>
      </c>
      <c r="AQ17" s="55">
        <f t="shared" si="7"/>
        <v>3</v>
      </c>
      <c r="AR17" s="55">
        <f t="shared" si="8"/>
        <v>3</v>
      </c>
      <c r="AS17" s="55">
        <f t="shared" si="9"/>
        <v>3</v>
      </c>
      <c r="AT17" s="55">
        <f t="shared" si="10"/>
        <v>3</v>
      </c>
      <c r="AU17" s="55">
        <f t="shared" si="11"/>
        <v>3</v>
      </c>
      <c r="AV17" s="55">
        <f t="shared" si="12"/>
        <v>3</v>
      </c>
      <c r="AW17" s="55">
        <f t="shared" si="13"/>
        <v>3</v>
      </c>
      <c r="AX17" s="55">
        <f t="shared" si="14"/>
        <v>3</v>
      </c>
    </row>
    <row r="18" spans="1:50" ht="14">
      <c r="A18" s="19" t="s">
        <v>46</v>
      </c>
      <c r="B18" s="34" t="s">
        <v>32</v>
      </c>
      <c r="C18" s="32" t="s">
        <v>55</v>
      </c>
      <c r="D18" s="503" t="s">
        <v>21</v>
      </c>
      <c r="E18" s="107" t="s">
        <v>21</v>
      </c>
      <c r="F18" s="495" t="s">
        <v>42</v>
      </c>
      <c r="G18" s="107" t="s">
        <v>36</v>
      </c>
      <c r="H18" s="107" t="s">
        <v>28</v>
      </c>
      <c r="I18" s="42" t="s">
        <v>34</v>
      </c>
      <c r="J18" s="107" t="s">
        <v>21</v>
      </c>
      <c r="K18" s="42" t="s">
        <v>24</v>
      </c>
      <c r="L18" s="107" t="s">
        <v>34</v>
      </c>
      <c r="M18" s="107" t="s">
        <v>21</v>
      </c>
      <c r="N18" s="107" t="s">
        <v>21</v>
      </c>
      <c r="O18" s="107" t="s">
        <v>40</v>
      </c>
      <c r="P18" s="42" t="s">
        <v>41</v>
      </c>
      <c r="Q18" s="151" t="s">
        <v>36</v>
      </c>
      <c r="R18" s="107" t="s">
        <v>42</v>
      </c>
      <c r="S18" s="107" t="s">
        <v>21</v>
      </c>
      <c r="T18" s="358" t="s">
        <v>157</v>
      </c>
      <c r="U18" s="107" t="s">
        <v>21</v>
      </c>
      <c r="V18" s="107" t="s">
        <v>36</v>
      </c>
      <c r="W18" s="29" t="s">
        <v>35</v>
      </c>
      <c r="X18" s="107" t="s">
        <v>41</v>
      </c>
      <c r="Y18" s="107" t="s">
        <v>28</v>
      </c>
      <c r="Z18" s="107" t="s">
        <v>34</v>
      </c>
      <c r="AA18" s="107" t="s">
        <v>21</v>
      </c>
      <c r="AB18" s="107" t="s">
        <v>41</v>
      </c>
      <c r="AC18" s="107" t="s">
        <v>40</v>
      </c>
      <c r="AD18" s="42" t="s">
        <v>24</v>
      </c>
      <c r="AE18" s="42" t="s">
        <v>34</v>
      </c>
      <c r="AF18" s="42" t="s">
        <v>21</v>
      </c>
      <c r="AG18" s="107" t="s">
        <v>24</v>
      </c>
      <c r="AH18" s="107"/>
      <c r="AI18" s="99">
        <f t="shared" si="2"/>
        <v>18</v>
      </c>
      <c r="AJ18" s="100">
        <f t="shared" si="3"/>
        <v>1</v>
      </c>
      <c r="AK18" s="101">
        <f t="shared" si="4"/>
        <v>20</v>
      </c>
      <c r="AL18" s="104" t="s">
        <v>48</v>
      </c>
      <c r="AM18" s="98"/>
      <c r="AN18" s="55">
        <f t="shared" si="15"/>
        <v>0</v>
      </c>
      <c r="AO18" s="55">
        <f t="shared" si="5"/>
        <v>9</v>
      </c>
      <c r="AP18" s="55">
        <f t="shared" si="6"/>
        <v>9</v>
      </c>
      <c r="AQ18" s="55">
        <f t="shared" si="7"/>
        <v>3</v>
      </c>
      <c r="AR18" s="55">
        <f t="shared" si="8"/>
        <v>3</v>
      </c>
      <c r="AS18" s="55">
        <f t="shared" si="9"/>
        <v>3</v>
      </c>
      <c r="AT18" s="55">
        <f t="shared" si="10"/>
        <v>3</v>
      </c>
      <c r="AU18" s="55">
        <f t="shared" si="11"/>
        <v>2</v>
      </c>
      <c r="AV18" s="55">
        <f t="shared" si="12"/>
        <v>2</v>
      </c>
      <c r="AW18" s="55">
        <f t="shared" si="13"/>
        <v>2</v>
      </c>
      <c r="AX18" s="55">
        <f t="shared" si="14"/>
        <v>2</v>
      </c>
    </row>
    <row r="19" spans="1:50" ht="14">
      <c r="A19" s="19" t="s">
        <v>46</v>
      </c>
      <c r="B19" s="20" t="s">
        <v>32</v>
      </c>
      <c r="C19" s="32" t="s">
        <v>56</v>
      </c>
      <c r="D19" s="42" t="s">
        <v>41</v>
      </c>
      <c r="E19" s="107" t="s">
        <v>139</v>
      </c>
      <c r="F19" s="495" t="s">
        <v>28</v>
      </c>
      <c r="G19" s="107" t="s">
        <v>34</v>
      </c>
      <c r="H19" s="107" t="s">
        <v>21</v>
      </c>
      <c r="I19" s="42" t="s">
        <v>40</v>
      </c>
      <c r="J19" s="42" t="s">
        <v>24</v>
      </c>
      <c r="K19" s="42" t="s">
        <v>34</v>
      </c>
      <c r="L19" s="107" t="s">
        <v>21</v>
      </c>
      <c r="M19" s="107" t="s">
        <v>41</v>
      </c>
      <c r="N19" s="107" t="s">
        <v>41</v>
      </c>
      <c r="O19" s="107" t="s">
        <v>42</v>
      </c>
      <c r="P19" s="202" t="s">
        <v>21</v>
      </c>
      <c r="Q19" s="151" t="s">
        <v>40</v>
      </c>
      <c r="R19" s="107" t="s">
        <v>41</v>
      </c>
      <c r="S19" s="107" t="s">
        <v>21</v>
      </c>
      <c r="T19" s="107" t="s">
        <v>28</v>
      </c>
      <c r="U19" s="127" t="s">
        <v>34</v>
      </c>
      <c r="V19" s="107" t="s">
        <v>21</v>
      </c>
      <c r="W19" s="42" t="s">
        <v>42</v>
      </c>
      <c r="X19" s="107" t="s">
        <v>36</v>
      </c>
      <c r="Y19" s="107" t="s">
        <v>42</v>
      </c>
      <c r="Z19" s="107" t="s">
        <v>24</v>
      </c>
      <c r="AA19" s="107" t="s">
        <v>34</v>
      </c>
      <c r="AB19" s="143" t="s">
        <v>21</v>
      </c>
      <c r="AC19" s="143" t="s">
        <v>21</v>
      </c>
      <c r="AD19" s="42" t="s">
        <v>28</v>
      </c>
      <c r="AE19" s="42" t="s">
        <v>34</v>
      </c>
      <c r="AF19" s="42" t="s">
        <v>21</v>
      </c>
      <c r="AG19" s="107" t="s">
        <v>21</v>
      </c>
      <c r="AH19" s="107"/>
      <c r="AI19" s="99">
        <f t="shared" si="2"/>
        <v>18</v>
      </c>
      <c r="AJ19" s="100">
        <f t="shared" si="3"/>
        <v>0</v>
      </c>
      <c r="AK19" s="101">
        <f t="shared" si="4"/>
        <v>20</v>
      </c>
      <c r="AL19" s="104" t="s">
        <v>48</v>
      </c>
      <c r="AM19" s="98"/>
      <c r="AN19" s="55">
        <f t="shared" si="15"/>
        <v>0</v>
      </c>
      <c r="AO19" s="55">
        <f t="shared" si="5"/>
        <v>9</v>
      </c>
      <c r="AP19" s="55">
        <f t="shared" si="6"/>
        <v>9</v>
      </c>
      <c r="AQ19" s="55">
        <f t="shared" si="7"/>
        <v>3</v>
      </c>
      <c r="AR19" s="55">
        <f t="shared" si="8"/>
        <v>3</v>
      </c>
      <c r="AS19" s="55">
        <f t="shared" si="9"/>
        <v>3</v>
      </c>
      <c r="AT19" s="55">
        <f t="shared" si="10"/>
        <v>3</v>
      </c>
      <c r="AU19" s="55">
        <f t="shared" si="11"/>
        <v>2</v>
      </c>
      <c r="AV19" s="55">
        <f t="shared" si="12"/>
        <v>2</v>
      </c>
      <c r="AW19" s="55">
        <f t="shared" si="13"/>
        <v>2</v>
      </c>
      <c r="AX19" s="55">
        <f t="shared" si="14"/>
        <v>2</v>
      </c>
    </row>
    <row r="20" spans="1:50" ht="14">
      <c r="A20" s="19" t="s">
        <v>46</v>
      </c>
      <c r="B20" s="34" t="s">
        <v>32</v>
      </c>
      <c r="C20" s="32" t="s">
        <v>57</v>
      </c>
      <c r="D20" s="42" t="s">
        <v>21</v>
      </c>
      <c r="E20" s="143" t="s">
        <v>21</v>
      </c>
      <c r="F20" s="107" t="s">
        <v>141</v>
      </c>
      <c r="G20" s="107" t="s">
        <v>24</v>
      </c>
      <c r="H20" s="107" t="s">
        <v>34</v>
      </c>
      <c r="I20" s="127" t="s">
        <v>21</v>
      </c>
      <c r="J20" s="151" t="s">
        <v>42</v>
      </c>
      <c r="K20" s="42" t="s">
        <v>36</v>
      </c>
      <c r="L20" s="107" t="s">
        <v>36</v>
      </c>
      <c r="M20" s="107" t="s">
        <v>21</v>
      </c>
      <c r="N20" s="107" t="s">
        <v>42</v>
      </c>
      <c r="O20" s="107" t="s">
        <v>24</v>
      </c>
      <c r="P20" s="42" t="s">
        <v>34</v>
      </c>
      <c r="Q20" s="107" t="s">
        <v>21</v>
      </c>
      <c r="R20" s="107" t="s">
        <v>28</v>
      </c>
      <c r="S20" s="107" t="s">
        <v>34</v>
      </c>
      <c r="T20" s="143" t="s">
        <v>21</v>
      </c>
      <c r="U20" s="143" t="s">
        <v>21</v>
      </c>
      <c r="V20" s="107" t="s">
        <v>41</v>
      </c>
      <c r="W20" s="42" t="s">
        <v>40</v>
      </c>
      <c r="X20" s="107" t="s">
        <v>40</v>
      </c>
      <c r="Y20" s="107" t="s">
        <v>36</v>
      </c>
      <c r="Z20" s="107" t="s">
        <v>21</v>
      </c>
      <c r="AA20" s="107" t="s">
        <v>28</v>
      </c>
      <c r="AB20" s="107" t="s">
        <v>34</v>
      </c>
      <c r="AC20" s="107" t="s">
        <v>21</v>
      </c>
      <c r="AD20" s="107" t="s">
        <v>36</v>
      </c>
      <c r="AE20" s="151" t="s">
        <v>36</v>
      </c>
      <c r="AF20" s="42" t="s">
        <v>42</v>
      </c>
      <c r="AG20" s="107" t="s">
        <v>42</v>
      </c>
      <c r="AH20" s="107"/>
      <c r="AI20" s="99">
        <f t="shared" si="2"/>
        <v>18</v>
      </c>
      <c r="AJ20" s="100">
        <f t="shared" si="3"/>
        <v>0</v>
      </c>
      <c r="AK20" s="101">
        <f t="shared" si="4"/>
        <v>16</v>
      </c>
      <c r="AL20" s="104" t="s">
        <v>48</v>
      </c>
      <c r="AM20" s="98"/>
      <c r="AN20" s="55">
        <f t="shared" si="15"/>
        <v>0</v>
      </c>
      <c r="AO20" s="55">
        <f t="shared" si="5"/>
        <v>9</v>
      </c>
      <c r="AP20" s="55">
        <f t="shared" si="6"/>
        <v>9</v>
      </c>
      <c r="AQ20" s="55">
        <f t="shared" si="7"/>
        <v>2</v>
      </c>
      <c r="AR20" s="55">
        <f t="shared" si="8"/>
        <v>2</v>
      </c>
      <c r="AS20" s="55">
        <f t="shared" si="9"/>
        <v>2</v>
      </c>
      <c r="AT20" s="55">
        <f t="shared" si="10"/>
        <v>2</v>
      </c>
      <c r="AU20" s="55">
        <f t="shared" si="11"/>
        <v>3</v>
      </c>
      <c r="AV20" s="55">
        <f t="shared" si="12"/>
        <v>3</v>
      </c>
      <c r="AW20" s="55">
        <f t="shared" si="13"/>
        <v>3</v>
      </c>
      <c r="AX20" s="55">
        <f t="shared" si="14"/>
        <v>3</v>
      </c>
    </row>
    <row r="21" spans="1:50" ht="14">
      <c r="A21" s="294" t="s">
        <v>46</v>
      </c>
      <c r="B21" s="37" t="s">
        <v>32</v>
      </c>
      <c r="C21" s="38" t="s">
        <v>129</v>
      </c>
      <c r="D21" s="42" t="s">
        <v>21</v>
      </c>
      <c r="E21" s="107" t="s">
        <v>28</v>
      </c>
      <c r="F21" s="495" t="s">
        <v>34</v>
      </c>
      <c r="G21" s="495" t="s">
        <v>21</v>
      </c>
      <c r="H21" s="107" t="s">
        <v>24</v>
      </c>
      <c r="I21" s="42" t="s">
        <v>34</v>
      </c>
      <c r="J21" s="42" t="s">
        <v>21</v>
      </c>
      <c r="K21" s="42" t="s">
        <v>21</v>
      </c>
      <c r="L21" s="107" t="s">
        <v>141</v>
      </c>
      <c r="M21" s="107" t="s">
        <v>28</v>
      </c>
      <c r="N21" s="107" t="s">
        <v>34</v>
      </c>
      <c r="O21" s="107" t="s">
        <v>21</v>
      </c>
      <c r="P21" s="29" t="s">
        <v>35</v>
      </c>
      <c r="Q21" s="151" t="s">
        <v>41</v>
      </c>
      <c r="R21" s="107" t="s">
        <v>40</v>
      </c>
      <c r="S21" s="107" t="s">
        <v>40</v>
      </c>
      <c r="T21" s="107" t="s">
        <v>21</v>
      </c>
      <c r="U21" s="107" t="s">
        <v>24</v>
      </c>
      <c r="V21" s="107" t="s">
        <v>34</v>
      </c>
      <c r="W21" s="42" t="s">
        <v>21</v>
      </c>
      <c r="X21" s="42" t="s">
        <v>42</v>
      </c>
      <c r="Y21" s="42" t="s">
        <v>24</v>
      </c>
      <c r="Z21" s="42" t="s">
        <v>34</v>
      </c>
      <c r="AA21" s="42" t="s">
        <v>21</v>
      </c>
      <c r="AB21" s="42" t="s">
        <v>36</v>
      </c>
      <c r="AC21" s="42" t="s">
        <v>28</v>
      </c>
      <c r="AD21" s="42" t="s">
        <v>34</v>
      </c>
      <c r="AE21" s="42" t="s">
        <v>21</v>
      </c>
      <c r="AF21" s="42" t="s">
        <v>40</v>
      </c>
      <c r="AG21" s="107" t="s">
        <v>41</v>
      </c>
      <c r="AH21" s="107"/>
      <c r="AI21" s="99">
        <f t="shared" si="2"/>
        <v>18</v>
      </c>
      <c r="AJ21" s="100">
        <f t="shared" si="3"/>
        <v>1</v>
      </c>
      <c r="AK21" s="101">
        <f t="shared" si="4"/>
        <v>24</v>
      </c>
      <c r="AL21" s="104" t="s">
        <v>48</v>
      </c>
      <c r="AN21" s="55">
        <f t="shared" si="15"/>
        <v>0</v>
      </c>
      <c r="AO21" s="55">
        <f t="shared" si="5"/>
        <v>9</v>
      </c>
      <c r="AP21" s="55">
        <f t="shared" si="6"/>
        <v>9</v>
      </c>
      <c r="AQ21" s="55">
        <f t="shared" si="7"/>
        <v>2</v>
      </c>
      <c r="AR21" s="55">
        <f t="shared" si="8"/>
        <v>2</v>
      </c>
      <c r="AS21" s="55">
        <f t="shared" si="9"/>
        <v>2</v>
      </c>
      <c r="AT21" s="55">
        <f t="shared" si="10"/>
        <v>2</v>
      </c>
      <c r="AU21" s="55">
        <f t="shared" si="11"/>
        <v>2</v>
      </c>
      <c r="AV21" s="55">
        <f t="shared" si="12"/>
        <v>2</v>
      </c>
      <c r="AW21" s="55">
        <f t="shared" si="13"/>
        <v>2</v>
      </c>
      <c r="AX21" s="55">
        <f t="shared" si="14"/>
        <v>2</v>
      </c>
    </row>
    <row r="22" spans="1:50" ht="14">
      <c r="A22" s="433" t="s">
        <v>46</v>
      </c>
      <c r="B22" s="37" t="s">
        <v>32</v>
      </c>
      <c r="C22" s="449" t="s">
        <v>166</v>
      </c>
      <c r="D22" s="42" t="s">
        <v>24</v>
      </c>
      <c r="E22" s="107" t="s">
        <v>34</v>
      </c>
      <c r="F22" s="107" t="s">
        <v>21</v>
      </c>
      <c r="G22" s="495" t="s">
        <v>42</v>
      </c>
      <c r="H22" s="107" t="s">
        <v>36</v>
      </c>
      <c r="I22" s="42" t="s">
        <v>28</v>
      </c>
      <c r="J22" s="42" t="s">
        <v>34</v>
      </c>
      <c r="K22" s="42" t="s">
        <v>21</v>
      </c>
      <c r="L22" s="42" t="s">
        <v>41</v>
      </c>
      <c r="M22" s="42" t="s">
        <v>40</v>
      </c>
      <c r="N22" s="42" t="s">
        <v>24</v>
      </c>
      <c r="O22" s="42" t="s">
        <v>34</v>
      </c>
      <c r="P22" s="42" t="s">
        <v>21</v>
      </c>
      <c r="Q22" s="151" t="s">
        <v>37</v>
      </c>
      <c r="R22" s="107" t="s">
        <v>36</v>
      </c>
      <c r="S22" s="107" t="s">
        <v>28</v>
      </c>
      <c r="T22" s="107" t="s">
        <v>34</v>
      </c>
      <c r="U22" s="107" t="s">
        <v>21</v>
      </c>
      <c r="V22" s="107" t="s">
        <v>21</v>
      </c>
      <c r="W22" s="202" t="s">
        <v>28</v>
      </c>
      <c r="X22" s="42" t="s">
        <v>34</v>
      </c>
      <c r="Y22" s="42" t="s">
        <v>21</v>
      </c>
      <c r="Z22" s="42" t="s">
        <v>21</v>
      </c>
      <c r="AA22" s="42" t="s">
        <v>141</v>
      </c>
      <c r="AB22" s="42" t="s">
        <v>42</v>
      </c>
      <c r="AC22" s="42" t="s">
        <v>42</v>
      </c>
      <c r="AD22" s="42" t="s">
        <v>21</v>
      </c>
      <c r="AE22" s="42" t="s">
        <v>21</v>
      </c>
      <c r="AF22" s="42" t="s">
        <v>41</v>
      </c>
      <c r="AG22" s="107" t="s">
        <v>40</v>
      </c>
      <c r="AH22" s="358"/>
      <c r="AI22" s="99">
        <f t="shared" si="2"/>
        <v>18</v>
      </c>
      <c r="AJ22" s="100">
        <f t="shared" si="3"/>
        <v>0</v>
      </c>
      <c r="AK22" s="101">
        <f t="shared" si="4"/>
        <v>20</v>
      </c>
      <c r="AL22" s="104" t="s">
        <v>48</v>
      </c>
      <c r="AM22" s="98"/>
      <c r="AN22" s="55">
        <f t="shared" si="15"/>
        <v>1</v>
      </c>
      <c r="AO22" s="55">
        <f t="shared" si="5"/>
        <v>9</v>
      </c>
      <c r="AP22" s="55">
        <f t="shared" si="6"/>
        <v>9</v>
      </c>
      <c r="AQ22" s="55">
        <f t="shared" si="7"/>
        <v>3</v>
      </c>
      <c r="AR22" s="55">
        <f t="shared" si="8"/>
        <v>3</v>
      </c>
      <c r="AS22" s="55">
        <f t="shared" si="9"/>
        <v>3</v>
      </c>
      <c r="AT22" s="55">
        <f t="shared" si="10"/>
        <v>3</v>
      </c>
      <c r="AU22" s="55">
        <f t="shared" si="11"/>
        <v>3</v>
      </c>
      <c r="AV22" s="55">
        <f t="shared" si="12"/>
        <v>3</v>
      </c>
      <c r="AW22" s="55">
        <f t="shared" si="13"/>
        <v>3</v>
      </c>
      <c r="AX22" s="55">
        <f t="shared" si="14"/>
        <v>3</v>
      </c>
    </row>
    <row r="23" spans="1:50" ht="14">
      <c r="A23" s="19"/>
      <c r="B23" s="434"/>
      <c r="C23" s="39"/>
      <c r="D23" s="42"/>
      <c r="E23" s="107"/>
      <c r="F23" s="107"/>
      <c r="G23" s="107"/>
      <c r="H23" s="107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107"/>
      <c r="AH23" s="42"/>
      <c r="AI23" s="99">
        <f>SUM(AO25:AP25)</f>
        <v>0</v>
      </c>
      <c r="AJ23" s="100">
        <f t="shared" si="3"/>
        <v>0</v>
      </c>
      <c r="AK23" s="101">
        <f>SUM(AQ25:AX25)</f>
        <v>0</v>
      </c>
      <c r="AL23" s="373"/>
      <c r="AM23" s="98"/>
      <c r="AN23" s="55">
        <f t="shared" si="15"/>
        <v>0</v>
      </c>
      <c r="AO23" s="55">
        <f t="shared" si="5"/>
        <v>9</v>
      </c>
      <c r="AP23" s="55">
        <f t="shared" si="6"/>
        <v>9</v>
      </c>
      <c r="AQ23" s="55">
        <f t="shared" si="7"/>
        <v>2</v>
      </c>
      <c r="AR23" s="55">
        <f t="shared" si="8"/>
        <v>2</v>
      </c>
      <c r="AS23" s="55">
        <f t="shared" si="9"/>
        <v>2</v>
      </c>
      <c r="AT23" s="55">
        <f t="shared" si="10"/>
        <v>2</v>
      </c>
      <c r="AU23" s="55">
        <f t="shared" si="11"/>
        <v>3</v>
      </c>
      <c r="AV23" s="55">
        <f t="shared" si="12"/>
        <v>3</v>
      </c>
      <c r="AW23" s="55">
        <f t="shared" si="13"/>
        <v>3</v>
      </c>
      <c r="AX23" s="55">
        <f t="shared" si="14"/>
        <v>3</v>
      </c>
    </row>
    <row r="24" spans="1:50" ht="14">
      <c r="A24" s="19"/>
      <c r="B24" s="367"/>
      <c r="C24" s="39"/>
      <c r="D24" s="42"/>
      <c r="E24" s="107"/>
      <c r="F24" s="107"/>
      <c r="G24" s="107"/>
      <c r="H24" s="107"/>
      <c r="I24" s="42"/>
      <c r="J24" s="42"/>
      <c r="K24" s="42"/>
      <c r="L24" s="107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107"/>
      <c r="AH24" s="42"/>
      <c r="AI24" s="99">
        <f>SUM(AO26:AP26)</f>
        <v>0</v>
      </c>
      <c r="AJ24" s="100">
        <f t="shared" si="3"/>
        <v>0</v>
      </c>
      <c r="AK24" s="101">
        <f>SUM(AQ26:AX26)</f>
        <v>0</v>
      </c>
      <c r="AL24" s="373"/>
      <c r="AM24" s="98"/>
      <c r="AN24" s="55"/>
      <c r="AO24" s="55" t="e">
        <f>COUNTIF(#REF!,"ヤ")</f>
        <v>#REF!</v>
      </c>
      <c r="AP24" s="55" t="e">
        <f>COUNTIF(#REF!,"ﾔ")</f>
        <v>#REF!</v>
      </c>
      <c r="AQ24" s="55" t="e">
        <f>COUNTIF(#REF!,"2-")</f>
        <v>#REF!</v>
      </c>
      <c r="AR24" s="55" t="e">
        <f>COUNTIF(#REF!,"2－")</f>
        <v>#REF!</v>
      </c>
      <c r="AS24" s="55" t="e">
        <f>COUNTIF(#REF!,"２-")</f>
        <v>#REF!</v>
      </c>
      <c r="AT24" s="55" t="e">
        <f>COUNTIF(#REF!,"２－")</f>
        <v>#REF!</v>
      </c>
      <c r="AU24" s="55" t="e">
        <f>COUNTIF(#REF!,"3-")</f>
        <v>#REF!</v>
      </c>
      <c r="AV24" s="55" t="e">
        <f>COUNTIF(#REF!,"3－")</f>
        <v>#REF!</v>
      </c>
      <c r="AW24" s="55" t="e">
        <f>COUNTIF(#REF!,"３-")</f>
        <v>#REF!</v>
      </c>
      <c r="AX24" s="55" t="e">
        <f>COUNTIF(#REF!,"３－")</f>
        <v>#REF!</v>
      </c>
    </row>
    <row r="25" spans="1:50" ht="14">
      <c r="A25" s="19"/>
      <c r="B25" s="295"/>
      <c r="C25" s="39"/>
      <c r="D25" s="42"/>
      <c r="E25" s="107"/>
      <c r="F25" s="107"/>
      <c r="G25" s="107"/>
      <c r="H25" s="107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107"/>
      <c r="AA25" s="42"/>
      <c r="AB25" s="42"/>
      <c r="AC25" s="107"/>
      <c r="AD25" s="42"/>
      <c r="AE25" s="42"/>
      <c r="AF25" s="42"/>
      <c r="AG25" s="107"/>
      <c r="AH25" s="42"/>
      <c r="AI25" s="99">
        <f>SUM(AO27:AP27)</f>
        <v>0</v>
      </c>
      <c r="AJ25" s="100">
        <f t="shared" si="3"/>
        <v>0</v>
      </c>
      <c r="AK25" s="101">
        <f>SUM(AQ27:AX27)</f>
        <v>0</v>
      </c>
      <c r="AL25" s="228"/>
      <c r="AM25" s="98"/>
      <c r="AN25" s="55"/>
      <c r="AO25" s="55">
        <f>COUNTIF(D23:AH23,"ヤ")</f>
        <v>0</v>
      </c>
      <c r="AP25" s="55">
        <f>COUNTIF(D23:AH23,"ﾔ")</f>
        <v>0</v>
      </c>
      <c r="AQ25" s="55">
        <f>COUNTIF(D23:AH23,"2-")</f>
        <v>0</v>
      </c>
      <c r="AR25" s="55">
        <f>COUNTIF(D23:AH23,"2－")</f>
        <v>0</v>
      </c>
      <c r="AS25" s="55">
        <f>COUNTIF(D23:AH23,"２-")</f>
        <v>0</v>
      </c>
      <c r="AT25" s="55">
        <f>COUNTIF(D23:AH23,"２－")</f>
        <v>0</v>
      </c>
      <c r="AU25" s="55">
        <f>COUNTIF(D23:AH23,"3-")</f>
        <v>0</v>
      </c>
      <c r="AV25" s="55">
        <f>COUNTIF(D23:AH23,"3－")</f>
        <v>0</v>
      </c>
      <c r="AW25" s="55">
        <f>COUNTIF(D23:AH23,"３-")</f>
        <v>0</v>
      </c>
      <c r="AX25" s="55">
        <f>COUNTIF(D23:AH23,"３－")</f>
        <v>0</v>
      </c>
    </row>
    <row r="26" spans="1:50" ht="14">
      <c r="A26" s="1258" t="s">
        <v>62</v>
      </c>
      <c r="B26" s="1258"/>
      <c r="C26" s="1258"/>
      <c r="D26" s="504"/>
      <c r="E26" s="371"/>
      <c r="F26" s="468"/>
      <c r="G26" s="505"/>
      <c r="H26" s="506"/>
      <c r="I26" s="63"/>
      <c r="J26" s="242"/>
      <c r="K26" s="462"/>
      <c r="L26" s="509"/>
      <c r="M26" s="506"/>
      <c r="N26" s="371"/>
      <c r="O26" s="510"/>
      <c r="P26" s="511"/>
      <c r="Q26" s="512"/>
      <c r="R26" s="504"/>
      <c r="S26" s="506"/>
      <c r="T26" s="371"/>
      <c r="U26" s="371"/>
      <c r="V26" s="506"/>
      <c r="W26" s="371"/>
      <c r="X26" s="474"/>
      <c r="Y26" s="516"/>
      <c r="Z26" s="506"/>
      <c r="AA26" s="371"/>
      <c r="AB26" s="510"/>
      <c r="AC26" s="506"/>
      <c r="AD26" s="107"/>
      <c r="AE26" s="89"/>
      <c r="AF26" s="371"/>
      <c r="AG26" s="107"/>
      <c r="AH26" s="506"/>
      <c r="AI26" s="108"/>
      <c r="AJ26" s="109"/>
      <c r="AK26" s="110"/>
      <c r="AL26" s="111"/>
      <c r="AN26" s="55">
        <f>COUNTIF(D25:AH25,"日")</f>
        <v>0</v>
      </c>
      <c r="AO26" s="55">
        <f>COUNTIF(D24:AH24,"ヤ")</f>
        <v>0</v>
      </c>
      <c r="AP26" s="55">
        <f>COUNTIF(D24:AH24,"ﾔ")</f>
        <v>0</v>
      </c>
      <c r="AQ26" s="55">
        <f>COUNTIF(D24:AH24,"2-")</f>
        <v>0</v>
      </c>
      <c r="AR26" s="55">
        <f>COUNTIF(D24:AH24,"2－")</f>
        <v>0</v>
      </c>
      <c r="AS26" s="55">
        <f>COUNTIF(D24:AH24,"２-")</f>
        <v>0</v>
      </c>
      <c r="AT26" s="55">
        <f>COUNTIF(D24:AH24,"２－")</f>
        <v>0</v>
      </c>
      <c r="AU26" s="55">
        <f>COUNTIF(D24:AH24,"3-")</f>
        <v>0</v>
      </c>
      <c r="AV26" s="55">
        <f>COUNTIF(D24:AH24,"3－")</f>
        <v>0</v>
      </c>
      <c r="AW26" s="55">
        <f>COUNTIF(D24:AH24,"３-")</f>
        <v>0</v>
      </c>
      <c r="AX26" s="55">
        <f>COUNTIF(D24:AH24,"３－")</f>
        <v>0</v>
      </c>
    </row>
    <row r="27" spans="1:50" ht="14">
      <c r="A27" s="1259" t="s">
        <v>63</v>
      </c>
      <c r="B27" s="1259"/>
      <c r="C27" s="49"/>
      <c r="D27" s="1292"/>
      <c r="E27" s="1290"/>
      <c r="F27" s="1290"/>
      <c r="G27" s="1290"/>
      <c r="H27" s="1290"/>
      <c r="I27" s="1290" t="s">
        <v>163</v>
      </c>
      <c r="J27" s="1290" t="s">
        <v>173</v>
      </c>
      <c r="K27" s="1290" t="s">
        <v>164</v>
      </c>
      <c r="L27" s="1290"/>
      <c r="M27" s="1290"/>
      <c r="N27" s="1290"/>
      <c r="O27" s="1290"/>
      <c r="P27" s="1290"/>
      <c r="Q27" s="1290" t="s">
        <v>174</v>
      </c>
      <c r="R27" s="1290"/>
      <c r="S27" s="1290"/>
      <c r="T27" s="1290" t="s">
        <v>67</v>
      </c>
      <c r="U27" s="1290"/>
      <c r="V27" s="1290"/>
      <c r="W27" s="1290"/>
      <c r="X27" s="1290"/>
      <c r="Y27" s="1290"/>
      <c r="Z27" s="1290"/>
      <c r="AA27" s="1290" t="s">
        <v>84</v>
      </c>
      <c r="AB27" s="1290"/>
      <c r="AC27" s="1290" t="s">
        <v>135</v>
      </c>
      <c r="AD27" s="1290"/>
      <c r="AE27" s="1290" t="s">
        <v>173</v>
      </c>
      <c r="AF27" s="1290"/>
      <c r="AG27" s="1286"/>
      <c r="AH27" s="1286"/>
      <c r="AI27" s="479"/>
      <c r="AJ27" s="480"/>
      <c r="AK27" s="481"/>
      <c r="AL27" s="482"/>
      <c r="AO27" s="55">
        <f>COUNTIF(D25:AH25,"ヤ")</f>
        <v>0</v>
      </c>
      <c r="AP27" s="55">
        <f>COUNTIF(D25:AH25,"ﾔ")</f>
        <v>0</v>
      </c>
      <c r="AQ27" s="55">
        <f>COUNTIF(D25:AH25,"2-")</f>
        <v>0</v>
      </c>
      <c r="AR27" s="55">
        <f>COUNTIF(D25:AH25,"2－")</f>
        <v>0</v>
      </c>
      <c r="AS27" s="55">
        <f>COUNTIF(D25:AH25,"２-")</f>
        <v>0</v>
      </c>
      <c r="AT27" s="55">
        <f>COUNTIF(D25:AH25,"２－")</f>
        <v>0</v>
      </c>
      <c r="AU27" s="55">
        <f>COUNTIF(D25:AH25,"3-")</f>
        <v>0</v>
      </c>
      <c r="AV27" s="55">
        <f>COUNTIF(D25:AH25,"3－")</f>
        <v>0</v>
      </c>
      <c r="AW27" s="55">
        <f>COUNTIF(D25:AH25,"３-")</f>
        <v>0</v>
      </c>
      <c r="AX27" s="55">
        <f>COUNTIF(D25:AH25,"３－")</f>
        <v>0</v>
      </c>
    </row>
    <row r="28" spans="1:50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  <c r="AO28" s="55">
        <f>COUNTIF(D26:AH26,"ヤ")</f>
        <v>0</v>
      </c>
      <c r="AP28" s="55">
        <f>COUNTIF(D26:AH26,"ﾔ")</f>
        <v>0</v>
      </c>
      <c r="AQ28" s="55">
        <f>COUNTIF(D26:AH26,"2-")</f>
        <v>0</v>
      </c>
      <c r="AR28" s="55">
        <f>COUNTIF(D26:AH26,"2－")</f>
        <v>0</v>
      </c>
      <c r="AS28" s="55">
        <f>COUNTIF(D26:AH26,"２-")</f>
        <v>0</v>
      </c>
      <c r="AT28" s="55">
        <f>COUNTIF(D26:AH26,"２－")</f>
        <v>0</v>
      </c>
      <c r="AU28" s="55">
        <f>COUNTIF(D26:AH26,"3-")</f>
        <v>0</v>
      </c>
      <c r="AV28" s="55">
        <f>COUNTIF(D26:AH26,"3－")</f>
        <v>0</v>
      </c>
      <c r="AW28" s="55">
        <f>COUNTIF(D26:AH26,"３-")</f>
        <v>0</v>
      </c>
      <c r="AX28" s="55">
        <f>COUNTIF(D26:AH26,"３－")</f>
        <v>0</v>
      </c>
    </row>
    <row r="29" spans="1:50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  <c r="AO29" s="55">
        <f>COUNTIF(D27:AH27,"ヤ")</f>
        <v>0</v>
      </c>
      <c r="AP29" s="55">
        <f>COUNTIF(D27:AH27,"ﾔ")</f>
        <v>0</v>
      </c>
      <c r="AQ29" s="55">
        <f>COUNTIF(D27:AH27,"2-")</f>
        <v>0</v>
      </c>
      <c r="AR29" s="55">
        <f>COUNTIF(D27:AH27,"2－")</f>
        <v>0</v>
      </c>
      <c r="AS29" s="55">
        <f>COUNTIF(D27:AH27,"２-")</f>
        <v>0</v>
      </c>
      <c r="AT29" s="55">
        <f>COUNTIF(D27:AH27,"２－")</f>
        <v>0</v>
      </c>
      <c r="AU29" s="55">
        <f>COUNTIF(D27:AH27,"3-")</f>
        <v>0</v>
      </c>
      <c r="AV29" s="55">
        <f>COUNTIF(D27:AH27,"3－")</f>
        <v>0</v>
      </c>
      <c r="AW29" s="55">
        <f>COUNTIF(D27:AH27,"３-")</f>
        <v>0</v>
      </c>
      <c r="AX29" s="55">
        <f>COUNTIF(D27:AH27,"３－")</f>
        <v>0</v>
      </c>
    </row>
    <row r="30" spans="1:50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50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50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3" spans="3:34" ht="14"/>
    <row r="34" spans="3:34" ht="14">
      <c r="C34" t="s">
        <v>69</v>
      </c>
      <c r="D34" s="55">
        <f t="shared" ref="D34:AH34" si="16">COUNTIF(D8:D25,"2早")</f>
        <v>1</v>
      </c>
      <c r="E34" s="55">
        <f t="shared" si="16"/>
        <v>1</v>
      </c>
      <c r="F34" s="55">
        <f t="shared" si="16"/>
        <v>1</v>
      </c>
      <c r="G34" s="55">
        <f t="shared" si="16"/>
        <v>1</v>
      </c>
      <c r="H34" s="55">
        <f t="shared" si="16"/>
        <v>1</v>
      </c>
      <c r="I34" s="55">
        <f t="shared" si="16"/>
        <v>1</v>
      </c>
      <c r="J34" s="55">
        <f t="shared" si="16"/>
        <v>1</v>
      </c>
      <c r="K34" s="55">
        <f t="shared" si="16"/>
        <v>1</v>
      </c>
      <c r="L34" s="55">
        <f t="shared" si="16"/>
        <v>1</v>
      </c>
      <c r="M34" s="55">
        <f t="shared" si="16"/>
        <v>1</v>
      </c>
      <c r="N34" s="55">
        <f t="shared" si="16"/>
        <v>1</v>
      </c>
      <c r="O34" s="55">
        <f t="shared" si="16"/>
        <v>1</v>
      </c>
      <c r="P34" s="55">
        <f t="shared" si="16"/>
        <v>1</v>
      </c>
      <c r="Q34" s="55">
        <f t="shared" si="16"/>
        <v>1</v>
      </c>
      <c r="R34" s="55">
        <f t="shared" si="16"/>
        <v>1</v>
      </c>
      <c r="S34" s="55">
        <f t="shared" si="16"/>
        <v>1</v>
      </c>
      <c r="T34" s="55">
        <f t="shared" si="16"/>
        <v>1</v>
      </c>
      <c r="U34" s="55">
        <f t="shared" si="16"/>
        <v>1</v>
      </c>
      <c r="V34" s="55">
        <f t="shared" si="16"/>
        <v>1</v>
      </c>
      <c r="W34" s="55">
        <f t="shared" si="16"/>
        <v>1</v>
      </c>
      <c r="X34" s="55">
        <f t="shared" si="16"/>
        <v>1</v>
      </c>
      <c r="Y34" s="55">
        <f t="shared" si="16"/>
        <v>1</v>
      </c>
      <c r="Z34" s="55">
        <f t="shared" si="16"/>
        <v>1</v>
      </c>
      <c r="AA34" s="55">
        <f t="shared" si="16"/>
        <v>1</v>
      </c>
      <c r="AB34" s="55">
        <f t="shared" si="16"/>
        <v>1</v>
      </c>
      <c r="AC34" s="55">
        <f t="shared" si="16"/>
        <v>1</v>
      </c>
      <c r="AD34" s="55">
        <f t="shared" si="16"/>
        <v>1</v>
      </c>
      <c r="AE34" s="55">
        <f t="shared" si="16"/>
        <v>1</v>
      </c>
      <c r="AF34" s="55">
        <f t="shared" si="16"/>
        <v>1</v>
      </c>
      <c r="AG34" s="55">
        <f t="shared" si="16"/>
        <v>1</v>
      </c>
      <c r="AH34" s="55">
        <f t="shared" si="16"/>
        <v>0</v>
      </c>
    </row>
    <row r="35" spans="3:34" ht="14">
      <c r="C35" s="54">
        <v>0.27083333333333298</v>
      </c>
      <c r="D35" s="55">
        <f t="shared" ref="D35:AH35" si="17">COUNTIF(D8:D25,"6：30")</f>
        <v>0</v>
      </c>
      <c r="E35" s="55">
        <f t="shared" si="17"/>
        <v>0</v>
      </c>
      <c r="F35" s="55">
        <f t="shared" si="17"/>
        <v>1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0</v>
      </c>
      <c r="N35" s="55">
        <f t="shared" si="17"/>
        <v>1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1</v>
      </c>
      <c r="X35" s="55">
        <f t="shared" si="17"/>
        <v>0</v>
      </c>
      <c r="Y35" s="55">
        <f t="shared" si="17"/>
        <v>1</v>
      </c>
      <c r="Z35" s="55">
        <f t="shared" si="17"/>
        <v>0</v>
      </c>
      <c r="AA35" s="55">
        <f t="shared" si="17"/>
        <v>1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1</v>
      </c>
      <c r="AG35" s="55">
        <f t="shared" si="17"/>
        <v>0</v>
      </c>
      <c r="AH35" s="55">
        <f t="shared" si="17"/>
        <v>0</v>
      </c>
    </row>
    <row r="36" spans="3:34" ht="14" outlineLevel="1">
      <c r="C36" t="s">
        <v>42</v>
      </c>
      <c r="D36" s="55">
        <f t="shared" ref="D36:AH36" si="18">COUNTIF(D8:D25,"2オ")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0</v>
      </c>
    </row>
    <row r="37" spans="3:34" ht="14" outlineLevel="1">
      <c r="C37" t="s">
        <v>71</v>
      </c>
      <c r="D37" s="55">
        <f t="shared" ref="D37:AH37" si="19">COUNTIF(D8:D25,"２オ")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0</v>
      </c>
    </row>
    <row r="38" spans="3:34" ht="14" outlineLevel="1">
      <c r="C38" t="s">
        <v>23</v>
      </c>
      <c r="D38" s="55">
        <f t="shared" ref="D38:AH38" si="20">COUNTIF(D8:D25,"2-")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2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2</v>
      </c>
      <c r="AG38" s="55">
        <f t="shared" si="20"/>
        <v>1</v>
      </c>
      <c r="AH38" s="55">
        <f t="shared" si="20"/>
        <v>0</v>
      </c>
    </row>
    <row r="39" spans="3:34" s="1" customFormat="1" ht="14" outlineLevel="1">
      <c r="C39" s="1" t="s">
        <v>25</v>
      </c>
      <c r="D39" s="55">
        <f t="shared" ref="D39:AH39" si="21">COUNTIF(D8:D25,"２-")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2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2</v>
      </c>
      <c r="AG39" s="55">
        <f t="shared" si="21"/>
        <v>1</v>
      </c>
      <c r="AH39" s="55">
        <f t="shared" si="21"/>
        <v>0</v>
      </c>
    </row>
    <row r="40" spans="3:34" s="1" customFormat="1" ht="14" outlineLevel="1">
      <c r="C40" s="1" t="s">
        <v>24</v>
      </c>
      <c r="D40" s="55">
        <f t="shared" ref="D40:AH40" si="22">COUNTIF(D8:D25,"2－")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2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2</v>
      </c>
      <c r="AG40" s="55">
        <f t="shared" si="22"/>
        <v>1</v>
      </c>
      <c r="AH40" s="55">
        <f t="shared" si="22"/>
        <v>0</v>
      </c>
    </row>
    <row r="41" spans="3:34" s="1" customFormat="1" ht="14" outlineLevel="1">
      <c r="C41" s="1" t="s">
        <v>26</v>
      </c>
      <c r="D41" s="55">
        <f t="shared" ref="D41:AH41" si="23">COUNTIF(D8:D25,"２－")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2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2</v>
      </c>
      <c r="AG41" s="55">
        <f t="shared" si="23"/>
        <v>1</v>
      </c>
      <c r="AH41" s="55">
        <f t="shared" si="23"/>
        <v>0</v>
      </c>
    </row>
    <row r="42" spans="3:34" s="1" customFormat="1" ht="14" outlineLevel="1">
      <c r="C42" s="1" t="s">
        <v>41</v>
      </c>
      <c r="D42" s="55">
        <f t="shared" ref="D42:AH42" si="24">COUNTIF(D8:D25,"3早")</f>
        <v>1</v>
      </c>
      <c r="E42" s="55">
        <f t="shared" si="24"/>
        <v>1</v>
      </c>
      <c r="F42" s="55">
        <f t="shared" si="24"/>
        <v>1</v>
      </c>
      <c r="G42" s="55">
        <f t="shared" si="24"/>
        <v>1</v>
      </c>
      <c r="H42" s="55">
        <f t="shared" si="24"/>
        <v>1</v>
      </c>
      <c r="I42" s="55">
        <f t="shared" si="24"/>
        <v>1</v>
      </c>
      <c r="J42" s="55">
        <f t="shared" si="24"/>
        <v>1</v>
      </c>
      <c r="K42" s="55">
        <f t="shared" si="24"/>
        <v>1</v>
      </c>
      <c r="L42" s="55">
        <f t="shared" si="24"/>
        <v>1</v>
      </c>
      <c r="M42" s="55">
        <f t="shared" si="24"/>
        <v>1</v>
      </c>
      <c r="N42" s="55">
        <f t="shared" si="24"/>
        <v>1</v>
      </c>
      <c r="O42" s="55">
        <f t="shared" si="24"/>
        <v>1</v>
      </c>
      <c r="P42" s="55">
        <f t="shared" si="24"/>
        <v>1</v>
      </c>
      <c r="Q42" s="55">
        <f t="shared" si="24"/>
        <v>1</v>
      </c>
      <c r="R42" s="55">
        <f t="shared" si="24"/>
        <v>1</v>
      </c>
      <c r="S42" s="55">
        <f t="shared" si="24"/>
        <v>1</v>
      </c>
      <c r="T42" s="55">
        <f t="shared" si="24"/>
        <v>1</v>
      </c>
      <c r="U42" s="55">
        <f t="shared" si="24"/>
        <v>1</v>
      </c>
      <c r="V42" s="55">
        <f t="shared" si="24"/>
        <v>1</v>
      </c>
      <c r="W42" s="55">
        <f t="shared" si="24"/>
        <v>1</v>
      </c>
      <c r="X42" s="55">
        <f t="shared" si="24"/>
        <v>1</v>
      </c>
      <c r="Y42" s="55">
        <f t="shared" si="24"/>
        <v>1</v>
      </c>
      <c r="Z42" s="55">
        <f t="shared" si="24"/>
        <v>1</v>
      </c>
      <c r="AA42" s="55">
        <f t="shared" si="24"/>
        <v>1</v>
      </c>
      <c r="AB42" s="55">
        <f t="shared" si="24"/>
        <v>1</v>
      </c>
      <c r="AC42" s="55">
        <f t="shared" si="24"/>
        <v>1</v>
      </c>
      <c r="AD42" s="55">
        <f t="shared" si="24"/>
        <v>1</v>
      </c>
      <c r="AE42" s="55">
        <f t="shared" si="24"/>
        <v>1</v>
      </c>
      <c r="AF42" s="55">
        <f t="shared" si="24"/>
        <v>1</v>
      </c>
      <c r="AG42" s="55">
        <f t="shared" si="24"/>
        <v>1</v>
      </c>
      <c r="AH42" s="55">
        <f t="shared" si="24"/>
        <v>0</v>
      </c>
    </row>
    <row r="43" spans="3:34" s="1" customFormat="1" ht="14" outlineLevel="1">
      <c r="C43" s="1" t="s">
        <v>72</v>
      </c>
      <c r="D43" s="55">
        <f t="shared" ref="D43:AH43" si="25">COUNTIF(D8:D25,"３早")</f>
        <v>1</v>
      </c>
      <c r="E43" s="55">
        <f t="shared" si="25"/>
        <v>1</v>
      </c>
      <c r="F43" s="55">
        <f t="shared" si="25"/>
        <v>1</v>
      </c>
      <c r="G43" s="55">
        <f t="shared" si="25"/>
        <v>1</v>
      </c>
      <c r="H43" s="55">
        <f t="shared" si="25"/>
        <v>1</v>
      </c>
      <c r="I43" s="55">
        <f t="shared" si="25"/>
        <v>1</v>
      </c>
      <c r="J43" s="55">
        <f t="shared" si="25"/>
        <v>1</v>
      </c>
      <c r="K43" s="55">
        <f t="shared" si="25"/>
        <v>1</v>
      </c>
      <c r="L43" s="55">
        <f t="shared" si="25"/>
        <v>1</v>
      </c>
      <c r="M43" s="55">
        <f t="shared" si="25"/>
        <v>1</v>
      </c>
      <c r="N43" s="55">
        <f t="shared" si="25"/>
        <v>1</v>
      </c>
      <c r="O43" s="55">
        <f t="shared" si="25"/>
        <v>1</v>
      </c>
      <c r="P43" s="55">
        <f t="shared" si="25"/>
        <v>1</v>
      </c>
      <c r="Q43" s="55">
        <f t="shared" si="25"/>
        <v>1</v>
      </c>
      <c r="R43" s="55">
        <f t="shared" si="25"/>
        <v>1</v>
      </c>
      <c r="S43" s="55">
        <f t="shared" si="25"/>
        <v>1</v>
      </c>
      <c r="T43" s="55">
        <f t="shared" si="25"/>
        <v>1</v>
      </c>
      <c r="U43" s="55">
        <f t="shared" si="25"/>
        <v>1</v>
      </c>
      <c r="V43" s="55">
        <f t="shared" si="25"/>
        <v>1</v>
      </c>
      <c r="W43" s="55">
        <f t="shared" si="25"/>
        <v>1</v>
      </c>
      <c r="X43" s="55">
        <f t="shared" si="25"/>
        <v>1</v>
      </c>
      <c r="Y43" s="55">
        <f t="shared" si="25"/>
        <v>1</v>
      </c>
      <c r="Z43" s="55">
        <f t="shared" si="25"/>
        <v>1</v>
      </c>
      <c r="AA43" s="55">
        <f t="shared" si="25"/>
        <v>1</v>
      </c>
      <c r="AB43" s="55">
        <f t="shared" si="25"/>
        <v>1</v>
      </c>
      <c r="AC43" s="55">
        <f t="shared" si="25"/>
        <v>1</v>
      </c>
      <c r="AD43" s="55">
        <f t="shared" si="25"/>
        <v>1</v>
      </c>
      <c r="AE43" s="55">
        <f t="shared" si="25"/>
        <v>1</v>
      </c>
      <c r="AF43" s="55">
        <f t="shared" si="25"/>
        <v>1</v>
      </c>
      <c r="AG43" s="55">
        <f t="shared" si="25"/>
        <v>1</v>
      </c>
      <c r="AH43" s="55">
        <f t="shared" si="25"/>
        <v>0</v>
      </c>
    </row>
    <row r="44" spans="3:34" s="1" customFormat="1" ht="14" outlineLevel="1">
      <c r="C44" s="1" t="s">
        <v>36</v>
      </c>
      <c r="D44" s="55">
        <f t="shared" ref="D44:AH44" si="26">COUNTIF(D8:D25,"3オ")</f>
        <v>1</v>
      </c>
      <c r="E44" s="55">
        <f t="shared" si="26"/>
        <v>1</v>
      </c>
      <c r="F44" s="55">
        <f t="shared" si="26"/>
        <v>1</v>
      </c>
      <c r="G44" s="55">
        <f t="shared" si="26"/>
        <v>1</v>
      </c>
      <c r="H44" s="55">
        <f t="shared" si="26"/>
        <v>1</v>
      </c>
      <c r="I44" s="55">
        <f t="shared" si="26"/>
        <v>1</v>
      </c>
      <c r="J44" s="55">
        <f t="shared" si="26"/>
        <v>1</v>
      </c>
      <c r="K44" s="55">
        <f t="shared" si="26"/>
        <v>1</v>
      </c>
      <c r="L44" s="55">
        <f t="shared" si="26"/>
        <v>1</v>
      </c>
      <c r="M44" s="55">
        <f t="shared" si="26"/>
        <v>1</v>
      </c>
      <c r="N44" s="55">
        <f t="shared" si="26"/>
        <v>1</v>
      </c>
      <c r="O44" s="55">
        <f t="shared" si="26"/>
        <v>1</v>
      </c>
      <c r="P44" s="55">
        <f t="shared" si="26"/>
        <v>1</v>
      </c>
      <c r="Q44" s="55">
        <f t="shared" si="26"/>
        <v>1</v>
      </c>
      <c r="R44" s="55">
        <f t="shared" si="26"/>
        <v>1</v>
      </c>
      <c r="S44" s="55">
        <f t="shared" si="26"/>
        <v>1</v>
      </c>
      <c r="T44" s="55">
        <f t="shared" si="26"/>
        <v>1</v>
      </c>
      <c r="U44" s="55">
        <f t="shared" si="26"/>
        <v>1</v>
      </c>
      <c r="V44" s="55">
        <f t="shared" si="26"/>
        <v>1</v>
      </c>
      <c r="W44" s="55">
        <f t="shared" si="26"/>
        <v>1</v>
      </c>
      <c r="X44" s="55">
        <f t="shared" si="26"/>
        <v>1</v>
      </c>
      <c r="Y44" s="55">
        <f t="shared" si="26"/>
        <v>1</v>
      </c>
      <c r="Z44" s="55">
        <f t="shared" si="26"/>
        <v>1</v>
      </c>
      <c r="AA44" s="55">
        <f t="shared" si="26"/>
        <v>1</v>
      </c>
      <c r="AB44" s="55">
        <f t="shared" si="26"/>
        <v>1</v>
      </c>
      <c r="AC44" s="55">
        <f t="shared" si="26"/>
        <v>1</v>
      </c>
      <c r="AD44" s="55">
        <f t="shared" si="26"/>
        <v>1</v>
      </c>
      <c r="AE44" s="55">
        <f t="shared" si="26"/>
        <v>1</v>
      </c>
      <c r="AF44" s="55">
        <f t="shared" si="26"/>
        <v>1</v>
      </c>
      <c r="AG44" s="55">
        <f t="shared" si="26"/>
        <v>1</v>
      </c>
      <c r="AH44" s="55">
        <f t="shared" si="26"/>
        <v>0</v>
      </c>
    </row>
    <row r="45" spans="3:34" s="1" customFormat="1" ht="14" outlineLevel="1">
      <c r="C45" s="1" t="s">
        <v>73</v>
      </c>
      <c r="D45" s="55">
        <f t="shared" ref="D45:AH45" si="27">COUNTIF(D8:D25,"３オ")</f>
        <v>1</v>
      </c>
      <c r="E45" s="55">
        <f t="shared" si="27"/>
        <v>1</v>
      </c>
      <c r="F45" s="55">
        <f t="shared" si="27"/>
        <v>1</v>
      </c>
      <c r="G45" s="55">
        <f t="shared" si="27"/>
        <v>1</v>
      </c>
      <c r="H45" s="55">
        <f t="shared" si="27"/>
        <v>1</v>
      </c>
      <c r="I45" s="55">
        <f t="shared" si="27"/>
        <v>1</v>
      </c>
      <c r="J45" s="55">
        <f t="shared" si="27"/>
        <v>1</v>
      </c>
      <c r="K45" s="55">
        <f t="shared" si="27"/>
        <v>1</v>
      </c>
      <c r="L45" s="55">
        <f t="shared" si="27"/>
        <v>1</v>
      </c>
      <c r="M45" s="55">
        <f t="shared" si="27"/>
        <v>1</v>
      </c>
      <c r="N45" s="55">
        <f t="shared" si="27"/>
        <v>1</v>
      </c>
      <c r="O45" s="55">
        <f t="shared" si="27"/>
        <v>1</v>
      </c>
      <c r="P45" s="55">
        <f t="shared" si="27"/>
        <v>1</v>
      </c>
      <c r="Q45" s="55">
        <f t="shared" si="27"/>
        <v>1</v>
      </c>
      <c r="R45" s="55">
        <f t="shared" si="27"/>
        <v>1</v>
      </c>
      <c r="S45" s="55">
        <f t="shared" si="27"/>
        <v>1</v>
      </c>
      <c r="T45" s="55">
        <f t="shared" si="27"/>
        <v>1</v>
      </c>
      <c r="U45" s="55">
        <f t="shared" si="27"/>
        <v>1</v>
      </c>
      <c r="V45" s="55">
        <f t="shared" si="27"/>
        <v>1</v>
      </c>
      <c r="W45" s="55">
        <f t="shared" si="27"/>
        <v>1</v>
      </c>
      <c r="X45" s="55">
        <f t="shared" si="27"/>
        <v>1</v>
      </c>
      <c r="Y45" s="55">
        <f t="shared" si="27"/>
        <v>1</v>
      </c>
      <c r="Z45" s="55">
        <f t="shared" si="27"/>
        <v>1</v>
      </c>
      <c r="AA45" s="55">
        <f t="shared" si="27"/>
        <v>1</v>
      </c>
      <c r="AB45" s="55">
        <f t="shared" si="27"/>
        <v>1</v>
      </c>
      <c r="AC45" s="55">
        <f t="shared" si="27"/>
        <v>1</v>
      </c>
      <c r="AD45" s="55">
        <f t="shared" si="27"/>
        <v>1</v>
      </c>
      <c r="AE45" s="55">
        <f t="shared" si="27"/>
        <v>1</v>
      </c>
      <c r="AF45" s="55">
        <f t="shared" si="27"/>
        <v>1</v>
      </c>
      <c r="AG45" s="55">
        <f t="shared" si="27"/>
        <v>1</v>
      </c>
      <c r="AH45" s="55">
        <f t="shared" si="27"/>
        <v>0</v>
      </c>
    </row>
    <row r="46" spans="3:34" s="1" customFormat="1" ht="14" outlineLevel="1">
      <c r="C46" s="1" t="s">
        <v>27</v>
      </c>
      <c r="D46" s="55">
        <f t="shared" ref="D46:AH46" si="28">COUNTIF(D8:D25,"3-")</f>
        <v>1</v>
      </c>
      <c r="E46" s="55">
        <f t="shared" si="28"/>
        <v>1</v>
      </c>
      <c r="F46" s="55">
        <f t="shared" si="28"/>
        <v>1</v>
      </c>
      <c r="G46" s="55">
        <f t="shared" si="28"/>
        <v>1</v>
      </c>
      <c r="H46" s="55">
        <f t="shared" si="28"/>
        <v>1</v>
      </c>
      <c r="I46" s="55">
        <f t="shared" si="28"/>
        <v>1</v>
      </c>
      <c r="J46" s="55">
        <f t="shared" si="28"/>
        <v>1</v>
      </c>
      <c r="K46" s="55">
        <f t="shared" si="28"/>
        <v>1</v>
      </c>
      <c r="L46" s="55">
        <f t="shared" si="28"/>
        <v>1</v>
      </c>
      <c r="M46" s="55">
        <f t="shared" si="28"/>
        <v>1</v>
      </c>
      <c r="N46" s="55">
        <f t="shared" si="28"/>
        <v>1</v>
      </c>
      <c r="O46" s="55">
        <f t="shared" si="28"/>
        <v>1</v>
      </c>
      <c r="P46" s="55">
        <f t="shared" si="28"/>
        <v>1</v>
      </c>
      <c r="Q46" s="55">
        <f t="shared" si="28"/>
        <v>1</v>
      </c>
      <c r="R46" s="55">
        <f t="shared" si="28"/>
        <v>1</v>
      </c>
      <c r="S46" s="55">
        <f t="shared" si="28"/>
        <v>1</v>
      </c>
      <c r="T46" s="55">
        <f t="shared" si="28"/>
        <v>1</v>
      </c>
      <c r="U46" s="55">
        <f t="shared" si="28"/>
        <v>1</v>
      </c>
      <c r="V46" s="55">
        <f t="shared" si="28"/>
        <v>1</v>
      </c>
      <c r="W46" s="55">
        <f t="shared" si="28"/>
        <v>1</v>
      </c>
      <c r="X46" s="55">
        <f t="shared" si="28"/>
        <v>1</v>
      </c>
      <c r="Y46" s="55">
        <f t="shared" si="28"/>
        <v>1</v>
      </c>
      <c r="Z46" s="55">
        <f t="shared" si="28"/>
        <v>1</v>
      </c>
      <c r="AA46" s="55">
        <f t="shared" si="28"/>
        <v>1</v>
      </c>
      <c r="AB46" s="55">
        <f t="shared" si="28"/>
        <v>1</v>
      </c>
      <c r="AC46" s="55">
        <f t="shared" si="28"/>
        <v>1</v>
      </c>
      <c r="AD46" s="55">
        <f t="shared" si="28"/>
        <v>1</v>
      </c>
      <c r="AE46" s="55">
        <f t="shared" si="28"/>
        <v>1</v>
      </c>
      <c r="AF46" s="55">
        <f t="shared" si="28"/>
        <v>1</v>
      </c>
      <c r="AG46" s="55">
        <f t="shared" si="28"/>
        <v>1</v>
      </c>
      <c r="AH46" s="55">
        <f t="shared" si="28"/>
        <v>0</v>
      </c>
    </row>
    <row r="47" spans="3:34" s="1" customFormat="1" ht="14" outlineLevel="1">
      <c r="C47" s="1" t="s">
        <v>28</v>
      </c>
      <c r="D47" s="55">
        <f t="shared" ref="D47:AH47" si="29">COUNTIF(D8:D25,"3－")</f>
        <v>1</v>
      </c>
      <c r="E47" s="55">
        <f t="shared" si="29"/>
        <v>1</v>
      </c>
      <c r="F47" s="55">
        <f t="shared" si="29"/>
        <v>1</v>
      </c>
      <c r="G47" s="55">
        <f t="shared" si="29"/>
        <v>1</v>
      </c>
      <c r="H47" s="55">
        <f t="shared" si="29"/>
        <v>1</v>
      </c>
      <c r="I47" s="55">
        <f t="shared" si="29"/>
        <v>1</v>
      </c>
      <c r="J47" s="55">
        <f t="shared" si="29"/>
        <v>1</v>
      </c>
      <c r="K47" s="55">
        <f t="shared" si="29"/>
        <v>1</v>
      </c>
      <c r="L47" s="55">
        <f t="shared" si="29"/>
        <v>1</v>
      </c>
      <c r="M47" s="55">
        <f t="shared" si="29"/>
        <v>1</v>
      </c>
      <c r="N47" s="55">
        <f t="shared" si="29"/>
        <v>1</v>
      </c>
      <c r="O47" s="55">
        <f t="shared" si="29"/>
        <v>1</v>
      </c>
      <c r="P47" s="55">
        <f t="shared" si="29"/>
        <v>1</v>
      </c>
      <c r="Q47" s="55">
        <f t="shared" si="29"/>
        <v>1</v>
      </c>
      <c r="R47" s="55">
        <f t="shared" si="29"/>
        <v>1</v>
      </c>
      <c r="S47" s="55">
        <f t="shared" si="29"/>
        <v>1</v>
      </c>
      <c r="T47" s="55">
        <f t="shared" si="29"/>
        <v>1</v>
      </c>
      <c r="U47" s="55">
        <f t="shared" si="29"/>
        <v>1</v>
      </c>
      <c r="V47" s="55">
        <f t="shared" si="29"/>
        <v>1</v>
      </c>
      <c r="W47" s="55">
        <f t="shared" si="29"/>
        <v>1</v>
      </c>
      <c r="X47" s="55">
        <f t="shared" si="29"/>
        <v>1</v>
      </c>
      <c r="Y47" s="55">
        <f t="shared" si="29"/>
        <v>1</v>
      </c>
      <c r="Z47" s="55">
        <f t="shared" si="29"/>
        <v>1</v>
      </c>
      <c r="AA47" s="55">
        <f t="shared" si="29"/>
        <v>1</v>
      </c>
      <c r="AB47" s="55">
        <f t="shared" si="29"/>
        <v>1</v>
      </c>
      <c r="AC47" s="55">
        <f t="shared" si="29"/>
        <v>1</v>
      </c>
      <c r="AD47" s="55">
        <f t="shared" si="29"/>
        <v>1</v>
      </c>
      <c r="AE47" s="55">
        <f t="shared" si="29"/>
        <v>1</v>
      </c>
      <c r="AF47" s="55">
        <f t="shared" si="29"/>
        <v>1</v>
      </c>
      <c r="AG47" s="55">
        <f t="shared" si="29"/>
        <v>1</v>
      </c>
      <c r="AH47" s="55">
        <f t="shared" si="29"/>
        <v>0</v>
      </c>
    </row>
    <row r="48" spans="3:34" s="1" customFormat="1" ht="14" outlineLevel="1">
      <c r="C48" s="1" t="s">
        <v>29</v>
      </c>
      <c r="D48" s="55">
        <f t="shared" ref="D48:AH48" si="30">COUNTIF(D8:D25,"３-")</f>
        <v>1</v>
      </c>
      <c r="E48" s="55">
        <f t="shared" si="30"/>
        <v>1</v>
      </c>
      <c r="F48" s="55">
        <f t="shared" si="30"/>
        <v>1</v>
      </c>
      <c r="G48" s="55">
        <f t="shared" si="30"/>
        <v>1</v>
      </c>
      <c r="H48" s="55">
        <f t="shared" si="30"/>
        <v>1</v>
      </c>
      <c r="I48" s="55">
        <f t="shared" si="30"/>
        <v>1</v>
      </c>
      <c r="J48" s="55">
        <f t="shared" si="30"/>
        <v>1</v>
      </c>
      <c r="K48" s="55">
        <f t="shared" si="30"/>
        <v>1</v>
      </c>
      <c r="L48" s="55">
        <f t="shared" si="30"/>
        <v>1</v>
      </c>
      <c r="M48" s="55">
        <f t="shared" si="30"/>
        <v>1</v>
      </c>
      <c r="N48" s="55">
        <f t="shared" si="30"/>
        <v>1</v>
      </c>
      <c r="O48" s="55">
        <f t="shared" si="30"/>
        <v>1</v>
      </c>
      <c r="P48" s="55">
        <f t="shared" si="30"/>
        <v>1</v>
      </c>
      <c r="Q48" s="55">
        <f t="shared" si="30"/>
        <v>1</v>
      </c>
      <c r="R48" s="55">
        <f t="shared" si="30"/>
        <v>1</v>
      </c>
      <c r="S48" s="55">
        <f t="shared" si="30"/>
        <v>1</v>
      </c>
      <c r="T48" s="55">
        <f t="shared" si="30"/>
        <v>1</v>
      </c>
      <c r="U48" s="55">
        <f t="shared" si="30"/>
        <v>1</v>
      </c>
      <c r="V48" s="55">
        <f t="shared" si="30"/>
        <v>1</v>
      </c>
      <c r="W48" s="55">
        <f t="shared" si="30"/>
        <v>1</v>
      </c>
      <c r="X48" s="55">
        <f t="shared" si="30"/>
        <v>1</v>
      </c>
      <c r="Y48" s="55">
        <f t="shared" si="30"/>
        <v>1</v>
      </c>
      <c r="Z48" s="55">
        <f t="shared" si="30"/>
        <v>1</v>
      </c>
      <c r="AA48" s="55">
        <f t="shared" si="30"/>
        <v>1</v>
      </c>
      <c r="AB48" s="55">
        <f t="shared" si="30"/>
        <v>1</v>
      </c>
      <c r="AC48" s="55">
        <f t="shared" si="30"/>
        <v>1</v>
      </c>
      <c r="AD48" s="55">
        <f t="shared" si="30"/>
        <v>1</v>
      </c>
      <c r="AE48" s="55">
        <f t="shared" si="30"/>
        <v>1</v>
      </c>
      <c r="AF48" s="55">
        <f t="shared" si="30"/>
        <v>1</v>
      </c>
      <c r="AG48" s="55">
        <f t="shared" si="30"/>
        <v>1</v>
      </c>
      <c r="AH48" s="55">
        <f t="shared" si="30"/>
        <v>0</v>
      </c>
    </row>
    <row r="49" spans="3:34" s="1" customFormat="1" ht="14" outlineLevel="1">
      <c r="C49" s="1" t="s">
        <v>30</v>
      </c>
      <c r="D49" s="55">
        <f t="shared" ref="D49:AH49" si="31">COUNTIF(D8:D25,"３－")</f>
        <v>1</v>
      </c>
      <c r="E49" s="55">
        <f t="shared" si="31"/>
        <v>1</v>
      </c>
      <c r="F49" s="55">
        <f t="shared" si="31"/>
        <v>1</v>
      </c>
      <c r="G49" s="55">
        <f t="shared" si="31"/>
        <v>1</v>
      </c>
      <c r="H49" s="55">
        <f t="shared" si="31"/>
        <v>1</v>
      </c>
      <c r="I49" s="55">
        <f t="shared" si="31"/>
        <v>1</v>
      </c>
      <c r="J49" s="55">
        <f t="shared" si="31"/>
        <v>1</v>
      </c>
      <c r="K49" s="55">
        <f t="shared" si="31"/>
        <v>1</v>
      </c>
      <c r="L49" s="55">
        <f t="shared" si="31"/>
        <v>1</v>
      </c>
      <c r="M49" s="55">
        <f t="shared" si="31"/>
        <v>1</v>
      </c>
      <c r="N49" s="55">
        <f t="shared" si="31"/>
        <v>1</v>
      </c>
      <c r="O49" s="55">
        <f t="shared" si="31"/>
        <v>1</v>
      </c>
      <c r="P49" s="55">
        <f t="shared" si="31"/>
        <v>1</v>
      </c>
      <c r="Q49" s="55">
        <f t="shared" si="31"/>
        <v>1</v>
      </c>
      <c r="R49" s="55">
        <f t="shared" si="31"/>
        <v>1</v>
      </c>
      <c r="S49" s="55">
        <f t="shared" si="31"/>
        <v>1</v>
      </c>
      <c r="T49" s="55">
        <f t="shared" si="31"/>
        <v>1</v>
      </c>
      <c r="U49" s="55">
        <f t="shared" si="31"/>
        <v>1</v>
      </c>
      <c r="V49" s="55">
        <f t="shared" si="31"/>
        <v>1</v>
      </c>
      <c r="W49" s="55">
        <f t="shared" si="31"/>
        <v>1</v>
      </c>
      <c r="X49" s="55">
        <f t="shared" si="31"/>
        <v>1</v>
      </c>
      <c r="Y49" s="55">
        <f t="shared" si="31"/>
        <v>1</v>
      </c>
      <c r="Z49" s="55">
        <f t="shared" si="31"/>
        <v>1</v>
      </c>
      <c r="AA49" s="55">
        <f t="shared" si="31"/>
        <v>1</v>
      </c>
      <c r="AB49" s="55">
        <f t="shared" si="31"/>
        <v>1</v>
      </c>
      <c r="AC49" s="55">
        <f t="shared" si="31"/>
        <v>1</v>
      </c>
      <c r="AD49" s="55">
        <f t="shared" si="31"/>
        <v>1</v>
      </c>
      <c r="AE49" s="55">
        <f t="shared" si="31"/>
        <v>1</v>
      </c>
      <c r="AF49" s="55">
        <f t="shared" si="31"/>
        <v>1</v>
      </c>
      <c r="AG49" s="55">
        <f t="shared" si="31"/>
        <v>1</v>
      </c>
      <c r="AH49" s="55">
        <f t="shared" si="31"/>
        <v>0</v>
      </c>
    </row>
    <row r="50" spans="3:34" s="1" customFormat="1" ht="14" outlineLevel="1">
      <c r="C50" s="1" t="s">
        <v>40</v>
      </c>
      <c r="D50" s="55">
        <f t="shared" ref="D50:AH50" si="32">SUM(D34)</f>
        <v>1</v>
      </c>
      <c r="E50" s="55">
        <f t="shared" si="32"/>
        <v>1</v>
      </c>
      <c r="F50" s="55">
        <f t="shared" si="32"/>
        <v>1</v>
      </c>
      <c r="G50" s="55">
        <f t="shared" si="32"/>
        <v>1</v>
      </c>
      <c r="H50" s="55">
        <f t="shared" si="32"/>
        <v>1</v>
      </c>
      <c r="I50" s="55">
        <f t="shared" si="32"/>
        <v>1</v>
      </c>
      <c r="J50" s="55">
        <f t="shared" si="32"/>
        <v>1</v>
      </c>
      <c r="K50" s="55">
        <f t="shared" si="32"/>
        <v>1</v>
      </c>
      <c r="L50" s="55">
        <f t="shared" si="32"/>
        <v>1</v>
      </c>
      <c r="M50" s="55">
        <f t="shared" si="32"/>
        <v>1</v>
      </c>
      <c r="N50" s="55">
        <f t="shared" si="32"/>
        <v>1</v>
      </c>
      <c r="O50" s="55">
        <f t="shared" si="32"/>
        <v>1</v>
      </c>
      <c r="P50" s="55">
        <f t="shared" si="32"/>
        <v>1</v>
      </c>
      <c r="Q50" s="55">
        <f t="shared" si="32"/>
        <v>1</v>
      </c>
      <c r="R50" s="55">
        <f t="shared" si="32"/>
        <v>1</v>
      </c>
      <c r="S50" s="55">
        <f t="shared" si="32"/>
        <v>1</v>
      </c>
      <c r="T50" s="55">
        <f t="shared" si="32"/>
        <v>1</v>
      </c>
      <c r="U50" s="55">
        <f t="shared" si="32"/>
        <v>1</v>
      </c>
      <c r="V50" s="55">
        <f t="shared" si="32"/>
        <v>1</v>
      </c>
      <c r="W50" s="55">
        <f t="shared" si="32"/>
        <v>1</v>
      </c>
      <c r="X50" s="55">
        <f t="shared" si="32"/>
        <v>1</v>
      </c>
      <c r="Y50" s="55">
        <f t="shared" si="32"/>
        <v>1</v>
      </c>
      <c r="Z50" s="55">
        <f t="shared" si="32"/>
        <v>1</v>
      </c>
      <c r="AA50" s="55">
        <f t="shared" si="32"/>
        <v>1</v>
      </c>
      <c r="AB50" s="55">
        <f t="shared" si="32"/>
        <v>1</v>
      </c>
      <c r="AC50" s="55">
        <f t="shared" si="32"/>
        <v>1</v>
      </c>
      <c r="AD50" s="55">
        <f t="shared" si="32"/>
        <v>1</v>
      </c>
      <c r="AE50" s="55">
        <f t="shared" si="32"/>
        <v>1</v>
      </c>
      <c r="AF50" s="55">
        <f t="shared" si="32"/>
        <v>1</v>
      </c>
      <c r="AG50" s="55">
        <f t="shared" si="32"/>
        <v>1</v>
      </c>
      <c r="AH50" s="55">
        <f t="shared" si="32"/>
        <v>0</v>
      </c>
    </row>
    <row r="51" spans="3:34" s="1" customFormat="1" ht="27" customHeight="1" outlineLevel="1">
      <c r="C51" s="1" t="s">
        <v>42</v>
      </c>
      <c r="D51" s="55">
        <f t="shared" ref="D51:AH51" si="33">SUM(D36:D37)</f>
        <v>2</v>
      </c>
      <c r="E51" s="55">
        <f t="shared" si="33"/>
        <v>2</v>
      </c>
      <c r="F51" s="55">
        <f t="shared" si="33"/>
        <v>2</v>
      </c>
      <c r="G51" s="55">
        <f t="shared" si="33"/>
        <v>2</v>
      </c>
      <c r="H51" s="55">
        <f t="shared" si="33"/>
        <v>2</v>
      </c>
      <c r="I51" s="55">
        <f t="shared" si="33"/>
        <v>2</v>
      </c>
      <c r="J51" s="55">
        <f t="shared" si="33"/>
        <v>2</v>
      </c>
      <c r="K51" s="55">
        <f t="shared" si="33"/>
        <v>2</v>
      </c>
      <c r="L51" s="55">
        <f t="shared" si="33"/>
        <v>2</v>
      </c>
      <c r="M51" s="55">
        <f t="shared" si="33"/>
        <v>2</v>
      </c>
      <c r="N51" s="55">
        <f t="shared" si="33"/>
        <v>2</v>
      </c>
      <c r="O51" s="55">
        <f t="shared" si="33"/>
        <v>2</v>
      </c>
      <c r="P51" s="55">
        <f t="shared" si="33"/>
        <v>2</v>
      </c>
      <c r="Q51" s="55">
        <f t="shared" si="33"/>
        <v>2</v>
      </c>
      <c r="R51" s="55">
        <f t="shared" si="33"/>
        <v>2</v>
      </c>
      <c r="S51" s="55">
        <f t="shared" si="33"/>
        <v>2</v>
      </c>
      <c r="T51" s="55">
        <f t="shared" si="33"/>
        <v>2</v>
      </c>
      <c r="U51" s="55">
        <f t="shared" si="33"/>
        <v>2</v>
      </c>
      <c r="V51" s="55">
        <f t="shared" si="33"/>
        <v>2</v>
      </c>
      <c r="W51" s="55">
        <f t="shared" si="33"/>
        <v>2</v>
      </c>
      <c r="X51" s="55">
        <f t="shared" si="33"/>
        <v>2</v>
      </c>
      <c r="Y51" s="55">
        <f t="shared" si="33"/>
        <v>2</v>
      </c>
      <c r="Z51" s="55">
        <f t="shared" si="33"/>
        <v>2</v>
      </c>
      <c r="AA51" s="55">
        <f t="shared" si="33"/>
        <v>2</v>
      </c>
      <c r="AB51" s="55">
        <f t="shared" si="33"/>
        <v>2</v>
      </c>
      <c r="AC51" s="55">
        <f t="shared" si="33"/>
        <v>2</v>
      </c>
      <c r="AD51" s="55">
        <f t="shared" si="33"/>
        <v>2</v>
      </c>
      <c r="AE51" s="55">
        <f t="shared" si="33"/>
        <v>2</v>
      </c>
      <c r="AF51" s="55">
        <f t="shared" si="33"/>
        <v>2</v>
      </c>
      <c r="AG51" s="55">
        <f t="shared" si="33"/>
        <v>2</v>
      </c>
      <c r="AH51" s="55">
        <f t="shared" si="33"/>
        <v>0</v>
      </c>
    </row>
    <row r="52" spans="3:34" s="1" customFormat="1" ht="14">
      <c r="C52" s="1" t="s">
        <v>24</v>
      </c>
      <c r="D52" s="55">
        <f t="shared" ref="D52:AH52" si="34">SUM(D38:D41)</f>
        <v>4</v>
      </c>
      <c r="E52" s="55">
        <f t="shared" si="34"/>
        <v>4</v>
      </c>
      <c r="F52" s="55">
        <f t="shared" si="34"/>
        <v>4</v>
      </c>
      <c r="G52" s="55">
        <f t="shared" si="34"/>
        <v>4</v>
      </c>
      <c r="H52" s="55">
        <f t="shared" si="34"/>
        <v>4</v>
      </c>
      <c r="I52" s="55">
        <f t="shared" si="34"/>
        <v>4</v>
      </c>
      <c r="J52" s="55">
        <f t="shared" si="34"/>
        <v>4</v>
      </c>
      <c r="K52" s="55">
        <f t="shared" si="34"/>
        <v>4</v>
      </c>
      <c r="L52" s="55">
        <f t="shared" si="34"/>
        <v>4</v>
      </c>
      <c r="M52" s="55">
        <f t="shared" si="34"/>
        <v>4</v>
      </c>
      <c r="N52" s="55">
        <f t="shared" si="34"/>
        <v>4</v>
      </c>
      <c r="O52" s="55">
        <f t="shared" si="34"/>
        <v>4</v>
      </c>
      <c r="P52" s="55">
        <f t="shared" si="34"/>
        <v>4</v>
      </c>
      <c r="Q52" s="55">
        <f t="shared" si="34"/>
        <v>4</v>
      </c>
      <c r="R52" s="55">
        <f t="shared" si="34"/>
        <v>4</v>
      </c>
      <c r="S52" s="55">
        <f t="shared" si="34"/>
        <v>4</v>
      </c>
      <c r="T52" s="55">
        <f t="shared" si="34"/>
        <v>4</v>
      </c>
      <c r="U52" s="55">
        <f t="shared" si="34"/>
        <v>4</v>
      </c>
      <c r="V52" s="55">
        <f t="shared" si="34"/>
        <v>4</v>
      </c>
      <c r="W52" s="55">
        <f t="shared" si="34"/>
        <v>8</v>
      </c>
      <c r="X52" s="55">
        <f t="shared" si="34"/>
        <v>4</v>
      </c>
      <c r="Y52" s="55">
        <f t="shared" si="34"/>
        <v>4</v>
      </c>
      <c r="Z52" s="55">
        <f t="shared" si="34"/>
        <v>4</v>
      </c>
      <c r="AA52" s="55">
        <f t="shared" si="34"/>
        <v>4</v>
      </c>
      <c r="AB52" s="55">
        <f t="shared" si="34"/>
        <v>4</v>
      </c>
      <c r="AC52" s="55">
        <f t="shared" si="34"/>
        <v>4</v>
      </c>
      <c r="AD52" s="55">
        <f t="shared" si="34"/>
        <v>4</v>
      </c>
      <c r="AE52" s="55">
        <f t="shared" si="34"/>
        <v>4</v>
      </c>
      <c r="AF52" s="55">
        <f t="shared" si="34"/>
        <v>8</v>
      </c>
      <c r="AG52" s="55">
        <f t="shared" si="34"/>
        <v>4</v>
      </c>
      <c r="AH52" s="55">
        <f t="shared" si="34"/>
        <v>0</v>
      </c>
    </row>
    <row r="53" spans="3:34" s="1" customFormat="1" ht="14">
      <c r="C53" s="1" t="s">
        <v>41</v>
      </c>
      <c r="D53" s="55">
        <f t="shared" ref="D53:AH53" si="35">SUM(D42:D43)</f>
        <v>2</v>
      </c>
      <c r="E53" s="55">
        <f t="shared" si="35"/>
        <v>2</v>
      </c>
      <c r="F53" s="55">
        <f t="shared" si="35"/>
        <v>2</v>
      </c>
      <c r="G53" s="55">
        <f t="shared" si="35"/>
        <v>2</v>
      </c>
      <c r="H53" s="55">
        <f t="shared" si="35"/>
        <v>2</v>
      </c>
      <c r="I53" s="55">
        <f t="shared" si="35"/>
        <v>2</v>
      </c>
      <c r="J53" s="55">
        <f t="shared" si="35"/>
        <v>2</v>
      </c>
      <c r="K53" s="55">
        <f t="shared" si="35"/>
        <v>2</v>
      </c>
      <c r="L53" s="55">
        <f t="shared" si="35"/>
        <v>2</v>
      </c>
      <c r="M53" s="55">
        <f t="shared" si="35"/>
        <v>2</v>
      </c>
      <c r="N53" s="55">
        <f t="shared" si="35"/>
        <v>2</v>
      </c>
      <c r="O53" s="55">
        <f t="shared" si="35"/>
        <v>2</v>
      </c>
      <c r="P53" s="55">
        <f t="shared" si="35"/>
        <v>2</v>
      </c>
      <c r="Q53" s="55">
        <f t="shared" si="35"/>
        <v>2</v>
      </c>
      <c r="R53" s="55">
        <f t="shared" si="35"/>
        <v>2</v>
      </c>
      <c r="S53" s="55">
        <f t="shared" si="35"/>
        <v>2</v>
      </c>
      <c r="T53" s="55">
        <f t="shared" si="35"/>
        <v>2</v>
      </c>
      <c r="U53" s="55">
        <f t="shared" si="35"/>
        <v>2</v>
      </c>
      <c r="V53" s="55">
        <f t="shared" si="35"/>
        <v>2</v>
      </c>
      <c r="W53" s="55">
        <f t="shared" si="35"/>
        <v>2</v>
      </c>
      <c r="X53" s="55">
        <f t="shared" si="35"/>
        <v>2</v>
      </c>
      <c r="Y53" s="55">
        <f t="shared" si="35"/>
        <v>2</v>
      </c>
      <c r="Z53" s="55">
        <f t="shared" si="35"/>
        <v>2</v>
      </c>
      <c r="AA53" s="55">
        <f t="shared" si="35"/>
        <v>2</v>
      </c>
      <c r="AB53" s="55">
        <f t="shared" si="35"/>
        <v>2</v>
      </c>
      <c r="AC53" s="55">
        <f t="shared" si="35"/>
        <v>2</v>
      </c>
      <c r="AD53" s="55">
        <f t="shared" si="35"/>
        <v>2</v>
      </c>
      <c r="AE53" s="55">
        <f t="shared" si="35"/>
        <v>2</v>
      </c>
      <c r="AF53" s="55">
        <f t="shared" si="35"/>
        <v>2</v>
      </c>
      <c r="AG53" s="55">
        <f t="shared" si="35"/>
        <v>2</v>
      </c>
      <c r="AH53" s="55">
        <f t="shared" si="35"/>
        <v>0</v>
      </c>
    </row>
    <row r="54" spans="3:34" s="1" customFormat="1" ht="14">
      <c r="C54" s="1" t="s">
        <v>36</v>
      </c>
      <c r="D54" s="55">
        <f t="shared" ref="D54:AH54" si="36">SUM(D44:D45)</f>
        <v>2</v>
      </c>
      <c r="E54" s="55">
        <f t="shared" si="36"/>
        <v>2</v>
      </c>
      <c r="F54" s="55">
        <f t="shared" si="36"/>
        <v>2</v>
      </c>
      <c r="G54" s="55">
        <f t="shared" si="36"/>
        <v>2</v>
      </c>
      <c r="H54" s="55">
        <f t="shared" si="36"/>
        <v>2</v>
      </c>
      <c r="I54" s="55">
        <f t="shared" si="36"/>
        <v>2</v>
      </c>
      <c r="J54" s="55">
        <f t="shared" si="36"/>
        <v>2</v>
      </c>
      <c r="K54" s="55">
        <f t="shared" si="36"/>
        <v>2</v>
      </c>
      <c r="L54" s="55">
        <f t="shared" si="36"/>
        <v>2</v>
      </c>
      <c r="M54" s="55">
        <f t="shared" si="36"/>
        <v>2</v>
      </c>
      <c r="N54" s="55">
        <f t="shared" si="36"/>
        <v>2</v>
      </c>
      <c r="O54" s="55">
        <f t="shared" si="36"/>
        <v>2</v>
      </c>
      <c r="P54" s="55">
        <f t="shared" si="36"/>
        <v>2</v>
      </c>
      <c r="Q54" s="55">
        <f t="shared" si="36"/>
        <v>2</v>
      </c>
      <c r="R54" s="55">
        <f t="shared" si="36"/>
        <v>2</v>
      </c>
      <c r="S54" s="55">
        <f t="shared" si="36"/>
        <v>2</v>
      </c>
      <c r="T54" s="55">
        <f t="shared" si="36"/>
        <v>2</v>
      </c>
      <c r="U54" s="55">
        <f t="shared" si="36"/>
        <v>2</v>
      </c>
      <c r="V54" s="55">
        <f t="shared" si="36"/>
        <v>2</v>
      </c>
      <c r="W54" s="55">
        <f t="shared" si="36"/>
        <v>2</v>
      </c>
      <c r="X54" s="55">
        <f t="shared" si="36"/>
        <v>2</v>
      </c>
      <c r="Y54" s="55">
        <f t="shared" si="36"/>
        <v>2</v>
      </c>
      <c r="Z54" s="55">
        <f t="shared" si="36"/>
        <v>2</v>
      </c>
      <c r="AA54" s="55">
        <f t="shared" si="36"/>
        <v>2</v>
      </c>
      <c r="AB54" s="55">
        <f t="shared" si="36"/>
        <v>2</v>
      </c>
      <c r="AC54" s="55">
        <f t="shared" si="36"/>
        <v>2</v>
      </c>
      <c r="AD54" s="55">
        <f t="shared" si="36"/>
        <v>2</v>
      </c>
      <c r="AE54" s="55">
        <f t="shared" si="36"/>
        <v>2</v>
      </c>
      <c r="AF54" s="55">
        <f t="shared" si="36"/>
        <v>2</v>
      </c>
      <c r="AG54" s="55">
        <f t="shared" si="36"/>
        <v>2</v>
      </c>
      <c r="AH54" s="55">
        <f t="shared" si="36"/>
        <v>0</v>
      </c>
    </row>
    <row r="55" spans="3:34" s="1" customFormat="1" ht="14">
      <c r="C55" s="1" t="s">
        <v>28</v>
      </c>
      <c r="D55" s="55">
        <f t="shared" ref="D55:AH55" si="37">SUM(D46:D49)</f>
        <v>4</v>
      </c>
      <c r="E55" s="55">
        <f t="shared" si="37"/>
        <v>4</v>
      </c>
      <c r="F55" s="55">
        <f t="shared" si="37"/>
        <v>4</v>
      </c>
      <c r="G55" s="55">
        <f t="shared" si="37"/>
        <v>4</v>
      </c>
      <c r="H55" s="55">
        <f t="shared" si="37"/>
        <v>4</v>
      </c>
      <c r="I55" s="55">
        <f t="shared" si="37"/>
        <v>4</v>
      </c>
      <c r="J55" s="55">
        <f t="shared" si="37"/>
        <v>4</v>
      </c>
      <c r="K55" s="55">
        <f t="shared" si="37"/>
        <v>4</v>
      </c>
      <c r="L55" s="55">
        <f t="shared" si="37"/>
        <v>4</v>
      </c>
      <c r="M55" s="55">
        <f t="shared" si="37"/>
        <v>4</v>
      </c>
      <c r="N55" s="55">
        <f t="shared" si="37"/>
        <v>4</v>
      </c>
      <c r="O55" s="55">
        <f t="shared" si="37"/>
        <v>4</v>
      </c>
      <c r="P55" s="55">
        <f t="shared" si="37"/>
        <v>4</v>
      </c>
      <c r="Q55" s="55">
        <f t="shared" si="37"/>
        <v>4</v>
      </c>
      <c r="R55" s="55">
        <f t="shared" si="37"/>
        <v>4</v>
      </c>
      <c r="S55" s="55">
        <f t="shared" si="37"/>
        <v>4</v>
      </c>
      <c r="T55" s="55">
        <f t="shared" si="37"/>
        <v>4</v>
      </c>
      <c r="U55" s="55">
        <f t="shared" si="37"/>
        <v>4</v>
      </c>
      <c r="V55" s="55">
        <f t="shared" si="37"/>
        <v>4</v>
      </c>
      <c r="W55" s="55">
        <f t="shared" si="37"/>
        <v>4</v>
      </c>
      <c r="X55" s="55">
        <f t="shared" si="37"/>
        <v>4</v>
      </c>
      <c r="Y55" s="55">
        <f t="shared" si="37"/>
        <v>4</v>
      </c>
      <c r="Z55" s="55">
        <f t="shared" si="37"/>
        <v>4</v>
      </c>
      <c r="AA55" s="55">
        <f t="shared" si="37"/>
        <v>4</v>
      </c>
      <c r="AB55" s="55">
        <f t="shared" si="37"/>
        <v>4</v>
      </c>
      <c r="AC55" s="55">
        <f t="shared" si="37"/>
        <v>4</v>
      </c>
      <c r="AD55" s="55">
        <f t="shared" si="37"/>
        <v>4</v>
      </c>
      <c r="AE55" s="55">
        <f t="shared" si="37"/>
        <v>4</v>
      </c>
      <c r="AF55" s="55">
        <f t="shared" si="37"/>
        <v>4</v>
      </c>
      <c r="AG55" s="55">
        <f t="shared" si="37"/>
        <v>4</v>
      </c>
      <c r="AH55" s="55">
        <f t="shared" si="37"/>
        <v>0</v>
      </c>
    </row>
    <row r="56" spans="3:34" s="1" customFormat="1" ht="14">
      <c r="C56" s="473" t="s">
        <v>141</v>
      </c>
      <c r="D56" s="55">
        <f t="shared" ref="D56:AH56" si="38">SUM(D35)</f>
        <v>0</v>
      </c>
      <c r="E56" s="55">
        <f t="shared" si="38"/>
        <v>0</v>
      </c>
      <c r="F56" s="55">
        <f t="shared" si="38"/>
        <v>1</v>
      </c>
      <c r="G56" s="55">
        <f t="shared" si="38"/>
        <v>0</v>
      </c>
      <c r="H56" s="55">
        <f t="shared" si="38"/>
        <v>0</v>
      </c>
      <c r="I56" s="55">
        <f t="shared" si="38"/>
        <v>0</v>
      </c>
      <c r="J56" s="55">
        <f t="shared" si="38"/>
        <v>1</v>
      </c>
      <c r="K56" s="55">
        <f t="shared" si="38"/>
        <v>1</v>
      </c>
      <c r="L56" s="55">
        <f t="shared" si="38"/>
        <v>1</v>
      </c>
      <c r="M56" s="55">
        <f t="shared" si="38"/>
        <v>0</v>
      </c>
      <c r="N56" s="55">
        <f t="shared" si="38"/>
        <v>1</v>
      </c>
      <c r="O56" s="55">
        <f t="shared" si="38"/>
        <v>0</v>
      </c>
      <c r="P56" s="55">
        <f t="shared" si="38"/>
        <v>0</v>
      </c>
      <c r="Q56" s="55">
        <f t="shared" si="38"/>
        <v>0</v>
      </c>
      <c r="R56" s="55">
        <f t="shared" si="38"/>
        <v>0</v>
      </c>
      <c r="S56" s="55">
        <f t="shared" si="38"/>
        <v>0</v>
      </c>
      <c r="T56" s="55">
        <f t="shared" si="38"/>
        <v>0</v>
      </c>
      <c r="U56" s="55">
        <f t="shared" si="38"/>
        <v>0</v>
      </c>
      <c r="V56" s="55">
        <f t="shared" si="38"/>
        <v>0</v>
      </c>
      <c r="W56" s="55">
        <f t="shared" si="38"/>
        <v>1</v>
      </c>
      <c r="X56" s="55">
        <f t="shared" si="38"/>
        <v>0</v>
      </c>
      <c r="Y56" s="55">
        <f t="shared" si="38"/>
        <v>1</v>
      </c>
      <c r="Z56" s="55">
        <f t="shared" si="38"/>
        <v>0</v>
      </c>
      <c r="AA56" s="55">
        <f t="shared" si="38"/>
        <v>1</v>
      </c>
      <c r="AB56" s="55">
        <f t="shared" si="38"/>
        <v>0</v>
      </c>
      <c r="AC56" s="55">
        <f t="shared" si="38"/>
        <v>0</v>
      </c>
      <c r="AD56" s="55">
        <f t="shared" si="38"/>
        <v>0</v>
      </c>
      <c r="AE56" s="55">
        <f t="shared" si="38"/>
        <v>0</v>
      </c>
      <c r="AF56" s="55">
        <f t="shared" si="38"/>
        <v>1</v>
      </c>
      <c r="AG56" s="55">
        <f t="shared" si="38"/>
        <v>0</v>
      </c>
      <c r="AH56" s="55">
        <f t="shared" si="38"/>
        <v>0</v>
      </c>
    </row>
    <row r="57" spans="3:34" s="1" customFormat="1" ht="14"/>
    <row r="58" spans="3:34" s="1" customFormat="1" ht="14"/>
    <row r="59" spans="3:34" s="1" customFormat="1" ht="14"/>
    <row r="60" spans="3:34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C56">
    <cfRule type="expression" dxfId="9843" priority="291" stopIfTrue="1">
      <formula>AND(WEEKDAY(C$5)=1)</formula>
    </cfRule>
  </conditionalFormatting>
  <conditionalFormatting sqref="D18:D22">
    <cfRule type="expression" dxfId="9842" priority="219" stopIfTrue="1">
      <formula>AND(WEEKDAY(D$5)=1)</formula>
    </cfRule>
  </conditionalFormatting>
  <conditionalFormatting sqref="D13:E14">
    <cfRule type="expression" dxfId="9841" priority="246" stopIfTrue="1">
      <formula>AND(WEEKDAY(D$5)=1)</formula>
    </cfRule>
  </conditionalFormatting>
  <conditionalFormatting sqref="D9:H10">
    <cfRule type="expression" dxfId="9840" priority="11" stopIfTrue="1">
      <formula>AND(WEEKDAY(D$5)=1)</formula>
    </cfRule>
  </conditionalFormatting>
  <conditionalFormatting sqref="D14:I16">
    <cfRule type="expression" dxfId="9839" priority="247" stopIfTrue="1">
      <formula>AND(WEEKDAY(D$5)=1)</formula>
    </cfRule>
  </conditionalFormatting>
  <conditionalFormatting sqref="D21:I21">
    <cfRule type="expression" dxfId="9838" priority="115" stopIfTrue="1">
      <formula>AND(WEEKDAY(D$5)=1)</formula>
    </cfRule>
  </conditionalFormatting>
  <conditionalFormatting sqref="D17:N17">
    <cfRule type="expression" dxfId="9837" priority="84" stopIfTrue="1">
      <formula>AND(WEEKDAY(D$5)=1)</formula>
    </cfRule>
  </conditionalFormatting>
  <conditionalFormatting sqref="D8:S8">
    <cfRule type="expression" dxfId="9836" priority="18" stopIfTrue="1">
      <formula>AND(WEEKDAY(D$5)=1)</formula>
    </cfRule>
  </conditionalFormatting>
  <conditionalFormatting sqref="D25:X25">
    <cfRule type="expression" dxfId="9835" priority="264" stopIfTrue="1">
      <formula>AND(WEEKDAY(D$5)=1)</formula>
    </cfRule>
  </conditionalFormatting>
  <conditionalFormatting sqref="D11:AF12">
    <cfRule type="expression" dxfId="9834" priority="157" stopIfTrue="1">
      <formula>AND(WEEKDAY(D$5)=1)</formula>
    </cfRule>
  </conditionalFormatting>
  <conditionalFormatting sqref="D5:AH7">
    <cfRule type="expression" dxfId="9833" priority="372" stopIfTrue="1">
      <formula>AND(WEEKDAY(D$5)=1)</formula>
    </cfRule>
  </conditionalFormatting>
  <conditionalFormatting sqref="D23:AH24">
    <cfRule type="expression" dxfId="9832" priority="128" stopIfTrue="1">
      <formula>AND(WEEKDAY(D$5)=1)</formula>
    </cfRule>
  </conditionalFormatting>
  <conditionalFormatting sqref="E18:F21">
    <cfRule type="expression" dxfId="9831" priority="10" stopIfTrue="1">
      <formula>AND(WEEKDAY(E$5)=1)</formula>
    </cfRule>
  </conditionalFormatting>
  <conditionalFormatting sqref="E22:AF22">
    <cfRule type="expression" dxfId="9830" priority="76" stopIfTrue="1">
      <formula>AND(WEEKDAY(E$5)=1)</formula>
    </cfRule>
  </conditionalFormatting>
  <conditionalFormatting sqref="F13:M13 Q13:R13">
    <cfRule type="expression" dxfId="9829" priority="197" stopIfTrue="1">
      <formula>AND(WEEKDAY(F$5)=1)</formula>
    </cfRule>
  </conditionalFormatting>
  <conditionalFormatting sqref="G21:G22">
    <cfRule type="expression" dxfId="9828" priority="75" stopIfTrue="1">
      <formula>AND(WEEKDAY(G$5)=1)</formula>
    </cfRule>
  </conditionalFormatting>
  <conditionalFormatting sqref="G11:H11">
    <cfRule type="expression" dxfId="9827" priority="185" stopIfTrue="1">
      <formula>AND(WEEKDAY(G$5)=1)</formula>
    </cfRule>
  </conditionalFormatting>
  <conditionalFormatting sqref="G17:H19">
    <cfRule type="expression" dxfId="9826" priority="86" stopIfTrue="1">
      <formula>AND(WEEKDAY(G$5)=1)</formula>
    </cfRule>
  </conditionalFormatting>
  <conditionalFormatting sqref="G12:I12">
    <cfRule type="expression" dxfId="9825" priority="158" stopIfTrue="1">
      <formula>AND(WEEKDAY(G$5)=1)</formula>
    </cfRule>
  </conditionalFormatting>
  <conditionalFormatting sqref="G20:I20">
    <cfRule type="expression" dxfId="9824" priority="328" stopIfTrue="1">
      <formula>AND(WEEKDAY(G$5)=1)</formula>
    </cfRule>
  </conditionalFormatting>
  <conditionalFormatting sqref="G19:Z19">
    <cfRule type="expression" dxfId="9823" priority="140" stopIfTrue="1">
      <formula>AND(WEEKDAY(G$5)=1)</formula>
    </cfRule>
  </conditionalFormatting>
  <conditionalFormatting sqref="I16:I19">
    <cfRule type="expression" dxfId="9822" priority="123" stopIfTrue="1">
      <formula>AND(WEEKDAY(I$5)=1)</formula>
    </cfRule>
  </conditionalFormatting>
  <conditionalFormatting sqref="I9:J12">
    <cfRule type="expression" dxfId="9821" priority="167" stopIfTrue="1">
      <formula>AND(WEEKDAY(I$5)=1)</formula>
    </cfRule>
  </conditionalFormatting>
  <conditionalFormatting sqref="J16:J22">
    <cfRule type="expression" dxfId="9820" priority="97" stopIfTrue="1">
      <formula>AND(WEEKDAY(J$5)=1)</formula>
    </cfRule>
  </conditionalFormatting>
  <conditionalFormatting sqref="J20:K21">
    <cfRule type="expression" dxfId="9819" priority="303" stopIfTrue="1">
      <formula>AND(WEEKDAY(J$5)=1)</formula>
    </cfRule>
  </conditionalFormatting>
  <conditionalFormatting sqref="J12:M14">
    <cfRule type="expression" dxfId="9818" priority="174" stopIfTrue="1">
      <formula>AND(WEEKDAY(J$5)=1)</formula>
    </cfRule>
  </conditionalFormatting>
  <conditionalFormatting sqref="J15:Z16">
    <cfRule type="expression" dxfId="9817" priority="25" stopIfTrue="1">
      <formula>AND(WEEKDAY(J$5)=1)</formula>
    </cfRule>
  </conditionalFormatting>
  <conditionalFormatting sqref="J8:AA9">
    <cfRule type="expression" dxfId="9816" priority="196" stopIfTrue="1">
      <formula>AND(WEEKDAY(J$5)=1)</formula>
    </cfRule>
  </conditionalFormatting>
  <conditionalFormatting sqref="K17:K19 M18:Z18">
    <cfRule type="expression" dxfId="9815" priority="103" stopIfTrue="1">
      <formula>AND(WEEKDAY(K$5)=1)</formula>
    </cfRule>
  </conditionalFormatting>
  <conditionalFormatting sqref="K21:N23">
    <cfRule type="expression" dxfId="9814" priority="104" stopIfTrue="1">
      <formula>AND(WEEKDAY(K$5)=1)</formula>
    </cfRule>
  </conditionalFormatting>
  <conditionalFormatting sqref="K9:P10">
    <cfRule type="expression" dxfId="9813" priority="195" stopIfTrue="1">
      <formula>AND(WEEKDAY(K$5)=1)</formula>
    </cfRule>
  </conditionalFormatting>
  <conditionalFormatting sqref="K21:P21">
    <cfRule type="expression" dxfId="9812" priority="347" stopIfTrue="1">
      <formula>AND(WEEKDAY(K$5)=1)</formula>
    </cfRule>
  </conditionalFormatting>
  <conditionalFormatting sqref="L17:L18">
    <cfRule type="expression" dxfId="9811" priority="14" stopIfTrue="1">
      <formula>AND(WEEKDAY(L$5)=1)</formula>
    </cfRule>
  </conditionalFormatting>
  <conditionalFormatting sqref="L20:O20">
    <cfRule type="expression" dxfId="9810" priority="6" stopIfTrue="1">
      <formula>AND(WEEKDAY(L$5)=1)</formula>
    </cfRule>
  </conditionalFormatting>
  <conditionalFormatting sqref="M16:P17">
    <cfRule type="expression" dxfId="9809" priority="326" stopIfTrue="1">
      <formula>AND(WEEKDAY(M$5)=1)</formula>
    </cfRule>
  </conditionalFormatting>
  <conditionalFormatting sqref="N11:N15">
    <cfRule type="expression" dxfId="9808" priority="152" stopIfTrue="1">
      <formula>AND(WEEKDAY(N$5)=1)</formula>
    </cfRule>
  </conditionalFormatting>
  <conditionalFormatting sqref="N18:N21">
    <cfRule type="expression" dxfId="9807" priority="224" stopIfTrue="1">
      <formula>AND(WEEKDAY(N$5)=1)</formula>
    </cfRule>
  </conditionalFormatting>
  <conditionalFormatting sqref="N19:Q20">
    <cfRule type="expression" dxfId="9806" priority="126" stopIfTrue="1">
      <formula>AND(WEEKDAY(N$5)=1)</formula>
    </cfRule>
  </conditionalFormatting>
  <conditionalFormatting sqref="O10:O15">
    <cfRule type="expression" dxfId="9805" priority="175" stopIfTrue="1">
      <formula>AND(WEEKDAY(O$5)=1)</formula>
    </cfRule>
  </conditionalFormatting>
  <conditionalFormatting sqref="O17:P23">
    <cfRule type="expression" dxfId="9804" priority="70" stopIfTrue="1">
      <formula>AND(WEEKDAY(O$5)=1)</formula>
    </cfRule>
  </conditionalFormatting>
  <conditionalFormatting sqref="P11:P14">
    <cfRule type="expression" dxfId="9803" priority="150" stopIfTrue="1">
      <formula>AND(WEEKDAY(P$5)=1)</formula>
    </cfRule>
  </conditionalFormatting>
  <conditionalFormatting sqref="P10:Z10">
    <cfRule type="expression" dxfId="9802" priority="169" stopIfTrue="1">
      <formula>AND(WEEKDAY(P$5)=1)</formula>
    </cfRule>
  </conditionalFormatting>
  <conditionalFormatting sqref="P17:AF17">
    <cfRule type="expression" dxfId="9801" priority="78" stopIfTrue="1">
      <formula>AND(WEEKDAY(P$5)=1)</formula>
    </cfRule>
  </conditionalFormatting>
  <conditionalFormatting sqref="Q21:Q23">
    <cfRule type="expression" dxfId="9800" priority="68" stopIfTrue="1">
      <formula>AND(WEEKDAY(Q$5)=1)</formula>
    </cfRule>
  </conditionalFormatting>
  <conditionalFormatting sqref="Q17:R19">
    <cfRule type="expression" dxfId="9799" priority="82" stopIfTrue="1">
      <formula>AND(WEEKDAY(Q$5)=1)</formula>
    </cfRule>
  </conditionalFormatting>
  <conditionalFormatting sqref="Q9:S9 L10:N10 K11:O11 P12:S12">
    <cfRule type="expression" dxfId="9798" priority="213" stopIfTrue="1">
      <formula>AND(WEEKDAY(K$5)=1)</formula>
    </cfRule>
  </conditionalFormatting>
  <conditionalFormatting sqref="Q14:S14">
    <cfRule type="expression" dxfId="9797" priority="240" stopIfTrue="1">
      <formula>AND(WEEKDAY(Q$5)=1)</formula>
    </cfRule>
  </conditionalFormatting>
  <conditionalFormatting sqref="Q16:S16">
    <cfRule type="expression" dxfId="9796" priority="365" stopIfTrue="1">
      <formula>AND(WEEKDAY(Q$5)=1)</formula>
    </cfRule>
  </conditionalFormatting>
  <conditionalFormatting sqref="Q20:Y20">
    <cfRule type="expression" dxfId="9795" priority="148" stopIfTrue="1">
      <formula>AND(WEEKDAY(Q$5)=1)</formula>
    </cfRule>
  </conditionalFormatting>
  <conditionalFormatting sqref="Q11:Z11">
    <cfRule type="expression" dxfId="9794" priority="154" stopIfTrue="1">
      <formula>AND(WEEKDAY(Q$5)=1)</formula>
    </cfRule>
  </conditionalFormatting>
  <conditionalFormatting sqref="R21:R22">
    <cfRule type="expression" dxfId="9793" priority="119" stopIfTrue="1">
      <formula>AND(WEEKDAY(R$5)=1)</formula>
    </cfRule>
  </conditionalFormatting>
  <conditionalFormatting sqref="R21:AA21">
    <cfRule type="expression" dxfId="9792" priority="72" stopIfTrue="1">
      <formula>AND(WEEKDAY(R$5)=1)</formula>
    </cfRule>
  </conditionalFormatting>
  <conditionalFormatting sqref="S11:S13">
    <cfRule type="expression" dxfId="9791" priority="156" stopIfTrue="1">
      <formula>AND(WEEKDAY(S$5)=1)</formula>
    </cfRule>
  </conditionalFormatting>
  <conditionalFormatting sqref="S18:S22">
    <cfRule type="expression" dxfId="9790" priority="116" stopIfTrue="1">
      <formula>AND(WEEKDAY(S$5)=1)</formula>
    </cfRule>
  </conditionalFormatting>
  <conditionalFormatting sqref="T11:T16">
    <cfRule type="expression" dxfId="9789" priority="166" stopIfTrue="1">
      <formula>AND(WEEKDAY(T$5)=1)</formula>
    </cfRule>
  </conditionalFormatting>
  <conditionalFormatting sqref="T18:T23">
    <cfRule type="expression" dxfId="9788" priority="74" stopIfTrue="1">
      <formula>AND(WEEKDAY(T$5)=1)</formula>
    </cfRule>
  </conditionalFormatting>
  <conditionalFormatting sqref="T13:Y13">
    <cfRule type="expression" dxfId="9787" priority="65" stopIfTrue="1">
      <formula>AND(WEEKDAY(T$5)=1)</formula>
    </cfRule>
  </conditionalFormatting>
  <conditionalFormatting sqref="T19:Z20">
    <cfRule type="expression" dxfId="9786" priority="343" stopIfTrue="1">
      <formula>AND(WEEKDAY(T$5)=1)</formula>
    </cfRule>
  </conditionalFormatting>
  <conditionalFormatting sqref="U21:U23">
    <cfRule type="expression" dxfId="9785" priority="96" stopIfTrue="1">
      <formula>AND(WEEKDAY(U$5)=1)</formula>
    </cfRule>
  </conditionalFormatting>
  <conditionalFormatting sqref="U17:V19">
    <cfRule type="expression" dxfId="9784" priority="77" stopIfTrue="1">
      <formula>AND(WEEKDAY(U$5)=1)</formula>
    </cfRule>
  </conditionalFormatting>
  <conditionalFormatting sqref="U14:Z16">
    <cfRule type="expression" dxfId="9783" priority="241" stopIfTrue="1">
      <formula>AND(WEEKDAY(U$5)=1)</formula>
    </cfRule>
  </conditionalFormatting>
  <conditionalFormatting sqref="V21:X22">
    <cfRule type="expression" dxfId="9782" priority="113" stopIfTrue="1">
      <formula>AND(WEEKDAY(V$5)=1)</formula>
    </cfRule>
  </conditionalFormatting>
  <conditionalFormatting sqref="V12:Y12">
    <cfRule type="expression" dxfId="9781" priority="160" stopIfTrue="1">
      <formula>AND(WEEKDAY(V$5)=1)</formula>
    </cfRule>
  </conditionalFormatting>
  <conditionalFormatting sqref="V14:AA14">
    <cfRule type="expression" dxfId="9780" priority="332" stopIfTrue="1">
      <formula>AND(WEEKDAY(V$5)=1)</formula>
    </cfRule>
  </conditionalFormatting>
  <conditionalFormatting sqref="W18:W19">
    <cfRule type="expression" dxfId="9779" priority="325" stopIfTrue="1">
      <formula>AND(WEEKDAY(W$5)=1)</formula>
    </cfRule>
  </conditionalFormatting>
  <conditionalFormatting sqref="Y25:Y26">
    <cfRule type="expression" dxfId="9778" priority="53" stopIfTrue="1">
      <formula>AND(WEEKDAY(Y$5)=1)</formula>
    </cfRule>
  </conditionalFormatting>
  <conditionalFormatting sqref="Z12:Z13">
    <cfRule type="expression" dxfId="9777" priority="161" stopIfTrue="1">
      <formula>AND(WEEKDAY(Z$5)=1)</formula>
    </cfRule>
  </conditionalFormatting>
  <conditionalFormatting sqref="Z17:Z20">
    <cfRule type="expression" dxfId="9776" priority="131" stopIfTrue="1">
      <formula>AND(WEEKDAY(Z$5)=1)</formula>
    </cfRule>
  </conditionalFormatting>
  <conditionalFormatting sqref="Z25:AC25">
    <cfRule type="expression" dxfId="9775" priority="259" stopIfTrue="1">
      <formula>AND(WEEKDAY(Z$5)=1)</formula>
    </cfRule>
  </conditionalFormatting>
  <conditionalFormatting sqref="AA8:AB23">
    <cfRule type="expression" dxfId="9774" priority="12" stopIfTrue="1">
      <formula>AND(WEEKDAY(AA$5)=1)</formula>
    </cfRule>
  </conditionalFormatting>
  <conditionalFormatting sqref="AB10:AF10">
    <cfRule type="expression" dxfId="9773" priority="171" stopIfTrue="1">
      <formula>AND(WEEKDAY(AB$5)=1)</formula>
    </cfRule>
  </conditionalFormatting>
  <conditionalFormatting sqref="AC15:AC17">
    <cfRule type="expression" dxfId="9772" priority="60" stopIfTrue="1">
      <formula>AND(WEEKDAY(AC$5)=1)</formula>
    </cfRule>
  </conditionalFormatting>
  <conditionalFormatting sqref="AC19:AC23">
    <cfRule type="expression" dxfId="9771" priority="67" stopIfTrue="1">
      <formula>AND(WEEKDAY(AC$5)=1)</formula>
    </cfRule>
  </conditionalFormatting>
  <conditionalFormatting sqref="AC20:AE20">
    <cfRule type="expression" dxfId="9770" priority="101" stopIfTrue="1">
      <formula>AND(WEEKDAY(AC$5)=1)</formula>
    </cfRule>
  </conditionalFormatting>
  <conditionalFormatting sqref="AC8:AH22">
    <cfRule type="expression" dxfId="9769" priority="1" stopIfTrue="1">
      <formula>AND(WEEKDAY(AC$5)=1)</formula>
    </cfRule>
  </conditionalFormatting>
  <conditionalFormatting sqref="AD12">
    <cfRule type="expression" dxfId="9768" priority="204" stopIfTrue="1">
      <formula>AND(WEEKDAY(AD$5)=1)</formula>
    </cfRule>
  </conditionalFormatting>
  <conditionalFormatting sqref="AD19">
    <cfRule type="expression" dxfId="9767" priority="341" stopIfTrue="1">
      <formula>AND(WEEKDAY(AD$5)=1)</formula>
    </cfRule>
  </conditionalFormatting>
  <conditionalFormatting sqref="AD25:AD26">
    <cfRule type="expression" dxfId="9766" priority="45" stopIfTrue="1">
      <formula>AND(WEEKDAY(AD$5)=1)</formula>
    </cfRule>
  </conditionalFormatting>
  <conditionalFormatting sqref="AD15:AF15">
    <cfRule type="expression" dxfId="9765" priority="305" stopIfTrue="1">
      <formula>AND(WEEKDAY(AD$5)=1)</formula>
    </cfRule>
  </conditionalFormatting>
  <conditionalFormatting sqref="AD23:AG23">
    <cfRule type="expression" dxfId="9764" priority="92" stopIfTrue="1">
      <formula>AND(WEEKDAY(AD$5)=1)</formula>
    </cfRule>
  </conditionalFormatting>
  <conditionalFormatting sqref="AE18">
    <cfRule type="expression" dxfId="9763" priority="106" stopIfTrue="1">
      <formula>AND(WEEKDAY(AE$5)=1)</formula>
    </cfRule>
  </conditionalFormatting>
  <conditionalFormatting sqref="AE25:AF25">
    <cfRule type="expression" dxfId="9762" priority="256" stopIfTrue="1">
      <formula>AND(WEEKDAY(AE$5)=1)</formula>
    </cfRule>
  </conditionalFormatting>
  <conditionalFormatting sqref="AG25:AG26">
    <cfRule type="expression" dxfId="9761" priority="33" stopIfTrue="1">
      <formula>AND(WEEKDAY(AG$5)=1)</formula>
    </cfRule>
  </conditionalFormatting>
  <conditionalFormatting sqref="AH25">
    <cfRule type="expression" dxfId="9760" priority="254" stopIfTrue="1">
      <formula>AND(WEEKDAY(AH$5)=1)</formula>
    </cfRule>
  </conditionalFormatting>
  <conditionalFormatting sqref="AI8:AK25 AN8:AN26">
    <cfRule type="cellIs" dxfId="9759" priority="373" stopIfTrue="1" operator="equal">
      <formula>0</formula>
    </cfRule>
  </conditionalFormatting>
  <dataValidations count="3">
    <dataValidation type="list" allowBlank="1" showInputMessage="1" showErrorMessage="1" sqref="AB11 AC21" xr:uid="{00000000-0002-0000-3100-000000000000}">
      <formula1>"ヤ,2早,3早,2オ,3オ,2－,3－,－,日,有,2,3,事,ﾍﾙ,ｹｱ,6:30,7:00,8:30,8:00,研"</formula1>
    </dataValidation>
    <dataValidation type="list" allowBlank="1" showInputMessage="1" showErrorMessage="1" sqref="X11 F13:I13 O13 Q13:R13 U13:X13 AE13 D20 AH20 Y21 AG22 G23:J23 P23 R23:S23 V23:Z23 AB23 AF23:AG23 G24:AG24 AG26 D23:D25 AH23:AH24 E23:F24" xr:uid="{00000000-0002-0000-3100-000001000000}">
      <formula1>"ヤ,2早,3早,2オ,3オ,2－,3－,－,日,有,2,3,"</formula1>
    </dataValidation>
    <dataValidation type="list" allowBlank="1" showInputMessage="1" showErrorMessage="1" sqref="X12 AB12 M13:N13 AB13:AD13 AF13 Y22 AC22 N23:O23 AA23 AC23:AE23 E25:AH25 Y26 AD26 C56 D8:D19 E8:E20 F14:F20 K17:K23 L8:L23 M17:M23 P8:P16 Q17:Q23 X8:X10 Y14:Y20 AB8:AB10 AC16:AC20 AG8:AG21 AH8:AH19 AH21:AH22 AC8:AF12 S8:T16 Z14:AF15 G14:I16 M14:O16 Q8:R12 U8:W12 M8:O12 Y8:AA13 AD16:AF22 J8:K16 F8:I12 Z16:AB22 D21:F22 Q14:R16 U14:X16 R17:S22 V17:X22 G17:J22 N17:P22 T17:U23" xr:uid="{00000000-0002-0000-3100-000002000000}">
      <formula1>"ヤ,2早,3早,2オ,3オ,2－,3－,－,日,有,2,3,事,ﾍﾙ,ｹｱ,6:30,7:00,8:30,10:00,研"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T51"/>
  <sheetViews>
    <sheetView workbookViewId="0">
      <selection activeCell="AJ15" sqref="AJ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</cols>
  <sheetData>
    <row r="1" spans="1:46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46" ht="15">
      <c r="A2" s="1243" t="s">
        <v>3</v>
      </c>
      <c r="B2" s="1243"/>
      <c r="C2" s="1243"/>
      <c r="D2" s="4">
        <v>7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46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77"/>
      <c r="AI3" s="4"/>
      <c r="AJ3" s="3"/>
      <c r="AK3" s="3"/>
      <c r="AL3" s="3"/>
    </row>
    <row r="4" spans="1:46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46" ht="24" hidden="1" customHeight="1">
      <c r="A5" s="1254"/>
      <c r="B5" s="1255"/>
      <c r="C5" s="1248"/>
      <c r="D5" s="10">
        <f>DATE($A$1,$D$2,1)</f>
        <v>44378</v>
      </c>
      <c r="E5" s="11">
        <f>DATE($A$1,$D$2,2)</f>
        <v>44379</v>
      </c>
      <c r="F5" s="11">
        <f>DATE($A$1,$D$2,3)</f>
        <v>44380</v>
      </c>
      <c r="G5" s="11">
        <f>DATE($A$1,$D$2,4)</f>
        <v>44381</v>
      </c>
      <c r="H5" s="11">
        <f>DATE($A$1,$D$2,5)</f>
        <v>44382</v>
      </c>
      <c r="I5" s="11">
        <f>DATE($A$1,$D$2,6)</f>
        <v>44383</v>
      </c>
      <c r="J5" s="11">
        <f>DATE($A$1,$D$2,7)</f>
        <v>44384</v>
      </c>
      <c r="K5" s="11">
        <f>DATE($A$1,$D$2,8)</f>
        <v>44385</v>
      </c>
      <c r="L5" s="11">
        <f>DATE($A$1,$D$2,9)</f>
        <v>44386</v>
      </c>
      <c r="M5" s="11">
        <f>DATE($A$1,$D$2,10)</f>
        <v>44387</v>
      </c>
      <c r="N5" s="56">
        <f>DATE($A$1,$D$2,11)</f>
        <v>44388</v>
      </c>
      <c r="O5" s="11">
        <f>DATE($A$1,$D$2,12)</f>
        <v>44389</v>
      </c>
      <c r="P5" s="11">
        <f>DATE($A$1,$D$2,13)</f>
        <v>44390</v>
      </c>
      <c r="Q5" s="11">
        <f>DATE($A$1,$D$2,14)</f>
        <v>44391</v>
      </c>
      <c r="R5" s="11">
        <f>DATE($A$1,$D$2,15)</f>
        <v>44392</v>
      </c>
      <c r="S5" s="11">
        <f>DATE($A$1,$D$2,16)</f>
        <v>44393</v>
      </c>
      <c r="T5" s="11">
        <f>DATE($A$1,$D$2,17)</f>
        <v>44394</v>
      </c>
      <c r="U5" s="11">
        <f>DATE($A$1,$D$2,18)</f>
        <v>44395</v>
      </c>
      <c r="V5" s="11">
        <f>DATE($A$1,$D$2,19)</f>
        <v>44396</v>
      </c>
      <c r="W5" s="11">
        <f>DATE($A$1,$D$2,20)</f>
        <v>44397</v>
      </c>
      <c r="X5" s="11">
        <f>DATE($A$1,$D$2,21)</f>
        <v>44398</v>
      </c>
      <c r="Y5" s="11">
        <f>DATE($A$1,$D$2,22)</f>
        <v>44399</v>
      </c>
      <c r="Z5" s="11">
        <f>DATE($A$1,$D$2,23)</f>
        <v>44400</v>
      </c>
      <c r="AA5" s="11">
        <f>DATE($A$1,$D$2,24)</f>
        <v>44401</v>
      </c>
      <c r="AB5" s="11">
        <f>DATE($A$1,$D$2,25)</f>
        <v>44402</v>
      </c>
      <c r="AC5" s="11">
        <f>DATE($A$1,$D$2,26)</f>
        <v>44403</v>
      </c>
      <c r="AD5" s="11">
        <f>DATE($A$1,$D$2,27)</f>
        <v>44404</v>
      </c>
      <c r="AE5" s="11">
        <f>DATE($A$1,$D$2,28)</f>
        <v>44405</v>
      </c>
      <c r="AF5" s="88">
        <f>DATE($A$1,$D$2,29)</f>
        <v>44406</v>
      </c>
      <c r="AG5" s="11">
        <f>DATE($A$1,$D$2,30)</f>
        <v>44407</v>
      </c>
      <c r="AH5" s="478">
        <f>DATE($A$1,$D$2,31)</f>
        <v>44408</v>
      </c>
      <c r="AI5" s="90"/>
      <c r="AJ5" s="90"/>
      <c r="AK5" s="91"/>
      <c r="AL5" s="1267"/>
    </row>
    <row r="6" spans="1:46" ht="14">
      <c r="A6" s="1254"/>
      <c r="B6" s="1255"/>
      <c r="C6" s="1248"/>
      <c r="D6" s="158">
        <f t="shared" ref="D6:AH6" si="0">IF(MONTH(D5)&gt;$D$2,"",D5)</f>
        <v>44378</v>
      </c>
      <c r="E6" s="159">
        <f t="shared" si="0"/>
        <v>44379</v>
      </c>
      <c r="F6" s="159">
        <f t="shared" si="0"/>
        <v>44380</v>
      </c>
      <c r="G6" s="159">
        <f t="shared" si="0"/>
        <v>44381</v>
      </c>
      <c r="H6" s="159">
        <f t="shared" si="0"/>
        <v>44382</v>
      </c>
      <c r="I6" s="159">
        <f t="shared" si="0"/>
        <v>44383</v>
      </c>
      <c r="J6" s="159">
        <f t="shared" si="0"/>
        <v>44384</v>
      </c>
      <c r="K6" s="159">
        <f t="shared" si="0"/>
        <v>44385</v>
      </c>
      <c r="L6" s="159">
        <f t="shared" si="0"/>
        <v>44386</v>
      </c>
      <c r="M6" s="159">
        <f t="shared" si="0"/>
        <v>44387</v>
      </c>
      <c r="N6" s="159">
        <f t="shared" si="0"/>
        <v>44388</v>
      </c>
      <c r="O6" s="159">
        <f t="shared" si="0"/>
        <v>44389</v>
      </c>
      <c r="P6" s="159">
        <f t="shared" si="0"/>
        <v>44390</v>
      </c>
      <c r="Q6" s="159">
        <f t="shared" si="0"/>
        <v>44391</v>
      </c>
      <c r="R6" s="159">
        <f t="shared" si="0"/>
        <v>44392</v>
      </c>
      <c r="S6" s="159">
        <f t="shared" si="0"/>
        <v>44393</v>
      </c>
      <c r="T6" s="159">
        <f t="shared" si="0"/>
        <v>44394</v>
      </c>
      <c r="U6" s="159">
        <f t="shared" si="0"/>
        <v>44395</v>
      </c>
      <c r="V6" s="159">
        <f t="shared" si="0"/>
        <v>44396</v>
      </c>
      <c r="W6" s="315">
        <f t="shared" si="0"/>
        <v>44397</v>
      </c>
      <c r="X6" s="159">
        <f t="shared" si="0"/>
        <v>44398</v>
      </c>
      <c r="Y6" s="212">
        <f t="shared" si="0"/>
        <v>44399</v>
      </c>
      <c r="Z6" s="212">
        <f t="shared" si="0"/>
        <v>44400</v>
      </c>
      <c r="AA6" s="159">
        <f t="shared" si="0"/>
        <v>44401</v>
      </c>
      <c r="AB6" s="159">
        <f t="shared" si="0"/>
        <v>44402</v>
      </c>
      <c r="AC6" s="159">
        <f t="shared" si="0"/>
        <v>44403</v>
      </c>
      <c r="AD6" s="159">
        <f t="shared" si="0"/>
        <v>44404</v>
      </c>
      <c r="AE6" s="159">
        <f t="shared" si="0"/>
        <v>44405</v>
      </c>
      <c r="AF6" s="116">
        <f t="shared" si="0"/>
        <v>44406</v>
      </c>
      <c r="AG6" s="159">
        <f t="shared" si="0"/>
        <v>44407</v>
      </c>
      <c r="AH6" s="431">
        <f t="shared" si="0"/>
        <v>44408</v>
      </c>
      <c r="AI6" s="92"/>
      <c r="AJ6" s="93"/>
      <c r="AK6" s="94"/>
      <c r="AL6" s="1267"/>
    </row>
    <row r="7" spans="1:46" ht="14">
      <c r="A7" s="1254"/>
      <c r="B7" s="1255"/>
      <c r="C7" s="15"/>
      <c r="D7" s="134" t="str">
        <f t="shared" ref="D7:AH7" si="1">IF(D6="","",CHOOSE(WEEKDAY(D6,1),"日","月","火","水","木","金","土"))</f>
        <v>木</v>
      </c>
      <c r="E7" s="134" t="str">
        <f t="shared" si="1"/>
        <v>金</v>
      </c>
      <c r="F7" s="134" t="str">
        <f t="shared" si="1"/>
        <v>土</v>
      </c>
      <c r="G7" s="161" t="str">
        <f t="shared" si="1"/>
        <v>日</v>
      </c>
      <c r="H7" s="134" t="str">
        <f t="shared" si="1"/>
        <v>月</v>
      </c>
      <c r="I7" s="134" t="str">
        <f t="shared" si="1"/>
        <v>火</v>
      </c>
      <c r="J7" s="134" t="str">
        <f t="shared" si="1"/>
        <v>水</v>
      </c>
      <c r="K7" s="134" t="str">
        <f t="shared" si="1"/>
        <v>木</v>
      </c>
      <c r="L7" s="134" t="str">
        <f t="shared" si="1"/>
        <v>金</v>
      </c>
      <c r="M7" s="134" t="str">
        <f t="shared" si="1"/>
        <v>土</v>
      </c>
      <c r="N7" s="161" t="str">
        <f t="shared" si="1"/>
        <v>日</v>
      </c>
      <c r="O7" s="134" t="str">
        <f t="shared" si="1"/>
        <v>月</v>
      </c>
      <c r="P7" s="134" t="str">
        <f t="shared" si="1"/>
        <v>火</v>
      </c>
      <c r="Q7" s="134" t="str">
        <f t="shared" si="1"/>
        <v>水</v>
      </c>
      <c r="R7" s="134" t="str">
        <f t="shared" si="1"/>
        <v>木</v>
      </c>
      <c r="S7" s="134" t="str">
        <f t="shared" si="1"/>
        <v>金</v>
      </c>
      <c r="T7" s="134" t="str">
        <f t="shared" si="1"/>
        <v>土</v>
      </c>
      <c r="U7" s="161" t="str">
        <f t="shared" si="1"/>
        <v>日</v>
      </c>
      <c r="V7" s="134" t="str">
        <f t="shared" si="1"/>
        <v>月</v>
      </c>
      <c r="W7" s="286" t="str">
        <f t="shared" si="1"/>
        <v>火</v>
      </c>
      <c r="X7" s="134" t="str">
        <f t="shared" si="1"/>
        <v>水</v>
      </c>
      <c r="Y7" s="146" t="str">
        <f t="shared" si="1"/>
        <v>木</v>
      </c>
      <c r="Z7" s="146" t="str">
        <f t="shared" si="1"/>
        <v>金</v>
      </c>
      <c r="AA7" s="134" t="str">
        <f t="shared" si="1"/>
        <v>土</v>
      </c>
      <c r="AB7" s="161" t="str">
        <f t="shared" si="1"/>
        <v>日</v>
      </c>
      <c r="AC7" s="134" t="str">
        <f t="shared" si="1"/>
        <v>月</v>
      </c>
      <c r="AD7" s="134" t="str">
        <f t="shared" si="1"/>
        <v>火</v>
      </c>
      <c r="AE7" s="134" t="str">
        <f t="shared" si="1"/>
        <v>水</v>
      </c>
      <c r="AF7" s="117" t="str">
        <f t="shared" si="1"/>
        <v>木</v>
      </c>
      <c r="AG7" s="134" t="str">
        <f t="shared" si="1"/>
        <v>金</v>
      </c>
      <c r="AH7" s="134" t="str">
        <f t="shared" si="1"/>
        <v>土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>
        <v>2</v>
      </c>
      <c r="AT7">
        <v>3</v>
      </c>
    </row>
    <row r="8" spans="1:46" ht="14">
      <c r="A8" s="19" t="s">
        <v>31</v>
      </c>
      <c r="B8" s="20" t="s">
        <v>32</v>
      </c>
      <c r="C8" s="21" t="s">
        <v>39</v>
      </c>
      <c r="D8" s="107" t="s">
        <v>42</v>
      </c>
      <c r="E8" s="107" t="s">
        <v>37</v>
      </c>
      <c r="F8" s="107" t="s">
        <v>21</v>
      </c>
      <c r="G8" s="107" t="s">
        <v>40</v>
      </c>
      <c r="H8" s="147" t="s">
        <v>36</v>
      </c>
      <c r="I8" s="107" t="s">
        <v>37</v>
      </c>
      <c r="J8" s="107" t="s">
        <v>41</v>
      </c>
      <c r="K8" s="143" t="s">
        <v>21</v>
      </c>
      <c r="L8" s="107" t="s">
        <v>37</v>
      </c>
      <c r="M8" s="107" t="s">
        <v>21</v>
      </c>
      <c r="N8" s="107" t="s">
        <v>37</v>
      </c>
      <c r="O8" s="107" t="s">
        <v>21</v>
      </c>
      <c r="P8" s="107" t="s">
        <v>40</v>
      </c>
      <c r="Q8" s="107" t="s">
        <v>24</v>
      </c>
      <c r="R8" s="107" t="s">
        <v>34</v>
      </c>
      <c r="S8" s="107" t="s">
        <v>21</v>
      </c>
      <c r="T8" s="107" t="s">
        <v>36</v>
      </c>
      <c r="U8" s="107" t="s">
        <v>24</v>
      </c>
      <c r="V8" s="107" t="s">
        <v>34</v>
      </c>
      <c r="W8" s="143" t="s">
        <v>21</v>
      </c>
      <c r="X8" s="107" t="s">
        <v>42</v>
      </c>
      <c r="Y8" s="148" t="s">
        <v>40</v>
      </c>
      <c r="Z8" s="148" t="s">
        <v>36</v>
      </c>
      <c r="AA8" s="107" t="s">
        <v>24</v>
      </c>
      <c r="AB8" s="107" t="s">
        <v>34</v>
      </c>
      <c r="AC8" s="107" t="s">
        <v>21</v>
      </c>
      <c r="AD8" s="107" t="s">
        <v>37</v>
      </c>
      <c r="AE8" s="107" t="s">
        <v>21</v>
      </c>
      <c r="AF8" s="107" t="s">
        <v>41</v>
      </c>
      <c r="AG8" s="107" t="s">
        <v>21</v>
      </c>
      <c r="AH8" s="107" t="s">
        <v>28</v>
      </c>
      <c r="AI8" s="99">
        <f t="shared" ref="AI8:AI22" si="2">SUM(AO8)</f>
        <v>9</v>
      </c>
      <c r="AJ8" s="100">
        <f t="shared" ref="AJ8:AJ25" si="3">COUNTIF(D8:AH8,"有")</f>
        <v>0</v>
      </c>
      <c r="AK8" s="101">
        <f t="shared" ref="AK8:AK22" si="4">SUM(AP8:AQ8)</f>
        <v>4</v>
      </c>
      <c r="AL8" s="102" t="s">
        <v>38</v>
      </c>
      <c r="AM8" s="103"/>
      <c r="AN8" s="55">
        <f>COUNTIF(D8:AH8,"日")</f>
        <v>5</v>
      </c>
      <c r="AO8" s="55">
        <f t="shared" ref="AO8:AO29" si="5">COUNTIF(D8:AH8,"ヤ")</f>
        <v>9</v>
      </c>
      <c r="AP8" s="55">
        <f t="shared" ref="AP8:AP29" si="6">COUNTIF(D8:AH8,"2－")</f>
        <v>3</v>
      </c>
      <c r="AQ8" s="55">
        <f t="shared" ref="AQ8:AQ29" si="7">COUNTIF(D8:AH8,"3－")</f>
        <v>1</v>
      </c>
      <c r="AR8">
        <f t="shared" ref="AR8:AR29" si="8">COUNTIF(E8:AI8,"有")</f>
        <v>0</v>
      </c>
      <c r="AS8">
        <v>3</v>
      </c>
      <c r="AT8">
        <v>6</v>
      </c>
    </row>
    <row r="9" spans="1:46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21</v>
      </c>
      <c r="F9" s="107" t="s">
        <v>37</v>
      </c>
      <c r="G9" s="107" t="s">
        <v>37</v>
      </c>
      <c r="H9" s="107" t="s">
        <v>37</v>
      </c>
      <c r="I9" s="107" t="s">
        <v>21</v>
      </c>
      <c r="J9" s="500" t="s">
        <v>37</v>
      </c>
      <c r="K9" s="107" t="s">
        <v>37</v>
      </c>
      <c r="L9" s="107" t="s">
        <v>21</v>
      </c>
      <c r="M9" s="107" t="s">
        <v>37</v>
      </c>
      <c r="N9" s="107" t="s">
        <v>21</v>
      </c>
      <c r="O9" s="107" t="s">
        <v>37</v>
      </c>
      <c r="P9" s="107" t="s">
        <v>37</v>
      </c>
      <c r="Q9" s="107" t="s">
        <v>37</v>
      </c>
      <c r="R9" s="107" t="s">
        <v>37</v>
      </c>
      <c r="S9" s="107" t="s">
        <v>21</v>
      </c>
      <c r="T9" s="107" t="s">
        <v>37</v>
      </c>
      <c r="U9" s="107" t="s">
        <v>37</v>
      </c>
      <c r="V9" s="107" t="s">
        <v>37</v>
      </c>
      <c r="W9" s="107" t="s">
        <v>21</v>
      </c>
      <c r="X9" s="107" t="s">
        <v>37</v>
      </c>
      <c r="Y9" s="148" t="s">
        <v>37</v>
      </c>
      <c r="Z9" s="148" t="s">
        <v>37</v>
      </c>
      <c r="AA9" s="107" t="s">
        <v>21</v>
      </c>
      <c r="AB9" s="107" t="s">
        <v>37</v>
      </c>
      <c r="AC9" s="107" t="s">
        <v>37</v>
      </c>
      <c r="AD9" s="107" t="s">
        <v>21</v>
      </c>
      <c r="AE9" s="107" t="s">
        <v>21</v>
      </c>
      <c r="AF9" s="107" t="s">
        <v>37</v>
      </c>
      <c r="AG9" s="107" t="s">
        <v>37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22</v>
      </c>
      <c r="AO9" s="55">
        <f t="shared" si="5"/>
        <v>9</v>
      </c>
      <c r="AP9" s="55">
        <f t="shared" si="6"/>
        <v>0</v>
      </c>
      <c r="AQ9" s="55">
        <f t="shared" si="7"/>
        <v>0</v>
      </c>
      <c r="AR9">
        <f t="shared" si="8"/>
        <v>0</v>
      </c>
    </row>
    <row r="10" spans="1:46" ht="14">
      <c r="A10" s="19" t="s">
        <v>31</v>
      </c>
      <c r="B10" s="20" t="s">
        <v>32</v>
      </c>
      <c r="C10" s="21" t="s">
        <v>160</v>
      </c>
      <c r="D10" s="494" t="s">
        <v>21</v>
      </c>
      <c r="E10" s="143" t="s">
        <v>21</v>
      </c>
      <c r="F10" s="107" t="s">
        <v>24</v>
      </c>
      <c r="G10" s="107" t="s">
        <v>34</v>
      </c>
      <c r="H10" s="147" t="s">
        <v>21</v>
      </c>
      <c r="I10" s="107" t="s">
        <v>36</v>
      </c>
      <c r="J10" s="107" t="s">
        <v>40</v>
      </c>
      <c r="K10" s="143" t="s">
        <v>21</v>
      </c>
      <c r="L10" s="107" t="s">
        <v>42</v>
      </c>
      <c r="M10" s="107" t="s">
        <v>42</v>
      </c>
      <c r="N10" s="107" t="s">
        <v>24</v>
      </c>
      <c r="O10" s="107" t="s">
        <v>34</v>
      </c>
      <c r="P10" s="107" t="s">
        <v>21</v>
      </c>
      <c r="Q10" s="107" t="s">
        <v>40</v>
      </c>
      <c r="R10" s="107" t="s">
        <v>41</v>
      </c>
      <c r="S10" s="107" t="s">
        <v>37</v>
      </c>
      <c r="T10" s="107" t="s">
        <v>42</v>
      </c>
      <c r="U10" s="107" t="s">
        <v>21</v>
      </c>
      <c r="V10" s="107" t="s">
        <v>36</v>
      </c>
      <c r="W10" s="107" t="s">
        <v>37</v>
      </c>
      <c r="X10" s="107" t="s">
        <v>24</v>
      </c>
      <c r="Y10" s="148" t="s">
        <v>34</v>
      </c>
      <c r="Z10" s="148" t="s">
        <v>21</v>
      </c>
      <c r="AA10" s="107" t="s">
        <v>37</v>
      </c>
      <c r="AB10" s="107" t="s">
        <v>36</v>
      </c>
      <c r="AC10" s="107" t="s">
        <v>21</v>
      </c>
      <c r="AD10" s="107" t="s">
        <v>36</v>
      </c>
      <c r="AE10" s="107" t="s">
        <v>37</v>
      </c>
      <c r="AF10" s="107" t="s">
        <v>24</v>
      </c>
      <c r="AG10" s="107" t="s">
        <v>34</v>
      </c>
      <c r="AH10" s="107" t="s">
        <v>21</v>
      </c>
      <c r="AI10" s="99">
        <f t="shared" si="2"/>
        <v>9</v>
      </c>
      <c r="AJ10" s="100">
        <f t="shared" si="3"/>
        <v>0</v>
      </c>
      <c r="AK10" s="101">
        <f t="shared" si="4"/>
        <v>4</v>
      </c>
      <c r="AL10" s="102" t="s">
        <v>38</v>
      </c>
      <c r="AM10" s="103"/>
      <c r="AN10" s="55">
        <f>COUNTIF(D10:AH10,"日")</f>
        <v>4</v>
      </c>
      <c r="AO10" s="55">
        <f t="shared" si="5"/>
        <v>9</v>
      </c>
      <c r="AP10" s="55">
        <f t="shared" si="6"/>
        <v>4</v>
      </c>
      <c r="AQ10" s="55">
        <f t="shared" si="7"/>
        <v>0</v>
      </c>
      <c r="AR10">
        <f t="shared" si="8"/>
        <v>0</v>
      </c>
      <c r="AS10">
        <v>5</v>
      </c>
      <c r="AT10">
        <v>4</v>
      </c>
    </row>
    <row r="11" spans="1:46" ht="14">
      <c r="A11" s="19"/>
      <c r="B11" s="20"/>
      <c r="C11" s="21"/>
      <c r="D11" s="107"/>
      <c r="E11" s="107"/>
      <c r="F11" s="495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48"/>
      <c r="Z11" s="148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>
        <f t="shared" si="8"/>
        <v>0</v>
      </c>
    </row>
    <row r="12" spans="1:46" ht="14">
      <c r="A12" s="19" t="s">
        <v>46</v>
      </c>
      <c r="B12" s="20" t="s">
        <v>32</v>
      </c>
      <c r="C12" s="32" t="s">
        <v>47</v>
      </c>
      <c r="D12" s="494" t="s">
        <v>21</v>
      </c>
      <c r="E12" s="107" t="s">
        <v>40</v>
      </c>
      <c r="F12" s="495" t="s">
        <v>36</v>
      </c>
      <c r="G12" s="358" t="s">
        <v>157</v>
      </c>
      <c r="H12" s="107" t="s">
        <v>24</v>
      </c>
      <c r="I12" s="107" t="s">
        <v>34</v>
      </c>
      <c r="J12" s="143" t="s">
        <v>21</v>
      </c>
      <c r="K12" s="107" t="s">
        <v>36</v>
      </c>
      <c r="L12" s="107" t="s">
        <v>21</v>
      </c>
      <c r="M12" s="107" t="s">
        <v>24</v>
      </c>
      <c r="N12" s="107" t="s">
        <v>34</v>
      </c>
      <c r="O12" s="107" t="s">
        <v>21</v>
      </c>
      <c r="P12" s="107" t="s">
        <v>24</v>
      </c>
      <c r="Q12" s="107" t="s">
        <v>34</v>
      </c>
      <c r="R12" s="143" t="s">
        <v>21</v>
      </c>
      <c r="S12" s="107" t="s">
        <v>40</v>
      </c>
      <c r="T12" s="143" t="s">
        <v>35</v>
      </c>
      <c r="U12" s="107" t="s">
        <v>42</v>
      </c>
      <c r="V12" s="107" t="s">
        <v>24</v>
      </c>
      <c r="W12" s="107" t="s">
        <v>34</v>
      </c>
      <c r="X12" s="107" t="s">
        <v>21</v>
      </c>
      <c r="Y12" s="148" t="s">
        <v>121</v>
      </c>
      <c r="Z12" s="148" t="s">
        <v>21</v>
      </c>
      <c r="AA12" s="107" t="s">
        <v>36</v>
      </c>
      <c r="AB12" s="107" t="s">
        <v>40</v>
      </c>
      <c r="AC12" s="107" t="s">
        <v>121</v>
      </c>
      <c r="AD12" s="107" t="s">
        <v>24</v>
      </c>
      <c r="AE12" s="107" t="s">
        <v>34</v>
      </c>
      <c r="AF12" s="107" t="s">
        <v>21</v>
      </c>
      <c r="AG12" s="107" t="s">
        <v>42</v>
      </c>
      <c r="AH12" s="107" t="s">
        <v>21</v>
      </c>
      <c r="AI12" s="99">
        <f t="shared" si="2"/>
        <v>9</v>
      </c>
      <c r="AJ12" s="100">
        <f t="shared" si="3"/>
        <v>1</v>
      </c>
      <c r="AK12" s="101">
        <f t="shared" si="4"/>
        <v>5</v>
      </c>
      <c r="AL12" s="104" t="s">
        <v>48</v>
      </c>
      <c r="AM12" s="103"/>
      <c r="AN12" s="55">
        <f t="shared" ref="AN12:AN23" si="9">COUNTIF(D12:AH12,"日")</f>
        <v>0</v>
      </c>
      <c r="AO12" s="55">
        <f t="shared" si="5"/>
        <v>9</v>
      </c>
      <c r="AP12" s="55">
        <f t="shared" si="6"/>
        <v>5</v>
      </c>
      <c r="AQ12" s="55">
        <f t="shared" si="7"/>
        <v>0</v>
      </c>
      <c r="AR12">
        <f t="shared" si="8"/>
        <v>1</v>
      </c>
      <c r="AS12">
        <v>5</v>
      </c>
      <c r="AT12">
        <v>4</v>
      </c>
    </row>
    <row r="13" spans="1:46" ht="14">
      <c r="A13" s="19" t="s">
        <v>46</v>
      </c>
      <c r="B13" s="20" t="s">
        <v>32</v>
      </c>
      <c r="C13" s="32" t="s">
        <v>49</v>
      </c>
      <c r="D13" s="107" t="s">
        <v>41</v>
      </c>
      <c r="E13" s="107" t="s">
        <v>28</v>
      </c>
      <c r="F13" s="107" t="s">
        <v>34</v>
      </c>
      <c r="G13" s="107" t="s">
        <v>21</v>
      </c>
      <c r="H13" s="107" t="s">
        <v>40</v>
      </c>
      <c r="I13" s="107" t="s">
        <v>28</v>
      </c>
      <c r="J13" s="107" t="s">
        <v>34</v>
      </c>
      <c r="K13" s="107" t="s">
        <v>21</v>
      </c>
      <c r="L13" s="107" t="s">
        <v>28</v>
      </c>
      <c r="M13" s="107" t="s">
        <v>34</v>
      </c>
      <c r="N13" s="107" t="s">
        <v>21</v>
      </c>
      <c r="O13" s="107" t="s">
        <v>42</v>
      </c>
      <c r="P13" s="358" t="s">
        <v>141</v>
      </c>
      <c r="Q13" s="107" t="s">
        <v>28</v>
      </c>
      <c r="R13" s="107" t="s">
        <v>34</v>
      </c>
      <c r="S13" s="143" t="s">
        <v>21</v>
      </c>
      <c r="T13" s="107" t="s">
        <v>41</v>
      </c>
      <c r="U13" s="107" t="s">
        <v>28</v>
      </c>
      <c r="V13" s="107" t="s">
        <v>34</v>
      </c>
      <c r="W13" s="107" t="s">
        <v>21</v>
      </c>
      <c r="X13" s="107" t="s">
        <v>21</v>
      </c>
      <c r="Y13" s="148" t="s">
        <v>41</v>
      </c>
      <c r="Z13" s="148" t="s">
        <v>40</v>
      </c>
      <c r="AA13" s="107" t="s">
        <v>21</v>
      </c>
      <c r="AB13" s="107" t="s">
        <v>41</v>
      </c>
      <c r="AC13" s="107" t="s">
        <v>28</v>
      </c>
      <c r="AD13" s="107" t="s">
        <v>34</v>
      </c>
      <c r="AE13" s="107" t="s">
        <v>21</v>
      </c>
      <c r="AF13" s="107" t="s">
        <v>36</v>
      </c>
      <c r="AG13" s="107" t="s">
        <v>40</v>
      </c>
      <c r="AH13" s="107" t="s">
        <v>21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9"/>
        <v>0</v>
      </c>
      <c r="AO13" s="55">
        <f t="shared" si="5"/>
        <v>9</v>
      </c>
      <c r="AP13" s="55">
        <f t="shared" si="6"/>
        <v>0</v>
      </c>
      <c r="AQ13" s="55">
        <f t="shared" si="7"/>
        <v>6</v>
      </c>
      <c r="AR13">
        <f t="shared" si="8"/>
        <v>0</v>
      </c>
      <c r="AS13">
        <v>5</v>
      </c>
      <c r="AT13">
        <v>6</v>
      </c>
    </row>
    <row r="14" spans="1:46" ht="14">
      <c r="A14" s="19" t="s">
        <v>46</v>
      </c>
      <c r="B14" s="20" t="s">
        <v>32</v>
      </c>
      <c r="C14" s="32" t="s">
        <v>153</v>
      </c>
      <c r="D14" s="107" t="s">
        <v>36</v>
      </c>
      <c r="E14" s="107" t="s">
        <v>41</v>
      </c>
      <c r="F14" s="496" t="s">
        <v>28</v>
      </c>
      <c r="G14" s="107" t="s">
        <v>34</v>
      </c>
      <c r="H14" s="107" t="s">
        <v>21</v>
      </c>
      <c r="I14" s="107" t="s">
        <v>40</v>
      </c>
      <c r="J14" s="107" t="s">
        <v>24</v>
      </c>
      <c r="K14" s="107" t="s">
        <v>34</v>
      </c>
      <c r="L14" s="107" t="s">
        <v>21</v>
      </c>
      <c r="M14" s="107" t="s">
        <v>40</v>
      </c>
      <c r="N14" s="107" t="s">
        <v>28</v>
      </c>
      <c r="O14" s="107" t="s">
        <v>34</v>
      </c>
      <c r="P14" s="107" t="s">
        <v>21</v>
      </c>
      <c r="Q14" s="107" t="s">
        <v>41</v>
      </c>
      <c r="R14" s="107" t="s">
        <v>40</v>
      </c>
      <c r="S14" s="107" t="s">
        <v>21</v>
      </c>
      <c r="T14" s="107" t="s">
        <v>40</v>
      </c>
      <c r="U14" s="127" t="s">
        <v>41</v>
      </c>
      <c r="V14" s="107" t="s">
        <v>21</v>
      </c>
      <c r="W14" s="107" t="s">
        <v>24</v>
      </c>
      <c r="X14" s="107" t="s">
        <v>34</v>
      </c>
      <c r="Y14" s="148" t="s">
        <v>21</v>
      </c>
      <c r="Z14" s="148" t="s">
        <v>21</v>
      </c>
      <c r="AA14" s="107" t="s">
        <v>40</v>
      </c>
      <c r="AB14" s="358" t="s">
        <v>157</v>
      </c>
      <c r="AC14" s="107" t="s">
        <v>24</v>
      </c>
      <c r="AD14" s="107" t="s">
        <v>34</v>
      </c>
      <c r="AE14" s="143" t="s">
        <v>21</v>
      </c>
      <c r="AF14" s="143" t="s">
        <v>21</v>
      </c>
      <c r="AG14" s="107" t="s">
        <v>28</v>
      </c>
      <c r="AH14" s="107" t="s">
        <v>34</v>
      </c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9"/>
        <v>0</v>
      </c>
      <c r="AO14" s="55">
        <f t="shared" si="5"/>
        <v>9</v>
      </c>
      <c r="AP14" s="55">
        <f t="shared" si="6"/>
        <v>3</v>
      </c>
      <c r="AQ14" s="55">
        <f t="shared" si="7"/>
        <v>3</v>
      </c>
      <c r="AR14">
        <f t="shared" si="8"/>
        <v>0</v>
      </c>
      <c r="AS14">
        <v>7</v>
      </c>
      <c r="AT14">
        <v>2</v>
      </c>
    </row>
    <row r="15" spans="1:46" ht="14">
      <c r="A15" s="33" t="s">
        <v>46</v>
      </c>
      <c r="B15" s="34" t="s">
        <v>32</v>
      </c>
      <c r="C15" s="32" t="s">
        <v>52</v>
      </c>
      <c r="D15" s="494" t="s">
        <v>34</v>
      </c>
      <c r="E15" s="494" t="s">
        <v>21</v>
      </c>
      <c r="F15" s="107" t="s">
        <v>40</v>
      </c>
      <c r="G15" s="143" t="s">
        <v>35</v>
      </c>
      <c r="H15" s="143" t="s">
        <v>21</v>
      </c>
      <c r="I15" s="107" t="s">
        <v>41</v>
      </c>
      <c r="J15" s="107" t="s">
        <v>42</v>
      </c>
      <c r="K15" s="107" t="s">
        <v>24</v>
      </c>
      <c r="L15" s="107" t="s">
        <v>34</v>
      </c>
      <c r="M15" s="107" t="s">
        <v>21</v>
      </c>
      <c r="N15" s="107" t="s">
        <v>41</v>
      </c>
      <c r="O15" s="107" t="s">
        <v>40</v>
      </c>
      <c r="P15" s="107" t="s">
        <v>21</v>
      </c>
      <c r="Q15" s="107" t="s">
        <v>42</v>
      </c>
      <c r="R15" s="107" t="s">
        <v>36</v>
      </c>
      <c r="S15" s="107" t="s">
        <v>28</v>
      </c>
      <c r="T15" s="107" t="s">
        <v>34</v>
      </c>
      <c r="U15" s="107" t="s">
        <v>21</v>
      </c>
      <c r="V15" s="107" t="s">
        <v>42</v>
      </c>
      <c r="W15" s="143" t="s">
        <v>21</v>
      </c>
      <c r="X15" s="107" t="s">
        <v>40</v>
      </c>
      <c r="Y15" s="501" t="s">
        <v>157</v>
      </c>
      <c r="Z15" s="148" t="s">
        <v>24</v>
      </c>
      <c r="AA15" s="107" t="s">
        <v>34</v>
      </c>
      <c r="AB15" s="107" t="s">
        <v>21</v>
      </c>
      <c r="AC15" s="107" t="s">
        <v>41</v>
      </c>
      <c r="AD15" s="107" t="s">
        <v>21</v>
      </c>
      <c r="AE15" s="107" t="s">
        <v>36</v>
      </c>
      <c r="AF15" s="107" t="s">
        <v>28</v>
      </c>
      <c r="AG15" s="107" t="s">
        <v>34</v>
      </c>
      <c r="AH15" s="263" t="s">
        <v>21</v>
      </c>
      <c r="AI15" s="99">
        <f t="shared" si="2"/>
        <v>9</v>
      </c>
      <c r="AJ15" s="100">
        <f t="shared" si="3"/>
        <v>1</v>
      </c>
      <c r="AK15" s="101">
        <f t="shared" si="4"/>
        <v>4</v>
      </c>
      <c r="AL15" s="104" t="s">
        <v>51</v>
      </c>
      <c r="AM15" s="103"/>
      <c r="AN15" s="55">
        <f t="shared" si="9"/>
        <v>0</v>
      </c>
      <c r="AO15" s="55">
        <f t="shared" si="5"/>
        <v>9</v>
      </c>
      <c r="AP15" s="55">
        <f t="shared" si="6"/>
        <v>2</v>
      </c>
      <c r="AQ15" s="55">
        <f t="shared" si="7"/>
        <v>2</v>
      </c>
      <c r="AR15">
        <f t="shared" si="8"/>
        <v>1</v>
      </c>
      <c r="AS15">
        <v>6</v>
      </c>
      <c r="AT15">
        <v>5</v>
      </c>
    </row>
    <row r="16" spans="1:46" ht="14">
      <c r="A16" s="33" t="s">
        <v>46</v>
      </c>
      <c r="B16" s="34" t="s">
        <v>32</v>
      </c>
      <c r="C16" s="32" t="s">
        <v>53</v>
      </c>
      <c r="D16" s="358" t="s">
        <v>157</v>
      </c>
      <c r="E16" s="107" t="s">
        <v>42</v>
      </c>
      <c r="F16" s="107" t="s">
        <v>42</v>
      </c>
      <c r="G16" s="107" t="s">
        <v>24</v>
      </c>
      <c r="H16" s="147" t="s">
        <v>34</v>
      </c>
      <c r="I16" s="107" t="s">
        <v>21</v>
      </c>
      <c r="J16" s="143" t="s">
        <v>21</v>
      </c>
      <c r="K16" s="107" t="s">
        <v>42</v>
      </c>
      <c r="L16" s="107" t="s">
        <v>40</v>
      </c>
      <c r="M16" s="107" t="s">
        <v>41</v>
      </c>
      <c r="N16" s="107" t="s">
        <v>42</v>
      </c>
      <c r="O16" s="107" t="s">
        <v>21</v>
      </c>
      <c r="P16" s="107" t="s">
        <v>41</v>
      </c>
      <c r="Q16" s="107" t="s">
        <v>36</v>
      </c>
      <c r="R16" s="107" t="s">
        <v>28</v>
      </c>
      <c r="S16" s="107" t="s">
        <v>34</v>
      </c>
      <c r="T16" s="143" t="s">
        <v>21</v>
      </c>
      <c r="U16" s="143" t="s">
        <v>21</v>
      </c>
      <c r="V16" s="358" t="s">
        <v>157</v>
      </c>
      <c r="W16" s="107" t="s">
        <v>36</v>
      </c>
      <c r="X16" s="107" t="s">
        <v>28</v>
      </c>
      <c r="Y16" s="148" t="s">
        <v>34</v>
      </c>
      <c r="Z16" s="148" t="s">
        <v>21</v>
      </c>
      <c r="AA16" s="107" t="s">
        <v>41</v>
      </c>
      <c r="AB16" s="107" t="s">
        <v>24</v>
      </c>
      <c r="AC16" s="107" t="s">
        <v>34</v>
      </c>
      <c r="AD16" s="107" t="s">
        <v>21</v>
      </c>
      <c r="AE16" s="107" t="s">
        <v>41</v>
      </c>
      <c r="AF16" s="107" t="s">
        <v>21</v>
      </c>
      <c r="AG16" s="107" t="s">
        <v>21</v>
      </c>
      <c r="AH16" s="107" t="s">
        <v>24</v>
      </c>
      <c r="AI16" s="99">
        <f t="shared" si="2"/>
        <v>9</v>
      </c>
      <c r="AJ16" s="100">
        <f t="shared" si="3"/>
        <v>0</v>
      </c>
      <c r="AK16" s="101">
        <f t="shared" si="4"/>
        <v>5</v>
      </c>
      <c r="AL16" s="104" t="s">
        <v>51</v>
      </c>
      <c r="AM16" s="103"/>
      <c r="AN16" s="55">
        <f t="shared" si="9"/>
        <v>0</v>
      </c>
      <c r="AO16" s="55">
        <f t="shared" si="5"/>
        <v>9</v>
      </c>
      <c r="AP16" s="55">
        <f t="shared" si="6"/>
        <v>3</v>
      </c>
      <c r="AQ16" s="55">
        <f t="shared" si="7"/>
        <v>2</v>
      </c>
      <c r="AR16">
        <f t="shared" si="8"/>
        <v>0</v>
      </c>
      <c r="AS16">
        <v>4</v>
      </c>
      <c r="AT16">
        <v>6</v>
      </c>
    </row>
    <row r="17" spans="1:46" ht="14">
      <c r="A17" s="19" t="s">
        <v>46</v>
      </c>
      <c r="B17" s="34" t="s">
        <v>32</v>
      </c>
      <c r="C17" s="32" t="s">
        <v>54</v>
      </c>
      <c r="D17" s="494" t="s">
        <v>21</v>
      </c>
      <c r="E17" s="107" t="s">
        <v>24</v>
      </c>
      <c r="F17" s="107" t="s">
        <v>34</v>
      </c>
      <c r="G17" s="495" t="s">
        <v>21</v>
      </c>
      <c r="H17" s="358" t="s">
        <v>157</v>
      </c>
      <c r="I17" s="107" t="s">
        <v>24</v>
      </c>
      <c r="J17" s="107" t="s">
        <v>34</v>
      </c>
      <c r="K17" s="143" t="s">
        <v>21</v>
      </c>
      <c r="L17" s="143" t="s">
        <v>35</v>
      </c>
      <c r="M17" s="143" t="s">
        <v>35</v>
      </c>
      <c r="N17" s="143" t="s">
        <v>35</v>
      </c>
      <c r="O17" s="143" t="s">
        <v>21</v>
      </c>
      <c r="P17" s="143" t="s">
        <v>35</v>
      </c>
      <c r="Q17" s="143" t="s">
        <v>35</v>
      </c>
      <c r="R17" s="143" t="s">
        <v>21</v>
      </c>
      <c r="S17" s="143" t="s">
        <v>35</v>
      </c>
      <c r="T17" s="143" t="s">
        <v>35</v>
      </c>
      <c r="U17" s="143" t="s">
        <v>35</v>
      </c>
      <c r="V17" s="143" t="s">
        <v>21</v>
      </c>
      <c r="W17" s="143" t="s">
        <v>21</v>
      </c>
      <c r="X17" s="107" t="s">
        <v>36</v>
      </c>
      <c r="Y17" s="148" t="s">
        <v>42</v>
      </c>
      <c r="Z17" s="148" t="s">
        <v>42</v>
      </c>
      <c r="AA17" s="107" t="s">
        <v>42</v>
      </c>
      <c r="AB17" s="107" t="s">
        <v>21</v>
      </c>
      <c r="AC17" s="107" t="s">
        <v>40</v>
      </c>
      <c r="AD17" s="107" t="s">
        <v>40</v>
      </c>
      <c r="AE17" s="107" t="s">
        <v>42</v>
      </c>
      <c r="AF17" s="107" t="s">
        <v>21</v>
      </c>
      <c r="AG17" s="107" t="s">
        <v>41</v>
      </c>
      <c r="AH17" s="107" t="s">
        <v>42</v>
      </c>
      <c r="AI17" s="99">
        <f t="shared" si="2"/>
        <v>9</v>
      </c>
      <c r="AJ17" s="100">
        <f t="shared" si="3"/>
        <v>8</v>
      </c>
      <c r="AK17" s="101">
        <f t="shared" si="4"/>
        <v>2</v>
      </c>
      <c r="AL17" s="104" t="s">
        <v>48</v>
      </c>
      <c r="AM17" s="103"/>
      <c r="AN17" s="55">
        <f t="shared" si="9"/>
        <v>0</v>
      </c>
      <c r="AO17" s="55">
        <f t="shared" si="5"/>
        <v>9</v>
      </c>
      <c r="AP17" s="55">
        <f t="shared" si="6"/>
        <v>2</v>
      </c>
      <c r="AQ17" s="55">
        <f t="shared" si="7"/>
        <v>0</v>
      </c>
      <c r="AR17">
        <f t="shared" si="8"/>
        <v>8</v>
      </c>
      <c r="AS17">
        <v>7</v>
      </c>
      <c r="AT17">
        <v>4</v>
      </c>
    </row>
    <row r="18" spans="1:46" ht="14">
      <c r="A18" s="19" t="s">
        <v>46</v>
      </c>
      <c r="B18" s="34" t="s">
        <v>32</v>
      </c>
      <c r="C18" s="32" t="s">
        <v>55</v>
      </c>
      <c r="D18" s="497" t="s">
        <v>34</v>
      </c>
      <c r="E18" s="494" t="s">
        <v>21</v>
      </c>
      <c r="F18" s="495" t="s">
        <v>41</v>
      </c>
      <c r="G18" s="107" t="s">
        <v>36</v>
      </c>
      <c r="H18" s="147" t="s">
        <v>42</v>
      </c>
      <c r="I18" s="107" t="s">
        <v>42</v>
      </c>
      <c r="J18" s="107" t="s">
        <v>21</v>
      </c>
      <c r="K18" s="107" t="s">
        <v>41</v>
      </c>
      <c r="L18" s="107" t="s">
        <v>41</v>
      </c>
      <c r="M18" s="107" t="s">
        <v>28</v>
      </c>
      <c r="N18" s="107" t="s">
        <v>34</v>
      </c>
      <c r="O18" s="107" t="s">
        <v>21</v>
      </c>
      <c r="P18" s="107" t="s">
        <v>42</v>
      </c>
      <c r="Q18" s="107" t="s">
        <v>21</v>
      </c>
      <c r="R18" s="358" t="s">
        <v>141</v>
      </c>
      <c r="S18" s="107" t="s">
        <v>24</v>
      </c>
      <c r="T18" s="358" t="s">
        <v>34</v>
      </c>
      <c r="U18" s="107" t="s">
        <v>21</v>
      </c>
      <c r="V18" s="107" t="s">
        <v>41</v>
      </c>
      <c r="W18" s="107" t="s">
        <v>28</v>
      </c>
      <c r="X18" s="107" t="s">
        <v>34</v>
      </c>
      <c r="Y18" s="148" t="s">
        <v>21</v>
      </c>
      <c r="Z18" s="148" t="s">
        <v>28</v>
      </c>
      <c r="AA18" s="107" t="s">
        <v>34</v>
      </c>
      <c r="AB18" s="358" t="s">
        <v>21</v>
      </c>
      <c r="AC18" s="107" t="s">
        <v>36</v>
      </c>
      <c r="AD18" s="107" t="s">
        <v>28</v>
      </c>
      <c r="AE18" s="107" t="s">
        <v>34</v>
      </c>
      <c r="AF18" s="107" t="s">
        <v>21</v>
      </c>
      <c r="AG18" s="107" t="s">
        <v>21</v>
      </c>
      <c r="AH18" s="107" t="s">
        <v>36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9"/>
        <v>0</v>
      </c>
      <c r="AO18" s="55">
        <f t="shared" si="5"/>
        <v>9</v>
      </c>
      <c r="AP18" s="55">
        <f t="shared" si="6"/>
        <v>1</v>
      </c>
      <c r="AQ18" s="55">
        <f t="shared" si="7"/>
        <v>4</v>
      </c>
      <c r="AR18">
        <f t="shared" si="8"/>
        <v>0</v>
      </c>
      <c r="AS18">
        <v>3</v>
      </c>
      <c r="AT18">
        <v>5</v>
      </c>
    </row>
    <row r="19" spans="1:46" ht="14">
      <c r="A19" s="19" t="s">
        <v>46</v>
      </c>
      <c r="B19" s="20" t="s">
        <v>32</v>
      </c>
      <c r="C19" s="32" t="s">
        <v>56</v>
      </c>
      <c r="D19" s="143" t="s">
        <v>21</v>
      </c>
      <c r="E19" s="143" t="s">
        <v>21</v>
      </c>
      <c r="F19" s="498" t="s">
        <v>35</v>
      </c>
      <c r="G19" s="107" t="s">
        <v>42</v>
      </c>
      <c r="H19" s="147" t="s">
        <v>21</v>
      </c>
      <c r="I19" s="358" t="s">
        <v>175</v>
      </c>
      <c r="J19" s="107" t="s">
        <v>28</v>
      </c>
      <c r="K19" s="107" t="s">
        <v>34</v>
      </c>
      <c r="L19" s="107" t="s">
        <v>21</v>
      </c>
      <c r="M19" s="107" t="s">
        <v>36</v>
      </c>
      <c r="N19" s="107" t="s">
        <v>40</v>
      </c>
      <c r="O19" s="107" t="s">
        <v>41</v>
      </c>
      <c r="P19" s="107" t="s">
        <v>28</v>
      </c>
      <c r="Q19" s="107" t="s">
        <v>34</v>
      </c>
      <c r="R19" s="143" t="s">
        <v>21</v>
      </c>
      <c r="S19" s="107" t="s">
        <v>42</v>
      </c>
      <c r="T19" s="107" t="s">
        <v>24</v>
      </c>
      <c r="U19" s="107" t="s">
        <v>34</v>
      </c>
      <c r="V19" s="107" t="s">
        <v>21</v>
      </c>
      <c r="W19" s="107" t="s">
        <v>40</v>
      </c>
      <c r="X19" s="107" t="s">
        <v>41</v>
      </c>
      <c r="Y19" s="148" t="s">
        <v>36</v>
      </c>
      <c r="Z19" s="148" t="s">
        <v>21</v>
      </c>
      <c r="AA19" s="107" t="s">
        <v>28</v>
      </c>
      <c r="AB19" s="107" t="s">
        <v>34</v>
      </c>
      <c r="AC19" s="107" t="s">
        <v>21</v>
      </c>
      <c r="AD19" s="107" t="s">
        <v>21</v>
      </c>
      <c r="AE19" s="107" t="s">
        <v>40</v>
      </c>
      <c r="AF19" s="107" t="s">
        <v>40</v>
      </c>
      <c r="AG19" s="107" t="s">
        <v>24</v>
      </c>
      <c r="AH19" s="107" t="s">
        <v>34</v>
      </c>
      <c r="AI19" s="99">
        <f t="shared" si="2"/>
        <v>9</v>
      </c>
      <c r="AJ19" s="100">
        <f t="shared" si="3"/>
        <v>1</v>
      </c>
      <c r="AK19" s="101">
        <f t="shared" si="4"/>
        <v>5</v>
      </c>
      <c r="AL19" s="104" t="s">
        <v>48</v>
      </c>
      <c r="AM19" s="98"/>
      <c r="AN19" s="55">
        <f t="shared" si="9"/>
        <v>0</v>
      </c>
      <c r="AO19" s="55">
        <f t="shared" si="5"/>
        <v>9</v>
      </c>
      <c r="AP19" s="55">
        <f t="shared" si="6"/>
        <v>2</v>
      </c>
      <c r="AQ19" s="55">
        <f t="shared" si="7"/>
        <v>3</v>
      </c>
      <c r="AR19">
        <f t="shared" si="8"/>
        <v>1</v>
      </c>
      <c r="AS19">
        <v>5</v>
      </c>
      <c r="AT19">
        <v>5</v>
      </c>
    </row>
    <row r="20" spans="1:46" ht="14">
      <c r="A20" s="19" t="s">
        <v>46</v>
      </c>
      <c r="B20" s="34" t="s">
        <v>32</v>
      </c>
      <c r="C20" s="32" t="s">
        <v>57</v>
      </c>
      <c r="D20" s="107" t="s">
        <v>24</v>
      </c>
      <c r="E20" s="107" t="s">
        <v>34</v>
      </c>
      <c r="F20" s="107" t="s">
        <v>21</v>
      </c>
      <c r="G20" s="107" t="s">
        <v>41</v>
      </c>
      <c r="H20" s="107" t="s">
        <v>28</v>
      </c>
      <c r="I20" s="107" t="s">
        <v>34</v>
      </c>
      <c r="J20" s="107" t="s">
        <v>21</v>
      </c>
      <c r="K20" s="143" t="s">
        <v>21</v>
      </c>
      <c r="L20" s="107" t="s">
        <v>36</v>
      </c>
      <c r="M20" s="107" t="s">
        <v>21</v>
      </c>
      <c r="N20" s="107" t="s">
        <v>36</v>
      </c>
      <c r="O20" s="107" t="s">
        <v>28</v>
      </c>
      <c r="P20" s="107" t="s">
        <v>34</v>
      </c>
      <c r="Q20" s="143" t="s">
        <v>21</v>
      </c>
      <c r="R20" s="143" t="s">
        <v>35</v>
      </c>
      <c r="S20" s="107" t="s">
        <v>36</v>
      </c>
      <c r="T20" s="358" t="s">
        <v>157</v>
      </c>
      <c r="U20" s="107" t="s">
        <v>36</v>
      </c>
      <c r="V20" s="107" t="s">
        <v>28</v>
      </c>
      <c r="W20" s="107" t="s">
        <v>34</v>
      </c>
      <c r="X20" s="107" t="s">
        <v>21</v>
      </c>
      <c r="Y20" s="149" t="s">
        <v>35</v>
      </c>
      <c r="Z20" s="148" t="s">
        <v>41</v>
      </c>
      <c r="AA20" s="358" t="s">
        <v>151</v>
      </c>
      <c r="AB20" s="107" t="s">
        <v>42</v>
      </c>
      <c r="AC20" s="107" t="s">
        <v>21</v>
      </c>
      <c r="AD20" s="107" t="s">
        <v>41</v>
      </c>
      <c r="AE20" s="107" t="s">
        <v>28</v>
      </c>
      <c r="AF20" s="107" t="s">
        <v>34</v>
      </c>
      <c r="AG20" s="107" t="s">
        <v>21</v>
      </c>
      <c r="AH20" s="107" t="s">
        <v>21</v>
      </c>
      <c r="AI20" s="99">
        <f t="shared" si="2"/>
        <v>9</v>
      </c>
      <c r="AJ20" s="100">
        <f t="shared" si="3"/>
        <v>2</v>
      </c>
      <c r="AK20" s="101">
        <f t="shared" si="4"/>
        <v>5</v>
      </c>
      <c r="AL20" s="104" t="s">
        <v>48</v>
      </c>
      <c r="AM20" s="98"/>
      <c r="AN20" s="55">
        <f t="shared" si="9"/>
        <v>0</v>
      </c>
      <c r="AO20" s="55">
        <f t="shared" si="5"/>
        <v>9</v>
      </c>
      <c r="AP20" s="55">
        <f t="shared" si="6"/>
        <v>1</v>
      </c>
      <c r="AQ20" s="55">
        <f t="shared" si="7"/>
        <v>4</v>
      </c>
      <c r="AR20">
        <f t="shared" si="8"/>
        <v>2</v>
      </c>
      <c r="AS20">
        <v>3</v>
      </c>
      <c r="AT20">
        <v>5</v>
      </c>
    </row>
    <row r="21" spans="1:46" ht="14">
      <c r="A21" s="294" t="s">
        <v>46</v>
      </c>
      <c r="B21" s="37" t="s">
        <v>32</v>
      </c>
      <c r="C21" s="38" t="s">
        <v>129</v>
      </c>
      <c r="D21" s="143" t="s">
        <v>28</v>
      </c>
      <c r="E21" s="143" t="s">
        <v>34</v>
      </c>
      <c r="F21" s="498" t="s">
        <v>21</v>
      </c>
      <c r="G21" s="498" t="s">
        <v>21</v>
      </c>
      <c r="H21" s="147" t="s">
        <v>41</v>
      </c>
      <c r="I21" s="107" t="s">
        <v>21</v>
      </c>
      <c r="J21" s="107" t="s">
        <v>36</v>
      </c>
      <c r="K21" s="107" t="s">
        <v>28</v>
      </c>
      <c r="L21" s="107" t="s">
        <v>34</v>
      </c>
      <c r="M21" s="107" t="s">
        <v>21</v>
      </c>
      <c r="N21" s="107" t="s">
        <v>21</v>
      </c>
      <c r="O21" s="107" t="s">
        <v>24</v>
      </c>
      <c r="P21" s="107" t="s">
        <v>34</v>
      </c>
      <c r="Q21" s="107" t="s">
        <v>21</v>
      </c>
      <c r="R21" s="107" t="s">
        <v>42</v>
      </c>
      <c r="S21" s="107" t="s">
        <v>41</v>
      </c>
      <c r="T21" s="107" t="s">
        <v>28</v>
      </c>
      <c r="U21" s="107" t="s">
        <v>34</v>
      </c>
      <c r="V21" s="107" t="s">
        <v>21</v>
      </c>
      <c r="W21" s="107" t="s">
        <v>42</v>
      </c>
      <c r="X21" s="358" t="s">
        <v>175</v>
      </c>
      <c r="Y21" s="149" t="s">
        <v>28</v>
      </c>
      <c r="Z21" s="149" t="s">
        <v>34</v>
      </c>
      <c r="AA21" s="143" t="s">
        <v>21</v>
      </c>
      <c r="AB21" s="143" t="s">
        <v>35</v>
      </c>
      <c r="AC21" s="107" t="s">
        <v>42</v>
      </c>
      <c r="AD21" s="107" t="s">
        <v>42</v>
      </c>
      <c r="AE21" s="107" t="s">
        <v>24</v>
      </c>
      <c r="AF21" s="107" t="s">
        <v>34</v>
      </c>
      <c r="AG21" s="107" t="s">
        <v>21</v>
      </c>
      <c r="AH21" s="107" t="s">
        <v>41</v>
      </c>
      <c r="AI21" s="99">
        <f t="shared" si="2"/>
        <v>9</v>
      </c>
      <c r="AJ21" s="100">
        <f t="shared" si="3"/>
        <v>1</v>
      </c>
      <c r="AK21" s="101">
        <f t="shared" si="4"/>
        <v>6</v>
      </c>
      <c r="AL21" s="104" t="s">
        <v>48</v>
      </c>
      <c r="AN21" s="55">
        <f t="shared" si="9"/>
        <v>0</v>
      </c>
      <c r="AO21" s="55">
        <f t="shared" si="5"/>
        <v>9</v>
      </c>
      <c r="AP21" s="55">
        <f t="shared" si="6"/>
        <v>2</v>
      </c>
      <c r="AQ21" s="55">
        <f t="shared" si="7"/>
        <v>4</v>
      </c>
      <c r="AR21">
        <f t="shared" si="8"/>
        <v>1</v>
      </c>
      <c r="AS21">
        <v>4</v>
      </c>
      <c r="AT21">
        <v>4</v>
      </c>
    </row>
    <row r="22" spans="1:46" ht="14">
      <c r="A22" s="433" t="s">
        <v>46</v>
      </c>
      <c r="B22" s="37" t="s">
        <v>32</v>
      </c>
      <c r="C22" s="449" t="s">
        <v>166</v>
      </c>
      <c r="D22" s="107" t="s">
        <v>40</v>
      </c>
      <c r="E22" s="107" t="s">
        <v>36</v>
      </c>
      <c r="F22" s="107" t="s">
        <v>21</v>
      </c>
      <c r="G22" s="495" t="s">
        <v>28</v>
      </c>
      <c r="H22" s="147" t="s">
        <v>34</v>
      </c>
      <c r="I22" s="107" t="s">
        <v>21</v>
      </c>
      <c r="J22" s="358" t="s">
        <v>139</v>
      </c>
      <c r="K22" s="107" t="s">
        <v>40</v>
      </c>
      <c r="L22" s="107" t="s">
        <v>24</v>
      </c>
      <c r="M22" s="107" t="s">
        <v>34</v>
      </c>
      <c r="N22" s="107" t="s">
        <v>21</v>
      </c>
      <c r="O22" s="107" t="s">
        <v>36</v>
      </c>
      <c r="P22" s="107" t="s">
        <v>36</v>
      </c>
      <c r="Q22" s="107" t="s">
        <v>21</v>
      </c>
      <c r="R22" s="107" t="s">
        <v>24</v>
      </c>
      <c r="S22" s="107" t="s">
        <v>34</v>
      </c>
      <c r="T22" s="107" t="s">
        <v>21</v>
      </c>
      <c r="U22" s="107" t="s">
        <v>40</v>
      </c>
      <c r="V22" s="107" t="s">
        <v>40</v>
      </c>
      <c r="W22" s="107" t="s">
        <v>41</v>
      </c>
      <c r="X22" s="107" t="s">
        <v>21</v>
      </c>
      <c r="Y22" s="148" t="s">
        <v>24</v>
      </c>
      <c r="Z22" s="148" t="s">
        <v>34</v>
      </c>
      <c r="AA22" s="107" t="s">
        <v>21</v>
      </c>
      <c r="AB22" s="107" t="s">
        <v>28</v>
      </c>
      <c r="AC22" s="107" t="s">
        <v>34</v>
      </c>
      <c r="AD22" s="107" t="s">
        <v>21</v>
      </c>
      <c r="AE22" s="107" t="s">
        <v>21</v>
      </c>
      <c r="AF22" s="107" t="s">
        <v>42</v>
      </c>
      <c r="AG22" s="107" t="s">
        <v>36</v>
      </c>
      <c r="AH22" s="107" t="s">
        <v>40</v>
      </c>
      <c r="AI22" s="99">
        <f t="shared" si="2"/>
        <v>9</v>
      </c>
      <c r="AJ22" s="100">
        <f t="shared" si="3"/>
        <v>0</v>
      </c>
      <c r="AK22" s="101">
        <f t="shared" si="4"/>
        <v>5</v>
      </c>
      <c r="AL22" s="104" t="s">
        <v>48</v>
      </c>
      <c r="AM22" s="98"/>
      <c r="AN22" s="55">
        <f t="shared" si="9"/>
        <v>0</v>
      </c>
      <c r="AO22" s="55">
        <f t="shared" si="5"/>
        <v>9</v>
      </c>
      <c r="AP22" s="55">
        <f t="shared" si="6"/>
        <v>3</v>
      </c>
      <c r="AQ22" s="55">
        <f t="shared" si="7"/>
        <v>2</v>
      </c>
      <c r="AR22">
        <f t="shared" si="8"/>
        <v>0</v>
      </c>
      <c r="AS22">
        <v>5</v>
      </c>
      <c r="AT22">
        <v>6</v>
      </c>
    </row>
    <row r="23" spans="1:46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43"/>
      <c r="X23" s="107"/>
      <c r="Y23" s="148"/>
      <c r="Z23" s="148"/>
      <c r="AA23" s="107"/>
      <c r="AB23" s="107"/>
      <c r="AC23" s="107"/>
      <c r="AD23" s="107"/>
      <c r="AE23" s="107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>
        <f t="shared" si="9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>
        <f t="shared" si="8"/>
        <v>0</v>
      </c>
    </row>
    <row r="24" spans="1:46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48"/>
      <c r="Z24" s="148"/>
      <c r="AA24" s="107"/>
      <c r="AB24" s="107"/>
      <c r="AC24" s="107"/>
      <c r="AD24" s="107"/>
      <c r="AE24" s="107"/>
      <c r="AF24" s="107"/>
      <c r="AG24" s="107"/>
      <c r="AH24" s="107"/>
      <c r="AI24" s="99">
        <f>SUM(AO26)</f>
        <v>0</v>
      </c>
      <c r="AJ24" s="100">
        <f t="shared" si="3"/>
        <v>0</v>
      </c>
      <c r="AK24" s="101">
        <f>SUM(AP26:AQ26)</f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>
        <f t="shared" si="8"/>
        <v>0</v>
      </c>
    </row>
    <row r="25" spans="1:46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48"/>
      <c r="Z25" s="148"/>
      <c r="AA25" s="107"/>
      <c r="AB25" s="107"/>
      <c r="AC25" s="107"/>
      <c r="AD25" s="107"/>
      <c r="AE25" s="107"/>
      <c r="AF25" s="107"/>
      <c r="AG25" s="107"/>
      <c r="AH25" s="107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>
        <f t="shared" si="8"/>
        <v>0</v>
      </c>
    </row>
    <row r="26" spans="1:46" ht="14">
      <c r="A26" s="1258" t="s">
        <v>62</v>
      </c>
      <c r="B26" s="1258"/>
      <c r="C26" s="1258"/>
      <c r="D26" s="6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358"/>
      <c r="Z26" s="46"/>
      <c r="AA26" s="46"/>
      <c r="AB26" s="67"/>
      <c r="AC26" s="46"/>
      <c r="AD26" s="107"/>
      <c r="AE26" s="89"/>
      <c r="AF26" s="46"/>
      <c r="AG26" s="107"/>
      <c r="AH26" s="46"/>
      <c r="AI26" s="108"/>
      <c r="AJ26" s="109"/>
      <c r="AK26" s="110"/>
      <c r="AL26" s="111"/>
      <c r="AN26" s="55">
        <f>COUNTIF(D25:AH25,"日")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>
        <f t="shared" si="8"/>
        <v>0</v>
      </c>
    </row>
    <row r="27" spans="1:46" ht="14">
      <c r="A27" s="1259" t="s">
        <v>63</v>
      </c>
      <c r="B27" s="1259"/>
      <c r="C27" s="49"/>
      <c r="D27" s="1292"/>
      <c r="E27" s="1290"/>
      <c r="F27" s="1290"/>
      <c r="G27" s="1290"/>
      <c r="H27" s="1290" t="s">
        <v>174</v>
      </c>
      <c r="I27" s="1290"/>
      <c r="J27" s="1290"/>
      <c r="K27" s="1290" t="s">
        <v>176</v>
      </c>
      <c r="L27" s="1290"/>
      <c r="M27" s="1290"/>
      <c r="N27" s="1290"/>
      <c r="O27" s="1290"/>
      <c r="P27" s="1290"/>
      <c r="Q27" s="1290"/>
      <c r="R27" s="1290" t="s">
        <v>177</v>
      </c>
      <c r="S27" s="1290"/>
      <c r="T27" s="1290"/>
      <c r="U27" s="1290"/>
      <c r="V27" s="1290"/>
      <c r="W27" s="1290"/>
      <c r="X27" s="1290"/>
      <c r="Y27" s="1297" t="s">
        <v>178</v>
      </c>
      <c r="Z27" s="1290"/>
      <c r="AA27" s="1290"/>
      <c r="AB27" s="1290"/>
      <c r="AC27" s="1290"/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 t="shared" si="5"/>
        <v>0</v>
      </c>
      <c r="AP27" s="55">
        <f t="shared" si="6"/>
        <v>0</v>
      </c>
      <c r="AQ27" s="55">
        <f t="shared" si="7"/>
        <v>0</v>
      </c>
      <c r="AR27">
        <f t="shared" si="8"/>
        <v>0</v>
      </c>
    </row>
    <row r="28" spans="1:46" ht="14">
      <c r="A28" s="1259"/>
      <c r="B28" s="1259"/>
      <c r="C28" s="49"/>
      <c r="D28" s="1292"/>
      <c r="E28" s="1290"/>
      <c r="F28" s="1290"/>
      <c r="G28" s="1290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0"/>
      <c r="S28" s="1290"/>
      <c r="T28" s="1290"/>
      <c r="U28" s="1290"/>
      <c r="V28" s="1290"/>
      <c r="W28" s="1290"/>
      <c r="X28" s="1290"/>
      <c r="Y28" s="1297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  <c r="AO28" s="55">
        <f t="shared" si="5"/>
        <v>0</v>
      </c>
      <c r="AP28" s="55">
        <f t="shared" si="6"/>
        <v>0</v>
      </c>
      <c r="AQ28" s="55">
        <f t="shared" si="7"/>
        <v>0</v>
      </c>
      <c r="AR28">
        <f t="shared" si="8"/>
        <v>0</v>
      </c>
    </row>
    <row r="29" spans="1:46" ht="14">
      <c r="A29" s="1259"/>
      <c r="B29" s="1259"/>
      <c r="C29" s="21"/>
      <c r="D29" s="1292"/>
      <c r="E29" s="1290"/>
      <c r="F29" s="1290"/>
      <c r="G29" s="1290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0"/>
      <c r="S29" s="1290"/>
      <c r="T29" s="1290"/>
      <c r="U29" s="1290"/>
      <c r="V29" s="1290"/>
      <c r="W29" s="1290"/>
      <c r="X29" s="1290"/>
      <c r="Y29" s="1297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  <c r="AO29" s="55">
        <f t="shared" si="5"/>
        <v>0</v>
      </c>
      <c r="AP29" s="55">
        <f t="shared" si="6"/>
        <v>0</v>
      </c>
      <c r="AQ29" s="55">
        <f t="shared" si="7"/>
        <v>0</v>
      </c>
      <c r="AR29">
        <f t="shared" si="8"/>
        <v>0</v>
      </c>
    </row>
    <row r="30" spans="1:46" ht="14">
      <c r="A30" s="1259"/>
      <c r="B30" s="1259"/>
      <c r="C30" s="50"/>
      <c r="D30" s="1292"/>
      <c r="E30" s="1290"/>
      <c r="F30" s="1290"/>
      <c r="G30" s="1290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0"/>
      <c r="S30" s="1290"/>
      <c r="T30" s="1290"/>
      <c r="U30" s="1290"/>
      <c r="V30" s="1290"/>
      <c r="W30" s="1290"/>
      <c r="X30" s="1290"/>
      <c r="Y30" s="1297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46" ht="14">
      <c r="A31" s="1259"/>
      <c r="B31" s="1259"/>
      <c r="C31" s="51"/>
      <c r="D31" s="1292"/>
      <c r="E31" s="1290"/>
      <c r="F31" s="1290"/>
      <c r="G31" s="1290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0"/>
      <c r="S31" s="1290"/>
      <c r="T31" s="1290"/>
      <c r="U31" s="1290"/>
      <c r="V31" s="1290"/>
      <c r="W31" s="1290"/>
      <c r="X31" s="1290"/>
      <c r="Y31" s="1297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46" ht="14">
      <c r="A32" s="1259"/>
      <c r="B32" s="1259"/>
      <c r="C32" s="52"/>
      <c r="D32" s="1292"/>
      <c r="E32" s="1290"/>
      <c r="F32" s="1290"/>
      <c r="G32" s="1290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0"/>
      <c r="S32" s="1290"/>
      <c r="T32" s="1290"/>
      <c r="U32" s="1290"/>
      <c r="V32" s="1290"/>
      <c r="W32" s="1290"/>
      <c r="X32" s="1290"/>
      <c r="Y32" s="1297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3" spans="3:34" ht="14">
      <c r="D33" s="499"/>
      <c r="G33" s="499"/>
      <c r="H33" s="499"/>
      <c r="I33" s="499"/>
      <c r="J33" s="499"/>
      <c r="P33" s="499"/>
      <c r="R33" s="499"/>
      <c r="T33" s="499"/>
      <c r="V33" s="499"/>
      <c r="W33" s="53"/>
      <c r="X33" s="499"/>
      <c r="Y33" s="499"/>
      <c r="AA33" s="499"/>
      <c r="AB33" s="499"/>
    </row>
    <row r="34" spans="3:34" ht="14">
      <c r="C34" t="s">
        <v>69</v>
      </c>
      <c r="D34" s="55">
        <f t="shared" ref="D34:AH34" si="10">COUNTIF(D8:D25,"2早")</f>
        <v>1</v>
      </c>
      <c r="E34" s="55">
        <f t="shared" si="10"/>
        <v>1</v>
      </c>
      <c r="F34" s="55">
        <f t="shared" si="10"/>
        <v>1</v>
      </c>
      <c r="G34" s="55">
        <f t="shared" si="10"/>
        <v>1</v>
      </c>
      <c r="H34" s="55">
        <f t="shared" si="10"/>
        <v>1</v>
      </c>
      <c r="I34" s="55">
        <f t="shared" si="10"/>
        <v>1</v>
      </c>
      <c r="J34" s="55">
        <f t="shared" si="10"/>
        <v>1</v>
      </c>
      <c r="K34" s="55">
        <f t="shared" si="10"/>
        <v>1</v>
      </c>
      <c r="L34" s="55">
        <f t="shared" si="10"/>
        <v>1</v>
      </c>
      <c r="M34" s="55">
        <f t="shared" si="10"/>
        <v>1</v>
      </c>
      <c r="N34" s="55">
        <f t="shared" si="10"/>
        <v>1</v>
      </c>
      <c r="O34" s="55">
        <f t="shared" si="10"/>
        <v>1</v>
      </c>
      <c r="P34" s="55">
        <f t="shared" si="10"/>
        <v>1</v>
      </c>
      <c r="Q34" s="55">
        <f t="shared" si="10"/>
        <v>1</v>
      </c>
      <c r="R34" s="55">
        <f t="shared" si="10"/>
        <v>1</v>
      </c>
      <c r="S34" s="55">
        <f t="shared" si="10"/>
        <v>1</v>
      </c>
      <c r="T34" s="55">
        <f t="shared" si="10"/>
        <v>1</v>
      </c>
      <c r="U34" s="55">
        <f t="shared" si="10"/>
        <v>1</v>
      </c>
      <c r="V34" s="55">
        <f t="shared" si="10"/>
        <v>1</v>
      </c>
      <c r="W34" s="55">
        <f t="shared" si="10"/>
        <v>1</v>
      </c>
      <c r="X34" s="55">
        <f t="shared" si="10"/>
        <v>1</v>
      </c>
      <c r="Y34" s="55">
        <f t="shared" si="10"/>
        <v>1</v>
      </c>
      <c r="Z34" s="55">
        <f t="shared" si="10"/>
        <v>1</v>
      </c>
      <c r="AA34" s="55">
        <f t="shared" si="10"/>
        <v>1</v>
      </c>
      <c r="AB34" s="55">
        <f t="shared" si="10"/>
        <v>1</v>
      </c>
      <c r="AC34" s="55">
        <f t="shared" si="10"/>
        <v>1</v>
      </c>
      <c r="AD34" s="55">
        <f t="shared" si="10"/>
        <v>1</v>
      </c>
      <c r="AE34" s="55">
        <f t="shared" si="10"/>
        <v>1</v>
      </c>
      <c r="AF34" s="55">
        <f t="shared" si="10"/>
        <v>1</v>
      </c>
      <c r="AG34" s="55">
        <f t="shared" si="10"/>
        <v>1</v>
      </c>
      <c r="AH34" s="55">
        <f t="shared" si="10"/>
        <v>1</v>
      </c>
    </row>
    <row r="35" spans="3:34" ht="14">
      <c r="C35" s="54">
        <v>0.27083333333333298</v>
      </c>
      <c r="D35" s="55">
        <f t="shared" ref="D35:AH35" si="11">COUNTIF(D8:D25,"6：30")</f>
        <v>0</v>
      </c>
      <c r="E35" s="55">
        <f t="shared" si="11"/>
        <v>0</v>
      </c>
      <c r="F35" s="55">
        <f t="shared" si="11"/>
        <v>0</v>
      </c>
      <c r="G35" s="55">
        <f t="shared" si="11"/>
        <v>0</v>
      </c>
      <c r="H35" s="55">
        <f t="shared" si="11"/>
        <v>0</v>
      </c>
      <c r="I35" s="55">
        <f t="shared" si="11"/>
        <v>0</v>
      </c>
      <c r="J35" s="55">
        <f t="shared" si="11"/>
        <v>0</v>
      </c>
      <c r="K35" s="55">
        <f t="shared" si="11"/>
        <v>0</v>
      </c>
      <c r="L35" s="55">
        <f t="shared" si="11"/>
        <v>0</v>
      </c>
      <c r="M35" s="55">
        <f t="shared" si="11"/>
        <v>0</v>
      </c>
      <c r="N35" s="55">
        <f t="shared" si="11"/>
        <v>0</v>
      </c>
      <c r="O35" s="55">
        <f t="shared" si="11"/>
        <v>0</v>
      </c>
      <c r="P35" s="55">
        <f t="shared" si="11"/>
        <v>1</v>
      </c>
      <c r="Q35" s="55">
        <f t="shared" si="11"/>
        <v>0</v>
      </c>
      <c r="R35" s="55">
        <f t="shared" si="11"/>
        <v>1</v>
      </c>
      <c r="S35" s="55">
        <f t="shared" si="11"/>
        <v>0</v>
      </c>
      <c r="T35" s="55">
        <f t="shared" si="11"/>
        <v>0</v>
      </c>
      <c r="U35" s="55">
        <f t="shared" si="11"/>
        <v>0</v>
      </c>
      <c r="V35" s="55">
        <f t="shared" si="11"/>
        <v>0</v>
      </c>
      <c r="W35" s="55">
        <f t="shared" si="11"/>
        <v>0</v>
      </c>
      <c r="X35" s="55">
        <f t="shared" si="11"/>
        <v>0</v>
      </c>
      <c r="Y35" s="55">
        <f t="shared" si="11"/>
        <v>0</v>
      </c>
      <c r="Z35" s="55">
        <f t="shared" si="11"/>
        <v>0</v>
      </c>
      <c r="AA35" s="55">
        <f t="shared" si="11"/>
        <v>0</v>
      </c>
      <c r="AB35" s="55">
        <f t="shared" si="11"/>
        <v>0</v>
      </c>
      <c r="AC35" s="55">
        <f t="shared" si="11"/>
        <v>0</v>
      </c>
      <c r="AD35" s="55">
        <f t="shared" si="11"/>
        <v>0</v>
      </c>
      <c r="AE35" s="55">
        <f t="shared" si="11"/>
        <v>0</v>
      </c>
      <c r="AF35" s="55">
        <f t="shared" si="11"/>
        <v>0</v>
      </c>
      <c r="AG35" s="55">
        <f t="shared" si="11"/>
        <v>0</v>
      </c>
      <c r="AH35" s="55">
        <f t="shared" si="11"/>
        <v>0</v>
      </c>
    </row>
    <row r="36" spans="3:34" ht="14" hidden="1" outlineLevel="1">
      <c r="C36" t="s">
        <v>42</v>
      </c>
      <c r="D36" s="55">
        <f t="shared" ref="D36:AH36" si="12">COUNTIF(D8:D25,"2オ")</f>
        <v>1</v>
      </c>
      <c r="E36" s="55">
        <f t="shared" si="12"/>
        <v>1</v>
      </c>
      <c r="F36" s="55">
        <f t="shared" si="12"/>
        <v>1</v>
      </c>
      <c r="G36" s="55">
        <f t="shared" si="12"/>
        <v>1</v>
      </c>
      <c r="H36" s="55">
        <f t="shared" si="12"/>
        <v>1</v>
      </c>
      <c r="I36" s="55">
        <f t="shared" si="12"/>
        <v>1</v>
      </c>
      <c r="J36" s="55">
        <f t="shared" si="12"/>
        <v>1</v>
      </c>
      <c r="K36" s="55">
        <f t="shared" si="12"/>
        <v>1</v>
      </c>
      <c r="L36" s="55">
        <f t="shared" si="12"/>
        <v>1</v>
      </c>
      <c r="M36" s="55">
        <f t="shared" si="12"/>
        <v>1</v>
      </c>
      <c r="N36" s="55">
        <f t="shared" si="12"/>
        <v>1</v>
      </c>
      <c r="O36" s="55">
        <f t="shared" si="12"/>
        <v>1</v>
      </c>
      <c r="P36" s="55">
        <f t="shared" si="12"/>
        <v>1</v>
      </c>
      <c r="Q36" s="55">
        <f t="shared" si="12"/>
        <v>1</v>
      </c>
      <c r="R36" s="55">
        <f t="shared" si="12"/>
        <v>1</v>
      </c>
      <c r="S36" s="55">
        <f t="shared" si="12"/>
        <v>1</v>
      </c>
      <c r="T36" s="55">
        <f t="shared" si="12"/>
        <v>1</v>
      </c>
      <c r="U36" s="55">
        <f t="shared" si="12"/>
        <v>1</v>
      </c>
      <c r="V36" s="55">
        <f t="shared" si="12"/>
        <v>1</v>
      </c>
      <c r="W36" s="55">
        <f t="shared" si="12"/>
        <v>1</v>
      </c>
      <c r="X36" s="55">
        <f t="shared" si="12"/>
        <v>1</v>
      </c>
      <c r="Y36" s="55">
        <f t="shared" si="12"/>
        <v>1</v>
      </c>
      <c r="Z36" s="55">
        <f t="shared" si="12"/>
        <v>1</v>
      </c>
      <c r="AA36" s="55">
        <f t="shared" si="12"/>
        <v>1</v>
      </c>
      <c r="AB36" s="55">
        <f t="shared" si="12"/>
        <v>1</v>
      </c>
      <c r="AC36" s="55">
        <f t="shared" si="12"/>
        <v>1</v>
      </c>
      <c r="AD36" s="55">
        <f t="shared" si="12"/>
        <v>1</v>
      </c>
      <c r="AE36" s="55">
        <f t="shared" si="12"/>
        <v>1</v>
      </c>
      <c r="AF36" s="55">
        <f t="shared" si="12"/>
        <v>1</v>
      </c>
      <c r="AG36" s="55">
        <f t="shared" si="12"/>
        <v>1</v>
      </c>
      <c r="AH36" s="55">
        <f t="shared" si="12"/>
        <v>1</v>
      </c>
    </row>
    <row r="37" spans="3:34" s="1" customFormat="1" ht="14" hidden="1" outlineLevel="1">
      <c r="C37" s="1" t="s">
        <v>24</v>
      </c>
      <c r="D37" s="55">
        <f t="shared" ref="D37:AH37" si="13">COUNTIF(D8:D25,"2－")</f>
        <v>1</v>
      </c>
      <c r="E37" s="55">
        <f t="shared" si="13"/>
        <v>1</v>
      </c>
      <c r="F37" s="55">
        <f t="shared" si="13"/>
        <v>1</v>
      </c>
      <c r="G37" s="55">
        <f t="shared" si="13"/>
        <v>1</v>
      </c>
      <c r="H37" s="55">
        <f t="shared" si="13"/>
        <v>1</v>
      </c>
      <c r="I37" s="55">
        <f t="shared" si="13"/>
        <v>1</v>
      </c>
      <c r="J37" s="55">
        <f t="shared" si="13"/>
        <v>1</v>
      </c>
      <c r="K37" s="55">
        <f t="shared" si="13"/>
        <v>1</v>
      </c>
      <c r="L37" s="55">
        <f t="shared" si="13"/>
        <v>1</v>
      </c>
      <c r="M37" s="55">
        <f t="shared" si="13"/>
        <v>1</v>
      </c>
      <c r="N37" s="55">
        <f t="shared" si="13"/>
        <v>1</v>
      </c>
      <c r="O37" s="55">
        <f t="shared" si="13"/>
        <v>1</v>
      </c>
      <c r="P37" s="55">
        <f t="shared" si="13"/>
        <v>1</v>
      </c>
      <c r="Q37" s="55">
        <f t="shared" si="13"/>
        <v>1</v>
      </c>
      <c r="R37" s="55">
        <f t="shared" si="13"/>
        <v>1</v>
      </c>
      <c r="S37" s="55">
        <f t="shared" si="13"/>
        <v>1</v>
      </c>
      <c r="T37" s="55">
        <f t="shared" si="13"/>
        <v>1</v>
      </c>
      <c r="U37" s="55">
        <f t="shared" si="13"/>
        <v>1</v>
      </c>
      <c r="V37" s="55">
        <f t="shared" si="13"/>
        <v>1</v>
      </c>
      <c r="W37" s="55">
        <f t="shared" si="13"/>
        <v>1</v>
      </c>
      <c r="X37" s="55">
        <f t="shared" si="13"/>
        <v>1</v>
      </c>
      <c r="Y37" s="55">
        <f t="shared" si="13"/>
        <v>1</v>
      </c>
      <c r="Z37" s="55">
        <f t="shared" si="13"/>
        <v>1</v>
      </c>
      <c r="AA37" s="55">
        <f t="shared" si="13"/>
        <v>1</v>
      </c>
      <c r="AB37" s="55">
        <f t="shared" si="13"/>
        <v>1</v>
      </c>
      <c r="AC37" s="55">
        <f t="shared" si="13"/>
        <v>1</v>
      </c>
      <c r="AD37" s="55">
        <f t="shared" si="13"/>
        <v>1</v>
      </c>
      <c r="AE37" s="55">
        <f t="shared" si="13"/>
        <v>1</v>
      </c>
      <c r="AF37" s="55">
        <f t="shared" si="13"/>
        <v>1</v>
      </c>
      <c r="AG37" s="55">
        <f t="shared" si="13"/>
        <v>1</v>
      </c>
      <c r="AH37" s="55">
        <f t="shared" si="13"/>
        <v>1</v>
      </c>
    </row>
    <row r="38" spans="3:34" s="1" customFormat="1" ht="14" hidden="1" outlineLevel="1">
      <c r="C38" s="1" t="s">
        <v>41</v>
      </c>
      <c r="D38" s="55">
        <f t="shared" ref="D38:AH38" si="14">COUNTIF(D8:D25,"3早")</f>
        <v>1</v>
      </c>
      <c r="E38" s="55">
        <f t="shared" si="14"/>
        <v>1</v>
      </c>
      <c r="F38" s="55">
        <f t="shared" si="14"/>
        <v>1</v>
      </c>
      <c r="G38" s="55">
        <f t="shared" si="14"/>
        <v>1</v>
      </c>
      <c r="H38" s="55">
        <f t="shared" si="14"/>
        <v>1</v>
      </c>
      <c r="I38" s="55">
        <f t="shared" si="14"/>
        <v>1</v>
      </c>
      <c r="J38" s="55">
        <f t="shared" si="14"/>
        <v>1</v>
      </c>
      <c r="K38" s="55">
        <f t="shared" si="14"/>
        <v>1</v>
      </c>
      <c r="L38" s="55">
        <f t="shared" si="14"/>
        <v>1</v>
      </c>
      <c r="M38" s="55">
        <f t="shared" si="14"/>
        <v>1</v>
      </c>
      <c r="N38" s="55">
        <f t="shared" si="14"/>
        <v>1</v>
      </c>
      <c r="O38" s="55">
        <f t="shared" si="14"/>
        <v>1</v>
      </c>
      <c r="P38" s="55">
        <f t="shared" si="14"/>
        <v>1</v>
      </c>
      <c r="Q38" s="55">
        <f t="shared" si="14"/>
        <v>1</v>
      </c>
      <c r="R38" s="55">
        <f t="shared" si="14"/>
        <v>1</v>
      </c>
      <c r="S38" s="55">
        <f t="shared" si="14"/>
        <v>1</v>
      </c>
      <c r="T38" s="55">
        <f t="shared" si="14"/>
        <v>1</v>
      </c>
      <c r="U38" s="55">
        <f t="shared" si="14"/>
        <v>1</v>
      </c>
      <c r="V38" s="55">
        <f t="shared" si="14"/>
        <v>1</v>
      </c>
      <c r="W38" s="55">
        <f t="shared" si="14"/>
        <v>1</v>
      </c>
      <c r="X38" s="55">
        <f t="shared" si="14"/>
        <v>1</v>
      </c>
      <c r="Y38" s="55">
        <f t="shared" si="14"/>
        <v>1</v>
      </c>
      <c r="Z38" s="55">
        <f t="shared" si="14"/>
        <v>1</v>
      </c>
      <c r="AA38" s="55">
        <f t="shared" si="14"/>
        <v>1</v>
      </c>
      <c r="AB38" s="55">
        <f t="shared" si="14"/>
        <v>1</v>
      </c>
      <c r="AC38" s="55">
        <f t="shared" si="14"/>
        <v>1</v>
      </c>
      <c r="AD38" s="55">
        <f t="shared" si="14"/>
        <v>1</v>
      </c>
      <c r="AE38" s="55">
        <f t="shared" si="14"/>
        <v>1</v>
      </c>
      <c r="AF38" s="55">
        <f t="shared" si="14"/>
        <v>1</v>
      </c>
      <c r="AG38" s="55">
        <f t="shared" si="14"/>
        <v>1</v>
      </c>
      <c r="AH38" s="55">
        <f t="shared" si="14"/>
        <v>1</v>
      </c>
    </row>
    <row r="39" spans="3:34" s="1" customFormat="1" ht="14" hidden="1" outlineLevel="1">
      <c r="C39" s="1" t="s">
        <v>36</v>
      </c>
      <c r="D39" s="55">
        <f t="shared" ref="D39:AH39" si="15">COUNTIF(D8:D25,"3オ")</f>
        <v>1</v>
      </c>
      <c r="E39" s="55">
        <f t="shared" si="15"/>
        <v>1</v>
      </c>
      <c r="F39" s="55">
        <f t="shared" si="15"/>
        <v>1</v>
      </c>
      <c r="G39" s="55">
        <f t="shared" si="15"/>
        <v>1</v>
      </c>
      <c r="H39" s="55">
        <f t="shared" si="15"/>
        <v>1</v>
      </c>
      <c r="I39" s="55">
        <f t="shared" si="15"/>
        <v>1</v>
      </c>
      <c r="J39" s="55">
        <f t="shared" si="15"/>
        <v>1</v>
      </c>
      <c r="K39" s="55">
        <f t="shared" si="15"/>
        <v>1</v>
      </c>
      <c r="L39" s="55">
        <f t="shared" si="15"/>
        <v>1</v>
      </c>
      <c r="M39" s="55">
        <f t="shared" si="15"/>
        <v>1</v>
      </c>
      <c r="N39" s="55">
        <f t="shared" si="15"/>
        <v>1</v>
      </c>
      <c r="O39" s="55">
        <f t="shared" si="15"/>
        <v>1</v>
      </c>
      <c r="P39" s="55">
        <f t="shared" si="15"/>
        <v>1</v>
      </c>
      <c r="Q39" s="55">
        <f t="shared" si="15"/>
        <v>1</v>
      </c>
      <c r="R39" s="55">
        <f t="shared" si="15"/>
        <v>1</v>
      </c>
      <c r="S39" s="55">
        <f t="shared" si="15"/>
        <v>1</v>
      </c>
      <c r="T39" s="55">
        <f t="shared" si="15"/>
        <v>1</v>
      </c>
      <c r="U39" s="55">
        <f t="shared" si="15"/>
        <v>1</v>
      </c>
      <c r="V39" s="55">
        <f t="shared" si="15"/>
        <v>1</v>
      </c>
      <c r="W39" s="55">
        <f t="shared" si="15"/>
        <v>1</v>
      </c>
      <c r="X39" s="55">
        <f t="shared" si="15"/>
        <v>1</v>
      </c>
      <c r="Y39" s="55">
        <f t="shared" si="15"/>
        <v>1</v>
      </c>
      <c r="Z39" s="55">
        <f t="shared" si="15"/>
        <v>1</v>
      </c>
      <c r="AA39" s="55">
        <f t="shared" si="15"/>
        <v>1</v>
      </c>
      <c r="AB39" s="55">
        <f t="shared" si="15"/>
        <v>1</v>
      </c>
      <c r="AC39" s="55">
        <f t="shared" si="15"/>
        <v>1</v>
      </c>
      <c r="AD39" s="55">
        <f t="shared" si="15"/>
        <v>1</v>
      </c>
      <c r="AE39" s="55">
        <f t="shared" si="15"/>
        <v>1</v>
      </c>
      <c r="AF39" s="55">
        <f t="shared" si="15"/>
        <v>1</v>
      </c>
      <c r="AG39" s="55">
        <f t="shared" si="15"/>
        <v>1</v>
      </c>
      <c r="AH39" s="55">
        <f t="shared" si="15"/>
        <v>1</v>
      </c>
    </row>
    <row r="40" spans="3:34" s="1" customFormat="1" ht="14" hidden="1" outlineLevel="1">
      <c r="C40" s="1" t="s">
        <v>28</v>
      </c>
      <c r="D40" s="55">
        <f t="shared" ref="D40:AH40" si="16">COUNTIF(D8:D25,"3－")</f>
        <v>1</v>
      </c>
      <c r="E40" s="55">
        <f t="shared" si="16"/>
        <v>1</v>
      </c>
      <c r="F40" s="55">
        <f t="shared" si="16"/>
        <v>1</v>
      </c>
      <c r="G40" s="55">
        <f t="shared" si="16"/>
        <v>1</v>
      </c>
      <c r="H40" s="55">
        <f t="shared" si="16"/>
        <v>1</v>
      </c>
      <c r="I40" s="55">
        <f t="shared" si="16"/>
        <v>1</v>
      </c>
      <c r="J40" s="55">
        <f t="shared" si="16"/>
        <v>1</v>
      </c>
      <c r="K40" s="55">
        <f t="shared" si="16"/>
        <v>1</v>
      </c>
      <c r="L40" s="55">
        <f t="shared" si="16"/>
        <v>1</v>
      </c>
      <c r="M40" s="55">
        <f t="shared" si="16"/>
        <v>1</v>
      </c>
      <c r="N40" s="55">
        <f t="shared" si="16"/>
        <v>1</v>
      </c>
      <c r="O40" s="55">
        <f t="shared" si="16"/>
        <v>1</v>
      </c>
      <c r="P40" s="55">
        <f t="shared" si="16"/>
        <v>1</v>
      </c>
      <c r="Q40" s="55">
        <f t="shared" si="16"/>
        <v>1</v>
      </c>
      <c r="R40" s="55">
        <f t="shared" si="16"/>
        <v>1</v>
      </c>
      <c r="S40" s="55">
        <f t="shared" si="16"/>
        <v>1</v>
      </c>
      <c r="T40" s="55">
        <f t="shared" si="16"/>
        <v>1</v>
      </c>
      <c r="U40" s="55">
        <f t="shared" si="16"/>
        <v>1</v>
      </c>
      <c r="V40" s="55">
        <f t="shared" si="16"/>
        <v>1</v>
      </c>
      <c r="W40" s="55">
        <f t="shared" si="16"/>
        <v>1</v>
      </c>
      <c r="X40" s="55">
        <f t="shared" si="16"/>
        <v>1</v>
      </c>
      <c r="Y40" s="55">
        <f t="shared" si="16"/>
        <v>1</v>
      </c>
      <c r="Z40" s="55">
        <f t="shared" si="16"/>
        <v>1</v>
      </c>
      <c r="AA40" s="55">
        <f t="shared" si="16"/>
        <v>1</v>
      </c>
      <c r="AB40" s="55">
        <f t="shared" si="16"/>
        <v>1</v>
      </c>
      <c r="AC40" s="55">
        <f t="shared" si="16"/>
        <v>1</v>
      </c>
      <c r="AD40" s="55">
        <f t="shared" si="16"/>
        <v>1</v>
      </c>
      <c r="AE40" s="55">
        <f t="shared" si="16"/>
        <v>1</v>
      </c>
      <c r="AF40" s="55">
        <f t="shared" si="16"/>
        <v>1</v>
      </c>
      <c r="AG40" s="55">
        <f t="shared" si="16"/>
        <v>1</v>
      </c>
      <c r="AH40" s="55">
        <f t="shared" si="16"/>
        <v>1</v>
      </c>
    </row>
    <row r="41" spans="3:34" s="1" customFormat="1" ht="14" hidden="1" outlineLevel="1">
      <c r="C41" s="1" t="s">
        <v>40</v>
      </c>
      <c r="D41" s="55">
        <f t="shared" ref="D41:AH41" si="17">SUM(D34)</f>
        <v>1</v>
      </c>
      <c r="E41" s="55">
        <f t="shared" si="17"/>
        <v>1</v>
      </c>
      <c r="F41" s="55">
        <f t="shared" si="17"/>
        <v>1</v>
      </c>
      <c r="G41" s="55">
        <f t="shared" si="17"/>
        <v>1</v>
      </c>
      <c r="H41" s="55">
        <f t="shared" si="17"/>
        <v>1</v>
      </c>
      <c r="I41" s="55">
        <f t="shared" si="17"/>
        <v>1</v>
      </c>
      <c r="J41" s="55">
        <f t="shared" si="17"/>
        <v>1</v>
      </c>
      <c r="K41" s="55">
        <f t="shared" si="17"/>
        <v>1</v>
      </c>
      <c r="L41" s="55">
        <f t="shared" si="17"/>
        <v>1</v>
      </c>
      <c r="M41" s="55">
        <f t="shared" si="17"/>
        <v>1</v>
      </c>
      <c r="N41" s="55">
        <f t="shared" si="17"/>
        <v>1</v>
      </c>
      <c r="O41" s="55">
        <f t="shared" si="17"/>
        <v>1</v>
      </c>
      <c r="P41" s="55">
        <f t="shared" si="17"/>
        <v>1</v>
      </c>
      <c r="Q41" s="55">
        <f t="shared" si="17"/>
        <v>1</v>
      </c>
      <c r="R41" s="55">
        <f t="shared" si="17"/>
        <v>1</v>
      </c>
      <c r="S41" s="55">
        <f t="shared" si="17"/>
        <v>1</v>
      </c>
      <c r="T41" s="55">
        <f t="shared" si="17"/>
        <v>1</v>
      </c>
      <c r="U41" s="55">
        <f t="shared" si="17"/>
        <v>1</v>
      </c>
      <c r="V41" s="55">
        <f t="shared" si="17"/>
        <v>1</v>
      </c>
      <c r="W41" s="55">
        <f t="shared" si="17"/>
        <v>1</v>
      </c>
      <c r="X41" s="55">
        <f t="shared" si="17"/>
        <v>1</v>
      </c>
      <c r="Y41" s="55">
        <f t="shared" si="17"/>
        <v>1</v>
      </c>
      <c r="Z41" s="55">
        <f t="shared" si="17"/>
        <v>1</v>
      </c>
      <c r="AA41" s="55">
        <f t="shared" si="17"/>
        <v>1</v>
      </c>
      <c r="AB41" s="55">
        <f t="shared" si="17"/>
        <v>1</v>
      </c>
      <c r="AC41" s="55">
        <f t="shared" si="17"/>
        <v>1</v>
      </c>
      <c r="AD41" s="55">
        <f t="shared" si="17"/>
        <v>1</v>
      </c>
      <c r="AE41" s="55">
        <f t="shared" si="17"/>
        <v>1</v>
      </c>
      <c r="AF41" s="55">
        <f t="shared" si="17"/>
        <v>1</v>
      </c>
      <c r="AG41" s="55">
        <f t="shared" si="17"/>
        <v>1</v>
      </c>
      <c r="AH41" s="55">
        <f t="shared" si="17"/>
        <v>1</v>
      </c>
    </row>
    <row r="42" spans="3:34" s="1" customFormat="1" ht="27" hidden="1" customHeight="1" outlineLevel="1">
      <c r="C42" s="1" t="s">
        <v>42</v>
      </c>
      <c r="D42" s="55">
        <f t="shared" ref="D42:AH42" si="18">SUM(D36)</f>
        <v>1</v>
      </c>
      <c r="E42" s="55">
        <f t="shared" si="18"/>
        <v>1</v>
      </c>
      <c r="F42" s="55">
        <f t="shared" si="18"/>
        <v>1</v>
      </c>
      <c r="G42" s="55">
        <f t="shared" si="18"/>
        <v>1</v>
      </c>
      <c r="H42" s="55">
        <f t="shared" si="18"/>
        <v>1</v>
      </c>
      <c r="I42" s="55">
        <f t="shared" si="18"/>
        <v>1</v>
      </c>
      <c r="J42" s="55">
        <f t="shared" si="18"/>
        <v>1</v>
      </c>
      <c r="K42" s="55">
        <f t="shared" si="18"/>
        <v>1</v>
      </c>
      <c r="L42" s="55">
        <f t="shared" si="18"/>
        <v>1</v>
      </c>
      <c r="M42" s="55">
        <f t="shared" si="18"/>
        <v>1</v>
      </c>
      <c r="N42" s="55">
        <f t="shared" si="18"/>
        <v>1</v>
      </c>
      <c r="O42" s="55">
        <f t="shared" si="18"/>
        <v>1</v>
      </c>
      <c r="P42" s="55">
        <f t="shared" si="18"/>
        <v>1</v>
      </c>
      <c r="Q42" s="55">
        <f t="shared" si="18"/>
        <v>1</v>
      </c>
      <c r="R42" s="55">
        <f t="shared" si="18"/>
        <v>1</v>
      </c>
      <c r="S42" s="55">
        <f t="shared" si="18"/>
        <v>1</v>
      </c>
      <c r="T42" s="55">
        <f t="shared" si="18"/>
        <v>1</v>
      </c>
      <c r="U42" s="55">
        <f t="shared" si="18"/>
        <v>1</v>
      </c>
      <c r="V42" s="55">
        <f t="shared" si="18"/>
        <v>1</v>
      </c>
      <c r="W42" s="55">
        <f t="shared" si="18"/>
        <v>1</v>
      </c>
      <c r="X42" s="55">
        <f t="shared" si="18"/>
        <v>1</v>
      </c>
      <c r="Y42" s="55">
        <f t="shared" si="18"/>
        <v>1</v>
      </c>
      <c r="Z42" s="55">
        <f t="shared" si="18"/>
        <v>1</v>
      </c>
      <c r="AA42" s="55">
        <f t="shared" si="18"/>
        <v>1</v>
      </c>
      <c r="AB42" s="55">
        <f t="shared" si="18"/>
        <v>1</v>
      </c>
      <c r="AC42" s="55">
        <f t="shared" si="18"/>
        <v>1</v>
      </c>
      <c r="AD42" s="55">
        <f t="shared" si="18"/>
        <v>1</v>
      </c>
      <c r="AE42" s="55">
        <f t="shared" si="18"/>
        <v>1</v>
      </c>
      <c r="AF42" s="55">
        <f t="shared" si="18"/>
        <v>1</v>
      </c>
      <c r="AG42" s="55">
        <f t="shared" si="18"/>
        <v>1</v>
      </c>
      <c r="AH42" s="55">
        <f t="shared" si="18"/>
        <v>1</v>
      </c>
    </row>
    <row r="43" spans="3:34" s="1" customFormat="1" ht="14" collapsed="1">
      <c r="C43" s="1" t="s">
        <v>24</v>
      </c>
      <c r="D43" s="55">
        <f t="shared" ref="D43:AH43" si="19">SUM(D37)</f>
        <v>1</v>
      </c>
      <c r="E43" s="55">
        <f t="shared" si="19"/>
        <v>1</v>
      </c>
      <c r="F43" s="55">
        <f t="shared" si="19"/>
        <v>1</v>
      </c>
      <c r="G43" s="55">
        <f t="shared" si="19"/>
        <v>1</v>
      </c>
      <c r="H43" s="55">
        <f t="shared" si="19"/>
        <v>1</v>
      </c>
      <c r="I43" s="55">
        <f t="shared" si="19"/>
        <v>1</v>
      </c>
      <c r="J43" s="55">
        <f t="shared" si="19"/>
        <v>1</v>
      </c>
      <c r="K43" s="55">
        <f t="shared" si="19"/>
        <v>1</v>
      </c>
      <c r="L43" s="55">
        <f t="shared" si="19"/>
        <v>1</v>
      </c>
      <c r="M43" s="55">
        <f t="shared" si="19"/>
        <v>1</v>
      </c>
      <c r="N43" s="55">
        <f t="shared" si="19"/>
        <v>1</v>
      </c>
      <c r="O43" s="55">
        <f t="shared" si="19"/>
        <v>1</v>
      </c>
      <c r="P43" s="55">
        <f t="shared" si="19"/>
        <v>1</v>
      </c>
      <c r="Q43" s="55">
        <f t="shared" si="19"/>
        <v>1</v>
      </c>
      <c r="R43" s="55">
        <f t="shared" si="19"/>
        <v>1</v>
      </c>
      <c r="S43" s="55">
        <f t="shared" si="19"/>
        <v>1</v>
      </c>
      <c r="T43" s="55">
        <f t="shared" si="19"/>
        <v>1</v>
      </c>
      <c r="U43" s="55">
        <f t="shared" si="19"/>
        <v>1</v>
      </c>
      <c r="V43" s="55">
        <f t="shared" si="19"/>
        <v>1</v>
      </c>
      <c r="W43" s="55">
        <f t="shared" si="19"/>
        <v>1</v>
      </c>
      <c r="X43" s="55">
        <f t="shared" si="19"/>
        <v>1</v>
      </c>
      <c r="Y43" s="55">
        <f t="shared" si="19"/>
        <v>1</v>
      </c>
      <c r="Z43" s="55">
        <f t="shared" si="19"/>
        <v>1</v>
      </c>
      <c r="AA43" s="55">
        <f t="shared" si="19"/>
        <v>1</v>
      </c>
      <c r="AB43" s="55">
        <f t="shared" si="19"/>
        <v>1</v>
      </c>
      <c r="AC43" s="55">
        <f t="shared" si="19"/>
        <v>1</v>
      </c>
      <c r="AD43" s="55">
        <f t="shared" si="19"/>
        <v>1</v>
      </c>
      <c r="AE43" s="55">
        <f t="shared" si="19"/>
        <v>1</v>
      </c>
      <c r="AF43" s="55">
        <f t="shared" si="19"/>
        <v>1</v>
      </c>
      <c r="AG43" s="55">
        <f t="shared" si="19"/>
        <v>1</v>
      </c>
      <c r="AH43" s="55">
        <f t="shared" si="19"/>
        <v>1</v>
      </c>
    </row>
    <row r="44" spans="3:34" s="1" customFormat="1" ht="14">
      <c r="C44" s="1" t="s">
        <v>41</v>
      </c>
      <c r="D44" s="55">
        <f t="shared" ref="D44:AH44" si="20">SUM(D38)</f>
        <v>1</v>
      </c>
      <c r="E44" s="55">
        <f t="shared" si="20"/>
        <v>1</v>
      </c>
      <c r="F44" s="55">
        <f t="shared" si="20"/>
        <v>1</v>
      </c>
      <c r="G44" s="55">
        <f t="shared" si="20"/>
        <v>1</v>
      </c>
      <c r="H44" s="55">
        <f t="shared" si="20"/>
        <v>1</v>
      </c>
      <c r="I44" s="55">
        <f t="shared" si="20"/>
        <v>1</v>
      </c>
      <c r="J44" s="55">
        <f t="shared" si="20"/>
        <v>1</v>
      </c>
      <c r="K44" s="55">
        <f t="shared" si="20"/>
        <v>1</v>
      </c>
      <c r="L44" s="55">
        <f t="shared" si="20"/>
        <v>1</v>
      </c>
      <c r="M44" s="55">
        <f t="shared" si="20"/>
        <v>1</v>
      </c>
      <c r="N44" s="55">
        <f t="shared" si="20"/>
        <v>1</v>
      </c>
      <c r="O44" s="55">
        <f t="shared" si="20"/>
        <v>1</v>
      </c>
      <c r="P44" s="55">
        <f t="shared" si="20"/>
        <v>1</v>
      </c>
      <c r="Q44" s="55">
        <f t="shared" si="20"/>
        <v>1</v>
      </c>
      <c r="R44" s="55">
        <f t="shared" si="20"/>
        <v>1</v>
      </c>
      <c r="S44" s="55">
        <f t="shared" si="20"/>
        <v>1</v>
      </c>
      <c r="T44" s="55">
        <f t="shared" si="20"/>
        <v>1</v>
      </c>
      <c r="U44" s="55">
        <f t="shared" si="20"/>
        <v>1</v>
      </c>
      <c r="V44" s="55">
        <f t="shared" si="20"/>
        <v>1</v>
      </c>
      <c r="W44" s="55">
        <f t="shared" si="20"/>
        <v>1</v>
      </c>
      <c r="X44" s="55">
        <f t="shared" si="20"/>
        <v>1</v>
      </c>
      <c r="Y44" s="55">
        <f t="shared" si="20"/>
        <v>1</v>
      </c>
      <c r="Z44" s="55">
        <f t="shared" si="20"/>
        <v>1</v>
      </c>
      <c r="AA44" s="55">
        <f t="shared" si="20"/>
        <v>1</v>
      </c>
      <c r="AB44" s="55">
        <f t="shared" si="20"/>
        <v>1</v>
      </c>
      <c r="AC44" s="55">
        <f t="shared" si="20"/>
        <v>1</v>
      </c>
      <c r="AD44" s="55">
        <f t="shared" si="20"/>
        <v>1</v>
      </c>
      <c r="AE44" s="55">
        <f t="shared" si="20"/>
        <v>1</v>
      </c>
      <c r="AF44" s="55">
        <f t="shared" si="20"/>
        <v>1</v>
      </c>
      <c r="AG44" s="55">
        <f t="shared" si="20"/>
        <v>1</v>
      </c>
      <c r="AH44" s="55">
        <f t="shared" si="20"/>
        <v>1</v>
      </c>
    </row>
    <row r="45" spans="3:34" s="1" customFormat="1" ht="14">
      <c r="C45" s="1" t="s">
        <v>36</v>
      </c>
      <c r="D45" s="55">
        <f t="shared" ref="D45:AH45" si="21">SUM(D39)</f>
        <v>1</v>
      </c>
      <c r="E45" s="55">
        <f t="shared" si="21"/>
        <v>1</v>
      </c>
      <c r="F45" s="55">
        <f t="shared" si="21"/>
        <v>1</v>
      </c>
      <c r="G45" s="55">
        <f t="shared" si="21"/>
        <v>1</v>
      </c>
      <c r="H45" s="55">
        <f t="shared" si="21"/>
        <v>1</v>
      </c>
      <c r="I45" s="55">
        <f t="shared" si="21"/>
        <v>1</v>
      </c>
      <c r="J45" s="55">
        <f t="shared" si="21"/>
        <v>1</v>
      </c>
      <c r="K45" s="55">
        <f t="shared" si="21"/>
        <v>1</v>
      </c>
      <c r="L45" s="55">
        <f t="shared" si="21"/>
        <v>1</v>
      </c>
      <c r="M45" s="55">
        <f t="shared" si="21"/>
        <v>1</v>
      </c>
      <c r="N45" s="55">
        <f t="shared" si="21"/>
        <v>1</v>
      </c>
      <c r="O45" s="55">
        <f t="shared" si="21"/>
        <v>1</v>
      </c>
      <c r="P45" s="55">
        <f t="shared" si="21"/>
        <v>1</v>
      </c>
      <c r="Q45" s="55">
        <f t="shared" si="21"/>
        <v>1</v>
      </c>
      <c r="R45" s="55">
        <f t="shared" si="21"/>
        <v>1</v>
      </c>
      <c r="S45" s="55">
        <f t="shared" si="21"/>
        <v>1</v>
      </c>
      <c r="T45" s="55">
        <f t="shared" si="21"/>
        <v>1</v>
      </c>
      <c r="U45" s="55">
        <f t="shared" si="21"/>
        <v>1</v>
      </c>
      <c r="V45" s="55">
        <f t="shared" si="21"/>
        <v>1</v>
      </c>
      <c r="W45" s="55">
        <f t="shared" si="21"/>
        <v>1</v>
      </c>
      <c r="X45" s="55">
        <f t="shared" si="21"/>
        <v>1</v>
      </c>
      <c r="Y45" s="55">
        <f t="shared" si="21"/>
        <v>1</v>
      </c>
      <c r="Z45" s="55">
        <f t="shared" si="21"/>
        <v>1</v>
      </c>
      <c r="AA45" s="55">
        <f t="shared" si="21"/>
        <v>1</v>
      </c>
      <c r="AB45" s="55">
        <f t="shared" si="21"/>
        <v>1</v>
      </c>
      <c r="AC45" s="55">
        <f t="shared" si="21"/>
        <v>1</v>
      </c>
      <c r="AD45" s="55">
        <f t="shared" si="21"/>
        <v>1</v>
      </c>
      <c r="AE45" s="55">
        <f t="shared" si="21"/>
        <v>1</v>
      </c>
      <c r="AF45" s="55">
        <f t="shared" si="21"/>
        <v>1</v>
      </c>
      <c r="AG45" s="55">
        <f t="shared" si="21"/>
        <v>1</v>
      </c>
      <c r="AH45" s="55">
        <f t="shared" si="21"/>
        <v>1</v>
      </c>
    </row>
    <row r="46" spans="3:34" s="1" customFormat="1" ht="14">
      <c r="C46" s="1" t="s">
        <v>28</v>
      </c>
      <c r="D46" s="55">
        <f t="shared" ref="D46:AH46" si="22">SUM(D40)</f>
        <v>1</v>
      </c>
      <c r="E46" s="55">
        <f t="shared" si="22"/>
        <v>1</v>
      </c>
      <c r="F46" s="55">
        <f t="shared" si="22"/>
        <v>1</v>
      </c>
      <c r="G46" s="55">
        <f t="shared" si="22"/>
        <v>1</v>
      </c>
      <c r="H46" s="55">
        <f t="shared" si="22"/>
        <v>1</v>
      </c>
      <c r="I46" s="55">
        <f t="shared" si="22"/>
        <v>1</v>
      </c>
      <c r="J46" s="55">
        <f t="shared" si="22"/>
        <v>1</v>
      </c>
      <c r="K46" s="55">
        <f t="shared" si="22"/>
        <v>1</v>
      </c>
      <c r="L46" s="55">
        <f t="shared" si="22"/>
        <v>1</v>
      </c>
      <c r="M46" s="55">
        <f t="shared" si="22"/>
        <v>1</v>
      </c>
      <c r="N46" s="55">
        <f t="shared" si="22"/>
        <v>1</v>
      </c>
      <c r="O46" s="55">
        <f t="shared" si="22"/>
        <v>1</v>
      </c>
      <c r="P46" s="55">
        <f t="shared" si="22"/>
        <v>1</v>
      </c>
      <c r="Q46" s="55">
        <f t="shared" si="22"/>
        <v>1</v>
      </c>
      <c r="R46" s="55">
        <f t="shared" si="22"/>
        <v>1</v>
      </c>
      <c r="S46" s="55">
        <f t="shared" si="22"/>
        <v>1</v>
      </c>
      <c r="T46" s="55">
        <f t="shared" si="22"/>
        <v>1</v>
      </c>
      <c r="U46" s="55">
        <f t="shared" si="22"/>
        <v>1</v>
      </c>
      <c r="V46" s="55">
        <f t="shared" si="22"/>
        <v>1</v>
      </c>
      <c r="W46" s="55">
        <f t="shared" si="22"/>
        <v>1</v>
      </c>
      <c r="X46" s="55">
        <f t="shared" si="22"/>
        <v>1</v>
      </c>
      <c r="Y46" s="55">
        <f t="shared" si="22"/>
        <v>1</v>
      </c>
      <c r="Z46" s="55">
        <f t="shared" si="22"/>
        <v>1</v>
      </c>
      <c r="AA46" s="55">
        <f t="shared" si="22"/>
        <v>1</v>
      </c>
      <c r="AB46" s="55">
        <f t="shared" si="22"/>
        <v>1</v>
      </c>
      <c r="AC46" s="55">
        <f t="shared" si="22"/>
        <v>1</v>
      </c>
      <c r="AD46" s="55">
        <f t="shared" si="22"/>
        <v>1</v>
      </c>
      <c r="AE46" s="55">
        <f t="shared" si="22"/>
        <v>1</v>
      </c>
      <c r="AF46" s="55">
        <f t="shared" si="22"/>
        <v>1</v>
      </c>
      <c r="AG46" s="55">
        <f t="shared" si="22"/>
        <v>1</v>
      </c>
      <c r="AH46" s="55">
        <f t="shared" si="22"/>
        <v>1</v>
      </c>
    </row>
    <row r="47" spans="3:34" s="1" customFormat="1" ht="14">
      <c r="C47" s="473" t="s">
        <v>141</v>
      </c>
      <c r="D47" s="55">
        <f t="shared" ref="D47:AH47" si="23">SUM(D35)</f>
        <v>0</v>
      </c>
      <c r="E47" s="55">
        <f t="shared" si="23"/>
        <v>0</v>
      </c>
      <c r="F47" s="55">
        <f t="shared" si="23"/>
        <v>0</v>
      </c>
      <c r="G47" s="55">
        <f t="shared" si="23"/>
        <v>0</v>
      </c>
      <c r="H47" s="55">
        <f t="shared" si="23"/>
        <v>0</v>
      </c>
      <c r="I47" s="55">
        <f t="shared" si="23"/>
        <v>0</v>
      </c>
      <c r="J47" s="55">
        <f t="shared" si="23"/>
        <v>0</v>
      </c>
      <c r="K47" s="55">
        <f t="shared" si="23"/>
        <v>0</v>
      </c>
      <c r="L47" s="55">
        <f t="shared" si="23"/>
        <v>0</v>
      </c>
      <c r="M47" s="55">
        <f t="shared" si="23"/>
        <v>0</v>
      </c>
      <c r="N47" s="55">
        <f t="shared" si="23"/>
        <v>0</v>
      </c>
      <c r="O47" s="55">
        <f t="shared" si="23"/>
        <v>0</v>
      </c>
      <c r="P47" s="55">
        <f t="shared" si="23"/>
        <v>1</v>
      </c>
      <c r="Q47" s="55">
        <f t="shared" si="23"/>
        <v>0</v>
      </c>
      <c r="R47" s="55">
        <f t="shared" si="23"/>
        <v>1</v>
      </c>
      <c r="S47" s="55">
        <f t="shared" si="23"/>
        <v>0</v>
      </c>
      <c r="T47" s="55">
        <f t="shared" si="23"/>
        <v>0</v>
      </c>
      <c r="U47" s="55">
        <f t="shared" si="23"/>
        <v>0</v>
      </c>
      <c r="V47" s="55">
        <f t="shared" si="23"/>
        <v>0</v>
      </c>
      <c r="W47" s="55">
        <f t="shared" si="23"/>
        <v>0</v>
      </c>
      <c r="X47" s="55">
        <f t="shared" si="23"/>
        <v>0</v>
      </c>
      <c r="Y47" s="55">
        <f t="shared" si="23"/>
        <v>0</v>
      </c>
      <c r="Z47" s="55">
        <f t="shared" si="23"/>
        <v>0</v>
      </c>
      <c r="AA47" s="55">
        <f t="shared" si="23"/>
        <v>0</v>
      </c>
      <c r="AB47" s="55">
        <f t="shared" si="23"/>
        <v>0</v>
      </c>
      <c r="AC47" s="55">
        <f t="shared" si="23"/>
        <v>0</v>
      </c>
      <c r="AD47" s="55">
        <f t="shared" si="23"/>
        <v>0</v>
      </c>
      <c r="AE47" s="55">
        <f t="shared" si="23"/>
        <v>0</v>
      </c>
      <c r="AF47" s="55">
        <f t="shared" si="23"/>
        <v>0</v>
      </c>
      <c r="AG47" s="55">
        <f t="shared" si="23"/>
        <v>0</v>
      </c>
      <c r="AH47" s="55">
        <f t="shared" si="23"/>
        <v>0</v>
      </c>
    </row>
    <row r="48" spans="3:34" s="1" customFormat="1" ht="14"/>
    <row r="49" s="1" customFormat="1" ht="14"/>
    <row r="50" s="1" customFormat="1" ht="14"/>
    <row r="51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C47">
    <cfRule type="expression" dxfId="9758" priority="316" stopIfTrue="1">
      <formula>AND(WEEKDAY(C$5)=1)</formula>
    </cfRule>
  </conditionalFormatting>
  <conditionalFormatting sqref="D18:D22">
    <cfRule type="expression" dxfId="9757" priority="245" stopIfTrue="1">
      <formula>AND(WEEKDAY(D$5)=1)</formula>
    </cfRule>
  </conditionalFormatting>
  <conditionalFormatting sqref="D13:E14">
    <cfRule type="expression" dxfId="9756" priority="272" stopIfTrue="1">
      <formula>AND(WEEKDAY(D$5)=1)</formula>
    </cfRule>
  </conditionalFormatting>
  <conditionalFormatting sqref="D9:H10">
    <cfRule type="expression" dxfId="9755" priority="63" stopIfTrue="1">
      <formula>AND(WEEKDAY(D$5)=1)</formula>
    </cfRule>
  </conditionalFormatting>
  <conditionalFormatting sqref="D14:I16">
    <cfRule type="expression" dxfId="9754" priority="273" stopIfTrue="1">
      <formula>AND(WEEKDAY(D$5)=1)</formula>
    </cfRule>
  </conditionalFormatting>
  <conditionalFormatting sqref="D23:I23">
    <cfRule type="expression" dxfId="9753" priority="8" stopIfTrue="1">
      <formula>AND(WEEKDAY(D$5)=1)</formula>
    </cfRule>
  </conditionalFormatting>
  <conditionalFormatting sqref="D17:N17">
    <cfRule type="expression" dxfId="9752" priority="112" stopIfTrue="1">
      <formula>AND(WEEKDAY(D$5)=1)</formula>
    </cfRule>
  </conditionalFormatting>
  <conditionalFormatting sqref="D21:P21">
    <cfRule type="expression" dxfId="9751" priority="372" stopIfTrue="1">
      <formula>AND(WEEKDAY(D$5)=1)</formula>
    </cfRule>
  </conditionalFormatting>
  <conditionalFormatting sqref="D8:S8">
    <cfRule type="expression" dxfId="9750" priority="70" stopIfTrue="1">
      <formula>AND(WEEKDAY(D$5)=1)</formula>
    </cfRule>
  </conditionalFormatting>
  <conditionalFormatting sqref="D25:X25">
    <cfRule type="expression" dxfId="9749" priority="289" stopIfTrue="1">
      <formula>AND(WEEKDAY(D$5)=1)</formula>
    </cfRule>
  </conditionalFormatting>
  <conditionalFormatting sqref="D11:AF12">
    <cfRule type="expression" dxfId="9748" priority="183" stopIfTrue="1">
      <formula>AND(WEEKDAY(D$5)=1)</formula>
    </cfRule>
  </conditionalFormatting>
  <conditionalFormatting sqref="D5:AH7 AC23:AH24 D24:AB24">
    <cfRule type="expression" dxfId="9747" priority="397" stopIfTrue="1">
      <formula>AND(WEEKDAY(D$5)=1)</formula>
    </cfRule>
  </conditionalFormatting>
  <conditionalFormatting sqref="E18:F21">
    <cfRule type="expression" dxfId="9746" priority="62" stopIfTrue="1">
      <formula>AND(WEEKDAY(E$5)=1)</formula>
    </cfRule>
  </conditionalFormatting>
  <conditionalFormatting sqref="E22:T22">
    <cfRule type="expression" dxfId="9745" priority="103" stopIfTrue="1">
      <formula>AND(WEEKDAY(E$5)=1)</formula>
    </cfRule>
  </conditionalFormatting>
  <conditionalFormatting sqref="F13:M13">
    <cfRule type="expression" dxfId="9744" priority="223" stopIfTrue="1">
      <formula>AND(WEEKDAY(F$5)=1)</formula>
    </cfRule>
  </conditionalFormatting>
  <conditionalFormatting sqref="G17:G23">
    <cfRule type="expression" dxfId="9743" priority="102" stopIfTrue="1">
      <formula>AND(WEEKDAY(G$5)=1)</formula>
    </cfRule>
  </conditionalFormatting>
  <conditionalFormatting sqref="G11:H11">
    <cfRule type="expression" dxfId="9742" priority="211" stopIfTrue="1">
      <formula>AND(WEEKDAY(G$5)=1)</formula>
    </cfRule>
  </conditionalFormatting>
  <conditionalFormatting sqref="G12:I12">
    <cfRule type="expression" dxfId="9741" priority="184" stopIfTrue="1">
      <formula>AND(WEEKDAY(G$5)=1)</formula>
    </cfRule>
  </conditionalFormatting>
  <conditionalFormatting sqref="H18:I21">
    <cfRule type="expression" dxfId="9740" priority="2" stopIfTrue="1">
      <formula>AND(WEEKDAY(H$5)=1)</formula>
    </cfRule>
  </conditionalFormatting>
  <conditionalFormatting sqref="I16:I17 G19:Z19">
    <cfRule type="expression" dxfId="9739" priority="150" stopIfTrue="1">
      <formula>AND(WEEKDAY(G$5)=1)</formula>
    </cfRule>
  </conditionalFormatting>
  <conditionalFormatting sqref="I21:I22">
    <cfRule type="expression" dxfId="9738" priority="142" stopIfTrue="1">
      <formula>AND(WEEKDAY(I$5)=1)</formula>
    </cfRule>
  </conditionalFormatting>
  <conditionalFormatting sqref="I9:J12">
    <cfRule type="expression" dxfId="9737" priority="193" stopIfTrue="1">
      <formula>AND(WEEKDAY(I$5)=1)</formula>
    </cfRule>
  </conditionalFormatting>
  <conditionalFormatting sqref="J16:J23">
    <cfRule type="expression" dxfId="9736" priority="1" stopIfTrue="1">
      <formula>AND(WEEKDAY(J$5)=1)</formula>
    </cfRule>
  </conditionalFormatting>
  <conditionalFormatting sqref="J12:M14">
    <cfRule type="expression" dxfId="9735" priority="200" stopIfTrue="1">
      <formula>AND(WEEKDAY(J$5)=1)</formula>
    </cfRule>
  </conditionalFormatting>
  <conditionalFormatting sqref="J16:X16">
    <cfRule type="expression" dxfId="9734" priority="18" stopIfTrue="1">
      <formula>AND(WEEKDAY(J$5)=1)</formula>
    </cfRule>
  </conditionalFormatting>
  <conditionalFormatting sqref="J15:AA15">
    <cfRule type="expression" dxfId="9733" priority="76" stopIfTrue="1">
      <formula>AND(WEEKDAY(J$5)=1)</formula>
    </cfRule>
  </conditionalFormatting>
  <conditionalFormatting sqref="J8:AF9">
    <cfRule type="expression" dxfId="9732" priority="202" stopIfTrue="1">
      <formula>AND(WEEKDAY(J$5)=1)</formula>
    </cfRule>
  </conditionalFormatting>
  <conditionalFormatting sqref="K17:K22 M18:Z18">
    <cfRule type="expression" dxfId="9731" priority="130" stopIfTrue="1">
      <formula>AND(WEEKDAY(K$5)=1)</formula>
    </cfRule>
  </conditionalFormatting>
  <conditionalFormatting sqref="K22:N23">
    <cfRule type="expression" dxfId="9730" priority="131" stopIfTrue="1">
      <formula>AND(WEEKDAY(K$5)=1)</formula>
    </cfRule>
  </conditionalFormatting>
  <conditionalFormatting sqref="K9:P10">
    <cfRule type="expression" dxfId="9729" priority="221" stopIfTrue="1">
      <formula>AND(WEEKDAY(K$5)=1)</formula>
    </cfRule>
  </conditionalFormatting>
  <conditionalFormatting sqref="K23:T23">
    <cfRule type="expression" dxfId="9728" priority="155" stopIfTrue="1">
      <formula>AND(WEEKDAY(K$5)=1)</formula>
    </cfRule>
  </conditionalFormatting>
  <conditionalFormatting sqref="L17:L18">
    <cfRule type="expression" dxfId="9727" priority="66" stopIfTrue="1">
      <formula>AND(WEEKDAY(L$5)=1)</formula>
    </cfRule>
  </conditionalFormatting>
  <conditionalFormatting sqref="L21:N22">
    <cfRule type="expression" dxfId="9726" priority="137" stopIfTrue="1">
      <formula>AND(WEEKDAY(L$5)=1)</formula>
    </cfRule>
  </conditionalFormatting>
  <conditionalFormatting sqref="L20:O20">
    <cfRule type="expression" dxfId="9725" priority="58" stopIfTrue="1">
      <formula>AND(WEEKDAY(L$5)=1)</formula>
    </cfRule>
  </conditionalFormatting>
  <conditionalFormatting sqref="M16:P17">
    <cfRule type="expression" dxfId="9724" priority="351" stopIfTrue="1">
      <formula>AND(WEEKDAY(M$5)=1)</formula>
    </cfRule>
  </conditionalFormatting>
  <conditionalFormatting sqref="N11:N15">
    <cfRule type="expression" dxfId="9723" priority="178" stopIfTrue="1">
      <formula>AND(WEEKDAY(N$5)=1)</formula>
    </cfRule>
  </conditionalFormatting>
  <conditionalFormatting sqref="N18:N21">
    <cfRule type="expression" dxfId="9722" priority="250" stopIfTrue="1">
      <formula>AND(WEEKDAY(N$5)=1)</formula>
    </cfRule>
  </conditionalFormatting>
  <conditionalFormatting sqref="N19:Q20">
    <cfRule type="expression" dxfId="9721" priority="153" stopIfTrue="1">
      <formula>AND(WEEKDAY(N$5)=1)</formula>
    </cfRule>
  </conditionalFormatting>
  <conditionalFormatting sqref="O10:O15">
    <cfRule type="expression" dxfId="9720" priority="201" stopIfTrue="1">
      <formula>AND(WEEKDAY(O$5)=1)</formula>
    </cfRule>
  </conditionalFormatting>
  <conditionalFormatting sqref="O17:P23">
    <cfRule type="expression" dxfId="9719" priority="97" stopIfTrue="1">
      <formula>AND(WEEKDAY(O$5)=1)</formula>
    </cfRule>
  </conditionalFormatting>
  <conditionalFormatting sqref="P11:P14">
    <cfRule type="expression" dxfId="9718" priority="176" stopIfTrue="1">
      <formula>AND(WEEKDAY(P$5)=1)</formula>
    </cfRule>
  </conditionalFormatting>
  <conditionalFormatting sqref="P10:Z10">
    <cfRule type="expression" dxfId="9717" priority="195" stopIfTrue="1">
      <formula>AND(WEEKDAY(P$5)=1)</formula>
    </cfRule>
  </conditionalFormatting>
  <conditionalFormatting sqref="P17:AF17">
    <cfRule type="expression" dxfId="9716" priority="105" stopIfTrue="1">
      <formula>AND(WEEKDAY(P$5)=1)</formula>
    </cfRule>
  </conditionalFormatting>
  <conditionalFormatting sqref="Q13:R19">
    <cfRule type="expression" dxfId="9715" priority="109" stopIfTrue="1">
      <formula>AND(WEEKDAY(Q$5)=1)</formula>
    </cfRule>
  </conditionalFormatting>
  <conditionalFormatting sqref="Q9:S9 L10:N10 K11:O11 P12:S12">
    <cfRule type="expression" dxfId="9714" priority="239" stopIfTrue="1">
      <formula>AND(WEEKDAY(K$5)=1)</formula>
    </cfRule>
  </conditionalFormatting>
  <conditionalFormatting sqref="Q14:S14">
    <cfRule type="expression" dxfId="9713" priority="266" stopIfTrue="1">
      <formula>AND(WEEKDAY(Q$5)=1)</formula>
    </cfRule>
  </conditionalFormatting>
  <conditionalFormatting sqref="Q20:Y20">
    <cfRule type="expression" dxfId="9712" priority="174" stopIfTrue="1">
      <formula>AND(WEEKDAY(Q$5)=1)</formula>
    </cfRule>
  </conditionalFormatting>
  <conditionalFormatting sqref="Q11:Z11">
    <cfRule type="expression" dxfId="9711" priority="180" stopIfTrue="1">
      <formula>AND(WEEKDAY(Q$5)=1)</formula>
    </cfRule>
  </conditionalFormatting>
  <conditionalFormatting sqref="Q21:Z23">
    <cfRule type="expression" dxfId="9710" priority="22" stopIfTrue="1">
      <formula>AND(WEEKDAY(Q$5)=1)</formula>
    </cfRule>
  </conditionalFormatting>
  <conditionalFormatting sqref="R21:R22">
    <cfRule type="expression" dxfId="9709" priority="146" stopIfTrue="1">
      <formula>AND(WEEKDAY(R$5)=1)</formula>
    </cfRule>
  </conditionalFormatting>
  <conditionalFormatting sqref="R21:AA21">
    <cfRule type="expression" dxfId="9708" priority="99" stopIfTrue="1">
      <formula>AND(WEEKDAY(R$5)=1)</formula>
    </cfRule>
  </conditionalFormatting>
  <conditionalFormatting sqref="S11:S13">
    <cfRule type="expression" dxfId="9707" priority="182" stopIfTrue="1">
      <formula>AND(WEEKDAY(S$5)=1)</formula>
    </cfRule>
  </conditionalFormatting>
  <conditionalFormatting sqref="S18:S22">
    <cfRule type="expression" dxfId="9706" priority="143" stopIfTrue="1">
      <formula>AND(WEEKDAY(S$5)=1)</formula>
    </cfRule>
  </conditionalFormatting>
  <conditionalFormatting sqref="T11:T16">
    <cfRule type="expression" dxfId="9705" priority="192" stopIfTrue="1">
      <formula>AND(WEEKDAY(T$5)=1)</formula>
    </cfRule>
  </conditionalFormatting>
  <conditionalFormatting sqref="T18:T23">
    <cfRule type="expression" dxfId="9704" priority="101" stopIfTrue="1">
      <formula>AND(WEEKDAY(T$5)=1)</formula>
    </cfRule>
  </conditionalFormatting>
  <conditionalFormatting sqref="U11:U15">
    <cfRule type="expression" dxfId="9703" priority="42" stopIfTrue="1">
      <formula>AND(WEEKDAY(U$5)=1)</formula>
    </cfRule>
  </conditionalFormatting>
  <conditionalFormatting sqref="U17:V19">
    <cfRule type="expression" dxfId="9702" priority="104" stopIfTrue="1">
      <formula>AND(WEEKDAY(U$5)=1)</formula>
    </cfRule>
  </conditionalFormatting>
  <conditionalFormatting sqref="U22:W23">
    <cfRule type="expression" dxfId="9701" priority="37" stopIfTrue="1">
      <formula>AND(WEEKDAY(U$5)=1)</formula>
    </cfRule>
  </conditionalFormatting>
  <conditionalFormatting sqref="U13:Z13">
    <cfRule type="expression" dxfId="9700" priority="39" stopIfTrue="1">
      <formula>AND(WEEKDAY(U$5)=1)</formula>
    </cfRule>
  </conditionalFormatting>
  <conditionalFormatting sqref="V11:W13">
    <cfRule type="expression" dxfId="9699" priority="40" stopIfTrue="1">
      <formula>AND(WEEKDAY(V$5)=1)</formula>
    </cfRule>
  </conditionalFormatting>
  <conditionalFormatting sqref="V12:Z12">
    <cfRule type="expression" dxfId="9698" priority="186" stopIfTrue="1">
      <formula>AND(WEEKDAY(V$5)=1)</formula>
    </cfRule>
  </conditionalFormatting>
  <conditionalFormatting sqref="V14:Z15 T19:Z20">
    <cfRule type="expression" dxfId="9697" priority="368" stopIfTrue="1">
      <formula>AND(WEEKDAY(T$5)=1)</formula>
    </cfRule>
  </conditionalFormatting>
  <conditionalFormatting sqref="V14:AA14">
    <cfRule type="expression" dxfId="9696" priority="357" stopIfTrue="1">
      <formula>AND(WEEKDAY(V$5)=1)</formula>
    </cfRule>
  </conditionalFormatting>
  <conditionalFormatting sqref="W18:W19">
    <cfRule type="expression" dxfId="9695" priority="350" stopIfTrue="1">
      <formula>AND(WEEKDAY(W$5)=1)</formula>
    </cfRule>
  </conditionalFormatting>
  <conditionalFormatting sqref="X22:AF22">
    <cfRule type="expression" dxfId="9694" priority="23" stopIfTrue="1">
      <formula>AND(WEEKDAY(X$5)=1)</formula>
    </cfRule>
  </conditionalFormatting>
  <conditionalFormatting sqref="Y16:Y17">
    <cfRule type="expression" dxfId="9693" priority="14" stopIfTrue="1">
      <formula>AND(WEEKDAY(Y$5)=1)</formula>
    </cfRule>
  </conditionalFormatting>
  <conditionalFormatting sqref="Y25:Y26">
    <cfRule type="expression" dxfId="9692" priority="84" stopIfTrue="1">
      <formula>AND(WEEKDAY(Y$5)=1)</formula>
    </cfRule>
  </conditionalFormatting>
  <conditionalFormatting sqref="Z16:Z20">
    <cfRule type="expression" dxfId="9691" priority="16" stopIfTrue="1">
      <formula>AND(WEEKDAY(Z$5)=1)</formula>
    </cfRule>
  </conditionalFormatting>
  <conditionalFormatting sqref="Z25:AC25">
    <cfRule type="expression" dxfId="9690" priority="284" stopIfTrue="1">
      <formula>AND(WEEKDAY(Z$5)=1)</formula>
    </cfRule>
  </conditionalFormatting>
  <conditionalFormatting sqref="AA8:AB23">
    <cfRule type="expression" dxfId="9689" priority="20" stopIfTrue="1">
      <formula>AND(WEEKDAY(AA$5)=1)</formula>
    </cfRule>
  </conditionalFormatting>
  <conditionalFormatting sqref="AB10:AF10">
    <cfRule type="expression" dxfId="9688" priority="197" stopIfTrue="1">
      <formula>AND(WEEKDAY(AB$5)=1)</formula>
    </cfRule>
  </conditionalFormatting>
  <conditionalFormatting sqref="AC15:AC17">
    <cfRule type="expression" dxfId="9687" priority="87" stopIfTrue="1">
      <formula>AND(WEEKDAY(AC$5)=1)</formula>
    </cfRule>
  </conditionalFormatting>
  <conditionalFormatting sqref="AC19:AC23">
    <cfRule type="expression" dxfId="9686" priority="94" stopIfTrue="1">
      <formula>AND(WEEKDAY(AC$5)=1)</formula>
    </cfRule>
  </conditionalFormatting>
  <conditionalFormatting sqref="AC20:AE20">
    <cfRule type="expression" dxfId="9685" priority="128" stopIfTrue="1">
      <formula>AND(WEEKDAY(AC$5)=1)</formula>
    </cfRule>
  </conditionalFormatting>
  <conditionalFormatting sqref="AC13:AF13">
    <cfRule type="expression" dxfId="9684" priority="56" stopIfTrue="1">
      <formula>AND(WEEKDAY(AC$5)=1)</formula>
    </cfRule>
  </conditionalFormatting>
  <conditionalFormatting sqref="AC16:AF16">
    <cfRule type="expression" dxfId="9683" priority="88" stopIfTrue="1">
      <formula>AND(WEEKDAY(AC$5)=1)</formula>
    </cfRule>
  </conditionalFormatting>
  <conditionalFormatting sqref="AC18:AF22">
    <cfRule type="expression" dxfId="9682" priority="353" stopIfTrue="1">
      <formula>AND(WEEKDAY(AC$5)=1)</formula>
    </cfRule>
  </conditionalFormatting>
  <conditionalFormatting sqref="AC14:AH14">
    <cfRule type="expression" dxfId="9681" priority="277" stopIfTrue="1">
      <formula>AND(WEEKDAY(AC$5)=1)</formula>
    </cfRule>
  </conditionalFormatting>
  <conditionalFormatting sqref="AD12">
    <cfRule type="expression" dxfId="9680" priority="230" stopIfTrue="1">
      <formula>AND(WEEKDAY(AD$5)=1)</formula>
    </cfRule>
  </conditionalFormatting>
  <conditionalFormatting sqref="AD19">
    <cfRule type="expression" dxfId="9679" priority="366" stopIfTrue="1">
      <formula>AND(WEEKDAY(AD$5)=1)</formula>
    </cfRule>
  </conditionalFormatting>
  <conditionalFormatting sqref="AD25:AD26">
    <cfRule type="expression" dxfId="9678" priority="79" stopIfTrue="1">
      <formula>AND(WEEKDAY(AD$5)=1)</formula>
    </cfRule>
  </conditionalFormatting>
  <conditionalFormatting sqref="AD15:AF15">
    <cfRule type="expression" dxfId="9677" priority="330" stopIfTrue="1">
      <formula>AND(WEEKDAY(AD$5)=1)</formula>
    </cfRule>
  </conditionalFormatting>
  <conditionalFormatting sqref="AD23:AG23">
    <cfRule type="expression" dxfId="9676" priority="119" stopIfTrue="1">
      <formula>AND(WEEKDAY(AD$5)=1)</formula>
    </cfRule>
  </conditionalFormatting>
  <conditionalFormatting sqref="AE18">
    <cfRule type="expression" dxfId="9675" priority="133" stopIfTrue="1">
      <formula>AND(WEEKDAY(AE$5)=1)</formula>
    </cfRule>
  </conditionalFormatting>
  <conditionalFormatting sqref="AE25:AF25">
    <cfRule type="expression" dxfId="9674" priority="281" stopIfTrue="1">
      <formula>AND(WEEKDAY(AE$5)=1)</formula>
    </cfRule>
  </conditionalFormatting>
  <conditionalFormatting sqref="AG25:AG26">
    <cfRule type="expression" dxfId="9673" priority="78" stopIfTrue="1">
      <formula>AND(WEEKDAY(AG$5)=1)</formula>
    </cfRule>
  </conditionalFormatting>
  <conditionalFormatting sqref="AG8:AH22">
    <cfRule type="expression" dxfId="9672" priority="53" stopIfTrue="1">
      <formula>AND(WEEKDAY(AG$5)=1)</formula>
    </cfRule>
  </conditionalFormatting>
  <conditionalFormatting sqref="AH25">
    <cfRule type="expression" dxfId="9671" priority="279" stopIfTrue="1">
      <formula>AND(WEEKDAY(AH$5)=1)</formula>
    </cfRule>
  </conditionalFormatting>
  <conditionalFormatting sqref="AI8:AK25 AN8:AN26">
    <cfRule type="cellIs" dxfId="9670" priority="398" stopIfTrue="1" operator="equal">
      <formula>0</formula>
    </cfRule>
  </conditionalFormatting>
  <dataValidations count="3">
    <dataValidation type="list" allowBlank="1" showInputMessage="1" showErrorMessage="1" sqref="AB11 AC21" xr:uid="{00000000-0002-0000-3200-000000000000}">
      <formula1>"ヤ,2早,3早,2オ,3オ,2－,3－,－,日,有,2,3,事,ﾍﾙ,ｹｱ,6:30,7:00,8:30,8:00,研"</formula1>
    </dataValidation>
    <dataValidation type="list" allowBlank="1" showInputMessage="1" showErrorMessage="1" sqref="X11 F13:I13 O13 Q13:R13 AE13 X16 H18:I18 D20 H20:I20 AH20 Y21 AG22 G23 P23 R23:S23 X23 AB23 AF23:AG23 G24:AG24 AG26 D23:D25 AH23:AH24 E23:F24 U22:W23" xr:uid="{00000000-0002-0000-3200-000001000000}">
      <formula1>"ヤ,2早,3早,2オ,3オ,2－,3－,－,日,有,2,3,"</formula1>
    </dataValidation>
    <dataValidation type="list" allowBlank="1" showInputMessage="1" showErrorMessage="1" sqref="X12 AB12 M13:N13 Z13 AB13:AD13 AF13 Y16:AA16 H17:I17 H19:I19 X22:Y22 AC22 N23:O23 Y23:AA23 AC23:AE23 E25:AH25 Y26 AD26 C47 D8:D19 E8:E20 F14:F20 G17:G22 M17:M23 P8:P16 Q17:Q23 T17:T23 X8:X10 X17:X21 Y17:Y20 AA8:AA13 AB8:AB10 AB16:AB22 AC16:AC20 AG8:AG21 AH8:AH19 AH21:AH22 AC8:AF12 S8:T16 G14:I16 M14:O16 R17:S22 Z17:AA22 Z14:AF15 M8:O12 Q8:R12 Y8:Z12 J8:L23 F8:I12 U8:W21 X13:Y15 H21:I23 D21:F22 Q14:R16 N17:P22 AD16:AF22" xr:uid="{00000000-0002-0000-3200-000002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T51"/>
  <sheetViews>
    <sheetView topLeftCell="N1" zoomScale="124" zoomScaleNormal="124" workbookViewId="0">
      <selection activeCell="AG7" sqref="AG7:AH7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</cols>
  <sheetData>
    <row r="1" spans="1:46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96"/>
      <c r="AI1" s="1242" t="s">
        <v>2</v>
      </c>
      <c r="AJ1" s="1242"/>
      <c r="AK1" s="1242"/>
      <c r="AL1" s="1242"/>
    </row>
    <row r="2" spans="1:46" ht="15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96"/>
      <c r="AI2" s="1250" t="s">
        <v>3</v>
      </c>
      <c r="AJ2" s="1250"/>
      <c r="AK2" s="1250"/>
      <c r="AL2" s="1250"/>
    </row>
    <row r="3" spans="1:46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77"/>
      <c r="AI3" s="4"/>
      <c r="AJ3" s="3"/>
      <c r="AK3" s="3"/>
      <c r="AL3" s="3"/>
    </row>
    <row r="4" spans="1:46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95"/>
      <c r="AI4" s="1265" t="s">
        <v>14</v>
      </c>
      <c r="AJ4" s="1265"/>
      <c r="AK4" s="1266"/>
      <c r="AL4" s="1267" t="s">
        <v>15</v>
      </c>
    </row>
    <row r="5" spans="1:46" ht="24" hidden="1" customHeight="1">
      <c r="A5" s="1254"/>
      <c r="B5" s="1255"/>
      <c r="C5" s="1248"/>
      <c r="D5" s="10">
        <f>DATE($A$1,$D$2,1)</f>
        <v>44409</v>
      </c>
      <c r="E5" s="11">
        <f>DATE($A$1,$D$2,2)</f>
        <v>44410</v>
      </c>
      <c r="F5" s="11">
        <f>DATE($A$1,$D$2,3)</f>
        <v>44411</v>
      </c>
      <c r="G5" s="11">
        <f>DATE($A$1,$D$2,4)</f>
        <v>44412</v>
      </c>
      <c r="H5" s="11">
        <f>DATE($A$1,$D$2,5)</f>
        <v>44413</v>
      </c>
      <c r="I5" s="11">
        <f>DATE($A$1,$D$2,6)</f>
        <v>44414</v>
      </c>
      <c r="J5" s="11">
        <f>DATE($A$1,$D$2,7)</f>
        <v>44415</v>
      </c>
      <c r="K5" s="11">
        <f>DATE($A$1,$D$2,8)</f>
        <v>44416</v>
      </c>
      <c r="L5" s="11">
        <f>DATE($A$1,$D$2,9)</f>
        <v>44417</v>
      </c>
      <c r="M5" s="11">
        <f>DATE($A$1,$D$2,10)</f>
        <v>44418</v>
      </c>
      <c r="N5" s="56">
        <f>DATE($A$1,$D$2,11)</f>
        <v>44419</v>
      </c>
      <c r="O5" s="11">
        <f>DATE($A$1,$D$2,12)</f>
        <v>44420</v>
      </c>
      <c r="P5" s="11">
        <f>DATE($A$1,$D$2,13)</f>
        <v>44421</v>
      </c>
      <c r="Q5" s="11">
        <f>DATE($A$1,$D$2,14)</f>
        <v>44422</v>
      </c>
      <c r="R5" s="11">
        <f>DATE($A$1,$D$2,15)</f>
        <v>44423</v>
      </c>
      <c r="S5" s="11">
        <f>DATE($A$1,$D$2,16)</f>
        <v>44424</v>
      </c>
      <c r="T5" s="11">
        <f>DATE($A$1,$D$2,17)</f>
        <v>44425</v>
      </c>
      <c r="U5" s="11">
        <f>DATE($A$1,$D$2,18)</f>
        <v>44426</v>
      </c>
      <c r="V5" s="11">
        <f>DATE($A$1,$D$2,19)</f>
        <v>44427</v>
      </c>
      <c r="W5" s="11">
        <f>DATE($A$1,$D$2,20)</f>
        <v>44428</v>
      </c>
      <c r="X5" s="11">
        <f>DATE($A$1,$D$2,21)</f>
        <v>44429</v>
      </c>
      <c r="Y5" s="11">
        <f>DATE($A$1,$D$2,22)</f>
        <v>44430</v>
      </c>
      <c r="Z5" s="11">
        <f>DATE($A$1,$D$2,23)</f>
        <v>44431</v>
      </c>
      <c r="AA5" s="11">
        <f>DATE($A$1,$D$2,24)</f>
        <v>44432</v>
      </c>
      <c r="AB5" s="11">
        <f>DATE($A$1,$D$2,25)</f>
        <v>44433</v>
      </c>
      <c r="AC5" s="11">
        <f>DATE($A$1,$D$2,26)</f>
        <v>44434</v>
      </c>
      <c r="AD5" s="11">
        <f>DATE($A$1,$D$2,27)</f>
        <v>44435</v>
      </c>
      <c r="AE5" s="11">
        <f>DATE($A$1,$D$2,28)</f>
        <v>44436</v>
      </c>
      <c r="AF5" s="88">
        <f>DATE($A$1,$D$2,29)</f>
        <v>44437</v>
      </c>
      <c r="AG5" s="11">
        <f>DATE($A$1,$D$2,30)</f>
        <v>44438</v>
      </c>
      <c r="AH5" s="478">
        <f>DATE($A$1,$D$2,31)</f>
        <v>44439</v>
      </c>
      <c r="AI5" s="90"/>
      <c r="AJ5" s="90"/>
      <c r="AK5" s="91"/>
      <c r="AL5" s="1267"/>
    </row>
    <row r="6" spans="1:46" ht="14">
      <c r="A6" s="1254"/>
      <c r="B6" s="1255"/>
      <c r="C6" s="1248"/>
      <c r="D6" s="158">
        <f t="shared" ref="D6:AH6" si="0">IF(MONTH(D5)&gt;$D$2,"",D5)</f>
        <v>44409</v>
      </c>
      <c r="E6" s="159">
        <f t="shared" si="0"/>
        <v>44410</v>
      </c>
      <c r="F6" s="159">
        <f t="shared" si="0"/>
        <v>44411</v>
      </c>
      <c r="G6" s="159">
        <f t="shared" si="0"/>
        <v>44412</v>
      </c>
      <c r="H6" s="159">
        <f t="shared" si="0"/>
        <v>44413</v>
      </c>
      <c r="I6" s="159">
        <f t="shared" si="0"/>
        <v>44414</v>
      </c>
      <c r="J6" s="159">
        <f t="shared" si="0"/>
        <v>44415</v>
      </c>
      <c r="K6" s="159">
        <f t="shared" si="0"/>
        <v>44416</v>
      </c>
      <c r="L6" s="212">
        <f t="shared" si="0"/>
        <v>44417</v>
      </c>
      <c r="M6" s="159">
        <f t="shared" si="0"/>
        <v>44418</v>
      </c>
      <c r="N6" s="159">
        <f t="shared" si="0"/>
        <v>44419</v>
      </c>
      <c r="O6" s="159">
        <f t="shared" si="0"/>
        <v>44420</v>
      </c>
      <c r="P6" s="159">
        <f t="shared" si="0"/>
        <v>44421</v>
      </c>
      <c r="Q6" s="159">
        <f t="shared" si="0"/>
        <v>44422</v>
      </c>
      <c r="R6" s="159">
        <f t="shared" si="0"/>
        <v>44423</v>
      </c>
      <c r="S6" s="159">
        <f t="shared" si="0"/>
        <v>44424</v>
      </c>
      <c r="T6" s="159">
        <f t="shared" si="0"/>
        <v>44425</v>
      </c>
      <c r="U6" s="159">
        <f t="shared" si="0"/>
        <v>44426</v>
      </c>
      <c r="V6" s="159">
        <f t="shared" si="0"/>
        <v>44427</v>
      </c>
      <c r="W6" s="315">
        <f t="shared" si="0"/>
        <v>44428</v>
      </c>
      <c r="X6" s="159">
        <f t="shared" si="0"/>
        <v>44429</v>
      </c>
      <c r="Y6" s="212">
        <f t="shared" si="0"/>
        <v>44430</v>
      </c>
      <c r="Z6" s="159">
        <f t="shared" si="0"/>
        <v>44431</v>
      </c>
      <c r="AA6" s="159">
        <f t="shared" si="0"/>
        <v>44432</v>
      </c>
      <c r="AB6" s="159">
        <f t="shared" si="0"/>
        <v>44433</v>
      </c>
      <c r="AC6" s="159">
        <f t="shared" si="0"/>
        <v>44434</v>
      </c>
      <c r="AD6" s="159">
        <f t="shared" si="0"/>
        <v>44435</v>
      </c>
      <c r="AE6" s="159">
        <f t="shared" si="0"/>
        <v>44436</v>
      </c>
      <c r="AF6" s="116">
        <f t="shared" si="0"/>
        <v>44437</v>
      </c>
      <c r="AG6" s="159">
        <f t="shared" si="0"/>
        <v>44438</v>
      </c>
      <c r="AH6" s="431">
        <f t="shared" si="0"/>
        <v>44439</v>
      </c>
      <c r="AI6" s="92"/>
      <c r="AJ6" s="93"/>
      <c r="AK6" s="94"/>
      <c r="AL6" s="1267"/>
    </row>
    <row r="7" spans="1:46" ht="14">
      <c r="A7" s="1254"/>
      <c r="B7" s="1255"/>
      <c r="C7" s="15"/>
      <c r="D7" s="161" t="str">
        <f t="shared" ref="D7:AH7" si="1">IF(D6="","",CHOOSE(WEEKDAY(D6,1),"日","月","火","水","木","金","土"))</f>
        <v>日</v>
      </c>
      <c r="E7" s="134" t="str">
        <f t="shared" si="1"/>
        <v>月</v>
      </c>
      <c r="F7" s="134" t="str">
        <f t="shared" si="1"/>
        <v>火</v>
      </c>
      <c r="G7" s="134" t="str">
        <f t="shared" si="1"/>
        <v>水</v>
      </c>
      <c r="H7" s="134" t="str">
        <f t="shared" si="1"/>
        <v>木</v>
      </c>
      <c r="I7" s="134" t="str">
        <f t="shared" si="1"/>
        <v>金</v>
      </c>
      <c r="J7" s="134" t="str">
        <f t="shared" si="1"/>
        <v>土</v>
      </c>
      <c r="K7" s="161" t="str">
        <f t="shared" si="1"/>
        <v>日</v>
      </c>
      <c r="L7" s="146" t="str">
        <f t="shared" si="1"/>
        <v>月</v>
      </c>
      <c r="M7" s="134" t="str">
        <f t="shared" si="1"/>
        <v>火</v>
      </c>
      <c r="N7" s="134" t="str">
        <f t="shared" si="1"/>
        <v>水</v>
      </c>
      <c r="O7" s="134" t="str">
        <f t="shared" si="1"/>
        <v>木</v>
      </c>
      <c r="P7" s="134" t="str">
        <f t="shared" si="1"/>
        <v>金</v>
      </c>
      <c r="Q7" s="134" t="str">
        <f t="shared" si="1"/>
        <v>土</v>
      </c>
      <c r="R7" s="161" t="str">
        <f t="shared" si="1"/>
        <v>日</v>
      </c>
      <c r="S7" s="134" t="str">
        <f t="shared" si="1"/>
        <v>月</v>
      </c>
      <c r="T7" s="134" t="str">
        <f t="shared" si="1"/>
        <v>火</v>
      </c>
      <c r="U7" s="134" t="str">
        <f t="shared" si="1"/>
        <v>水</v>
      </c>
      <c r="V7" s="134" t="str">
        <f t="shared" si="1"/>
        <v>木</v>
      </c>
      <c r="W7" s="286" t="str">
        <f t="shared" si="1"/>
        <v>金</v>
      </c>
      <c r="X7" s="134" t="str">
        <f t="shared" si="1"/>
        <v>土</v>
      </c>
      <c r="Y7" s="146" t="str">
        <f t="shared" si="1"/>
        <v>日</v>
      </c>
      <c r="Z7" s="134" t="str">
        <f t="shared" si="1"/>
        <v>月</v>
      </c>
      <c r="AA7" s="134" t="str">
        <f t="shared" si="1"/>
        <v>火</v>
      </c>
      <c r="AB7" s="134" t="str">
        <f t="shared" si="1"/>
        <v>水</v>
      </c>
      <c r="AC7" s="134" t="str">
        <f t="shared" si="1"/>
        <v>木</v>
      </c>
      <c r="AD7" s="134" t="str">
        <f t="shared" si="1"/>
        <v>金</v>
      </c>
      <c r="AE7" s="134" t="str">
        <f t="shared" si="1"/>
        <v>土</v>
      </c>
      <c r="AF7" s="59" t="str">
        <f t="shared" si="1"/>
        <v>日</v>
      </c>
      <c r="AG7" s="134" t="str">
        <f t="shared" si="1"/>
        <v>月</v>
      </c>
      <c r="AH7" s="134" t="str">
        <f t="shared" si="1"/>
        <v>火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>
        <v>2</v>
      </c>
      <c r="AT7">
        <v>3</v>
      </c>
    </row>
    <row r="8" spans="1:46" ht="14">
      <c r="A8" s="19" t="s">
        <v>31</v>
      </c>
      <c r="B8" s="20" t="s">
        <v>32</v>
      </c>
      <c r="C8" s="21" t="s">
        <v>39</v>
      </c>
      <c r="D8" s="107" t="s">
        <v>34</v>
      </c>
      <c r="E8" s="107" t="s">
        <v>21</v>
      </c>
      <c r="F8" s="107" t="s">
        <v>21</v>
      </c>
      <c r="G8" s="107" t="s">
        <v>42</v>
      </c>
      <c r="H8" s="107" t="s">
        <v>42</v>
      </c>
      <c r="I8" s="107" t="s">
        <v>24</v>
      </c>
      <c r="J8" s="107" t="s">
        <v>34</v>
      </c>
      <c r="K8" s="107" t="s">
        <v>21</v>
      </c>
      <c r="L8" s="148" t="s">
        <v>36</v>
      </c>
      <c r="M8" s="107" t="s">
        <v>28</v>
      </c>
      <c r="N8" s="107" t="s">
        <v>34</v>
      </c>
      <c r="O8" s="107" t="s">
        <v>21</v>
      </c>
      <c r="P8" s="107" t="s">
        <v>40</v>
      </c>
      <c r="Q8" s="107" t="s">
        <v>40</v>
      </c>
      <c r="R8" s="107" t="s">
        <v>42</v>
      </c>
      <c r="S8" s="107" t="s">
        <v>24</v>
      </c>
      <c r="T8" s="107" t="s">
        <v>34</v>
      </c>
      <c r="U8" s="143" t="s">
        <v>21</v>
      </c>
      <c r="V8" s="143" t="s">
        <v>21</v>
      </c>
      <c r="W8" s="107" t="s">
        <v>41</v>
      </c>
      <c r="X8" s="107" t="s">
        <v>40</v>
      </c>
      <c r="Y8" s="107" t="s">
        <v>36</v>
      </c>
      <c r="Z8" s="107" t="s">
        <v>28</v>
      </c>
      <c r="AA8" s="107" t="s">
        <v>34</v>
      </c>
      <c r="AB8" s="107" t="s">
        <v>21</v>
      </c>
      <c r="AC8" s="107" t="s">
        <v>21</v>
      </c>
      <c r="AD8" s="107" t="s">
        <v>36</v>
      </c>
      <c r="AE8" s="107" t="s">
        <v>42</v>
      </c>
      <c r="AF8" s="107" t="s">
        <v>24</v>
      </c>
      <c r="AG8" s="107" t="s">
        <v>34</v>
      </c>
      <c r="AH8" s="107" t="s">
        <v>21</v>
      </c>
      <c r="AI8" s="99">
        <f t="shared" ref="AI8:AI22" si="2">SUM(AO8)</f>
        <v>9</v>
      </c>
      <c r="AJ8" s="100">
        <f t="shared" ref="AJ8:AJ25" si="3">COUNTIF(D8:AH8,"有")</f>
        <v>0</v>
      </c>
      <c r="AK8" s="101">
        <f t="shared" ref="AK8:AK22" si="4">SUM(AP8:AQ8)</f>
        <v>5</v>
      </c>
      <c r="AL8" s="102" t="s">
        <v>38</v>
      </c>
      <c r="AM8" s="103"/>
      <c r="AN8" s="55">
        <f>COUNTIF(D8:AH8,"日")</f>
        <v>0</v>
      </c>
      <c r="AO8" s="55">
        <f t="shared" ref="AO8:AO29" si="5">COUNTIF(D8:AH8,"ヤ")</f>
        <v>9</v>
      </c>
      <c r="AP8" s="55">
        <f t="shared" ref="AP8:AP29" si="6">COUNTIF(D8:AH8,"2－")</f>
        <v>3</v>
      </c>
      <c r="AQ8" s="55">
        <f t="shared" ref="AQ8:AQ29" si="7">COUNTIF(D8:AH8,"3－")</f>
        <v>2</v>
      </c>
      <c r="AR8">
        <f t="shared" ref="AR8:AR29" si="8">COUNTIF(E8:AI8,"有")</f>
        <v>0</v>
      </c>
      <c r="AS8">
        <v>3</v>
      </c>
      <c r="AT8">
        <v>6</v>
      </c>
    </row>
    <row r="9" spans="1:46" ht="14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37</v>
      </c>
      <c r="F9" s="107" t="s">
        <v>41</v>
      </c>
      <c r="G9" s="107" t="s">
        <v>21</v>
      </c>
      <c r="H9" s="107" t="s">
        <v>37</v>
      </c>
      <c r="I9" s="107" t="s">
        <v>37</v>
      </c>
      <c r="J9" s="107" t="s">
        <v>37</v>
      </c>
      <c r="K9" s="107" t="s">
        <v>37</v>
      </c>
      <c r="L9" s="148" t="s">
        <v>21</v>
      </c>
      <c r="M9" s="107" t="s">
        <v>37</v>
      </c>
      <c r="N9" s="107" t="s">
        <v>37</v>
      </c>
      <c r="O9" s="107" t="s">
        <v>37</v>
      </c>
      <c r="P9" s="107" t="s">
        <v>36</v>
      </c>
      <c r="Q9" s="143" t="s">
        <v>21</v>
      </c>
      <c r="R9" s="107" t="s">
        <v>36</v>
      </c>
      <c r="S9" s="107" t="s">
        <v>37</v>
      </c>
      <c r="T9" s="107" t="s">
        <v>41</v>
      </c>
      <c r="U9" s="143" t="s">
        <v>21</v>
      </c>
      <c r="V9" s="107" t="s">
        <v>36</v>
      </c>
      <c r="W9" s="107" t="s">
        <v>37</v>
      </c>
      <c r="X9" s="107" t="s">
        <v>21</v>
      </c>
      <c r="Y9" s="107" t="s">
        <v>21</v>
      </c>
      <c r="Z9" s="107" t="s">
        <v>37</v>
      </c>
      <c r="AA9" s="107" t="s">
        <v>41</v>
      </c>
      <c r="AB9" s="107" t="s">
        <v>37</v>
      </c>
      <c r="AC9" s="107" t="s">
        <v>36</v>
      </c>
      <c r="AD9" s="107" t="s">
        <v>21</v>
      </c>
      <c r="AE9" s="107" t="s">
        <v>37</v>
      </c>
      <c r="AF9" s="143" t="s">
        <v>21</v>
      </c>
      <c r="AG9" s="107" t="s">
        <v>37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15</v>
      </c>
      <c r="AO9" s="55">
        <f t="shared" si="5"/>
        <v>9</v>
      </c>
      <c r="AP9" s="55">
        <f t="shared" si="6"/>
        <v>0</v>
      </c>
      <c r="AQ9" s="55">
        <f t="shared" si="7"/>
        <v>0</v>
      </c>
      <c r="AR9">
        <f t="shared" si="8"/>
        <v>0</v>
      </c>
    </row>
    <row r="10" spans="1:46" ht="14">
      <c r="A10" s="19" t="s">
        <v>31</v>
      </c>
      <c r="B10" s="20" t="s">
        <v>32</v>
      </c>
      <c r="C10" s="21" t="s">
        <v>160</v>
      </c>
      <c r="D10" s="107" t="s">
        <v>37</v>
      </c>
      <c r="E10" s="107" t="s">
        <v>40</v>
      </c>
      <c r="F10" s="107" t="s">
        <v>21</v>
      </c>
      <c r="G10" s="107" t="s">
        <v>24</v>
      </c>
      <c r="H10" s="107" t="s">
        <v>34</v>
      </c>
      <c r="I10" s="107" t="s">
        <v>21</v>
      </c>
      <c r="J10" s="107" t="s">
        <v>42</v>
      </c>
      <c r="K10" s="107" t="s">
        <v>21</v>
      </c>
      <c r="L10" s="148" t="s">
        <v>41</v>
      </c>
      <c r="M10" s="107" t="s">
        <v>40</v>
      </c>
      <c r="N10" s="107" t="s">
        <v>24</v>
      </c>
      <c r="O10" s="107" t="s">
        <v>34</v>
      </c>
      <c r="P10" s="107" t="s">
        <v>21</v>
      </c>
      <c r="Q10" s="107" t="s">
        <v>41</v>
      </c>
      <c r="R10" s="107" t="s">
        <v>40</v>
      </c>
      <c r="S10" s="107" t="s">
        <v>36</v>
      </c>
      <c r="T10" s="107" t="s">
        <v>21</v>
      </c>
      <c r="U10" s="143" t="s">
        <v>21</v>
      </c>
      <c r="V10" s="143" t="s">
        <v>21</v>
      </c>
      <c r="W10" s="107" t="s">
        <v>42</v>
      </c>
      <c r="X10" s="107" t="s">
        <v>24</v>
      </c>
      <c r="Y10" s="107" t="s">
        <v>34</v>
      </c>
      <c r="Z10" s="107" t="s">
        <v>21</v>
      </c>
      <c r="AA10" s="107" t="s">
        <v>42</v>
      </c>
      <c r="AB10" s="107" t="s">
        <v>24</v>
      </c>
      <c r="AC10" s="107" t="s">
        <v>34</v>
      </c>
      <c r="AD10" s="107" t="s">
        <v>21</v>
      </c>
      <c r="AE10" s="107" t="s">
        <v>36</v>
      </c>
      <c r="AF10" s="107" t="s">
        <v>37</v>
      </c>
      <c r="AG10" s="107" t="s">
        <v>40</v>
      </c>
      <c r="AH10" s="107" t="s">
        <v>36</v>
      </c>
      <c r="AI10" s="99">
        <f t="shared" si="2"/>
        <v>9</v>
      </c>
      <c r="AJ10" s="100">
        <f t="shared" si="3"/>
        <v>0</v>
      </c>
      <c r="AK10" s="101">
        <f t="shared" si="4"/>
        <v>4</v>
      </c>
      <c r="AL10" s="102" t="s">
        <v>38</v>
      </c>
      <c r="AM10" s="103"/>
      <c r="AN10" s="55">
        <f>COUNTIF(D10:AH10,"日")</f>
        <v>2</v>
      </c>
      <c r="AO10" s="55">
        <f t="shared" si="5"/>
        <v>9</v>
      </c>
      <c r="AP10" s="55">
        <f t="shared" si="6"/>
        <v>4</v>
      </c>
      <c r="AQ10" s="55">
        <f t="shared" si="7"/>
        <v>0</v>
      </c>
      <c r="AR10">
        <f t="shared" si="8"/>
        <v>0</v>
      </c>
      <c r="AS10">
        <v>5</v>
      </c>
      <c r="AT10">
        <v>4</v>
      </c>
    </row>
    <row r="11" spans="1:46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48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>
        <f t="shared" si="5"/>
        <v>0</v>
      </c>
      <c r="AP11" s="55">
        <f t="shared" si="6"/>
        <v>0</v>
      </c>
      <c r="AQ11" s="55">
        <f t="shared" si="7"/>
        <v>0</v>
      </c>
      <c r="AR11">
        <f t="shared" si="8"/>
        <v>0</v>
      </c>
    </row>
    <row r="12" spans="1:46" ht="14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07" t="s">
        <v>21</v>
      </c>
      <c r="G12" s="107" t="s">
        <v>21</v>
      </c>
      <c r="H12" s="358" t="s">
        <v>157</v>
      </c>
      <c r="I12" s="107" t="s">
        <v>42</v>
      </c>
      <c r="J12" s="107" t="s">
        <v>36</v>
      </c>
      <c r="K12" s="107" t="s">
        <v>42</v>
      </c>
      <c r="L12" s="148" t="s">
        <v>21</v>
      </c>
      <c r="M12" s="358" t="s">
        <v>157</v>
      </c>
      <c r="N12" s="107" t="s">
        <v>40</v>
      </c>
      <c r="O12" s="107" t="s">
        <v>24</v>
      </c>
      <c r="P12" s="107" t="s">
        <v>34</v>
      </c>
      <c r="Q12" s="107" t="s">
        <v>21</v>
      </c>
      <c r="R12" s="143" t="s">
        <v>21</v>
      </c>
      <c r="S12" s="107" t="s">
        <v>42</v>
      </c>
      <c r="T12" s="107" t="s">
        <v>36</v>
      </c>
      <c r="U12" s="107" t="s">
        <v>42</v>
      </c>
      <c r="V12" s="107" t="s">
        <v>24</v>
      </c>
      <c r="W12" s="107" t="s">
        <v>34</v>
      </c>
      <c r="X12" s="107" t="s">
        <v>21</v>
      </c>
      <c r="Y12" s="107" t="s">
        <v>40</v>
      </c>
      <c r="Z12" s="107" t="s">
        <v>40</v>
      </c>
      <c r="AA12" s="107" t="s">
        <v>21</v>
      </c>
      <c r="AB12" s="143" t="s">
        <v>21</v>
      </c>
      <c r="AC12" s="107" t="s">
        <v>42</v>
      </c>
      <c r="AD12" s="107" t="s">
        <v>24</v>
      </c>
      <c r="AE12" s="107" t="s">
        <v>34</v>
      </c>
      <c r="AF12" s="107" t="s">
        <v>21</v>
      </c>
      <c r="AG12" s="107" t="s">
        <v>24</v>
      </c>
      <c r="AH12" s="107" t="s">
        <v>34</v>
      </c>
      <c r="AI12" s="99">
        <f t="shared" si="2"/>
        <v>9</v>
      </c>
      <c r="AJ12" s="100">
        <f t="shared" si="3"/>
        <v>0</v>
      </c>
      <c r="AK12" s="101">
        <f t="shared" si="4"/>
        <v>5</v>
      </c>
      <c r="AL12" s="104" t="s">
        <v>48</v>
      </c>
      <c r="AM12" s="103"/>
      <c r="AN12" s="55">
        <f t="shared" ref="AN12:AN23" si="9">COUNTIF(D12:AH12,"日")</f>
        <v>0</v>
      </c>
      <c r="AO12" s="55">
        <f t="shared" si="5"/>
        <v>9</v>
      </c>
      <c r="AP12" s="55">
        <f t="shared" si="6"/>
        <v>5</v>
      </c>
      <c r="AQ12" s="55">
        <f t="shared" si="7"/>
        <v>0</v>
      </c>
      <c r="AR12">
        <f t="shared" si="8"/>
        <v>0</v>
      </c>
      <c r="AS12">
        <v>5</v>
      </c>
      <c r="AT12">
        <v>4</v>
      </c>
    </row>
    <row r="13" spans="1:46" ht="14">
      <c r="A13" s="19" t="s">
        <v>46</v>
      </c>
      <c r="B13" s="20" t="s">
        <v>32</v>
      </c>
      <c r="C13" s="32" t="s">
        <v>49</v>
      </c>
      <c r="D13" s="143" t="s">
        <v>21</v>
      </c>
      <c r="E13" s="143" t="s">
        <v>21</v>
      </c>
      <c r="F13" s="107" t="s">
        <v>36</v>
      </c>
      <c r="G13" s="107" t="s">
        <v>41</v>
      </c>
      <c r="H13" s="107" t="s">
        <v>28</v>
      </c>
      <c r="I13" s="107" t="s">
        <v>34</v>
      </c>
      <c r="J13" s="107" t="s">
        <v>21</v>
      </c>
      <c r="K13" s="107" t="s">
        <v>36</v>
      </c>
      <c r="L13" s="148" t="s">
        <v>40</v>
      </c>
      <c r="M13" s="107" t="s">
        <v>36</v>
      </c>
      <c r="N13" s="107" t="s">
        <v>28</v>
      </c>
      <c r="O13" s="107" t="s">
        <v>34</v>
      </c>
      <c r="P13" s="143" t="s">
        <v>21</v>
      </c>
      <c r="Q13" s="107" t="s">
        <v>28</v>
      </c>
      <c r="R13" s="107" t="s">
        <v>34</v>
      </c>
      <c r="S13" s="107" t="s">
        <v>21</v>
      </c>
      <c r="T13" s="107" t="s">
        <v>42</v>
      </c>
      <c r="U13" s="107" t="s">
        <v>28</v>
      </c>
      <c r="V13" s="107" t="s">
        <v>34</v>
      </c>
      <c r="W13" s="107" t="s">
        <v>21</v>
      </c>
      <c r="X13" s="107" t="s">
        <v>21</v>
      </c>
      <c r="Y13" s="107" t="s">
        <v>41</v>
      </c>
      <c r="Z13" s="107" t="s">
        <v>42</v>
      </c>
      <c r="AA13" s="475" t="s">
        <v>157</v>
      </c>
      <c r="AB13" s="107" t="s">
        <v>41</v>
      </c>
      <c r="AC13" s="41" t="s">
        <v>121</v>
      </c>
      <c r="AD13" s="143" t="s">
        <v>21</v>
      </c>
      <c r="AE13" s="107" t="s">
        <v>28</v>
      </c>
      <c r="AF13" s="107" t="s">
        <v>34</v>
      </c>
      <c r="AG13" s="107" t="s">
        <v>21</v>
      </c>
      <c r="AH13" s="107" t="s">
        <v>41</v>
      </c>
      <c r="AI13" s="99">
        <f t="shared" si="2"/>
        <v>9</v>
      </c>
      <c r="AJ13" s="100">
        <f t="shared" si="3"/>
        <v>0</v>
      </c>
      <c r="AK13" s="101">
        <f t="shared" si="4"/>
        <v>5</v>
      </c>
      <c r="AL13" s="104" t="s">
        <v>48</v>
      </c>
      <c r="AM13" s="103"/>
      <c r="AN13" s="55">
        <f t="shared" si="9"/>
        <v>0</v>
      </c>
      <c r="AO13" s="55">
        <f t="shared" si="5"/>
        <v>9</v>
      </c>
      <c r="AP13" s="55">
        <f t="shared" si="6"/>
        <v>0</v>
      </c>
      <c r="AQ13" s="55">
        <f t="shared" si="7"/>
        <v>5</v>
      </c>
      <c r="AR13">
        <f t="shared" si="8"/>
        <v>0</v>
      </c>
      <c r="AS13">
        <v>5</v>
      </c>
      <c r="AT13">
        <v>6</v>
      </c>
    </row>
    <row r="14" spans="1:46" ht="14">
      <c r="A14" s="19" t="s">
        <v>46</v>
      </c>
      <c r="B14" s="20" t="s">
        <v>32</v>
      </c>
      <c r="C14" s="32" t="s">
        <v>153</v>
      </c>
      <c r="D14" s="107" t="s">
        <v>21</v>
      </c>
      <c r="E14" s="107" t="s">
        <v>139</v>
      </c>
      <c r="F14" s="107" t="s">
        <v>28</v>
      </c>
      <c r="G14" s="107" t="s">
        <v>34</v>
      </c>
      <c r="H14" s="107" t="s">
        <v>21</v>
      </c>
      <c r="I14" s="107" t="s">
        <v>21</v>
      </c>
      <c r="J14" s="107" t="s">
        <v>41</v>
      </c>
      <c r="K14" s="107" t="s">
        <v>24</v>
      </c>
      <c r="L14" s="148" t="s">
        <v>34</v>
      </c>
      <c r="M14" s="107" t="s">
        <v>21</v>
      </c>
      <c r="N14" s="107" t="s">
        <v>21</v>
      </c>
      <c r="O14" s="107" t="s">
        <v>41</v>
      </c>
      <c r="P14" s="107" t="s">
        <v>28</v>
      </c>
      <c r="Q14" s="107" t="s">
        <v>34</v>
      </c>
      <c r="R14" s="107" t="s">
        <v>21</v>
      </c>
      <c r="S14" s="107" t="s">
        <v>28</v>
      </c>
      <c r="T14" s="107" t="s">
        <v>34</v>
      </c>
      <c r="U14" s="107" t="s">
        <v>21</v>
      </c>
      <c r="V14" s="107" t="s">
        <v>40</v>
      </c>
      <c r="W14" s="358" t="s">
        <v>157</v>
      </c>
      <c r="X14" s="107" t="s">
        <v>41</v>
      </c>
      <c r="Y14" s="358" t="s">
        <v>157</v>
      </c>
      <c r="Z14" s="107" t="s">
        <v>36</v>
      </c>
      <c r="AA14" s="107" t="s">
        <v>21</v>
      </c>
      <c r="AB14" s="107" t="s">
        <v>40</v>
      </c>
      <c r="AC14" s="107" t="s">
        <v>24</v>
      </c>
      <c r="AD14" s="107" t="s">
        <v>34</v>
      </c>
      <c r="AE14" s="107" t="s">
        <v>21</v>
      </c>
      <c r="AF14" s="107" t="s">
        <v>41</v>
      </c>
      <c r="AG14" s="107" t="s">
        <v>36</v>
      </c>
      <c r="AH14" s="107" t="s">
        <v>28</v>
      </c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9"/>
        <v>0</v>
      </c>
      <c r="AO14" s="55">
        <f t="shared" si="5"/>
        <v>9</v>
      </c>
      <c r="AP14" s="55">
        <f t="shared" si="6"/>
        <v>2</v>
      </c>
      <c r="AQ14" s="55">
        <f t="shared" si="7"/>
        <v>4</v>
      </c>
      <c r="AR14">
        <f t="shared" si="8"/>
        <v>0</v>
      </c>
      <c r="AS14">
        <v>7</v>
      </c>
      <c r="AT14">
        <v>2</v>
      </c>
    </row>
    <row r="15" spans="1:46" ht="14">
      <c r="A15" s="33" t="s">
        <v>46</v>
      </c>
      <c r="B15" s="34" t="s">
        <v>32</v>
      </c>
      <c r="C15" s="32" t="s">
        <v>52</v>
      </c>
      <c r="D15" s="107" t="s">
        <v>40</v>
      </c>
      <c r="E15" s="107" t="s">
        <v>41</v>
      </c>
      <c r="F15" s="107" t="s">
        <v>40</v>
      </c>
      <c r="G15" s="107" t="s">
        <v>36</v>
      </c>
      <c r="H15" s="107" t="s">
        <v>21</v>
      </c>
      <c r="I15" s="107" t="s">
        <v>28</v>
      </c>
      <c r="J15" s="107" t="s">
        <v>34</v>
      </c>
      <c r="K15" s="107" t="s">
        <v>21</v>
      </c>
      <c r="L15" s="148" t="s">
        <v>42</v>
      </c>
      <c r="M15" s="107" t="s">
        <v>42</v>
      </c>
      <c r="N15" s="107" t="s">
        <v>41</v>
      </c>
      <c r="O15" s="107" t="s">
        <v>40</v>
      </c>
      <c r="P15" s="107" t="s">
        <v>21</v>
      </c>
      <c r="Q15" s="143" t="s">
        <v>21</v>
      </c>
      <c r="R15" s="107" t="s">
        <v>24</v>
      </c>
      <c r="S15" s="107" t="s">
        <v>34</v>
      </c>
      <c r="T15" s="107" t="s">
        <v>21</v>
      </c>
      <c r="U15" s="107" t="s">
        <v>175</v>
      </c>
      <c r="V15" s="107" t="s">
        <v>41</v>
      </c>
      <c r="W15" s="143" t="s">
        <v>21</v>
      </c>
      <c r="X15" s="107" t="s">
        <v>28</v>
      </c>
      <c r="Y15" s="107" t="s">
        <v>34</v>
      </c>
      <c r="Z15" s="107" t="s">
        <v>21</v>
      </c>
      <c r="AA15" s="107" t="s">
        <v>40</v>
      </c>
      <c r="AB15" s="107" t="s">
        <v>36</v>
      </c>
      <c r="AC15" s="107" t="s">
        <v>40</v>
      </c>
      <c r="AD15" s="107" t="s">
        <v>21</v>
      </c>
      <c r="AE15" s="107" t="s">
        <v>24</v>
      </c>
      <c r="AF15" s="107" t="s">
        <v>34</v>
      </c>
      <c r="AG15" s="107" t="s">
        <v>21</v>
      </c>
      <c r="AH15" s="358" t="s">
        <v>157</v>
      </c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9"/>
        <v>0</v>
      </c>
      <c r="AO15" s="55">
        <f t="shared" si="5"/>
        <v>9</v>
      </c>
      <c r="AP15" s="55">
        <f t="shared" si="6"/>
        <v>2</v>
      </c>
      <c r="AQ15" s="55">
        <f t="shared" si="7"/>
        <v>2</v>
      </c>
      <c r="AR15">
        <f t="shared" si="8"/>
        <v>0</v>
      </c>
      <c r="AS15">
        <v>6</v>
      </c>
      <c r="AT15">
        <v>5</v>
      </c>
    </row>
    <row r="16" spans="1:46" ht="14">
      <c r="A16" s="33" t="s">
        <v>46</v>
      </c>
      <c r="B16" s="34" t="s">
        <v>32</v>
      </c>
      <c r="C16" s="32" t="s">
        <v>53</v>
      </c>
      <c r="D16" s="107" t="s">
        <v>34</v>
      </c>
      <c r="E16" s="107" t="s">
        <v>21</v>
      </c>
      <c r="F16" s="107" t="s">
        <v>42</v>
      </c>
      <c r="G16" s="107" t="s">
        <v>28</v>
      </c>
      <c r="H16" s="107" t="s">
        <v>34</v>
      </c>
      <c r="I16" s="107" t="s">
        <v>21</v>
      </c>
      <c r="J16" s="107" t="s">
        <v>40</v>
      </c>
      <c r="K16" s="107" t="s">
        <v>40</v>
      </c>
      <c r="L16" s="149" t="s">
        <v>35</v>
      </c>
      <c r="M16" s="107" t="s">
        <v>24</v>
      </c>
      <c r="N16" s="107" t="s">
        <v>34</v>
      </c>
      <c r="O16" s="107" t="s">
        <v>21</v>
      </c>
      <c r="P16" s="143" t="s">
        <v>21</v>
      </c>
      <c r="Q16" s="107" t="s">
        <v>42</v>
      </c>
      <c r="R16" s="107" t="s">
        <v>41</v>
      </c>
      <c r="S16" s="107" t="s">
        <v>21</v>
      </c>
      <c r="T16" s="107" t="s">
        <v>28</v>
      </c>
      <c r="U16" s="107" t="s">
        <v>34</v>
      </c>
      <c r="V16" s="107" t="s">
        <v>21</v>
      </c>
      <c r="W16" s="107" t="s">
        <v>24</v>
      </c>
      <c r="X16" s="107" t="s">
        <v>34</v>
      </c>
      <c r="Y16" s="143" t="s">
        <v>21</v>
      </c>
      <c r="Z16" s="358" t="s">
        <v>157</v>
      </c>
      <c r="AA16" s="107" t="s">
        <v>28</v>
      </c>
      <c r="AB16" s="107" t="s">
        <v>34</v>
      </c>
      <c r="AC16" s="107" t="s">
        <v>21</v>
      </c>
      <c r="AD16" s="107" t="s">
        <v>40</v>
      </c>
      <c r="AE16" s="107" t="s">
        <v>41</v>
      </c>
      <c r="AF16" s="107" t="s">
        <v>42</v>
      </c>
      <c r="AG16" s="107" t="s">
        <v>21</v>
      </c>
      <c r="AH16" s="107" t="s">
        <v>24</v>
      </c>
      <c r="AI16" s="99">
        <f t="shared" si="2"/>
        <v>9</v>
      </c>
      <c r="AJ16" s="100">
        <f t="shared" si="3"/>
        <v>1</v>
      </c>
      <c r="AK16" s="101">
        <f t="shared" si="4"/>
        <v>6</v>
      </c>
      <c r="AL16" s="104" t="s">
        <v>51</v>
      </c>
      <c r="AM16" s="103"/>
      <c r="AN16" s="55">
        <f t="shared" si="9"/>
        <v>0</v>
      </c>
      <c r="AO16" s="55">
        <f t="shared" si="5"/>
        <v>9</v>
      </c>
      <c r="AP16" s="55">
        <f t="shared" si="6"/>
        <v>3</v>
      </c>
      <c r="AQ16" s="55">
        <f t="shared" si="7"/>
        <v>3</v>
      </c>
      <c r="AR16">
        <f t="shared" si="8"/>
        <v>1</v>
      </c>
      <c r="AS16">
        <v>4</v>
      </c>
      <c r="AT16">
        <v>6</v>
      </c>
    </row>
    <row r="17" spans="1:46" ht="14">
      <c r="A17" s="19" t="s">
        <v>46</v>
      </c>
      <c r="B17" s="34" t="s">
        <v>32</v>
      </c>
      <c r="C17" s="32" t="s">
        <v>54</v>
      </c>
      <c r="D17" s="224"/>
      <c r="E17" s="224"/>
      <c r="F17" s="224"/>
      <c r="G17" s="224"/>
      <c r="H17" s="224"/>
      <c r="I17" s="224"/>
      <c r="J17" s="224"/>
      <c r="K17" s="224"/>
      <c r="L17" s="227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99">
        <f t="shared" si="2"/>
        <v>0</v>
      </c>
      <c r="AJ17" s="100">
        <f t="shared" si="3"/>
        <v>0</v>
      </c>
      <c r="AK17" s="101">
        <f t="shared" si="4"/>
        <v>0</v>
      </c>
      <c r="AL17" s="104" t="s">
        <v>48</v>
      </c>
      <c r="AM17" s="103"/>
      <c r="AN17" s="55">
        <f t="shared" si="9"/>
        <v>0</v>
      </c>
      <c r="AO17" s="55">
        <f t="shared" si="5"/>
        <v>0</v>
      </c>
      <c r="AP17" s="55">
        <f t="shared" si="6"/>
        <v>0</v>
      </c>
      <c r="AQ17" s="55">
        <f t="shared" si="7"/>
        <v>0</v>
      </c>
      <c r="AR17">
        <f t="shared" si="8"/>
        <v>0</v>
      </c>
      <c r="AS17">
        <v>7</v>
      </c>
      <c r="AT17">
        <v>4</v>
      </c>
    </row>
    <row r="18" spans="1:46" ht="14">
      <c r="A18" s="19" t="s">
        <v>46</v>
      </c>
      <c r="B18" s="34" t="s">
        <v>32</v>
      </c>
      <c r="C18" s="32" t="s">
        <v>55</v>
      </c>
      <c r="D18" s="107" t="s">
        <v>42</v>
      </c>
      <c r="E18" s="107" t="s">
        <v>24</v>
      </c>
      <c r="F18" s="107" t="s">
        <v>34</v>
      </c>
      <c r="G18" s="107" t="s">
        <v>21</v>
      </c>
      <c r="H18" s="107" t="s">
        <v>36</v>
      </c>
      <c r="I18" s="107" t="s">
        <v>36</v>
      </c>
      <c r="J18" s="107" t="s">
        <v>28</v>
      </c>
      <c r="K18" s="107" t="s">
        <v>34</v>
      </c>
      <c r="L18" s="148" t="s">
        <v>21</v>
      </c>
      <c r="M18" s="107" t="s">
        <v>21</v>
      </c>
      <c r="N18" s="143" t="s">
        <v>35</v>
      </c>
      <c r="O18" s="143" t="s">
        <v>21</v>
      </c>
      <c r="P18" s="107" t="s">
        <v>41</v>
      </c>
      <c r="Q18" s="143" t="s">
        <v>21</v>
      </c>
      <c r="R18" s="143" t="s">
        <v>21</v>
      </c>
      <c r="S18" s="107" t="s">
        <v>40</v>
      </c>
      <c r="T18" s="107" t="s">
        <v>24</v>
      </c>
      <c r="U18" s="107" t="s">
        <v>34</v>
      </c>
      <c r="V18" s="107" t="s">
        <v>21</v>
      </c>
      <c r="W18" s="107" t="s">
        <v>40</v>
      </c>
      <c r="X18" s="107" t="s">
        <v>141</v>
      </c>
      <c r="Y18" s="107" t="s">
        <v>24</v>
      </c>
      <c r="Z18" s="107" t="s">
        <v>34</v>
      </c>
      <c r="AA18" s="107" t="s">
        <v>21</v>
      </c>
      <c r="AB18" s="107" t="s">
        <v>28</v>
      </c>
      <c r="AC18" s="107" t="s">
        <v>34</v>
      </c>
      <c r="AD18" s="107" t="s">
        <v>21</v>
      </c>
      <c r="AE18" s="107" t="s">
        <v>40</v>
      </c>
      <c r="AF18" s="107" t="s">
        <v>36</v>
      </c>
      <c r="AG18" s="107" t="s">
        <v>28</v>
      </c>
      <c r="AH18" s="107" t="s">
        <v>34</v>
      </c>
      <c r="AI18" s="99">
        <f t="shared" si="2"/>
        <v>9</v>
      </c>
      <c r="AJ18" s="100">
        <f t="shared" si="3"/>
        <v>1</v>
      </c>
      <c r="AK18" s="101">
        <f t="shared" si="4"/>
        <v>6</v>
      </c>
      <c r="AL18" s="104" t="s">
        <v>48</v>
      </c>
      <c r="AM18" s="98"/>
      <c r="AN18" s="55">
        <f t="shared" si="9"/>
        <v>0</v>
      </c>
      <c r="AO18" s="55">
        <f t="shared" si="5"/>
        <v>9</v>
      </c>
      <c r="AP18" s="55">
        <f t="shared" si="6"/>
        <v>3</v>
      </c>
      <c r="AQ18" s="55">
        <f t="shared" si="7"/>
        <v>3</v>
      </c>
      <c r="AR18">
        <f t="shared" si="8"/>
        <v>1</v>
      </c>
      <c r="AS18">
        <v>3</v>
      </c>
      <c r="AT18">
        <v>5</v>
      </c>
    </row>
    <row r="19" spans="1:46" ht="14">
      <c r="A19" s="19" t="s">
        <v>46</v>
      </c>
      <c r="B19" s="20" t="s">
        <v>32</v>
      </c>
      <c r="C19" s="32" t="s">
        <v>56</v>
      </c>
      <c r="D19" s="107" t="s">
        <v>21</v>
      </c>
      <c r="E19" s="107" t="s">
        <v>36</v>
      </c>
      <c r="F19" s="107" t="s">
        <v>21</v>
      </c>
      <c r="G19" s="107" t="s">
        <v>151</v>
      </c>
      <c r="H19" s="107" t="s">
        <v>24</v>
      </c>
      <c r="I19" s="107" t="s">
        <v>34</v>
      </c>
      <c r="J19" s="107" t="s">
        <v>21</v>
      </c>
      <c r="K19" s="107" t="s">
        <v>28</v>
      </c>
      <c r="L19" s="148" t="s">
        <v>34</v>
      </c>
      <c r="M19" s="107" t="s">
        <v>21</v>
      </c>
      <c r="N19" s="107" t="s">
        <v>42</v>
      </c>
      <c r="O19" s="107" t="s">
        <v>36</v>
      </c>
      <c r="P19" s="107" t="s">
        <v>42</v>
      </c>
      <c r="Q19" s="107" t="s">
        <v>24</v>
      </c>
      <c r="R19" s="107" t="s">
        <v>34</v>
      </c>
      <c r="S19" s="107" t="s">
        <v>21</v>
      </c>
      <c r="T19" s="107" t="s">
        <v>40</v>
      </c>
      <c r="U19" s="107" t="s">
        <v>41</v>
      </c>
      <c r="V19" s="107" t="s">
        <v>42</v>
      </c>
      <c r="W19" s="107" t="s">
        <v>28</v>
      </c>
      <c r="X19" s="107" t="s">
        <v>34</v>
      </c>
      <c r="Y19" s="143" t="s">
        <v>21</v>
      </c>
      <c r="Z19" s="143" t="s">
        <v>21</v>
      </c>
      <c r="AA19" s="107" t="s">
        <v>36</v>
      </c>
      <c r="AB19" s="358" t="s">
        <v>157</v>
      </c>
      <c r="AC19" s="107" t="s">
        <v>28</v>
      </c>
      <c r="AD19" s="107" t="s">
        <v>34</v>
      </c>
      <c r="AE19" s="107" t="s">
        <v>21</v>
      </c>
      <c r="AF19" s="107" t="s">
        <v>40</v>
      </c>
      <c r="AG19" s="107" t="s">
        <v>21</v>
      </c>
      <c r="AH19" s="107" t="s">
        <v>40</v>
      </c>
      <c r="AI19" s="99">
        <f t="shared" si="2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9"/>
        <v>0</v>
      </c>
      <c r="AO19" s="55">
        <f t="shared" si="5"/>
        <v>9</v>
      </c>
      <c r="AP19" s="55">
        <f t="shared" si="6"/>
        <v>2</v>
      </c>
      <c r="AQ19" s="55">
        <f t="shared" si="7"/>
        <v>3</v>
      </c>
      <c r="AR19">
        <f t="shared" si="8"/>
        <v>0</v>
      </c>
      <c r="AS19">
        <v>5</v>
      </c>
      <c r="AT19">
        <v>5</v>
      </c>
    </row>
    <row r="20" spans="1:46" ht="14">
      <c r="A20" s="19" t="s">
        <v>46</v>
      </c>
      <c r="B20" s="34" t="s">
        <v>32</v>
      </c>
      <c r="C20" s="32" t="s">
        <v>57</v>
      </c>
      <c r="D20" s="107" t="s">
        <v>36</v>
      </c>
      <c r="E20" s="107" t="s">
        <v>42</v>
      </c>
      <c r="F20" s="107" t="s">
        <v>24</v>
      </c>
      <c r="G20" s="107" t="s">
        <v>34</v>
      </c>
      <c r="H20" s="143" t="s">
        <v>21</v>
      </c>
      <c r="I20" s="143" t="s">
        <v>21</v>
      </c>
      <c r="J20" s="143" t="s">
        <v>35</v>
      </c>
      <c r="K20" s="107" t="s">
        <v>41</v>
      </c>
      <c r="L20" s="148" t="s">
        <v>28</v>
      </c>
      <c r="M20" s="107" t="s">
        <v>34</v>
      </c>
      <c r="N20" s="107" t="s">
        <v>21</v>
      </c>
      <c r="O20" s="107" t="s">
        <v>21</v>
      </c>
      <c r="P20" s="107" t="s">
        <v>24</v>
      </c>
      <c r="Q20" s="107" t="s">
        <v>34</v>
      </c>
      <c r="R20" s="107" t="s">
        <v>21</v>
      </c>
      <c r="S20" s="107" t="s">
        <v>41</v>
      </c>
      <c r="T20" s="358" t="s">
        <v>157</v>
      </c>
      <c r="U20" s="107" t="s">
        <v>36</v>
      </c>
      <c r="V20" s="107" t="s">
        <v>28</v>
      </c>
      <c r="W20" s="107" t="s">
        <v>34</v>
      </c>
      <c r="X20" s="107" t="s">
        <v>21</v>
      </c>
      <c r="Y20" s="107" t="s">
        <v>28</v>
      </c>
      <c r="Z20" s="107" t="s">
        <v>34</v>
      </c>
      <c r="AA20" s="107" t="s">
        <v>21</v>
      </c>
      <c r="AB20" s="107" t="s">
        <v>42</v>
      </c>
      <c r="AC20" s="107" t="s">
        <v>41</v>
      </c>
      <c r="AD20" s="107" t="s">
        <v>42</v>
      </c>
      <c r="AE20" s="107" t="s">
        <v>21</v>
      </c>
      <c r="AF20" s="107" t="s">
        <v>141</v>
      </c>
      <c r="AG20" s="107" t="s">
        <v>42</v>
      </c>
      <c r="AH20" s="107" t="s">
        <v>21</v>
      </c>
      <c r="AI20" s="99">
        <f t="shared" si="2"/>
        <v>9</v>
      </c>
      <c r="AJ20" s="100">
        <f t="shared" si="3"/>
        <v>1</v>
      </c>
      <c r="AK20" s="101">
        <f t="shared" si="4"/>
        <v>5</v>
      </c>
      <c r="AL20" s="104" t="s">
        <v>48</v>
      </c>
      <c r="AM20" s="98"/>
      <c r="AN20" s="55">
        <f t="shared" si="9"/>
        <v>0</v>
      </c>
      <c r="AO20" s="55">
        <f t="shared" si="5"/>
        <v>9</v>
      </c>
      <c r="AP20" s="55">
        <f t="shared" si="6"/>
        <v>2</v>
      </c>
      <c r="AQ20" s="55">
        <f t="shared" si="7"/>
        <v>3</v>
      </c>
      <c r="AR20">
        <f t="shared" si="8"/>
        <v>1</v>
      </c>
      <c r="AS20">
        <v>3</v>
      </c>
      <c r="AT20">
        <v>5</v>
      </c>
    </row>
    <row r="21" spans="1:46" ht="14">
      <c r="A21" s="294" t="s">
        <v>46</v>
      </c>
      <c r="B21" s="37" t="s">
        <v>32</v>
      </c>
      <c r="C21" s="38" t="s">
        <v>129</v>
      </c>
      <c r="D21" s="107" t="s">
        <v>41</v>
      </c>
      <c r="E21" s="107" t="s">
        <v>28</v>
      </c>
      <c r="F21" s="107" t="s">
        <v>34</v>
      </c>
      <c r="G21" s="107" t="s">
        <v>21</v>
      </c>
      <c r="H21" s="107" t="s">
        <v>40</v>
      </c>
      <c r="I21" s="107" t="s">
        <v>40</v>
      </c>
      <c r="J21" s="107" t="s">
        <v>24</v>
      </c>
      <c r="K21" s="107" t="s">
        <v>34</v>
      </c>
      <c r="L21" s="148" t="s">
        <v>21</v>
      </c>
      <c r="M21" s="107" t="s">
        <v>41</v>
      </c>
      <c r="N21" s="107" t="s">
        <v>36</v>
      </c>
      <c r="O21" s="143" t="s">
        <v>28</v>
      </c>
      <c r="P21" s="143" t="s">
        <v>34</v>
      </c>
      <c r="Q21" s="107" t="s">
        <v>21</v>
      </c>
      <c r="R21" s="143" t="s">
        <v>21</v>
      </c>
      <c r="S21" s="107" t="s">
        <v>21</v>
      </c>
      <c r="T21" s="107" t="s">
        <v>21</v>
      </c>
      <c r="U21" s="107" t="s">
        <v>24</v>
      </c>
      <c r="V21" s="107" t="s">
        <v>34</v>
      </c>
      <c r="W21" s="107" t="s">
        <v>21</v>
      </c>
      <c r="X21" s="107" t="s">
        <v>36</v>
      </c>
      <c r="Y21" s="107" t="s">
        <v>42</v>
      </c>
      <c r="Z21" s="107" t="s">
        <v>24</v>
      </c>
      <c r="AA21" s="107" t="s">
        <v>34</v>
      </c>
      <c r="AB21" s="107" t="s">
        <v>21</v>
      </c>
      <c r="AC21" s="358" t="s">
        <v>157</v>
      </c>
      <c r="AD21" s="143" t="s">
        <v>28</v>
      </c>
      <c r="AE21" s="143" t="s">
        <v>34</v>
      </c>
      <c r="AF21" s="143" t="s">
        <v>21</v>
      </c>
      <c r="AG21" s="107" t="s">
        <v>41</v>
      </c>
      <c r="AH21" s="107" t="s">
        <v>42</v>
      </c>
      <c r="AI21" s="99">
        <f t="shared" si="2"/>
        <v>9</v>
      </c>
      <c r="AJ21" s="100">
        <f t="shared" si="3"/>
        <v>0</v>
      </c>
      <c r="AK21" s="101">
        <f t="shared" si="4"/>
        <v>6</v>
      </c>
      <c r="AL21" s="104" t="s">
        <v>48</v>
      </c>
      <c r="AN21" s="55">
        <f t="shared" si="9"/>
        <v>0</v>
      </c>
      <c r="AO21" s="55">
        <f t="shared" si="5"/>
        <v>9</v>
      </c>
      <c r="AP21" s="55">
        <f t="shared" si="6"/>
        <v>3</v>
      </c>
      <c r="AQ21" s="55">
        <f t="shared" si="7"/>
        <v>3</v>
      </c>
      <c r="AR21">
        <f t="shared" si="8"/>
        <v>0</v>
      </c>
      <c r="AS21">
        <v>4</v>
      </c>
      <c r="AT21">
        <v>4</v>
      </c>
    </row>
    <row r="22" spans="1:46" ht="14">
      <c r="A22" s="433" t="s">
        <v>46</v>
      </c>
      <c r="B22" s="37" t="s">
        <v>32</v>
      </c>
      <c r="C22" s="449" t="s">
        <v>166</v>
      </c>
      <c r="D22" s="107" t="s">
        <v>28</v>
      </c>
      <c r="E22" s="107" t="s">
        <v>34</v>
      </c>
      <c r="F22" s="107" t="s">
        <v>21</v>
      </c>
      <c r="G22" s="107" t="s">
        <v>40</v>
      </c>
      <c r="H22" s="107" t="s">
        <v>41</v>
      </c>
      <c r="I22" s="107" t="s">
        <v>41</v>
      </c>
      <c r="J22" s="143" t="s">
        <v>21</v>
      </c>
      <c r="K22" s="143" t="s">
        <v>21</v>
      </c>
      <c r="L22" s="148" t="s">
        <v>24</v>
      </c>
      <c r="M22" s="107" t="s">
        <v>34</v>
      </c>
      <c r="N22" s="107" t="s">
        <v>21</v>
      </c>
      <c r="O22" s="107" t="s">
        <v>42</v>
      </c>
      <c r="P22" s="107" t="s">
        <v>139</v>
      </c>
      <c r="Q22" s="107" t="s">
        <v>36</v>
      </c>
      <c r="R22" s="107" t="s">
        <v>28</v>
      </c>
      <c r="S22" s="107" t="s">
        <v>34</v>
      </c>
      <c r="T22" s="107" t="s">
        <v>21</v>
      </c>
      <c r="U22" s="107" t="s">
        <v>40</v>
      </c>
      <c r="V22" s="107" t="s">
        <v>21</v>
      </c>
      <c r="W22" s="107" t="s">
        <v>36</v>
      </c>
      <c r="X22" s="107" t="s">
        <v>42</v>
      </c>
      <c r="Y22" s="107" t="s">
        <v>21</v>
      </c>
      <c r="Z22" s="107" t="s">
        <v>41</v>
      </c>
      <c r="AA22" s="107" t="s">
        <v>24</v>
      </c>
      <c r="AB22" s="107" t="s">
        <v>34</v>
      </c>
      <c r="AC22" s="107" t="s">
        <v>21</v>
      </c>
      <c r="AD22" s="107" t="s">
        <v>41</v>
      </c>
      <c r="AE22" s="358" t="s">
        <v>157</v>
      </c>
      <c r="AF22" s="107" t="s">
        <v>28</v>
      </c>
      <c r="AG22" s="107" t="s">
        <v>34</v>
      </c>
      <c r="AH22" s="107" t="s">
        <v>21</v>
      </c>
      <c r="AI22" s="99">
        <f t="shared" si="2"/>
        <v>9</v>
      </c>
      <c r="AJ22" s="100">
        <f t="shared" si="3"/>
        <v>0</v>
      </c>
      <c r="AK22" s="101">
        <f t="shared" si="4"/>
        <v>5</v>
      </c>
      <c r="AL22" s="104" t="s">
        <v>48</v>
      </c>
      <c r="AM22" s="98"/>
      <c r="AN22" s="55">
        <f t="shared" si="9"/>
        <v>0</v>
      </c>
      <c r="AO22" s="55">
        <f t="shared" si="5"/>
        <v>9</v>
      </c>
      <c r="AP22" s="55">
        <f t="shared" si="6"/>
        <v>2</v>
      </c>
      <c r="AQ22" s="55">
        <f t="shared" si="7"/>
        <v>3</v>
      </c>
      <c r="AR22">
        <f t="shared" si="8"/>
        <v>0</v>
      </c>
      <c r="AS22">
        <v>5</v>
      </c>
      <c r="AT22">
        <v>6</v>
      </c>
    </row>
    <row r="23" spans="1:46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48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>
        <f t="shared" si="9"/>
        <v>0</v>
      </c>
      <c r="AO23" s="55">
        <f t="shared" si="5"/>
        <v>0</v>
      </c>
      <c r="AP23" s="55">
        <f t="shared" si="6"/>
        <v>0</v>
      </c>
      <c r="AQ23" s="55">
        <f t="shared" si="7"/>
        <v>0</v>
      </c>
      <c r="AR23">
        <f t="shared" si="8"/>
        <v>0</v>
      </c>
    </row>
    <row r="24" spans="1:46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48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SUM(AO26)</f>
        <v>0</v>
      </c>
      <c r="AJ24" s="100">
        <f t="shared" si="3"/>
        <v>0</v>
      </c>
      <c r="AK24" s="101">
        <f>SUM(AP26:AQ26)</f>
        <v>0</v>
      </c>
      <c r="AL24" s="373"/>
      <c r="AM24" s="98"/>
      <c r="AN24" s="55"/>
      <c r="AO24" s="55">
        <f t="shared" si="5"/>
        <v>0</v>
      </c>
      <c r="AP24" s="55">
        <f t="shared" si="6"/>
        <v>0</v>
      </c>
      <c r="AQ24" s="55">
        <f t="shared" si="7"/>
        <v>0</v>
      </c>
      <c r="AR24">
        <f t="shared" si="8"/>
        <v>0</v>
      </c>
    </row>
    <row r="25" spans="1:46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48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5"/>
        <v>0</v>
      </c>
      <c r="AP25" s="55">
        <f t="shared" si="6"/>
        <v>0</v>
      </c>
      <c r="AQ25" s="55">
        <f t="shared" si="7"/>
        <v>0</v>
      </c>
      <c r="AR25">
        <f t="shared" si="8"/>
        <v>0</v>
      </c>
    </row>
    <row r="26" spans="1:46" ht="14">
      <c r="A26" s="1258" t="s">
        <v>62</v>
      </c>
      <c r="B26" s="1258"/>
      <c r="C26" s="1258"/>
      <c r="D26" s="65"/>
      <c r="E26" s="371"/>
      <c r="F26" s="47"/>
      <c r="G26" s="166"/>
      <c r="H26" s="371"/>
      <c r="I26" s="63"/>
      <c r="J26" s="64"/>
      <c r="K26" s="65"/>
      <c r="L26" s="66"/>
      <c r="M26" s="371"/>
      <c r="N26" s="46"/>
      <c r="O26" s="67"/>
      <c r="P26" s="456"/>
      <c r="Q26" s="79"/>
      <c r="R26" s="65"/>
      <c r="S26" s="46"/>
      <c r="T26" s="371"/>
      <c r="U26" s="371"/>
      <c r="V26" s="46"/>
      <c r="W26" s="371"/>
      <c r="X26" s="474"/>
      <c r="Y26" s="371"/>
      <c r="Z26" s="371"/>
      <c r="AA26" s="371"/>
      <c r="AB26" s="476"/>
      <c r="AC26" s="371"/>
      <c r="AD26" s="107"/>
      <c r="AE26" s="465"/>
      <c r="AF26" s="371"/>
      <c r="AG26" s="107"/>
      <c r="AH26" s="371"/>
      <c r="AI26" s="108"/>
      <c r="AJ26" s="109"/>
      <c r="AK26" s="110"/>
      <c r="AL26" s="111"/>
      <c r="AN26" s="55">
        <f>COUNTIF(D25:AH25,"日")</f>
        <v>0</v>
      </c>
      <c r="AO26" s="55">
        <f t="shared" si="5"/>
        <v>0</v>
      </c>
      <c r="AP26" s="55">
        <f t="shared" si="6"/>
        <v>0</v>
      </c>
      <c r="AQ26" s="55">
        <f t="shared" si="7"/>
        <v>0</v>
      </c>
      <c r="AR26">
        <f t="shared" si="8"/>
        <v>0</v>
      </c>
    </row>
    <row r="27" spans="1:46" ht="14">
      <c r="A27" s="1259" t="s">
        <v>63</v>
      </c>
      <c r="B27" s="1259"/>
      <c r="C27" s="49"/>
      <c r="D27" s="1292" t="s">
        <v>163</v>
      </c>
      <c r="E27" s="1290"/>
      <c r="F27" s="1290"/>
      <c r="G27" s="1291" t="s">
        <v>179</v>
      </c>
      <c r="H27" s="1290"/>
      <c r="I27" s="1290"/>
      <c r="J27" s="1290"/>
      <c r="K27" s="1290"/>
      <c r="L27" s="1290"/>
      <c r="M27" s="1290" t="s">
        <v>171</v>
      </c>
      <c r="N27" s="1290"/>
      <c r="O27" s="1290"/>
      <c r="P27" s="1290"/>
      <c r="Q27" s="1290"/>
      <c r="R27" s="1291" t="s">
        <v>179</v>
      </c>
      <c r="S27" s="1290"/>
      <c r="T27" s="1290"/>
      <c r="U27" s="1290"/>
      <c r="V27" s="1290"/>
      <c r="W27" s="1290"/>
      <c r="X27" s="1290" t="s">
        <v>135</v>
      </c>
      <c r="Y27" s="1297"/>
      <c r="Z27" s="1290"/>
      <c r="AA27" s="1290" t="s">
        <v>180</v>
      </c>
      <c r="AB27" s="1290"/>
      <c r="AC27" s="1290" t="s">
        <v>84</v>
      </c>
      <c r="AD27" s="1290"/>
      <c r="AE27" s="1290"/>
      <c r="AF27" s="1290"/>
      <c r="AG27" s="1286"/>
      <c r="AH27" s="1286"/>
      <c r="AI27" s="479"/>
      <c r="AJ27" s="480"/>
      <c r="AK27" s="481"/>
      <c r="AL27" s="482"/>
      <c r="AO27" s="55">
        <f t="shared" si="5"/>
        <v>0</v>
      </c>
      <c r="AP27" s="55">
        <f t="shared" si="6"/>
        <v>0</v>
      </c>
      <c r="AQ27" s="55">
        <f t="shared" si="7"/>
        <v>0</v>
      </c>
      <c r="AR27">
        <f t="shared" si="8"/>
        <v>0</v>
      </c>
    </row>
    <row r="28" spans="1:46" ht="14">
      <c r="A28" s="1259"/>
      <c r="B28" s="1259"/>
      <c r="C28" s="49"/>
      <c r="D28" s="1292"/>
      <c r="E28" s="1290"/>
      <c r="F28" s="1290"/>
      <c r="G28" s="1291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1"/>
      <c r="S28" s="1290"/>
      <c r="T28" s="1290"/>
      <c r="U28" s="1290"/>
      <c r="V28" s="1290"/>
      <c r="W28" s="1290"/>
      <c r="X28" s="1290"/>
      <c r="Y28" s="1297"/>
      <c r="Z28" s="1290"/>
      <c r="AA28" s="1290"/>
      <c r="AB28" s="1290"/>
      <c r="AC28" s="1290"/>
      <c r="AD28" s="1290"/>
      <c r="AE28" s="1290"/>
      <c r="AF28" s="1290"/>
      <c r="AG28" s="1287"/>
      <c r="AH28" s="1287"/>
      <c r="AI28" s="483"/>
      <c r="AJ28" s="484"/>
      <c r="AK28" s="485"/>
      <c r="AL28" s="486"/>
      <c r="AO28" s="55">
        <f t="shared" si="5"/>
        <v>0</v>
      </c>
      <c r="AP28" s="55">
        <f t="shared" si="6"/>
        <v>0</v>
      </c>
      <c r="AQ28" s="55">
        <f t="shared" si="7"/>
        <v>0</v>
      </c>
      <c r="AR28">
        <f t="shared" si="8"/>
        <v>0</v>
      </c>
    </row>
    <row r="29" spans="1:46" ht="14">
      <c r="A29" s="1259"/>
      <c r="B29" s="1259"/>
      <c r="C29" s="21"/>
      <c r="D29" s="1292"/>
      <c r="E29" s="1290"/>
      <c r="F29" s="1290"/>
      <c r="G29" s="1291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1"/>
      <c r="S29" s="1290"/>
      <c r="T29" s="1290"/>
      <c r="U29" s="1290"/>
      <c r="V29" s="1290"/>
      <c r="W29" s="1290"/>
      <c r="X29" s="1290"/>
      <c r="Y29" s="1297"/>
      <c r="Z29" s="1290"/>
      <c r="AA29" s="1290"/>
      <c r="AB29" s="1290"/>
      <c r="AC29" s="1290"/>
      <c r="AD29" s="1290"/>
      <c r="AE29" s="1290"/>
      <c r="AF29" s="1290"/>
      <c r="AG29" s="1287"/>
      <c r="AH29" s="1287"/>
      <c r="AI29" s="4"/>
      <c r="AJ29" s="3"/>
      <c r="AK29" s="3"/>
      <c r="AL29" s="487"/>
      <c r="AO29" s="55">
        <f t="shared" si="5"/>
        <v>0</v>
      </c>
      <c r="AP29" s="55">
        <f t="shared" si="6"/>
        <v>0</v>
      </c>
      <c r="AQ29" s="55">
        <f t="shared" si="7"/>
        <v>0</v>
      </c>
      <c r="AR29">
        <f t="shared" si="8"/>
        <v>0</v>
      </c>
    </row>
    <row r="30" spans="1:46" ht="14">
      <c r="A30" s="1259"/>
      <c r="B30" s="1259"/>
      <c r="C30" s="50"/>
      <c r="D30" s="1292"/>
      <c r="E30" s="1290"/>
      <c r="F30" s="1290"/>
      <c r="G30" s="1291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1"/>
      <c r="S30" s="1290"/>
      <c r="T30" s="1290"/>
      <c r="U30" s="1290"/>
      <c r="V30" s="1290"/>
      <c r="W30" s="1290"/>
      <c r="X30" s="1290"/>
      <c r="Y30" s="1297"/>
      <c r="Z30" s="1290"/>
      <c r="AA30" s="1290"/>
      <c r="AB30" s="1290"/>
      <c r="AC30" s="1290"/>
      <c r="AD30" s="1290"/>
      <c r="AE30" s="1290"/>
      <c r="AF30" s="1290"/>
      <c r="AG30" s="1287"/>
      <c r="AH30" s="1287"/>
      <c r="AI30" s="4"/>
      <c r="AJ30" s="5"/>
      <c r="AK30" s="3"/>
      <c r="AL30" s="487"/>
    </row>
    <row r="31" spans="1:46" ht="14">
      <c r="A31" s="1259"/>
      <c r="B31" s="1259"/>
      <c r="C31" s="51"/>
      <c r="D31" s="1292"/>
      <c r="E31" s="1290"/>
      <c r="F31" s="1290"/>
      <c r="G31" s="1291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1"/>
      <c r="S31" s="1290"/>
      <c r="T31" s="1290"/>
      <c r="U31" s="1290"/>
      <c r="V31" s="1290"/>
      <c r="W31" s="1290"/>
      <c r="X31" s="1290"/>
      <c r="Y31" s="1297"/>
      <c r="Z31" s="1290"/>
      <c r="AA31" s="1290"/>
      <c r="AB31" s="1290"/>
      <c r="AC31" s="1290"/>
      <c r="AD31" s="1290"/>
      <c r="AE31" s="1290"/>
      <c r="AF31" s="1290"/>
      <c r="AG31" s="1287"/>
      <c r="AH31" s="1287"/>
      <c r="AI31" s="488"/>
      <c r="AJ31" s="489"/>
      <c r="AK31" s="3"/>
      <c r="AL31" s="487"/>
    </row>
    <row r="32" spans="1:46" ht="14">
      <c r="A32" s="1259"/>
      <c r="B32" s="1259"/>
      <c r="C32" s="52"/>
      <c r="D32" s="1292"/>
      <c r="E32" s="1290"/>
      <c r="F32" s="1290"/>
      <c r="G32" s="1291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1"/>
      <c r="S32" s="1290"/>
      <c r="T32" s="1290"/>
      <c r="U32" s="1290"/>
      <c r="V32" s="1290"/>
      <c r="W32" s="1290"/>
      <c r="X32" s="1290"/>
      <c r="Y32" s="1297"/>
      <c r="Z32" s="1290"/>
      <c r="AA32" s="1290"/>
      <c r="AB32" s="1290"/>
      <c r="AC32" s="1290"/>
      <c r="AD32" s="1290"/>
      <c r="AE32" s="1290"/>
      <c r="AF32" s="1290"/>
      <c r="AG32" s="1288"/>
      <c r="AH32" s="1288"/>
      <c r="AI32" s="490"/>
      <c r="AJ32" s="491"/>
      <c r="AK32" s="492"/>
      <c r="AL32" s="493"/>
    </row>
    <row r="33" spans="3:34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4" ht="14">
      <c r="C34" t="s">
        <v>69</v>
      </c>
      <c r="D34" s="55">
        <f t="shared" ref="D34:AH34" si="10">COUNTIF(D8:D25,"2早")</f>
        <v>1</v>
      </c>
      <c r="E34" s="55">
        <f t="shared" si="10"/>
        <v>1</v>
      </c>
      <c r="F34" s="55">
        <f t="shared" si="10"/>
        <v>1</v>
      </c>
      <c r="G34" s="55">
        <f t="shared" si="10"/>
        <v>1</v>
      </c>
      <c r="H34" s="55">
        <f t="shared" si="10"/>
        <v>1</v>
      </c>
      <c r="I34" s="55">
        <f t="shared" si="10"/>
        <v>1</v>
      </c>
      <c r="J34" s="55">
        <f t="shared" si="10"/>
        <v>1</v>
      </c>
      <c r="K34" s="55">
        <f t="shared" si="10"/>
        <v>1</v>
      </c>
      <c r="L34" s="55">
        <f t="shared" si="10"/>
        <v>1</v>
      </c>
      <c r="M34" s="55">
        <f t="shared" si="10"/>
        <v>1</v>
      </c>
      <c r="N34" s="55">
        <f t="shared" si="10"/>
        <v>1</v>
      </c>
      <c r="O34" s="55">
        <f t="shared" si="10"/>
        <v>1</v>
      </c>
      <c r="P34" s="55">
        <f t="shared" si="10"/>
        <v>1</v>
      </c>
      <c r="Q34" s="55">
        <f t="shared" si="10"/>
        <v>1</v>
      </c>
      <c r="R34" s="55">
        <f t="shared" si="10"/>
        <v>1</v>
      </c>
      <c r="S34" s="55">
        <f t="shared" si="10"/>
        <v>1</v>
      </c>
      <c r="T34" s="55">
        <f t="shared" si="10"/>
        <v>1</v>
      </c>
      <c r="U34" s="55">
        <f t="shared" si="10"/>
        <v>1</v>
      </c>
      <c r="V34" s="55">
        <f t="shared" si="10"/>
        <v>1</v>
      </c>
      <c r="W34" s="55">
        <f t="shared" si="10"/>
        <v>1</v>
      </c>
      <c r="X34" s="55">
        <f t="shared" si="10"/>
        <v>1</v>
      </c>
      <c r="Y34" s="55">
        <f t="shared" si="10"/>
        <v>1</v>
      </c>
      <c r="Z34" s="55">
        <f t="shared" si="10"/>
        <v>1</v>
      </c>
      <c r="AA34" s="55">
        <f t="shared" si="10"/>
        <v>1</v>
      </c>
      <c r="AB34" s="55">
        <f t="shared" si="10"/>
        <v>1</v>
      </c>
      <c r="AC34" s="55">
        <f t="shared" si="10"/>
        <v>1</v>
      </c>
      <c r="AD34" s="55">
        <f t="shared" si="10"/>
        <v>1</v>
      </c>
      <c r="AE34" s="55">
        <f t="shared" si="10"/>
        <v>1</v>
      </c>
      <c r="AF34" s="55">
        <f t="shared" si="10"/>
        <v>1</v>
      </c>
      <c r="AG34" s="55">
        <f t="shared" si="10"/>
        <v>1</v>
      </c>
      <c r="AH34" s="55">
        <f t="shared" si="10"/>
        <v>1</v>
      </c>
    </row>
    <row r="35" spans="3:34" ht="14">
      <c r="C35" s="54">
        <v>0.27083333333333298</v>
      </c>
      <c r="D35" s="55">
        <f t="shared" ref="D35:AH35" si="11">COUNTIF(D8:D25,"6：30")</f>
        <v>0</v>
      </c>
      <c r="E35" s="55">
        <f t="shared" si="11"/>
        <v>0</v>
      </c>
      <c r="F35" s="55">
        <f t="shared" si="11"/>
        <v>0</v>
      </c>
      <c r="G35" s="55">
        <f t="shared" si="11"/>
        <v>0</v>
      </c>
      <c r="H35" s="55">
        <f t="shared" si="11"/>
        <v>0</v>
      </c>
      <c r="I35" s="55">
        <f t="shared" si="11"/>
        <v>0</v>
      </c>
      <c r="J35" s="55">
        <f t="shared" si="11"/>
        <v>0</v>
      </c>
      <c r="K35" s="55">
        <f t="shared" si="11"/>
        <v>0</v>
      </c>
      <c r="L35" s="55">
        <f t="shared" si="11"/>
        <v>0</v>
      </c>
      <c r="M35" s="55">
        <f t="shared" si="11"/>
        <v>0</v>
      </c>
      <c r="N35" s="55">
        <f t="shared" si="11"/>
        <v>0</v>
      </c>
      <c r="O35" s="55">
        <f t="shared" si="11"/>
        <v>0</v>
      </c>
      <c r="P35" s="55">
        <f t="shared" si="11"/>
        <v>0</v>
      </c>
      <c r="Q35" s="55">
        <f t="shared" si="11"/>
        <v>0</v>
      </c>
      <c r="R35" s="55">
        <f t="shared" si="11"/>
        <v>0</v>
      </c>
      <c r="S35" s="55">
        <f t="shared" si="11"/>
        <v>0</v>
      </c>
      <c r="T35" s="55">
        <f t="shared" si="11"/>
        <v>0</v>
      </c>
      <c r="U35" s="55">
        <f t="shared" si="11"/>
        <v>0</v>
      </c>
      <c r="V35" s="55">
        <f t="shared" si="11"/>
        <v>0</v>
      </c>
      <c r="W35" s="55">
        <f t="shared" si="11"/>
        <v>0</v>
      </c>
      <c r="X35" s="55">
        <f t="shared" si="11"/>
        <v>1</v>
      </c>
      <c r="Y35" s="55">
        <f t="shared" si="11"/>
        <v>0</v>
      </c>
      <c r="Z35" s="55">
        <f t="shared" si="11"/>
        <v>0</v>
      </c>
      <c r="AA35" s="55">
        <f t="shared" si="11"/>
        <v>0</v>
      </c>
      <c r="AB35" s="55">
        <f t="shared" si="11"/>
        <v>0</v>
      </c>
      <c r="AC35" s="55">
        <f t="shared" si="11"/>
        <v>0</v>
      </c>
      <c r="AD35" s="55">
        <f t="shared" si="11"/>
        <v>0</v>
      </c>
      <c r="AE35" s="55">
        <f t="shared" si="11"/>
        <v>0</v>
      </c>
      <c r="AF35" s="55">
        <f t="shared" si="11"/>
        <v>1</v>
      </c>
      <c r="AG35" s="55">
        <f t="shared" si="11"/>
        <v>0</v>
      </c>
      <c r="AH35" s="55">
        <f t="shared" si="11"/>
        <v>0</v>
      </c>
    </row>
    <row r="36" spans="3:34" ht="14" hidden="1" outlineLevel="1">
      <c r="C36" t="s">
        <v>42</v>
      </c>
      <c r="D36" s="55">
        <f t="shared" ref="D36:AH36" si="12">COUNTIF(D8:D25,"2オ")</f>
        <v>1</v>
      </c>
      <c r="E36" s="55">
        <f t="shared" si="12"/>
        <v>1</v>
      </c>
      <c r="F36" s="55">
        <f t="shared" si="12"/>
        <v>1</v>
      </c>
      <c r="G36" s="55">
        <f t="shared" si="12"/>
        <v>1</v>
      </c>
      <c r="H36" s="55">
        <f t="shared" si="12"/>
        <v>1</v>
      </c>
      <c r="I36" s="55">
        <f t="shared" si="12"/>
        <v>1</v>
      </c>
      <c r="J36" s="55">
        <f t="shared" si="12"/>
        <v>1</v>
      </c>
      <c r="K36" s="55">
        <f t="shared" si="12"/>
        <v>1</v>
      </c>
      <c r="L36" s="55">
        <f t="shared" si="12"/>
        <v>1</v>
      </c>
      <c r="M36" s="55">
        <f t="shared" si="12"/>
        <v>1</v>
      </c>
      <c r="N36" s="55">
        <f t="shared" si="12"/>
        <v>1</v>
      </c>
      <c r="O36" s="55">
        <f t="shared" si="12"/>
        <v>1</v>
      </c>
      <c r="P36" s="55">
        <f t="shared" si="12"/>
        <v>1</v>
      </c>
      <c r="Q36" s="55">
        <f t="shared" si="12"/>
        <v>1</v>
      </c>
      <c r="R36" s="55">
        <f t="shared" si="12"/>
        <v>1</v>
      </c>
      <c r="S36" s="55">
        <f t="shared" si="12"/>
        <v>1</v>
      </c>
      <c r="T36" s="55">
        <f t="shared" si="12"/>
        <v>1</v>
      </c>
      <c r="U36" s="55">
        <f t="shared" si="12"/>
        <v>1</v>
      </c>
      <c r="V36" s="55">
        <f t="shared" si="12"/>
        <v>1</v>
      </c>
      <c r="W36" s="55">
        <f t="shared" si="12"/>
        <v>1</v>
      </c>
      <c r="X36" s="55">
        <f t="shared" si="12"/>
        <v>1</v>
      </c>
      <c r="Y36" s="55">
        <f t="shared" si="12"/>
        <v>1</v>
      </c>
      <c r="Z36" s="55">
        <f t="shared" si="12"/>
        <v>1</v>
      </c>
      <c r="AA36" s="55">
        <f t="shared" si="12"/>
        <v>1</v>
      </c>
      <c r="AB36" s="55">
        <f t="shared" si="12"/>
        <v>1</v>
      </c>
      <c r="AC36" s="55">
        <f t="shared" si="12"/>
        <v>1</v>
      </c>
      <c r="AD36" s="55">
        <f t="shared" si="12"/>
        <v>1</v>
      </c>
      <c r="AE36" s="55">
        <f t="shared" si="12"/>
        <v>1</v>
      </c>
      <c r="AF36" s="55">
        <f t="shared" si="12"/>
        <v>1</v>
      </c>
      <c r="AG36" s="55">
        <f t="shared" si="12"/>
        <v>1</v>
      </c>
      <c r="AH36" s="55">
        <f t="shared" si="12"/>
        <v>1</v>
      </c>
    </row>
    <row r="37" spans="3:34" s="1" customFormat="1" ht="14" hidden="1" outlineLevel="1">
      <c r="C37" s="1" t="s">
        <v>24</v>
      </c>
      <c r="D37" s="55">
        <f t="shared" ref="D37:AH37" si="13">COUNTIF(D8:D25,"2－")</f>
        <v>1</v>
      </c>
      <c r="E37" s="55">
        <f t="shared" si="13"/>
        <v>1</v>
      </c>
      <c r="F37" s="55">
        <f t="shared" si="13"/>
        <v>1</v>
      </c>
      <c r="G37" s="55">
        <f t="shared" si="13"/>
        <v>1</v>
      </c>
      <c r="H37" s="55">
        <f t="shared" si="13"/>
        <v>1</v>
      </c>
      <c r="I37" s="55">
        <f t="shared" si="13"/>
        <v>1</v>
      </c>
      <c r="J37" s="55">
        <f t="shared" si="13"/>
        <v>1</v>
      </c>
      <c r="K37" s="55">
        <f t="shared" si="13"/>
        <v>1</v>
      </c>
      <c r="L37" s="55">
        <f t="shared" si="13"/>
        <v>1</v>
      </c>
      <c r="M37" s="55">
        <f t="shared" si="13"/>
        <v>1</v>
      </c>
      <c r="N37" s="55">
        <f t="shared" si="13"/>
        <v>1</v>
      </c>
      <c r="O37" s="55">
        <f t="shared" si="13"/>
        <v>1</v>
      </c>
      <c r="P37" s="55">
        <f t="shared" si="13"/>
        <v>1</v>
      </c>
      <c r="Q37" s="55">
        <f t="shared" si="13"/>
        <v>1</v>
      </c>
      <c r="R37" s="55">
        <f t="shared" si="13"/>
        <v>1</v>
      </c>
      <c r="S37" s="55">
        <f t="shared" si="13"/>
        <v>1</v>
      </c>
      <c r="T37" s="55">
        <f t="shared" si="13"/>
        <v>1</v>
      </c>
      <c r="U37" s="55">
        <f t="shared" si="13"/>
        <v>1</v>
      </c>
      <c r="V37" s="55">
        <f t="shared" si="13"/>
        <v>1</v>
      </c>
      <c r="W37" s="55">
        <f t="shared" si="13"/>
        <v>1</v>
      </c>
      <c r="X37" s="55">
        <f t="shared" si="13"/>
        <v>1</v>
      </c>
      <c r="Y37" s="55">
        <f t="shared" si="13"/>
        <v>1</v>
      </c>
      <c r="Z37" s="55">
        <f t="shared" si="13"/>
        <v>1</v>
      </c>
      <c r="AA37" s="55">
        <f t="shared" si="13"/>
        <v>1</v>
      </c>
      <c r="AB37" s="55">
        <f t="shared" si="13"/>
        <v>1</v>
      </c>
      <c r="AC37" s="55">
        <f t="shared" si="13"/>
        <v>1</v>
      </c>
      <c r="AD37" s="55">
        <f t="shared" si="13"/>
        <v>1</v>
      </c>
      <c r="AE37" s="55">
        <f t="shared" si="13"/>
        <v>1</v>
      </c>
      <c r="AF37" s="55">
        <f t="shared" si="13"/>
        <v>1</v>
      </c>
      <c r="AG37" s="55">
        <f t="shared" si="13"/>
        <v>1</v>
      </c>
      <c r="AH37" s="55">
        <f t="shared" si="13"/>
        <v>1</v>
      </c>
    </row>
    <row r="38" spans="3:34" s="1" customFormat="1" ht="14" hidden="1" outlineLevel="1">
      <c r="C38" s="1" t="s">
        <v>41</v>
      </c>
      <c r="D38" s="55">
        <f t="shared" ref="D38:AH38" si="14">COUNTIF(D8:D25,"3早")</f>
        <v>1</v>
      </c>
      <c r="E38" s="55">
        <f t="shared" si="14"/>
        <v>1</v>
      </c>
      <c r="F38" s="55">
        <f t="shared" si="14"/>
        <v>1</v>
      </c>
      <c r="G38" s="55">
        <f t="shared" si="14"/>
        <v>1</v>
      </c>
      <c r="H38" s="55">
        <f t="shared" si="14"/>
        <v>1</v>
      </c>
      <c r="I38" s="55">
        <f t="shared" si="14"/>
        <v>1</v>
      </c>
      <c r="J38" s="55">
        <f t="shared" si="14"/>
        <v>1</v>
      </c>
      <c r="K38" s="55">
        <f t="shared" si="14"/>
        <v>1</v>
      </c>
      <c r="L38" s="55">
        <f t="shared" si="14"/>
        <v>1</v>
      </c>
      <c r="M38" s="55">
        <f t="shared" si="14"/>
        <v>1</v>
      </c>
      <c r="N38" s="55">
        <f t="shared" si="14"/>
        <v>1</v>
      </c>
      <c r="O38" s="55">
        <f t="shared" si="14"/>
        <v>1</v>
      </c>
      <c r="P38" s="55">
        <f t="shared" si="14"/>
        <v>1</v>
      </c>
      <c r="Q38" s="55">
        <f t="shared" si="14"/>
        <v>1</v>
      </c>
      <c r="R38" s="55">
        <f t="shared" si="14"/>
        <v>1</v>
      </c>
      <c r="S38" s="55">
        <f t="shared" si="14"/>
        <v>1</v>
      </c>
      <c r="T38" s="55">
        <f t="shared" si="14"/>
        <v>1</v>
      </c>
      <c r="U38" s="55">
        <f t="shared" si="14"/>
        <v>1</v>
      </c>
      <c r="V38" s="55">
        <f t="shared" si="14"/>
        <v>1</v>
      </c>
      <c r="W38" s="55">
        <f t="shared" si="14"/>
        <v>1</v>
      </c>
      <c r="X38" s="55">
        <f t="shared" si="14"/>
        <v>1</v>
      </c>
      <c r="Y38" s="55">
        <f t="shared" si="14"/>
        <v>1</v>
      </c>
      <c r="Z38" s="55">
        <f t="shared" si="14"/>
        <v>1</v>
      </c>
      <c r="AA38" s="55">
        <f t="shared" si="14"/>
        <v>1</v>
      </c>
      <c r="AB38" s="55">
        <f t="shared" si="14"/>
        <v>1</v>
      </c>
      <c r="AC38" s="55">
        <f t="shared" si="14"/>
        <v>1</v>
      </c>
      <c r="AD38" s="55">
        <f t="shared" si="14"/>
        <v>1</v>
      </c>
      <c r="AE38" s="55">
        <f t="shared" si="14"/>
        <v>1</v>
      </c>
      <c r="AF38" s="55">
        <f t="shared" si="14"/>
        <v>1</v>
      </c>
      <c r="AG38" s="55">
        <f t="shared" si="14"/>
        <v>1</v>
      </c>
      <c r="AH38" s="55">
        <f t="shared" si="14"/>
        <v>1</v>
      </c>
    </row>
    <row r="39" spans="3:34" s="1" customFormat="1" ht="14" hidden="1" outlineLevel="1">
      <c r="C39" s="1" t="s">
        <v>36</v>
      </c>
      <c r="D39" s="55">
        <f t="shared" ref="D39:AH39" si="15">COUNTIF(D8:D25,"3オ")</f>
        <v>1</v>
      </c>
      <c r="E39" s="55">
        <f t="shared" si="15"/>
        <v>1</v>
      </c>
      <c r="F39" s="55">
        <f t="shared" si="15"/>
        <v>1</v>
      </c>
      <c r="G39" s="55">
        <f t="shared" si="15"/>
        <v>1</v>
      </c>
      <c r="H39" s="55">
        <f t="shared" si="15"/>
        <v>1</v>
      </c>
      <c r="I39" s="55">
        <f t="shared" si="15"/>
        <v>1</v>
      </c>
      <c r="J39" s="55">
        <f t="shared" si="15"/>
        <v>1</v>
      </c>
      <c r="K39" s="55">
        <f t="shared" si="15"/>
        <v>1</v>
      </c>
      <c r="L39" s="55">
        <f t="shared" si="15"/>
        <v>1</v>
      </c>
      <c r="M39" s="55">
        <f t="shared" si="15"/>
        <v>1</v>
      </c>
      <c r="N39" s="55">
        <f t="shared" si="15"/>
        <v>1</v>
      </c>
      <c r="O39" s="55">
        <f t="shared" si="15"/>
        <v>1</v>
      </c>
      <c r="P39" s="55">
        <f t="shared" si="15"/>
        <v>1</v>
      </c>
      <c r="Q39" s="55">
        <f t="shared" si="15"/>
        <v>1</v>
      </c>
      <c r="R39" s="55">
        <f t="shared" si="15"/>
        <v>1</v>
      </c>
      <c r="S39" s="55">
        <f t="shared" si="15"/>
        <v>1</v>
      </c>
      <c r="T39" s="55">
        <f t="shared" si="15"/>
        <v>1</v>
      </c>
      <c r="U39" s="55">
        <f t="shared" si="15"/>
        <v>1</v>
      </c>
      <c r="V39" s="55">
        <f t="shared" si="15"/>
        <v>1</v>
      </c>
      <c r="W39" s="55">
        <f t="shared" si="15"/>
        <v>1</v>
      </c>
      <c r="X39" s="55">
        <f t="shared" si="15"/>
        <v>1</v>
      </c>
      <c r="Y39" s="55">
        <f t="shared" si="15"/>
        <v>1</v>
      </c>
      <c r="Z39" s="55">
        <f t="shared" si="15"/>
        <v>1</v>
      </c>
      <c r="AA39" s="55">
        <f t="shared" si="15"/>
        <v>1</v>
      </c>
      <c r="AB39" s="55">
        <f t="shared" si="15"/>
        <v>1</v>
      </c>
      <c r="AC39" s="55">
        <f t="shared" si="15"/>
        <v>1</v>
      </c>
      <c r="AD39" s="55">
        <f t="shared" si="15"/>
        <v>1</v>
      </c>
      <c r="AE39" s="55">
        <f t="shared" si="15"/>
        <v>1</v>
      </c>
      <c r="AF39" s="55">
        <f t="shared" si="15"/>
        <v>1</v>
      </c>
      <c r="AG39" s="55">
        <f t="shared" si="15"/>
        <v>1</v>
      </c>
      <c r="AH39" s="55">
        <f t="shared" si="15"/>
        <v>1</v>
      </c>
    </row>
    <row r="40" spans="3:34" s="1" customFormat="1" ht="14" hidden="1" outlineLevel="1">
      <c r="C40" s="1" t="s">
        <v>28</v>
      </c>
      <c r="D40" s="55">
        <f t="shared" ref="D40:AH40" si="16">COUNTIF(D8:D25,"3－")</f>
        <v>1</v>
      </c>
      <c r="E40" s="55">
        <f t="shared" si="16"/>
        <v>1</v>
      </c>
      <c r="F40" s="55">
        <f t="shared" si="16"/>
        <v>1</v>
      </c>
      <c r="G40" s="55">
        <f t="shared" si="16"/>
        <v>1</v>
      </c>
      <c r="H40" s="55">
        <f t="shared" si="16"/>
        <v>1</v>
      </c>
      <c r="I40" s="55">
        <f t="shared" si="16"/>
        <v>1</v>
      </c>
      <c r="J40" s="55">
        <f t="shared" si="16"/>
        <v>1</v>
      </c>
      <c r="K40" s="55">
        <f t="shared" si="16"/>
        <v>1</v>
      </c>
      <c r="L40" s="55">
        <f t="shared" si="16"/>
        <v>1</v>
      </c>
      <c r="M40" s="55">
        <f t="shared" si="16"/>
        <v>1</v>
      </c>
      <c r="N40" s="55">
        <f t="shared" si="16"/>
        <v>1</v>
      </c>
      <c r="O40" s="55">
        <f t="shared" si="16"/>
        <v>1</v>
      </c>
      <c r="P40" s="55">
        <f t="shared" si="16"/>
        <v>1</v>
      </c>
      <c r="Q40" s="55">
        <f t="shared" si="16"/>
        <v>1</v>
      </c>
      <c r="R40" s="55">
        <f t="shared" si="16"/>
        <v>1</v>
      </c>
      <c r="S40" s="55">
        <f t="shared" si="16"/>
        <v>1</v>
      </c>
      <c r="T40" s="55">
        <f t="shared" si="16"/>
        <v>1</v>
      </c>
      <c r="U40" s="55">
        <f t="shared" si="16"/>
        <v>1</v>
      </c>
      <c r="V40" s="55">
        <f t="shared" si="16"/>
        <v>1</v>
      </c>
      <c r="W40" s="55">
        <f t="shared" si="16"/>
        <v>1</v>
      </c>
      <c r="X40" s="55">
        <f t="shared" si="16"/>
        <v>1</v>
      </c>
      <c r="Y40" s="55">
        <f t="shared" si="16"/>
        <v>1</v>
      </c>
      <c r="Z40" s="55">
        <f t="shared" si="16"/>
        <v>1</v>
      </c>
      <c r="AA40" s="55">
        <f t="shared" si="16"/>
        <v>1</v>
      </c>
      <c r="AB40" s="55">
        <f t="shared" si="16"/>
        <v>1</v>
      </c>
      <c r="AC40" s="55">
        <f t="shared" si="16"/>
        <v>1</v>
      </c>
      <c r="AD40" s="55">
        <f t="shared" si="16"/>
        <v>1</v>
      </c>
      <c r="AE40" s="55">
        <f t="shared" si="16"/>
        <v>1</v>
      </c>
      <c r="AF40" s="55">
        <f t="shared" si="16"/>
        <v>1</v>
      </c>
      <c r="AG40" s="55">
        <f t="shared" si="16"/>
        <v>1</v>
      </c>
      <c r="AH40" s="55">
        <f t="shared" si="16"/>
        <v>1</v>
      </c>
    </row>
    <row r="41" spans="3:34" s="1" customFormat="1" ht="14" hidden="1" outlineLevel="1">
      <c r="C41" s="1" t="s">
        <v>40</v>
      </c>
      <c r="D41" s="55">
        <f t="shared" ref="D41:AH41" si="17">SUM(D34)</f>
        <v>1</v>
      </c>
      <c r="E41" s="55">
        <f t="shared" si="17"/>
        <v>1</v>
      </c>
      <c r="F41" s="55">
        <f t="shared" si="17"/>
        <v>1</v>
      </c>
      <c r="G41" s="55">
        <f t="shared" si="17"/>
        <v>1</v>
      </c>
      <c r="H41" s="55">
        <f t="shared" si="17"/>
        <v>1</v>
      </c>
      <c r="I41" s="55">
        <f t="shared" si="17"/>
        <v>1</v>
      </c>
      <c r="J41" s="55">
        <f t="shared" si="17"/>
        <v>1</v>
      </c>
      <c r="K41" s="55">
        <f t="shared" si="17"/>
        <v>1</v>
      </c>
      <c r="L41" s="55">
        <f t="shared" si="17"/>
        <v>1</v>
      </c>
      <c r="M41" s="55">
        <f t="shared" si="17"/>
        <v>1</v>
      </c>
      <c r="N41" s="55">
        <f t="shared" si="17"/>
        <v>1</v>
      </c>
      <c r="O41" s="55">
        <f t="shared" si="17"/>
        <v>1</v>
      </c>
      <c r="P41" s="55">
        <f t="shared" si="17"/>
        <v>1</v>
      </c>
      <c r="Q41" s="55">
        <f t="shared" si="17"/>
        <v>1</v>
      </c>
      <c r="R41" s="55">
        <f t="shared" si="17"/>
        <v>1</v>
      </c>
      <c r="S41" s="55">
        <f t="shared" si="17"/>
        <v>1</v>
      </c>
      <c r="T41" s="55">
        <f t="shared" si="17"/>
        <v>1</v>
      </c>
      <c r="U41" s="55">
        <f t="shared" si="17"/>
        <v>1</v>
      </c>
      <c r="V41" s="55">
        <f t="shared" si="17"/>
        <v>1</v>
      </c>
      <c r="W41" s="55">
        <f t="shared" si="17"/>
        <v>1</v>
      </c>
      <c r="X41" s="55">
        <f t="shared" si="17"/>
        <v>1</v>
      </c>
      <c r="Y41" s="55">
        <f t="shared" si="17"/>
        <v>1</v>
      </c>
      <c r="Z41" s="55">
        <f t="shared" si="17"/>
        <v>1</v>
      </c>
      <c r="AA41" s="55">
        <f t="shared" si="17"/>
        <v>1</v>
      </c>
      <c r="AB41" s="55">
        <f t="shared" si="17"/>
        <v>1</v>
      </c>
      <c r="AC41" s="55">
        <f t="shared" si="17"/>
        <v>1</v>
      </c>
      <c r="AD41" s="55">
        <f t="shared" si="17"/>
        <v>1</v>
      </c>
      <c r="AE41" s="55">
        <f t="shared" si="17"/>
        <v>1</v>
      </c>
      <c r="AF41" s="55">
        <f t="shared" si="17"/>
        <v>1</v>
      </c>
      <c r="AG41" s="55">
        <f t="shared" si="17"/>
        <v>1</v>
      </c>
      <c r="AH41" s="55">
        <f t="shared" si="17"/>
        <v>1</v>
      </c>
    </row>
    <row r="42" spans="3:34" s="1" customFormat="1" ht="27" hidden="1" customHeight="1" outlineLevel="1">
      <c r="C42" s="1" t="s">
        <v>42</v>
      </c>
      <c r="D42" s="55">
        <f t="shared" ref="D42:AH42" si="18">SUM(D36)</f>
        <v>1</v>
      </c>
      <c r="E42" s="55">
        <f t="shared" si="18"/>
        <v>1</v>
      </c>
      <c r="F42" s="55">
        <f t="shared" si="18"/>
        <v>1</v>
      </c>
      <c r="G42" s="55">
        <f t="shared" si="18"/>
        <v>1</v>
      </c>
      <c r="H42" s="55">
        <f t="shared" si="18"/>
        <v>1</v>
      </c>
      <c r="I42" s="55">
        <f t="shared" si="18"/>
        <v>1</v>
      </c>
      <c r="J42" s="55">
        <f t="shared" si="18"/>
        <v>1</v>
      </c>
      <c r="K42" s="55">
        <f t="shared" si="18"/>
        <v>1</v>
      </c>
      <c r="L42" s="55">
        <f t="shared" si="18"/>
        <v>1</v>
      </c>
      <c r="M42" s="55">
        <f t="shared" si="18"/>
        <v>1</v>
      </c>
      <c r="N42" s="55">
        <f t="shared" si="18"/>
        <v>1</v>
      </c>
      <c r="O42" s="55">
        <f t="shared" si="18"/>
        <v>1</v>
      </c>
      <c r="P42" s="55">
        <f t="shared" si="18"/>
        <v>1</v>
      </c>
      <c r="Q42" s="55">
        <f t="shared" si="18"/>
        <v>1</v>
      </c>
      <c r="R42" s="55">
        <f t="shared" si="18"/>
        <v>1</v>
      </c>
      <c r="S42" s="55">
        <f t="shared" si="18"/>
        <v>1</v>
      </c>
      <c r="T42" s="55">
        <f t="shared" si="18"/>
        <v>1</v>
      </c>
      <c r="U42" s="55">
        <f t="shared" si="18"/>
        <v>1</v>
      </c>
      <c r="V42" s="55">
        <f t="shared" si="18"/>
        <v>1</v>
      </c>
      <c r="W42" s="55">
        <f t="shared" si="18"/>
        <v>1</v>
      </c>
      <c r="X42" s="55">
        <f t="shared" si="18"/>
        <v>1</v>
      </c>
      <c r="Y42" s="55">
        <f t="shared" si="18"/>
        <v>1</v>
      </c>
      <c r="Z42" s="55">
        <f t="shared" si="18"/>
        <v>1</v>
      </c>
      <c r="AA42" s="55">
        <f t="shared" si="18"/>
        <v>1</v>
      </c>
      <c r="AB42" s="55">
        <f t="shared" si="18"/>
        <v>1</v>
      </c>
      <c r="AC42" s="55">
        <f t="shared" si="18"/>
        <v>1</v>
      </c>
      <c r="AD42" s="55">
        <f t="shared" si="18"/>
        <v>1</v>
      </c>
      <c r="AE42" s="55">
        <f t="shared" si="18"/>
        <v>1</v>
      </c>
      <c r="AF42" s="55">
        <f t="shared" si="18"/>
        <v>1</v>
      </c>
      <c r="AG42" s="55">
        <f t="shared" si="18"/>
        <v>1</v>
      </c>
      <c r="AH42" s="55">
        <f t="shared" si="18"/>
        <v>1</v>
      </c>
    </row>
    <row r="43" spans="3:34" s="1" customFormat="1" ht="14" collapsed="1">
      <c r="C43" s="1" t="s">
        <v>24</v>
      </c>
      <c r="D43" s="55">
        <f t="shared" ref="D43:AH43" si="19">SUM(D37)</f>
        <v>1</v>
      </c>
      <c r="E43" s="55">
        <f t="shared" si="19"/>
        <v>1</v>
      </c>
      <c r="F43" s="55">
        <f t="shared" si="19"/>
        <v>1</v>
      </c>
      <c r="G43" s="55">
        <f t="shared" si="19"/>
        <v>1</v>
      </c>
      <c r="H43" s="55">
        <f t="shared" si="19"/>
        <v>1</v>
      </c>
      <c r="I43" s="55">
        <f t="shared" si="19"/>
        <v>1</v>
      </c>
      <c r="J43" s="55">
        <f t="shared" si="19"/>
        <v>1</v>
      </c>
      <c r="K43" s="55">
        <f t="shared" si="19"/>
        <v>1</v>
      </c>
      <c r="L43" s="55">
        <f t="shared" si="19"/>
        <v>1</v>
      </c>
      <c r="M43" s="55">
        <f t="shared" si="19"/>
        <v>1</v>
      </c>
      <c r="N43" s="55">
        <f t="shared" si="19"/>
        <v>1</v>
      </c>
      <c r="O43" s="55">
        <f t="shared" si="19"/>
        <v>1</v>
      </c>
      <c r="P43" s="55">
        <f t="shared" si="19"/>
        <v>1</v>
      </c>
      <c r="Q43" s="55">
        <f t="shared" si="19"/>
        <v>1</v>
      </c>
      <c r="R43" s="55">
        <f t="shared" si="19"/>
        <v>1</v>
      </c>
      <c r="S43" s="55">
        <f t="shared" si="19"/>
        <v>1</v>
      </c>
      <c r="T43" s="55">
        <f t="shared" si="19"/>
        <v>1</v>
      </c>
      <c r="U43" s="55">
        <f t="shared" si="19"/>
        <v>1</v>
      </c>
      <c r="V43" s="55">
        <f t="shared" si="19"/>
        <v>1</v>
      </c>
      <c r="W43" s="55">
        <f t="shared" si="19"/>
        <v>1</v>
      </c>
      <c r="X43" s="55">
        <f t="shared" si="19"/>
        <v>1</v>
      </c>
      <c r="Y43" s="55">
        <f t="shared" si="19"/>
        <v>1</v>
      </c>
      <c r="Z43" s="55">
        <f t="shared" si="19"/>
        <v>1</v>
      </c>
      <c r="AA43" s="55">
        <f t="shared" si="19"/>
        <v>1</v>
      </c>
      <c r="AB43" s="55">
        <f t="shared" si="19"/>
        <v>1</v>
      </c>
      <c r="AC43" s="55">
        <f t="shared" si="19"/>
        <v>1</v>
      </c>
      <c r="AD43" s="55">
        <f t="shared" si="19"/>
        <v>1</v>
      </c>
      <c r="AE43" s="55">
        <f t="shared" si="19"/>
        <v>1</v>
      </c>
      <c r="AF43" s="55">
        <f t="shared" si="19"/>
        <v>1</v>
      </c>
      <c r="AG43" s="55">
        <f t="shared" si="19"/>
        <v>1</v>
      </c>
      <c r="AH43" s="55">
        <f t="shared" si="19"/>
        <v>1</v>
      </c>
    </row>
    <row r="44" spans="3:34" s="1" customFormat="1" ht="14">
      <c r="C44" s="1" t="s">
        <v>41</v>
      </c>
      <c r="D44" s="55">
        <f t="shared" ref="D44:AH44" si="20">SUM(D38)</f>
        <v>1</v>
      </c>
      <c r="E44" s="55">
        <f t="shared" si="20"/>
        <v>1</v>
      </c>
      <c r="F44" s="55">
        <f t="shared" si="20"/>
        <v>1</v>
      </c>
      <c r="G44" s="55">
        <f t="shared" si="20"/>
        <v>1</v>
      </c>
      <c r="H44" s="55">
        <f t="shared" si="20"/>
        <v>1</v>
      </c>
      <c r="I44" s="55">
        <f t="shared" si="20"/>
        <v>1</v>
      </c>
      <c r="J44" s="55">
        <f t="shared" si="20"/>
        <v>1</v>
      </c>
      <c r="K44" s="55">
        <f t="shared" si="20"/>
        <v>1</v>
      </c>
      <c r="L44" s="55">
        <f t="shared" si="20"/>
        <v>1</v>
      </c>
      <c r="M44" s="55">
        <f t="shared" si="20"/>
        <v>1</v>
      </c>
      <c r="N44" s="55">
        <f t="shared" si="20"/>
        <v>1</v>
      </c>
      <c r="O44" s="55">
        <f t="shared" si="20"/>
        <v>1</v>
      </c>
      <c r="P44" s="55">
        <f t="shared" si="20"/>
        <v>1</v>
      </c>
      <c r="Q44" s="55">
        <f t="shared" si="20"/>
        <v>1</v>
      </c>
      <c r="R44" s="55">
        <f t="shared" si="20"/>
        <v>1</v>
      </c>
      <c r="S44" s="55">
        <f t="shared" si="20"/>
        <v>1</v>
      </c>
      <c r="T44" s="55">
        <f t="shared" si="20"/>
        <v>1</v>
      </c>
      <c r="U44" s="55">
        <f t="shared" si="20"/>
        <v>1</v>
      </c>
      <c r="V44" s="55">
        <f t="shared" si="20"/>
        <v>1</v>
      </c>
      <c r="W44" s="55">
        <f t="shared" si="20"/>
        <v>1</v>
      </c>
      <c r="X44" s="55">
        <f t="shared" si="20"/>
        <v>1</v>
      </c>
      <c r="Y44" s="55">
        <f t="shared" si="20"/>
        <v>1</v>
      </c>
      <c r="Z44" s="55">
        <f t="shared" si="20"/>
        <v>1</v>
      </c>
      <c r="AA44" s="55">
        <f t="shared" si="20"/>
        <v>1</v>
      </c>
      <c r="AB44" s="55">
        <f t="shared" si="20"/>
        <v>1</v>
      </c>
      <c r="AC44" s="55">
        <f t="shared" si="20"/>
        <v>1</v>
      </c>
      <c r="AD44" s="55">
        <f t="shared" si="20"/>
        <v>1</v>
      </c>
      <c r="AE44" s="55">
        <f t="shared" si="20"/>
        <v>1</v>
      </c>
      <c r="AF44" s="55">
        <f t="shared" si="20"/>
        <v>1</v>
      </c>
      <c r="AG44" s="55">
        <f t="shared" si="20"/>
        <v>1</v>
      </c>
      <c r="AH44" s="55">
        <f t="shared" si="20"/>
        <v>1</v>
      </c>
    </row>
    <row r="45" spans="3:34" s="1" customFormat="1" ht="14">
      <c r="C45" s="1" t="s">
        <v>36</v>
      </c>
      <c r="D45" s="55">
        <f t="shared" ref="D45:AH45" si="21">SUM(D39)</f>
        <v>1</v>
      </c>
      <c r="E45" s="55">
        <f t="shared" si="21"/>
        <v>1</v>
      </c>
      <c r="F45" s="55">
        <f t="shared" si="21"/>
        <v>1</v>
      </c>
      <c r="G45" s="55">
        <f t="shared" si="21"/>
        <v>1</v>
      </c>
      <c r="H45" s="55">
        <f t="shared" si="21"/>
        <v>1</v>
      </c>
      <c r="I45" s="55">
        <f t="shared" si="21"/>
        <v>1</v>
      </c>
      <c r="J45" s="55">
        <f t="shared" si="21"/>
        <v>1</v>
      </c>
      <c r="K45" s="55">
        <f t="shared" si="21"/>
        <v>1</v>
      </c>
      <c r="L45" s="55">
        <f t="shared" si="21"/>
        <v>1</v>
      </c>
      <c r="M45" s="55">
        <f t="shared" si="21"/>
        <v>1</v>
      </c>
      <c r="N45" s="55">
        <f t="shared" si="21"/>
        <v>1</v>
      </c>
      <c r="O45" s="55">
        <f t="shared" si="21"/>
        <v>1</v>
      </c>
      <c r="P45" s="55">
        <f t="shared" si="21"/>
        <v>1</v>
      </c>
      <c r="Q45" s="55">
        <f t="shared" si="21"/>
        <v>1</v>
      </c>
      <c r="R45" s="55">
        <f t="shared" si="21"/>
        <v>1</v>
      </c>
      <c r="S45" s="55">
        <f t="shared" si="21"/>
        <v>1</v>
      </c>
      <c r="T45" s="55">
        <f t="shared" si="21"/>
        <v>1</v>
      </c>
      <c r="U45" s="55">
        <f t="shared" si="21"/>
        <v>1</v>
      </c>
      <c r="V45" s="55">
        <f t="shared" si="21"/>
        <v>1</v>
      </c>
      <c r="W45" s="55">
        <f t="shared" si="21"/>
        <v>1</v>
      </c>
      <c r="X45" s="55">
        <f t="shared" si="21"/>
        <v>1</v>
      </c>
      <c r="Y45" s="55">
        <f t="shared" si="21"/>
        <v>1</v>
      </c>
      <c r="Z45" s="55">
        <f t="shared" si="21"/>
        <v>1</v>
      </c>
      <c r="AA45" s="55">
        <f t="shared" si="21"/>
        <v>1</v>
      </c>
      <c r="AB45" s="55">
        <f t="shared" si="21"/>
        <v>1</v>
      </c>
      <c r="AC45" s="55">
        <f t="shared" si="21"/>
        <v>1</v>
      </c>
      <c r="AD45" s="55">
        <f t="shared" si="21"/>
        <v>1</v>
      </c>
      <c r="AE45" s="55">
        <f t="shared" si="21"/>
        <v>1</v>
      </c>
      <c r="AF45" s="55">
        <f t="shared" si="21"/>
        <v>1</v>
      </c>
      <c r="AG45" s="55">
        <f t="shared" si="21"/>
        <v>1</v>
      </c>
      <c r="AH45" s="55">
        <f t="shared" si="21"/>
        <v>1</v>
      </c>
    </row>
    <row r="46" spans="3:34" s="1" customFormat="1" ht="14">
      <c r="C46" s="1" t="s">
        <v>28</v>
      </c>
      <c r="D46" s="55">
        <f t="shared" ref="D46:AH46" si="22">SUM(D40)</f>
        <v>1</v>
      </c>
      <c r="E46" s="55">
        <f t="shared" si="22"/>
        <v>1</v>
      </c>
      <c r="F46" s="55">
        <f t="shared" si="22"/>
        <v>1</v>
      </c>
      <c r="G46" s="55">
        <f t="shared" si="22"/>
        <v>1</v>
      </c>
      <c r="H46" s="55">
        <f t="shared" si="22"/>
        <v>1</v>
      </c>
      <c r="I46" s="55">
        <f t="shared" si="22"/>
        <v>1</v>
      </c>
      <c r="J46" s="55">
        <f t="shared" si="22"/>
        <v>1</v>
      </c>
      <c r="K46" s="55">
        <f t="shared" si="22"/>
        <v>1</v>
      </c>
      <c r="L46" s="55">
        <f t="shared" si="22"/>
        <v>1</v>
      </c>
      <c r="M46" s="55">
        <f t="shared" si="22"/>
        <v>1</v>
      </c>
      <c r="N46" s="55">
        <f t="shared" si="22"/>
        <v>1</v>
      </c>
      <c r="O46" s="55">
        <f t="shared" si="22"/>
        <v>1</v>
      </c>
      <c r="P46" s="55">
        <f t="shared" si="22"/>
        <v>1</v>
      </c>
      <c r="Q46" s="55">
        <f t="shared" si="22"/>
        <v>1</v>
      </c>
      <c r="R46" s="55">
        <f t="shared" si="22"/>
        <v>1</v>
      </c>
      <c r="S46" s="55">
        <f t="shared" si="22"/>
        <v>1</v>
      </c>
      <c r="T46" s="55">
        <f t="shared" si="22"/>
        <v>1</v>
      </c>
      <c r="U46" s="55">
        <f t="shared" si="22"/>
        <v>1</v>
      </c>
      <c r="V46" s="55">
        <f t="shared" si="22"/>
        <v>1</v>
      </c>
      <c r="W46" s="55">
        <f t="shared" si="22"/>
        <v>1</v>
      </c>
      <c r="X46" s="55">
        <f t="shared" si="22"/>
        <v>1</v>
      </c>
      <c r="Y46" s="55">
        <f t="shared" si="22"/>
        <v>1</v>
      </c>
      <c r="Z46" s="55">
        <f t="shared" si="22"/>
        <v>1</v>
      </c>
      <c r="AA46" s="55">
        <f t="shared" si="22"/>
        <v>1</v>
      </c>
      <c r="AB46" s="55">
        <f t="shared" si="22"/>
        <v>1</v>
      </c>
      <c r="AC46" s="55">
        <f t="shared" si="22"/>
        <v>1</v>
      </c>
      <c r="AD46" s="55">
        <f t="shared" si="22"/>
        <v>1</v>
      </c>
      <c r="AE46" s="55">
        <f t="shared" si="22"/>
        <v>1</v>
      </c>
      <c r="AF46" s="55">
        <f t="shared" si="22"/>
        <v>1</v>
      </c>
      <c r="AG46" s="55">
        <f t="shared" si="22"/>
        <v>1</v>
      </c>
      <c r="AH46" s="55">
        <f t="shared" si="22"/>
        <v>1</v>
      </c>
    </row>
    <row r="47" spans="3:34" s="1" customFormat="1" ht="14">
      <c r="C47" s="473" t="s">
        <v>141</v>
      </c>
      <c r="D47" s="55">
        <f t="shared" ref="D47:AH47" si="23">SUM(D35)</f>
        <v>0</v>
      </c>
      <c r="E47" s="55">
        <f t="shared" si="23"/>
        <v>0</v>
      </c>
      <c r="F47" s="55">
        <f t="shared" si="23"/>
        <v>0</v>
      </c>
      <c r="G47" s="55">
        <f t="shared" si="23"/>
        <v>0</v>
      </c>
      <c r="H47" s="55">
        <f t="shared" si="23"/>
        <v>0</v>
      </c>
      <c r="I47" s="55">
        <f t="shared" si="23"/>
        <v>0</v>
      </c>
      <c r="J47" s="55">
        <f t="shared" si="23"/>
        <v>0</v>
      </c>
      <c r="K47" s="55">
        <f t="shared" si="23"/>
        <v>0</v>
      </c>
      <c r="L47" s="55">
        <f t="shared" si="23"/>
        <v>0</v>
      </c>
      <c r="M47" s="55">
        <f t="shared" si="23"/>
        <v>0</v>
      </c>
      <c r="N47" s="55">
        <f t="shared" si="23"/>
        <v>0</v>
      </c>
      <c r="O47" s="55">
        <f t="shared" si="23"/>
        <v>0</v>
      </c>
      <c r="P47" s="55">
        <f t="shared" si="23"/>
        <v>0</v>
      </c>
      <c r="Q47" s="55">
        <f t="shared" si="23"/>
        <v>0</v>
      </c>
      <c r="R47" s="55">
        <f t="shared" si="23"/>
        <v>0</v>
      </c>
      <c r="S47" s="55">
        <f t="shared" si="23"/>
        <v>0</v>
      </c>
      <c r="T47" s="55">
        <f t="shared" si="23"/>
        <v>0</v>
      </c>
      <c r="U47" s="55">
        <f t="shared" si="23"/>
        <v>0</v>
      </c>
      <c r="V47" s="55">
        <f t="shared" si="23"/>
        <v>0</v>
      </c>
      <c r="W47" s="55">
        <f t="shared" si="23"/>
        <v>0</v>
      </c>
      <c r="X47" s="55">
        <f t="shared" si="23"/>
        <v>1</v>
      </c>
      <c r="Y47" s="55">
        <f t="shared" si="23"/>
        <v>0</v>
      </c>
      <c r="Z47" s="55">
        <f t="shared" si="23"/>
        <v>0</v>
      </c>
      <c r="AA47" s="55">
        <f t="shared" si="23"/>
        <v>0</v>
      </c>
      <c r="AB47" s="55">
        <f t="shared" si="23"/>
        <v>0</v>
      </c>
      <c r="AC47" s="55">
        <f t="shared" si="23"/>
        <v>0</v>
      </c>
      <c r="AD47" s="55">
        <f t="shared" si="23"/>
        <v>0</v>
      </c>
      <c r="AE47" s="55">
        <f t="shared" si="23"/>
        <v>0</v>
      </c>
      <c r="AF47" s="55">
        <f t="shared" si="23"/>
        <v>1</v>
      </c>
      <c r="AG47" s="55">
        <f t="shared" si="23"/>
        <v>0</v>
      </c>
      <c r="AH47" s="55">
        <f t="shared" si="23"/>
        <v>0</v>
      </c>
    </row>
    <row r="48" spans="3:34" s="1" customFormat="1" ht="14"/>
    <row r="49" s="1" customFormat="1" ht="14"/>
    <row r="50" s="1" customFormat="1" ht="14"/>
    <row r="51" s="1" customFormat="1" ht="14"/>
  </sheetData>
  <mergeCells count="50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C47">
    <cfRule type="expression" dxfId="9669" priority="297" stopIfTrue="1">
      <formula>AND(WEEKDAY(C$5)=1)</formula>
    </cfRule>
  </conditionalFormatting>
  <conditionalFormatting sqref="D8">
    <cfRule type="expression" dxfId="9668" priority="3">
      <formula>COUNTIF(D8,"*有*")</formula>
    </cfRule>
  </conditionalFormatting>
  <conditionalFormatting sqref="D18:D22">
    <cfRule type="expression" dxfId="9667" priority="226" stopIfTrue="1">
      <formula>AND(WEEKDAY(D$5)=1)</formula>
    </cfRule>
  </conditionalFormatting>
  <conditionalFormatting sqref="D13:E14">
    <cfRule type="expression" dxfId="9666" priority="253" stopIfTrue="1">
      <formula>AND(WEEKDAY(D$5)=1)</formula>
    </cfRule>
  </conditionalFormatting>
  <conditionalFormatting sqref="D15:I16">
    <cfRule type="expression" dxfId="9665" priority="365" stopIfTrue="1">
      <formula>AND(WEEKDAY(D$5)=1)</formula>
    </cfRule>
    <cfRule type="expression" dxfId="9664" priority="329" stopIfTrue="1">
      <formula>AND(WEEKDAY(D$5)=1)</formula>
    </cfRule>
  </conditionalFormatting>
  <conditionalFormatting sqref="D14:N14">
    <cfRule type="expression" dxfId="9663" priority="249" stopIfTrue="1">
      <formula>AND(WEEKDAY(D$5)=1)</formula>
    </cfRule>
  </conditionalFormatting>
  <conditionalFormatting sqref="D21:P21">
    <cfRule type="expression" dxfId="9662" priority="351" stopIfTrue="1">
      <formula>AND(WEEKDAY(D$5)=1)</formula>
    </cfRule>
  </conditionalFormatting>
  <conditionalFormatting sqref="D8:AH25">
    <cfRule type="expression" dxfId="9661" priority="199">
      <formula>AND(WEEKDAY(D$5)=1)</formula>
    </cfRule>
    <cfRule type="expression" dxfId="9660" priority="214">
      <formula>AND(WEEKDAY(D$5)=1)</formula>
    </cfRule>
  </conditionalFormatting>
  <conditionalFormatting sqref="D25:AH25">
    <cfRule type="expression" dxfId="9659" priority="260" stopIfTrue="1">
      <formula>AND(WEEKDAY(D$5)=1)</formula>
    </cfRule>
  </conditionalFormatting>
  <conditionalFormatting sqref="E8">
    <cfRule type="expression" dxfId="9658" priority="66" stopIfTrue="1">
      <formula>AND(WEEKDAY(E$5)=1)</formula>
    </cfRule>
  </conditionalFormatting>
  <conditionalFormatting sqref="E10">
    <cfRule type="expression" dxfId="9657" priority="59" stopIfTrue="1">
      <formula>AND(WEEKDAY(E$5)=1)</formula>
    </cfRule>
  </conditionalFormatting>
  <conditionalFormatting sqref="E18:E20">
    <cfRule type="expression" dxfId="9656" priority="243" stopIfTrue="1">
      <formula>AND(WEEKDAY(E$5)=1)</formula>
    </cfRule>
  </conditionalFormatting>
  <conditionalFormatting sqref="E18:G18">
    <cfRule type="expression" dxfId="9655" priority="368" stopIfTrue="1">
      <formula>AND(WEEKDAY(E$5)=1)</formula>
    </cfRule>
  </conditionalFormatting>
  <conditionalFormatting sqref="E22:T22 AB22:AF22">
    <cfRule type="expression" dxfId="9654" priority="236" stopIfTrue="1">
      <formula>AND(WEEKDAY(E$5)=1)</formula>
    </cfRule>
  </conditionalFormatting>
  <conditionalFormatting sqref="F9 I9">
    <cfRule type="expression" dxfId="9653" priority="216" stopIfTrue="1">
      <formula>AND(WEEKDAY(F$5)=1)</formula>
    </cfRule>
  </conditionalFormatting>
  <conditionalFormatting sqref="F18:F19">
    <cfRule type="expression" dxfId="9652" priority="241" stopIfTrue="1">
      <formula>AND(WEEKDAY(F$5)=1)</formula>
    </cfRule>
  </conditionalFormatting>
  <conditionalFormatting sqref="F20">
    <cfRule type="expression" dxfId="9651" priority="58" stopIfTrue="1">
      <formula>AND(WEEKDAY(F$5)=1)</formula>
    </cfRule>
  </conditionalFormatting>
  <conditionalFormatting sqref="F11:I11">
    <cfRule type="expression" dxfId="9650" priority="217" stopIfTrue="1">
      <formula>AND(WEEKDAY(F$5)=1)</formula>
    </cfRule>
  </conditionalFormatting>
  <conditionalFormatting sqref="F11:Z12">
    <cfRule type="expression" dxfId="9649" priority="163" stopIfTrue="1">
      <formula>AND(WEEKDAY(F$5)=1)</formula>
    </cfRule>
  </conditionalFormatting>
  <conditionalFormatting sqref="G17:G18">
    <cfRule type="expression" dxfId="9648" priority="102" stopIfTrue="1">
      <formula>AND(WEEKDAY(G$5)=1)</formula>
    </cfRule>
  </conditionalFormatting>
  <conditionalFormatting sqref="G18:G20">
    <cfRule type="expression" dxfId="9647" priority="242" stopIfTrue="1">
      <formula>AND(WEEKDAY(G$5)=1)</formula>
    </cfRule>
  </conditionalFormatting>
  <conditionalFormatting sqref="G20">
    <cfRule type="expression" dxfId="9646" priority="369" stopIfTrue="1">
      <formula>AND(WEEKDAY(G$5)=1)</formula>
    </cfRule>
  </conditionalFormatting>
  <conditionalFormatting sqref="G9:H9">
    <cfRule type="expression" dxfId="9645" priority="68" stopIfTrue="1">
      <formula>AND(WEEKDAY(G$5)=1)</formula>
    </cfRule>
  </conditionalFormatting>
  <conditionalFormatting sqref="G17:O17">
    <cfRule type="expression" dxfId="9644" priority="98" stopIfTrue="1">
      <formula>AND(WEEKDAY(G$5)=1)</formula>
    </cfRule>
  </conditionalFormatting>
  <conditionalFormatting sqref="G21:T23">
    <cfRule type="expression" dxfId="9643" priority="86" stopIfTrue="1">
      <formula>AND(WEEKDAY(G$5)=1)</formula>
    </cfRule>
  </conditionalFormatting>
  <conditionalFormatting sqref="G19:Z19">
    <cfRule type="expression" dxfId="9642" priority="134" stopIfTrue="1">
      <formula>AND(WEEKDAY(G$5)=1)</formula>
    </cfRule>
  </conditionalFormatting>
  <conditionalFormatting sqref="H12:I12 F13:M13">
    <cfRule type="expression" dxfId="9641" priority="219" stopIfTrue="1">
      <formula>AND(WEEKDAY(F$5)=1)</formula>
    </cfRule>
  </conditionalFormatting>
  <conditionalFormatting sqref="H18:I18">
    <cfRule type="expression" dxfId="9640" priority="16" stopIfTrue="1">
      <formula>AND(WEEKDAY(H$5)=1)</formula>
    </cfRule>
  </conditionalFormatting>
  <conditionalFormatting sqref="H20:I21">
    <cfRule type="expression" dxfId="9639" priority="6" stopIfTrue="1">
      <formula>AND(WEEKDAY(H$5)=1)</formula>
    </cfRule>
  </conditionalFormatting>
  <conditionalFormatting sqref="H23:I23">
    <cfRule type="expression" dxfId="9638" priority="12" stopIfTrue="1">
      <formula>AND(WEEKDAY(H$5)=1)</formula>
    </cfRule>
  </conditionalFormatting>
  <conditionalFormatting sqref="H22:J22">
    <cfRule type="expression" dxfId="9637" priority="94" stopIfTrue="1">
      <formula>AND(WEEKDAY(H$5)=1)</formula>
    </cfRule>
  </conditionalFormatting>
  <conditionalFormatting sqref="I10:I12">
    <cfRule type="expression" dxfId="9636" priority="174" stopIfTrue="1">
      <formula>AND(WEEKDAY(I$5)=1)</formula>
    </cfRule>
  </conditionalFormatting>
  <conditionalFormatting sqref="I17">
    <cfRule type="expression" dxfId="9635" priority="302" stopIfTrue="1">
      <formula>AND(WEEKDAY(I$5)=1)</formula>
    </cfRule>
  </conditionalFormatting>
  <conditionalFormatting sqref="J16:J19">
    <cfRule type="expression" dxfId="9634" priority="314" stopIfTrue="1">
      <formula>AND(WEEKDAY(J$5)=1)</formula>
    </cfRule>
  </conditionalFormatting>
  <conditionalFormatting sqref="J17:J18">
    <cfRule type="expression" dxfId="9633" priority="133" stopIfTrue="1">
      <formula>AND(WEEKDAY(J$5)=1)</formula>
    </cfRule>
  </conditionalFormatting>
  <conditionalFormatting sqref="J20:J23">
    <cfRule type="expression" dxfId="9632" priority="5" stopIfTrue="1">
      <formula>AND(WEEKDAY(J$5)=1)</formula>
    </cfRule>
  </conditionalFormatting>
  <conditionalFormatting sqref="J15:K15 M15">
    <cfRule type="expression" dxfId="9631" priority="308" stopIfTrue="1">
      <formula>AND(WEEKDAY(J$5)=1)</formula>
    </cfRule>
  </conditionalFormatting>
  <conditionalFormatting sqref="J8:M8">
    <cfRule type="expression" dxfId="9630" priority="180" stopIfTrue="1">
      <formula>AND(WEEKDAY(J$5)=1)</formula>
    </cfRule>
  </conditionalFormatting>
  <conditionalFormatting sqref="J12:M12">
    <cfRule type="expression" dxfId="9629" priority="206" stopIfTrue="1">
      <formula>AND(WEEKDAY(J$5)=1)</formula>
    </cfRule>
  </conditionalFormatting>
  <conditionalFormatting sqref="J13:M13">
    <cfRule type="expression" dxfId="9628" priority="181" stopIfTrue="1">
      <formula>AND(WEEKDAY(J$5)=1)</formula>
    </cfRule>
  </conditionalFormatting>
  <conditionalFormatting sqref="J8:AA9">
    <cfRule type="expression" dxfId="9627" priority="215" stopIfTrue="1">
      <formula>AND(WEEKDAY(J$5)=1)</formula>
    </cfRule>
  </conditionalFormatting>
  <conditionalFormatting sqref="K17:K20 M20:O20">
    <cfRule type="expression" dxfId="9626" priority="309" stopIfTrue="1">
      <formula>AND(WEEKDAY(K$5)=1)</formula>
    </cfRule>
  </conditionalFormatting>
  <conditionalFormatting sqref="K17:N17">
    <cfRule type="expression" dxfId="9625" priority="342" stopIfTrue="1">
      <formula>AND(WEEKDAY(K$5)=1)</formula>
    </cfRule>
  </conditionalFormatting>
  <conditionalFormatting sqref="K23:T23">
    <cfRule type="expression" dxfId="9624" priority="341" stopIfTrue="1">
      <formula>AND(WEEKDAY(K$5)=1)</formula>
    </cfRule>
  </conditionalFormatting>
  <conditionalFormatting sqref="K18:Z18">
    <cfRule type="expression" dxfId="9623" priority="62" stopIfTrue="1">
      <formula>AND(WEEKDAY(K$5)=1)</formula>
    </cfRule>
  </conditionalFormatting>
  <conditionalFormatting sqref="L9">
    <cfRule type="expression" dxfId="9622" priority="4" stopIfTrue="1">
      <formula>AND(WEEKDAY(L$5)=1)</formula>
    </cfRule>
  </conditionalFormatting>
  <conditionalFormatting sqref="L10">
    <cfRule type="expression" dxfId="9621" priority="207" stopIfTrue="1">
      <formula>AND(WEEKDAY(L$5)=1)</formula>
    </cfRule>
  </conditionalFormatting>
  <conditionalFormatting sqref="L15">
    <cfRule type="expression" dxfId="9620" priority="72" stopIfTrue="1">
      <formula>AND(WEEKDAY(L$5)=1)</formula>
    </cfRule>
  </conditionalFormatting>
  <conditionalFormatting sqref="L20:M20">
    <cfRule type="expression" dxfId="9619" priority="54" stopIfTrue="1">
      <formula>AND(WEEKDAY(L$5)=1)</formula>
    </cfRule>
  </conditionalFormatting>
  <conditionalFormatting sqref="M18:O18 H19:N19">
    <cfRule type="expression" dxfId="9618" priority="315" stopIfTrue="1">
      <formula>AND(WEEKDAY(H$5)=1)</formula>
    </cfRule>
  </conditionalFormatting>
  <conditionalFormatting sqref="M9:P10">
    <cfRule type="expression" dxfId="9617" priority="202" stopIfTrue="1">
      <formula>AND(WEEKDAY(M$5)=1)</formula>
    </cfRule>
  </conditionalFormatting>
  <conditionalFormatting sqref="M16:P17">
    <cfRule type="expression" dxfId="9616" priority="332" stopIfTrue="1">
      <formula>AND(WEEKDAY(M$5)=1)</formula>
    </cfRule>
  </conditionalFormatting>
  <conditionalFormatting sqref="M15:AA15 J16:W16">
    <cfRule type="expression" dxfId="9615" priority="366" stopIfTrue="1">
      <formula>AND(WEEKDAY(J$5)=1)</formula>
    </cfRule>
  </conditionalFormatting>
  <conditionalFormatting sqref="N8 P8:S8 L9 Q9:S9 J9:K12 L10:N10 P10:X10 D11:I12 L11:AA12 Q13:R13">
    <cfRule type="expression" dxfId="9614" priority="220" stopIfTrue="1">
      <formula>AND(WEEKDAY(D$5)=1)</formula>
    </cfRule>
  </conditionalFormatting>
  <conditionalFormatting sqref="N11:N13">
    <cfRule type="expression" dxfId="9613" priority="161" stopIfTrue="1">
      <formula>AND(WEEKDAY(N$5)=1)</formula>
    </cfRule>
  </conditionalFormatting>
  <conditionalFormatting sqref="N18:N20">
    <cfRule type="expression" dxfId="9612" priority="231" stopIfTrue="1">
      <formula>AND(WEEKDAY(N$5)=1)</formula>
    </cfRule>
  </conditionalFormatting>
  <conditionalFormatting sqref="N23">
    <cfRule type="expression" dxfId="9611" priority="156" stopIfTrue="1">
      <formula>AND(WEEKDAY(N$5)=1)</formula>
    </cfRule>
  </conditionalFormatting>
  <conditionalFormatting sqref="N19:Q20">
    <cfRule type="expression" dxfId="9610" priority="137" stopIfTrue="1">
      <formula>AND(WEEKDAY(N$5)=1)</formula>
    </cfRule>
  </conditionalFormatting>
  <conditionalFormatting sqref="O8">
    <cfRule type="expression" dxfId="9609" priority="184" stopIfTrue="1">
      <formula>AND(WEEKDAY(O$5)=1)</formula>
    </cfRule>
  </conditionalFormatting>
  <conditionalFormatting sqref="O10:O12">
    <cfRule type="expression" dxfId="9608" priority="182" stopIfTrue="1">
      <formula>AND(WEEKDAY(O$5)=1)</formula>
    </cfRule>
  </conditionalFormatting>
  <conditionalFormatting sqref="O12:O13 T12:T13 F13:I13 Q13:R13 AC13:AE13">
    <cfRule type="expression" dxfId="9607" priority="204" stopIfTrue="1">
      <formula>AND(WEEKDAY(F$5)=1)</formula>
    </cfRule>
  </conditionalFormatting>
  <conditionalFormatting sqref="O13:O15">
    <cfRule type="expression" dxfId="9606" priority="222" stopIfTrue="1">
      <formula>AND(WEEKDAY(O$5)=1)</formula>
    </cfRule>
  </conditionalFormatting>
  <conditionalFormatting sqref="O17:O22">
    <cfRule type="expression" dxfId="9605" priority="310" stopIfTrue="1">
      <formula>AND(WEEKDAY(O$5)=1)</formula>
    </cfRule>
  </conditionalFormatting>
  <conditionalFormatting sqref="P11">
    <cfRule type="expression" dxfId="9604" priority="210" stopIfTrue="1">
      <formula>AND(WEEKDAY(P$5)=1)</formula>
    </cfRule>
  </conditionalFormatting>
  <conditionalFormatting sqref="P11:P13">
    <cfRule type="expression" dxfId="9603" priority="159" stopIfTrue="1">
      <formula>AND(WEEKDAY(P$5)=1)</formula>
    </cfRule>
  </conditionalFormatting>
  <conditionalFormatting sqref="P17:P18">
    <cfRule type="expression" dxfId="9602" priority="99" stopIfTrue="1">
      <formula>AND(WEEKDAY(P$5)=1)</formula>
    </cfRule>
  </conditionalFormatting>
  <conditionalFormatting sqref="P20:P23">
    <cfRule type="expression" dxfId="9601" priority="116" stopIfTrue="1">
      <formula>AND(WEEKDAY(P$5)=1)</formula>
    </cfRule>
  </conditionalFormatting>
  <conditionalFormatting sqref="P14:T14">
    <cfRule type="expression" dxfId="9600" priority="246" stopIfTrue="1">
      <formula>AND(WEEKDAY(P$5)=1)</formula>
    </cfRule>
  </conditionalFormatting>
  <conditionalFormatting sqref="P18:T20">
    <cfRule type="expression" dxfId="9599" priority="229" stopIfTrue="1">
      <formula>AND(WEEKDAY(P$5)=1)</formula>
    </cfRule>
  </conditionalFormatting>
  <conditionalFormatting sqref="P17:X17 AB17:AB19 P19:U19 Q20:Y20 AA14:AA15 Q18:T18">
    <cfRule type="expression" dxfId="9598" priority="370" stopIfTrue="1">
      <formula>AND(WEEKDAY(P$5)=1)</formula>
    </cfRule>
  </conditionalFormatting>
  <conditionalFormatting sqref="Q17:U17">
    <cfRule type="expression" dxfId="9597" priority="95" stopIfTrue="1">
      <formula>AND(WEEKDAY(Q$5)=1)</formula>
    </cfRule>
  </conditionalFormatting>
  <conditionalFormatting sqref="R21">
    <cfRule type="expression" dxfId="9596" priority="225" stopIfTrue="1">
      <formula>AND(WEEKDAY(R$5)=1)</formula>
    </cfRule>
  </conditionalFormatting>
  <conditionalFormatting sqref="R20:S20">
    <cfRule type="expression" dxfId="9595" priority="157" stopIfTrue="1">
      <formula>AND(WEEKDAY(R$5)=1)</formula>
    </cfRule>
  </conditionalFormatting>
  <conditionalFormatting sqref="R21:Z21">
    <cfRule type="expression" dxfId="9594" priority="356" stopIfTrue="1">
      <formula>AND(WEEKDAY(R$5)=1)</formula>
    </cfRule>
  </conditionalFormatting>
  <conditionalFormatting sqref="S11:V13">
    <cfRule type="expression" dxfId="9593" priority="40" stopIfTrue="1">
      <formula>AND(WEEKDAY(S$5)=1)</formula>
    </cfRule>
  </conditionalFormatting>
  <conditionalFormatting sqref="T8:T9 I9 U9:Z9 F10:H10 AE10:AF10 T11:W11 Y11:Z11 V12:W12 AB12">
    <cfRule type="expression" dxfId="9592" priority="213" stopIfTrue="1">
      <formula>AND(WEEKDAY(F$5)=1)</formula>
    </cfRule>
  </conditionalFormatting>
  <conditionalFormatting sqref="T10:Y10">
    <cfRule type="expression" dxfId="9591" priority="205" stopIfTrue="1">
      <formula>AND(WEEKDAY(T$5)=1)</formula>
    </cfRule>
  </conditionalFormatting>
  <conditionalFormatting sqref="T20:Y20 AH20">
    <cfRule type="expression" dxfId="9590" priority="334" stopIfTrue="1">
      <formula>AND(WEEKDAY(T$5)=1)</formula>
    </cfRule>
  </conditionalFormatting>
  <conditionalFormatting sqref="U8">
    <cfRule type="expression" dxfId="9589" priority="203" stopIfTrue="1">
      <formula>AND(WEEKDAY(U$5)=1)</formula>
    </cfRule>
  </conditionalFormatting>
  <conditionalFormatting sqref="U12">
    <cfRule type="expression" dxfId="9588" priority="223" stopIfTrue="1">
      <formula>AND(WEEKDAY(U$5)=1)</formula>
    </cfRule>
  </conditionalFormatting>
  <conditionalFormatting sqref="U14:U15">
    <cfRule type="expression" dxfId="9587" priority="248" stopIfTrue="1">
      <formula>AND(WEEKDAY(U$5)=1)</formula>
    </cfRule>
  </conditionalFormatting>
  <conditionalFormatting sqref="U18:W19">
    <cfRule type="expression" dxfId="9586" priority="318" stopIfTrue="1">
      <formula>AND(WEEKDAY(U$5)=1)</formula>
    </cfRule>
  </conditionalFormatting>
  <conditionalFormatting sqref="U22:W23">
    <cfRule type="expression" dxfId="9585" priority="37" stopIfTrue="1">
      <formula>AND(WEEKDAY(U$5)=1)</formula>
    </cfRule>
  </conditionalFormatting>
  <conditionalFormatting sqref="U13:Z13">
    <cfRule type="expression" dxfId="9584" priority="39" stopIfTrue="1">
      <formula>AND(WEEKDAY(U$5)=1)</formula>
    </cfRule>
  </conditionalFormatting>
  <conditionalFormatting sqref="U21:AA21">
    <cfRule type="expression" dxfId="9583" priority="90" stopIfTrue="1">
      <formula>AND(WEEKDAY(U$5)=1)</formula>
    </cfRule>
  </conditionalFormatting>
  <conditionalFormatting sqref="V17:V18">
    <cfRule type="expression" dxfId="9582" priority="97" stopIfTrue="1">
      <formula>AND(WEEKDAY(V$5)=1)</formula>
    </cfRule>
  </conditionalFormatting>
  <conditionalFormatting sqref="V14:AH14">
    <cfRule type="expression" dxfId="9581" priority="258" stopIfTrue="1">
      <formula>AND(WEEKDAY(V$5)=1)</formula>
    </cfRule>
  </conditionalFormatting>
  <conditionalFormatting sqref="W11:W12">
    <cfRule type="expression" dxfId="9580" priority="201" stopIfTrue="1">
      <formula>AND(WEEKDAY(W$5)=1)</formula>
    </cfRule>
  </conditionalFormatting>
  <conditionalFormatting sqref="W17:AB17">
    <cfRule type="expression" dxfId="9579" priority="141" stopIfTrue="1">
      <formula>AND(WEEKDAY(W$5)=1)</formula>
    </cfRule>
  </conditionalFormatting>
  <conditionalFormatting sqref="X19:Y19">
    <cfRule type="expression" dxfId="9578" priority="293" stopIfTrue="1">
      <formula>AND(WEEKDAY(X$5)=1)</formula>
    </cfRule>
  </conditionalFormatting>
  <conditionalFormatting sqref="X18:Z18">
    <cfRule type="expression" dxfId="9577" priority="233" stopIfTrue="1">
      <formula>AND(WEEKDAY(X$5)=1)</formula>
    </cfRule>
  </conditionalFormatting>
  <conditionalFormatting sqref="X23:Z23">
    <cfRule type="expression" dxfId="9576" priority="29" stopIfTrue="1">
      <formula>AND(WEEKDAY(X$5)=1)</formula>
    </cfRule>
  </conditionalFormatting>
  <conditionalFormatting sqref="X16:AA22">
    <cfRule type="expression" dxfId="9575" priority="18" stopIfTrue="1">
      <formula>AND(WEEKDAY(X$5)=1)</formula>
    </cfRule>
  </conditionalFormatting>
  <conditionalFormatting sqref="Y17:Z17">
    <cfRule type="expression" dxfId="9574" priority="304" stopIfTrue="1">
      <formula>AND(WEEKDAY(Y$5)=1)</formula>
    </cfRule>
  </conditionalFormatting>
  <conditionalFormatting sqref="Z10">
    <cfRule type="expression" dxfId="9573" priority="176" stopIfTrue="1">
      <formula>AND(WEEKDAY(Z$5)=1)</formula>
    </cfRule>
  </conditionalFormatting>
  <conditionalFormatting sqref="Z19:Z20">
    <cfRule type="expression" dxfId="9572" priority="294" stopIfTrue="1">
      <formula>AND(WEEKDAY(Z$5)=1)</formula>
    </cfRule>
  </conditionalFormatting>
  <conditionalFormatting sqref="Z20:AA20">
    <cfRule type="expression" dxfId="9571" priority="110" stopIfTrue="1">
      <formula>AND(WEEKDAY(Z$5)=1)</formula>
    </cfRule>
  </conditionalFormatting>
  <conditionalFormatting sqref="AA17:AA20">
    <cfRule type="expression" dxfId="9570" priority="305" stopIfTrue="1">
      <formula>AND(WEEKDAY(AA$5)=1)</formula>
    </cfRule>
  </conditionalFormatting>
  <conditionalFormatting sqref="AA18:AA21">
    <cfRule type="expression" dxfId="9569" priority="364" stopIfTrue="1">
      <formula>AND(WEEKDAY(AA$5)=1)</formula>
    </cfRule>
  </conditionalFormatting>
  <conditionalFormatting sqref="AA22:AA23">
    <cfRule type="expression" dxfId="9568" priority="28" stopIfTrue="1">
      <formula>AND(WEEKDAY(AA$5)=1)</formula>
    </cfRule>
  </conditionalFormatting>
  <conditionalFormatting sqref="AA10:AB13">
    <cfRule type="expression" dxfId="9567" priority="60" stopIfTrue="1">
      <formula>AND(WEEKDAY(AA$5)=1)</formula>
    </cfRule>
  </conditionalFormatting>
  <conditionalFormatting sqref="AA18:AB19">
    <cfRule type="expression" dxfId="9566" priority="151" stopIfTrue="1">
      <formula>AND(WEEKDAY(AA$5)=1)</formula>
    </cfRule>
  </conditionalFormatting>
  <conditionalFormatting sqref="AB8:AB9">
    <cfRule type="expression" dxfId="9565" priority="200" stopIfTrue="1">
      <formula>AND(WEEKDAY(AB$5)=1)</formula>
    </cfRule>
  </conditionalFormatting>
  <conditionalFormatting sqref="AB16:AB23">
    <cfRule type="expression" dxfId="9564" priority="228" stopIfTrue="1">
      <formula>AND(WEEKDAY(AB$5)=1)</formula>
    </cfRule>
  </conditionalFormatting>
  <conditionalFormatting sqref="AB20:AB23">
    <cfRule type="expression" dxfId="9563" priority="111" stopIfTrue="1">
      <formula>AND(WEEKDAY(AB$5)=1)</formula>
    </cfRule>
  </conditionalFormatting>
  <conditionalFormatting sqref="AB10:AD10">
    <cfRule type="expression" dxfId="9562" priority="178" stopIfTrue="1">
      <formula>AND(WEEKDAY(AB$5)=1)</formula>
    </cfRule>
  </conditionalFormatting>
  <conditionalFormatting sqref="AB17:AD17">
    <cfRule type="expression" dxfId="9561" priority="306" stopIfTrue="1">
      <formula>AND(WEEKDAY(AB$5)=1)</formula>
    </cfRule>
  </conditionalFormatting>
  <conditionalFormatting sqref="AC13">
    <cfRule type="expression" dxfId="9560" priority="171" stopIfTrue="1">
      <formula>AND(WEEKDAY(AC$5)=1)</formula>
    </cfRule>
  </conditionalFormatting>
  <conditionalFormatting sqref="AC16:AC17">
    <cfRule type="expression" dxfId="9559" priority="80" stopIfTrue="1">
      <formula>AND(WEEKDAY(AC$5)=1)</formula>
    </cfRule>
  </conditionalFormatting>
  <conditionalFormatting sqref="AC19:AC23">
    <cfRule type="expression" dxfId="9558" priority="85" stopIfTrue="1">
      <formula>AND(WEEKDAY(AC$5)=1)</formula>
    </cfRule>
  </conditionalFormatting>
  <conditionalFormatting sqref="AC16:AD16">
    <cfRule type="expression" dxfId="9557" priority="81" stopIfTrue="1">
      <formula>AND(WEEKDAY(AC$5)=1)</formula>
    </cfRule>
  </conditionalFormatting>
  <conditionalFormatting sqref="AC20:AE20">
    <cfRule type="expression" dxfId="9556" priority="112" stopIfTrue="1">
      <formula>AND(WEEKDAY(AC$5)=1)</formula>
    </cfRule>
  </conditionalFormatting>
  <conditionalFormatting sqref="AC8:AF12">
    <cfRule type="expression" dxfId="9555" priority="209" stopIfTrue="1">
      <formula>AND(WEEKDAY(AC$5)=1)</formula>
    </cfRule>
  </conditionalFormatting>
  <conditionalFormatting sqref="AC18:AF22 AH8:AH21 T19:Z20 I16 U18:Y18 J19 AA17:AA19 T17:Y17 Z17:Z18 AG8:AG16 V14:Z15 G20 AB15:AB16 AB19 V8:Z8 AA8:AA9 AD23:AG23 D17:H17 T21:AA21 AC16:AF16 AE17:AF17 D8 D9:E9 D10 AC15 AE15:AF15 T15:T16 U16:W16 AG18:AG21">
    <cfRule type="expression" dxfId="9554" priority="349">
      <formula>AND(WEEKDAY(D$5)=1)</formula>
    </cfRule>
  </conditionalFormatting>
  <conditionalFormatting sqref="AC20:AF20">
    <cfRule type="expression" dxfId="9553" priority="295" stopIfTrue="1">
      <formula>AND(WEEKDAY(AC$5)=1)</formula>
    </cfRule>
  </conditionalFormatting>
  <conditionalFormatting sqref="AC23:AH24 D23:G23 D24:AB24 D5:AH7">
    <cfRule type="expression" dxfId="9552" priority="377" stopIfTrue="1">
      <formula>AND(WEEKDAY(D$5)=1)</formula>
    </cfRule>
  </conditionalFormatting>
  <conditionalFormatting sqref="AD8">
    <cfRule type="expression" dxfId="9551" priority="183" stopIfTrue="1">
      <formula>AND(WEEKDAY(AD$5)=1)</formula>
    </cfRule>
  </conditionalFormatting>
  <conditionalFormatting sqref="AD12">
    <cfRule type="expression" dxfId="9550" priority="211" stopIfTrue="1">
      <formula>AND(WEEKDAY(AD$5)=1)</formula>
    </cfRule>
  </conditionalFormatting>
  <conditionalFormatting sqref="AD15">
    <cfRule type="expression" dxfId="9549" priority="311" stopIfTrue="1">
      <formula>AND(WEEKDAY(AD$5)=1)</formula>
    </cfRule>
  </conditionalFormatting>
  <conditionalFormatting sqref="AD19">
    <cfRule type="expression" dxfId="9548" priority="347" stopIfTrue="1">
      <formula>AND(WEEKDAY(AD$5)=1)</formula>
    </cfRule>
  </conditionalFormatting>
  <conditionalFormatting sqref="AD26">
    <cfRule type="expression" dxfId="9547" priority="75" stopIfTrue="1">
      <formula>AND(WEEKDAY(AD$5)=1)</formula>
    </cfRule>
  </conditionalFormatting>
  <conditionalFormatting sqref="AD17:AG17">
    <cfRule type="expression" dxfId="9546" priority="61" stopIfTrue="1">
      <formula>AND(WEEKDAY(AD$5)=1)</formula>
    </cfRule>
  </conditionalFormatting>
  <conditionalFormatting sqref="AD23:AG23">
    <cfRule type="expression" dxfId="9545" priority="108" stopIfTrue="1">
      <formula>AND(WEEKDAY(AD$5)=1)</formula>
    </cfRule>
  </conditionalFormatting>
  <conditionalFormatting sqref="AE18">
    <cfRule type="expression" dxfId="9544" priority="117" stopIfTrue="1">
      <formula>AND(WEEKDAY(AE$5)=1)</formula>
    </cfRule>
  </conditionalFormatting>
  <conditionalFormatting sqref="AE22">
    <cfRule type="expression" dxfId="9543" priority="148" stopIfTrue="1">
      <formula>AND(WEEKDAY(AE$5)=1)</formula>
    </cfRule>
  </conditionalFormatting>
  <conditionalFormatting sqref="AF13">
    <cfRule type="expression" dxfId="9542" priority="52" stopIfTrue="1">
      <formula>AND(WEEKDAY(AF$5)=1)</formula>
    </cfRule>
  </conditionalFormatting>
  <conditionalFormatting sqref="AG22">
    <cfRule type="expression" dxfId="9541" priority="49" stopIfTrue="1">
      <formula>AND(WEEKDAY(AG$5)=1)</formula>
    </cfRule>
  </conditionalFormatting>
  <conditionalFormatting sqref="AG26">
    <cfRule type="expression" dxfId="9540" priority="74" stopIfTrue="1">
      <formula>AND(WEEKDAY(AG$5)=1)</formula>
    </cfRule>
  </conditionalFormatting>
  <conditionalFormatting sqref="AH22">
    <cfRule type="expression" dxfId="9539" priority="235" stopIfTrue="1">
      <formula>AND(WEEKDAY(AH$5)=1)</formula>
    </cfRule>
  </conditionalFormatting>
  <conditionalFormatting sqref="AI8:AK25 AN8:AN26">
    <cfRule type="cellIs" dxfId="9538" priority="378" stopIfTrue="1" operator="equal">
      <formula>0</formula>
    </cfRule>
  </conditionalFormatting>
  <dataValidations count="2">
    <dataValidation type="list" allowBlank="1" showInputMessage="1" showErrorMessage="1" sqref="D25:AC25 AE25:AH25 C47 AD25:AD26 D8:AH24" xr:uid="{00000000-0002-0000-3300-000000000000}">
      <formula1>"ヤ,2早,3早,2オ,3オ,2－,3－,－,日,有,2,3,事,ﾍﾙ,ｹｱ,6:00,6:30,7:00,8:30,8:00,10:00,研"</formula1>
    </dataValidation>
    <dataValidation type="list" allowBlank="1" showInputMessage="1" showErrorMessage="1" sqref="AG26" xr:uid="{00000000-0002-0000-33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V44"/>
  <sheetViews>
    <sheetView workbookViewId="0">
      <selection activeCell="W13" sqref="W1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24" hidden="1" customHeight="1">
      <c r="A5" s="1254"/>
      <c r="B5" s="1255"/>
      <c r="C5" s="1248"/>
      <c r="D5" s="10">
        <f>DATE($A$1,$D$2,1)</f>
        <v>44440</v>
      </c>
      <c r="E5" s="11">
        <f>DATE($A$1,$D$2,2)</f>
        <v>44441</v>
      </c>
      <c r="F5" s="11">
        <f>DATE($A$1,$D$2,3)</f>
        <v>44442</v>
      </c>
      <c r="G5" s="11">
        <f>DATE($A$1,$D$2,4)</f>
        <v>44443</v>
      </c>
      <c r="H5" s="11">
        <f>DATE($A$1,$D$2,5)</f>
        <v>44444</v>
      </c>
      <c r="I5" s="11">
        <f>DATE($A$1,$D$2,6)</f>
        <v>44445</v>
      </c>
      <c r="J5" s="11">
        <f>DATE($A$1,$D$2,7)</f>
        <v>44446</v>
      </c>
      <c r="K5" s="11">
        <f>DATE($A$1,$D$2,8)</f>
        <v>44447</v>
      </c>
      <c r="L5" s="11">
        <f>DATE($A$1,$D$2,9)</f>
        <v>44448</v>
      </c>
      <c r="M5" s="11">
        <f>DATE($A$1,$D$2,10)</f>
        <v>44449</v>
      </c>
      <c r="N5" s="56">
        <f>DATE($A$1,$D$2,11)</f>
        <v>44450</v>
      </c>
      <c r="O5" s="11">
        <f>DATE($A$1,$D$2,12)</f>
        <v>44451</v>
      </c>
      <c r="P5" s="11">
        <f>DATE($A$1,$D$2,13)</f>
        <v>44452</v>
      </c>
      <c r="Q5" s="11">
        <f>DATE($A$1,$D$2,14)</f>
        <v>44453</v>
      </c>
      <c r="R5" s="11">
        <f>DATE($A$1,$D$2,15)</f>
        <v>44454</v>
      </c>
      <c r="S5" s="11">
        <f>DATE($A$1,$D$2,16)</f>
        <v>44455</v>
      </c>
      <c r="T5" s="11">
        <f>DATE($A$1,$D$2,17)</f>
        <v>44456</v>
      </c>
      <c r="U5" s="11">
        <f>DATE($A$1,$D$2,18)</f>
        <v>44457</v>
      </c>
      <c r="V5" s="11">
        <f>DATE($A$1,$D$2,19)</f>
        <v>44458</v>
      </c>
      <c r="W5" s="11">
        <f>DATE($A$1,$D$2,20)</f>
        <v>44459</v>
      </c>
      <c r="X5" s="11">
        <f>DATE($A$1,$D$2,21)</f>
        <v>44460</v>
      </c>
      <c r="Y5" s="11">
        <f>DATE($A$1,$D$2,22)</f>
        <v>44461</v>
      </c>
      <c r="Z5" s="11">
        <f>DATE($A$1,$D$2,23)</f>
        <v>44462</v>
      </c>
      <c r="AA5" s="11">
        <f>DATE($A$1,$D$2,24)</f>
        <v>44463</v>
      </c>
      <c r="AB5" s="11">
        <f>DATE($A$1,$D$2,25)</f>
        <v>44464</v>
      </c>
      <c r="AC5" s="11">
        <f>DATE($A$1,$D$2,26)</f>
        <v>44465</v>
      </c>
      <c r="AD5" s="11">
        <f>DATE($A$1,$D$2,27)</f>
        <v>44466</v>
      </c>
      <c r="AE5" s="11">
        <f>DATE($A$1,$D$2,28)</f>
        <v>44467</v>
      </c>
      <c r="AF5" s="88">
        <f>DATE($A$1,$D$2,29)</f>
        <v>44468</v>
      </c>
      <c r="AG5" s="11">
        <f>DATE($A$1,$D$2,30)</f>
        <v>44469</v>
      </c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G6" si="0">IF(MONTH(D5)&gt;$D$2,"",D5)</f>
        <v>44440</v>
      </c>
      <c r="E6" s="159">
        <f t="shared" si="0"/>
        <v>44441</v>
      </c>
      <c r="F6" s="159">
        <f t="shared" si="0"/>
        <v>44442</v>
      </c>
      <c r="G6" s="159">
        <f t="shared" si="0"/>
        <v>44443</v>
      </c>
      <c r="H6" s="159">
        <f t="shared" si="0"/>
        <v>44444</v>
      </c>
      <c r="I6" s="159">
        <f t="shared" si="0"/>
        <v>44445</v>
      </c>
      <c r="J6" s="159">
        <f t="shared" si="0"/>
        <v>44446</v>
      </c>
      <c r="K6" s="159">
        <f t="shared" si="0"/>
        <v>44447</v>
      </c>
      <c r="L6" s="159">
        <f t="shared" si="0"/>
        <v>44448</v>
      </c>
      <c r="M6" s="159">
        <f t="shared" si="0"/>
        <v>44449</v>
      </c>
      <c r="N6" s="159">
        <f t="shared" si="0"/>
        <v>44450</v>
      </c>
      <c r="O6" s="159">
        <f t="shared" si="0"/>
        <v>44451</v>
      </c>
      <c r="P6" s="159">
        <f t="shared" si="0"/>
        <v>44452</v>
      </c>
      <c r="Q6" s="159">
        <f t="shared" si="0"/>
        <v>44453</v>
      </c>
      <c r="R6" s="159">
        <f t="shared" si="0"/>
        <v>44454</v>
      </c>
      <c r="S6" s="159">
        <f t="shared" si="0"/>
        <v>44455</v>
      </c>
      <c r="T6" s="159">
        <f t="shared" si="0"/>
        <v>44456</v>
      </c>
      <c r="U6" s="159">
        <f t="shared" si="0"/>
        <v>44457</v>
      </c>
      <c r="V6" s="159">
        <f t="shared" si="0"/>
        <v>44458</v>
      </c>
      <c r="W6" s="212">
        <f t="shared" si="0"/>
        <v>44459</v>
      </c>
      <c r="X6" s="159">
        <f t="shared" si="0"/>
        <v>44460</v>
      </c>
      <c r="Y6" s="159">
        <f t="shared" si="0"/>
        <v>44461</v>
      </c>
      <c r="Z6" s="212">
        <f t="shared" si="0"/>
        <v>44462</v>
      </c>
      <c r="AA6" s="159">
        <f t="shared" si="0"/>
        <v>44463</v>
      </c>
      <c r="AB6" s="159">
        <f t="shared" si="0"/>
        <v>44464</v>
      </c>
      <c r="AC6" s="159">
        <f t="shared" si="0"/>
        <v>44465</v>
      </c>
      <c r="AD6" s="159">
        <f t="shared" si="0"/>
        <v>44466</v>
      </c>
      <c r="AE6" s="159">
        <f t="shared" si="0"/>
        <v>44467</v>
      </c>
      <c r="AF6" s="116">
        <f t="shared" si="0"/>
        <v>44468</v>
      </c>
      <c r="AG6" s="159">
        <f t="shared" si="0"/>
        <v>44469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G7" si="1">IF(D6="","",CHOOSE(WEEKDAY(D6,1),"日","月","火","水","木","金","土"))</f>
        <v>水</v>
      </c>
      <c r="E7" s="134" t="str">
        <f t="shared" si="1"/>
        <v>木</v>
      </c>
      <c r="F7" s="134" t="str">
        <f t="shared" si="1"/>
        <v>金</v>
      </c>
      <c r="G7" s="134" t="str">
        <f t="shared" si="1"/>
        <v>土</v>
      </c>
      <c r="H7" s="161" t="str">
        <f t="shared" si="1"/>
        <v>日</v>
      </c>
      <c r="I7" s="134" t="str">
        <f t="shared" si="1"/>
        <v>月</v>
      </c>
      <c r="J7" s="134" t="str">
        <f t="shared" si="1"/>
        <v>火</v>
      </c>
      <c r="K7" s="134" t="str">
        <f t="shared" si="1"/>
        <v>水</v>
      </c>
      <c r="L7" s="134" t="str">
        <f t="shared" si="1"/>
        <v>木</v>
      </c>
      <c r="M7" s="134" t="str">
        <f t="shared" si="1"/>
        <v>金</v>
      </c>
      <c r="N7" s="134" t="str">
        <f t="shared" si="1"/>
        <v>土</v>
      </c>
      <c r="O7" s="161" t="str">
        <f t="shared" si="1"/>
        <v>日</v>
      </c>
      <c r="P7" s="134" t="str">
        <f t="shared" si="1"/>
        <v>月</v>
      </c>
      <c r="Q7" s="134" t="str">
        <f t="shared" si="1"/>
        <v>火</v>
      </c>
      <c r="R7" s="134" t="str">
        <f t="shared" si="1"/>
        <v>水</v>
      </c>
      <c r="S7" s="134" t="str">
        <f t="shared" si="1"/>
        <v>木</v>
      </c>
      <c r="T7" s="134" t="str">
        <f t="shared" si="1"/>
        <v>金</v>
      </c>
      <c r="U7" s="134" t="str">
        <f t="shared" si="1"/>
        <v>土</v>
      </c>
      <c r="V7" s="161" t="str">
        <f t="shared" si="1"/>
        <v>日</v>
      </c>
      <c r="W7" s="146" t="str">
        <f t="shared" si="1"/>
        <v>月</v>
      </c>
      <c r="X7" s="134" t="str">
        <f t="shared" si="1"/>
        <v>火</v>
      </c>
      <c r="Y7" s="134" t="str">
        <f t="shared" si="1"/>
        <v>水</v>
      </c>
      <c r="Z7" s="146" t="str">
        <f t="shared" si="1"/>
        <v>木</v>
      </c>
      <c r="AA7" s="134" t="str">
        <f t="shared" si="1"/>
        <v>金</v>
      </c>
      <c r="AB7" s="134" t="str">
        <f t="shared" si="1"/>
        <v>土</v>
      </c>
      <c r="AC7" s="161" t="str">
        <f t="shared" si="1"/>
        <v>日</v>
      </c>
      <c r="AD7" s="134" t="str">
        <f t="shared" si="1"/>
        <v>月</v>
      </c>
      <c r="AE7" s="134" t="str">
        <f t="shared" si="1"/>
        <v>火</v>
      </c>
      <c r="AF7" s="117" t="str">
        <f t="shared" si="1"/>
        <v>水</v>
      </c>
      <c r="AG7" s="134" t="str">
        <f t="shared" si="1"/>
        <v>木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39</v>
      </c>
      <c r="D8" s="107" t="s">
        <v>42</v>
      </c>
      <c r="E8" s="143" t="s">
        <v>21</v>
      </c>
      <c r="F8" s="107" t="s">
        <v>41</v>
      </c>
      <c r="G8" s="107" t="s">
        <v>28</v>
      </c>
      <c r="H8" s="107" t="s">
        <v>34</v>
      </c>
      <c r="I8" s="107" t="s">
        <v>21</v>
      </c>
      <c r="J8" s="107" t="s">
        <v>37</v>
      </c>
      <c r="K8" s="107" t="s">
        <v>24</v>
      </c>
      <c r="L8" s="107" t="s">
        <v>34</v>
      </c>
      <c r="M8" s="107" t="s">
        <v>21</v>
      </c>
      <c r="N8" s="107" t="s">
        <v>40</v>
      </c>
      <c r="O8" s="107" t="s">
        <v>37</v>
      </c>
      <c r="P8" s="107" t="s">
        <v>41</v>
      </c>
      <c r="Q8" s="107" t="s">
        <v>21</v>
      </c>
      <c r="R8" s="107" t="s">
        <v>28</v>
      </c>
      <c r="S8" s="107" t="s">
        <v>34</v>
      </c>
      <c r="T8" s="107" t="s">
        <v>21</v>
      </c>
      <c r="U8" s="107" t="s">
        <v>36</v>
      </c>
      <c r="V8" s="107" t="s">
        <v>37</v>
      </c>
      <c r="W8" s="148" t="s">
        <v>21</v>
      </c>
      <c r="X8" s="107" t="s">
        <v>37</v>
      </c>
      <c r="Y8" s="107" t="s">
        <v>24</v>
      </c>
      <c r="Z8" s="148" t="s">
        <v>34</v>
      </c>
      <c r="AA8" s="107" t="s">
        <v>21</v>
      </c>
      <c r="AB8" s="107" t="s">
        <v>21</v>
      </c>
      <c r="AC8" s="107" t="s">
        <v>37</v>
      </c>
      <c r="AD8" s="107" t="s">
        <v>28</v>
      </c>
      <c r="AE8" s="107" t="s">
        <v>34</v>
      </c>
      <c r="AF8" s="107" t="s">
        <v>21</v>
      </c>
      <c r="AG8" s="107" t="s">
        <v>42</v>
      </c>
      <c r="AH8" s="99">
        <f t="shared" ref="AH8:AH22" si="2">SUM(AN8)</f>
        <v>9</v>
      </c>
      <c r="AI8" s="100">
        <f t="shared" ref="AI8:AI25" si="3">COUNTIF(D8:AG8,"有")</f>
        <v>0</v>
      </c>
      <c r="AJ8" s="101">
        <f t="shared" ref="AJ8:AJ22" si="4">SUM(AO8:AP8)</f>
        <v>5</v>
      </c>
      <c r="AK8" s="102" t="s">
        <v>38</v>
      </c>
      <c r="AL8" s="103"/>
      <c r="AM8" s="55">
        <f>COUNTIF(D8:AG8,"日")</f>
        <v>5</v>
      </c>
      <c r="AN8" s="55">
        <f>COUNTIF(D8:AG8,"ヤ")</f>
        <v>9</v>
      </c>
      <c r="AO8" s="55">
        <f>COUNTIF(D8:AG8,"2－")</f>
        <v>2</v>
      </c>
      <c r="AP8" s="55">
        <f>COUNTIF(D8:AG8,"3－")</f>
        <v>3</v>
      </c>
      <c r="AQ8">
        <f>COUNTIF(E8:AH8,"有")</f>
        <v>0</v>
      </c>
      <c r="AR8" s="55">
        <f>COUNTIF(D8:AK8,"2早")</f>
        <v>1</v>
      </c>
      <c r="AS8" s="55">
        <f>COUNTIF(B8:AK8,"2オ")</f>
        <v>2</v>
      </c>
      <c r="AT8" s="55">
        <f>COUNTIF(D8:AL8,"3早")</f>
        <v>2</v>
      </c>
      <c r="AU8" s="55">
        <f>COUNTIF(D8:AM8,"3オ")</f>
        <v>1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41</v>
      </c>
      <c r="F9" s="107" t="s">
        <v>21</v>
      </c>
      <c r="G9" s="107" t="s">
        <v>41</v>
      </c>
      <c r="H9" s="107" t="s">
        <v>37</v>
      </c>
      <c r="I9" s="107" t="s">
        <v>41</v>
      </c>
      <c r="J9" s="107" t="s">
        <v>21</v>
      </c>
      <c r="K9" s="107" t="s">
        <v>37</v>
      </c>
      <c r="L9" s="107" t="s">
        <v>37</v>
      </c>
      <c r="M9" s="107" t="s">
        <v>41</v>
      </c>
      <c r="N9" s="107" t="s">
        <v>21</v>
      </c>
      <c r="O9" s="143" t="s">
        <v>21</v>
      </c>
      <c r="P9" s="107" t="s">
        <v>37</v>
      </c>
      <c r="Q9" s="107" t="s">
        <v>41</v>
      </c>
      <c r="R9" s="107" t="s">
        <v>37</v>
      </c>
      <c r="S9" s="107" t="s">
        <v>21</v>
      </c>
      <c r="T9" s="143" t="s">
        <v>41</v>
      </c>
      <c r="U9" s="143" t="s">
        <v>21</v>
      </c>
      <c r="V9" s="143" t="s">
        <v>21</v>
      </c>
      <c r="W9" s="148" t="s">
        <v>41</v>
      </c>
      <c r="X9" s="107" t="s">
        <v>21</v>
      </c>
      <c r="Y9" s="107" t="s">
        <v>37</v>
      </c>
      <c r="Z9" s="148" t="s">
        <v>41</v>
      </c>
      <c r="AA9" s="107" t="s">
        <v>41</v>
      </c>
      <c r="AB9" s="107" t="s">
        <v>36</v>
      </c>
      <c r="AC9" s="143" t="s">
        <v>21</v>
      </c>
      <c r="AD9" s="107" t="s">
        <v>41</v>
      </c>
      <c r="AE9" s="107" t="s">
        <v>37</v>
      </c>
      <c r="AF9" s="107" t="s">
        <v>37</v>
      </c>
      <c r="AG9" s="107" t="s">
        <v>41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9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0</v>
      </c>
      <c r="AR9" s="55">
        <f>COUNTIF(D9:AK9,"2早")</f>
        <v>0</v>
      </c>
      <c r="AS9" s="55">
        <f>COUNTIF(B9:AK9,"2オ")</f>
        <v>0</v>
      </c>
      <c r="AT9" s="55">
        <f>COUNTIF(D9:AL9,"3早")</f>
        <v>11</v>
      </c>
      <c r="AU9" s="55">
        <f>COUNTIF(D9:AM9,"3オ")</f>
        <v>1</v>
      </c>
      <c r="AV9" s="55">
        <f>COUNTIF(F9:AO9,"10:00")</f>
        <v>0</v>
      </c>
    </row>
    <row r="10" spans="1:48" ht="14">
      <c r="A10" s="19" t="s">
        <v>31</v>
      </c>
      <c r="B10" s="20" t="s">
        <v>32</v>
      </c>
      <c r="C10" s="21" t="s">
        <v>160</v>
      </c>
      <c r="D10" s="107" t="s">
        <v>21</v>
      </c>
      <c r="E10" s="107" t="s">
        <v>24</v>
      </c>
      <c r="F10" s="107" t="s">
        <v>34</v>
      </c>
      <c r="G10" s="107" t="s">
        <v>21</v>
      </c>
      <c r="H10" s="107" t="s">
        <v>21</v>
      </c>
      <c r="I10" s="107" t="s">
        <v>21</v>
      </c>
      <c r="J10" s="107" t="s">
        <v>24</v>
      </c>
      <c r="K10" s="107" t="s">
        <v>34</v>
      </c>
      <c r="L10" s="107" t="s">
        <v>21</v>
      </c>
      <c r="M10" s="107" t="s">
        <v>40</v>
      </c>
      <c r="N10" s="107" t="s">
        <v>36</v>
      </c>
      <c r="O10" s="107" t="s">
        <v>40</v>
      </c>
      <c r="P10" s="107" t="s">
        <v>42</v>
      </c>
      <c r="Q10" s="107" t="s">
        <v>42</v>
      </c>
      <c r="R10" s="107" t="s">
        <v>21</v>
      </c>
      <c r="S10" s="107" t="s">
        <v>40</v>
      </c>
      <c r="T10" s="107" t="s">
        <v>21</v>
      </c>
      <c r="U10" s="107" t="s">
        <v>42</v>
      </c>
      <c r="V10" s="107" t="s">
        <v>21</v>
      </c>
      <c r="W10" s="148" t="s">
        <v>42</v>
      </c>
      <c r="X10" s="107" t="s">
        <v>21</v>
      </c>
      <c r="Y10" s="107" t="s">
        <v>42</v>
      </c>
      <c r="Z10" s="148" t="s">
        <v>35</v>
      </c>
      <c r="AA10" s="107" t="s">
        <v>35</v>
      </c>
      <c r="AB10" s="107" t="s">
        <v>35</v>
      </c>
      <c r="AC10" s="107" t="s">
        <v>35</v>
      </c>
      <c r="AD10" s="107" t="s">
        <v>35</v>
      </c>
      <c r="AE10" s="107" t="s">
        <v>35</v>
      </c>
      <c r="AF10" s="107" t="s">
        <v>35</v>
      </c>
      <c r="AG10" s="107" t="s">
        <v>35</v>
      </c>
      <c r="AH10" s="99">
        <f t="shared" si="2"/>
        <v>9</v>
      </c>
      <c r="AI10" s="100">
        <f t="shared" si="3"/>
        <v>8</v>
      </c>
      <c r="AJ10" s="101">
        <f t="shared" si="4"/>
        <v>2</v>
      </c>
      <c r="AK10" s="102" t="s">
        <v>38</v>
      </c>
      <c r="AL10" s="103"/>
      <c r="AM10" s="55">
        <f>COUNTIF(D10:AG10,"日")</f>
        <v>0</v>
      </c>
      <c r="AN10" s="55">
        <f>COUNTIF(D10:AG10,"ヤ")</f>
        <v>9</v>
      </c>
      <c r="AO10" s="55">
        <f>COUNTIF(D10:AG10,"2－")</f>
        <v>2</v>
      </c>
      <c r="AP10" s="55">
        <f>COUNTIF(D10:AG10,"3－")</f>
        <v>0</v>
      </c>
      <c r="AQ10">
        <f>COUNTIF(E10:AH10,"有")</f>
        <v>8</v>
      </c>
      <c r="AR10" s="55">
        <f>COUNTIF(D10:AK10,"2早")</f>
        <v>3</v>
      </c>
      <c r="AS10" s="55">
        <f>COUNTIF(B10:AK10,"2オ")</f>
        <v>5</v>
      </c>
      <c r="AT10" s="55">
        <f>COUNTIF(D10:AL10,"3早")</f>
        <v>0</v>
      </c>
      <c r="AU10" s="55">
        <f>COUNTIF(D10:AM10,"3オ")</f>
        <v>1</v>
      </c>
      <c r="AV10" s="55">
        <f>COUNTIF(F10:AO10,"10:00")</f>
        <v>0</v>
      </c>
    </row>
    <row r="11" spans="1:48" ht="14">
      <c r="A11" s="19"/>
      <c r="B11" s="20"/>
      <c r="C11" s="21"/>
      <c r="D11" s="107"/>
      <c r="E11" s="107"/>
      <c r="F11" s="107"/>
      <c r="G11" s="107"/>
      <c r="H11" s="107"/>
      <c r="I11" s="107"/>
      <c r="J11" s="419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48"/>
      <c r="X11" s="107"/>
      <c r="Y11" s="107"/>
      <c r="Z11" s="148"/>
      <c r="AA11" s="107"/>
      <c r="AB11" s="107"/>
      <c r="AC11" s="107"/>
      <c r="AD11" s="107"/>
      <c r="AE11" s="107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243" t="s">
        <v>21</v>
      </c>
      <c r="E12" s="143" t="s">
        <v>21</v>
      </c>
      <c r="F12" s="107" t="s">
        <v>36</v>
      </c>
      <c r="G12" s="107" t="s">
        <v>42</v>
      </c>
      <c r="H12" s="107" t="s">
        <v>24</v>
      </c>
      <c r="I12" s="107" t="s">
        <v>34</v>
      </c>
      <c r="J12" s="107" t="s">
        <v>21</v>
      </c>
      <c r="K12" s="107" t="s">
        <v>40</v>
      </c>
      <c r="L12" s="107" t="s">
        <v>42</v>
      </c>
      <c r="M12" s="107" t="s">
        <v>24</v>
      </c>
      <c r="N12" s="107" t="s">
        <v>34</v>
      </c>
      <c r="O12" s="107" t="s">
        <v>21</v>
      </c>
      <c r="P12" s="143" t="s">
        <v>21</v>
      </c>
      <c r="Q12" s="107" t="s">
        <v>40</v>
      </c>
      <c r="R12" s="107" t="s">
        <v>24</v>
      </c>
      <c r="S12" s="107" t="s">
        <v>34</v>
      </c>
      <c r="T12" s="107" t="s">
        <v>21</v>
      </c>
      <c r="U12" s="107" t="s">
        <v>41</v>
      </c>
      <c r="V12" s="107" t="s">
        <v>42</v>
      </c>
      <c r="W12" s="148" t="s">
        <v>24</v>
      </c>
      <c r="X12" s="107" t="s">
        <v>34</v>
      </c>
      <c r="Y12" s="107" t="s">
        <v>21</v>
      </c>
      <c r="Z12" s="148" t="s">
        <v>121</v>
      </c>
      <c r="AA12" s="107" t="s">
        <v>40</v>
      </c>
      <c r="AB12" s="143" t="s">
        <v>21</v>
      </c>
      <c r="AC12" s="107" t="s">
        <v>42</v>
      </c>
      <c r="AD12" s="107" t="s">
        <v>121</v>
      </c>
      <c r="AE12" s="107" t="s">
        <v>24</v>
      </c>
      <c r="AF12" s="107" t="s">
        <v>34</v>
      </c>
      <c r="AG12" s="107" t="s">
        <v>21</v>
      </c>
      <c r="AH12" s="99">
        <f t="shared" si="2"/>
        <v>9</v>
      </c>
      <c r="AI12" s="100">
        <f t="shared" si="3"/>
        <v>0</v>
      </c>
      <c r="AJ12" s="101">
        <f t="shared" si="4"/>
        <v>5</v>
      </c>
      <c r="AK12" s="104" t="s">
        <v>48</v>
      </c>
      <c r="AL12" s="103"/>
      <c r="AM12" s="55">
        <f t="shared" ref="AM12:AM23" si="5">COUNTIF(D12:AG12,"日")</f>
        <v>0</v>
      </c>
      <c r="AN12" s="55">
        <f t="shared" ref="AN12:AN29" si="6">COUNTIF(D12:AG12,"ヤ")</f>
        <v>9</v>
      </c>
      <c r="AO12" s="55">
        <f t="shared" ref="AO12:AO29" si="7">COUNTIF(D12:AG12,"2－")</f>
        <v>5</v>
      </c>
      <c r="AP12" s="55">
        <f t="shared" ref="AP12:AP29" si="8">COUNTIF(D12:AG12,"3－")</f>
        <v>0</v>
      </c>
      <c r="AQ12">
        <f t="shared" ref="AQ12:AQ29" si="9">COUNTIF(E12:AH12,"有")</f>
        <v>0</v>
      </c>
      <c r="AR12" s="55">
        <f>COUNTIF(H12:AK12,"2早")</f>
        <v>3</v>
      </c>
      <c r="AS12" s="55">
        <f t="shared" ref="AS12:AS22" si="10">COUNTIF(B12:AK12,"2オ")</f>
        <v>4</v>
      </c>
      <c r="AT12" s="55">
        <f t="shared" ref="AT12:AT22" si="11">COUNTIF(D12:AL12,"3早")</f>
        <v>1</v>
      </c>
      <c r="AU12" s="55">
        <f t="shared" ref="AU12:AU22" si="12">COUNTIF(D12:AM12,"3オ")</f>
        <v>1</v>
      </c>
      <c r="AV12" s="55">
        <f t="shared" ref="AV12:AV22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107" t="s">
        <v>28</v>
      </c>
      <c r="E13" s="107" t="s">
        <v>34</v>
      </c>
      <c r="F13" s="107" t="s">
        <v>21</v>
      </c>
      <c r="G13" s="107" t="s">
        <v>36</v>
      </c>
      <c r="H13" s="107" t="s">
        <v>41</v>
      </c>
      <c r="I13" s="469" t="s">
        <v>141</v>
      </c>
      <c r="J13" s="107" t="s">
        <v>28</v>
      </c>
      <c r="K13" s="107" t="s">
        <v>34</v>
      </c>
      <c r="L13" s="143" t="s">
        <v>21</v>
      </c>
      <c r="M13" s="107" t="s">
        <v>42</v>
      </c>
      <c r="N13" s="107" t="s">
        <v>41</v>
      </c>
      <c r="O13" s="107" t="s">
        <v>28</v>
      </c>
      <c r="P13" s="107" t="s">
        <v>34</v>
      </c>
      <c r="Q13" s="107" t="s">
        <v>21</v>
      </c>
      <c r="R13" s="107" t="s">
        <v>40</v>
      </c>
      <c r="S13" s="107" t="s">
        <v>28</v>
      </c>
      <c r="T13" s="107" t="s">
        <v>34</v>
      </c>
      <c r="U13" s="107" t="s">
        <v>21</v>
      </c>
      <c r="V13" s="107" t="s">
        <v>41</v>
      </c>
      <c r="W13" s="471" t="s">
        <v>157</v>
      </c>
      <c r="X13" s="107" t="s">
        <v>36</v>
      </c>
      <c r="Y13" s="143" t="s">
        <v>21</v>
      </c>
      <c r="Z13" s="148" t="s">
        <v>36</v>
      </c>
      <c r="AA13" s="107" t="s">
        <v>28</v>
      </c>
      <c r="AB13" s="107" t="s">
        <v>34</v>
      </c>
      <c r="AC13" s="256" t="s">
        <v>21</v>
      </c>
      <c r="AD13" s="107" t="s">
        <v>40</v>
      </c>
      <c r="AE13" s="107" t="s">
        <v>36</v>
      </c>
      <c r="AF13" s="107" t="s">
        <v>28</v>
      </c>
      <c r="AG13" s="107" t="s">
        <v>34</v>
      </c>
      <c r="AH13" s="99">
        <f t="shared" si="2"/>
        <v>6</v>
      </c>
      <c r="AI13" s="100">
        <f t="shared" si="3"/>
        <v>0</v>
      </c>
      <c r="AJ13" s="101">
        <f t="shared" si="4"/>
        <v>6</v>
      </c>
      <c r="AK13" s="104" t="s">
        <v>48</v>
      </c>
      <c r="AL13" s="103"/>
      <c r="AM13" s="55">
        <f t="shared" si="5"/>
        <v>0</v>
      </c>
      <c r="AN13" s="55">
        <f t="shared" si="6"/>
        <v>6</v>
      </c>
      <c r="AO13" s="55">
        <f t="shared" si="7"/>
        <v>0</v>
      </c>
      <c r="AP13" s="55">
        <f t="shared" si="8"/>
        <v>6</v>
      </c>
      <c r="AQ13">
        <f t="shared" si="9"/>
        <v>0</v>
      </c>
      <c r="AR13" s="55">
        <f t="shared" ref="AR13:AR22" si="14">COUNTIF(D13:AK13,"2早")</f>
        <v>2</v>
      </c>
      <c r="AS13" s="55">
        <f t="shared" si="10"/>
        <v>1</v>
      </c>
      <c r="AT13" s="55">
        <f t="shared" si="11"/>
        <v>3</v>
      </c>
      <c r="AU13" s="55">
        <f t="shared" si="12"/>
        <v>4</v>
      </c>
      <c r="AV13" s="55">
        <f t="shared" si="13"/>
        <v>1</v>
      </c>
    </row>
    <row r="14" spans="1:48" ht="14">
      <c r="A14" s="19" t="s">
        <v>46</v>
      </c>
      <c r="B14" s="20" t="s">
        <v>32</v>
      </c>
      <c r="C14" s="32" t="s">
        <v>153</v>
      </c>
      <c r="D14" s="243" t="s">
        <v>34</v>
      </c>
      <c r="E14" s="243" t="s">
        <v>21</v>
      </c>
      <c r="F14" s="467" t="s">
        <v>157</v>
      </c>
      <c r="G14" s="107" t="s">
        <v>40</v>
      </c>
      <c r="H14" s="107" t="s">
        <v>42</v>
      </c>
      <c r="I14" s="107" t="s">
        <v>24</v>
      </c>
      <c r="J14" s="107" t="s">
        <v>34</v>
      </c>
      <c r="K14" s="107" t="s">
        <v>21</v>
      </c>
      <c r="L14" s="107" t="s">
        <v>28</v>
      </c>
      <c r="M14" s="107" t="s">
        <v>34</v>
      </c>
      <c r="N14" s="143" t="s">
        <v>21</v>
      </c>
      <c r="O14" s="143" t="s">
        <v>21</v>
      </c>
      <c r="P14" s="107" t="s">
        <v>36</v>
      </c>
      <c r="Q14" s="107" t="s">
        <v>28</v>
      </c>
      <c r="R14" s="107" t="s">
        <v>34</v>
      </c>
      <c r="S14" s="107" t="s">
        <v>21</v>
      </c>
      <c r="T14" s="107" t="s">
        <v>36</v>
      </c>
      <c r="U14" s="107" t="s">
        <v>21</v>
      </c>
      <c r="V14" s="107" t="s">
        <v>24</v>
      </c>
      <c r="W14" s="148" t="s">
        <v>34</v>
      </c>
      <c r="X14" s="107" t="s">
        <v>21</v>
      </c>
      <c r="Y14" s="107" t="s">
        <v>28</v>
      </c>
      <c r="Z14" s="148" t="s">
        <v>34</v>
      </c>
      <c r="AA14" s="107" t="s">
        <v>21</v>
      </c>
      <c r="AB14" s="107" t="s">
        <v>24</v>
      </c>
      <c r="AC14" s="107" t="s">
        <v>34</v>
      </c>
      <c r="AD14" s="107" t="s">
        <v>21</v>
      </c>
      <c r="AE14" s="107" t="s">
        <v>41</v>
      </c>
      <c r="AF14" s="107" t="s">
        <v>41</v>
      </c>
      <c r="AG14" s="107" t="s">
        <v>36</v>
      </c>
      <c r="AH14" s="99">
        <f t="shared" si="2"/>
        <v>9</v>
      </c>
      <c r="AI14" s="100">
        <f t="shared" si="3"/>
        <v>0</v>
      </c>
      <c r="AJ14" s="101">
        <f t="shared" si="4"/>
        <v>6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3</v>
      </c>
      <c r="AQ14">
        <f t="shared" si="9"/>
        <v>0</v>
      </c>
      <c r="AR14" s="55">
        <f t="shared" si="14"/>
        <v>1</v>
      </c>
      <c r="AS14" s="55">
        <f t="shared" si="10"/>
        <v>1</v>
      </c>
      <c r="AT14" s="55">
        <f t="shared" si="11"/>
        <v>2</v>
      </c>
      <c r="AU14" s="55">
        <f t="shared" si="12"/>
        <v>3</v>
      </c>
      <c r="AV14" s="55">
        <f t="shared" si="13"/>
        <v>1</v>
      </c>
    </row>
    <row r="15" spans="1:48" ht="14">
      <c r="A15" s="33" t="s">
        <v>46</v>
      </c>
      <c r="B15" s="34" t="s">
        <v>32</v>
      </c>
      <c r="C15" s="32" t="s">
        <v>52</v>
      </c>
      <c r="D15" s="107" t="s">
        <v>36</v>
      </c>
      <c r="E15" s="107" t="s">
        <v>36</v>
      </c>
      <c r="F15" s="107" t="s">
        <v>28</v>
      </c>
      <c r="G15" s="107" t="s">
        <v>34</v>
      </c>
      <c r="H15" s="107" t="s">
        <v>21</v>
      </c>
      <c r="I15" s="107" t="s">
        <v>40</v>
      </c>
      <c r="J15" s="107" t="s">
        <v>21</v>
      </c>
      <c r="K15" s="107" t="s">
        <v>42</v>
      </c>
      <c r="L15" s="107" t="s">
        <v>24</v>
      </c>
      <c r="M15" s="107" t="s">
        <v>34</v>
      </c>
      <c r="N15" s="107" t="s">
        <v>21</v>
      </c>
      <c r="O15" s="107" t="s">
        <v>36</v>
      </c>
      <c r="P15" s="467" t="s">
        <v>157</v>
      </c>
      <c r="Q15" s="143" t="s">
        <v>21</v>
      </c>
      <c r="R15" s="143" t="s">
        <v>21</v>
      </c>
      <c r="S15" s="107" t="s">
        <v>36</v>
      </c>
      <c r="T15" s="467" t="s">
        <v>157</v>
      </c>
      <c r="U15" s="107" t="s">
        <v>28</v>
      </c>
      <c r="V15" s="107" t="s">
        <v>34</v>
      </c>
      <c r="W15" s="148" t="s">
        <v>21</v>
      </c>
      <c r="X15" s="107" t="s">
        <v>40</v>
      </c>
      <c r="Y15" s="107" t="s">
        <v>40</v>
      </c>
      <c r="Z15" s="148" t="s">
        <v>24</v>
      </c>
      <c r="AA15" s="107" t="s">
        <v>34</v>
      </c>
      <c r="AB15" s="107" t="s">
        <v>21</v>
      </c>
      <c r="AC15" s="107" t="s">
        <v>40</v>
      </c>
      <c r="AD15" s="107" t="s">
        <v>42</v>
      </c>
      <c r="AE15" s="107" t="s">
        <v>21</v>
      </c>
      <c r="AF15" s="107" t="s">
        <v>36</v>
      </c>
      <c r="AG15" s="107" t="s">
        <v>21</v>
      </c>
      <c r="AH15" s="99">
        <f t="shared" si="2"/>
        <v>9</v>
      </c>
      <c r="AI15" s="100">
        <f t="shared" si="3"/>
        <v>0</v>
      </c>
      <c r="AJ15" s="101">
        <f t="shared" si="4"/>
        <v>4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2</v>
      </c>
      <c r="AP15" s="55">
        <f t="shared" si="8"/>
        <v>2</v>
      </c>
      <c r="AQ15">
        <f t="shared" si="9"/>
        <v>0</v>
      </c>
      <c r="AR15" s="55">
        <f t="shared" si="14"/>
        <v>4</v>
      </c>
      <c r="AS15" s="55">
        <f t="shared" si="10"/>
        <v>2</v>
      </c>
      <c r="AT15" s="55">
        <f t="shared" si="11"/>
        <v>0</v>
      </c>
      <c r="AU15" s="55">
        <f t="shared" si="12"/>
        <v>5</v>
      </c>
      <c r="AV15" s="55">
        <f t="shared" si="13"/>
        <v>2</v>
      </c>
    </row>
    <row r="16" spans="1:48" ht="14">
      <c r="A16" s="33" t="s">
        <v>46</v>
      </c>
      <c r="B16" s="34" t="s">
        <v>32</v>
      </c>
      <c r="C16" s="32" t="s">
        <v>53</v>
      </c>
      <c r="D16" s="243" t="s">
        <v>34</v>
      </c>
      <c r="E16" s="243" t="s">
        <v>21</v>
      </c>
      <c r="F16" s="107" t="s">
        <v>40</v>
      </c>
      <c r="G16" s="107" t="s">
        <v>21</v>
      </c>
      <c r="H16" s="107" t="s">
        <v>28</v>
      </c>
      <c r="I16" s="107" t="s">
        <v>34</v>
      </c>
      <c r="J16" s="107" t="s">
        <v>21</v>
      </c>
      <c r="K16" s="107" t="s">
        <v>36</v>
      </c>
      <c r="L16" s="107" t="s">
        <v>41</v>
      </c>
      <c r="M16" s="467" t="s">
        <v>157</v>
      </c>
      <c r="N16" s="107" t="s">
        <v>24</v>
      </c>
      <c r="O16" s="107" t="s">
        <v>34</v>
      </c>
      <c r="P16" s="107" t="s">
        <v>21</v>
      </c>
      <c r="Q16" s="107" t="s">
        <v>36</v>
      </c>
      <c r="R16" s="107" t="s">
        <v>41</v>
      </c>
      <c r="S16" s="107" t="s">
        <v>21</v>
      </c>
      <c r="T16" s="107" t="s">
        <v>28</v>
      </c>
      <c r="U16" s="107" t="s">
        <v>34</v>
      </c>
      <c r="V16" s="107" t="s">
        <v>21</v>
      </c>
      <c r="W16" s="149" t="s">
        <v>21</v>
      </c>
      <c r="X16" s="107" t="s">
        <v>41</v>
      </c>
      <c r="Y16" s="107" t="s">
        <v>36</v>
      </c>
      <c r="Z16" s="148" t="s">
        <v>40</v>
      </c>
      <c r="AA16" s="107" t="s">
        <v>24</v>
      </c>
      <c r="AB16" s="107" t="s">
        <v>34</v>
      </c>
      <c r="AC16" s="143" t="s">
        <v>21</v>
      </c>
      <c r="AD16" s="107" t="s">
        <v>24</v>
      </c>
      <c r="AE16" s="107" t="s">
        <v>34</v>
      </c>
      <c r="AF16" s="107" t="s">
        <v>21</v>
      </c>
      <c r="AG16" s="107" t="s">
        <v>40</v>
      </c>
      <c r="AH16" s="99">
        <f t="shared" si="2"/>
        <v>9</v>
      </c>
      <c r="AI16" s="100">
        <f t="shared" si="3"/>
        <v>0</v>
      </c>
      <c r="AJ16" s="101">
        <f t="shared" si="4"/>
        <v>5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3</v>
      </c>
      <c r="AP16" s="55">
        <f t="shared" si="8"/>
        <v>2</v>
      </c>
      <c r="AQ16">
        <f t="shared" si="9"/>
        <v>0</v>
      </c>
      <c r="AR16" s="55">
        <f t="shared" si="14"/>
        <v>3</v>
      </c>
      <c r="AS16" s="55">
        <f t="shared" si="10"/>
        <v>0</v>
      </c>
      <c r="AT16" s="55">
        <f t="shared" si="11"/>
        <v>3</v>
      </c>
      <c r="AU16" s="55">
        <f t="shared" si="12"/>
        <v>3</v>
      </c>
      <c r="AV16" s="55">
        <f t="shared" si="13"/>
        <v>1</v>
      </c>
    </row>
    <row r="17" spans="1:48" ht="14">
      <c r="A17" s="19" t="s">
        <v>46</v>
      </c>
      <c r="B17" s="34" t="s">
        <v>32</v>
      </c>
      <c r="C17" s="32" t="s">
        <v>54</v>
      </c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7"/>
      <c r="X17" s="224"/>
      <c r="Y17" s="224"/>
      <c r="Z17" s="227"/>
      <c r="AA17" s="224"/>
      <c r="AB17" s="224"/>
      <c r="AC17" s="224"/>
      <c r="AD17" s="224"/>
      <c r="AE17" s="224"/>
      <c r="AF17" s="224"/>
      <c r="AG17" s="224"/>
      <c r="AH17" s="99">
        <f t="shared" si="2"/>
        <v>0</v>
      </c>
      <c r="AI17" s="100">
        <f t="shared" si="3"/>
        <v>0</v>
      </c>
      <c r="AJ17" s="101">
        <f t="shared" si="4"/>
        <v>0</v>
      </c>
      <c r="AK17" s="104" t="s">
        <v>48</v>
      </c>
      <c r="AL17" s="103"/>
      <c r="AM17" s="55">
        <f t="shared" si="5"/>
        <v>0</v>
      </c>
      <c r="AN17" s="55">
        <f t="shared" si="6"/>
        <v>0</v>
      </c>
      <c r="AO17" s="55">
        <f t="shared" si="7"/>
        <v>0</v>
      </c>
      <c r="AP17" s="55">
        <f t="shared" si="8"/>
        <v>0</v>
      </c>
      <c r="AQ17">
        <f t="shared" si="9"/>
        <v>0</v>
      </c>
      <c r="AR17" s="55">
        <f t="shared" si="14"/>
        <v>0</v>
      </c>
      <c r="AS17" s="55">
        <f t="shared" si="10"/>
        <v>0</v>
      </c>
      <c r="AT17" s="55">
        <f t="shared" si="11"/>
        <v>0</v>
      </c>
      <c r="AU17" s="55">
        <f t="shared" si="12"/>
        <v>0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243" t="s">
        <v>21</v>
      </c>
      <c r="E18" s="107" t="s">
        <v>42</v>
      </c>
      <c r="F18" s="107" t="s">
        <v>21</v>
      </c>
      <c r="G18" s="107" t="s">
        <v>24</v>
      </c>
      <c r="H18" s="107" t="s">
        <v>34</v>
      </c>
      <c r="I18" s="107" t="s">
        <v>21</v>
      </c>
      <c r="J18" s="107" t="s">
        <v>41</v>
      </c>
      <c r="K18" s="107" t="s">
        <v>28</v>
      </c>
      <c r="L18" s="107" t="s">
        <v>34</v>
      </c>
      <c r="M18" s="107" t="s">
        <v>21</v>
      </c>
      <c r="N18" s="107" t="s">
        <v>21</v>
      </c>
      <c r="O18" s="107" t="s">
        <v>42</v>
      </c>
      <c r="P18" s="107" t="s">
        <v>24</v>
      </c>
      <c r="Q18" s="107" t="s">
        <v>34</v>
      </c>
      <c r="R18" s="107" t="s">
        <v>21</v>
      </c>
      <c r="S18" s="107" t="s">
        <v>41</v>
      </c>
      <c r="T18" s="107" t="s">
        <v>42</v>
      </c>
      <c r="U18" s="107" t="s">
        <v>24</v>
      </c>
      <c r="V18" s="107" t="s">
        <v>34</v>
      </c>
      <c r="W18" s="148" t="s">
        <v>21</v>
      </c>
      <c r="X18" s="107" t="s">
        <v>42</v>
      </c>
      <c r="Y18" s="432" t="s">
        <v>157</v>
      </c>
      <c r="Z18" s="148" t="s">
        <v>28</v>
      </c>
      <c r="AA18" s="107" t="s">
        <v>34</v>
      </c>
      <c r="AB18" s="107" t="s">
        <v>21</v>
      </c>
      <c r="AC18" s="107" t="s">
        <v>41</v>
      </c>
      <c r="AD18" s="107" t="s">
        <v>36</v>
      </c>
      <c r="AE18" s="107" t="s">
        <v>42</v>
      </c>
      <c r="AF18" s="107" t="s">
        <v>21</v>
      </c>
      <c r="AG18" s="107" t="s">
        <v>28</v>
      </c>
      <c r="AH18" s="99">
        <f t="shared" si="2"/>
        <v>9</v>
      </c>
      <c r="AI18" s="100">
        <f t="shared" si="3"/>
        <v>0</v>
      </c>
      <c r="AJ18" s="101">
        <f t="shared" si="4"/>
        <v>6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3</v>
      </c>
      <c r="AP18" s="55">
        <f t="shared" si="8"/>
        <v>3</v>
      </c>
      <c r="AQ18">
        <f t="shared" si="9"/>
        <v>0</v>
      </c>
      <c r="AR18" s="55">
        <f t="shared" si="14"/>
        <v>0</v>
      </c>
      <c r="AS18" s="55">
        <f t="shared" si="10"/>
        <v>5</v>
      </c>
      <c r="AT18" s="55">
        <f t="shared" si="11"/>
        <v>3</v>
      </c>
      <c r="AU18" s="55">
        <f t="shared" si="12"/>
        <v>1</v>
      </c>
      <c r="AV18" s="55">
        <f t="shared" si="13"/>
        <v>1</v>
      </c>
    </row>
    <row r="19" spans="1:48" ht="14">
      <c r="A19" s="19" t="s">
        <v>46</v>
      </c>
      <c r="B19" s="20" t="s">
        <v>32</v>
      </c>
      <c r="C19" s="32" t="s">
        <v>56</v>
      </c>
      <c r="D19" s="107" t="s">
        <v>24</v>
      </c>
      <c r="E19" s="107" t="s">
        <v>34</v>
      </c>
      <c r="F19" s="107" t="s">
        <v>21</v>
      </c>
      <c r="G19" s="107" t="s">
        <v>21</v>
      </c>
      <c r="H19" s="107" t="s">
        <v>40</v>
      </c>
      <c r="I19" s="107" t="s">
        <v>42</v>
      </c>
      <c r="J19" s="107" t="s">
        <v>42</v>
      </c>
      <c r="K19" s="107" t="s">
        <v>41</v>
      </c>
      <c r="L19" s="143" t="s">
        <v>40</v>
      </c>
      <c r="M19" s="107" t="s">
        <v>21</v>
      </c>
      <c r="N19" s="107" t="s">
        <v>28</v>
      </c>
      <c r="O19" s="107" t="s">
        <v>34</v>
      </c>
      <c r="P19" s="107" t="s">
        <v>21</v>
      </c>
      <c r="Q19" s="107" t="s">
        <v>21</v>
      </c>
      <c r="R19" s="107" t="s">
        <v>42</v>
      </c>
      <c r="S19" s="107" t="s">
        <v>24</v>
      </c>
      <c r="T19" s="107" t="s">
        <v>34</v>
      </c>
      <c r="U19" s="107" t="s">
        <v>21</v>
      </c>
      <c r="V19" s="107" t="s">
        <v>40</v>
      </c>
      <c r="W19" s="148" t="s">
        <v>36</v>
      </c>
      <c r="X19" s="107" t="s">
        <v>28</v>
      </c>
      <c r="Y19" s="107" t="s">
        <v>34</v>
      </c>
      <c r="Z19" s="148" t="s">
        <v>21</v>
      </c>
      <c r="AA19" s="467" t="s">
        <v>157</v>
      </c>
      <c r="AB19" s="107" t="s">
        <v>40</v>
      </c>
      <c r="AC19" s="107" t="s">
        <v>24</v>
      </c>
      <c r="AD19" s="107" t="s">
        <v>34</v>
      </c>
      <c r="AE19" s="107" t="s">
        <v>21</v>
      </c>
      <c r="AF19" s="107" t="s">
        <v>42</v>
      </c>
      <c r="AG19" s="107" t="s">
        <v>21</v>
      </c>
      <c r="AH19" s="99">
        <f t="shared" si="2"/>
        <v>9</v>
      </c>
      <c r="AI19" s="100">
        <f t="shared" si="3"/>
        <v>0</v>
      </c>
      <c r="AJ19" s="101">
        <f t="shared" si="4"/>
        <v>5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2</v>
      </c>
      <c r="AQ19">
        <f t="shared" si="9"/>
        <v>0</v>
      </c>
      <c r="AR19" s="55">
        <f t="shared" si="14"/>
        <v>4</v>
      </c>
      <c r="AS19" s="55">
        <f t="shared" si="10"/>
        <v>4</v>
      </c>
      <c r="AT19" s="55">
        <f t="shared" si="11"/>
        <v>1</v>
      </c>
      <c r="AU19" s="55">
        <f t="shared" si="12"/>
        <v>1</v>
      </c>
      <c r="AV19" s="55">
        <f t="shared" si="13"/>
        <v>1</v>
      </c>
    </row>
    <row r="20" spans="1:48" ht="14">
      <c r="A20" s="19" t="s">
        <v>46</v>
      </c>
      <c r="B20" s="34" t="s">
        <v>32</v>
      </c>
      <c r="C20" s="32" t="s">
        <v>57</v>
      </c>
      <c r="D20" s="107" t="s">
        <v>40</v>
      </c>
      <c r="E20" s="107" t="s">
        <v>40</v>
      </c>
      <c r="F20" s="107" t="s">
        <v>24</v>
      </c>
      <c r="G20" s="107" t="s">
        <v>34</v>
      </c>
      <c r="H20" s="107" t="s">
        <v>21</v>
      </c>
      <c r="I20" s="107" t="s">
        <v>21</v>
      </c>
      <c r="J20" s="107" t="s">
        <v>40</v>
      </c>
      <c r="K20" s="143" t="s">
        <v>21</v>
      </c>
      <c r="L20" s="107" t="s">
        <v>21</v>
      </c>
      <c r="M20" s="107" t="s">
        <v>28</v>
      </c>
      <c r="N20" s="107" t="s">
        <v>34</v>
      </c>
      <c r="O20" s="107" t="s">
        <v>21</v>
      </c>
      <c r="P20" s="107" t="s">
        <v>40</v>
      </c>
      <c r="Q20" s="107" t="s">
        <v>24</v>
      </c>
      <c r="R20" s="107" t="s">
        <v>34</v>
      </c>
      <c r="S20" s="107" t="s">
        <v>21</v>
      </c>
      <c r="T20" s="107" t="s">
        <v>40</v>
      </c>
      <c r="U20" s="467" t="s">
        <v>157</v>
      </c>
      <c r="V20" s="107" t="s">
        <v>28</v>
      </c>
      <c r="W20" s="148" t="s">
        <v>34</v>
      </c>
      <c r="X20" s="107" t="s">
        <v>21</v>
      </c>
      <c r="Y20" s="107" t="s">
        <v>41</v>
      </c>
      <c r="Z20" s="148" t="s">
        <v>42</v>
      </c>
      <c r="AA20" s="107" t="s">
        <v>21</v>
      </c>
      <c r="AB20" s="107" t="s">
        <v>42</v>
      </c>
      <c r="AC20" s="107" t="s">
        <v>36</v>
      </c>
      <c r="AD20" s="432" t="s">
        <v>157</v>
      </c>
      <c r="AE20" s="107" t="s">
        <v>28</v>
      </c>
      <c r="AF20" s="107" t="s">
        <v>34</v>
      </c>
      <c r="AG20" s="107" t="s">
        <v>21</v>
      </c>
      <c r="AH20" s="99">
        <f t="shared" si="2"/>
        <v>9</v>
      </c>
      <c r="AI20" s="100">
        <f t="shared" si="3"/>
        <v>0</v>
      </c>
      <c r="AJ20" s="101">
        <f t="shared" si="4"/>
        <v>5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2</v>
      </c>
      <c r="AP20" s="55">
        <f t="shared" si="8"/>
        <v>3</v>
      </c>
      <c r="AQ20">
        <f t="shared" si="9"/>
        <v>0</v>
      </c>
      <c r="AR20" s="55">
        <f t="shared" si="14"/>
        <v>5</v>
      </c>
      <c r="AS20" s="55">
        <f t="shared" si="10"/>
        <v>2</v>
      </c>
      <c r="AT20" s="55">
        <f t="shared" si="11"/>
        <v>1</v>
      </c>
      <c r="AU20" s="55">
        <f t="shared" si="12"/>
        <v>1</v>
      </c>
      <c r="AV20" s="55">
        <f t="shared" si="13"/>
        <v>2</v>
      </c>
    </row>
    <row r="21" spans="1:48" ht="14">
      <c r="A21" s="294" t="s">
        <v>46</v>
      </c>
      <c r="B21" s="37" t="s">
        <v>32</v>
      </c>
      <c r="C21" s="38" t="s">
        <v>129</v>
      </c>
      <c r="D21" s="107" t="s">
        <v>41</v>
      </c>
      <c r="E21" s="143" t="s">
        <v>28</v>
      </c>
      <c r="F21" s="143" t="s">
        <v>34</v>
      </c>
      <c r="G21" s="143" t="s">
        <v>21</v>
      </c>
      <c r="H21" s="143" t="s">
        <v>21</v>
      </c>
      <c r="I21" s="107" t="s">
        <v>36</v>
      </c>
      <c r="J21" s="107" t="s">
        <v>36</v>
      </c>
      <c r="K21" s="432" t="s">
        <v>157</v>
      </c>
      <c r="L21" s="107" t="s">
        <v>21</v>
      </c>
      <c r="M21" s="107" t="s">
        <v>21</v>
      </c>
      <c r="N21" s="107" t="s">
        <v>42</v>
      </c>
      <c r="O21" s="107" t="s">
        <v>41</v>
      </c>
      <c r="P21" s="107" t="s">
        <v>28</v>
      </c>
      <c r="Q21" s="107" t="s">
        <v>34</v>
      </c>
      <c r="R21" s="107" t="s">
        <v>21</v>
      </c>
      <c r="S21" s="107" t="s">
        <v>21</v>
      </c>
      <c r="T21" s="143" t="s">
        <v>24</v>
      </c>
      <c r="U21" s="143" t="s">
        <v>34</v>
      </c>
      <c r="V21" s="143" t="s">
        <v>21</v>
      </c>
      <c r="W21" s="148" t="s">
        <v>40</v>
      </c>
      <c r="X21" s="107" t="s">
        <v>24</v>
      </c>
      <c r="Y21" s="107" t="s">
        <v>34</v>
      </c>
      <c r="Z21" s="148" t="s">
        <v>21</v>
      </c>
      <c r="AA21" s="107" t="s">
        <v>36</v>
      </c>
      <c r="AB21" s="107" t="s">
        <v>28</v>
      </c>
      <c r="AC21" s="107" t="s">
        <v>34</v>
      </c>
      <c r="AD21" s="107" t="s">
        <v>21</v>
      </c>
      <c r="AE21" s="107" t="s">
        <v>40</v>
      </c>
      <c r="AF21" s="107" t="s">
        <v>24</v>
      </c>
      <c r="AG21" s="107" t="s">
        <v>34</v>
      </c>
      <c r="AH21" s="99">
        <f t="shared" si="2"/>
        <v>9</v>
      </c>
      <c r="AI21" s="100">
        <f t="shared" si="3"/>
        <v>0</v>
      </c>
      <c r="AJ21" s="101">
        <f t="shared" si="4"/>
        <v>6</v>
      </c>
      <c r="AK21" s="104" t="s">
        <v>48</v>
      </c>
      <c r="AM21" s="55">
        <f t="shared" si="5"/>
        <v>0</v>
      </c>
      <c r="AN21" s="55">
        <f t="shared" si="6"/>
        <v>9</v>
      </c>
      <c r="AO21" s="55">
        <f t="shared" si="7"/>
        <v>3</v>
      </c>
      <c r="AP21" s="55">
        <f t="shared" si="8"/>
        <v>3</v>
      </c>
      <c r="AQ21">
        <f t="shared" si="9"/>
        <v>0</v>
      </c>
      <c r="AR21" s="55">
        <f t="shared" si="14"/>
        <v>2</v>
      </c>
      <c r="AS21" s="55">
        <f t="shared" si="10"/>
        <v>1</v>
      </c>
      <c r="AT21" s="55">
        <f t="shared" si="11"/>
        <v>2</v>
      </c>
      <c r="AU21" s="55">
        <f t="shared" si="12"/>
        <v>3</v>
      </c>
      <c r="AV21" s="55">
        <f t="shared" si="13"/>
        <v>1</v>
      </c>
    </row>
    <row r="22" spans="1:48" ht="14">
      <c r="A22" s="433" t="s">
        <v>46</v>
      </c>
      <c r="B22" s="37" t="s">
        <v>32</v>
      </c>
      <c r="C22" s="449" t="s">
        <v>166</v>
      </c>
      <c r="D22" s="143" t="s">
        <v>21</v>
      </c>
      <c r="E22" s="143" t="s">
        <v>21</v>
      </c>
      <c r="F22" s="107" t="s">
        <v>42</v>
      </c>
      <c r="G22" s="467" t="s">
        <v>157</v>
      </c>
      <c r="H22" s="107" t="s">
        <v>36</v>
      </c>
      <c r="I22" s="107" t="s">
        <v>28</v>
      </c>
      <c r="J22" s="107" t="s">
        <v>34</v>
      </c>
      <c r="K22" s="107" t="s">
        <v>21</v>
      </c>
      <c r="L22" s="107" t="s">
        <v>36</v>
      </c>
      <c r="M22" s="107" t="s">
        <v>36</v>
      </c>
      <c r="N22" s="107" t="s">
        <v>21</v>
      </c>
      <c r="O22" s="107" t="s">
        <v>24</v>
      </c>
      <c r="P22" s="143" t="s">
        <v>34</v>
      </c>
      <c r="Q22" s="107" t="s">
        <v>21</v>
      </c>
      <c r="R22" s="107" t="s">
        <v>36</v>
      </c>
      <c r="S22" s="107" t="s">
        <v>42</v>
      </c>
      <c r="T22" s="107" t="s">
        <v>21</v>
      </c>
      <c r="U22" s="143" t="s">
        <v>40</v>
      </c>
      <c r="V22" s="107" t="s">
        <v>36</v>
      </c>
      <c r="W22" s="148" t="s">
        <v>28</v>
      </c>
      <c r="X22" s="107" t="s">
        <v>34</v>
      </c>
      <c r="Y22" s="107" t="s">
        <v>21</v>
      </c>
      <c r="Z22" s="148" t="s">
        <v>21</v>
      </c>
      <c r="AA22" s="107" t="s">
        <v>42</v>
      </c>
      <c r="AB22" s="143" t="s">
        <v>41</v>
      </c>
      <c r="AC22" s="107" t="s">
        <v>28</v>
      </c>
      <c r="AD22" s="143" t="s">
        <v>34</v>
      </c>
      <c r="AE22" s="107" t="s">
        <v>21</v>
      </c>
      <c r="AF22" s="107" t="s">
        <v>40</v>
      </c>
      <c r="AG22" s="107" t="s">
        <v>24</v>
      </c>
      <c r="AH22" s="99">
        <f t="shared" si="2"/>
        <v>9</v>
      </c>
      <c r="AI22" s="100">
        <f t="shared" si="3"/>
        <v>0</v>
      </c>
      <c r="AJ22" s="101">
        <f t="shared" si="4"/>
        <v>5</v>
      </c>
      <c r="AK22" s="104" t="s">
        <v>48</v>
      </c>
      <c r="AL22" s="98"/>
      <c r="AM22" s="55">
        <f t="shared" si="5"/>
        <v>0</v>
      </c>
      <c r="AN22" s="55">
        <f t="shared" si="6"/>
        <v>9</v>
      </c>
      <c r="AO22" s="55">
        <f t="shared" si="7"/>
        <v>2</v>
      </c>
      <c r="AP22" s="55">
        <f t="shared" si="8"/>
        <v>3</v>
      </c>
      <c r="AQ22">
        <f t="shared" si="9"/>
        <v>0</v>
      </c>
      <c r="AR22" s="55">
        <f t="shared" si="14"/>
        <v>2</v>
      </c>
      <c r="AS22" s="55">
        <f t="shared" si="10"/>
        <v>3</v>
      </c>
      <c r="AT22" s="55">
        <f t="shared" si="11"/>
        <v>1</v>
      </c>
      <c r="AU22" s="55">
        <f t="shared" si="12"/>
        <v>5</v>
      </c>
      <c r="AV22" s="55">
        <f t="shared" si="13"/>
        <v>1</v>
      </c>
    </row>
    <row r="23" spans="1:48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48"/>
      <c r="X23" s="107"/>
      <c r="Y23" s="107"/>
      <c r="Z23" s="148"/>
      <c r="AA23" s="107"/>
      <c r="AB23" s="107"/>
      <c r="AC23" s="107"/>
      <c r="AD23" s="432"/>
      <c r="AE23" s="107"/>
      <c r="AF23" s="107"/>
      <c r="AG23" s="107"/>
      <c r="AH23" s="99">
        <f>SUM(AN25)</f>
        <v>0</v>
      </c>
      <c r="AI23" s="100">
        <f t="shared" si="3"/>
        <v>0</v>
      </c>
      <c r="AJ23" s="101">
        <f>SUM(AO25:AP25)</f>
        <v>0</v>
      </c>
      <c r="AK23" s="373"/>
      <c r="AL23" s="98"/>
      <c r="AM23" s="55">
        <f t="shared" si="5"/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48"/>
      <c r="X24" s="107"/>
      <c r="Y24" s="107"/>
      <c r="Z24" s="148"/>
      <c r="AA24" s="107"/>
      <c r="AB24" s="107"/>
      <c r="AC24" s="107"/>
      <c r="AD24" s="107"/>
      <c r="AE24" s="107"/>
      <c r="AF24" s="107"/>
      <c r="AG24" s="107"/>
      <c r="AH24" s="99">
        <f>SUM(AN26)</f>
        <v>0</v>
      </c>
      <c r="AI24" s="100">
        <f t="shared" si="3"/>
        <v>0</v>
      </c>
      <c r="AJ24" s="101">
        <f>SUM(AO26:AP26)</f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48"/>
      <c r="X25" s="107"/>
      <c r="Y25" s="107"/>
      <c r="Z25" s="148"/>
      <c r="AA25" s="107"/>
      <c r="AB25" s="107"/>
      <c r="AC25" s="107"/>
      <c r="AD25" s="107"/>
      <c r="AE25" s="107"/>
      <c r="AF25" s="107"/>
      <c r="AG25" s="107"/>
      <c r="AH25" s="99">
        <f>SUM(AN27)</f>
        <v>0</v>
      </c>
      <c r="AI25" s="100">
        <f t="shared" si="3"/>
        <v>0</v>
      </c>
      <c r="AJ25" s="101">
        <f>SUM(AO27:AP27)</f>
        <v>0</v>
      </c>
      <c r="AK25" s="228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8" t="s">
        <v>62</v>
      </c>
      <c r="B26" s="1258"/>
      <c r="C26" s="1258"/>
      <c r="D26" s="454"/>
      <c r="E26" s="450"/>
      <c r="F26" s="468"/>
      <c r="G26" s="166"/>
      <c r="H26" s="450"/>
      <c r="I26" s="470"/>
      <c r="J26" s="453"/>
      <c r="K26" s="462"/>
      <c r="L26" s="455"/>
      <c r="M26" s="371"/>
      <c r="N26" s="450"/>
      <c r="O26" s="461"/>
      <c r="P26" s="456"/>
      <c r="Q26" s="458"/>
      <c r="R26" s="454"/>
      <c r="S26" s="450"/>
      <c r="T26" s="371"/>
      <c r="U26" s="371"/>
      <c r="V26" s="450"/>
      <c r="W26" s="371"/>
      <c r="X26" s="459"/>
      <c r="Y26" s="371"/>
      <c r="Z26" s="450"/>
      <c r="AA26" s="371"/>
      <c r="AB26" s="461"/>
      <c r="AC26" s="450"/>
      <c r="AD26" s="127"/>
      <c r="AE26" s="472"/>
      <c r="AF26" s="46"/>
      <c r="AG26" s="41"/>
      <c r="AH26" s="108"/>
      <c r="AI26" s="109"/>
      <c r="AJ26" s="110"/>
      <c r="AK26" s="111"/>
      <c r="AM26" s="55">
        <f>COUNTIF(D25:AG25,"日")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 t="s">
        <v>63</v>
      </c>
      <c r="B27" s="1259"/>
      <c r="C27" s="49"/>
      <c r="D27" s="1292"/>
      <c r="E27" s="1290"/>
      <c r="F27" s="1290"/>
      <c r="G27" s="1291"/>
      <c r="H27" s="1290"/>
      <c r="I27" s="1290"/>
      <c r="J27" s="1290"/>
      <c r="K27" s="1290" t="s">
        <v>182</v>
      </c>
      <c r="L27" s="1290"/>
      <c r="M27" s="1290"/>
      <c r="N27" s="1290"/>
      <c r="O27" s="1290"/>
      <c r="P27" s="1290"/>
      <c r="Q27" s="1290"/>
      <c r="R27" s="1291"/>
      <c r="S27" s="1290"/>
      <c r="T27" s="1290"/>
      <c r="U27" s="1290"/>
      <c r="V27" s="1290"/>
      <c r="W27" s="1290"/>
      <c r="X27" s="1290"/>
      <c r="Y27" s="1297"/>
      <c r="Z27" s="1290" t="s">
        <v>84</v>
      </c>
      <c r="AA27" s="1290"/>
      <c r="AB27" s="1290"/>
      <c r="AC27" s="1290"/>
      <c r="AD27" s="1290"/>
      <c r="AE27" s="1290"/>
      <c r="AF27" s="1290"/>
      <c r="AG27" s="1286" t="s">
        <v>67</v>
      </c>
      <c r="AH27" s="1324" t="s">
        <v>183</v>
      </c>
      <c r="AI27" s="1325"/>
      <c r="AJ27" s="1325"/>
      <c r="AK27" s="1326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49"/>
      <c r="D28" s="1292"/>
      <c r="E28" s="1290"/>
      <c r="F28" s="1290"/>
      <c r="G28" s="1291"/>
      <c r="H28" s="1290"/>
      <c r="I28" s="1290"/>
      <c r="J28" s="1290"/>
      <c r="K28" s="1290"/>
      <c r="L28" s="1290"/>
      <c r="M28" s="1290"/>
      <c r="N28" s="1290"/>
      <c r="O28" s="1290"/>
      <c r="P28" s="1290"/>
      <c r="Q28" s="1290"/>
      <c r="R28" s="1291"/>
      <c r="S28" s="1290"/>
      <c r="T28" s="1290"/>
      <c r="U28" s="1290"/>
      <c r="V28" s="1290"/>
      <c r="W28" s="1290"/>
      <c r="X28" s="1290"/>
      <c r="Y28" s="1297"/>
      <c r="Z28" s="1290"/>
      <c r="AA28" s="1290"/>
      <c r="AB28" s="1290"/>
      <c r="AC28" s="1290"/>
      <c r="AD28" s="1290"/>
      <c r="AE28" s="1290"/>
      <c r="AF28" s="1290"/>
      <c r="AG28" s="1287"/>
      <c r="AH28" s="1327"/>
      <c r="AI28" s="1328"/>
      <c r="AJ28" s="1328"/>
      <c r="AK28" s="1329"/>
      <c r="AN28" s="55">
        <f t="shared" si="6"/>
        <v>0</v>
      </c>
      <c r="AO28" s="55">
        <f t="shared" si="7"/>
        <v>0</v>
      </c>
      <c r="AP28" s="55">
        <f t="shared" si="8"/>
        <v>0</v>
      </c>
      <c r="AQ28">
        <f t="shared" si="9"/>
        <v>0</v>
      </c>
    </row>
    <row r="29" spans="1:48" ht="14">
      <c r="A29" s="1259"/>
      <c r="B29" s="1259"/>
      <c r="C29" s="21"/>
      <c r="D29" s="1292"/>
      <c r="E29" s="1290"/>
      <c r="F29" s="1290"/>
      <c r="G29" s="1291"/>
      <c r="H29" s="1290"/>
      <c r="I29" s="1290"/>
      <c r="J29" s="1290"/>
      <c r="K29" s="1290"/>
      <c r="L29" s="1290"/>
      <c r="M29" s="1290"/>
      <c r="N29" s="1290"/>
      <c r="O29" s="1290"/>
      <c r="P29" s="1290"/>
      <c r="Q29" s="1290"/>
      <c r="R29" s="1291"/>
      <c r="S29" s="1290"/>
      <c r="T29" s="1290"/>
      <c r="U29" s="1290"/>
      <c r="V29" s="1290"/>
      <c r="W29" s="1290"/>
      <c r="X29" s="1290"/>
      <c r="Y29" s="1297"/>
      <c r="Z29" s="1290"/>
      <c r="AA29" s="1290"/>
      <c r="AB29" s="1290"/>
      <c r="AC29" s="1290"/>
      <c r="AD29" s="1290"/>
      <c r="AE29" s="1290"/>
      <c r="AF29" s="1290"/>
      <c r="AG29" s="1287"/>
      <c r="AH29" s="1327"/>
      <c r="AI29" s="1328"/>
      <c r="AJ29" s="1328"/>
      <c r="AK29" s="1329"/>
      <c r="AN29" s="55">
        <f t="shared" si="6"/>
        <v>0</v>
      </c>
      <c r="AO29" s="55">
        <f t="shared" si="7"/>
        <v>0</v>
      </c>
      <c r="AP29" s="55">
        <f t="shared" si="8"/>
        <v>0</v>
      </c>
      <c r="AQ29">
        <f t="shared" si="9"/>
        <v>0</v>
      </c>
    </row>
    <row r="30" spans="1:48" ht="14">
      <c r="A30" s="1259"/>
      <c r="B30" s="1259"/>
      <c r="C30" s="50"/>
      <c r="D30" s="1292"/>
      <c r="E30" s="1290"/>
      <c r="F30" s="1290"/>
      <c r="G30" s="1291"/>
      <c r="H30" s="1290"/>
      <c r="I30" s="1290"/>
      <c r="J30" s="1290"/>
      <c r="K30" s="1290"/>
      <c r="L30" s="1290"/>
      <c r="M30" s="1290"/>
      <c r="N30" s="1290"/>
      <c r="O30" s="1290"/>
      <c r="P30" s="1290"/>
      <c r="Q30" s="1290"/>
      <c r="R30" s="1291"/>
      <c r="S30" s="1290"/>
      <c r="T30" s="1290"/>
      <c r="U30" s="1290"/>
      <c r="V30" s="1290"/>
      <c r="W30" s="1290"/>
      <c r="X30" s="1290"/>
      <c r="Y30" s="1297"/>
      <c r="Z30" s="1290"/>
      <c r="AA30" s="1290"/>
      <c r="AB30" s="1290"/>
      <c r="AC30" s="1290"/>
      <c r="AD30" s="1290"/>
      <c r="AE30" s="1290"/>
      <c r="AF30" s="1290"/>
      <c r="AG30" s="1287"/>
      <c r="AH30" s="1327"/>
      <c r="AI30" s="1328"/>
      <c r="AJ30" s="1328"/>
      <c r="AK30" s="1329"/>
    </row>
    <row r="31" spans="1:48" ht="14">
      <c r="A31" s="1259"/>
      <c r="B31" s="1259"/>
      <c r="C31" s="51"/>
      <c r="D31" s="1292"/>
      <c r="E31" s="1290"/>
      <c r="F31" s="1290"/>
      <c r="G31" s="1291"/>
      <c r="H31" s="1290"/>
      <c r="I31" s="1290"/>
      <c r="J31" s="1290"/>
      <c r="K31" s="1290"/>
      <c r="L31" s="1290"/>
      <c r="M31" s="1290"/>
      <c r="N31" s="1290"/>
      <c r="O31" s="1290"/>
      <c r="P31" s="1290"/>
      <c r="Q31" s="1290"/>
      <c r="R31" s="1291"/>
      <c r="S31" s="1290"/>
      <c r="T31" s="1290"/>
      <c r="U31" s="1290"/>
      <c r="V31" s="1290"/>
      <c r="W31" s="1290"/>
      <c r="X31" s="1290"/>
      <c r="Y31" s="1297"/>
      <c r="Z31" s="1290"/>
      <c r="AA31" s="1290"/>
      <c r="AB31" s="1290"/>
      <c r="AC31" s="1290"/>
      <c r="AD31" s="1290"/>
      <c r="AE31" s="1290"/>
      <c r="AF31" s="1290"/>
      <c r="AG31" s="1287"/>
      <c r="AH31" s="1327"/>
      <c r="AI31" s="1328"/>
      <c r="AJ31" s="1328"/>
      <c r="AK31" s="1329"/>
    </row>
    <row r="32" spans="1:48" ht="14">
      <c r="A32" s="1259"/>
      <c r="B32" s="1259"/>
      <c r="C32" s="52"/>
      <c r="D32" s="1292"/>
      <c r="E32" s="1290"/>
      <c r="F32" s="1290"/>
      <c r="G32" s="1291"/>
      <c r="H32" s="1290"/>
      <c r="I32" s="1290"/>
      <c r="J32" s="1290"/>
      <c r="K32" s="1290"/>
      <c r="L32" s="1290"/>
      <c r="M32" s="1290"/>
      <c r="N32" s="1290"/>
      <c r="O32" s="1290"/>
      <c r="P32" s="1290"/>
      <c r="Q32" s="1290"/>
      <c r="R32" s="1291"/>
      <c r="S32" s="1290"/>
      <c r="T32" s="1290"/>
      <c r="U32" s="1290"/>
      <c r="V32" s="1290"/>
      <c r="W32" s="1290"/>
      <c r="X32" s="1290"/>
      <c r="Y32" s="1297"/>
      <c r="Z32" s="1290"/>
      <c r="AA32" s="1290"/>
      <c r="AB32" s="1290"/>
      <c r="AC32" s="1290"/>
      <c r="AD32" s="1290"/>
      <c r="AE32" s="1290"/>
      <c r="AF32" s="1290"/>
      <c r="AG32" s="1288"/>
      <c r="AH32" s="1330"/>
      <c r="AI32" s="1331"/>
      <c r="AJ32" s="1331"/>
      <c r="AK32" s="1332"/>
    </row>
    <row r="33" spans="3:33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3" ht="14">
      <c r="C34" s="54">
        <v>0.27083333333333298</v>
      </c>
      <c r="D34" s="55">
        <f t="shared" ref="D34:AG34" si="15">COUNTIF(D7:D24,"6：30")</f>
        <v>0</v>
      </c>
      <c r="E34" s="55">
        <f t="shared" si="15"/>
        <v>0</v>
      </c>
      <c r="F34" s="55">
        <f t="shared" si="15"/>
        <v>0</v>
      </c>
      <c r="G34" s="55">
        <f t="shared" si="15"/>
        <v>0</v>
      </c>
      <c r="H34" s="55">
        <f t="shared" si="15"/>
        <v>0</v>
      </c>
      <c r="I34" s="55">
        <f t="shared" si="15"/>
        <v>1</v>
      </c>
      <c r="J34" s="55">
        <f t="shared" si="15"/>
        <v>0</v>
      </c>
      <c r="K34" s="55">
        <f t="shared" si="15"/>
        <v>0</v>
      </c>
      <c r="L34" s="55">
        <f t="shared" si="15"/>
        <v>0</v>
      </c>
      <c r="M34" s="55">
        <f t="shared" si="15"/>
        <v>0</v>
      </c>
      <c r="N34" s="55">
        <f t="shared" si="15"/>
        <v>0</v>
      </c>
      <c r="O34" s="55">
        <f t="shared" si="15"/>
        <v>0</v>
      </c>
      <c r="P34" s="55">
        <f t="shared" si="15"/>
        <v>0</v>
      </c>
      <c r="Q34" s="55">
        <f t="shared" si="15"/>
        <v>0</v>
      </c>
      <c r="R34" s="55">
        <f t="shared" si="15"/>
        <v>0</v>
      </c>
      <c r="S34" s="55">
        <f t="shared" si="15"/>
        <v>0</v>
      </c>
      <c r="T34" s="55">
        <f t="shared" si="15"/>
        <v>0</v>
      </c>
      <c r="U34" s="55">
        <f t="shared" si="15"/>
        <v>0</v>
      </c>
      <c r="V34" s="55">
        <f t="shared" si="15"/>
        <v>0</v>
      </c>
      <c r="W34" s="55">
        <f t="shared" si="15"/>
        <v>0</v>
      </c>
      <c r="X34" s="55">
        <f t="shared" si="15"/>
        <v>0</v>
      </c>
      <c r="Y34" s="55">
        <f t="shared" si="15"/>
        <v>0</v>
      </c>
      <c r="Z34" s="55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5">
        <f t="shared" si="15"/>
        <v>0</v>
      </c>
      <c r="AE34" s="55">
        <f t="shared" si="15"/>
        <v>0</v>
      </c>
      <c r="AF34" s="55">
        <f t="shared" si="15"/>
        <v>0</v>
      </c>
      <c r="AG34" s="55">
        <f t="shared" si="15"/>
        <v>0</v>
      </c>
    </row>
    <row r="35" spans="3:33" ht="14">
      <c r="C35" s="54">
        <v>0.41666666666666702</v>
      </c>
      <c r="D35" s="55">
        <f t="shared" ref="D35:AG35" si="16">COUNTIF(D8:D25,"10:00")</f>
        <v>0</v>
      </c>
      <c r="E35" s="55">
        <f t="shared" si="16"/>
        <v>0</v>
      </c>
      <c r="F35" s="55">
        <f t="shared" si="16"/>
        <v>1</v>
      </c>
      <c r="G35" s="55">
        <f t="shared" si="16"/>
        <v>1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 t="shared" si="16"/>
        <v>1</v>
      </c>
      <c r="L35" s="55">
        <f t="shared" si="16"/>
        <v>0</v>
      </c>
      <c r="M35" s="55">
        <f t="shared" si="16"/>
        <v>1</v>
      </c>
      <c r="N35" s="55">
        <f t="shared" si="16"/>
        <v>0</v>
      </c>
      <c r="O35" s="55">
        <f t="shared" si="16"/>
        <v>0</v>
      </c>
      <c r="P35" s="55">
        <f t="shared" si="16"/>
        <v>1</v>
      </c>
      <c r="Q35" s="55">
        <f t="shared" si="16"/>
        <v>0</v>
      </c>
      <c r="R35" s="55">
        <f t="shared" si="16"/>
        <v>0</v>
      </c>
      <c r="S35" s="55">
        <f t="shared" si="16"/>
        <v>0</v>
      </c>
      <c r="T35" s="55">
        <f t="shared" si="16"/>
        <v>1</v>
      </c>
      <c r="U35" s="55">
        <f t="shared" si="16"/>
        <v>1</v>
      </c>
      <c r="V35" s="55">
        <f t="shared" si="16"/>
        <v>0</v>
      </c>
      <c r="W35" s="55">
        <f t="shared" si="16"/>
        <v>1</v>
      </c>
      <c r="X35" s="55">
        <f t="shared" si="16"/>
        <v>0</v>
      </c>
      <c r="Y35" s="55">
        <f t="shared" si="16"/>
        <v>1</v>
      </c>
      <c r="Z35" s="55">
        <f t="shared" si="16"/>
        <v>0</v>
      </c>
      <c r="AA35" s="55">
        <f t="shared" si="16"/>
        <v>1</v>
      </c>
      <c r="AB35" s="55">
        <f t="shared" si="16"/>
        <v>0</v>
      </c>
      <c r="AC35" s="55">
        <f t="shared" si="16"/>
        <v>0</v>
      </c>
      <c r="AD35" s="55">
        <f t="shared" si="16"/>
        <v>1</v>
      </c>
      <c r="AE35" s="55">
        <f t="shared" si="16"/>
        <v>0</v>
      </c>
      <c r="AF35" s="55">
        <f t="shared" si="16"/>
        <v>0</v>
      </c>
      <c r="AG35" s="55">
        <f t="shared" si="16"/>
        <v>0</v>
      </c>
    </row>
    <row r="36" spans="3:33" ht="14">
      <c r="C36" t="s">
        <v>69</v>
      </c>
      <c r="D36" s="55">
        <f t="shared" ref="D36:AG36" si="17">COUNTIF(D8:D26,"2早")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3:33" ht="14" outlineLevel="1">
      <c r="C37" t="s">
        <v>42</v>
      </c>
      <c r="D37" s="55">
        <f t="shared" ref="D37:AG37" si="18">COUNTIF(D8:D25,"2オ")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3:33" s="1" customFormat="1" ht="14" outlineLevel="1">
      <c r="C38" s="1" t="s">
        <v>24</v>
      </c>
      <c r="D38" s="55">
        <f t="shared" ref="D38:AG38" si="19">COUNTIF(D8:D25,"2－")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3:33" s="1" customFormat="1" ht="14" outlineLevel="1">
      <c r="C39" s="1" t="s">
        <v>41</v>
      </c>
      <c r="D39" s="55">
        <f t="shared" ref="D39:AG39" si="20">COUNTIF(D8:D25,"3早")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3:33" s="1" customFormat="1" ht="14" outlineLevel="1">
      <c r="C40" s="1" t="s">
        <v>36</v>
      </c>
      <c r="D40" s="55">
        <f t="shared" ref="D40:AG40" si="21">COUNTIF(D8:D25,"3オ")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3:33" s="1" customFormat="1" ht="14" outlineLevel="1">
      <c r="C41" s="1" t="s">
        <v>28</v>
      </c>
      <c r="D41" s="55">
        <f t="shared" ref="D41:AG41" si="22">COUNTIF(D8:D25,"3－")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3:33" s="1" customFormat="1" ht="14"/>
    <row r="43" spans="3:33" s="1" customFormat="1" ht="14"/>
    <row r="44" spans="3:33" s="1" customFormat="1" ht="14"/>
  </sheetData>
  <mergeCells count="50">
    <mergeCell ref="Y1:AG1"/>
    <mergeCell ref="AH1:AK1"/>
    <mergeCell ref="A2:C2"/>
    <mergeCell ref="E2:J2"/>
    <mergeCell ref="Y2:AG2"/>
    <mergeCell ref="AH2:AK2"/>
    <mergeCell ref="AH4:AJ4"/>
    <mergeCell ref="A26:C26"/>
    <mergeCell ref="A4:A7"/>
    <mergeCell ref="B4:B7"/>
    <mergeCell ref="C4:C6"/>
    <mergeCell ref="D4:J4"/>
    <mergeCell ref="K4:Q4"/>
    <mergeCell ref="R4:X4"/>
    <mergeCell ref="Y4:AE4"/>
    <mergeCell ref="AF4:AG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K4:AK7"/>
    <mergeCell ref="AH27:AK32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8">
    <cfRule type="expression" dxfId="9537" priority="58">
      <formula>COUNTIF(D8,"*有*")</formula>
    </cfRule>
  </conditionalFormatting>
  <conditionalFormatting sqref="D18:D22">
    <cfRule type="expression" dxfId="9536" priority="281" stopIfTrue="1">
      <formula>AND(WEEKDAY(D$5)=1)</formula>
    </cfRule>
  </conditionalFormatting>
  <conditionalFormatting sqref="D13:E14">
    <cfRule type="expression" dxfId="9535" priority="308" stopIfTrue="1">
      <formula>AND(WEEKDAY(D$5)=1)</formula>
    </cfRule>
  </conditionalFormatting>
  <conditionalFormatting sqref="D23:G23">
    <cfRule type="expression" dxfId="9534" priority="432" stopIfTrue="1">
      <formula>AND(WEEKDAY(D$5)=1)</formula>
    </cfRule>
  </conditionalFormatting>
  <conditionalFormatting sqref="D5:I7 L5:AG7 J5:K8 L8:M8 AC23:AG24 D24:AB24">
    <cfRule type="expression" dxfId="9533" priority="235" stopIfTrue="1">
      <formula>AND(WEEKDAY(D$5)=1)</formula>
    </cfRule>
  </conditionalFormatting>
  <conditionalFormatting sqref="D15:I16">
    <cfRule type="expression" dxfId="9532" priority="420" stopIfTrue="1">
      <formula>AND(WEEKDAY(D$5)=1)</formula>
    </cfRule>
    <cfRule type="expression" dxfId="9531" priority="384" stopIfTrue="1">
      <formula>AND(WEEKDAY(D$5)=1)</formula>
    </cfRule>
  </conditionalFormatting>
  <conditionalFormatting sqref="D14:N14">
    <cfRule type="expression" dxfId="9530" priority="304" stopIfTrue="1">
      <formula>AND(WEEKDAY(D$5)=1)</formula>
    </cfRule>
  </conditionalFormatting>
  <conditionalFormatting sqref="D21:P21">
    <cfRule type="expression" dxfId="9529" priority="406" stopIfTrue="1">
      <formula>AND(WEEKDAY(D$5)=1)</formula>
    </cfRule>
  </conditionalFormatting>
  <conditionalFormatting sqref="D8:AG25">
    <cfRule type="expression" dxfId="9528" priority="269">
      <formula>AND(WEEKDAY(D$5)=1)</formula>
    </cfRule>
  </conditionalFormatting>
  <conditionalFormatting sqref="D25:AG25">
    <cfRule type="expression" dxfId="9527" priority="316" stopIfTrue="1">
      <formula>AND(WEEKDAY(D$5)=1)</formula>
    </cfRule>
  </conditionalFormatting>
  <conditionalFormatting sqref="E8">
    <cfRule type="expression" dxfId="9526" priority="121" stopIfTrue="1">
      <formula>AND(WEEKDAY(E$5)=1)</formula>
    </cfRule>
  </conditionalFormatting>
  <conditionalFormatting sqref="E18:E20">
    <cfRule type="expression" dxfId="9525" priority="298" stopIfTrue="1">
      <formula>AND(WEEKDAY(E$5)=1)</formula>
    </cfRule>
  </conditionalFormatting>
  <conditionalFormatting sqref="E18:G18">
    <cfRule type="expression" dxfId="9524" priority="423" stopIfTrue="1">
      <formula>AND(WEEKDAY(E$5)=1)</formula>
    </cfRule>
  </conditionalFormatting>
  <conditionalFormatting sqref="E10:H10">
    <cfRule type="expression" dxfId="9523" priority="114" stopIfTrue="1">
      <formula>AND(WEEKDAY(E$5)=1)</formula>
    </cfRule>
  </conditionalFormatting>
  <conditionalFormatting sqref="E22:T22 AB22:AF22">
    <cfRule type="expression" dxfId="9522" priority="291" stopIfTrue="1">
      <formula>AND(WEEKDAY(E$5)=1)</formula>
    </cfRule>
  </conditionalFormatting>
  <conditionalFormatting sqref="F9 I9">
    <cfRule type="expression" dxfId="9521" priority="271" stopIfTrue="1">
      <formula>AND(WEEKDAY(F$5)=1)</formula>
    </cfRule>
  </conditionalFormatting>
  <conditionalFormatting sqref="F18:F19">
    <cfRule type="expression" dxfId="9520" priority="296" stopIfTrue="1">
      <formula>AND(WEEKDAY(F$5)=1)</formula>
    </cfRule>
  </conditionalFormatting>
  <conditionalFormatting sqref="F20">
    <cfRule type="expression" dxfId="9519" priority="113" stopIfTrue="1">
      <formula>AND(WEEKDAY(F$5)=1)</formula>
    </cfRule>
  </conditionalFormatting>
  <conditionalFormatting sqref="F11:I11">
    <cfRule type="expression" dxfId="9518" priority="272" stopIfTrue="1">
      <formula>AND(WEEKDAY(F$5)=1)</formula>
    </cfRule>
  </conditionalFormatting>
  <conditionalFormatting sqref="F13:I13">
    <cfRule type="expression" dxfId="9517" priority="259" stopIfTrue="1">
      <formula>AND(WEEKDAY(F$5)=1)</formula>
    </cfRule>
  </conditionalFormatting>
  <conditionalFormatting sqref="F11:AF12">
    <cfRule type="expression" dxfId="9516" priority="221" stopIfTrue="1">
      <formula>AND(WEEKDAY(F$5)=1)</formula>
    </cfRule>
  </conditionalFormatting>
  <conditionalFormatting sqref="G17:G18">
    <cfRule type="expression" dxfId="9515" priority="157" stopIfTrue="1">
      <formula>AND(WEEKDAY(G$5)=1)</formula>
    </cfRule>
  </conditionalFormatting>
  <conditionalFormatting sqref="G18:G20">
    <cfRule type="expression" dxfId="9514" priority="297" stopIfTrue="1">
      <formula>AND(WEEKDAY(G$5)=1)</formula>
    </cfRule>
  </conditionalFormatting>
  <conditionalFormatting sqref="G20">
    <cfRule type="expression" dxfId="9513" priority="424" stopIfTrue="1">
      <formula>AND(WEEKDAY(G$5)=1)</formula>
    </cfRule>
  </conditionalFormatting>
  <conditionalFormatting sqref="G9:H9">
    <cfRule type="expression" dxfId="9512" priority="123" stopIfTrue="1">
      <formula>AND(WEEKDAY(G$5)=1)</formula>
    </cfRule>
  </conditionalFormatting>
  <conditionalFormatting sqref="G17:O17">
    <cfRule type="expression" dxfId="9511" priority="153" stopIfTrue="1">
      <formula>AND(WEEKDAY(G$5)=1)</formula>
    </cfRule>
  </conditionalFormatting>
  <conditionalFormatting sqref="G21:T23">
    <cfRule type="expression" dxfId="9510" priority="141" stopIfTrue="1">
      <formula>AND(WEEKDAY(G$5)=1)</formula>
    </cfRule>
  </conditionalFormatting>
  <conditionalFormatting sqref="G19:Z19">
    <cfRule type="expression" dxfId="9509" priority="189" stopIfTrue="1">
      <formula>AND(WEEKDAY(G$5)=1)</formula>
    </cfRule>
  </conditionalFormatting>
  <conditionalFormatting sqref="H12:I12 F13:M13">
    <cfRule type="expression" dxfId="9508" priority="274" stopIfTrue="1">
      <formula>AND(WEEKDAY(F$5)=1)</formula>
    </cfRule>
  </conditionalFormatting>
  <conditionalFormatting sqref="H18:I18">
    <cfRule type="expression" dxfId="9507" priority="71" stopIfTrue="1">
      <formula>AND(WEEKDAY(H$5)=1)</formula>
    </cfRule>
  </conditionalFormatting>
  <conditionalFormatting sqref="H20:I21">
    <cfRule type="expression" dxfId="9506" priority="61" stopIfTrue="1">
      <formula>AND(WEEKDAY(H$5)=1)</formula>
    </cfRule>
  </conditionalFormatting>
  <conditionalFormatting sqref="H23:I23">
    <cfRule type="expression" dxfId="9505" priority="67" stopIfTrue="1">
      <formula>AND(WEEKDAY(H$5)=1)</formula>
    </cfRule>
  </conditionalFormatting>
  <conditionalFormatting sqref="H22:J22">
    <cfRule type="expression" dxfId="9504" priority="149" stopIfTrue="1">
      <formula>AND(WEEKDAY(H$5)=1)</formula>
    </cfRule>
  </conditionalFormatting>
  <conditionalFormatting sqref="I9:I12">
    <cfRule type="expression" dxfId="9503" priority="229" stopIfTrue="1">
      <formula>AND(WEEKDAY(I$5)=1)</formula>
    </cfRule>
  </conditionalFormatting>
  <conditionalFormatting sqref="I17">
    <cfRule type="expression" dxfId="9502" priority="357" stopIfTrue="1">
      <formula>AND(WEEKDAY(I$5)=1)</formula>
    </cfRule>
  </conditionalFormatting>
  <conditionalFormatting sqref="J16:J19">
    <cfRule type="expression" dxfId="9501" priority="369" stopIfTrue="1">
      <formula>AND(WEEKDAY(J$5)=1)</formula>
    </cfRule>
  </conditionalFormatting>
  <conditionalFormatting sqref="J17:J18">
    <cfRule type="expression" dxfId="9500" priority="188" stopIfTrue="1">
      <formula>AND(WEEKDAY(J$5)=1)</formula>
    </cfRule>
  </conditionalFormatting>
  <conditionalFormatting sqref="J20:J23">
    <cfRule type="expression" dxfId="9499" priority="60" stopIfTrue="1">
      <formula>AND(WEEKDAY(J$5)=1)</formula>
    </cfRule>
  </conditionalFormatting>
  <conditionalFormatting sqref="J15:K15 M15">
    <cfRule type="expression" dxfId="9498" priority="363" stopIfTrue="1">
      <formula>AND(WEEKDAY(J$5)=1)</formula>
    </cfRule>
  </conditionalFormatting>
  <conditionalFormatting sqref="J11:N13">
    <cfRule type="expression" dxfId="9497" priority="216" stopIfTrue="1">
      <formula>AND(WEEKDAY(J$5)=1)</formula>
    </cfRule>
  </conditionalFormatting>
  <conditionalFormatting sqref="J8:AA9">
    <cfRule type="expression" dxfId="9496" priority="270" stopIfTrue="1">
      <formula>AND(WEEKDAY(J$5)=1)</formula>
    </cfRule>
  </conditionalFormatting>
  <conditionalFormatting sqref="K17:K20 M20:O20">
    <cfRule type="expression" dxfId="9495" priority="364" stopIfTrue="1">
      <formula>AND(WEEKDAY(K$5)=1)</formula>
    </cfRule>
  </conditionalFormatting>
  <conditionalFormatting sqref="K17:N17">
    <cfRule type="expression" dxfId="9494" priority="397" stopIfTrue="1">
      <formula>AND(WEEKDAY(K$5)=1)</formula>
    </cfRule>
  </conditionalFormatting>
  <conditionalFormatting sqref="K23:T23">
    <cfRule type="expression" dxfId="9493" priority="396" stopIfTrue="1">
      <formula>AND(WEEKDAY(K$5)=1)</formula>
    </cfRule>
  </conditionalFormatting>
  <conditionalFormatting sqref="K18:Z18">
    <cfRule type="expression" dxfId="9492" priority="117" stopIfTrue="1">
      <formula>AND(WEEKDAY(K$5)=1)</formula>
    </cfRule>
  </conditionalFormatting>
  <conditionalFormatting sqref="L15">
    <cfRule type="expression" dxfId="9491" priority="127" stopIfTrue="1">
      <formula>AND(WEEKDAY(L$5)=1)</formula>
    </cfRule>
  </conditionalFormatting>
  <conditionalFormatting sqref="L20:M20">
    <cfRule type="expression" dxfId="9490" priority="109" stopIfTrue="1">
      <formula>AND(WEEKDAY(L$5)=1)</formula>
    </cfRule>
  </conditionalFormatting>
  <conditionalFormatting sqref="L9:P10">
    <cfRule type="expression" dxfId="9489" priority="59" stopIfTrue="1">
      <formula>AND(WEEKDAY(L$5)=1)</formula>
    </cfRule>
  </conditionalFormatting>
  <conditionalFormatting sqref="M18:O18 H19:N19">
    <cfRule type="expression" dxfId="9488" priority="370" stopIfTrue="1">
      <formula>AND(WEEKDAY(H$5)=1)</formula>
    </cfRule>
  </conditionalFormatting>
  <conditionalFormatting sqref="M16:P17">
    <cfRule type="expression" dxfId="9487" priority="387" stopIfTrue="1">
      <formula>AND(WEEKDAY(M$5)=1)</formula>
    </cfRule>
  </conditionalFormatting>
  <conditionalFormatting sqref="M15:AA15 J16:W16">
    <cfRule type="expression" dxfId="9486" priority="421" stopIfTrue="1">
      <formula>AND(WEEKDAY(J$5)=1)</formula>
    </cfRule>
  </conditionalFormatting>
  <conditionalFormatting sqref="N8 P8:S8 L9 Q9:S9 J9:K12 L10:N10 P10:X10 D11:I12 L11:AA12 Q13:R13">
    <cfRule type="expression" dxfId="9485" priority="275" stopIfTrue="1">
      <formula>AND(WEEKDAY(D$5)=1)</formula>
    </cfRule>
  </conditionalFormatting>
  <conditionalFormatting sqref="N18:N20">
    <cfRule type="expression" dxfId="9484" priority="286" stopIfTrue="1">
      <formula>AND(WEEKDAY(N$5)=1)</formula>
    </cfRule>
  </conditionalFormatting>
  <conditionalFormatting sqref="N23">
    <cfRule type="expression" dxfId="9483" priority="211" stopIfTrue="1">
      <formula>AND(WEEKDAY(N$5)=1)</formula>
    </cfRule>
  </conditionalFormatting>
  <conditionalFormatting sqref="N19:Q20">
    <cfRule type="expression" dxfId="9482" priority="192" stopIfTrue="1">
      <formula>AND(WEEKDAY(N$5)=1)</formula>
    </cfRule>
  </conditionalFormatting>
  <conditionalFormatting sqref="O8">
    <cfRule type="expression" dxfId="9481" priority="239" stopIfTrue="1">
      <formula>AND(WEEKDAY(O$5)=1)</formula>
    </cfRule>
  </conditionalFormatting>
  <conditionalFormatting sqref="O10:O13">
    <cfRule type="expression" dxfId="9480" priority="237" stopIfTrue="1">
      <formula>AND(WEEKDAY(O$5)=1)</formula>
    </cfRule>
  </conditionalFormatting>
  <conditionalFormatting sqref="O13:O15">
    <cfRule type="expression" dxfId="9479" priority="277" stopIfTrue="1">
      <formula>AND(WEEKDAY(O$5)=1)</formula>
    </cfRule>
  </conditionalFormatting>
  <conditionalFormatting sqref="O17:O22">
    <cfRule type="expression" dxfId="9478" priority="365" stopIfTrue="1">
      <formula>AND(WEEKDAY(O$5)=1)</formula>
    </cfRule>
  </conditionalFormatting>
  <conditionalFormatting sqref="P17:P18">
    <cfRule type="expression" dxfId="9477" priority="154" stopIfTrue="1">
      <formula>AND(WEEKDAY(P$5)=1)</formula>
    </cfRule>
  </conditionalFormatting>
  <conditionalFormatting sqref="P20:P23">
    <cfRule type="expression" dxfId="9476" priority="171" stopIfTrue="1">
      <formula>AND(WEEKDAY(P$5)=1)</formula>
    </cfRule>
  </conditionalFormatting>
  <conditionalFormatting sqref="P14:T14">
    <cfRule type="expression" dxfId="9475" priority="301" stopIfTrue="1">
      <formula>AND(WEEKDAY(P$5)=1)</formula>
    </cfRule>
  </conditionalFormatting>
  <conditionalFormatting sqref="P18:T20">
    <cfRule type="expression" dxfId="9474" priority="284" stopIfTrue="1">
      <formula>AND(WEEKDAY(P$5)=1)</formula>
    </cfRule>
  </conditionalFormatting>
  <conditionalFormatting sqref="P11:W13">
    <cfRule type="expression" dxfId="9473" priority="95" stopIfTrue="1">
      <formula>AND(WEEKDAY(P$5)=1)</formula>
    </cfRule>
  </conditionalFormatting>
  <conditionalFormatting sqref="P17:X17 AB17:AB19 P19:U19 Q20:Y20 AA14:AA15 Q18:T18">
    <cfRule type="expression" dxfId="9472" priority="425" stopIfTrue="1">
      <formula>AND(WEEKDAY(P$5)=1)</formula>
    </cfRule>
  </conditionalFormatting>
  <conditionalFormatting sqref="Q17:U17">
    <cfRule type="expression" dxfId="9471" priority="150" stopIfTrue="1">
      <formula>AND(WEEKDAY(Q$5)=1)</formula>
    </cfRule>
  </conditionalFormatting>
  <conditionalFormatting sqref="R21">
    <cfRule type="expression" dxfId="9470" priority="280" stopIfTrue="1">
      <formula>AND(WEEKDAY(R$5)=1)</formula>
    </cfRule>
  </conditionalFormatting>
  <conditionalFormatting sqref="R20:S20">
    <cfRule type="expression" dxfId="9469" priority="212" stopIfTrue="1">
      <formula>AND(WEEKDAY(R$5)=1)</formula>
    </cfRule>
  </conditionalFormatting>
  <conditionalFormatting sqref="R21:Z21">
    <cfRule type="expression" dxfId="9468" priority="411" stopIfTrue="1">
      <formula>AND(WEEKDAY(R$5)=1)</formula>
    </cfRule>
  </conditionalFormatting>
  <conditionalFormatting sqref="T20:Y20">
    <cfRule type="expression" dxfId="9467" priority="389" stopIfTrue="1">
      <formula>AND(WEEKDAY(T$5)=1)</formula>
    </cfRule>
  </conditionalFormatting>
  <conditionalFormatting sqref="T10:Z11">
    <cfRule type="expression" dxfId="9466" priority="218" stopIfTrue="1">
      <formula>AND(WEEKDAY(T$5)=1)</formula>
    </cfRule>
  </conditionalFormatting>
  <conditionalFormatting sqref="T8:AF9">
    <cfRule type="expression" dxfId="9465" priority="238" stopIfTrue="1">
      <formula>AND(WEEKDAY(T$5)=1)</formula>
    </cfRule>
  </conditionalFormatting>
  <conditionalFormatting sqref="U8">
    <cfRule type="expression" dxfId="9464" priority="258" stopIfTrue="1">
      <formula>AND(WEEKDAY(U$5)=1)</formula>
    </cfRule>
  </conditionalFormatting>
  <conditionalFormatting sqref="U12">
    <cfRule type="expression" dxfId="9463" priority="278" stopIfTrue="1">
      <formula>AND(WEEKDAY(U$5)=1)</formula>
    </cfRule>
  </conditionalFormatting>
  <conditionalFormatting sqref="U14:U15">
    <cfRule type="expression" dxfId="9462" priority="303" stopIfTrue="1">
      <formula>AND(WEEKDAY(U$5)=1)</formula>
    </cfRule>
  </conditionalFormatting>
  <conditionalFormatting sqref="U18:W19">
    <cfRule type="expression" dxfId="9461" priority="373" stopIfTrue="1">
      <formula>AND(WEEKDAY(U$5)=1)</formula>
    </cfRule>
  </conditionalFormatting>
  <conditionalFormatting sqref="U22:W23">
    <cfRule type="expression" dxfId="9460" priority="92" stopIfTrue="1">
      <formula>AND(WEEKDAY(U$5)=1)</formula>
    </cfRule>
  </conditionalFormatting>
  <conditionalFormatting sqref="U9:Z9">
    <cfRule type="expression" dxfId="9459" priority="268" stopIfTrue="1">
      <formula>AND(WEEKDAY(U$5)=1)</formula>
    </cfRule>
  </conditionalFormatting>
  <conditionalFormatting sqref="U13:Z13">
    <cfRule type="expression" dxfId="9458" priority="94" stopIfTrue="1">
      <formula>AND(WEEKDAY(U$5)=1)</formula>
    </cfRule>
  </conditionalFormatting>
  <conditionalFormatting sqref="U21:AA21">
    <cfRule type="expression" dxfId="9457" priority="145" stopIfTrue="1">
      <formula>AND(WEEKDAY(U$5)=1)</formula>
    </cfRule>
  </conditionalFormatting>
  <conditionalFormatting sqref="V17:V18">
    <cfRule type="expression" dxfId="9456" priority="152" stopIfTrue="1">
      <formula>AND(WEEKDAY(V$5)=1)</formula>
    </cfRule>
  </conditionalFormatting>
  <conditionalFormatting sqref="V12:Z12">
    <cfRule type="expression" dxfId="9455" priority="224" stopIfTrue="1">
      <formula>AND(WEEKDAY(V$5)=1)</formula>
    </cfRule>
  </conditionalFormatting>
  <conditionalFormatting sqref="V14:AF14">
    <cfRule type="expression" dxfId="9454" priority="313" stopIfTrue="1">
      <formula>AND(WEEKDAY(V$5)=1)</formula>
    </cfRule>
  </conditionalFormatting>
  <conditionalFormatting sqref="W17:AB17">
    <cfRule type="expression" dxfId="9453" priority="196" stopIfTrue="1">
      <formula>AND(WEEKDAY(W$5)=1)</formula>
    </cfRule>
  </conditionalFormatting>
  <conditionalFormatting sqref="X19:Y19">
    <cfRule type="expression" dxfId="9452" priority="348" stopIfTrue="1">
      <formula>AND(WEEKDAY(X$5)=1)</formula>
    </cfRule>
  </conditionalFormatting>
  <conditionalFormatting sqref="X18:Z18">
    <cfRule type="expression" dxfId="9451" priority="288" stopIfTrue="1">
      <formula>AND(WEEKDAY(X$5)=1)</formula>
    </cfRule>
  </conditionalFormatting>
  <conditionalFormatting sqref="X23:Z23">
    <cfRule type="expression" dxfId="9450" priority="84" stopIfTrue="1">
      <formula>AND(WEEKDAY(X$5)=1)</formula>
    </cfRule>
  </conditionalFormatting>
  <conditionalFormatting sqref="X16:AA22">
    <cfRule type="expression" dxfId="9449" priority="73" stopIfTrue="1">
      <formula>AND(WEEKDAY(X$5)=1)</formula>
    </cfRule>
  </conditionalFormatting>
  <conditionalFormatting sqref="Y16:Z16">
    <cfRule type="expression" dxfId="9448" priority="35">
      <formula>AND(WEEKDAY(Y$5)=1)</formula>
    </cfRule>
  </conditionalFormatting>
  <conditionalFormatting sqref="Y17:Z17">
    <cfRule type="expression" dxfId="9447" priority="359" stopIfTrue="1">
      <formula>AND(WEEKDAY(Y$5)=1)</formula>
    </cfRule>
  </conditionalFormatting>
  <conditionalFormatting sqref="Y23:Z23">
    <cfRule type="expression" dxfId="9446" priority="56">
      <formula>AND(WEEKDAY(Y$5)=1)</formula>
    </cfRule>
  </conditionalFormatting>
  <conditionalFormatting sqref="Y16:AB16">
    <cfRule type="expression" dxfId="9445" priority="33" stopIfTrue="1">
      <formula>AND(WEEKDAY(Y$5)=1)</formula>
    </cfRule>
  </conditionalFormatting>
  <conditionalFormatting sqref="Y16:AD16">
    <cfRule type="expression" dxfId="9444" priority="36" stopIfTrue="1">
      <formula>AND(WEEKDAY(Y$5)=1)</formula>
    </cfRule>
  </conditionalFormatting>
  <conditionalFormatting sqref="Y14:AG14">
    <cfRule type="expression" dxfId="9443" priority="4" stopIfTrue="1">
      <formula>AND(WEEKDAY(Y$5)=1)</formula>
    </cfRule>
  </conditionalFormatting>
  <conditionalFormatting sqref="Y23:AG23">
    <cfRule type="expression" dxfId="9442" priority="30" stopIfTrue="1">
      <formula>AND(WEEKDAY(Y$5)=1)</formula>
    </cfRule>
  </conditionalFormatting>
  <conditionalFormatting sqref="Z19:Z20">
    <cfRule type="expression" dxfId="9441" priority="349" stopIfTrue="1">
      <formula>AND(WEEKDAY(Z$5)=1)</formula>
    </cfRule>
  </conditionalFormatting>
  <conditionalFormatting sqref="Z20:AG20">
    <cfRule type="expression" dxfId="9440" priority="5" stopIfTrue="1">
      <formula>AND(WEEKDAY(Z$5)=1)</formula>
    </cfRule>
  </conditionalFormatting>
  <conditionalFormatting sqref="AA10:AA13">
    <cfRule type="expression" dxfId="9439" priority="115" stopIfTrue="1">
      <formula>AND(WEEKDAY(AA$5)=1)</formula>
    </cfRule>
  </conditionalFormatting>
  <conditionalFormatting sqref="AA17:AA20">
    <cfRule type="expression" dxfId="9438" priority="360" stopIfTrue="1">
      <formula>AND(WEEKDAY(AA$5)=1)</formula>
    </cfRule>
  </conditionalFormatting>
  <conditionalFormatting sqref="AA18:AA21">
    <cfRule type="expression" dxfId="9437" priority="419" stopIfTrue="1">
      <formula>AND(WEEKDAY(AA$5)=1)</formula>
    </cfRule>
  </conditionalFormatting>
  <conditionalFormatting sqref="AA22:AA23">
    <cfRule type="expression" dxfId="9436" priority="83" stopIfTrue="1">
      <formula>AND(WEEKDAY(AA$5)=1)</formula>
    </cfRule>
  </conditionalFormatting>
  <conditionalFormatting sqref="AA18:AB19">
    <cfRule type="expression" dxfId="9435" priority="206" stopIfTrue="1">
      <formula>AND(WEEKDAY(AA$5)=1)</formula>
    </cfRule>
  </conditionalFormatting>
  <conditionalFormatting sqref="AB8:AB13">
    <cfRule type="expression" dxfId="9434" priority="213" stopIfTrue="1">
      <formula>AND(WEEKDAY(AB$5)=1)</formula>
    </cfRule>
  </conditionalFormatting>
  <conditionalFormatting sqref="AB16:AB23">
    <cfRule type="expression" dxfId="9433" priority="283" stopIfTrue="1">
      <formula>AND(WEEKDAY(AB$5)=1)</formula>
    </cfRule>
  </conditionalFormatting>
  <conditionalFormatting sqref="AB20:AB23">
    <cfRule type="expression" dxfId="9432" priority="166" stopIfTrue="1">
      <formula>AND(WEEKDAY(AB$5)=1)</formula>
    </cfRule>
  </conditionalFormatting>
  <conditionalFormatting sqref="AB17:AD17">
    <cfRule type="expression" dxfId="9431" priority="361" stopIfTrue="1">
      <formula>AND(WEEKDAY(AB$5)=1)</formula>
    </cfRule>
  </conditionalFormatting>
  <conditionalFormatting sqref="AB10:AF10">
    <cfRule type="expression" dxfId="9430" priority="233" stopIfTrue="1">
      <formula>AND(WEEKDAY(AB$5)=1)</formula>
    </cfRule>
  </conditionalFormatting>
  <conditionalFormatting sqref="AC16:AC17">
    <cfRule type="expression" dxfId="9429" priority="135" stopIfTrue="1">
      <formula>AND(WEEKDAY(AC$5)=1)</formula>
    </cfRule>
  </conditionalFormatting>
  <conditionalFormatting sqref="AC19:AC23">
    <cfRule type="expression" dxfId="9428" priority="140" stopIfTrue="1">
      <formula>AND(WEEKDAY(AC$5)=1)</formula>
    </cfRule>
  </conditionalFormatting>
  <conditionalFormatting sqref="AC14:AD14">
    <cfRule type="expression" dxfId="9427" priority="29">
      <formula>AND(WEEKDAY(AC$5)=1)</formula>
    </cfRule>
  </conditionalFormatting>
  <conditionalFormatting sqref="AC13:AF13">
    <cfRule type="expression" dxfId="9426" priority="107" stopIfTrue="1">
      <formula>AND(WEEKDAY(AC$5)=1)</formula>
    </cfRule>
  </conditionalFormatting>
  <conditionalFormatting sqref="AC19:AF22 T19:Z20 I16 U18:Y18 J19 AA17:AA19 T17:Y17 Z17:Z18 V14:Z15 G20 AB19 V8:Z8 AA8:AA9 AD23:AG23 D17:H17 T21:AA21 AE17:AF17 D8 D9:E9 D10 AB15:AC15 T15:T16 U16:W16">
    <cfRule type="expression" dxfId="9425" priority="404">
      <formula>AND(WEEKDAY(D$5)=1)</formula>
    </cfRule>
  </conditionalFormatting>
  <conditionalFormatting sqref="AC20:AF20">
    <cfRule type="expression" dxfId="9424" priority="350" stopIfTrue="1">
      <formula>AND(WEEKDAY(AC$5)=1)</formula>
    </cfRule>
  </conditionalFormatting>
  <conditionalFormatting sqref="AD12">
    <cfRule type="expression" dxfId="9423" priority="266" stopIfTrue="1">
      <formula>AND(WEEKDAY(AD$5)=1)</formula>
    </cfRule>
  </conditionalFormatting>
  <conditionalFormatting sqref="AD15">
    <cfRule type="expression" dxfId="9422" priority="366" stopIfTrue="1">
      <formula>AND(WEEKDAY(AD$5)=1)</formula>
    </cfRule>
  </conditionalFormatting>
  <conditionalFormatting sqref="AD19">
    <cfRule type="expression" dxfId="9421" priority="402" stopIfTrue="1">
      <formula>AND(WEEKDAY(AD$5)=1)</formula>
    </cfRule>
  </conditionalFormatting>
  <conditionalFormatting sqref="AD26">
    <cfRule type="expression" dxfId="9420" priority="130" stopIfTrue="1">
      <formula>AND(WEEKDAY(AD$5)=1)</formula>
    </cfRule>
  </conditionalFormatting>
  <conditionalFormatting sqref="AD17:AG17">
    <cfRule type="expression" dxfId="9419" priority="116" stopIfTrue="1">
      <formula>AND(WEEKDAY(AD$5)=1)</formula>
    </cfRule>
  </conditionalFormatting>
  <conditionalFormatting sqref="AE18">
    <cfRule type="expression" dxfId="9418" priority="172" stopIfTrue="1">
      <formula>AND(WEEKDAY(AE$5)=1)</formula>
    </cfRule>
  </conditionalFormatting>
  <conditionalFormatting sqref="AE22">
    <cfRule type="expression" dxfId="9417" priority="203" stopIfTrue="1">
      <formula>AND(WEEKDAY(AE$5)=1)</formula>
    </cfRule>
  </conditionalFormatting>
  <conditionalFormatting sqref="AE11:AF14">
    <cfRule type="expression" dxfId="9416" priority="1" stopIfTrue="1">
      <formula>AND(WEEKDAY(AE$5)=1)</formula>
    </cfRule>
    <cfRule type="expression" dxfId="9415" priority="3">
      <formula>AND(WEEKDAY(AE$5)=1)</formula>
    </cfRule>
  </conditionalFormatting>
  <conditionalFormatting sqref="AG22">
    <cfRule type="expression" dxfId="9414" priority="104" stopIfTrue="1">
      <formula>AND(WEEKDAY(AG$5)=1)</formula>
    </cfRule>
  </conditionalFormatting>
  <conditionalFormatting sqref="AG26">
    <cfRule type="expression" dxfId="9413" priority="129" stopIfTrue="1">
      <formula>AND(WEEKDAY(AG$5)=1)</formula>
    </cfRule>
  </conditionalFormatting>
  <conditionalFormatting sqref="AH8:AJ25 AM8:AM26">
    <cfRule type="cellIs" dxfId="9412" priority="433" stopIfTrue="1" operator="equal">
      <formula>0</formula>
    </cfRule>
  </conditionalFormatting>
  <dataValidations count="2">
    <dataValidation type="list" allowBlank="1" showInputMessage="1" showErrorMessage="1" sqref="D25:AC25 AE25:AG25 AD25:AD26 D8:AG24" xr:uid="{00000000-0002-0000-3400-000000000000}">
      <formula1>"ヤ,2早,3早,2オ,3オ,2－,3－,－,日,有,2,3,事,ﾍﾙ,ｹｱ,6:00,6:30,7:00,8:30,8:00,10:00,研"</formula1>
    </dataValidation>
    <dataValidation type="list" allowBlank="1" showInputMessage="1" showErrorMessage="1" sqref="AG26" xr:uid="{00000000-0002-0000-34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W44"/>
  <sheetViews>
    <sheetView workbookViewId="0">
      <selection activeCell="T19" sqref="T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44470</v>
      </c>
      <c r="E5" s="11">
        <f>DATE($A$1,$D$2,2)</f>
        <v>44471</v>
      </c>
      <c r="F5" s="11">
        <f>DATE($A$1,$D$2,3)</f>
        <v>44472</v>
      </c>
      <c r="G5" s="11">
        <f>DATE($A$1,$D$2,4)</f>
        <v>44473</v>
      </c>
      <c r="H5" s="11">
        <f>DATE($A$1,$D$2,5)</f>
        <v>44474</v>
      </c>
      <c r="I5" s="11">
        <f>DATE($A$1,$D$2,6)</f>
        <v>44475</v>
      </c>
      <c r="J5" s="11">
        <f>DATE($A$1,$D$2,7)</f>
        <v>44476</v>
      </c>
      <c r="K5" s="11">
        <f>DATE($A$1,$D$2,8)</f>
        <v>44477</v>
      </c>
      <c r="L5" s="11">
        <f>DATE($A$1,$D$2,9)</f>
        <v>44478</v>
      </c>
      <c r="M5" s="11">
        <f>DATE($A$1,$D$2,10)</f>
        <v>44479</v>
      </c>
      <c r="N5" s="56">
        <f>DATE($A$1,$D$2,11)</f>
        <v>44480</v>
      </c>
      <c r="O5" s="11">
        <f>DATE($A$1,$D$2,12)</f>
        <v>44481</v>
      </c>
      <c r="P5" s="11">
        <f>DATE($A$1,$D$2,13)</f>
        <v>44482</v>
      </c>
      <c r="Q5" s="11">
        <f>DATE($A$1,$D$2,14)</f>
        <v>44483</v>
      </c>
      <c r="R5" s="11">
        <f>DATE($A$1,$D$2,15)</f>
        <v>44484</v>
      </c>
      <c r="S5" s="11">
        <f>DATE($A$1,$D$2,16)</f>
        <v>44485</v>
      </c>
      <c r="T5" s="11">
        <f>DATE($A$1,$D$2,17)</f>
        <v>44486</v>
      </c>
      <c r="U5" s="11">
        <f>DATE($A$1,$D$2,18)</f>
        <v>44487</v>
      </c>
      <c r="V5" s="11">
        <f>DATE($A$1,$D$2,19)</f>
        <v>44488</v>
      </c>
      <c r="W5" s="11">
        <f>DATE($A$1,$D$2,20)</f>
        <v>44489</v>
      </c>
      <c r="X5" s="11">
        <f>DATE($A$1,$D$2,21)</f>
        <v>44490</v>
      </c>
      <c r="Y5" s="11">
        <f>DATE($A$1,$D$2,22)</f>
        <v>44491</v>
      </c>
      <c r="Z5" s="11">
        <f>DATE($A$1,$D$2,23)</f>
        <v>44492</v>
      </c>
      <c r="AA5" s="11">
        <f>DATE($A$1,$D$2,24)</f>
        <v>44493</v>
      </c>
      <c r="AB5" s="11">
        <f>DATE($A$1,$D$2,25)</f>
        <v>44494</v>
      </c>
      <c r="AC5" s="11">
        <f>DATE($A$1,$D$2,26)</f>
        <v>44495</v>
      </c>
      <c r="AD5" s="11">
        <f>DATE($A$1,$D$2,27)</f>
        <v>44496</v>
      </c>
      <c r="AE5" s="11">
        <f>DATE($A$1,$D$2,28)</f>
        <v>44497</v>
      </c>
      <c r="AF5" s="88">
        <f>DATE($A$1,$D$2,29)</f>
        <v>44498</v>
      </c>
      <c r="AG5" s="88">
        <v>30</v>
      </c>
      <c r="AH5" s="11">
        <v>31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H6" si="0">IF(MONTH(D5)&gt;$D$2,"",D5)</f>
        <v>44470</v>
      </c>
      <c r="E6" s="159">
        <f t="shared" si="0"/>
        <v>44471</v>
      </c>
      <c r="F6" s="159">
        <f t="shared" si="0"/>
        <v>44472</v>
      </c>
      <c r="G6" s="159">
        <f t="shared" si="0"/>
        <v>44473</v>
      </c>
      <c r="H6" s="159">
        <f t="shared" si="0"/>
        <v>44474</v>
      </c>
      <c r="I6" s="159">
        <f t="shared" si="0"/>
        <v>44475</v>
      </c>
      <c r="J6" s="159">
        <f t="shared" si="0"/>
        <v>44476</v>
      </c>
      <c r="K6" s="159">
        <f t="shared" si="0"/>
        <v>44477</v>
      </c>
      <c r="L6" s="159">
        <f t="shared" si="0"/>
        <v>44478</v>
      </c>
      <c r="M6" s="159">
        <f t="shared" si="0"/>
        <v>44479</v>
      </c>
      <c r="N6" s="159">
        <f t="shared" si="0"/>
        <v>44480</v>
      </c>
      <c r="O6" s="159">
        <f t="shared" si="0"/>
        <v>44481</v>
      </c>
      <c r="P6" s="159">
        <f t="shared" si="0"/>
        <v>44482</v>
      </c>
      <c r="Q6" s="159">
        <f t="shared" si="0"/>
        <v>44483</v>
      </c>
      <c r="R6" s="159">
        <f t="shared" si="0"/>
        <v>44484</v>
      </c>
      <c r="S6" s="159">
        <f t="shared" si="0"/>
        <v>44485</v>
      </c>
      <c r="T6" s="159">
        <f t="shared" si="0"/>
        <v>44486</v>
      </c>
      <c r="U6" s="159">
        <f t="shared" si="0"/>
        <v>44487</v>
      </c>
      <c r="V6" s="159">
        <f t="shared" si="0"/>
        <v>44488</v>
      </c>
      <c r="W6" s="159">
        <f t="shared" si="0"/>
        <v>44489</v>
      </c>
      <c r="X6" s="159">
        <f t="shared" si="0"/>
        <v>44490</v>
      </c>
      <c r="Y6" s="159">
        <f t="shared" si="0"/>
        <v>44491</v>
      </c>
      <c r="Z6" s="159">
        <f t="shared" si="0"/>
        <v>44492</v>
      </c>
      <c r="AA6" s="159">
        <f t="shared" si="0"/>
        <v>44493</v>
      </c>
      <c r="AB6" s="159">
        <f t="shared" si="0"/>
        <v>44494</v>
      </c>
      <c r="AC6" s="159">
        <f t="shared" si="0"/>
        <v>44495</v>
      </c>
      <c r="AD6" s="159">
        <f t="shared" si="0"/>
        <v>44496</v>
      </c>
      <c r="AE6" s="159">
        <f t="shared" si="0"/>
        <v>44497</v>
      </c>
      <c r="AF6" s="116">
        <f t="shared" si="0"/>
        <v>44498</v>
      </c>
      <c r="AG6" s="159">
        <f t="shared" si="0"/>
        <v>30</v>
      </c>
      <c r="AH6" s="466">
        <f t="shared" si="0"/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34" t="str">
        <f t="shared" ref="D7:AF7" si="1">IF(D6="","",CHOOSE(WEEKDAY(D6,1),"日","月","火","水","木","金","土"))</f>
        <v>金</v>
      </c>
      <c r="E7" s="134" t="str">
        <f t="shared" si="1"/>
        <v>土</v>
      </c>
      <c r="F7" s="161" t="str">
        <f t="shared" si="1"/>
        <v>日</v>
      </c>
      <c r="G7" s="134" t="str">
        <f t="shared" si="1"/>
        <v>月</v>
      </c>
      <c r="H7" s="134" t="str">
        <f t="shared" si="1"/>
        <v>火</v>
      </c>
      <c r="I7" s="134" t="str">
        <f t="shared" si="1"/>
        <v>水</v>
      </c>
      <c r="J7" s="134" t="str">
        <f t="shared" si="1"/>
        <v>木</v>
      </c>
      <c r="K7" s="134" t="str">
        <f t="shared" si="1"/>
        <v>金</v>
      </c>
      <c r="L7" s="134" t="str">
        <f t="shared" si="1"/>
        <v>土</v>
      </c>
      <c r="M7" s="161" t="str">
        <f t="shared" si="1"/>
        <v>日</v>
      </c>
      <c r="N7" s="134" t="str">
        <f t="shared" si="1"/>
        <v>月</v>
      </c>
      <c r="O7" s="134" t="str">
        <f t="shared" si="1"/>
        <v>火</v>
      </c>
      <c r="P7" s="134" t="str">
        <f t="shared" si="1"/>
        <v>水</v>
      </c>
      <c r="Q7" s="134" t="str">
        <f t="shared" si="1"/>
        <v>木</v>
      </c>
      <c r="R7" s="134" t="str">
        <f t="shared" si="1"/>
        <v>金</v>
      </c>
      <c r="S7" s="134" t="str">
        <f t="shared" si="1"/>
        <v>土</v>
      </c>
      <c r="T7" s="161" t="str">
        <f t="shared" si="1"/>
        <v>日</v>
      </c>
      <c r="U7" s="134" t="str">
        <f t="shared" si="1"/>
        <v>月</v>
      </c>
      <c r="V7" s="134" t="str">
        <f t="shared" si="1"/>
        <v>火</v>
      </c>
      <c r="W7" s="134" t="str">
        <f t="shared" si="1"/>
        <v>水</v>
      </c>
      <c r="X7" s="134" t="str">
        <f t="shared" si="1"/>
        <v>木</v>
      </c>
      <c r="Y7" s="134" t="str">
        <f t="shared" si="1"/>
        <v>金</v>
      </c>
      <c r="Z7" s="134" t="str">
        <f t="shared" si="1"/>
        <v>土</v>
      </c>
      <c r="AA7" s="161" t="str">
        <f t="shared" si="1"/>
        <v>日</v>
      </c>
      <c r="AB7" s="134" t="str">
        <f t="shared" si="1"/>
        <v>月</v>
      </c>
      <c r="AC7" s="134" t="str">
        <f t="shared" si="1"/>
        <v>火</v>
      </c>
      <c r="AD7" s="134" t="str">
        <f t="shared" si="1"/>
        <v>水</v>
      </c>
      <c r="AE7" s="134" t="str">
        <f t="shared" si="1"/>
        <v>木</v>
      </c>
      <c r="AF7" s="117" t="str">
        <f t="shared" si="1"/>
        <v>金</v>
      </c>
      <c r="AG7" s="134" t="s">
        <v>134</v>
      </c>
      <c r="AH7" s="146" t="s">
        <v>37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39</v>
      </c>
      <c r="D8" s="107" t="s">
        <v>36</v>
      </c>
      <c r="E8" s="107" t="s">
        <v>24</v>
      </c>
      <c r="F8" s="107" t="s">
        <v>34</v>
      </c>
      <c r="G8" s="107" t="s">
        <v>21</v>
      </c>
      <c r="H8" s="107" t="s">
        <v>37</v>
      </c>
      <c r="I8" s="143" t="s">
        <v>21</v>
      </c>
      <c r="J8" s="107" t="s">
        <v>41</v>
      </c>
      <c r="K8" s="107" t="s">
        <v>40</v>
      </c>
      <c r="L8" s="107" t="s">
        <v>42</v>
      </c>
      <c r="M8" s="107" t="s">
        <v>37</v>
      </c>
      <c r="N8" s="107" t="s">
        <v>21</v>
      </c>
      <c r="O8" s="107" t="s">
        <v>37</v>
      </c>
      <c r="P8" s="107" t="s">
        <v>28</v>
      </c>
      <c r="Q8" s="107" t="s">
        <v>34</v>
      </c>
      <c r="R8" s="107" t="s">
        <v>21</v>
      </c>
      <c r="S8" s="107" t="s">
        <v>42</v>
      </c>
      <c r="T8" s="107" t="s">
        <v>40</v>
      </c>
      <c r="U8" s="107" t="s">
        <v>21</v>
      </c>
      <c r="V8" s="107" t="s">
        <v>36</v>
      </c>
      <c r="W8" s="107" t="s">
        <v>42</v>
      </c>
      <c r="X8" s="107" t="s">
        <v>24</v>
      </c>
      <c r="Y8" s="107" t="s">
        <v>34</v>
      </c>
      <c r="Z8" s="107" t="s">
        <v>21</v>
      </c>
      <c r="AA8" s="107" t="s">
        <v>42</v>
      </c>
      <c r="AB8" s="107" t="s">
        <v>37</v>
      </c>
      <c r="AC8" s="107" t="s">
        <v>28</v>
      </c>
      <c r="AD8" s="107" t="s">
        <v>34</v>
      </c>
      <c r="AE8" s="107" t="s">
        <v>21</v>
      </c>
      <c r="AF8" s="107" t="s">
        <v>37</v>
      </c>
      <c r="AG8" s="107" t="s">
        <v>21</v>
      </c>
      <c r="AH8" s="148" t="s">
        <v>21</v>
      </c>
      <c r="AI8" s="99">
        <f t="shared" ref="AI8:AI22" si="2">SUM(AO8)</f>
        <v>9</v>
      </c>
      <c r="AJ8" s="100">
        <f t="shared" ref="AJ8:AJ25" si="3">COUNTIF(D8:AH8,"有")</f>
        <v>0</v>
      </c>
      <c r="AK8" s="101">
        <f t="shared" ref="AK8:AK22" si="4">SUM(AP8:AQ8)</f>
        <v>4</v>
      </c>
      <c r="AL8" s="102" t="s">
        <v>38</v>
      </c>
      <c r="AM8" s="103"/>
      <c r="AN8" s="55">
        <f>COUNTIF(D8:AH8,"日")</f>
        <v>5</v>
      </c>
      <c r="AO8" s="55">
        <f>COUNTIF(D8:AH8,"ヤ")</f>
        <v>9</v>
      </c>
      <c r="AP8" s="55">
        <f>COUNTIF(D8:AH8,"2－")</f>
        <v>2</v>
      </c>
      <c r="AQ8" s="55">
        <f>COUNTIF(D8:AH8,"3－")</f>
        <v>2</v>
      </c>
      <c r="AR8">
        <f>COUNTIF(E8:AI8,"有")</f>
        <v>0</v>
      </c>
      <c r="AS8" s="55">
        <f>COUNTIF(D8:AL8,"2早")</f>
        <v>2</v>
      </c>
      <c r="AT8" s="55">
        <f>COUNTIF(B8:AL8,"2オ")</f>
        <v>4</v>
      </c>
      <c r="AU8" s="55">
        <f>COUNTIF(D8:AM8,"3早")</f>
        <v>1</v>
      </c>
      <c r="AV8" s="55">
        <f>COUNTIF(D8:AN8,"3オ")</f>
        <v>2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37</v>
      </c>
      <c r="F9" s="107" t="s">
        <v>37</v>
      </c>
      <c r="G9" s="107" t="s">
        <v>37</v>
      </c>
      <c r="H9" s="107" t="s">
        <v>21</v>
      </c>
      <c r="I9" s="107" t="s">
        <v>37</v>
      </c>
      <c r="J9" s="107" t="s">
        <v>37</v>
      </c>
      <c r="K9" s="107" t="s">
        <v>37</v>
      </c>
      <c r="L9" s="143" t="s">
        <v>21</v>
      </c>
      <c r="M9" s="143" t="s">
        <v>21</v>
      </c>
      <c r="N9" s="107" t="s">
        <v>37</v>
      </c>
      <c r="O9" s="107" t="s">
        <v>21</v>
      </c>
      <c r="P9" s="107" t="s">
        <v>37</v>
      </c>
      <c r="Q9" s="107" t="s">
        <v>151</v>
      </c>
      <c r="R9" s="107" t="s">
        <v>37</v>
      </c>
      <c r="S9" s="107" t="s">
        <v>21</v>
      </c>
      <c r="T9" s="107" t="s">
        <v>37</v>
      </c>
      <c r="U9" s="107" t="s">
        <v>37</v>
      </c>
      <c r="V9" s="107" t="s">
        <v>37</v>
      </c>
      <c r="W9" s="107" t="s">
        <v>21</v>
      </c>
      <c r="X9" s="107" t="s">
        <v>37</v>
      </c>
      <c r="Y9" s="107" t="s">
        <v>37</v>
      </c>
      <c r="Z9" s="107" t="s">
        <v>41</v>
      </c>
      <c r="AA9" s="107" t="s">
        <v>37</v>
      </c>
      <c r="AB9" s="107" t="s">
        <v>21</v>
      </c>
      <c r="AC9" s="107" t="s">
        <v>151</v>
      </c>
      <c r="AD9" s="107" t="s">
        <v>37</v>
      </c>
      <c r="AE9" s="107" t="s">
        <v>37</v>
      </c>
      <c r="AF9" s="107" t="s">
        <v>21</v>
      </c>
      <c r="AG9" s="107" t="s">
        <v>41</v>
      </c>
      <c r="AH9" s="148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18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2</v>
      </c>
      <c r="AV9" s="55">
        <f>COUNTIF(D9:AN9,"3オ")</f>
        <v>0</v>
      </c>
      <c r="AW9" s="55">
        <f>COUNTIF(F9:AP9,"10:00")</f>
        <v>0</v>
      </c>
    </row>
    <row r="10" spans="1:49" ht="14">
      <c r="A10" s="19"/>
      <c r="B10" s="20"/>
      <c r="C10" s="2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48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419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48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358" t="s">
        <v>157</v>
      </c>
      <c r="E12" s="143" t="s">
        <v>21</v>
      </c>
      <c r="F12" s="107" t="s">
        <v>21</v>
      </c>
      <c r="G12" s="107" t="s">
        <v>42</v>
      </c>
      <c r="H12" s="107" t="s">
        <v>36</v>
      </c>
      <c r="I12" s="107" t="s">
        <v>40</v>
      </c>
      <c r="J12" s="107" t="s">
        <v>21</v>
      </c>
      <c r="K12" s="107" t="s">
        <v>42</v>
      </c>
      <c r="L12" s="107" t="s">
        <v>24</v>
      </c>
      <c r="M12" s="107" t="s">
        <v>34</v>
      </c>
      <c r="N12" s="107" t="s">
        <v>42</v>
      </c>
      <c r="O12" s="107" t="s">
        <v>24</v>
      </c>
      <c r="P12" s="107" t="s">
        <v>34</v>
      </c>
      <c r="Q12" s="107" t="s">
        <v>21</v>
      </c>
      <c r="R12" s="107" t="s">
        <v>40</v>
      </c>
      <c r="S12" s="107" t="s">
        <v>21</v>
      </c>
      <c r="T12" s="107" t="s">
        <v>42</v>
      </c>
      <c r="U12" s="107" t="s">
        <v>24</v>
      </c>
      <c r="V12" s="107" t="s">
        <v>34</v>
      </c>
      <c r="W12" s="107" t="s">
        <v>21</v>
      </c>
      <c r="X12" s="107" t="s">
        <v>36</v>
      </c>
      <c r="Y12" s="107" t="s">
        <v>21</v>
      </c>
      <c r="Z12" s="107" t="s">
        <v>42</v>
      </c>
      <c r="AA12" s="107" t="s">
        <v>40</v>
      </c>
      <c r="AB12" s="107" t="s">
        <v>42</v>
      </c>
      <c r="AC12" s="107" t="s">
        <v>24</v>
      </c>
      <c r="AD12" s="107" t="s">
        <v>34</v>
      </c>
      <c r="AE12" s="107" t="s">
        <v>21</v>
      </c>
      <c r="AF12" s="107" t="s">
        <v>21</v>
      </c>
      <c r="AG12" s="107" t="s">
        <v>24</v>
      </c>
      <c r="AH12" s="148" t="s">
        <v>34</v>
      </c>
      <c r="AI12" s="99">
        <f t="shared" si="2"/>
        <v>9</v>
      </c>
      <c r="AJ12" s="100">
        <f t="shared" si="3"/>
        <v>0</v>
      </c>
      <c r="AK12" s="101">
        <f t="shared" si="4"/>
        <v>5</v>
      </c>
      <c r="AL12" s="104" t="s">
        <v>48</v>
      </c>
      <c r="AM12" s="103"/>
      <c r="AN12" s="55">
        <f t="shared" ref="AN12:AN23" si="5">COUNTIF(D12:AH12,"日")</f>
        <v>0</v>
      </c>
      <c r="AO12" s="55">
        <f t="shared" ref="AO12:AO29" si="6">COUNTIF(D12:AH12,"ヤ")</f>
        <v>9</v>
      </c>
      <c r="AP12" s="55">
        <f t="shared" ref="AP12:AP29" si="7">COUNTIF(D12:AH12,"2－")</f>
        <v>5</v>
      </c>
      <c r="AQ12" s="55">
        <f t="shared" ref="AQ12:AQ29" si="8">COUNTIF(D12:AH12,"3－")</f>
        <v>0</v>
      </c>
      <c r="AR12">
        <f t="shared" ref="AR12:AR29" si="9">COUNTIF(E12:AI12,"有")</f>
        <v>0</v>
      </c>
      <c r="AS12" s="55">
        <f>COUNTIF(H12:AL12,"2早")</f>
        <v>3</v>
      </c>
      <c r="AT12" s="55">
        <f t="shared" ref="AT12:AT22" si="10">COUNTIF(B12:AL12,"2オ")</f>
        <v>6</v>
      </c>
      <c r="AU12" s="55">
        <f t="shared" ref="AU12:AU22" si="11">COUNTIF(D12:AM12,"3早")</f>
        <v>0</v>
      </c>
      <c r="AV12" s="55">
        <f t="shared" ref="AV12:AV22" si="12">COUNTIF(D12:AN12,"3オ")</f>
        <v>2</v>
      </c>
      <c r="AW12" s="55">
        <f t="shared" ref="AW12:AW22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07" t="s">
        <v>41</v>
      </c>
      <c r="E13" s="107" t="s">
        <v>28</v>
      </c>
      <c r="F13" s="107" t="s">
        <v>34</v>
      </c>
      <c r="G13" s="107" t="s">
        <v>21</v>
      </c>
      <c r="H13" s="107" t="s">
        <v>28</v>
      </c>
      <c r="I13" s="107" t="s">
        <v>34</v>
      </c>
      <c r="J13" s="107" t="s">
        <v>21</v>
      </c>
      <c r="K13" s="358" t="s">
        <v>157</v>
      </c>
      <c r="L13" s="107" t="s">
        <v>21</v>
      </c>
      <c r="M13" s="107" t="s">
        <v>41</v>
      </c>
      <c r="N13" s="107" t="s">
        <v>41</v>
      </c>
      <c r="O13" s="107" t="s">
        <v>28</v>
      </c>
      <c r="P13" s="107" t="s">
        <v>34</v>
      </c>
      <c r="Q13" s="107" t="s">
        <v>21</v>
      </c>
      <c r="R13" s="464" t="s">
        <v>36</v>
      </c>
      <c r="S13" s="107" t="s">
        <v>41</v>
      </c>
      <c r="T13" s="143" t="s">
        <v>21</v>
      </c>
      <c r="U13" s="107" t="s">
        <v>42</v>
      </c>
      <c r="V13" s="107" t="s">
        <v>41</v>
      </c>
      <c r="W13" s="107" t="s">
        <v>21</v>
      </c>
      <c r="X13" s="107" t="s">
        <v>41</v>
      </c>
      <c r="Y13" s="107" t="s">
        <v>28</v>
      </c>
      <c r="Z13" s="107" t="s">
        <v>34</v>
      </c>
      <c r="AA13" s="107" t="s">
        <v>21</v>
      </c>
      <c r="AB13" s="107" t="s">
        <v>21</v>
      </c>
      <c r="AC13" s="107" t="s">
        <v>121</v>
      </c>
      <c r="AD13" s="107" t="s">
        <v>42</v>
      </c>
      <c r="AE13" s="358" t="s">
        <v>157</v>
      </c>
      <c r="AF13" s="107" t="s">
        <v>36</v>
      </c>
      <c r="AG13" s="143" t="s">
        <v>21</v>
      </c>
      <c r="AH13" s="148" t="s">
        <v>28</v>
      </c>
      <c r="AI13" s="99">
        <f t="shared" si="2"/>
        <v>9</v>
      </c>
      <c r="AJ13" s="100">
        <f t="shared" si="3"/>
        <v>0</v>
      </c>
      <c r="AK13" s="101">
        <f t="shared" si="4"/>
        <v>5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5</v>
      </c>
      <c r="AR13">
        <f t="shared" si="9"/>
        <v>0</v>
      </c>
      <c r="AS13" s="55">
        <f t="shared" ref="AS13:AS22" si="14">COUNTIF(D13:AL13,"2早")</f>
        <v>0</v>
      </c>
      <c r="AT13" s="55">
        <f t="shared" si="10"/>
        <v>2</v>
      </c>
      <c r="AU13" s="55">
        <f t="shared" si="11"/>
        <v>6</v>
      </c>
      <c r="AV13" s="55">
        <f t="shared" si="12"/>
        <v>2</v>
      </c>
      <c r="AW13" s="55">
        <f t="shared" si="13"/>
        <v>2</v>
      </c>
    </row>
    <row r="14" spans="1:49" ht="14">
      <c r="A14" s="19" t="s">
        <v>46</v>
      </c>
      <c r="B14" s="20" t="s">
        <v>32</v>
      </c>
      <c r="C14" s="32" t="s">
        <v>153</v>
      </c>
      <c r="D14" s="107" t="s">
        <v>28</v>
      </c>
      <c r="E14" s="107" t="s">
        <v>34</v>
      </c>
      <c r="F14" s="107" t="s">
        <v>21</v>
      </c>
      <c r="G14" s="107" t="s">
        <v>40</v>
      </c>
      <c r="H14" s="107" t="s">
        <v>42</v>
      </c>
      <c r="I14" s="107" t="s">
        <v>24</v>
      </c>
      <c r="J14" s="107" t="s">
        <v>34</v>
      </c>
      <c r="K14" s="107" t="s">
        <v>21</v>
      </c>
      <c r="L14" s="107" t="s">
        <v>41</v>
      </c>
      <c r="M14" s="107" t="s">
        <v>42</v>
      </c>
      <c r="N14" s="107" t="s">
        <v>36</v>
      </c>
      <c r="O14" s="107" t="s">
        <v>21</v>
      </c>
      <c r="P14" s="107" t="s">
        <v>41</v>
      </c>
      <c r="Q14" s="107" t="s">
        <v>40</v>
      </c>
      <c r="R14" s="143" t="s">
        <v>21</v>
      </c>
      <c r="S14" s="107" t="s">
        <v>36</v>
      </c>
      <c r="T14" s="107" t="s">
        <v>28</v>
      </c>
      <c r="U14" s="107" t="s">
        <v>34</v>
      </c>
      <c r="V14" s="107" t="s">
        <v>21</v>
      </c>
      <c r="W14" s="107" t="s">
        <v>28</v>
      </c>
      <c r="X14" s="107" t="s">
        <v>34</v>
      </c>
      <c r="Y14" s="107" t="s">
        <v>21</v>
      </c>
      <c r="Z14" s="107" t="s">
        <v>21</v>
      </c>
      <c r="AA14" s="107" t="s">
        <v>24</v>
      </c>
      <c r="AB14" s="107" t="s">
        <v>34</v>
      </c>
      <c r="AC14" s="107" t="s">
        <v>21</v>
      </c>
      <c r="AD14" s="107" t="s">
        <v>41</v>
      </c>
      <c r="AE14" s="107" t="s">
        <v>42</v>
      </c>
      <c r="AF14" s="107" t="s">
        <v>24</v>
      </c>
      <c r="AG14" s="107" t="s">
        <v>34</v>
      </c>
      <c r="AH14" s="148" t="s">
        <v>21</v>
      </c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3</v>
      </c>
      <c r="AQ14" s="55">
        <f t="shared" si="8"/>
        <v>3</v>
      </c>
      <c r="AR14">
        <f t="shared" si="9"/>
        <v>0</v>
      </c>
      <c r="AS14" s="55">
        <f t="shared" si="14"/>
        <v>2</v>
      </c>
      <c r="AT14" s="55">
        <f t="shared" si="10"/>
        <v>3</v>
      </c>
      <c r="AU14" s="55">
        <f t="shared" si="11"/>
        <v>3</v>
      </c>
      <c r="AV14" s="55">
        <f t="shared" si="12"/>
        <v>2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07" t="s">
        <v>40</v>
      </c>
      <c r="E15" s="464" t="s">
        <v>36</v>
      </c>
      <c r="F15" s="107" t="s">
        <v>28</v>
      </c>
      <c r="G15" s="107" t="s">
        <v>34</v>
      </c>
      <c r="H15" s="107" t="s">
        <v>21</v>
      </c>
      <c r="I15" s="107" t="s">
        <v>21</v>
      </c>
      <c r="J15" s="107" t="s">
        <v>42</v>
      </c>
      <c r="K15" s="107" t="s">
        <v>24</v>
      </c>
      <c r="L15" s="107" t="s">
        <v>34</v>
      </c>
      <c r="M15" s="107" t="s">
        <v>21</v>
      </c>
      <c r="N15" s="107" t="s">
        <v>40</v>
      </c>
      <c r="O15" s="107" t="s">
        <v>41</v>
      </c>
      <c r="P15" s="107" t="s">
        <v>36</v>
      </c>
      <c r="Q15" s="107" t="s">
        <v>21</v>
      </c>
      <c r="R15" s="107" t="s">
        <v>42</v>
      </c>
      <c r="S15" s="107" t="s">
        <v>24</v>
      </c>
      <c r="T15" s="107" t="s">
        <v>34</v>
      </c>
      <c r="U15" s="107" t="s">
        <v>21</v>
      </c>
      <c r="V15" s="107" t="s">
        <v>21</v>
      </c>
      <c r="W15" s="107" t="s">
        <v>40</v>
      </c>
      <c r="X15" s="107" t="s">
        <v>42</v>
      </c>
      <c r="Y15" s="143" t="s">
        <v>21</v>
      </c>
      <c r="Z15" s="143" t="s">
        <v>35</v>
      </c>
      <c r="AA15" s="143" t="s">
        <v>21</v>
      </c>
      <c r="AB15" s="107" t="s">
        <v>28</v>
      </c>
      <c r="AC15" s="107" t="s">
        <v>34</v>
      </c>
      <c r="AD15" s="107" t="s">
        <v>21</v>
      </c>
      <c r="AE15" s="107" t="s">
        <v>40</v>
      </c>
      <c r="AF15" s="107" t="s">
        <v>40</v>
      </c>
      <c r="AG15" s="107" t="s">
        <v>36</v>
      </c>
      <c r="AH15" s="148" t="s">
        <v>36</v>
      </c>
      <c r="AI15" s="99">
        <f t="shared" si="2"/>
        <v>9</v>
      </c>
      <c r="AJ15" s="100">
        <f t="shared" si="3"/>
        <v>1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1</v>
      </c>
      <c r="AS15" s="55">
        <f t="shared" si="14"/>
        <v>5</v>
      </c>
      <c r="AT15" s="55">
        <f t="shared" si="10"/>
        <v>3</v>
      </c>
      <c r="AU15" s="55">
        <f t="shared" si="11"/>
        <v>1</v>
      </c>
      <c r="AV15" s="55">
        <f t="shared" si="12"/>
        <v>4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107" t="s">
        <v>21</v>
      </c>
      <c r="E16" s="107" t="s">
        <v>40</v>
      </c>
      <c r="F16" s="107" t="s">
        <v>42</v>
      </c>
      <c r="G16" s="107" t="s">
        <v>24</v>
      </c>
      <c r="H16" s="107" t="s">
        <v>34</v>
      </c>
      <c r="I16" s="107" t="s">
        <v>21</v>
      </c>
      <c r="J16" s="107" t="s">
        <v>21</v>
      </c>
      <c r="K16" s="107" t="s">
        <v>41</v>
      </c>
      <c r="L16" s="107" t="s">
        <v>36</v>
      </c>
      <c r="M16" s="107" t="s">
        <v>28</v>
      </c>
      <c r="N16" s="107" t="s">
        <v>34</v>
      </c>
      <c r="O16" s="107" t="s">
        <v>21</v>
      </c>
      <c r="P16" s="107" t="s">
        <v>40</v>
      </c>
      <c r="Q16" s="107" t="s">
        <v>24</v>
      </c>
      <c r="R16" s="107" t="s">
        <v>34</v>
      </c>
      <c r="S16" s="107" t="s">
        <v>21</v>
      </c>
      <c r="T16" s="107" t="s">
        <v>41</v>
      </c>
      <c r="U16" s="107" t="s">
        <v>36</v>
      </c>
      <c r="V16" s="107" t="s">
        <v>28</v>
      </c>
      <c r="W16" s="107" t="s">
        <v>34</v>
      </c>
      <c r="X16" s="107" t="s">
        <v>21</v>
      </c>
      <c r="Y16" s="107" t="s">
        <v>40</v>
      </c>
      <c r="Z16" s="107" t="s">
        <v>40</v>
      </c>
      <c r="AA16" s="143" t="s">
        <v>21</v>
      </c>
      <c r="AB16" s="107" t="s">
        <v>24</v>
      </c>
      <c r="AC16" s="107" t="s">
        <v>34</v>
      </c>
      <c r="AD16" s="107" t="s">
        <v>21</v>
      </c>
      <c r="AE16" s="107" t="s">
        <v>21</v>
      </c>
      <c r="AF16" s="107" t="s">
        <v>41</v>
      </c>
      <c r="AG16" s="107" t="s">
        <v>40</v>
      </c>
      <c r="AH16" s="148" t="s">
        <v>24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4</v>
      </c>
      <c r="AQ16" s="55">
        <f t="shared" si="8"/>
        <v>2</v>
      </c>
      <c r="AR16">
        <f t="shared" si="9"/>
        <v>0</v>
      </c>
      <c r="AS16" s="55">
        <f t="shared" si="14"/>
        <v>5</v>
      </c>
      <c r="AT16" s="55">
        <f t="shared" si="10"/>
        <v>1</v>
      </c>
      <c r="AU16" s="55">
        <f t="shared" si="11"/>
        <v>3</v>
      </c>
      <c r="AV16" s="55">
        <f t="shared" si="12"/>
        <v>2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07" t="s">
        <v>37</v>
      </c>
      <c r="E17" s="107" t="s">
        <v>41</v>
      </c>
      <c r="F17" s="107" t="s">
        <v>40</v>
      </c>
      <c r="G17" s="107" t="s">
        <v>21</v>
      </c>
      <c r="H17" s="107" t="s">
        <v>24</v>
      </c>
      <c r="I17" s="107" t="s">
        <v>34</v>
      </c>
      <c r="J17" s="107" t="s">
        <v>21</v>
      </c>
      <c r="K17" s="107" t="s">
        <v>21</v>
      </c>
      <c r="L17" s="107" t="s">
        <v>40</v>
      </c>
      <c r="M17" s="107" t="s">
        <v>36</v>
      </c>
      <c r="N17" s="107" t="s">
        <v>28</v>
      </c>
      <c r="O17" s="107" t="s">
        <v>34</v>
      </c>
      <c r="P17" s="107" t="s">
        <v>21</v>
      </c>
      <c r="Q17" s="107" t="s">
        <v>42</v>
      </c>
      <c r="R17" s="107" t="s">
        <v>24</v>
      </c>
      <c r="S17" s="107" t="s">
        <v>34</v>
      </c>
      <c r="T17" s="107" t="s">
        <v>21</v>
      </c>
      <c r="U17" s="358" t="s">
        <v>157</v>
      </c>
      <c r="V17" s="107" t="s">
        <v>21</v>
      </c>
      <c r="W17" s="107" t="s">
        <v>36</v>
      </c>
      <c r="X17" s="107" t="s">
        <v>28</v>
      </c>
      <c r="Y17" s="107" t="s">
        <v>34</v>
      </c>
      <c r="Z17" s="107" t="s">
        <v>21</v>
      </c>
      <c r="AA17" s="107" t="s">
        <v>41</v>
      </c>
      <c r="AB17" s="107" t="s">
        <v>40</v>
      </c>
      <c r="AC17" s="107" t="s">
        <v>21</v>
      </c>
      <c r="AD17" s="107" t="s">
        <v>36</v>
      </c>
      <c r="AE17" s="107" t="s">
        <v>28</v>
      </c>
      <c r="AF17" s="107" t="s">
        <v>34</v>
      </c>
      <c r="AG17" s="107" t="s">
        <v>21</v>
      </c>
      <c r="AH17" s="148" t="s">
        <v>42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1</v>
      </c>
      <c r="AO17" s="55">
        <f t="shared" si="6"/>
        <v>9</v>
      </c>
      <c r="AP17" s="55">
        <f t="shared" si="7"/>
        <v>2</v>
      </c>
      <c r="AQ17" s="55">
        <f t="shared" si="8"/>
        <v>3</v>
      </c>
      <c r="AR17">
        <f t="shared" si="9"/>
        <v>0</v>
      </c>
      <c r="AS17" s="55">
        <f t="shared" si="14"/>
        <v>3</v>
      </c>
      <c r="AT17" s="55">
        <f t="shared" si="10"/>
        <v>2</v>
      </c>
      <c r="AU17" s="55">
        <f t="shared" si="11"/>
        <v>2</v>
      </c>
      <c r="AV17" s="55">
        <f t="shared" si="12"/>
        <v>3</v>
      </c>
      <c r="AW17" s="55">
        <f t="shared" si="13"/>
        <v>1</v>
      </c>
    </row>
    <row r="18" spans="1:49" ht="14">
      <c r="A18" s="19" t="s">
        <v>46</v>
      </c>
      <c r="B18" s="34" t="s">
        <v>32</v>
      </c>
      <c r="C18" s="32" t="s">
        <v>55</v>
      </c>
      <c r="D18" s="107" t="s">
        <v>34</v>
      </c>
      <c r="E18" s="107" t="s">
        <v>21</v>
      </c>
      <c r="F18" s="107" t="s">
        <v>41</v>
      </c>
      <c r="G18" s="107" t="s">
        <v>21</v>
      </c>
      <c r="H18" s="107" t="s">
        <v>41</v>
      </c>
      <c r="I18" s="107" t="s">
        <v>42</v>
      </c>
      <c r="J18" s="107" t="s">
        <v>28</v>
      </c>
      <c r="K18" s="107" t="s">
        <v>34</v>
      </c>
      <c r="L18" s="107" t="s">
        <v>21</v>
      </c>
      <c r="M18" s="107" t="s">
        <v>21</v>
      </c>
      <c r="N18" s="358" t="s">
        <v>157</v>
      </c>
      <c r="O18" s="107" t="s">
        <v>36</v>
      </c>
      <c r="P18" s="107" t="s">
        <v>42</v>
      </c>
      <c r="Q18" s="143" t="s">
        <v>21</v>
      </c>
      <c r="R18" s="107" t="s">
        <v>28</v>
      </c>
      <c r="S18" s="107" t="s">
        <v>34</v>
      </c>
      <c r="T18" s="107" t="s">
        <v>21</v>
      </c>
      <c r="U18" s="107" t="s">
        <v>41</v>
      </c>
      <c r="V18" s="107" t="s">
        <v>40</v>
      </c>
      <c r="W18" s="107" t="s">
        <v>24</v>
      </c>
      <c r="X18" s="107" t="s">
        <v>34</v>
      </c>
      <c r="Y18" s="107" t="s">
        <v>21</v>
      </c>
      <c r="Z18" s="107" t="s">
        <v>24</v>
      </c>
      <c r="AA18" s="107" t="s">
        <v>34</v>
      </c>
      <c r="AB18" s="107" t="s">
        <v>21</v>
      </c>
      <c r="AC18" s="107" t="s">
        <v>36</v>
      </c>
      <c r="AD18" s="107" t="s">
        <v>24</v>
      </c>
      <c r="AE18" s="107" t="s">
        <v>34</v>
      </c>
      <c r="AF18" s="107" t="s">
        <v>21</v>
      </c>
      <c r="AG18" s="107" t="s">
        <v>42</v>
      </c>
      <c r="AH18" s="148" t="s">
        <v>41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3</v>
      </c>
      <c r="AQ18" s="55">
        <f t="shared" si="8"/>
        <v>2</v>
      </c>
      <c r="AR18">
        <f t="shared" si="9"/>
        <v>0</v>
      </c>
      <c r="AS18" s="55">
        <f t="shared" si="14"/>
        <v>1</v>
      </c>
      <c r="AT18" s="55">
        <f t="shared" si="10"/>
        <v>3</v>
      </c>
      <c r="AU18" s="55">
        <f t="shared" si="11"/>
        <v>4</v>
      </c>
      <c r="AV18" s="55">
        <f t="shared" si="12"/>
        <v>2</v>
      </c>
      <c r="AW18" s="55">
        <f t="shared" si="13"/>
        <v>1</v>
      </c>
    </row>
    <row r="19" spans="1:49" ht="14">
      <c r="A19" s="19" t="s">
        <v>46</v>
      </c>
      <c r="B19" s="20" t="s">
        <v>32</v>
      </c>
      <c r="C19" s="32" t="s">
        <v>56</v>
      </c>
      <c r="D19" s="107" t="s">
        <v>42</v>
      </c>
      <c r="E19" s="107" t="s">
        <v>21</v>
      </c>
      <c r="F19" s="107" t="s">
        <v>24</v>
      </c>
      <c r="G19" s="107" t="s">
        <v>34</v>
      </c>
      <c r="H19" s="107" t="s">
        <v>21</v>
      </c>
      <c r="I19" s="107" t="s">
        <v>36</v>
      </c>
      <c r="J19" s="107" t="s">
        <v>36</v>
      </c>
      <c r="K19" s="107" t="s">
        <v>28</v>
      </c>
      <c r="L19" s="107" t="s">
        <v>34</v>
      </c>
      <c r="M19" s="143" t="s">
        <v>21</v>
      </c>
      <c r="N19" s="143" t="s">
        <v>21</v>
      </c>
      <c r="O19" s="107" t="s">
        <v>42</v>
      </c>
      <c r="P19" s="107" t="s">
        <v>24</v>
      </c>
      <c r="Q19" s="107" t="s">
        <v>34</v>
      </c>
      <c r="R19" s="107" t="s">
        <v>21</v>
      </c>
      <c r="S19" s="107" t="s">
        <v>40</v>
      </c>
      <c r="T19" s="107" t="s">
        <v>36</v>
      </c>
      <c r="U19" s="107" t="s">
        <v>28</v>
      </c>
      <c r="V19" s="107" t="s">
        <v>34</v>
      </c>
      <c r="W19" s="107" t="s">
        <v>21</v>
      </c>
      <c r="X19" s="107" t="s">
        <v>40</v>
      </c>
      <c r="Y19" s="107" t="s">
        <v>42</v>
      </c>
      <c r="Z19" s="107" t="s">
        <v>21</v>
      </c>
      <c r="AA19" s="107" t="s">
        <v>36</v>
      </c>
      <c r="AB19" s="107" t="s">
        <v>36</v>
      </c>
      <c r="AC19" s="107" t="s">
        <v>42</v>
      </c>
      <c r="AD19" s="107" t="s">
        <v>21</v>
      </c>
      <c r="AE19" s="107" t="s">
        <v>41</v>
      </c>
      <c r="AF19" s="107" t="s">
        <v>28</v>
      </c>
      <c r="AG19" s="107" t="s">
        <v>34</v>
      </c>
      <c r="AH19" s="149" t="s">
        <v>21</v>
      </c>
      <c r="AI19" s="99">
        <f t="shared" si="2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3</v>
      </c>
      <c r="AR19">
        <f t="shared" si="9"/>
        <v>0</v>
      </c>
      <c r="AS19" s="55">
        <f t="shared" si="14"/>
        <v>2</v>
      </c>
      <c r="AT19" s="55">
        <f t="shared" si="10"/>
        <v>4</v>
      </c>
      <c r="AU19" s="55">
        <f t="shared" si="11"/>
        <v>1</v>
      </c>
      <c r="AV19" s="55">
        <f t="shared" si="12"/>
        <v>5</v>
      </c>
      <c r="AW19" s="55">
        <f t="shared" si="13"/>
        <v>0</v>
      </c>
    </row>
    <row r="20" spans="1:49" ht="14">
      <c r="A20" s="19" t="s">
        <v>46</v>
      </c>
      <c r="B20" s="34" t="s">
        <v>32</v>
      </c>
      <c r="C20" s="32" t="s">
        <v>57</v>
      </c>
      <c r="D20" s="107" t="s">
        <v>24</v>
      </c>
      <c r="E20" s="107" t="s">
        <v>34</v>
      </c>
      <c r="F20" s="107" t="s">
        <v>21</v>
      </c>
      <c r="G20" s="107" t="s">
        <v>41</v>
      </c>
      <c r="H20" s="107" t="s">
        <v>21</v>
      </c>
      <c r="I20" s="107" t="s">
        <v>41</v>
      </c>
      <c r="J20" s="107" t="s">
        <v>40</v>
      </c>
      <c r="K20" s="107" t="s">
        <v>36</v>
      </c>
      <c r="L20" s="107" t="s">
        <v>28</v>
      </c>
      <c r="M20" s="107" t="s">
        <v>34</v>
      </c>
      <c r="N20" s="107" t="s">
        <v>21</v>
      </c>
      <c r="O20" s="107" t="s">
        <v>40</v>
      </c>
      <c r="P20" s="107" t="s">
        <v>37</v>
      </c>
      <c r="Q20" s="107" t="s">
        <v>41</v>
      </c>
      <c r="R20" s="107" t="s">
        <v>21</v>
      </c>
      <c r="S20" s="107" t="s">
        <v>28</v>
      </c>
      <c r="T20" s="107" t="s">
        <v>34</v>
      </c>
      <c r="U20" s="107" t="s">
        <v>21</v>
      </c>
      <c r="V20" s="107" t="s">
        <v>42</v>
      </c>
      <c r="W20" s="358" t="s">
        <v>157</v>
      </c>
      <c r="X20" s="107" t="s">
        <v>21</v>
      </c>
      <c r="Y20" s="107" t="s">
        <v>24</v>
      </c>
      <c r="Z20" s="107" t="s">
        <v>34</v>
      </c>
      <c r="AA20" s="107" t="s">
        <v>21</v>
      </c>
      <c r="AB20" s="107" t="s">
        <v>41</v>
      </c>
      <c r="AC20" s="107" t="s">
        <v>41</v>
      </c>
      <c r="AD20" s="107" t="s">
        <v>28</v>
      </c>
      <c r="AE20" s="107" t="s">
        <v>34</v>
      </c>
      <c r="AF20" s="107" t="s">
        <v>21</v>
      </c>
      <c r="AG20" s="107" t="s">
        <v>21</v>
      </c>
      <c r="AH20" s="148" t="s">
        <v>40</v>
      </c>
      <c r="AI20" s="99">
        <f t="shared" si="2"/>
        <v>9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1</v>
      </c>
      <c r="AO20" s="55">
        <f t="shared" si="6"/>
        <v>9</v>
      </c>
      <c r="AP20" s="55">
        <f t="shared" si="7"/>
        <v>2</v>
      </c>
      <c r="AQ20" s="55">
        <f t="shared" si="8"/>
        <v>3</v>
      </c>
      <c r="AR20">
        <f t="shared" si="9"/>
        <v>0</v>
      </c>
      <c r="AS20" s="55">
        <f t="shared" si="14"/>
        <v>3</v>
      </c>
      <c r="AT20" s="55">
        <f t="shared" si="10"/>
        <v>1</v>
      </c>
      <c r="AU20" s="55">
        <f t="shared" si="11"/>
        <v>5</v>
      </c>
      <c r="AV20" s="55">
        <f t="shared" si="12"/>
        <v>1</v>
      </c>
      <c r="AW20" s="55">
        <f t="shared" si="13"/>
        <v>1</v>
      </c>
    </row>
    <row r="21" spans="1:49" ht="14">
      <c r="A21" s="294" t="s">
        <v>46</v>
      </c>
      <c r="B21" s="37" t="s">
        <v>32</v>
      </c>
      <c r="C21" s="38" t="s">
        <v>129</v>
      </c>
      <c r="D21" s="107" t="s">
        <v>21</v>
      </c>
      <c r="E21" s="107" t="s">
        <v>42</v>
      </c>
      <c r="F21" s="107" t="s">
        <v>36</v>
      </c>
      <c r="G21" s="107" t="s">
        <v>28</v>
      </c>
      <c r="H21" s="107" t="s">
        <v>34</v>
      </c>
      <c r="I21" s="107" t="s">
        <v>21</v>
      </c>
      <c r="J21" s="107" t="s">
        <v>24</v>
      </c>
      <c r="K21" s="107" t="s">
        <v>34</v>
      </c>
      <c r="L21" s="107" t="s">
        <v>21</v>
      </c>
      <c r="M21" s="107" t="s">
        <v>40</v>
      </c>
      <c r="N21" s="107" t="s">
        <v>24</v>
      </c>
      <c r="O21" s="107" t="s">
        <v>34</v>
      </c>
      <c r="P21" s="107" t="s">
        <v>21</v>
      </c>
      <c r="Q21" s="143" t="s">
        <v>28</v>
      </c>
      <c r="R21" s="143" t="s">
        <v>34</v>
      </c>
      <c r="S21" s="107" t="s">
        <v>21</v>
      </c>
      <c r="T21" s="143" t="s">
        <v>21</v>
      </c>
      <c r="U21" s="107" t="s">
        <v>40</v>
      </c>
      <c r="V21" s="107" t="s">
        <v>24</v>
      </c>
      <c r="W21" s="107" t="s">
        <v>34</v>
      </c>
      <c r="X21" s="107" t="s">
        <v>21</v>
      </c>
      <c r="Y21" s="107" t="s">
        <v>41</v>
      </c>
      <c r="Z21" s="107" t="s">
        <v>36</v>
      </c>
      <c r="AA21" s="107" t="s">
        <v>28</v>
      </c>
      <c r="AB21" s="107" t="s">
        <v>34</v>
      </c>
      <c r="AC21" s="107" t="s">
        <v>21</v>
      </c>
      <c r="AD21" s="107" t="s">
        <v>40</v>
      </c>
      <c r="AE21" s="143" t="s">
        <v>24</v>
      </c>
      <c r="AF21" s="143" t="s">
        <v>34</v>
      </c>
      <c r="AG21" s="107" t="s">
        <v>21</v>
      </c>
      <c r="AH21" s="149" t="s">
        <v>35</v>
      </c>
      <c r="AI21" s="99">
        <f t="shared" si="2"/>
        <v>9</v>
      </c>
      <c r="AJ21" s="100">
        <f t="shared" si="3"/>
        <v>1</v>
      </c>
      <c r="AK21" s="101">
        <f t="shared" si="4"/>
        <v>7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4</v>
      </c>
      <c r="AQ21" s="55">
        <f t="shared" si="8"/>
        <v>3</v>
      </c>
      <c r="AR21">
        <f t="shared" si="9"/>
        <v>1</v>
      </c>
      <c r="AS21" s="55">
        <f t="shared" si="14"/>
        <v>3</v>
      </c>
      <c r="AT21" s="55">
        <f t="shared" si="10"/>
        <v>1</v>
      </c>
      <c r="AU21" s="55">
        <f t="shared" si="11"/>
        <v>1</v>
      </c>
      <c r="AV21" s="55">
        <f t="shared" si="12"/>
        <v>2</v>
      </c>
      <c r="AW21" s="55">
        <f t="shared" si="13"/>
        <v>0</v>
      </c>
    </row>
    <row r="22" spans="1:49" ht="14">
      <c r="A22" s="433" t="s">
        <v>46</v>
      </c>
      <c r="B22" s="37" t="s">
        <v>32</v>
      </c>
      <c r="C22" s="449" t="s">
        <v>166</v>
      </c>
      <c r="D22" s="107" t="s">
        <v>34</v>
      </c>
      <c r="E22" s="107" t="s">
        <v>21</v>
      </c>
      <c r="F22" s="143" t="s">
        <v>21</v>
      </c>
      <c r="G22" s="107" t="s">
        <v>36</v>
      </c>
      <c r="H22" s="107" t="s">
        <v>40</v>
      </c>
      <c r="I22" s="107" t="s">
        <v>28</v>
      </c>
      <c r="J22" s="107" t="s">
        <v>34</v>
      </c>
      <c r="K22" s="107" t="s">
        <v>21</v>
      </c>
      <c r="L22" s="107" t="s">
        <v>21</v>
      </c>
      <c r="M22" s="107" t="s">
        <v>24</v>
      </c>
      <c r="N22" s="107" t="s">
        <v>34</v>
      </c>
      <c r="O22" s="107" t="s">
        <v>21</v>
      </c>
      <c r="P22" s="107" t="s">
        <v>37</v>
      </c>
      <c r="Q22" s="107" t="s">
        <v>36</v>
      </c>
      <c r="R22" s="107" t="s">
        <v>41</v>
      </c>
      <c r="S22" s="107" t="s">
        <v>21</v>
      </c>
      <c r="T22" s="107" t="s">
        <v>24</v>
      </c>
      <c r="U22" s="107" t="s">
        <v>34</v>
      </c>
      <c r="V22" s="107" t="s">
        <v>21</v>
      </c>
      <c r="W22" s="107" t="s">
        <v>41</v>
      </c>
      <c r="X22" s="107" t="s">
        <v>21</v>
      </c>
      <c r="Y22" s="107" t="s">
        <v>36</v>
      </c>
      <c r="Z22" s="107" t="s">
        <v>28</v>
      </c>
      <c r="AA22" s="107" t="s">
        <v>34</v>
      </c>
      <c r="AB22" s="107" t="s">
        <v>21</v>
      </c>
      <c r="AC22" s="107" t="s">
        <v>40</v>
      </c>
      <c r="AD22" s="143" t="s">
        <v>35</v>
      </c>
      <c r="AE22" s="107" t="s">
        <v>36</v>
      </c>
      <c r="AF22" s="107" t="s">
        <v>42</v>
      </c>
      <c r="AG22" s="107" t="s">
        <v>28</v>
      </c>
      <c r="AH22" s="148" t="s">
        <v>34</v>
      </c>
      <c r="AI22" s="99">
        <f t="shared" si="2"/>
        <v>9</v>
      </c>
      <c r="AJ22" s="100">
        <f t="shared" si="3"/>
        <v>1</v>
      </c>
      <c r="AK22" s="101">
        <f t="shared" si="4"/>
        <v>5</v>
      </c>
      <c r="AL22" s="104" t="s">
        <v>48</v>
      </c>
      <c r="AM22" s="98"/>
      <c r="AN22" s="55">
        <f t="shared" si="5"/>
        <v>1</v>
      </c>
      <c r="AO22" s="55">
        <f t="shared" si="6"/>
        <v>9</v>
      </c>
      <c r="AP22" s="55">
        <f t="shared" si="7"/>
        <v>2</v>
      </c>
      <c r="AQ22" s="55">
        <f t="shared" si="8"/>
        <v>3</v>
      </c>
      <c r="AR22">
        <f t="shared" si="9"/>
        <v>1</v>
      </c>
      <c r="AS22" s="55">
        <f t="shared" si="14"/>
        <v>2</v>
      </c>
      <c r="AT22" s="55">
        <f t="shared" si="10"/>
        <v>1</v>
      </c>
      <c r="AU22" s="55">
        <f t="shared" si="11"/>
        <v>2</v>
      </c>
      <c r="AV22" s="55">
        <f t="shared" si="12"/>
        <v>4</v>
      </c>
      <c r="AW22" s="55">
        <f t="shared" si="13"/>
        <v>0</v>
      </c>
    </row>
    <row r="23" spans="1:49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432"/>
      <c r="AE23" s="107"/>
      <c r="AF23" s="107"/>
      <c r="AG23" s="107"/>
      <c r="AH23" s="148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48"/>
      <c r="AI24" s="99">
        <f>SUM(AO26)</f>
        <v>0</v>
      </c>
      <c r="AJ24" s="100">
        <f t="shared" si="3"/>
        <v>0</v>
      </c>
      <c r="AK24" s="101">
        <f>SUM(AP26:AQ26)</f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48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8" t="s">
        <v>62</v>
      </c>
      <c r="B26" s="1258"/>
      <c r="C26" s="1258"/>
      <c r="D26" s="462"/>
      <c r="E26" s="46"/>
      <c r="F26" s="47"/>
      <c r="G26" s="48"/>
      <c r="H26" s="46"/>
      <c r="I26" s="63"/>
      <c r="J26" s="64"/>
      <c r="K26" s="462"/>
      <c r="L26" s="66"/>
      <c r="M26" s="46"/>
      <c r="N26" s="371"/>
      <c r="O26" s="67"/>
      <c r="P26" s="193"/>
      <c r="Q26" s="79"/>
      <c r="R26" s="65"/>
      <c r="S26" s="46"/>
      <c r="T26" s="46"/>
      <c r="U26" s="371"/>
      <c r="V26" s="46"/>
      <c r="W26" s="371"/>
      <c r="X26" s="81"/>
      <c r="Y26" s="46"/>
      <c r="Z26" s="46"/>
      <c r="AA26" s="46"/>
      <c r="AB26" s="67"/>
      <c r="AC26" s="46"/>
      <c r="AD26" s="107"/>
      <c r="AE26" s="465"/>
      <c r="AF26" s="46"/>
      <c r="AG26" s="107"/>
      <c r="AH26" s="107"/>
      <c r="AI26" s="108"/>
      <c r="AJ26" s="109"/>
      <c r="AK26" s="110"/>
      <c r="AL26" s="111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/>
      <c r="E27" s="1290"/>
      <c r="F27" s="1290" t="s">
        <v>163</v>
      </c>
      <c r="G27" s="1310"/>
      <c r="H27" s="1290"/>
      <c r="I27" s="1290"/>
      <c r="J27" s="1290"/>
      <c r="K27" s="1290"/>
      <c r="L27" s="1290"/>
      <c r="M27" s="1290"/>
      <c r="N27" s="1311"/>
      <c r="O27" s="1290" t="s">
        <v>164</v>
      </c>
      <c r="P27" s="1290" t="s">
        <v>112</v>
      </c>
      <c r="Q27" s="1311"/>
      <c r="R27" s="1291"/>
      <c r="S27" s="1290"/>
      <c r="T27" s="1290"/>
      <c r="U27" s="1290"/>
      <c r="V27" s="1290"/>
      <c r="W27" s="1290"/>
      <c r="X27" s="1290"/>
      <c r="Y27" s="1290" t="s">
        <v>67</v>
      </c>
      <c r="Z27" s="1290"/>
      <c r="AA27" s="1290"/>
      <c r="AB27" s="1290"/>
      <c r="AC27" s="1290"/>
      <c r="AD27" s="1290"/>
      <c r="AE27" s="1290" t="s">
        <v>84</v>
      </c>
      <c r="AF27" s="1311"/>
      <c r="AG27" s="1286"/>
      <c r="AH27" s="1286"/>
      <c r="AI27" s="1333" t="s">
        <v>184</v>
      </c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7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0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1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311"/>
      <c r="AG32" s="1288"/>
      <c r="AH32" s="1288"/>
      <c r="AI32" s="1339"/>
      <c r="AJ32" s="1340"/>
      <c r="AK32" s="1340"/>
      <c r="AL32" s="1341"/>
    </row>
    <row r="33" spans="3:34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4" ht="14">
      <c r="C34" s="54">
        <v>0.27083333333333298</v>
      </c>
      <c r="D34" s="55">
        <f t="shared" ref="D34:AH34" si="15">COUNTIF(D7:D24,"6：30")</f>
        <v>0</v>
      </c>
      <c r="E34" s="55">
        <f t="shared" si="15"/>
        <v>0</v>
      </c>
      <c r="F34" s="55">
        <f t="shared" si="15"/>
        <v>0</v>
      </c>
      <c r="G34" s="55">
        <f t="shared" si="15"/>
        <v>0</v>
      </c>
      <c r="H34" s="55">
        <f t="shared" si="15"/>
        <v>0</v>
      </c>
      <c r="I34" s="55">
        <f t="shared" si="15"/>
        <v>0</v>
      </c>
      <c r="J34" s="55">
        <f t="shared" si="15"/>
        <v>0</v>
      </c>
      <c r="K34" s="55">
        <f t="shared" si="15"/>
        <v>0</v>
      </c>
      <c r="L34" s="55">
        <f t="shared" si="15"/>
        <v>0</v>
      </c>
      <c r="M34" s="55">
        <f t="shared" si="15"/>
        <v>0</v>
      </c>
      <c r="N34" s="55">
        <f t="shared" si="15"/>
        <v>0</v>
      </c>
      <c r="O34" s="55">
        <f t="shared" si="15"/>
        <v>0</v>
      </c>
      <c r="P34" s="55">
        <f t="shared" si="15"/>
        <v>0</v>
      </c>
      <c r="Q34" s="55">
        <f t="shared" si="15"/>
        <v>0</v>
      </c>
      <c r="R34" s="55">
        <f t="shared" si="15"/>
        <v>0</v>
      </c>
      <c r="S34" s="55">
        <f t="shared" si="15"/>
        <v>0</v>
      </c>
      <c r="T34" s="55">
        <f t="shared" si="15"/>
        <v>0</v>
      </c>
      <c r="U34" s="55">
        <f t="shared" si="15"/>
        <v>0</v>
      </c>
      <c r="V34" s="55">
        <f t="shared" si="15"/>
        <v>0</v>
      </c>
      <c r="W34" s="55">
        <f t="shared" si="15"/>
        <v>0</v>
      </c>
      <c r="X34" s="55">
        <f t="shared" si="15"/>
        <v>0</v>
      </c>
      <c r="Y34" s="55">
        <f t="shared" si="15"/>
        <v>0</v>
      </c>
      <c r="Z34" s="55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5">
        <f t="shared" si="15"/>
        <v>0</v>
      </c>
      <c r="AE34" s="55">
        <f t="shared" si="15"/>
        <v>0</v>
      </c>
      <c r="AF34" s="55">
        <f t="shared" si="15"/>
        <v>0</v>
      </c>
      <c r="AG34" s="55">
        <f t="shared" si="15"/>
        <v>0</v>
      </c>
      <c r="AH34" s="55">
        <f t="shared" si="15"/>
        <v>0</v>
      </c>
    </row>
    <row r="35" spans="3:34" ht="14">
      <c r="C35" s="54">
        <v>0.41666666666666702</v>
      </c>
      <c r="D35" s="55">
        <f t="shared" ref="D35:AH35" si="16">COUNTIF(D8:D25,"10:00")</f>
        <v>1</v>
      </c>
      <c r="E35" s="55">
        <f t="shared" si="16"/>
        <v>0</v>
      </c>
      <c r="F35" s="55">
        <f t="shared" si="16"/>
        <v>0</v>
      </c>
      <c r="G35" s="55">
        <f t="shared" si="16"/>
        <v>0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 t="shared" si="16"/>
        <v>1</v>
      </c>
      <c r="L35" s="55">
        <f t="shared" si="16"/>
        <v>0</v>
      </c>
      <c r="M35" s="55">
        <f t="shared" si="16"/>
        <v>0</v>
      </c>
      <c r="N35" s="55">
        <f t="shared" si="16"/>
        <v>1</v>
      </c>
      <c r="O35" s="55">
        <f t="shared" si="16"/>
        <v>0</v>
      </c>
      <c r="P35" s="55">
        <f t="shared" si="16"/>
        <v>0</v>
      </c>
      <c r="Q35" s="55">
        <f t="shared" si="16"/>
        <v>0</v>
      </c>
      <c r="R35" s="55">
        <f t="shared" si="16"/>
        <v>0</v>
      </c>
      <c r="S35" s="55">
        <f t="shared" si="16"/>
        <v>0</v>
      </c>
      <c r="T35" s="55">
        <f t="shared" si="16"/>
        <v>0</v>
      </c>
      <c r="U35" s="55">
        <f t="shared" si="16"/>
        <v>1</v>
      </c>
      <c r="V35" s="55">
        <f t="shared" si="16"/>
        <v>0</v>
      </c>
      <c r="W35" s="55">
        <f t="shared" si="16"/>
        <v>1</v>
      </c>
      <c r="X35" s="55">
        <f t="shared" si="16"/>
        <v>0</v>
      </c>
      <c r="Y35" s="55">
        <f t="shared" si="16"/>
        <v>0</v>
      </c>
      <c r="Z35" s="55">
        <f t="shared" si="16"/>
        <v>0</v>
      </c>
      <c r="AA35" s="55">
        <f t="shared" si="16"/>
        <v>0</v>
      </c>
      <c r="AB35" s="55">
        <f t="shared" si="16"/>
        <v>0</v>
      </c>
      <c r="AC35" s="55">
        <f t="shared" si="16"/>
        <v>0</v>
      </c>
      <c r="AD35" s="55">
        <f t="shared" si="16"/>
        <v>0</v>
      </c>
      <c r="AE35" s="55">
        <f t="shared" si="16"/>
        <v>1</v>
      </c>
      <c r="AF35" s="55">
        <f t="shared" si="16"/>
        <v>0</v>
      </c>
      <c r="AG35" s="55">
        <f t="shared" si="16"/>
        <v>0</v>
      </c>
      <c r="AH35" s="55">
        <f t="shared" si="16"/>
        <v>0</v>
      </c>
    </row>
    <row r="36" spans="3:34" ht="14">
      <c r="C36" t="s">
        <v>69</v>
      </c>
      <c r="D36" s="55">
        <f t="shared" ref="D36:AH36" si="17">COUNTIF(D8:D26,"2早")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3:34" ht="14" outlineLevel="1">
      <c r="C37" t="s">
        <v>42</v>
      </c>
      <c r="D37" s="55">
        <f t="shared" ref="D37:AH37" si="18">COUNTIF(D8:D25,"2オ")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3:34" s="1" customFormat="1" ht="14" outlineLevel="1">
      <c r="C38" s="1" t="s">
        <v>24</v>
      </c>
      <c r="D38" s="55">
        <f t="shared" ref="D38:AH38" si="19">COUNTIF(D8:D25,"2－")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3:34" s="1" customFormat="1" ht="14" outlineLevel="1">
      <c r="C39" s="1" t="s">
        <v>41</v>
      </c>
      <c r="D39" s="55">
        <f t="shared" ref="D39:AH39" si="20">COUNTIF(D8:D25,"3早")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3:34" s="1" customFormat="1" ht="14" outlineLevel="1">
      <c r="C40" s="1" t="s">
        <v>36</v>
      </c>
      <c r="D40" s="55">
        <f t="shared" ref="D40:AH40" si="21">COUNTIF(D8:D25,"3オ")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3:34" s="1" customFormat="1" ht="14" outlineLevel="1">
      <c r="C41" s="1" t="s">
        <v>28</v>
      </c>
      <c r="D41" s="55">
        <f t="shared" ref="D41:AH41" si="22">COUNTIF(D8:D25,"3－")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3:34" s="1" customFormat="1" ht="14"/>
    <row r="43" spans="3:34" s="1" customFormat="1" ht="14"/>
    <row r="44" spans="3:34" s="1" customFormat="1" ht="14"/>
  </sheetData>
  <mergeCells count="51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T27:T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I27:AL32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</mergeCells>
  <phoneticPr fontId="114"/>
  <conditionalFormatting sqref="D8">
    <cfRule type="expression" dxfId="9411" priority="71">
      <formula>COUNTIF(D8,"*有*")</formula>
    </cfRule>
  </conditionalFormatting>
  <conditionalFormatting sqref="D18:D22">
    <cfRule type="expression" dxfId="9410" priority="293" stopIfTrue="1">
      <formula>AND(WEEKDAY(D$5)=1)</formula>
    </cfRule>
  </conditionalFormatting>
  <conditionalFormatting sqref="D11:E14">
    <cfRule type="expression" dxfId="9409" priority="304" stopIfTrue="1">
      <formula>AND(WEEKDAY(D$5)=1)</formula>
    </cfRule>
  </conditionalFormatting>
  <conditionalFormatting sqref="D23:G23">
    <cfRule type="expression" dxfId="9408" priority="440" stopIfTrue="1">
      <formula>AND(WEEKDAY(D$5)=1)</formula>
    </cfRule>
  </conditionalFormatting>
  <conditionalFormatting sqref="D15:I16">
    <cfRule type="expression" dxfId="9407" priority="428" stopIfTrue="1">
      <formula>AND(WEEKDAY(D$5)=1)</formula>
    </cfRule>
    <cfRule type="expression" dxfId="9406" priority="392" stopIfTrue="1">
      <formula>AND(WEEKDAY(D$5)=1)</formula>
    </cfRule>
  </conditionalFormatting>
  <conditionalFormatting sqref="D14:N14">
    <cfRule type="expression" dxfId="9405" priority="315" stopIfTrue="1">
      <formula>AND(WEEKDAY(D$5)=1)</formula>
    </cfRule>
  </conditionalFormatting>
  <conditionalFormatting sqref="D21:P21">
    <cfRule type="expression" dxfId="9404" priority="414" stopIfTrue="1">
      <formula>AND(WEEKDAY(D$5)=1)</formula>
    </cfRule>
  </conditionalFormatting>
  <conditionalFormatting sqref="D8:AF25">
    <cfRule type="expression" dxfId="9403" priority="281">
      <formula>AND(WEEKDAY(D$5)=1)</formula>
    </cfRule>
  </conditionalFormatting>
  <conditionalFormatting sqref="D25:AF25">
    <cfRule type="expression" dxfId="9402" priority="327" stopIfTrue="1">
      <formula>AND(WEEKDAY(D$5)=1)</formula>
    </cfRule>
  </conditionalFormatting>
  <conditionalFormatting sqref="D5:AH7">
    <cfRule type="expression" dxfId="9401" priority="1" stopIfTrue="1">
      <formula>AND(WEEKDAY(D$5)=1)</formula>
    </cfRule>
  </conditionalFormatting>
  <conditionalFormatting sqref="E8">
    <cfRule type="expression" dxfId="9400" priority="134" stopIfTrue="1">
      <formula>AND(WEEKDAY(E$5)=1)</formula>
    </cfRule>
  </conditionalFormatting>
  <conditionalFormatting sqref="E18:E20">
    <cfRule type="expression" dxfId="9399" priority="309" stopIfTrue="1">
      <formula>AND(WEEKDAY(E$5)=1)</formula>
    </cfRule>
  </conditionalFormatting>
  <conditionalFormatting sqref="E18:G18">
    <cfRule type="expression" dxfId="9398" priority="431" stopIfTrue="1">
      <formula>AND(WEEKDAY(E$5)=1)</formula>
    </cfRule>
  </conditionalFormatting>
  <conditionalFormatting sqref="E10:H10">
    <cfRule type="expression" dxfId="9397" priority="127" stopIfTrue="1">
      <formula>AND(WEEKDAY(E$5)=1)</formula>
    </cfRule>
  </conditionalFormatting>
  <conditionalFormatting sqref="E22:T22 AB22:AF22">
    <cfRule type="expression" dxfId="9396" priority="302" stopIfTrue="1">
      <formula>AND(WEEKDAY(E$5)=1)</formula>
    </cfRule>
  </conditionalFormatting>
  <conditionalFormatting sqref="F9 I9">
    <cfRule type="expression" dxfId="9395" priority="283" stopIfTrue="1">
      <formula>AND(WEEKDAY(F$5)=1)</formula>
    </cfRule>
  </conditionalFormatting>
  <conditionalFormatting sqref="F18:F19">
    <cfRule type="expression" dxfId="9394" priority="307" stopIfTrue="1">
      <formula>AND(WEEKDAY(F$5)=1)</formula>
    </cfRule>
  </conditionalFormatting>
  <conditionalFormatting sqref="F20">
    <cfRule type="expression" dxfId="9393" priority="126" stopIfTrue="1">
      <formula>AND(WEEKDAY(F$5)=1)</formula>
    </cfRule>
  </conditionalFormatting>
  <conditionalFormatting sqref="F11:H12">
    <cfRule type="expression" dxfId="9392" priority="234" stopIfTrue="1">
      <formula>AND(WEEKDAY(F$5)=1)</formula>
    </cfRule>
  </conditionalFormatting>
  <conditionalFormatting sqref="F11:I11">
    <cfRule type="expression" dxfId="9391" priority="284" stopIfTrue="1">
      <formula>AND(WEEKDAY(F$5)=1)</formula>
    </cfRule>
  </conditionalFormatting>
  <conditionalFormatting sqref="F13:I13">
    <cfRule type="expression" dxfId="9390" priority="271" stopIfTrue="1">
      <formula>AND(WEEKDAY(F$5)=1)</formula>
    </cfRule>
  </conditionalFormatting>
  <conditionalFormatting sqref="G17:G18">
    <cfRule type="expression" dxfId="9389" priority="170" stopIfTrue="1">
      <formula>AND(WEEKDAY(G$5)=1)</formula>
    </cfRule>
  </conditionalFormatting>
  <conditionalFormatting sqref="G18:G20">
    <cfRule type="expression" dxfId="9388" priority="308" stopIfTrue="1">
      <formula>AND(WEEKDAY(G$5)=1)</formula>
    </cfRule>
  </conditionalFormatting>
  <conditionalFormatting sqref="G20">
    <cfRule type="expression" dxfId="9387" priority="432" stopIfTrue="1">
      <formula>AND(WEEKDAY(G$5)=1)</formula>
    </cfRule>
  </conditionalFormatting>
  <conditionalFormatting sqref="G21:G23">
    <cfRule type="expression" dxfId="9386" priority="161" stopIfTrue="1">
      <formula>AND(WEEKDAY(G$5)=1)</formula>
    </cfRule>
  </conditionalFormatting>
  <conditionalFormatting sqref="G9:H9">
    <cfRule type="expression" dxfId="9385" priority="136" stopIfTrue="1">
      <formula>AND(WEEKDAY(G$5)=1)</formula>
    </cfRule>
  </conditionalFormatting>
  <conditionalFormatting sqref="G17:O17">
    <cfRule type="expression" dxfId="9384" priority="166" stopIfTrue="1">
      <formula>AND(WEEKDAY(G$5)=1)</formula>
    </cfRule>
  </conditionalFormatting>
  <conditionalFormatting sqref="G19:Z19">
    <cfRule type="expression" dxfId="9383" priority="202" stopIfTrue="1">
      <formula>AND(WEEKDAY(G$5)=1)</formula>
    </cfRule>
  </conditionalFormatting>
  <conditionalFormatting sqref="H12:I12 F13:M13">
    <cfRule type="expression" dxfId="9382" priority="286" stopIfTrue="1">
      <formula>AND(WEEKDAY(F$5)=1)</formula>
    </cfRule>
  </conditionalFormatting>
  <conditionalFormatting sqref="H18:I18">
    <cfRule type="expression" dxfId="9381" priority="84" stopIfTrue="1">
      <formula>AND(WEEKDAY(H$5)=1)</formula>
    </cfRule>
  </conditionalFormatting>
  <conditionalFormatting sqref="H20:I21">
    <cfRule type="expression" dxfId="9380" priority="74" stopIfTrue="1">
      <formula>AND(WEEKDAY(H$5)=1)</formula>
    </cfRule>
  </conditionalFormatting>
  <conditionalFormatting sqref="H23:I23">
    <cfRule type="expression" dxfId="9379" priority="80" stopIfTrue="1">
      <formula>AND(WEEKDAY(H$5)=1)</formula>
    </cfRule>
  </conditionalFormatting>
  <conditionalFormatting sqref="H22:J22">
    <cfRule type="expression" dxfId="9378" priority="162" stopIfTrue="1">
      <formula>AND(WEEKDAY(H$5)=1)</formula>
    </cfRule>
  </conditionalFormatting>
  <conditionalFormatting sqref="I9:I12">
    <cfRule type="expression" dxfId="9377" priority="242" stopIfTrue="1">
      <formula>AND(WEEKDAY(I$5)=1)</formula>
    </cfRule>
  </conditionalFormatting>
  <conditionalFormatting sqref="I17">
    <cfRule type="expression" dxfId="9376" priority="365" stopIfTrue="1">
      <formula>AND(WEEKDAY(I$5)=1)</formula>
    </cfRule>
  </conditionalFormatting>
  <conditionalFormatting sqref="J16:J19">
    <cfRule type="expression" dxfId="9375" priority="377" stopIfTrue="1">
      <formula>AND(WEEKDAY(J$5)=1)</formula>
    </cfRule>
  </conditionalFormatting>
  <conditionalFormatting sqref="J17:J18">
    <cfRule type="expression" dxfId="9374" priority="201" stopIfTrue="1">
      <formula>AND(WEEKDAY(J$5)=1)</formula>
    </cfRule>
  </conditionalFormatting>
  <conditionalFormatting sqref="J20:J23">
    <cfRule type="expression" dxfId="9373" priority="73" stopIfTrue="1">
      <formula>AND(WEEKDAY(J$5)=1)</formula>
    </cfRule>
  </conditionalFormatting>
  <conditionalFormatting sqref="J15:K15 M15">
    <cfRule type="expression" dxfId="9372" priority="371" stopIfTrue="1">
      <formula>AND(WEEKDAY(J$5)=1)</formula>
    </cfRule>
  </conditionalFormatting>
  <conditionalFormatting sqref="J8:M8 D24:AB24">
    <cfRule type="expression" dxfId="9371" priority="248" stopIfTrue="1">
      <formula>AND(WEEKDAY(D$5)=1)</formula>
    </cfRule>
  </conditionalFormatting>
  <conditionalFormatting sqref="J11:N13">
    <cfRule type="expression" dxfId="9370" priority="229" stopIfTrue="1">
      <formula>AND(WEEKDAY(J$5)=1)</formula>
    </cfRule>
  </conditionalFormatting>
  <conditionalFormatting sqref="J8:AA9">
    <cfRule type="expression" dxfId="9369" priority="282" stopIfTrue="1">
      <formula>AND(WEEKDAY(J$5)=1)</formula>
    </cfRule>
  </conditionalFormatting>
  <conditionalFormatting sqref="K17:K20 M20:O20">
    <cfRule type="expression" dxfId="9368" priority="372" stopIfTrue="1">
      <formula>AND(WEEKDAY(K$5)=1)</formula>
    </cfRule>
  </conditionalFormatting>
  <conditionalFormatting sqref="K17:N17">
    <cfRule type="expression" dxfId="9367" priority="405" stopIfTrue="1">
      <formula>AND(WEEKDAY(K$5)=1)</formula>
    </cfRule>
  </conditionalFormatting>
  <conditionalFormatting sqref="K21:O23">
    <cfRule type="expression" dxfId="9366" priority="156" stopIfTrue="1">
      <formula>AND(WEEKDAY(K$5)=1)</formula>
    </cfRule>
  </conditionalFormatting>
  <conditionalFormatting sqref="K23:T23">
    <cfRule type="expression" dxfId="9365" priority="404" stopIfTrue="1">
      <formula>AND(WEEKDAY(K$5)=1)</formula>
    </cfRule>
  </conditionalFormatting>
  <conditionalFormatting sqref="K18:Z18">
    <cfRule type="expression" dxfId="9364" priority="130" stopIfTrue="1">
      <formula>AND(WEEKDAY(K$5)=1)</formula>
    </cfRule>
  </conditionalFormatting>
  <conditionalFormatting sqref="L15">
    <cfRule type="expression" dxfId="9363" priority="140" stopIfTrue="1">
      <formula>AND(WEEKDAY(L$5)=1)</formula>
    </cfRule>
  </conditionalFormatting>
  <conditionalFormatting sqref="L20:M20">
    <cfRule type="expression" dxfId="9362" priority="122" stopIfTrue="1">
      <formula>AND(WEEKDAY(L$5)=1)</formula>
    </cfRule>
  </conditionalFormatting>
  <conditionalFormatting sqref="L9:P10">
    <cfRule type="expression" dxfId="9361" priority="72" stopIfTrue="1">
      <formula>AND(WEEKDAY(L$5)=1)</formula>
    </cfRule>
  </conditionalFormatting>
  <conditionalFormatting sqref="M18:O18 H19:N19">
    <cfRule type="expression" dxfId="9360" priority="378" stopIfTrue="1">
      <formula>AND(WEEKDAY(H$5)=1)</formula>
    </cfRule>
  </conditionalFormatting>
  <conditionalFormatting sqref="M16:P17">
    <cfRule type="expression" dxfId="9359" priority="395" stopIfTrue="1">
      <formula>AND(WEEKDAY(M$5)=1)</formula>
    </cfRule>
  </conditionalFormatting>
  <conditionalFormatting sqref="M15:AA15 J16:W16">
    <cfRule type="expression" dxfId="9358" priority="429" stopIfTrue="1">
      <formula>AND(WEEKDAY(J$5)=1)</formula>
    </cfRule>
  </conditionalFormatting>
  <conditionalFormatting sqref="N8 P8:S8 L9 Q9:S9 J9:K11 L10:N10 P10:X10 L11:O11 Q11:S11 AA11:AA12 N12 P12:S12 Q13:R13">
    <cfRule type="expression" dxfId="9357" priority="287" stopIfTrue="1">
      <formula>AND(WEEKDAY(J$5)=1)</formula>
    </cfRule>
  </conditionalFormatting>
  <conditionalFormatting sqref="N18:N20">
    <cfRule type="expression" dxfId="9356" priority="298" stopIfTrue="1">
      <formula>AND(WEEKDAY(N$5)=1)</formula>
    </cfRule>
  </conditionalFormatting>
  <conditionalFormatting sqref="N23">
    <cfRule type="expression" dxfId="9355" priority="224" stopIfTrue="1">
      <formula>AND(WEEKDAY(N$5)=1)</formula>
    </cfRule>
  </conditionalFormatting>
  <conditionalFormatting sqref="N19:Q20">
    <cfRule type="expression" dxfId="9354" priority="205" stopIfTrue="1">
      <formula>AND(WEEKDAY(N$5)=1)</formula>
    </cfRule>
  </conditionalFormatting>
  <conditionalFormatting sqref="O8">
    <cfRule type="expression" dxfId="9353" priority="252" stopIfTrue="1">
      <formula>AND(WEEKDAY(O$5)=1)</formula>
    </cfRule>
  </conditionalFormatting>
  <conditionalFormatting sqref="O10:O13">
    <cfRule type="expression" dxfId="9352" priority="250" stopIfTrue="1">
      <formula>AND(WEEKDAY(O$5)=1)</formula>
    </cfRule>
  </conditionalFormatting>
  <conditionalFormatting sqref="O13:O15">
    <cfRule type="expression" dxfId="9351" priority="289" stopIfTrue="1">
      <formula>AND(WEEKDAY(O$5)=1)</formula>
    </cfRule>
  </conditionalFormatting>
  <conditionalFormatting sqref="O17:O22">
    <cfRule type="expression" dxfId="9350" priority="373" stopIfTrue="1">
      <formula>AND(WEEKDAY(O$5)=1)</formula>
    </cfRule>
  </conditionalFormatting>
  <conditionalFormatting sqref="P17:P18">
    <cfRule type="expression" dxfId="9349" priority="167" stopIfTrue="1">
      <formula>AND(WEEKDAY(P$5)=1)</formula>
    </cfRule>
  </conditionalFormatting>
  <conditionalFormatting sqref="P20:P23">
    <cfRule type="expression" dxfId="9348" priority="184" stopIfTrue="1">
      <formula>AND(WEEKDAY(P$5)=1)</formula>
    </cfRule>
  </conditionalFormatting>
  <conditionalFormatting sqref="P14:T14">
    <cfRule type="expression" dxfId="9347" priority="312" stopIfTrue="1">
      <formula>AND(WEEKDAY(P$5)=1)</formula>
    </cfRule>
  </conditionalFormatting>
  <conditionalFormatting sqref="P18:T20">
    <cfRule type="expression" dxfId="9346" priority="296" stopIfTrue="1">
      <formula>AND(WEEKDAY(P$5)=1)</formula>
    </cfRule>
  </conditionalFormatting>
  <conditionalFormatting sqref="P11:W13">
    <cfRule type="expression" dxfId="9345" priority="108" stopIfTrue="1">
      <formula>AND(WEEKDAY(P$5)=1)</formula>
    </cfRule>
  </conditionalFormatting>
  <conditionalFormatting sqref="P17:X17 AB17:AB19 P19:U19 Q20:Y20 AA14:AA15 Q18:T18">
    <cfRule type="expression" dxfId="9344" priority="433" stopIfTrue="1">
      <formula>AND(WEEKDAY(P$5)=1)</formula>
    </cfRule>
  </conditionalFormatting>
  <conditionalFormatting sqref="Q21:Q23">
    <cfRule type="expression" dxfId="9343" priority="154" stopIfTrue="1">
      <formula>AND(WEEKDAY(Q$5)=1)</formula>
    </cfRule>
  </conditionalFormatting>
  <conditionalFormatting sqref="Q17:U17">
    <cfRule type="expression" dxfId="9342" priority="163" stopIfTrue="1">
      <formula>AND(WEEKDAY(Q$5)=1)</formula>
    </cfRule>
  </conditionalFormatting>
  <conditionalFormatting sqref="R21">
    <cfRule type="expression" dxfId="9341" priority="292" stopIfTrue="1">
      <formula>AND(WEEKDAY(R$5)=1)</formula>
    </cfRule>
  </conditionalFormatting>
  <conditionalFormatting sqref="R20:S23">
    <cfRule type="expression" dxfId="9340" priority="195" stopIfTrue="1">
      <formula>AND(WEEKDAY(R$5)=1)</formula>
    </cfRule>
  </conditionalFormatting>
  <conditionalFormatting sqref="R21:Z21">
    <cfRule type="expression" dxfId="9339" priority="419" stopIfTrue="1">
      <formula>AND(WEEKDAY(R$5)=1)</formula>
    </cfRule>
  </conditionalFormatting>
  <conditionalFormatting sqref="T8:T9 U9:Z9">
    <cfRule type="expression" dxfId="9338" priority="280" stopIfTrue="1">
      <formula>AND(WEEKDAY(T$5)=1)</formula>
    </cfRule>
  </conditionalFormatting>
  <conditionalFormatting sqref="T21:T23">
    <cfRule type="expression" dxfId="9337" priority="160" stopIfTrue="1">
      <formula>AND(WEEKDAY(T$5)=1)</formula>
    </cfRule>
  </conditionalFormatting>
  <conditionalFormatting sqref="T20:Y20">
    <cfRule type="expression" dxfId="9336" priority="397" stopIfTrue="1">
      <formula>AND(WEEKDAY(T$5)=1)</formula>
    </cfRule>
  </conditionalFormatting>
  <conditionalFormatting sqref="T10:Z11">
    <cfRule type="expression" dxfId="9335" priority="231" stopIfTrue="1">
      <formula>AND(WEEKDAY(T$5)=1)</formula>
    </cfRule>
  </conditionalFormatting>
  <conditionalFormatting sqref="U8">
    <cfRule type="expression" dxfId="9334" priority="270" stopIfTrue="1">
      <formula>AND(WEEKDAY(U$5)=1)</formula>
    </cfRule>
  </conditionalFormatting>
  <conditionalFormatting sqref="U12">
    <cfRule type="expression" dxfId="9333" priority="290" stopIfTrue="1">
      <formula>AND(WEEKDAY(U$5)=1)</formula>
    </cfRule>
  </conditionalFormatting>
  <conditionalFormatting sqref="U14:U15">
    <cfRule type="expression" dxfId="9332" priority="314" stopIfTrue="1">
      <formula>AND(WEEKDAY(U$5)=1)</formula>
    </cfRule>
  </conditionalFormatting>
  <conditionalFormatting sqref="U18:W19">
    <cfRule type="expression" dxfId="9331" priority="381" stopIfTrue="1">
      <formula>AND(WEEKDAY(U$5)=1)</formula>
    </cfRule>
  </conditionalFormatting>
  <conditionalFormatting sqref="U22:W23">
    <cfRule type="expression" dxfId="9330" priority="105" stopIfTrue="1">
      <formula>AND(WEEKDAY(U$5)=1)</formula>
    </cfRule>
  </conditionalFormatting>
  <conditionalFormatting sqref="U13:Z13">
    <cfRule type="expression" dxfId="9329" priority="107" stopIfTrue="1">
      <formula>AND(WEEKDAY(U$5)=1)</formula>
    </cfRule>
  </conditionalFormatting>
  <conditionalFormatting sqref="U21:AA21">
    <cfRule type="expression" dxfId="9328" priority="158" stopIfTrue="1">
      <formula>AND(WEEKDAY(U$5)=1)</formula>
    </cfRule>
  </conditionalFormatting>
  <conditionalFormatting sqref="V17:V18">
    <cfRule type="expression" dxfId="9327" priority="165" stopIfTrue="1">
      <formula>AND(WEEKDAY(V$5)=1)</formula>
    </cfRule>
  </conditionalFormatting>
  <conditionalFormatting sqref="V12:Z12">
    <cfRule type="expression" dxfId="9326" priority="237" stopIfTrue="1">
      <formula>AND(WEEKDAY(V$5)=1)</formula>
    </cfRule>
  </conditionalFormatting>
  <conditionalFormatting sqref="V14:AF14">
    <cfRule type="expression" dxfId="9325" priority="324" stopIfTrue="1">
      <formula>AND(WEEKDAY(V$5)=1)</formula>
    </cfRule>
  </conditionalFormatting>
  <conditionalFormatting sqref="W17:AB17">
    <cfRule type="expression" dxfId="9324" priority="209" stopIfTrue="1">
      <formula>AND(WEEKDAY(W$5)=1)</formula>
    </cfRule>
  </conditionalFormatting>
  <conditionalFormatting sqref="X19:Y19">
    <cfRule type="expression" dxfId="9323" priority="358" stopIfTrue="1">
      <formula>AND(WEEKDAY(X$5)=1)</formula>
    </cfRule>
  </conditionalFormatting>
  <conditionalFormatting sqref="X18:Z18">
    <cfRule type="expression" dxfId="9322" priority="300" stopIfTrue="1">
      <formula>AND(WEEKDAY(X$5)=1)</formula>
    </cfRule>
  </conditionalFormatting>
  <conditionalFormatting sqref="X23:Z23">
    <cfRule type="expression" dxfId="9321" priority="97" stopIfTrue="1">
      <formula>AND(WEEKDAY(X$5)=1)</formula>
    </cfRule>
  </conditionalFormatting>
  <conditionalFormatting sqref="X22:AA22">
    <cfRule type="expression" dxfId="9320" priority="94" stopIfTrue="1">
      <formula>AND(WEEKDAY(X$5)=1)</formula>
    </cfRule>
  </conditionalFormatting>
  <conditionalFormatting sqref="X16:AD16">
    <cfRule type="expression" dxfId="9319" priority="49" stopIfTrue="1">
      <formula>AND(WEEKDAY(X$5)=1)</formula>
    </cfRule>
  </conditionalFormatting>
  <conditionalFormatting sqref="Y14:Z14">
    <cfRule type="expression" dxfId="9318" priority="59" stopIfTrue="1">
      <formula>AND(WEEKDAY(Y$5)=1)</formula>
    </cfRule>
  </conditionalFormatting>
  <conditionalFormatting sqref="Y16:Z16">
    <cfRule type="expression" dxfId="9317" priority="48">
      <formula>AND(WEEKDAY(Y$5)=1)</formula>
    </cfRule>
  </conditionalFormatting>
  <conditionalFormatting sqref="Y17:Z17">
    <cfRule type="expression" dxfId="9316" priority="367" stopIfTrue="1">
      <formula>AND(WEEKDAY(Y$5)=1)</formula>
    </cfRule>
  </conditionalFormatting>
  <conditionalFormatting sqref="Y23:Z23">
    <cfRule type="expression" dxfId="9315" priority="69">
      <formula>AND(WEEKDAY(Y$5)=1)</formula>
    </cfRule>
  </conditionalFormatting>
  <conditionalFormatting sqref="Y23:AA23">
    <cfRule type="expression" dxfId="9314" priority="68" stopIfTrue="1">
      <formula>AND(WEEKDAY(Y$5)=1)</formula>
    </cfRule>
  </conditionalFormatting>
  <conditionalFormatting sqref="Y16:AB16">
    <cfRule type="expression" dxfId="9313" priority="46" stopIfTrue="1">
      <formula>AND(WEEKDAY(Y$5)=1)</formula>
    </cfRule>
  </conditionalFormatting>
  <conditionalFormatting sqref="Z19:Z20">
    <cfRule type="expression" dxfId="9312" priority="359" stopIfTrue="1">
      <formula>AND(WEEKDAY(Z$5)=1)</formula>
    </cfRule>
  </conditionalFormatting>
  <conditionalFormatting sqref="Z20:AH20">
    <cfRule type="expression" dxfId="9311" priority="3" stopIfTrue="1">
      <formula>AND(WEEKDAY(Z$5)=1)</formula>
    </cfRule>
  </conditionalFormatting>
  <conditionalFormatting sqref="AA10:AA14">
    <cfRule type="expression" dxfId="9310" priority="63" stopIfTrue="1">
      <formula>AND(WEEKDAY(AA$5)=1)</formula>
    </cfRule>
  </conditionalFormatting>
  <conditionalFormatting sqref="AA17:AA20">
    <cfRule type="expression" dxfId="9309" priority="368" stopIfTrue="1">
      <formula>AND(WEEKDAY(AA$5)=1)</formula>
    </cfRule>
  </conditionalFormatting>
  <conditionalFormatting sqref="AA18:AA21">
    <cfRule type="expression" dxfId="9308" priority="427" stopIfTrue="1">
      <formula>AND(WEEKDAY(AA$5)=1)</formula>
    </cfRule>
  </conditionalFormatting>
  <conditionalFormatting sqref="AA22:AA23">
    <cfRule type="expression" dxfId="9307" priority="70" stopIfTrue="1">
      <formula>AND(WEEKDAY(AA$5)=1)</formula>
    </cfRule>
  </conditionalFormatting>
  <conditionalFormatting sqref="AA18:AB19">
    <cfRule type="expression" dxfId="9306" priority="219" stopIfTrue="1">
      <formula>AND(WEEKDAY(AA$5)=1)</formula>
    </cfRule>
  </conditionalFormatting>
  <conditionalFormatting sqref="AB8:AB14">
    <cfRule type="expression" dxfId="9305" priority="35" stopIfTrue="1">
      <formula>AND(WEEKDAY(AB$5)=1)</formula>
    </cfRule>
  </conditionalFormatting>
  <conditionalFormatting sqref="AB16:AB23">
    <cfRule type="expression" dxfId="9304" priority="295" stopIfTrue="1">
      <formula>AND(WEEKDAY(AB$5)=1)</formula>
    </cfRule>
  </conditionalFormatting>
  <conditionalFormatting sqref="AB20:AB23">
    <cfRule type="expression" dxfId="9303" priority="23" stopIfTrue="1">
      <formula>AND(WEEKDAY(AB$5)=1)</formula>
    </cfRule>
  </conditionalFormatting>
  <conditionalFormatting sqref="AB17:AD17">
    <cfRule type="expression" dxfId="9302" priority="369" stopIfTrue="1">
      <formula>AND(WEEKDAY(AB$5)=1)</formula>
    </cfRule>
  </conditionalFormatting>
  <conditionalFormatting sqref="AB10:AF10">
    <cfRule type="expression" dxfId="9301" priority="246" stopIfTrue="1">
      <formula>AND(WEEKDAY(AB$5)=1)</formula>
    </cfRule>
  </conditionalFormatting>
  <conditionalFormatting sqref="AC16:AC17">
    <cfRule type="expression" dxfId="9300" priority="148" stopIfTrue="1">
      <formula>AND(WEEKDAY(AC$5)=1)</formula>
    </cfRule>
  </conditionalFormatting>
  <conditionalFormatting sqref="AC19:AC23">
    <cfRule type="expression" dxfId="9299" priority="26" stopIfTrue="1">
      <formula>AND(WEEKDAY(AC$5)=1)</formula>
    </cfRule>
  </conditionalFormatting>
  <conditionalFormatting sqref="AC14:AD14">
    <cfRule type="expression" dxfId="9298" priority="42">
      <formula>AND(WEEKDAY(AC$5)=1)</formula>
    </cfRule>
  </conditionalFormatting>
  <conditionalFormatting sqref="AC8:AF9">
    <cfRule type="expression" dxfId="9297" priority="251" stopIfTrue="1">
      <formula>AND(WEEKDAY(AC$5)=1)</formula>
    </cfRule>
  </conditionalFormatting>
  <conditionalFormatting sqref="AC11:AF13">
    <cfRule type="expression" dxfId="9296" priority="120" stopIfTrue="1">
      <formula>AND(WEEKDAY(AC$5)=1)</formula>
    </cfRule>
  </conditionalFormatting>
  <conditionalFormatting sqref="AC14:AF14">
    <cfRule type="expression" dxfId="9295" priority="17" stopIfTrue="1">
      <formula>AND(WEEKDAY(AC$5)=1)</formula>
    </cfRule>
  </conditionalFormatting>
  <conditionalFormatting sqref="AC19:AF22 T19:Z20 I16 U18:Y18 J19 AA17:AA19 T17:Y17 Z17:Z18 V14:Z15 G20 AB19 V8:Z8 AA8:AA9 D17:H17 T21:AA21 D8 AD23:AF23 AE17:AF17 D9:E9 D10 AB15:AC15 T15:T16 U16:W16">
    <cfRule type="expression" dxfId="9294" priority="412">
      <formula>AND(WEEKDAY(D$5)=1)</formula>
    </cfRule>
  </conditionalFormatting>
  <conditionalFormatting sqref="AC20:AF20">
    <cfRule type="expression" dxfId="9293" priority="360" stopIfTrue="1">
      <formula>AND(WEEKDAY(AC$5)=1)</formula>
    </cfRule>
  </conditionalFormatting>
  <conditionalFormatting sqref="AC23:AF24">
    <cfRule type="expression" dxfId="9292" priority="44" stopIfTrue="1">
      <formula>AND(WEEKDAY(AC$5)=1)</formula>
    </cfRule>
  </conditionalFormatting>
  <conditionalFormatting sqref="AD12">
    <cfRule type="expression" dxfId="9291" priority="278" stopIfTrue="1">
      <formula>AND(WEEKDAY(AD$5)=1)</formula>
    </cfRule>
  </conditionalFormatting>
  <conditionalFormatting sqref="AD15">
    <cfRule type="expression" dxfId="9290" priority="374" stopIfTrue="1">
      <formula>AND(WEEKDAY(AD$5)=1)</formula>
    </cfRule>
  </conditionalFormatting>
  <conditionalFormatting sqref="AD19">
    <cfRule type="expression" dxfId="9289" priority="410" stopIfTrue="1">
      <formula>AND(WEEKDAY(AD$5)=1)</formula>
    </cfRule>
  </conditionalFormatting>
  <conditionalFormatting sqref="AD26">
    <cfRule type="expression" dxfId="9288" priority="143" stopIfTrue="1">
      <formula>AND(WEEKDAY(AD$5)=1)</formula>
    </cfRule>
  </conditionalFormatting>
  <conditionalFormatting sqref="AD17:AH17">
    <cfRule type="expression" dxfId="9287" priority="7" stopIfTrue="1">
      <formula>AND(WEEKDAY(AD$5)=1)</formula>
    </cfRule>
  </conditionalFormatting>
  <conditionalFormatting sqref="AE18">
    <cfRule type="expression" dxfId="9286" priority="185" stopIfTrue="1">
      <formula>AND(WEEKDAY(AE$5)=1)</formula>
    </cfRule>
  </conditionalFormatting>
  <conditionalFormatting sqref="AE22">
    <cfRule type="expression" dxfId="9285" priority="216" stopIfTrue="1">
      <formula>AND(WEEKDAY(AE$5)=1)</formula>
    </cfRule>
  </conditionalFormatting>
  <conditionalFormatting sqref="AE11:AF11">
    <cfRule type="expression" dxfId="9284" priority="20" stopIfTrue="1">
      <formula>AND(WEEKDAY(AE$5)=1)</formula>
    </cfRule>
    <cfRule type="expression" dxfId="9283" priority="22">
      <formula>AND(WEEKDAY(AE$5)=1)</formula>
    </cfRule>
  </conditionalFormatting>
  <conditionalFormatting sqref="AE14:AF14">
    <cfRule type="expression" dxfId="9282" priority="16">
      <formula>AND(WEEKDAY(AE$5)=1)</formula>
    </cfRule>
  </conditionalFormatting>
  <conditionalFormatting sqref="AE14:AH14">
    <cfRule type="expression" dxfId="9281" priority="10" stopIfTrue="1">
      <formula>AND(WEEKDAY(AE$5)=1)</formula>
    </cfRule>
  </conditionalFormatting>
  <conditionalFormatting sqref="AG8:AH25">
    <cfRule type="expression" dxfId="9280" priority="11">
      <formula>AND(WEEKDAY(AG$5)=1)</formula>
    </cfRule>
  </conditionalFormatting>
  <conditionalFormatting sqref="AG22:AH24">
    <cfRule type="expression" dxfId="9279" priority="4" stopIfTrue="1">
      <formula>AND(WEEKDAY(AG$5)=1)</formula>
    </cfRule>
  </conditionalFormatting>
  <conditionalFormatting sqref="AG25:AH25">
    <cfRule type="expression" dxfId="9278" priority="12" stopIfTrue="1">
      <formula>AND(WEEKDAY(AG$5)=1)</formula>
    </cfRule>
  </conditionalFormatting>
  <conditionalFormatting sqref="AG26:AH26">
    <cfRule type="expression" dxfId="9277" priority="8" stopIfTrue="1">
      <formula>AND(WEEKDAY(AG$5)=1)</formula>
    </cfRule>
  </conditionalFormatting>
  <conditionalFormatting sqref="AI8:AK25 AN8:AN26">
    <cfRule type="cellIs" dxfId="9276" priority="441" stopIfTrue="1" operator="equal">
      <formula>0</formula>
    </cfRule>
  </conditionalFormatting>
  <dataValidations count="2">
    <dataValidation type="list" allowBlank="1" showInputMessage="1" showErrorMessage="1" sqref="D25:AC25 AE25:AH25 AD25:AD26 D8:AH24" xr:uid="{00000000-0002-0000-3500-000000000000}">
      <formula1>"ヤ,2早,3早,2オ,3オ,2－,3－,－,日,有,2,3,事,ﾍﾙ,ｹｱ,6:00,6:30,7:00,8:30,8:00,10:00,研"</formula1>
    </dataValidation>
    <dataValidation type="list" allowBlank="1" showInputMessage="1" showErrorMessage="1" sqref="AG26:AH26" xr:uid="{00000000-0002-0000-35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V44"/>
  <sheetViews>
    <sheetView topLeftCell="A4" workbookViewId="0">
      <selection activeCell="AE15" sqref="AE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44501</v>
      </c>
      <c r="E5" s="11">
        <f>DATE($A$1,$D$2,2)</f>
        <v>44502</v>
      </c>
      <c r="F5" s="11">
        <f>DATE($A$1,$D$2,3)</f>
        <v>44503</v>
      </c>
      <c r="G5" s="11">
        <f>DATE($A$1,$D$2,4)</f>
        <v>44504</v>
      </c>
      <c r="H5" s="11">
        <f>DATE($A$1,$D$2,5)</f>
        <v>44505</v>
      </c>
      <c r="I5" s="11">
        <f>DATE($A$1,$D$2,6)</f>
        <v>44506</v>
      </c>
      <c r="J5" s="11">
        <f>DATE($A$1,$D$2,7)</f>
        <v>44507</v>
      </c>
      <c r="K5" s="11">
        <f>DATE($A$1,$D$2,8)</f>
        <v>44508</v>
      </c>
      <c r="L5" s="11">
        <f>DATE($A$1,$D$2,9)</f>
        <v>44509</v>
      </c>
      <c r="M5" s="11">
        <f>DATE($A$1,$D$2,10)</f>
        <v>44510</v>
      </c>
      <c r="N5" s="56">
        <f>DATE($A$1,$D$2,11)</f>
        <v>44511</v>
      </c>
      <c r="O5" s="11">
        <f>DATE($A$1,$D$2,12)</f>
        <v>44512</v>
      </c>
      <c r="P5" s="11">
        <f>DATE($A$1,$D$2,13)</f>
        <v>44513</v>
      </c>
      <c r="Q5" s="11">
        <f>DATE($A$1,$D$2,14)</f>
        <v>44514</v>
      </c>
      <c r="R5" s="11">
        <f>DATE($A$1,$D$2,15)</f>
        <v>44515</v>
      </c>
      <c r="S5" s="11">
        <f>DATE($A$1,$D$2,16)</f>
        <v>44516</v>
      </c>
      <c r="T5" s="11">
        <f>DATE($A$1,$D$2,17)</f>
        <v>44517</v>
      </c>
      <c r="U5" s="11">
        <f>DATE($A$1,$D$2,18)</f>
        <v>44518</v>
      </c>
      <c r="V5" s="11">
        <f>DATE($A$1,$D$2,19)</f>
        <v>44519</v>
      </c>
      <c r="W5" s="11">
        <f>DATE($A$1,$D$2,20)</f>
        <v>44520</v>
      </c>
      <c r="X5" s="11">
        <f>DATE($A$1,$D$2,21)</f>
        <v>44521</v>
      </c>
      <c r="Y5" s="11">
        <f>DATE($A$1,$D$2,22)</f>
        <v>44522</v>
      </c>
      <c r="Z5" s="11">
        <f>DATE($A$1,$D$2,23)</f>
        <v>44523</v>
      </c>
      <c r="AA5" s="11">
        <f>DATE($A$1,$D$2,24)</f>
        <v>44524</v>
      </c>
      <c r="AB5" s="11">
        <f>DATE($A$1,$D$2,25)</f>
        <v>44525</v>
      </c>
      <c r="AC5" s="11">
        <f>DATE($A$1,$D$2,26)</f>
        <v>44526</v>
      </c>
      <c r="AD5" s="11">
        <f>DATE($A$1,$D$2,27)</f>
        <v>44527</v>
      </c>
      <c r="AE5" s="11">
        <f>DATE($A$1,$D$2,28)</f>
        <v>44528</v>
      </c>
      <c r="AF5" s="88">
        <f>DATE($A$1,$D$2,29)</f>
        <v>44529</v>
      </c>
      <c r="AG5" s="88">
        <v>30</v>
      </c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G6" si="0">IF(MONTH(D5)&gt;$D$2,"",D5)</f>
        <v>44501</v>
      </c>
      <c r="E6" s="159">
        <f t="shared" si="0"/>
        <v>44502</v>
      </c>
      <c r="F6" s="212">
        <f t="shared" si="0"/>
        <v>44503</v>
      </c>
      <c r="G6" s="159">
        <f t="shared" si="0"/>
        <v>44504</v>
      </c>
      <c r="H6" s="159">
        <f t="shared" si="0"/>
        <v>44505</v>
      </c>
      <c r="I6" s="159">
        <f t="shared" si="0"/>
        <v>44506</v>
      </c>
      <c r="J6" s="159">
        <f t="shared" si="0"/>
        <v>44507</v>
      </c>
      <c r="K6" s="159">
        <f t="shared" si="0"/>
        <v>44508</v>
      </c>
      <c r="L6" s="159">
        <f t="shared" si="0"/>
        <v>44509</v>
      </c>
      <c r="M6" s="159">
        <f t="shared" si="0"/>
        <v>44510</v>
      </c>
      <c r="N6" s="159">
        <f t="shared" si="0"/>
        <v>44511</v>
      </c>
      <c r="O6" s="159">
        <f t="shared" si="0"/>
        <v>44512</v>
      </c>
      <c r="P6" s="159">
        <f t="shared" si="0"/>
        <v>44513</v>
      </c>
      <c r="Q6" s="159">
        <f t="shared" si="0"/>
        <v>44514</v>
      </c>
      <c r="R6" s="159">
        <f t="shared" si="0"/>
        <v>44515</v>
      </c>
      <c r="S6" s="159">
        <f t="shared" si="0"/>
        <v>44516</v>
      </c>
      <c r="T6" s="159">
        <f t="shared" si="0"/>
        <v>44517</v>
      </c>
      <c r="U6" s="159">
        <f t="shared" si="0"/>
        <v>44518</v>
      </c>
      <c r="V6" s="159">
        <f t="shared" si="0"/>
        <v>44519</v>
      </c>
      <c r="W6" s="159">
        <f t="shared" si="0"/>
        <v>44520</v>
      </c>
      <c r="X6" s="159">
        <f t="shared" si="0"/>
        <v>44521</v>
      </c>
      <c r="Y6" s="159">
        <f t="shared" si="0"/>
        <v>44522</v>
      </c>
      <c r="Z6" s="212">
        <f t="shared" si="0"/>
        <v>44523</v>
      </c>
      <c r="AA6" s="159">
        <f t="shared" si="0"/>
        <v>44524</v>
      </c>
      <c r="AB6" s="159">
        <f t="shared" si="0"/>
        <v>44525</v>
      </c>
      <c r="AC6" s="159">
        <f t="shared" si="0"/>
        <v>44526</v>
      </c>
      <c r="AD6" s="159">
        <f t="shared" si="0"/>
        <v>44527</v>
      </c>
      <c r="AE6" s="159">
        <f t="shared" si="0"/>
        <v>44528</v>
      </c>
      <c r="AF6" s="116">
        <f t="shared" si="0"/>
        <v>44529</v>
      </c>
      <c r="AG6" s="159">
        <f t="shared" si="0"/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月</v>
      </c>
      <c r="E7" s="134" t="str">
        <f t="shared" si="1"/>
        <v>火</v>
      </c>
      <c r="F7" s="146" t="str">
        <f t="shared" si="1"/>
        <v>水</v>
      </c>
      <c r="G7" s="134" t="str">
        <f t="shared" si="1"/>
        <v>木</v>
      </c>
      <c r="H7" s="134" t="str">
        <f t="shared" si="1"/>
        <v>金</v>
      </c>
      <c r="I7" s="134" t="str">
        <f t="shared" si="1"/>
        <v>土</v>
      </c>
      <c r="J7" s="161" t="str">
        <f t="shared" si="1"/>
        <v>日</v>
      </c>
      <c r="K7" s="134" t="str">
        <f t="shared" si="1"/>
        <v>月</v>
      </c>
      <c r="L7" s="134" t="str">
        <f t="shared" si="1"/>
        <v>火</v>
      </c>
      <c r="M7" s="134" t="str">
        <f t="shared" si="1"/>
        <v>水</v>
      </c>
      <c r="N7" s="134" t="str">
        <f t="shared" si="1"/>
        <v>木</v>
      </c>
      <c r="O7" s="134" t="str">
        <f t="shared" si="1"/>
        <v>金</v>
      </c>
      <c r="P7" s="134" t="str">
        <f t="shared" si="1"/>
        <v>土</v>
      </c>
      <c r="Q7" s="161" t="str">
        <f t="shared" si="1"/>
        <v>日</v>
      </c>
      <c r="R7" s="134" t="str">
        <f t="shared" si="1"/>
        <v>月</v>
      </c>
      <c r="S7" s="134" t="str">
        <f t="shared" si="1"/>
        <v>火</v>
      </c>
      <c r="T7" s="134" t="str">
        <f t="shared" si="1"/>
        <v>水</v>
      </c>
      <c r="U7" s="134" t="str">
        <f t="shared" si="1"/>
        <v>木</v>
      </c>
      <c r="V7" s="134" t="str">
        <f t="shared" si="1"/>
        <v>金</v>
      </c>
      <c r="W7" s="134" t="str">
        <f t="shared" si="1"/>
        <v>土</v>
      </c>
      <c r="X7" s="161" t="str">
        <f t="shared" si="1"/>
        <v>日</v>
      </c>
      <c r="Y7" s="134" t="str">
        <f t="shared" si="1"/>
        <v>月</v>
      </c>
      <c r="Z7" s="146" t="str">
        <f t="shared" si="1"/>
        <v>火</v>
      </c>
      <c r="AA7" s="134" t="str">
        <f t="shared" si="1"/>
        <v>水</v>
      </c>
      <c r="AB7" s="134" t="str">
        <f t="shared" si="1"/>
        <v>木</v>
      </c>
      <c r="AC7" s="134" t="str">
        <f t="shared" si="1"/>
        <v>金</v>
      </c>
      <c r="AD7" s="134" t="str">
        <f t="shared" si="1"/>
        <v>土</v>
      </c>
      <c r="AE7" s="161" t="str">
        <f t="shared" si="1"/>
        <v>日</v>
      </c>
      <c r="AF7" s="117" t="str">
        <f t="shared" si="1"/>
        <v>月</v>
      </c>
      <c r="AG7" s="134" t="s">
        <v>116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39</v>
      </c>
      <c r="D8" s="107" t="s">
        <v>28</v>
      </c>
      <c r="E8" s="107" t="s">
        <v>34</v>
      </c>
      <c r="F8" s="148" t="s">
        <v>21</v>
      </c>
      <c r="G8" s="107" t="s">
        <v>37</v>
      </c>
      <c r="H8" s="107" t="s">
        <v>41</v>
      </c>
      <c r="I8" s="107" t="s">
        <v>21</v>
      </c>
      <c r="J8" s="107" t="s">
        <v>37</v>
      </c>
      <c r="K8" s="107" t="s">
        <v>37</v>
      </c>
      <c r="L8" s="107" t="s">
        <v>21</v>
      </c>
      <c r="M8" s="107" t="s">
        <v>21</v>
      </c>
      <c r="N8" s="107" t="s">
        <v>36</v>
      </c>
      <c r="O8" s="107" t="s">
        <v>24</v>
      </c>
      <c r="P8" s="107" t="s">
        <v>34</v>
      </c>
      <c r="Q8" s="107" t="s">
        <v>21</v>
      </c>
      <c r="R8" s="107" t="s">
        <v>42</v>
      </c>
      <c r="S8" s="107" t="s">
        <v>37</v>
      </c>
      <c r="T8" s="107" t="s">
        <v>24</v>
      </c>
      <c r="U8" s="107" t="s">
        <v>34</v>
      </c>
      <c r="V8" s="107" t="s">
        <v>21</v>
      </c>
      <c r="W8" s="107" t="s">
        <v>41</v>
      </c>
      <c r="X8" s="107" t="s">
        <v>21</v>
      </c>
      <c r="Y8" s="107" t="s">
        <v>40</v>
      </c>
      <c r="Z8" s="148" t="s">
        <v>36</v>
      </c>
      <c r="AA8" s="107" t="s">
        <v>21</v>
      </c>
      <c r="AB8" s="107" t="s">
        <v>42</v>
      </c>
      <c r="AC8" s="107" t="s">
        <v>42</v>
      </c>
      <c r="AD8" s="107" t="s">
        <v>28</v>
      </c>
      <c r="AE8" s="107" t="s">
        <v>34</v>
      </c>
      <c r="AF8" s="107" t="s">
        <v>21</v>
      </c>
      <c r="AG8" s="107" t="s">
        <v>40</v>
      </c>
      <c r="AH8" s="99">
        <f t="shared" ref="AH8:AH22" si="2">SUM(AN8)</f>
        <v>9</v>
      </c>
      <c r="AI8" s="100">
        <f t="shared" ref="AI8:AI25" si="3">COUNTIF(D8:AG8,"有")</f>
        <v>0</v>
      </c>
      <c r="AJ8" s="101">
        <f t="shared" ref="AJ8:AJ22" si="4">SUM(AO8:AP8)</f>
        <v>4</v>
      </c>
      <c r="AK8" s="102" t="s">
        <v>38</v>
      </c>
      <c r="AL8" s="103"/>
      <c r="AM8" s="55">
        <f>COUNTIF(D8:AG8,"日")</f>
        <v>4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0</v>
      </c>
      <c r="AR8" s="55">
        <f>COUNTIF(D8:AK8,"2早")</f>
        <v>2</v>
      </c>
      <c r="AS8" s="55">
        <f>COUNTIF(B8:AK8,"2オ")</f>
        <v>3</v>
      </c>
      <c r="AT8" s="55">
        <f>COUNTIF(D8:AL8,"3早")</f>
        <v>2</v>
      </c>
      <c r="AU8" s="55">
        <f>COUNTIF(D8:AM8,"3オ")</f>
        <v>2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37</v>
      </c>
      <c r="F9" s="148" t="s">
        <v>37</v>
      </c>
      <c r="G9" s="143" t="s">
        <v>21</v>
      </c>
      <c r="H9" s="107" t="s">
        <v>37</v>
      </c>
      <c r="I9" s="107" t="s">
        <v>37</v>
      </c>
      <c r="J9" s="143" t="s">
        <v>21</v>
      </c>
      <c r="K9" s="143" t="s">
        <v>21</v>
      </c>
      <c r="L9" s="107" t="s">
        <v>41</v>
      </c>
      <c r="M9" s="107" t="s">
        <v>37</v>
      </c>
      <c r="N9" s="107" t="s">
        <v>21</v>
      </c>
      <c r="O9" s="107" t="s">
        <v>37</v>
      </c>
      <c r="P9" s="107" t="s">
        <v>37</v>
      </c>
      <c r="Q9" s="143" t="s">
        <v>21</v>
      </c>
      <c r="R9" s="107" t="s">
        <v>41</v>
      </c>
      <c r="S9" s="107" t="s">
        <v>21</v>
      </c>
      <c r="T9" s="107" t="s">
        <v>37</v>
      </c>
      <c r="U9" s="107" t="s">
        <v>37</v>
      </c>
      <c r="V9" s="107" t="s">
        <v>37</v>
      </c>
      <c r="W9" s="107" t="s">
        <v>21</v>
      </c>
      <c r="X9" s="107" t="s">
        <v>37</v>
      </c>
      <c r="Y9" s="107" t="s">
        <v>21</v>
      </c>
      <c r="Z9" s="148" t="s">
        <v>37</v>
      </c>
      <c r="AA9" s="107" t="s">
        <v>37</v>
      </c>
      <c r="AB9" s="107" t="s">
        <v>41</v>
      </c>
      <c r="AC9" s="107" t="s">
        <v>37</v>
      </c>
      <c r="AD9" s="107" t="s">
        <v>21</v>
      </c>
      <c r="AE9" s="107" t="s">
        <v>37</v>
      </c>
      <c r="AF9" s="107" t="s">
        <v>37</v>
      </c>
      <c r="AG9" s="107" t="s">
        <v>37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18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0</v>
      </c>
      <c r="AR9" s="55">
        <f>COUNTIF(D9:AK9,"2早")</f>
        <v>0</v>
      </c>
      <c r="AS9" s="55">
        <f>COUNTIF(B9:AK9,"2オ")</f>
        <v>0</v>
      </c>
      <c r="AT9" s="55">
        <f>COUNTIF(D9:AL9,"3早")</f>
        <v>3</v>
      </c>
      <c r="AU9" s="55">
        <f>COUNTIF(D9:AM9,"3オ")</f>
        <v>0</v>
      </c>
      <c r="AV9" s="55">
        <f>COUNTIF(F9:AO9,"10:00")</f>
        <v>0</v>
      </c>
    </row>
    <row r="10" spans="1:48" ht="14">
      <c r="A10" s="19"/>
      <c r="B10" s="20"/>
      <c r="C10" s="21"/>
      <c r="D10" s="107"/>
      <c r="E10" s="107"/>
      <c r="F10" s="148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48"/>
      <c r="AA10" s="107"/>
      <c r="AB10" s="107"/>
      <c r="AC10" s="107"/>
      <c r="AD10" s="107"/>
      <c r="AE10" s="107"/>
      <c r="AF10" s="107"/>
      <c r="AG10" s="107"/>
      <c r="AH10" s="99">
        <f t="shared" si="2"/>
        <v>0</v>
      </c>
      <c r="AI10" s="100">
        <f t="shared" si="3"/>
        <v>0</v>
      </c>
      <c r="AJ10" s="101">
        <f t="shared" si="4"/>
        <v>0</v>
      </c>
      <c r="AK10" s="102"/>
      <c r="AL10" s="103"/>
      <c r="AM10" s="55">
        <f>COUNTIF(D10:AG10,"日")</f>
        <v>0</v>
      </c>
      <c r="AN10" s="55">
        <f>COUNTIF(D10:AG10,"ヤ")</f>
        <v>0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0</v>
      </c>
      <c r="AS10" s="55">
        <f>COUNTIF(B10:AK10,"2オ")</f>
        <v>0</v>
      </c>
      <c r="AT10" s="55">
        <f>COUNTIF(D10:AL10,"3早")</f>
        <v>0</v>
      </c>
      <c r="AU10" s="55">
        <f>COUNTIF(D10:AM10,"3オ")</f>
        <v>0</v>
      </c>
      <c r="AV10" s="55">
        <f>COUNTIF(F10:AO10,"10:00")</f>
        <v>0</v>
      </c>
    </row>
    <row r="11" spans="1:48" ht="14">
      <c r="A11" s="19"/>
      <c r="B11" s="20"/>
      <c r="C11" s="21"/>
      <c r="D11" s="107"/>
      <c r="E11" s="107"/>
      <c r="F11" s="148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48"/>
      <c r="AA11" s="107"/>
      <c r="AB11" s="107"/>
      <c r="AC11" s="107"/>
      <c r="AD11" s="107"/>
      <c r="AE11" s="107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206" t="s">
        <v>21</v>
      </c>
      <c r="E12" s="107" t="s">
        <v>36</v>
      </c>
      <c r="F12" s="149" t="s">
        <v>21</v>
      </c>
      <c r="G12" s="107" t="s">
        <v>36</v>
      </c>
      <c r="H12" s="107" t="s">
        <v>24</v>
      </c>
      <c r="I12" s="107" t="s">
        <v>34</v>
      </c>
      <c r="J12" s="143" t="s">
        <v>21</v>
      </c>
      <c r="K12" s="107" t="s">
        <v>40</v>
      </c>
      <c r="L12" s="107" t="s">
        <v>24</v>
      </c>
      <c r="M12" s="107" t="s">
        <v>34</v>
      </c>
      <c r="N12" s="107" t="s">
        <v>21</v>
      </c>
      <c r="O12" s="107" t="s">
        <v>41</v>
      </c>
      <c r="P12" s="107" t="s">
        <v>36</v>
      </c>
      <c r="Q12" s="107" t="s">
        <v>37</v>
      </c>
      <c r="R12" s="107" t="s">
        <v>40</v>
      </c>
      <c r="S12" s="107" t="s">
        <v>24</v>
      </c>
      <c r="T12" s="107" t="s">
        <v>34</v>
      </c>
      <c r="U12" s="143" t="s">
        <v>21</v>
      </c>
      <c r="V12" s="107" t="s">
        <v>41</v>
      </c>
      <c r="W12" s="107" t="s">
        <v>21</v>
      </c>
      <c r="X12" s="107" t="s">
        <v>24</v>
      </c>
      <c r="Y12" s="107" t="s">
        <v>34</v>
      </c>
      <c r="Z12" s="148" t="s">
        <v>21</v>
      </c>
      <c r="AA12" s="107" t="s">
        <v>40</v>
      </c>
      <c r="AB12" s="143" t="s">
        <v>109</v>
      </c>
      <c r="AC12" s="143" t="s">
        <v>109</v>
      </c>
      <c r="AD12" s="143" t="s">
        <v>109</v>
      </c>
      <c r="AE12" s="143" t="s">
        <v>21</v>
      </c>
      <c r="AF12" s="143" t="s">
        <v>21</v>
      </c>
      <c r="AG12" s="107" t="s">
        <v>42</v>
      </c>
      <c r="AH12" s="99">
        <f t="shared" si="2"/>
        <v>9</v>
      </c>
      <c r="AI12" s="100">
        <f t="shared" si="3"/>
        <v>0</v>
      </c>
      <c r="AJ12" s="101">
        <f t="shared" si="4"/>
        <v>4</v>
      </c>
      <c r="AK12" s="104" t="s">
        <v>48</v>
      </c>
      <c r="AL12" s="103"/>
      <c r="AM12" s="55">
        <f t="shared" ref="AM12:AM23" si="5">COUNTIF(D12:AG12,"日")</f>
        <v>1</v>
      </c>
      <c r="AN12" s="55">
        <f t="shared" ref="AN12:AN29" si="6">COUNTIF(D12:AG12,"ヤ")</f>
        <v>9</v>
      </c>
      <c r="AO12" s="55">
        <f t="shared" ref="AO12:AO29" si="7">COUNTIF(D12:AG12,"2－")</f>
        <v>4</v>
      </c>
      <c r="AP12" s="55">
        <f t="shared" ref="AP12:AP29" si="8">COUNTIF(D12:AG12,"3－")</f>
        <v>0</v>
      </c>
      <c r="AQ12">
        <f t="shared" ref="AQ12:AQ29" si="9">COUNTIF(E12:AH12,"有")</f>
        <v>0</v>
      </c>
      <c r="AR12" s="55">
        <f>COUNTIF(H12:AK12,"2早")</f>
        <v>3</v>
      </c>
      <c r="AS12" s="55">
        <f t="shared" ref="AS12:AS22" si="10">COUNTIF(B12:AK12,"2オ")</f>
        <v>1</v>
      </c>
      <c r="AT12" s="55">
        <f t="shared" ref="AT12:AT22" si="11">COUNTIF(D12:AL12,"3早")</f>
        <v>2</v>
      </c>
      <c r="AU12" s="55">
        <f t="shared" ref="AU12:AU22" si="12">COUNTIF(D12:AM12,"3オ")</f>
        <v>3</v>
      </c>
      <c r="AV12" s="55">
        <f t="shared" ref="AV12:AV22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206" t="s">
        <v>34</v>
      </c>
      <c r="E13" s="107" t="s">
        <v>28</v>
      </c>
      <c r="F13" s="148" t="s">
        <v>34</v>
      </c>
      <c r="G13" s="107" t="s">
        <v>21</v>
      </c>
      <c r="H13" s="107" t="s">
        <v>21</v>
      </c>
      <c r="I13" s="107" t="s">
        <v>36</v>
      </c>
      <c r="J13" s="107" t="s">
        <v>21</v>
      </c>
      <c r="K13" s="107" t="s">
        <v>28</v>
      </c>
      <c r="L13" s="107" t="s">
        <v>34</v>
      </c>
      <c r="M13" s="107" t="s">
        <v>21</v>
      </c>
      <c r="N13" s="107" t="s">
        <v>21</v>
      </c>
      <c r="O13" s="107" t="s">
        <v>40</v>
      </c>
      <c r="P13" s="107" t="s">
        <v>41</v>
      </c>
      <c r="Q13" s="107" t="s">
        <v>28</v>
      </c>
      <c r="R13" s="107" t="s">
        <v>34</v>
      </c>
      <c r="S13" s="107" t="s">
        <v>21</v>
      </c>
      <c r="T13" s="107" t="s">
        <v>28</v>
      </c>
      <c r="U13" s="143" t="s">
        <v>34</v>
      </c>
      <c r="V13" s="107" t="s">
        <v>21</v>
      </c>
      <c r="W13" s="107" t="s">
        <v>36</v>
      </c>
      <c r="X13" s="143" t="s">
        <v>21</v>
      </c>
      <c r="Y13" s="107" t="s">
        <v>42</v>
      </c>
      <c r="Z13" s="148" t="s">
        <v>121</v>
      </c>
      <c r="AA13" s="107" t="s">
        <v>41</v>
      </c>
      <c r="AB13" s="107" t="s">
        <v>121</v>
      </c>
      <c r="AC13" s="143" t="s">
        <v>21</v>
      </c>
      <c r="AD13" s="107" t="s">
        <v>36</v>
      </c>
      <c r="AE13" s="107" t="s">
        <v>40</v>
      </c>
      <c r="AF13" s="107" t="s">
        <v>28</v>
      </c>
      <c r="AG13" s="107" t="s">
        <v>34</v>
      </c>
      <c r="AH13" s="99">
        <f t="shared" si="2"/>
        <v>9</v>
      </c>
      <c r="AI13" s="100">
        <f t="shared" si="3"/>
        <v>0</v>
      </c>
      <c r="AJ13" s="101">
        <f t="shared" si="4"/>
        <v>5</v>
      </c>
      <c r="AK13" s="104" t="s">
        <v>48</v>
      </c>
      <c r="AL13" s="103"/>
      <c r="AM13" s="55">
        <f t="shared" si="5"/>
        <v>0</v>
      </c>
      <c r="AN13" s="55">
        <f t="shared" si="6"/>
        <v>9</v>
      </c>
      <c r="AO13" s="55">
        <f t="shared" si="7"/>
        <v>0</v>
      </c>
      <c r="AP13" s="55">
        <f t="shared" si="8"/>
        <v>5</v>
      </c>
      <c r="AQ13">
        <f t="shared" si="9"/>
        <v>0</v>
      </c>
      <c r="AR13" s="55">
        <f t="shared" ref="AR13:AR22" si="14">COUNTIF(D13:AK13,"2早")</f>
        <v>2</v>
      </c>
      <c r="AS13" s="55">
        <f t="shared" si="10"/>
        <v>1</v>
      </c>
      <c r="AT13" s="55">
        <f t="shared" si="11"/>
        <v>2</v>
      </c>
      <c r="AU13" s="55">
        <f t="shared" si="12"/>
        <v>3</v>
      </c>
      <c r="AV13" s="55">
        <f t="shared" si="13"/>
        <v>0</v>
      </c>
    </row>
    <row r="14" spans="1:48" ht="14">
      <c r="A14" s="19" t="s">
        <v>46</v>
      </c>
      <c r="B14" s="20" t="s">
        <v>32</v>
      </c>
      <c r="C14" s="32" t="s">
        <v>153</v>
      </c>
      <c r="D14" s="143" t="s">
        <v>24</v>
      </c>
      <c r="E14" s="107" t="s">
        <v>34</v>
      </c>
      <c r="F14" s="148" t="s">
        <v>24</v>
      </c>
      <c r="G14" s="107" t="s">
        <v>34</v>
      </c>
      <c r="H14" s="107" t="s">
        <v>21</v>
      </c>
      <c r="I14" s="107" t="s">
        <v>41</v>
      </c>
      <c r="J14" s="107" t="s">
        <v>40</v>
      </c>
      <c r="K14" s="107" t="s">
        <v>24</v>
      </c>
      <c r="L14" s="107" t="s">
        <v>34</v>
      </c>
      <c r="M14" s="107" t="s">
        <v>21</v>
      </c>
      <c r="N14" s="107" t="s">
        <v>28</v>
      </c>
      <c r="O14" s="107" t="s">
        <v>34</v>
      </c>
      <c r="P14" s="143" t="s">
        <v>21</v>
      </c>
      <c r="Q14" s="107" t="s">
        <v>36</v>
      </c>
      <c r="R14" s="107" t="s">
        <v>21</v>
      </c>
      <c r="S14" s="107" t="s">
        <v>28</v>
      </c>
      <c r="T14" s="107" t="s">
        <v>34</v>
      </c>
      <c r="U14" s="107" t="s">
        <v>21</v>
      </c>
      <c r="V14" s="107" t="s">
        <v>36</v>
      </c>
      <c r="W14" s="107" t="s">
        <v>21</v>
      </c>
      <c r="X14" s="107" t="s">
        <v>42</v>
      </c>
      <c r="Y14" s="107" t="s">
        <v>28</v>
      </c>
      <c r="Z14" s="148" t="s">
        <v>34</v>
      </c>
      <c r="AA14" s="107" t="s">
        <v>21</v>
      </c>
      <c r="AB14" s="107" t="s">
        <v>21</v>
      </c>
      <c r="AC14" s="107" t="s">
        <v>36</v>
      </c>
      <c r="AD14" s="107" t="s">
        <v>24</v>
      </c>
      <c r="AE14" s="107" t="s">
        <v>34</v>
      </c>
      <c r="AF14" s="107" t="s">
        <v>21</v>
      </c>
      <c r="AG14" s="107" t="s">
        <v>41</v>
      </c>
      <c r="AH14" s="99">
        <f t="shared" si="2"/>
        <v>9</v>
      </c>
      <c r="AI14" s="100">
        <f t="shared" si="3"/>
        <v>0</v>
      </c>
      <c r="AJ14" s="101">
        <f t="shared" si="4"/>
        <v>7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4</v>
      </c>
      <c r="AP14" s="55">
        <f t="shared" si="8"/>
        <v>3</v>
      </c>
      <c r="AQ14">
        <f t="shared" si="9"/>
        <v>0</v>
      </c>
      <c r="AR14" s="55">
        <f t="shared" si="14"/>
        <v>1</v>
      </c>
      <c r="AS14" s="55">
        <f t="shared" si="10"/>
        <v>1</v>
      </c>
      <c r="AT14" s="55">
        <f t="shared" si="11"/>
        <v>2</v>
      </c>
      <c r="AU14" s="55">
        <f t="shared" si="12"/>
        <v>3</v>
      </c>
      <c r="AV14" s="55">
        <f t="shared" si="13"/>
        <v>0</v>
      </c>
    </row>
    <row r="15" spans="1:48" ht="14">
      <c r="A15" s="33" t="s">
        <v>46</v>
      </c>
      <c r="B15" s="34" t="s">
        <v>32</v>
      </c>
      <c r="C15" s="32" t="s">
        <v>52</v>
      </c>
      <c r="D15" s="107" t="s">
        <v>42</v>
      </c>
      <c r="E15" s="107" t="s">
        <v>21</v>
      </c>
      <c r="F15" s="148" t="s">
        <v>40</v>
      </c>
      <c r="G15" s="107" t="s">
        <v>24</v>
      </c>
      <c r="H15" s="107" t="s">
        <v>34</v>
      </c>
      <c r="I15" s="107" t="s">
        <v>21</v>
      </c>
      <c r="J15" s="107" t="s">
        <v>41</v>
      </c>
      <c r="K15" s="107" t="s">
        <v>36</v>
      </c>
      <c r="L15" s="143" t="s">
        <v>21</v>
      </c>
      <c r="M15" s="107" t="s">
        <v>41</v>
      </c>
      <c r="N15" s="107" t="s">
        <v>21</v>
      </c>
      <c r="O15" s="107" t="s">
        <v>42</v>
      </c>
      <c r="P15" s="107" t="s">
        <v>24</v>
      </c>
      <c r="Q15" s="107" t="s">
        <v>34</v>
      </c>
      <c r="R15" s="143" t="s">
        <v>21</v>
      </c>
      <c r="S15" s="107" t="s">
        <v>21</v>
      </c>
      <c r="T15" s="432" t="s">
        <v>157</v>
      </c>
      <c r="U15" s="107" t="s">
        <v>28</v>
      </c>
      <c r="V15" s="107" t="s">
        <v>34</v>
      </c>
      <c r="W15" s="107" t="s">
        <v>21</v>
      </c>
      <c r="X15" s="107" t="s">
        <v>40</v>
      </c>
      <c r="Y15" s="107" t="s">
        <v>41</v>
      </c>
      <c r="Z15" s="148" t="s">
        <v>41</v>
      </c>
      <c r="AA15" s="107" t="s">
        <v>21</v>
      </c>
      <c r="AB15" s="107" t="s">
        <v>28</v>
      </c>
      <c r="AC15" s="107" t="s">
        <v>34</v>
      </c>
      <c r="AD15" s="107" t="s">
        <v>21</v>
      </c>
      <c r="AE15" s="107" t="s">
        <v>42</v>
      </c>
      <c r="AF15" s="107" t="s">
        <v>42</v>
      </c>
      <c r="AG15" s="107" t="s">
        <v>36</v>
      </c>
      <c r="AH15" s="99">
        <f t="shared" si="2"/>
        <v>9</v>
      </c>
      <c r="AI15" s="100">
        <f t="shared" si="3"/>
        <v>0</v>
      </c>
      <c r="AJ15" s="101">
        <f t="shared" si="4"/>
        <v>4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2</v>
      </c>
      <c r="AP15" s="55">
        <f t="shared" si="8"/>
        <v>2</v>
      </c>
      <c r="AQ15">
        <f t="shared" si="9"/>
        <v>0</v>
      </c>
      <c r="AR15" s="55">
        <f t="shared" si="14"/>
        <v>2</v>
      </c>
      <c r="AS15" s="55">
        <f t="shared" si="10"/>
        <v>4</v>
      </c>
      <c r="AT15" s="55">
        <f t="shared" si="11"/>
        <v>4</v>
      </c>
      <c r="AU15" s="55">
        <f t="shared" si="12"/>
        <v>2</v>
      </c>
      <c r="AV15" s="55">
        <f t="shared" si="13"/>
        <v>1</v>
      </c>
    </row>
    <row r="16" spans="1:48" ht="14">
      <c r="A16" s="33" t="s">
        <v>46</v>
      </c>
      <c r="B16" s="34" t="s">
        <v>32</v>
      </c>
      <c r="C16" s="32" t="s">
        <v>53</v>
      </c>
      <c r="D16" s="206" t="s">
        <v>34</v>
      </c>
      <c r="E16" s="206" t="s">
        <v>21</v>
      </c>
      <c r="F16" s="149" t="s">
        <v>21</v>
      </c>
      <c r="G16" s="107" t="s">
        <v>40</v>
      </c>
      <c r="H16" s="107" t="s">
        <v>36</v>
      </c>
      <c r="I16" s="107" t="s">
        <v>28</v>
      </c>
      <c r="J16" s="107" t="s">
        <v>34</v>
      </c>
      <c r="K16" s="107" t="s">
        <v>21</v>
      </c>
      <c r="L16" s="107" t="s">
        <v>40</v>
      </c>
      <c r="M16" s="107" t="s">
        <v>24</v>
      </c>
      <c r="N16" s="107" t="s">
        <v>34</v>
      </c>
      <c r="O16" s="107" t="s">
        <v>21</v>
      </c>
      <c r="P16" s="107" t="s">
        <v>21</v>
      </c>
      <c r="Q16" s="107" t="s">
        <v>42</v>
      </c>
      <c r="R16" s="107" t="s">
        <v>24</v>
      </c>
      <c r="S16" s="107" t="s">
        <v>34</v>
      </c>
      <c r="T16" s="143" t="s">
        <v>21</v>
      </c>
      <c r="U16" s="107" t="s">
        <v>41</v>
      </c>
      <c r="V16" s="107" t="s">
        <v>28</v>
      </c>
      <c r="W16" s="107" t="s">
        <v>34</v>
      </c>
      <c r="X16" s="143" t="s">
        <v>21</v>
      </c>
      <c r="Y16" s="107" t="s">
        <v>36</v>
      </c>
      <c r="Z16" s="148" t="s">
        <v>40</v>
      </c>
      <c r="AA16" s="107" t="s">
        <v>24</v>
      </c>
      <c r="AB16" s="107" t="s">
        <v>34</v>
      </c>
      <c r="AC16" s="107" t="s">
        <v>21</v>
      </c>
      <c r="AD16" s="107" t="s">
        <v>40</v>
      </c>
      <c r="AE16" s="107" t="s">
        <v>41</v>
      </c>
      <c r="AF16" s="107" t="s">
        <v>41</v>
      </c>
      <c r="AG16" s="107" t="s">
        <v>21</v>
      </c>
      <c r="AH16" s="99">
        <f t="shared" si="2"/>
        <v>9</v>
      </c>
      <c r="AI16" s="100">
        <f t="shared" si="3"/>
        <v>0</v>
      </c>
      <c r="AJ16" s="101">
        <f t="shared" si="4"/>
        <v>5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3</v>
      </c>
      <c r="AP16" s="55">
        <f t="shared" si="8"/>
        <v>2</v>
      </c>
      <c r="AQ16">
        <f t="shared" si="9"/>
        <v>0</v>
      </c>
      <c r="AR16" s="55">
        <f t="shared" si="14"/>
        <v>4</v>
      </c>
      <c r="AS16" s="55">
        <f t="shared" si="10"/>
        <v>1</v>
      </c>
      <c r="AT16" s="55">
        <f t="shared" si="11"/>
        <v>3</v>
      </c>
      <c r="AU16" s="55">
        <f t="shared" si="12"/>
        <v>2</v>
      </c>
      <c r="AV16" s="55">
        <f t="shared" si="13"/>
        <v>0</v>
      </c>
    </row>
    <row r="17" spans="1:48" ht="14">
      <c r="A17" s="19" t="s">
        <v>46</v>
      </c>
      <c r="B17" s="34" t="s">
        <v>32</v>
      </c>
      <c r="C17" s="32" t="s">
        <v>54</v>
      </c>
      <c r="D17" s="432" t="s">
        <v>157</v>
      </c>
      <c r="E17" s="107" t="s">
        <v>24</v>
      </c>
      <c r="F17" s="148" t="s">
        <v>34</v>
      </c>
      <c r="G17" s="107" t="s">
        <v>21</v>
      </c>
      <c r="H17" s="107" t="s">
        <v>42</v>
      </c>
      <c r="I17" s="107" t="s">
        <v>21</v>
      </c>
      <c r="J17" s="107" t="s">
        <v>36</v>
      </c>
      <c r="K17" s="107" t="s">
        <v>41</v>
      </c>
      <c r="L17" s="107" t="s">
        <v>28</v>
      </c>
      <c r="M17" s="107" t="s">
        <v>34</v>
      </c>
      <c r="N17" s="143" t="s">
        <v>21</v>
      </c>
      <c r="O17" s="107" t="s">
        <v>36</v>
      </c>
      <c r="P17" s="107" t="s">
        <v>40</v>
      </c>
      <c r="Q17" s="107" t="s">
        <v>24</v>
      </c>
      <c r="R17" s="107" t="s">
        <v>34</v>
      </c>
      <c r="S17" s="107" t="s">
        <v>21</v>
      </c>
      <c r="T17" s="107" t="s">
        <v>21</v>
      </c>
      <c r="U17" s="107" t="s">
        <v>40</v>
      </c>
      <c r="V17" s="107" t="s">
        <v>42</v>
      </c>
      <c r="W17" s="107" t="s">
        <v>40</v>
      </c>
      <c r="X17" s="107" t="s">
        <v>28</v>
      </c>
      <c r="Y17" s="107" t="s">
        <v>34</v>
      </c>
      <c r="Z17" s="149" t="s">
        <v>21</v>
      </c>
      <c r="AA17" s="107" t="s">
        <v>28</v>
      </c>
      <c r="AB17" s="107" t="s">
        <v>34</v>
      </c>
      <c r="AC17" s="107" t="s">
        <v>21</v>
      </c>
      <c r="AD17" s="107" t="s">
        <v>42</v>
      </c>
      <c r="AE17" s="107" t="s">
        <v>21</v>
      </c>
      <c r="AF17" s="107" t="s">
        <v>36</v>
      </c>
      <c r="AG17" s="107" t="s">
        <v>21</v>
      </c>
      <c r="AH17" s="99">
        <f t="shared" si="2"/>
        <v>9</v>
      </c>
      <c r="AI17" s="100">
        <f t="shared" si="3"/>
        <v>0</v>
      </c>
      <c r="AJ17" s="101">
        <f t="shared" si="4"/>
        <v>5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2</v>
      </c>
      <c r="AP17" s="55">
        <f t="shared" si="8"/>
        <v>3</v>
      </c>
      <c r="AQ17">
        <f t="shared" si="9"/>
        <v>0</v>
      </c>
      <c r="AR17" s="55">
        <f t="shared" si="14"/>
        <v>3</v>
      </c>
      <c r="AS17" s="55">
        <f t="shared" si="10"/>
        <v>3</v>
      </c>
      <c r="AT17" s="55">
        <f t="shared" si="11"/>
        <v>1</v>
      </c>
      <c r="AU17" s="55">
        <f t="shared" si="12"/>
        <v>3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107" t="s">
        <v>36</v>
      </c>
      <c r="E18" s="107" t="s">
        <v>21</v>
      </c>
      <c r="F18" s="148" t="s">
        <v>28</v>
      </c>
      <c r="G18" s="107" t="s">
        <v>34</v>
      </c>
      <c r="H18" s="107" t="s">
        <v>21</v>
      </c>
      <c r="I18" s="107" t="s">
        <v>40</v>
      </c>
      <c r="J18" s="107" t="s">
        <v>42</v>
      </c>
      <c r="K18" s="432" t="s">
        <v>157</v>
      </c>
      <c r="L18" s="107" t="s">
        <v>21</v>
      </c>
      <c r="M18" s="143" t="s">
        <v>28</v>
      </c>
      <c r="N18" s="143" t="s">
        <v>34</v>
      </c>
      <c r="O18" s="143" t="s">
        <v>21</v>
      </c>
      <c r="P18" s="107" t="s">
        <v>42</v>
      </c>
      <c r="Q18" s="107" t="s">
        <v>40</v>
      </c>
      <c r="R18" s="107" t="s">
        <v>21</v>
      </c>
      <c r="S18" s="107" t="s">
        <v>42</v>
      </c>
      <c r="T18" s="107" t="s">
        <v>41</v>
      </c>
      <c r="U18" s="107" t="s">
        <v>42</v>
      </c>
      <c r="V18" s="143" t="s">
        <v>24</v>
      </c>
      <c r="W18" s="143" t="s">
        <v>34</v>
      </c>
      <c r="X18" s="143" t="s">
        <v>21</v>
      </c>
      <c r="Y18" s="107" t="s">
        <v>21</v>
      </c>
      <c r="Z18" s="149" t="s">
        <v>24</v>
      </c>
      <c r="AA18" s="143" t="s">
        <v>34</v>
      </c>
      <c r="AB18" s="143" t="s">
        <v>21</v>
      </c>
      <c r="AC18" s="107" t="s">
        <v>41</v>
      </c>
      <c r="AD18" s="107" t="s">
        <v>41</v>
      </c>
      <c r="AE18" s="107" t="s">
        <v>28</v>
      </c>
      <c r="AF18" s="107" t="s">
        <v>34</v>
      </c>
      <c r="AG18" s="107" t="s">
        <v>21</v>
      </c>
      <c r="AH18" s="99">
        <f t="shared" si="2"/>
        <v>9</v>
      </c>
      <c r="AI18" s="100">
        <f t="shared" si="3"/>
        <v>0</v>
      </c>
      <c r="AJ18" s="101">
        <f t="shared" si="4"/>
        <v>5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2</v>
      </c>
      <c r="AP18" s="55">
        <f t="shared" si="8"/>
        <v>3</v>
      </c>
      <c r="AQ18">
        <f t="shared" si="9"/>
        <v>0</v>
      </c>
      <c r="AR18" s="55">
        <f t="shared" si="14"/>
        <v>2</v>
      </c>
      <c r="AS18" s="55">
        <f t="shared" si="10"/>
        <v>4</v>
      </c>
      <c r="AT18" s="55">
        <f t="shared" si="11"/>
        <v>3</v>
      </c>
      <c r="AU18" s="55">
        <f t="shared" si="12"/>
        <v>1</v>
      </c>
      <c r="AV18" s="55">
        <f t="shared" si="13"/>
        <v>1</v>
      </c>
    </row>
    <row r="19" spans="1:48" ht="14">
      <c r="A19" s="19" t="s">
        <v>46</v>
      </c>
      <c r="B19" s="20" t="s">
        <v>32</v>
      </c>
      <c r="C19" s="32" t="s">
        <v>56</v>
      </c>
      <c r="D19" s="143" t="s">
        <v>21</v>
      </c>
      <c r="E19" s="107" t="s">
        <v>42</v>
      </c>
      <c r="F19" s="148" t="s">
        <v>41</v>
      </c>
      <c r="G19" s="107" t="s">
        <v>21</v>
      </c>
      <c r="H19" s="107" t="s">
        <v>40</v>
      </c>
      <c r="I19" s="107" t="s">
        <v>24</v>
      </c>
      <c r="J19" s="107" t="s">
        <v>34</v>
      </c>
      <c r="K19" s="107" t="s">
        <v>21</v>
      </c>
      <c r="L19" s="107" t="s">
        <v>42</v>
      </c>
      <c r="M19" s="107" t="s">
        <v>36</v>
      </c>
      <c r="N19" s="107" t="s">
        <v>41</v>
      </c>
      <c r="O19" s="107" t="s">
        <v>21</v>
      </c>
      <c r="P19" s="107" t="s">
        <v>21</v>
      </c>
      <c r="Q19" s="107" t="s">
        <v>41</v>
      </c>
      <c r="R19" s="107" t="s">
        <v>28</v>
      </c>
      <c r="S19" s="107" t="s">
        <v>34</v>
      </c>
      <c r="T19" s="143" t="s">
        <v>21</v>
      </c>
      <c r="U19" s="143" t="s">
        <v>21</v>
      </c>
      <c r="V19" s="107" t="s">
        <v>40</v>
      </c>
      <c r="W19" s="107" t="s">
        <v>28</v>
      </c>
      <c r="X19" s="107" t="s">
        <v>34</v>
      </c>
      <c r="Y19" s="107" t="s">
        <v>21</v>
      </c>
      <c r="Z19" s="148" t="s">
        <v>42</v>
      </c>
      <c r="AA19" s="107" t="s">
        <v>36</v>
      </c>
      <c r="AB19" s="107" t="s">
        <v>24</v>
      </c>
      <c r="AC19" s="107" t="s">
        <v>34</v>
      </c>
      <c r="AD19" s="107" t="s">
        <v>21</v>
      </c>
      <c r="AE19" s="107" t="s">
        <v>36</v>
      </c>
      <c r="AF19" s="107" t="s">
        <v>24</v>
      </c>
      <c r="AG19" s="107" t="s">
        <v>34</v>
      </c>
      <c r="AH19" s="99">
        <f t="shared" si="2"/>
        <v>9</v>
      </c>
      <c r="AI19" s="100">
        <f t="shared" si="3"/>
        <v>0</v>
      </c>
      <c r="AJ19" s="101">
        <f t="shared" si="4"/>
        <v>5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2</v>
      </c>
      <c r="AQ19">
        <f t="shared" si="9"/>
        <v>0</v>
      </c>
      <c r="AR19" s="55">
        <f t="shared" si="14"/>
        <v>2</v>
      </c>
      <c r="AS19" s="55">
        <f t="shared" si="10"/>
        <v>3</v>
      </c>
      <c r="AT19" s="55">
        <f t="shared" si="11"/>
        <v>3</v>
      </c>
      <c r="AU19" s="55">
        <f t="shared" si="12"/>
        <v>3</v>
      </c>
      <c r="AV19" s="55">
        <f t="shared" si="13"/>
        <v>0</v>
      </c>
    </row>
    <row r="20" spans="1:48" ht="14">
      <c r="A20" s="19" t="s">
        <v>46</v>
      </c>
      <c r="B20" s="34" t="s">
        <v>32</v>
      </c>
      <c r="C20" s="32" t="s">
        <v>57</v>
      </c>
      <c r="D20" s="107" t="s">
        <v>40</v>
      </c>
      <c r="E20" s="143" t="s">
        <v>21</v>
      </c>
      <c r="F20" s="148" t="s">
        <v>36</v>
      </c>
      <c r="G20" s="107" t="s">
        <v>41</v>
      </c>
      <c r="H20" s="107" t="s">
        <v>28</v>
      </c>
      <c r="I20" s="107" t="s">
        <v>34</v>
      </c>
      <c r="J20" s="143" t="s">
        <v>21</v>
      </c>
      <c r="K20" s="107" t="s">
        <v>42</v>
      </c>
      <c r="L20" s="107" t="s">
        <v>36</v>
      </c>
      <c r="M20" s="107" t="s">
        <v>40</v>
      </c>
      <c r="N20" s="107" t="s">
        <v>42</v>
      </c>
      <c r="O20" s="107" t="s">
        <v>21</v>
      </c>
      <c r="P20" s="107" t="s">
        <v>28</v>
      </c>
      <c r="Q20" s="107" t="s">
        <v>34</v>
      </c>
      <c r="R20" s="107" t="s">
        <v>21</v>
      </c>
      <c r="S20" s="107" t="s">
        <v>36</v>
      </c>
      <c r="T20" s="107" t="s">
        <v>36</v>
      </c>
      <c r="U20" s="107" t="s">
        <v>36</v>
      </c>
      <c r="V20" s="107" t="s">
        <v>21</v>
      </c>
      <c r="W20" s="107" t="s">
        <v>24</v>
      </c>
      <c r="X20" s="107" t="s">
        <v>34</v>
      </c>
      <c r="Y20" s="107" t="s">
        <v>21</v>
      </c>
      <c r="Z20" s="148" t="s">
        <v>21</v>
      </c>
      <c r="AA20" s="107" t="s">
        <v>42</v>
      </c>
      <c r="AB20" s="107" t="s">
        <v>40</v>
      </c>
      <c r="AC20" s="107" t="s">
        <v>28</v>
      </c>
      <c r="AD20" s="107" t="s">
        <v>34</v>
      </c>
      <c r="AE20" s="143" t="s">
        <v>21</v>
      </c>
      <c r="AF20" s="107" t="s">
        <v>21</v>
      </c>
      <c r="AG20" s="107" t="s">
        <v>24</v>
      </c>
      <c r="AH20" s="99">
        <f t="shared" si="2"/>
        <v>9</v>
      </c>
      <c r="AI20" s="100">
        <f t="shared" si="3"/>
        <v>0</v>
      </c>
      <c r="AJ20" s="101">
        <f t="shared" si="4"/>
        <v>5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2</v>
      </c>
      <c r="AP20" s="55">
        <f t="shared" si="8"/>
        <v>3</v>
      </c>
      <c r="AQ20">
        <f t="shared" si="9"/>
        <v>0</v>
      </c>
      <c r="AR20" s="55">
        <f t="shared" si="14"/>
        <v>3</v>
      </c>
      <c r="AS20" s="55">
        <f t="shared" si="10"/>
        <v>3</v>
      </c>
      <c r="AT20" s="55">
        <f t="shared" si="11"/>
        <v>1</v>
      </c>
      <c r="AU20" s="55">
        <f t="shared" si="12"/>
        <v>5</v>
      </c>
      <c r="AV20" s="55">
        <f t="shared" si="13"/>
        <v>0</v>
      </c>
    </row>
    <row r="21" spans="1:48" ht="14">
      <c r="A21" s="294" t="s">
        <v>46</v>
      </c>
      <c r="B21" s="37" t="s">
        <v>32</v>
      </c>
      <c r="C21" s="38" t="s">
        <v>129</v>
      </c>
      <c r="D21" s="107" t="s">
        <v>41</v>
      </c>
      <c r="E21" s="107" t="s">
        <v>40</v>
      </c>
      <c r="F21" s="148" t="s">
        <v>21</v>
      </c>
      <c r="G21" s="107" t="s">
        <v>28</v>
      </c>
      <c r="H21" s="107" t="s">
        <v>34</v>
      </c>
      <c r="I21" s="107" t="s">
        <v>21</v>
      </c>
      <c r="J21" s="107" t="s">
        <v>28</v>
      </c>
      <c r="K21" s="107" t="s">
        <v>34</v>
      </c>
      <c r="L21" s="107" t="s">
        <v>21</v>
      </c>
      <c r="M21" s="107" t="s">
        <v>42</v>
      </c>
      <c r="N21" s="143" t="s">
        <v>24</v>
      </c>
      <c r="O21" s="143" t="s">
        <v>34</v>
      </c>
      <c r="P21" s="143" t="s">
        <v>21</v>
      </c>
      <c r="Q21" s="143" t="s">
        <v>21</v>
      </c>
      <c r="R21" s="432" t="s">
        <v>157</v>
      </c>
      <c r="S21" s="107" t="s">
        <v>41</v>
      </c>
      <c r="T21" s="107" t="s">
        <v>40</v>
      </c>
      <c r="U21" s="107" t="s">
        <v>21</v>
      </c>
      <c r="V21" s="107" t="s">
        <v>21</v>
      </c>
      <c r="W21" s="107" t="s">
        <v>42</v>
      </c>
      <c r="X21" s="107" t="s">
        <v>36</v>
      </c>
      <c r="Y21" s="107" t="s">
        <v>24</v>
      </c>
      <c r="Z21" s="148" t="s">
        <v>34</v>
      </c>
      <c r="AA21" s="107" t="s">
        <v>21</v>
      </c>
      <c r="AB21" s="107" t="s">
        <v>36</v>
      </c>
      <c r="AC21" s="143" t="s">
        <v>24</v>
      </c>
      <c r="AD21" s="143" t="s">
        <v>34</v>
      </c>
      <c r="AE21" s="143" t="s">
        <v>21</v>
      </c>
      <c r="AF21" s="107" t="s">
        <v>40</v>
      </c>
      <c r="AG21" s="107" t="s">
        <v>28</v>
      </c>
      <c r="AH21" s="99">
        <f t="shared" si="2"/>
        <v>9</v>
      </c>
      <c r="AI21" s="100">
        <f t="shared" si="3"/>
        <v>0</v>
      </c>
      <c r="AJ21" s="101">
        <f t="shared" si="4"/>
        <v>6</v>
      </c>
      <c r="AK21" s="104" t="s">
        <v>48</v>
      </c>
      <c r="AM21" s="55">
        <f t="shared" si="5"/>
        <v>0</v>
      </c>
      <c r="AN21" s="55">
        <f t="shared" si="6"/>
        <v>9</v>
      </c>
      <c r="AO21" s="55">
        <f t="shared" si="7"/>
        <v>3</v>
      </c>
      <c r="AP21" s="55">
        <f t="shared" si="8"/>
        <v>3</v>
      </c>
      <c r="AQ21">
        <f t="shared" si="9"/>
        <v>0</v>
      </c>
      <c r="AR21" s="55">
        <f t="shared" si="14"/>
        <v>3</v>
      </c>
      <c r="AS21" s="55">
        <f t="shared" si="10"/>
        <v>2</v>
      </c>
      <c r="AT21" s="55">
        <f t="shared" si="11"/>
        <v>2</v>
      </c>
      <c r="AU21" s="55">
        <f t="shared" si="12"/>
        <v>2</v>
      </c>
      <c r="AV21" s="55">
        <f t="shared" si="13"/>
        <v>1</v>
      </c>
    </row>
    <row r="22" spans="1:48" ht="14">
      <c r="A22" s="433" t="s">
        <v>46</v>
      </c>
      <c r="B22" s="37" t="s">
        <v>32</v>
      </c>
      <c r="C22" s="449" t="s">
        <v>166</v>
      </c>
      <c r="D22" s="206" t="s">
        <v>21</v>
      </c>
      <c r="E22" s="107" t="s">
        <v>41</v>
      </c>
      <c r="F22" s="148" t="s">
        <v>42</v>
      </c>
      <c r="G22" s="107" t="s">
        <v>42</v>
      </c>
      <c r="H22" s="107" t="s">
        <v>21</v>
      </c>
      <c r="I22" s="107" t="s">
        <v>42</v>
      </c>
      <c r="J22" s="107" t="s">
        <v>24</v>
      </c>
      <c r="K22" s="107" t="s">
        <v>34</v>
      </c>
      <c r="L22" s="107" t="s">
        <v>21</v>
      </c>
      <c r="M22" s="107" t="s">
        <v>21</v>
      </c>
      <c r="N22" s="107" t="s">
        <v>40</v>
      </c>
      <c r="O22" s="107" t="s">
        <v>28</v>
      </c>
      <c r="P22" s="107" t="s">
        <v>34</v>
      </c>
      <c r="Q22" s="107" t="s">
        <v>21</v>
      </c>
      <c r="R22" s="107" t="s">
        <v>36</v>
      </c>
      <c r="S22" s="107" t="s">
        <v>40</v>
      </c>
      <c r="T22" s="107" t="s">
        <v>42</v>
      </c>
      <c r="U22" s="107" t="s">
        <v>24</v>
      </c>
      <c r="V22" s="107" t="s">
        <v>34</v>
      </c>
      <c r="W22" s="143" t="s">
        <v>21</v>
      </c>
      <c r="X22" s="107" t="s">
        <v>41</v>
      </c>
      <c r="Y22" s="432" t="s">
        <v>157</v>
      </c>
      <c r="Z22" s="148" t="s">
        <v>28</v>
      </c>
      <c r="AA22" s="107" t="s">
        <v>34</v>
      </c>
      <c r="AB22" s="107" t="s">
        <v>21</v>
      </c>
      <c r="AC22" s="107" t="s">
        <v>40</v>
      </c>
      <c r="AD22" s="107" t="s">
        <v>21</v>
      </c>
      <c r="AE22" s="107" t="s">
        <v>24</v>
      </c>
      <c r="AF22" s="107" t="s">
        <v>34</v>
      </c>
      <c r="AG22" s="107" t="s">
        <v>21</v>
      </c>
      <c r="AH22" s="99">
        <f t="shared" si="2"/>
        <v>9</v>
      </c>
      <c r="AI22" s="100">
        <f t="shared" si="3"/>
        <v>0</v>
      </c>
      <c r="AJ22" s="101">
        <f t="shared" si="4"/>
        <v>5</v>
      </c>
      <c r="AK22" s="104" t="s">
        <v>48</v>
      </c>
      <c r="AL22" s="98"/>
      <c r="AM22" s="55">
        <f t="shared" si="5"/>
        <v>0</v>
      </c>
      <c r="AN22" s="55">
        <f t="shared" si="6"/>
        <v>9</v>
      </c>
      <c r="AO22" s="55">
        <f t="shared" si="7"/>
        <v>3</v>
      </c>
      <c r="AP22" s="55">
        <f t="shared" si="8"/>
        <v>2</v>
      </c>
      <c r="AQ22">
        <f t="shared" si="9"/>
        <v>0</v>
      </c>
      <c r="AR22" s="55">
        <f t="shared" si="14"/>
        <v>3</v>
      </c>
      <c r="AS22" s="55">
        <f t="shared" si="10"/>
        <v>4</v>
      </c>
      <c r="AT22" s="55">
        <f t="shared" si="11"/>
        <v>2</v>
      </c>
      <c r="AU22" s="55">
        <f t="shared" si="12"/>
        <v>1</v>
      </c>
      <c r="AV22" s="55">
        <f t="shared" si="13"/>
        <v>1</v>
      </c>
    </row>
    <row r="23" spans="1:48" ht="14">
      <c r="A23" s="19"/>
      <c r="B23" s="434"/>
      <c r="C23" s="39"/>
      <c r="D23" s="107"/>
      <c r="E23" s="107"/>
      <c r="F23" s="148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48"/>
      <c r="AA23" s="107"/>
      <c r="AB23" s="107"/>
      <c r="AC23" s="107"/>
      <c r="AD23" s="107"/>
      <c r="AE23" s="107"/>
      <c r="AF23" s="107"/>
      <c r="AG23" s="107"/>
      <c r="AH23" s="99">
        <f>SUM(AN25)</f>
        <v>0</v>
      </c>
      <c r="AI23" s="100">
        <f t="shared" si="3"/>
        <v>0</v>
      </c>
      <c r="AJ23" s="101">
        <f>SUM(AO25:AP25)</f>
        <v>0</v>
      </c>
      <c r="AK23" s="373"/>
      <c r="AL23" s="98"/>
      <c r="AM23" s="55">
        <f t="shared" si="5"/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9"/>
      <c r="B24" s="367"/>
      <c r="C24" s="39"/>
      <c r="D24" s="107"/>
      <c r="E24" s="107"/>
      <c r="F24" s="148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48"/>
      <c r="AA24" s="107"/>
      <c r="AB24" s="107"/>
      <c r="AC24" s="107"/>
      <c r="AD24" s="107"/>
      <c r="AE24" s="107"/>
      <c r="AF24" s="107"/>
      <c r="AG24" s="107"/>
      <c r="AH24" s="99">
        <f>SUM(AN26)</f>
        <v>0</v>
      </c>
      <c r="AI24" s="100">
        <f t="shared" si="3"/>
        <v>0</v>
      </c>
      <c r="AJ24" s="101">
        <f>SUM(AO26:AP26)</f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9"/>
      <c r="B25" s="295"/>
      <c r="C25" s="39"/>
      <c r="D25" s="107"/>
      <c r="E25" s="107"/>
      <c r="F25" s="148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48"/>
      <c r="AA25" s="107"/>
      <c r="AB25" s="107"/>
      <c r="AC25" s="107"/>
      <c r="AD25" s="107"/>
      <c r="AE25" s="107"/>
      <c r="AF25" s="107"/>
      <c r="AG25" s="107"/>
      <c r="AH25" s="99">
        <f>SUM(AN27)</f>
        <v>0</v>
      </c>
      <c r="AI25" s="100">
        <f t="shared" si="3"/>
        <v>0</v>
      </c>
      <c r="AJ25" s="101">
        <f>SUM(AO27:AP27)</f>
        <v>0</v>
      </c>
      <c r="AK25" s="228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8" t="s">
        <v>62</v>
      </c>
      <c r="B26" s="1258"/>
      <c r="C26" s="1258"/>
      <c r="D26" s="462"/>
      <c r="E26" s="450"/>
      <c r="F26" s="47"/>
      <c r="G26" s="451"/>
      <c r="H26" s="450"/>
      <c r="I26" s="63"/>
      <c r="J26" s="64"/>
      <c r="K26" s="462"/>
      <c r="L26" s="66"/>
      <c r="M26" s="450"/>
      <c r="N26" s="46"/>
      <c r="O26" s="461"/>
      <c r="P26" s="463"/>
      <c r="Q26" s="79"/>
      <c r="R26" s="462"/>
      <c r="S26" s="450"/>
      <c r="T26" s="371"/>
      <c r="U26" s="450"/>
      <c r="V26" s="46"/>
      <c r="W26" s="450"/>
      <c r="X26" s="459"/>
      <c r="Y26" s="371"/>
      <c r="Z26" s="450"/>
      <c r="AA26" s="450"/>
      <c r="AB26" s="461"/>
      <c r="AC26" s="46"/>
      <c r="AD26" s="107"/>
      <c r="AE26" s="89"/>
      <c r="AF26" s="450"/>
      <c r="AG26" s="41"/>
      <c r="AH26" s="108"/>
      <c r="AI26" s="109"/>
      <c r="AJ26" s="110"/>
      <c r="AK26" s="111"/>
      <c r="AM26" s="55">
        <f>COUNTIF(D25:AG25,"日")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 t="s">
        <v>63</v>
      </c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 t="s">
        <v>135</v>
      </c>
      <c r="P27" s="1290"/>
      <c r="Q27" s="1311"/>
      <c r="R27" s="1291"/>
      <c r="S27" s="1290"/>
      <c r="T27" s="1290"/>
      <c r="U27" s="1290"/>
      <c r="V27" s="1290" t="s">
        <v>67</v>
      </c>
      <c r="W27" s="1290"/>
      <c r="X27" s="1290"/>
      <c r="Y27" s="1290" t="s">
        <v>185</v>
      </c>
      <c r="Z27" s="1290"/>
      <c r="AA27" s="1290"/>
      <c r="AB27" s="1290" t="s">
        <v>84</v>
      </c>
      <c r="AC27" s="1290"/>
      <c r="AD27" s="1290"/>
      <c r="AE27" s="1290"/>
      <c r="AF27" s="1311"/>
      <c r="AG27" s="1286"/>
      <c r="AH27" s="1333"/>
      <c r="AI27" s="1334"/>
      <c r="AJ27" s="1334"/>
      <c r="AK27" s="1335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49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336"/>
      <c r="AI28" s="1337"/>
      <c r="AJ28" s="1337"/>
      <c r="AK28" s="1338"/>
      <c r="AN28" s="55">
        <f t="shared" si="6"/>
        <v>0</v>
      </c>
      <c r="AO28" s="55">
        <f t="shared" si="7"/>
        <v>0</v>
      </c>
      <c r="AP28" s="55">
        <f t="shared" si="8"/>
        <v>0</v>
      </c>
      <c r="AQ28">
        <f t="shared" si="9"/>
        <v>0</v>
      </c>
    </row>
    <row r="29" spans="1:48" ht="14">
      <c r="A29" s="1259"/>
      <c r="B29" s="1259"/>
      <c r="C29" s="2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336"/>
      <c r="AI29" s="1337"/>
      <c r="AJ29" s="1337"/>
      <c r="AK29" s="1338"/>
      <c r="AN29" s="55">
        <f t="shared" si="6"/>
        <v>0</v>
      </c>
      <c r="AO29" s="55">
        <f t="shared" si="7"/>
        <v>0</v>
      </c>
      <c r="AP29" s="55">
        <f t="shared" si="8"/>
        <v>0</v>
      </c>
      <c r="AQ29">
        <f t="shared" si="9"/>
        <v>0</v>
      </c>
    </row>
    <row r="30" spans="1:48" ht="14">
      <c r="A30" s="1259"/>
      <c r="B30" s="1259"/>
      <c r="C30" s="50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336"/>
      <c r="AI30" s="1337"/>
      <c r="AJ30" s="1337"/>
      <c r="AK30" s="1338"/>
    </row>
    <row r="31" spans="1:48" ht="14">
      <c r="A31" s="1259"/>
      <c r="B31" s="1259"/>
      <c r="C31" s="51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7"/>
      <c r="AH31" s="1336"/>
      <c r="AI31" s="1337"/>
      <c r="AJ31" s="1337"/>
      <c r="AK31" s="1338"/>
    </row>
    <row r="32" spans="1:48" ht="14">
      <c r="A32" s="1259"/>
      <c r="B32" s="1259"/>
      <c r="C32" s="52"/>
      <c r="D32" s="1292"/>
      <c r="E32" s="1290"/>
      <c r="F32" s="1290"/>
      <c r="G32" s="1310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1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311"/>
      <c r="AG32" s="1288"/>
      <c r="AH32" s="1339"/>
      <c r="AI32" s="1340"/>
      <c r="AJ32" s="1340"/>
      <c r="AK32" s="1341"/>
    </row>
    <row r="33" spans="3:33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3" ht="14">
      <c r="C34" s="54">
        <v>0.27083333333333298</v>
      </c>
      <c r="D34" s="55">
        <f t="shared" ref="D34:AG34" si="15">COUNTIF(D7:D24,"6：30")</f>
        <v>0</v>
      </c>
      <c r="E34" s="55">
        <f t="shared" si="15"/>
        <v>0</v>
      </c>
      <c r="F34" s="55">
        <f t="shared" si="15"/>
        <v>0</v>
      </c>
      <c r="G34" s="55">
        <f t="shared" si="15"/>
        <v>0</v>
      </c>
      <c r="H34" s="55">
        <f t="shared" si="15"/>
        <v>0</v>
      </c>
      <c r="I34" s="55">
        <f t="shared" si="15"/>
        <v>0</v>
      </c>
      <c r="J34" s="55">
        <f t="shared" si="15"/>
        <v>0</v>
      </c>
      <c r="K34" s="55">
        <f t="shared" si="15"/>
        <v>0</v>
      </c>
      <c r="L34" s="55">
        <f t="shared" si="15"/>
        <v>0</v>
      </c>
      <c r="M34" s="55">
        <f t="shared" si="15"/>
        <v>0</v>
      </c>
      <c r="N34" s="55">
        <f t="shared" si="15"/>
        <v>0</v>
      </c>
      <c r="O34" s="55">
        <f t="shared" si="15"/>
        <v>0</v>
      </c>
      <c r="P34" s="55">
        <f t="shared" si="15"/>
        <v>0</v>
      </c>
      <c r="Q34" s="55">
        <f t="shared" si="15"/>
        <v>0</v>
      </c>
      <c r="R34" s="55">
        <f t="shared" si="15"/>
        <v>0</v>
      </c>
      <c r="S34" s="55">
        <f t="shared" si="15"/>
        <v>0</v>
      </c>
      <c r="T34" s="55">
        <f t="shared" si="15"/>
        <v>0</v>
      </c>
      <c r="U34" s="55">
        <f t="shared" si="15"/>
        <v>0</v>
      </c>
      <c r="V34" s="55">
        <f t="shared" si="15"/>
        <v>0</v>
      </c>
      <c r="W34" s="55">
        <f t="shared" si="15"/>
        <v>0</v>
      </c>
      <c r="X34" s="55">
        <f t="shared" si="15"/>
        <v>0</v>
      </c>
      <c r="Y34" s="55">
        <f t="shared" si="15"/>
        <v>0</v>
      </c>
      <c r="Z34" s="55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5">
        <f t="shared" si="15"/>
        <v>0</v>
      </c>
      <c r="AE34" s="55">
        <f t="shared" si="15"/>
        <v>0</v>
      </c>
      <c r="AF34" s="55">
        <f t="shared" si="15"/>
        <v>0</v>
      </c>
      <c r="AG34" s="55">
        <f t="shared" si="15"/>
        <v>0</v>
      </c>
    </row>
    <row r="35" spans="3:33" ht="14">
      <c r="C35" s="54">
        <v>0.41666666666666702</v>
      </c>
      <c r="D35" s="55">
        <f t="shared" ref="D35:AG35" si="16">COUNTIF(D8:D25,"10:00")</f>
        <v>1</v>
      </c>
      <c r="E35" s="55">
        <f t="shared" si="16"/>
        <v>0</v>
      </c>
      <c r="F35" s="55">
        <f t="shared" si="16"/>
        <v>0</v>
      </c>
      <c r="G35" s="55">
        <f t="shared" si="16"/>
        <v>0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 t="shared" si="16"/>
        <v>1</v>
      </c>
      <c r="L35" s="55">
        <f t="shared" si="16"/>
        <v>0</v>
      </c>
      <c r="M35" s="55">
        <f t="shared" si="16"/>
        <v>0</v>
      </c>
      <c r="N35" s="55">
        <f t="shared" si="16"/>
        <v>0</v>
      </c>
      <c r="O35" s="55">
        <f t="shared" si="16"/>
        <v>0</v>
      </c>
      <c r="P35" s="55">
        <f t="shared" si="16"/>
        <v>0</v>
      </c>
      <c r="Q35" s="55">
        <f t="shared" si="16"/>
        <v>0</v>
      </c>
      <c r="R35" s="55">
        <f t="shared" si="16"/>
        <v>1</v>
      </c>
      <c r="S35" s="55">
        <f t="shared" si="16"/>
        <v>0</v>
      </c>
      <c r="T35" s="55">
        <f t="shared" si="16"/>
        <v>1</v>
      </c>
      <c r="U35" s="55">
        <f t="shared" si="16"/>
        <v>0</v>
      </c>
      <c r="V35" s="55">
        <f t="shared" si="16"/>
        <v>0</v>
      </c>
      <c r="W35" s="55">
        <f t="shared" si="16"/>
        <v>0</v>
      </c>
      <c r="X35" s="55">
        <f t="shared" si="16"/>
        <v>0</v>
      </c>
      <c r="Y35" s="55">
        <f t="shared" si="16"/>
        <v>1</v>
      </c>
      <c r="Z35" s="55">
        <f t="shared" si="16"/>
        <v>0</v>
      </c>
      <c r="AA35" s="55">
        <f t="shared" si="16"/>
        <v>0</v>
      </c>
      <c r="AB35" s="55">
        <f t="shared" si="16"/>
        <v>0</v>
      </c>
      <c r="AC35" s="55">
        <f t="shared" si="16"/>
        <v>0</v>
      </c>
      <c r="AD35" s="55">
        <f t="shared" si="16"/>
        <v>0</v>
      </c>
      <c r="AE35" s="55">
        <f t="shared" si="16"/>
        <v>0</v>
      </c>
      <c r="AF35" s="55">
        <f t="shared" si="16"/>
        <v>0</v>
      </c>
      <c r="AG35" s="55">
        <f t="shared" si="16"/>
        <v>0</v>
      </c>
    </row>
    <row r="36" spans="3:33" ht="14">
      <c r="C36" t="s">
        <v>69</v>
      </c>
      <c r="D36" s="55">
        <f t="shared" ref="D36:AG36" si="17">COUNTIF(D8:D26,"2早")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3:33" ht="14" outlineLevel="1">
      <c r="C37" t="s">
        <v>42</v>
      </c>
      <c r="D37" s="55">
        <f t="shared" ref="D37:AG37" si="18">COUNTIF(D8:D25,"2オ")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3:33" s="1" customFormat="1" ht="14" outlineLevel="1">
      <c r="C38" s="1" t="s">
        <v>24</v>
      </c>
      <c r="D38" s="55">
        <f t="shared" ref="D38:AG38" si="19">COUNTIF(D8:D25,"2－")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3:33" s="1" customFormat="1" ht="14" outlineLevel="1">
      <c r="C39" s="1" t="s">
        <v>41</v>
      </c>
      <c r="D39" s="55">
        <f t="shared" ref="D39:AG39" si="20">COUNTIF(D8:D25,"3早")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3:33" s="1" customFormat="1" ht="14" outlineLevel="1">
      <c r="C40" s="1" t="s">
        <v>36</v>
      </c>
      <c r="D40" s="55">
        <f t="shared" ref="D40:AG40" si="21">COUNTIF(D8:D25,"3オ")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3:33" s="1" customFormat="1" ht="14" outlineLevel="1">
      <c r="C41" s="1" t="s">
        <v>28</v>
      </c>
      <c r="D41" s="55">
        <f t="shared" ref="D41:AG41" si="22">COUNTIF(D8:D25,"3－")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3:33" s="1" customFormat="1" ht="14"/>
    <row r="43" spans="3:33" s="1" customFormat="1" ht="14"/>
    <row r="44" spans="3:33" s="1" customFormat="1" ht="14"/>
  </sheetData>
  <mergeCells count="50">
    <mergeCell ref="Y1:AG1"/>
    <mergeCell ref="AH1:AK1"/>
    <mergeCell ref="A2:C2"/>
    <mergeCell ref="E2:J2"/>
    <mergeCell ref="Y2:AG2"/>
    <mergeCell ref="AH2:AK2"/>
    <mergeCell ref="AH4:AJ4"/>
    <mergeCell ref="A26:C26"/>
    <mergeCell ref="A4:A7"/>
    <mergeCell ref="B4:B7"/>
    <mergeCell ref="C4:C6"/>
    <mergeCell ref="D4:J4"/>
    <mergeCell ref="K4:Q4"/>
    <mergeCell ref="R4:X4"/>
    <mergeCell ref="Y4:AE4"/>
    <mergeCell ref="AF4:AG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K4:AK7"/>
    <mergeCell ref="AH27:AK32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8">
    <cfRule type="expression" dxfId="9275" priority="250">
      <formula>COUNTIF(D8,"*有*")</formula>
    </cfRule>
  </conditionalFormatting>
  <conditionalFormatting sqref="D18:D22">
    <cfRule type="expression" dxfId="9274" priority="472" stopIfTrue="1">
      <formula>AND(WEEKDAY(D$5)=1)</formula>
    </cfRule>
  </conditionalFormatting>
  <conditionalFormatting sqref="D21">
    <cfRule type="expression" dxfId="9273" priority="48">
      <formula>AND(WEEKDAY(D$5)=1)</formula>
    </cfRule>
    <cfRule type="expression" dxfId="9272" priority="45">
      <formula>COUNTIF(D21,"*有*")</formula>
    </cfRule>
  </conditionalFormatting>
  <conditionalFormatting sqref="D11:E14">
    <cfRule type="expression" dxfId="9271" priority="483" stopIfTrue="1">
      <formula>AND(WEEKDAY(D$5)=1)</formula>
    </cfRule>
  </conditionalFormatting>
  <conditionalFormatting sqref="D8:F8">
    <cfRule type="expression" dxfId="9270" priority="39" stopIfTrue="1">
      <formula>AND(WEEKDAY(D$5)=1)</formula>
    </cfRule>
  </conditionalFormatting>
  <conditionalFormatting sqref="D23:G23">
    <cfRule type="expression" dxfId="9269" priority="619" stopIfTrue="1">
      <formula>AND(WEEKDAY(D$5)=1)</formula>
    </cfRule>
  </conditionalFormatting>
  <conditionalFormatting sqref="D8:H8">
    <cfRule type="expression" dxfId="9268" priority="26" stopIfTrue="1">
      <formula>AND(WEEKDAY(D$5)=1)</formula>
    </cfRule>
    <cfRule type="expression" dxfId="9267" priority="38">
      <formula>AND(WEEKDAY(D$5)=1)</formula>
    </cfRule>
  </conditionalFormatting>
  <conditionalFormatting sqref="D11:H11">
    <cfRule type="expression" dxfId="9266" priority="179">
      <formula>AND(WEEKDAY(D$5)=1)</formula>
    </cfRule>
    <cfRule type="expression" dxfId="9265" priority="49" stopIfTrue="1">
      <formula>AND(WEEKDAY(D$5)=1)</formula>
    </cfRule>
  </conditionalFormatting>
  <conditionalFormatting sqref="D15:H15">
    <cfRule type="expression" dxfId="9264" priority="161">
      <formula>AND(WEEKDAY(D$5)=1)</formula>
    </cfRule>
  </conditionalFormatting>
  <conditionalFormatting sqref="D5:I7 L5:AG7 J5:K8 L8:M8 D24:AB24">
    <cfRule type="expression" dxfId="9263" priority="427" stopIfTrue="1">
      <formula>AND(WEEKDAY(D$5)=1)</formula>
    </cfRule>
  </conditionalFormatting>
  <conditionalFormatting sqref="D15:I15">
    <cfRule type="expression" dxfId="9262" priority="162" stopIfTrue="1">
      <formula>AND(WEEKDAY(D$5)=1)</formula>
    </cfRule>
  </conditionalFormatting>
  <conditionalFormatting sqref="D15:I16">
    <cfRule type="expression" dxfId="9261" priority="607" stopIfTrue="1">
      <formula>AND(WEEKDAY(D$5)=1)</formula>
    </cfRule>
    <cfRule type="expression" dxfId="9260" priority="571" stopIfTrue="1">
      <formula>AND(WEEKDAY(D$5)=1)</formula>
    </cfRule>
  </conditionalFormatting>
  <conditionalFormatting sqref="D14:N14">
    <cfRule type="expression" dxfId="9259" priority="494" stopIfTrue="1">
      <formula>AND(WEEKDAY(D$5)=1)</formula>
    </cfRule>
  </conditionalFormatting>
  <conditionalFormatting sqref="D17:O17">
    <cfRule type="expression" dxfId="9258" priority="170" stopIfTrue="1">
      <formula>AND(WEEKDAY(D$5)=1)</formula>
    </cfRule>
  </conditionalFormatting>
  <conditionalFormatting sqref="D21:P21">
    <cfRule type="expression" dxfId="9257" priority="593" stopIfTrue="1">
      <formula>AND(WEEKDAY(D$5)=1)</formula>
    </cfRule>
  </conditionalFormatting>
  <conditionalFormatting sqref="D25:AF25">
    <cfRule type="expression" dxfId="9256" priority="506" stopIfTrue="1">
      <formula>AND(WEEKDAY(D$5)=1)</formula>
    </cfRule>
  </conditionalFormatting>
  <conditionalFormatting sqref="E18:E20">
    <cfRule type="expression" dxfId="9255" priority="488" stopIfTrue="1">
      <formula>AND(WEEKDAY(E$5)=1)</formula>
    </cfRule>
  </conditionalFormatting>
  <conditionalFormatting sqref="E21">
    <cfRule type="expression" dxfId="9254" priority="46" stopIfTrue="1">
      <formula>AND(WEEKDAY(E$5)=1)</formula>
    </cfRule>
  </conditionalFormatting>
  <conditionalFormatting sqref="E18:G18">
    <cfRule type="expression" dxfId="9253" priority="610" stopIfTrue="1">
      <formula>AND(WEEKDAY(E$5)=1)</formula>
    </cfRule>
  </conditionalFormatting>
  <conditionalFormatting sqref="E10:H10">
    <cfRule type="expression" dxfId="9252" priority="306" stopIfTrue="1">
      <formula>AND(WEEKDAY(E$5)=1)</formula>
    </cfRule>
  </conditionalFormatting>
  <conditionalFormatting sqref="E22:T22 AB22:AF22">
    <cfRule type="expression" dxfId="9251" priority="481" stopIfTrue="1">
      <formula>AND(WEEKDAY(E$5)=1)</formula>
    </cfRule>
  </conditionalFormatting>
  <conditionalFormatting sqref="F9 I9">
    <cfRule type="expression" dxfId="9250" priority="462" stopIfTrue="1">
      <formula>AND(WEEKDAY(F$5)=1)</formula>
    </cfRule>
  </conditionalFormatting>
  <conditionalFormatting sqref="F18:F19">
    <cfRule type="expression" dxfId="9249" priority="486" stopIfTrue="1">
      <formula>AND(WEEKDAY(F$5)=1)</formula>
    </cfRule>
  </conditionalFormatting>
  <conditionalFormatting sqref="F20">
    <cfRule type="expression" dxfId="9248" priority="305" stopIfTrue="1">
      <formula>AND(WEEKDAY(F$5)=1)</formula>
    </cfRule>
  </conditionalFormatting>
  <conditionalFormatting sqref="F11:H12">
    <cfRule type="expression" dxfId="9247" priority="413" stopIfTrue="1">
      <formula>AND(WEEKDAY(F$5)=1)</formula>
    </cfRule>
  </conditionalFormatting>
  <conditionalFormatting sqref="F11:I11">
    <cfRule type="expression" dxfId="9246" priority="463" stopIfTrue="1">
      <formula>AND(WEEKDAY(F$5)=1)</formula>
    </cfRule>
  </conditionalFormatting>
  <conditionalFormatting sqref="F13:I13">
    <cfRule type="expression" dxfId="9245" priority="450" stopIfTrue="1">
      <formula>AND(WEEKDAY(F$5)=1)</formula>
    </cfRule>
  </conditionalFormatting>
  <conditionalFormatting sqref="G17:G18">
    <cfRule type="expression" dxfId="9244" priority="349" stopIfTrue="1">
      <formula>AND(WEEKDAY(G$5)=1)</formula>
    </cfRule>
  </conditionalFormatting>
  <conditionalFormatting sqref="G18:G20">
    <cfRule type="expression" dxfId="9243" priority="487" stopIfTrue="1">
      <formula>AND(WEEKDAY(G$5)=1)</formula>
    </cfRule>
  </conditionalFormatting>
  <conditionalFormatting sqref="G20">
    <cfRule type="expression" dxfId="9242" priority="611" stopIfTrue="1">
      <formula>AND(WEEKDAY(G$5)=1)</formula>
    </cfRule>
  </conditionalFormatting>
  <conditionalFormatting sqref="G21:G23">
    <cfRule type="expression" dxfId="9241" priority="340" stopIfTrue="1">
      <formula>AND(WEEKDAY(G$5)=1)</formula>
    </cfRule>
  </conditionalFormatting>
  <conditionalFormatting sqref="G8:H9">
    <cfRule type="expression" dxfId="9240" priority="40" stopIfTrue="1">
      <formula>AND(WEEKDAY(G$5)=1)</formula>
    </cfRule>
  </conditionalFormatting>
  <conditionalFormatting sqref="G15:I15">
    <cfRule type="expression" dxfId="9239" priority="154" stopIfTrue="1">
      <formula>AND(WEEKDAY(G$5)=1)</formula>
    </cfRule>
  </conditionalFormatting>
  <conditionalFormatting sqref="G19:Z19">
    <cfRule type="expression" dxfId="9238" priority="381" stopIfTrue="1">
      <formula>AND(WEEKDAY(G$5)=1)</formula>
    </cfRule>
  </conditionalFormatting>
  <conditionalFormatting sqref="H12:I12 F13:M13">
    <cfRule type="expression" dxfId="9237" priority="465" stopIfTrue="1">
      <formula>AND(WEEKDAY(F$5)=1)</formula>
    </cfRule>
  </conditionalFormatting>
  <conditionalFormatting sqref="H18:I18">
    <cfRule type="expression" dxfId="9236" priority="263" stopIfTrue="1">
      <formula>AND(WEEKDAY(H$5)=1)</formula>
    </cfRule>
  </conditionalFormatting>
  <conditionalFormatting sqref="H20:I21">
    <cfRule type="expression" dxfId="9235" priority="253" stopIfTrue="1">
      <formula>AND(WEEKDAY(H$5)=1)</formula>
    </cfRule>
  </conditionalFormatting>
  <conditionalFormatting sqref="H23:I23">
    <cfRule type="expression" dxfId="9234" priority="259" stopIfTrue="1">
      <formula>AND(WEEKDAY(H$5)=1)</formula>
    </cfRule>
  </conditionalFormatting>
  <conditionalFormatting sqref="H22:J22">
    <cfRule type="expression" dxfId="9233" priority="341" stopIfTrue="1">
      <formula>AND(WEEKDAY(H$5)=1)</formula>
    </cfRule>
  </conditionalFormatting>
  <conditionalFormatting sqref="I9:I12">
    <cfRule type="expression" dxfId="9232" priority="175" stopIfTrue="1">
      <formula>AND(WEEKDAY(I$5)=1)</formula>
    </cfRule>
  </conditionalFormatting>
  <conditionalFormatting sqref="I17">
    <cfRule type="expression" dxfId="9231" priority="544" stopIfTrue="1">
      <formula>AND(WEEKDAY(I$5)=1)</formula>
    </cfRule>
  </conditionalFormatting>
  <conditionalFormatting sqref="J16:J19">
    <cfRule type="expression" dxfId="9230" priority="556" stopIfTrue="1">
      <formula>AND(WEEKDAY(J$5)=1)</formula>
    </cfRule>
  </conditionalFormatting>
  <conditionalFormatting sqref="J17:J18">
    <cfRule type="expression" dxfId="9229" priority="380" stopIfTrue="1">
      <formula>AND(WEEKDAY(J$5)=1)</formula>
    </cfRule>
  </conditionalFormatting>
  <conditionalFormatting sqref="J20:J23">
    <cfRule type="expression" dxfId="9228" priority="252" stopIfTrue="1">
      <formula>AND(WEEKDAY(J$5)=1)</formula>
    </cfRule>
  </conditionalFormatting>
  <conditionalFormatting sqref="J15:K15 M15">
    <cfRule type="expression" dxfId="9227" priority="550" stopIfTrue="1">
      <formula>AND(WEEKDAY(J$5)=1)</formula>
    </cfRule>
  </conditionalFormatting>
  <conditionalFormatting sqref="J11:N13">
    <cfRule type="expression" dxfId="9226" priority="408" stopIfTrue="1">
      <formula>AND(WEEKDAY(J$5)=1)</formula>
    </cfRule>
  </conditionalFormatting>
  <conditionalFormatting sqref="J8:AA9">
    <cfRule type="expression" dxfId="9225" priority="461" stopIfTrue="1">
      <formula>AND(WEEKDAY(J$5)=1)</formula>
    </cfRule>
  </conditionalFormatting>
  <conditionalFormatting sqref="K17:K20 M20:O20">
    <cfRule type="expression" dxfId="9224" priority="551" stopIfTrue="1">
      <formula>AND(WEEKDAY(K$5)=1)</formula>
    </cfRule>
  </conditionalFormatting>
  <conditionalFormatting sqref="K17:N17">
    <cfRule type="expression" dxfId="9223" priority="584" stopIfTrue="1">
      <formula>AND(WEEKDAY(K$5)=1)</formula>
    </cfRule>
  </conditionalFormatting>
  <conditionalFormatting sqref="K21:O23">
    <cfRule type="expression" dxfId="9222" priority="335" stopIfTrue="1">
      <formula>AND(WEEKDAY(K$5)=1)</formula>
    </cfRule>
  </conditionalFormatting>
  <conditionalFormatting sqref="K23:T23">
    <cfRule type="expression" dxfId="9221" priority="583" stopIfTrue="1">
      <formula>AND(WEEKDAY(K$5)=1)</formula>
    </cfRule>
  </conditionalFormatting>
  <conditionalFormatting sqref="K18:Z18">
    <cfRule type="expression" dxfId="9220" priority="309" stopIfTrue="1">
      <formula>AND(WEEKDAY(K$5)=1)</formula>
    </cfRule>
  </conditionalFormatting>
  <conditionalFormatting sqref="L15">
    <cfRule type="expression" dxfId="9219" priority="319" stopIfTrue="1">
      <formula>AND(WEEKDAY(L$5)=1)</formula>
    </cfRule>
  </conditionalFormatting>
  <conditionalFormatting sqref="L20:M20">
    <cfRule type="expression" dxfId="9218" priority="301" stopIfTrue="1">
      <formula>AND(WEEKDAY(L$5)=1)</formula>
    </cfRule>
  </conditionalFormatting>
  <conditionalFormatting sqref="L9:P10">
    <cfRule type="expression" dxfId="9217" priority="251" stopIfTrue="1">
      <formula>AND(WEEKDAY(L$5)=1)</formula>
    </cfRule>
  </conditionalFormatting>
  <conditionalFormatting sqref="L8:AA8 L9:Z13 D8:K25 L15:Z25 AA18:AF25 AA9:AF10 AA12:AF12 AA16:AF16 L14:AB14">
    <cfRule type="expression" dxfId="9216" priority="460">
      <formula>AND(WEEKDAY(D$5)=1)</formula>
    </cfRule>
  </conditionalFormatting>
  <conditionalFormatting sqref="M18:O18 H19:N19">
    <cfRule type="expression" dxfId="9215" priority="557" stopIfTrue="1">
      <formula>AND(WEEKDAY(H$5)=1)</formula>
    </cfRule>
  </conditionalFormatting>
  <conditionalFormatting sqref="M16:P17">
    <cfRule type="expression" dxfId="9214" priority="574" stopIfTrue="1">
      <formula>AND(WEEKDAY(M$5)=1)</formula>
    </cfRule>
  </conditionalFormatting>
  <conditionalFormatting sqref="M15:Z15 J16:W16">
    <cfRule type="expression" dxfId="9213" priority="608" stopIfTrue="1">
      <formula>AND(WEEKDAY(J$5)=1)</formula>
    </cfRule>
  </conditionalFormatting>
  <conditionalFormatting sqref="N8 P8:S8 L9 Q9:S9 J9:K11 L10:N10 P10:X10 L11:O11 Q11:S11 N12 P12:S12 AA12 Q13:R13">
    <cfRule type="expression" dxfId="9212" priority="466" stopIfTrue="1">
      <formula>AND(WEEKDAY(J$5)=1)</formula>
    </cfRule>
  </conditionalFormatting>
  <conditionalFormatting sqref="N18:N20">
    <cfRule type="expression" dxfId="9211" priority="477" stopIfTrue="1">
      <formula>AND(WEEKDAY(N$5)=1)</formula>
    </cfRule>
  </conditionalFormatting>
  <conditionalFormatting sqref="N23">
    <cfRule type="expression" dxfId="9210" priority="403" stopIfTrue="1">
      <formula>AND(WEEKDAY(N$5)=1)</formula>
    </cfRule>
  </conditionalFormatting>
  <conditionalFormatting sqref="N19:Q20">
    <cfRule type="expression" dxfId="9209" priority="384" stopIfTrue="1">
      <formula>AND(WEEKDAY(N$5)=1)</formula>
    </cfRule>
  </conditionalFormatting>
  <conditionalFormatting sqref="O8">
    <cfRule type="expression" dxfId="9208" priority="431" stopIfTrue="1">
      <formula>AND(WEEKDAY(O$5)=1)</formula>
    </cfRule>
  </conditionalFormatting>
  <conditionalFormatting sqref="O10:O13">
    <cfRule type="expression" dxfId="9207" priority="429" stopIfTrue="1">
      <formula>AND(WEEKDAY(O$5)=1)</formula>
    </cfRule>
  </conditionalFormatting>
  <conditionalFormatting sqref="O13:O15">
    <cfRule type="expression" dxfId="9206" priority="468" stopIfTrue="1">
      <formula>AND(WEEKDAY(O$5)=1)</formula>
    </cfRule>
  </conditionalFormatting>
  <conditionalFormatting sqref="O17:O22">
    <cfRule type="expression" dxfId="9205" priority="552" stopIfTrue="1">
      <formula>AND(WEEKDAY(O$5)=1)</formula>
    </cfRule>
  </conditionalFormatting>
  <conditionalFormatting sqref="P17:P18">
    <cfRule type="expression" dxfId="9204" priority="346" stopIfTrue="1">
      <formula>AND(WEEKDAY(P$5)=1)</formula>
    </cfRule>
  </conditionalFormatting>
  <conditionalFormatting sqref="P20:P23">
    <cfRule type="expression" dxfId="9203" priority="363" stopIfTrue="1">
      <formula>AND(WEEKDAY(P$5)=1)</formula>
    </cfRule>
  </conditionalFormatting>
  <conditionalFormatting sqref="P14:T14">
    <cfRule type="expression" dxfId="9202" priority="491" stopIfTrue="1">
      <formula>AND(WEEKDAY(P$5)=1)</formula>
    </cfRule>
  </conditionalFormatting>
  <conditionalFormatting sqref="P18:T20">
    <cfRule type="expression" dxfId="9201" priority="475" stopIfTrue="1">
      <formula>AND(WEEKDAY(P$5)=1)</formula>
    </cfRule>
  </conditionalFormatting>
  <conditionalFormatting sqref="P11:W13">
    <cfRule type="expression" dxfId="9200" priority="287" stopIfTrue="1">
      <formula>AND(WEEKDAY(P$5)=1)</formula>
    </cfRule>
  </conditionalFormatting>
  <conditionalFormatting sqref="P17:X17 AB18:AB19 P19:U19 Q20:Y20 Q18:T18">
    <cfRule type="expression" dxfId="9199" priority="612" stopIfTrue="1">
      <formula>AND(WEEKDAY(P$5)=1)</formula>
    </cfRule>
  </conditionalFormatting>
  <conditionalFormatting sqref="Q21:Q23">
    <cfRule type="expression" dxfId="9198" priority="333" stopIfTrue="1">
      <formula>AND(WEEKDAY(Q$5)=1)</formula>
    </cfRule>
  </conditionalFormatting>
  <conditionalFormatting sqref="Q17:U17">
    <cfRule type="expression" dxfId="9197" priority="342" stopIfTrue="1">
      <formula>AND(WEEKDAY(Q$5)=1)</formula>
    </cfRule>
  </conditionalFormatting>
  <conditionalFormatting sqref="R21">
    <cfRule type="expression" dxfId="9196" priority="471" stopIfTrue="1">
      <formula>AND(WEEKDAY(R$5)=1)</formula>
    </cfRule>
  </conditionalFormatting>
  <conditionalFormatting sqref="R20:S23">
    <cfRule type="expression" dxfId="9195" priority="374" stopIfTrue="1">
      <formula>AND(WEEKDAY(R$5)=1)</formula>
    </cfRule>
  </conditionalFormatting>
  <conditionalFormatting sqref="R21:Z21">
    <cfRule type="expression" dxfId="9194" priority="598" stopIfTrue="1">
      <formula>AND(WEEKDAY(R$5)=1)</formula>
    </cfRule>
  </conditionalFormatting>
  <conditionalFormatting sqref="T8:T9 U9:Z9">
    <cfRule type="expression" dxfId="9193" priority="459" stopIfTrue="1">
      <formula>AND(WEEKDAY(T$5)=1)</formula>
    </cfRule>
  </conditionalFormatting>
  <conditionalFormatting sqref="T21:T23">
    <cfRule type="expression" dxfId="9192" priority="339" stopIfTrue="1">
      <formula>AND(WEEKDAY(T$5)=1)</formula>
    </cfRule>
  </conditionalFormatting>
  <conditionalFormatting sqref="T20:Y20">
    <cfRule type="expression" dxfId="9191" priority="576" stopIfTrue="1">
      <formula>AND(WEEKDAY(T$5)=1)</formula>
    </cfRule>
  </conditionalFormatting>
  <conditionalFormatting sqref="T11:Z11">
    <cfRule type="expression" dxfId="9190" priority="153" stopIfTrue="1">
      <formula>AND(WEEKDAY(T$5)=1)</formula>
    </cfRule>
  </conditionalFormatting>
  <conditionalFormatting sqref="T10:AF10">
    <cfRule type="expression" dxfId="9189" priority="423" stopIfTrue="1">
      <formula>AND(WEEKDAY(T$5)=1)</formula>
    </cfRule>
  </conditionalFormatting>
  <conditionalFormatting sqref="U8">
    <cfRule type="expression" dxfId="9188" priority="449" stopIfTrue="1">
      <formula>AND(WEEKDAY(U$5)=1)</formula>
    </cfRule>
  </conditionalFormatting>
  <conditionalFormatting sqref="U11">
    <cfRule type="expression" dxfId="9187" priority="151" stopIfTrue="1">
      <formula>AND(WEEKDAY(U$5)=1)</formula>
    </cfRule>
  </conditionalFormatting>
  <conditionalFormatting sqref="U12">
    <cfRule type="expression" dxfId="9186" priority="469" stopIfTrue="1">
      <formula>AND(WEEKDAY(U$5)=1)</formula>
    </cfRule>
  </conditionalFormatting>
  <conditionalFormatting sqref="U14:U15">
    <cfRule type="expression" dxfId="9185" priority="493" stopIfTrue="1">
      <formula>AND(WEEKDAY(U$5)=1)</formula>
    </cfRule>
  </conditionalFormatting>
  <conditionalFormatting sqref="U20">
    <cfRule type="expression" dxfId="9184" priority="140" stopIfTrue="1">
      <formula>AND(WEEKDAY(U$5)=1)</formula>
    </cfRule>
  </conditionalFormatting>
  <conditionalFormatting sqref="U18:W19">
    <cfRule type="expression" dxfId="9183" priority="560" stopIfTrue="1">
      <formula>AND(WEEKDAY(U$5)=1)</formula>
    </cfRule>
  </conditionalFormatting>
  <conditionalFormatting sqref="U22:W23">
    <cfRule type="expression" dxfId="9182" priority="284" stopIfTrue="1">
      <formula>AND(WEEKDAY(U$5)=1)</formula>
    </cfRule>
  </conditionalFormatting>
  <conditionalFormatting sqref="U15:X15">
    <cfRule type="expression" dxfId="9181" priority="149" stopIfTrue="1">
      <formula>AND(WEEKDAY(U$5)=1)</formula>
    </cfRule>
  </conditionalFormatting>
  <conditionalFormatting sqref="U20:X20">
    <cfRule type="expression" dxfId="9180" priority="142" stopIfTrue="1">
      <formula>AND(WEEKDAY(U$5)=1)</formula>
    </cfRule>
  </conditionalFormatting>
  <conditionalFormatting sqref="U13:AA13">
    <cfRule type="expression" dxfId="9179" priority="121" stopIfTrue="1">
      <formula>AND(WEEKDAY(U$5)=1)</formula>
    </cfRule>
  </conditionalFormatting>
  <conditionalFormatting sqref="U21:AA21">
    <cfRule type="expression" dxfId="9178" priority="337" stopIfTrue="1">
      <formula>AND(WEEKDAY(U$5)=1)</formula>
    </cfRule>
  </conditionalFormatting>
  <conditionalFormatting sqref="V17:V18">
    <cfRule type="expression" dxfId="9177" priority="344" stopIfTrue="1">
      <formula>AND(WEEKDAY(V$5)=1)</formula>
    </cfRule>
  </conditionalFormatting>
  <conditionalFormatting sqref="V11:X11">
    <cfRule type="expression" dxfId="9176" priority="152">
      <formula>AND(WEEKDAY(V$5)=1)</formula>
    </cfRule>
  </conditionalFormatting>
  <conditionalFormatting sqref="V20:X20">
    <cfRule type="expression" dxfId="9175" priority="141">
      <formula>AND(WEEKDAY(V$5)=1)</formula>
    </cfRule>
  </conditionalFormatting>
  <conditionalFormatting sqref="V14:AB14">
    <cfRule type="expression" dxfId="9174" priority="504" stopIfTrue="1">
      <formula>AND(WEEKDAY(V$5)=1)</formula>
    </cfRule>
  </conditionalFormatting>
  <conditionalFormatting sqref="V12:AF12">
    <cfRule type="expression" dxfId="9173" priority="416" stopIfTrue="1">
      <formula>AND(WEEKDAY(V$5)=1)</formula>
    </cfRule>
  </conditionalFormatting>
  <conditionalFormatting sqref="W17:AF17">
    <cfRule type="expression" dxfId="9172" priority="10" stopIfTrue="1">
      <formula>AND(WEEKDAY(W$5)=1)</formula>
    </cfRule>
  </conditionalFormatting>
  <conditionalFormatting sqref="X19:Y19">
    <cfRule type="expression" dxfId="9171" priority="537" stopIfTrue="1">
      <formula>AND(WEEKDAY(X$5)=1)</formula>
    </cfRule>
  </conditionalFormatting>
  <conditionalFormatting sqref="X18:Z18">
    <cfRule type="expression" dxfId="9170" priority="479" stopIfTrue="1">
      <formula>AND(WEEKDAY(X$5)=1)</formula>
    </cfRule>
  </conditionalFormatting>
  <conditionalFormatting sqref="X23:Z23">
    <cfRule type="expression" dxfId="9169" priority="276" stopIfTrue="1">
      <formula>AND(WEEKDAY(X$5)=1)</formula>
    </cfRule>
  </conditionalFormatting>
  <conditionalFormatting sqref="X22:AA22">
    <cfRule type="expression" dxfId="9168" priority="273" stopIfTrue="1">
      <formula>AND(WEEKDAY(X$5)=1)</formula>
    </cfRule>
  </conditionalFormatting>
  <conditionalFormatting sqref="X16:AD16">
    <cfRule type="expression" dxfId="9167" priority="228" stopIfTrue="1">
      <formula>AND(WEEKDAY(X$5)=1)</formula>
    </cfRule>
  </conditionalFormatting>
  <conditionalFormatting sqref="Y16:Z16">
    <cfRule type="expression" dxfId="9166" priority="227">
      <formula>AND(WEEKDAY(Y$5)=1)</formula>
    </cfRule>
  </conditionalFormatting>
  <conditionalFormatting sqref="Y17:Z17">
    <cfRule type="expression" dxfId="9165" priority="546" stopIfTrue="1">
      <formula>AND(WEEKDAY(Y$5)=1)</formula>
    </cfRule>
  </conditionalFormatting>
  <conditionalFormatting sqref="Y23:Z23">
    <cfRule type="expression" dxfId="9164" priority="248">
      <formula>AND(WEEKDAY(Y$5)=1)</formula>
    </cfRule>
  </conditionalFormatting>
  <conditionalFormatting sqref="Y23:AA23">
    <cfRule type="expression" dxfId="9163" priority="247" stopIfTrue="1">
      <formula>AND(WEEKDAY(Y$5)=1)</formula>
    </cfRule>
  </conditionalFormatting>
  <conditionalFormatting sqref="Y14:AB14">
    <cfRule type="expression" dxfId="9162" priority="214" stopIfTrue="1">
      <formula>AND(WEEKDAY(Y$5)=1)</formula>
    </cfRule>
  </conditionalFormatting>
  <conditionalFormatting sqref="Y16:AB16">
    <cfRule type="expression" dxfId="9161" priority="225" stopIfTrue="1">
      <formula>AND(WEEKDAY(Y$5)=1)</formula>
    </cfRule>
  </conditionalFormatting>
  <conditionalFormatting sqref="Z19:Z20">
    <cfRule type="expression" dxfId="9160" priority="538" stopIfTrue="1">
      <formula>AND(WEEKDAY(Z$5)=1)</formula>
    </cfRule>
  </conditionalFormatting>
  <conditionalFormatting sqref="Z20:AG20">
    <cfRule type="expression" dxfId="9159" priority="182" stopIfTrue="1">
      <formula>AND(WEEKDAY(Z$5)=1)</formula>
    </cfRule>
  </conditionalFormatting>
  <conditionalFormatting sqref="AA11">
    <cfRule type="expression" dxfId="9158" priority="25">
      <formula>AND(WEEKDAY(AA$5)=1)</formula>
    </cfRule>
    <cfRule type="expression" dxfId="9157" priority="23" stopIfTrue="1">
      <formula>AND(WEEKDAY(AA$5)=1)</formula>
    </cfRule>
  </conditionalFormatting>
  <conditionalFormatting sqref="AA15">
    <cfRule type="expression" dxfId="9156" priority="7" stopIfTrue="1">
      <formula>AND(WEEKDAY(AA$5)=1)</formula>
    </cfRule>
    <cfRule type="expression" dxfId="9155" priority="9">
      <formula>AND(WEEKDAY(AA$5)=1)</formula>
    </cfRule>
  </conditionalFormatting>
  <conditionalFormatting sqref="AA18:AA20">
    <cfRule type="expression" dxfId="9154" priority="569" stopIfTrue="1">
      <formula>AND(WEEKDAY(AA$5)=1)</formula>
    </cfRule>
  </conditionalFormatting>
  <conditionalFormatting sqref="AA18:AA21">
    <cfRule type="expression" dxfId="9153" priority="606" stopIfTrue="1">
      <formula>AND(WEEKDAY(AA$5)=1)</formula>
    </cfRule>
  </conditionalFormatting>
  <conditionalFormatting sqref="AA22:AA23">
    <cfRule type="expression" dxfId="9152" priority="249" stopIfTrue="1">
      <formula>AND(WEEKDAY(AA$5)=1)</formula>
    </cfRule>
  </conditionalFormatting>
  <conditionalFormatting sqref="AA18:AB19">
    <cfRule type="expression" dxfId="9151" priority="398" stopIfTrue="1">
      <formula>AND(WEEKDAY(AA$5)=1)</formula>
    </cfRule>
  </conditionalFormatting>
  <conditionalFormatting sqref="AA13:AD13">
    <cfRule type="expression" dxfId="9150" priority="94">
      <formula>AND(WEEKDAY(AA$5)=1)</formula>
    </cfRule>
  </conditionalFormatting>
  <conditionalFormatting sqref="AA11:AF11">
    <cfRule type="expression" dxfId="9149" priority="20">
      <formula>AND(WEEKDAY(AA$5)=1)</formula>
    </cfRule>
  </conditionalFormatting>
  <conditionalFormatting sqref="AA15:AF15">
    <cfRule type="expression" dxfId="9148" priority="1" stopIfTrue="1">
      <formula>AND(WEEKDAY(AA$5)=1)</formula>
    </cfRule>
    <cfRule type="expression" dxfId="9147" priority="4">
      <formula>AND(WEEKDAY(AA$5)=1)</formula>
    </cfRule>
  </conditionalFormatting>
  <conditionalFormatting sqref="AA11:AG11">
    <cfRule type="expression" dxfId="9146" priority="17" stopIfTrue="1">
      <formula>AND(WEEKDAY(AA$5)=1)</formula>
    </cfRule>
  </conditionalFormatting>
  <conditionalFormatting sqref="AA17:AG17">
    <cfRule type="expression" dxfId="9145" priority="16">
      <formula>AND(WEEKDAY(AA$5)=1)</formula>
    </cfRule>
  </conditionalFormatting>
  <conditionalFormatting sqref="AB8:AB10">
    <cfRule type="expression" dxfId="9144" priority="64" stopIfTrue="1">
      <formula>AND(WEEKDAY(AB$5)=1)</formula>
    </cfRule>
  </conditionalFormatting>
  <conditionalFormatting sqref="AB16">
    <cfRule type="expression" dxfId="9143" priority="572" stopIfTrue="1">
      <formula>AND(WEEKDAY(AB$5)=1)</formula>
    </cfRule>
  </conditionalFormatting>
  <conditionalFormatting sqref="AB18:AB23">
    <cfRule type="expression" dxfId="9142" priority="474" stopIfTrue="1">
      <formula>AND(WEEKDAY(AB$5)=1)</formula>
    </cfRule>
  </conditionalFormatting>
  <conditionalFormatting sqref="AB20:AB23">
    <cfRule type="expression" dxfId="9141" priority="202" stopIfTrue="1">
      <formula>AND(WEEKDAY(AB$5)=1)</formula>
    </cfRule>
  </conditionalFormatting>
  <conditionalFormatting sqref="AB8:AD8">
    <cfRule type="expression" dxfId="9140" priority="65" stopIfTrue="1">
      <formula>AND(WEEKDAY(AB$5)=1)</formula>
    </cfRule>
  </conditionalFormatting>
  <conditionalFormatting sqref="AB8:AF8">
    <cfRule type="expression" dxfId="9139" priority="63">
      <formula>AND(WEEKDAY(AB$5)=1)</formula>
    </cfRule>
  </conditionalFormatting>
  <conditionalFormatting sqref="AB8:AF9">
    <cfRule type="expression" dxfId="9138" priority="60" stopIfTrue="1">
      <formula>AND(WEEKDAY(AB$5)=1)</formula>
    </cfRule>
  </conditionalFormatting>
  <conditionalFormatting sqref="AC19:AC23">
    <cfRule type="expression" dxfId="9137" priority="205" stopIfTrue="1">
      <formula>AND(WEEKDAY(AC$5)=1)</formula>
    </cfRule>
  </conditionalFormatting>
  <conditionalFormatting sqref="AC13:AF13">
    <cfRule type="expression" dxfId="9136" priority="96" stopIfTrue="1">
      <formula>AND(WEEKDAY(AC$5)=1)</formula>
    </cfRule>
    <cfRule type="expression" dxfId="9135" priority="88" stopIfTrue="1">
      <formula>AND(WEEKDAY(AC$5)=1)</formula>
    </cfRule>
  </conditionalFormatting>
  <conditionalFormatting sqref="AC13:AF14">
    <cfRule type="expression" dxfId="9134" priority="95">
      <formula>AND(WEEKDAY(AC$5)=1)</formula>
    </cfRule>
  </conditionalFormatting>
  <conditionalFormatting sqref="AC19:AF22 U18:Z20 T19:T20 I16 AA18:AA19 J19 T17:Z17 V14:Z15 U15 G20 AB19 V8:Z8 AA8:AA9 D17:H17 T21:AA21 AD23:AF23 D9:E9 D10 T15:T16 U16:W16">
    <cfRule type="expression" dxfId="9133" priority="591">
      <formula>AND(WEEKDAY(D$5)=1)</formula>
    </cfRule>
  </conditionalFormatting>
  <conditionalFormatting sqref="AC20:AF20">
    <cfRule type="expression" dxfId="9132" priority="539" stopIfTrue="1">
      <formula>AND(WEEKDAY(AC$5)=1)</formula>
    </cfRule>
  </conditionalFormatting>
  <conditionalFormatting sqref="AC23:AF24">
    <cfRule type="expression" dxfId="9131" priority="223" stopIfTrue="1">
      <formula>AND(WEEKDAY(AC$5)=1)</formula>
    </cfRule>
  </conditionalFormatting>
  <conditionalFormatting sqref="AD14">
    <cfRule type="expression" dxfId="9130" priority="99" stopIfTrue="1">
      <formula>AND(WEEKDAY(AD$5)=1)</formula>
    </cfRule>
  </conditionalFormatting>
  <conditionalFormatting sqref="AD19">
    <cfRule type="expression" dxfId="9129" priority="589" stopIfTrue="1">
      <formula>AND(WEEKDAY(AD$5)=1)</formula>
    </cfRule>
  </conditionalFormatting>
  <conditionalFormatting sqref="AD26">
    <cfRule type="expression" dxfId="9128" priority="322" stopIfTrue="1">
      <formula>AND(WEEKDAY(AD$5)=1)</formula>
    </cfRule>
  </conditionalFormatting>
  <conditionalFormatting sqref="AE18">
    <cfRule type="expression" dxfId="9127" priority="364" stopIfTrue="1">
      <formula>AND(WEEKDAY(AE$5)=1)</formula>
    </cfRule>
  </conditionalFormatting>
  <conditionalFormatting sqref="AE22">
    <cfRule type="expression" dxfId="9126" priority="395" stopIfTrue="1">
      <formula>AND(WEEKDAY(AE$5)=1)</formula>
    </cfRule>
  </conditionalFormatting>
  <conditionalFormatting sqref="AE13:AF13">
    <cfRule type="expression" dxfId="9125" priority="87">
      <formula>AND(WEEKDAY(AE$5)=1)</formula>
    </cfRule>
  </conditionalFormatting>
  <conditionalFormatting sqref="AE13:AG13">
    <cfRule type="expression" dxfId="9124" priority="83" stopIfTrue="1">
      <formula>AND(WEEKDAY(AE$5)=1)</formula>
    </cfRule>
  </conditionalFormatting>
  <conditionalFormatting sqref="AG8">
    <cfRule type="expression" dxfId="9123" priority="58" stopIfTrue="1">
      <formula>AND(WEEKDAY(AG$5)=1)</formula>
    </cfRule>
  </conditionalFormatting>
  <conditionalFormatting sqref="AG8:AG11">
    <cfRule type="expression" dxfId="9122" priority="59">
      <formula>AND(WEEKDAY(AG$5)=1)</formula>
    </cfRule>
  </conditionalFormatting>
  <conditionalFormatting sqref="AG12:AG16">
    <cfRule type="expression" dxfId="9121" priority="84">
      <formula>AND(WEEKDAY(AG$5)=1)</formula>
    </cfRule>
  </conditionalFormatting>
  <conditionalFormatting sqref="AG18:AG25">
    <cfRule type="expression" dxfId="9120" priority="190">
      <formula>AND(WEEKDAY(AG$5)=1)</formula>
    </cfRule>
  </conditionalFormatting>
  <conditionalFormatting sqref="AG22:AG24">
    <cfRule type="expression" dxfId="9119" priority="183" stopIfTrue="1">
      <formula>AND(WEEKDAY(AG$5)=1)</formula>
    </cfRule>
  </conditionalFormatting>
  <conditionalFormatting sqref="AG25">
    <cfRule type="expression" dxfId="9118" priority="191" stopIfTrue="1">
      <formula>AND(WEEKDAY(AG$5)=1)</formula>
    </cfRule>
  </conditionalFormatting>
  <conditionalFormatting sqref="AG26">
    <cfRule type="expression" dxfId="9117" priority="187" stopIfTrue="1">
      <formula>AND(WEEKDAY(AG$5)=1)</formula>
    </cfRule>
  </conditionalFormatting>
  <conditionalFormatting sqref="AH8:AJ25 AM8:AM26">
    <cfRule type="cellIs" dxfId="9116" priority="620" stopIfTrue="1" operator="equal">
      <formula>0</formula>
    </cfRule>
  </conditionalFormatting>
  <dataValidations count="2">
    <dataValidation type="list" allowBlank="1" showInputMessage="1" showErrorMessage="1" sqref="D25:AC25 AE25:AG25 AD25:AD26 D8:AG24" xr:uid="{00000000-0002-0000-3600-000000000000}">
      <formula1>"ヤ,2早,3早,2オ,3オ,2－,3－,－,日,有,2,3,事,ﾍﾙ,ｹｱ,6:00,6:30,7:00,8:30,8:00,10:00,特,研"</formula1>
    </dataValidation>
    <dataValidation type="list" allowBlank="1" showInputMessage="1" showErrorMessage="1" sqref="AG26" xr:uid="{00000000-0002-0000-36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W44"/>
  <sheetViews>
    <sheetView zoomScale="90" zoomScaleNormal="90" workbookViewId="0">
      <selection activeCell="Q25" sqref="Q2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2021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44531</v>
      </c>
      <c r="E5" s="11">
        <f>DATE($A$1,$D$2,2)</f>
        <v>44532</v>
      </c>
      <c r="F5" s="11">
        <f>DATE($A$1,$D$2,3)</f>
        <v>44533</v>
      </c>
      <c r="G5" s="11">
        <f>DATE($A$1,$D$2,4)</f>
        <v>44534</v>
      </c>
      <c r="H5" s="11">
        <f>DATE($A$1,$D$2,5)</f>
        <v>44535</v>
      </c>
      <c r="I5" s="11">
        <f>DATE($A$1,$D$2,6)</f>
        <v>44536</v>
      </c>
      <c r="J5" s="11">
        <f>DATE($A$1,$D$2,7)</f>
        <v>44537</v>
      </c>
      <c r="K5" s="11">
        <f>DATE($A$1,$D$2,8)</f>
        <v>44538</v>
      </c>
      <c r="L5" s="11">
        <f>DATE($A$1,$D$2,9)</f>
        <v>44539</v>
      </c>
      <c r="M5" s="11">
        <f>DATE($A$1,$D$2,10)</f>
        <v>44540</v>
      </c>
      <c r="N5" s="56">
        <f>DATE($A$1,$D$2,11)</f>
        <v>44541</v>
      </c>
      <c r="O5" s="11">
        <f>DATE($A$1,$D$2,12)</f>
        <v>44542</v>
      </c>
      <c r="P5" s="11">
        <f>DATE($A$1,$D$2,13)</f>
        <v>44543</v>
      </c>
      <c r="Q5" s="11">
        <f>DATE($A$1,$D$2,14)</f>
        <v>44544</v>
      </c>
      <c r="R5" s="11">
        <f>DATE($A$1,$D$2,15)</f>
        <v>44545</v>
      </c>
      <c r="S5" s="11">
        <f>DATE($A$1,$D$2,16)</f>
        <v>44546</v>
      </c>
      <c r="T5" s="11">
        <f>DATE($A$1,$D$2,17)</f>
        <v>44547</v>
      </c>
      <c r="U5" s="11">
        <f>DATE($A$1,$D$2,18)</f>
        <v>44548</v>
      </c>
      <c r="V5" s="11">
        <f>DATE($A$1,$D$2,19)</f>
        <v>44549</v>
      </c>
      <c r="W5" s="11">
        <f>DATE($A$1,$D$2,20)</f>
        <v>44550</v>
      </c>
      <c r="X5" s="11">
        <f>DATE($A$1,$D$2,21)</f>
        <v>44551</v>
      </c>
      <c r="Y5" s="11">
        <f>DATE($A$1,$D$2,22)</f>
        <v>44552</v>
      </c>
      <c r="Z5" s="11">
        <f>DATE($A$1,$D$2,23)</f>
        <v>44553</v>
      </c>
      <c r="AA5" s="11">
        <f>DATE($A$1,$D$2,24)</f>
        <v>44554</v>
      </c>
      <c r="AB5" s="11">
        <f>DATE($A$1,$D$2,25)</f>
        <v>44555</v>
      </c>
      <c r="AC5" s="11">
        <f>DATE($A$1,$D$2,26)</f>
        <v>44556</v>
      </c>
      <c r="AD5" s="11">
        <f>DATE($A$1,$D$2,27)</f>
        <v>44557</v>
      </c>
      <c r="AE5" s="11">
        <f>DATE($A$1,$D$2,28)</f>
        <v>44558</v>
      </c>
      <c r="AF5" s="88">
        <f>DATE($A$1,$D$2,29)</f>
        <v>44559</v>
      </c>
      <c r="AG5" s="88">
        <v>30</v>
      </c>
      <c r="AH5" s="11">
        <v>31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H6" si="0">IF(MONTH(D5)&gt;$D$2,"",D5)</f>
        <v>44531</v>
      </c>
      <c r="E6" s="159">
        <f t="shared" si="0"/>
        <v>44532</v>
      </c>
      <c r="F6" s="159">
        <f t="shared" si="0"/>
        <v>44533</v>
      </c>
      <c r="G6" s="159">
        <f t="shared" si="0"/>
        <v>44534</v>
      </c>
      <c r="H6" s="159">
        <f t="shared" si="0"/>
        <v>44535</v>
      </c>
      <c r="I6" s="159">
        <f t="shared" si="0"/>
        <v>44536</v>
      </c>
      <c r="J6" s="159">
        <f t="shared" si="0"/>
        <v>44537</v>
      </c>
      <c r="K6" s="159">
        <f t="shared" si="0"/>
        <v>44538</v>
      </c>
      <c r="L6" s="159">
        <f t="shared" si="0"/>
        <v>44539</v>
      </c>
      <c r="M6" s="159">
        <f t="shared" si="0"/>
        <v>44540</v>
      </c>
      <c r="N6" s="159">
        <f t="shared" si="0"/>
        <v>44541</v>
      </c>
      <c r="O6" s="159">
        <f t="shared" si="0"/>
        <v>44542</v>
      </c>
      <c r="P6" s="159">
        <f t="shared" si="0"/>
        <v>44543</v>
      </c>
      <c r="Q6" s="159">
        <f t="shared" si="0"/>
        <v>44544</v>
      </c>
      <c r="R6" s="159">
        <f t="shared" si="0"/>
        <v>44545</v>
      </c>
      <c r="S6" s="159">
        <f t="shared" si="0"/>
        <v>44546</v>
      </c>
      <c r="T6" s="159">
        <f t="shared" si="0"/>
        <v>44547</v>
      </c>
      <c r="U6" s="159">
        <f t="shared" si="0"/>
        <v>44548</v>
      </c>
      <c r="V6" s="159">
        <f t="shared" si="0"/>
        <v>44549</v>
      </c>
      <c r="W6" s="159">
        <f t="shared" si="0"/>
        <v>44550</v>
      </c>
      <c r="X6" s="159">
        <f t="shared" si="0"/>
        <v>44551</v>
      </c>
      <c r="Y6" s="159">
        <f t="shared" si="0"/>
        <v>44552</v>
      </c>
      <c r="Z6" s="159">
        <f t="shared" si="0"/>
        <v>44553</v>
      </c>
      <c r="AA6" s="159">
        <f t="shared" si="0"/>
        <v>44554</v>
      </c>
      <c r="AB6" s="159">
        <f t="shared" si="0"/>
        <v>44555</v>
      </c>
      <c r="AC6" s="159">
        <f t="shared" si="0"/>
        <v>44556</v>
      </c>
      <c r="AD6" s="159">
        <f t="shared" si="0"/>
        <v>44557</v>
      </c>
      <c r="AE6" s="159">
        <f t="shared" si="0"/>
        <v>44558</v>
      </c>
      <c r="AF6" s="116">
        <f t="shared" si="0"/>
        <v>44559</v>
      </c>
      <c r="AG6" s="159">
        <f t="shared" si="0"/>
        <v>30</v>
      </c>
      <c r="AH6" s="431">
        <f t="shared" si="0"/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34" t="str">
        <f t="shared" ref="D7:AF7" si="1">IF(D6="","",CHOOSE(WEEKDAY(D6,1),"日","月","火","水","木","金","土"))</f>
        <v>水</v>
      </c>
      <c r="E7" s="134" t="str">
        <f t="shared" si="1"/>
        <v>木</v>
      </c>
      <c r="F7" s="134" t="str">
        <f t="shared" si="1"/>
        <v>金</v>
      </c>
      <c r="G7" s="134" t="str">
        <f t="shared" si="1"/>
        <v>土</v>
      </c>
      <c r="H7" s="161" t="str">
        <f t="shared" si="1"/>
        <v>日</v>
      </c>
      <c r="I7" s="134" t="str">
        <f t="shared" si="1"/>
        <v>月</v>
      </c>
      <c r="J7" s="134" t="str">
        <f t="shared" si="1"/>
        <v>火</v>
      </c>
      <c r="K7" s="134" t="str">
        <f t="shared" si="1"/>
        <v>水</v>
      </c>
      <c r="L7" s="134" t="str">
        <f t="shared" si="1"/>
        <v>木</v>
      </c>
      <c r="M7" s="134" t="str">
        <f t="shared" si="1"/>
        <v>金</v>
      </c>
      <c r="N7" s="134" t="str">
        <f t="shared" si="1"/>
        <v>土</v>
      </c>
      <c r="O7" s="161" t="str">
        <f t="shared" si="1"/>
        <v>日</v>
      </c>
      <c r="P7" s="134" t="str">
        <f t="shared" si="1"/>
        <v>月</v>
      </c>
      <c r="Q7" s="134" t="str">
        <f t="shared" si="1"/>
        <v>火</v>
      </c>
      <c r="R7" s="134" t="str">
        <f t="shared" si="1"/>
        <v>水</v>
      </c>
      <c r="S7" s="134" t="str">
        <f t="shared" si="1"/>
        <v>木</v>
      </c>
      <c r="T7" s="134" t="str">
        <f t="shared" si="1"/>
        <v>金</v>
      </c>
      <c r="U7" s="134" t="str">
        <f t="shared" si="1"/>
        <v>土</v>
      </c>
      <c r="V7" s="161" t="str">
        <f t="shared" si="1"/>
        <v>日</v>
      </c>
      <c r="W7" s="134" t="str">
        <f t="shared" si="1"/>
        <v>月</v>
      </c>
      <c r="X7" s="134" t="str">
        <f t="shared" si="1"/>
        <v>火</v>
      </c>
      <c r="Y7" s="134" t="str">
        <f t="shared" si="1"/>
        <v>水</v>
      </c>
      <c r="Z7" s="134" t="str">
        <f t="shared" si="1"/>
        <v>木</v>
      </c>
      <c r="AA7" s="134" t="str">
        <f t="shared" si="1"/>
        <v>金</v>
      </c>
      <c r="AB7" s="134" t="str">
        <f t="shared" si="1"/>
        <v>土</v>
      </c>
      <c r="AC7" s="161" t="str">
        <f t="shared" si="1"/>
        <v>日</v>
      </c>
      <c r="AD7" s="134" t="str">
        <f t="shared" si="1"/>
        <v>月</v>
      </c>
      <c r="AE7" s="134" t="str">
        <f t="shared" si="1"/>
        <v>火</v>
      </c>
      <c r="AF7" s="117" t="str">
        <f t="shared" si="1"/>
        <v>水</v>
      </c>
      <c r="AG7" s="134" t="s">
        <v>117</v>
      </c>
      <c r="AH7" s="134" t="s">
        <v>133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39</v>
      </c>
      <c r="D8" s="201" t="s">
        <v>37</v>
      </c>
      <c r="E8" s="201" t="s">
        <v>28</v>
      </c>
      <c r="F8" s="201" t="s">
        <v>34</v>
      </c>
      <c r="G8" s="201" t="s">
        <v>21</v>
      </c>
      <c r="H8" s="201" t="s">
        <v>24</v>
      </c>
      <c r="I8" s="201" t="s">
        <v>34</v>
      </c>
      <c r="J8" s="201" t="s">
        <v>21</v>
      </c>
      <c r="K8" s="201" t="s">
        <v>37</v>
      </c>
      <c r="L8" s="201" t="s">
        <v>37</v>
      </c>
      <c r="M8" s="201" t="s">
        <v>37</v>
      </c>
      <c r="N8" s="201" t="s">
        <v>21</v>
      </c>
      <c r="O8" s="201" t="s">
        <v>28</v>
      </c>
      <c r="P8" s="201" t="s">
        <v>34</v>
      </c>
      <c r="Q8" s="143" t="s">
        <v>21</v>
      </c>
      <c r="R8" s="201" t="s">
        <v>37</v>
      </c>
      <c r="S8" s="201" t="s">
        <v>28</v>
      </c>
      <c r="T8" s="143" t="s">
        <v>34</v>
      </c>
      <c r="U8" s="201" t="s">
        <v>21</v>
      </c>
      <c r="V8" s="201" t="s">
        <v>21</v>
      </c>
      <c r="W8" s="201" t="s">
        <v>36</v>
      </c>
      <c r="X8" s="143" t="s">
        <v>21</v>
      </c>
      <c r="Y8" s="201" t="s">
        <v>42</v>
      </c>
      <c r="Z8" s="201" t="s">
        <v>36</v>
      </c>
      <c r="AA8" s="201" t="s">
        <v>28</v>
      </c>
      <c r="AB8" s="201" t="s">
        <v>34</v>
      </c>
      <c r="AC8" s="201" t="s">
        <v>21</v>
      </c>
      <c r="AD8" s="201" t="s">
        <v>42</v>
      </c>
      <c r="AE8" s="201" t="s">
        <v>41</v>
      </c>
      <c r="AF8" s="201" t="s">
        <v>42</v>
      </c>
      <c r="AG8" s="201" t="s">
        <v>36</v>
      </c>
      <c r="AH8" s="201" t="s">
        <v>21</v>
      </c>
      <c r="AI8" s="99">
        <f t="shared" ref="AI8:AI22" si="2">SUM(AO8)</f>
        <v>9</v>
      </c>
      <c r="AJ8" s="100">
        <f t="shared" ref="AJ8:AJ25" si="3">COUNTIF(D8:AH8,"有")</f>
        <v>0</v>
      </c>
      <c r="AK8" s="101">
        <f t="shared" ref="AK8:AK22" si="4">SUM(AP8:AQ8)</f>
        <v>5</v>
      </c>
      <c r="AL8" s="102" t="s">
        <v>38</v>
      </c>
      <c r="AM8" s="103"/>
      <c r="AN8" s="55">
        <f>COUNTIF(D8:AH8,"日")</f>
        <v>5</v>
      </c>
      <c r="AO8" s="55">
        <f>COUNTIF(D8:AH8,"ヤ")</f>
        <v>9</v>
      </c>
      <c r="AP8" s="55">
        <f>COUNTIF(D8:AH8,"2－")</f>
        <v>1</v>
      </c>
      <c r="AQ8" s="55">
        <f>COUNTIF(D8:AH8,"3－")</f>
        <v>4</v>
      </c>
      <c r="AR8">
        <f>COUNTIF(E8:AI8,"有")</f>
        <v>0</v>
      </c>
      <c r="AS8" s="55">
        <f>COUNTIF(D8:AL8,"2早")</f>
        <v>0</v>
      </c>
      <c r="AT8" s="55">
        <f>COUNTIF(B8:AL8,"2オ")</f>
        <v>3</v>
      </c>
      <c r="AU8" s="55">
        <f>COUNTIF(D8:AM8,"3早")</f>
        <v>1</v>
      </c>
      <c r="AV8" s="55">
        <f>COUNTIF(D8:AN8,"3オ")</f>
        <v>3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43" t="s">
        <v>21</v>
      </c>
      <c r="E9" s="201" t="s">
        <v>37</v>
      </c>
      <c r="F9" s="201" t="s">
        <v>37</v>
      </c>
      <c r="G9" s="201" t="s">
        <v>41</v>
      </c>
      <c r="H9" s="201" t="s">
        <v>37</v>
      </c>
      <c r="I9" s="201" t="s">
        <v>21</v>
      </c>
      <c r="J9" s="201" t="s">
        <v>37</v>
      </c>
      <c r="K9" s="143" t="s">
        <v>21</v>
      </c>
      <c r="L9" s="143" t="s">
        <v>21</v>
      </c>
      <c r="M9" s="143" t="s">
        <v>21</v>
      </c>
      <c r="N9" s="201" t="s">
        <v>36</v>
      </c>
      <c r="O9" s="201" t="s">
        <v>37</v>
      </c>
      <c r="P9" s="201" t="s">
        <v>37</v>
      </c>
      <c r="Q9" s="201" t="s">
        <v>37</v>
      </c>
      <c r="R9" s="201" t="s">
        <v>21</v>
      </c>
      <c r="S9" s="201" t="s">
        <v>37</v>
      </c>
      <c r="T9" s="201" t="s">
        <v>37</v>
      </c>
      <c r="U9" s="201" t="s">
        <v>41</v>
      </c>
      <c r="V9" s="201" t="s">
        <v>37</v>
      </c>
      <c r="W9" s="201" t="s">
        <v>21</v>
      </c>
      <c r="X9" s="143" t="s">
        <v>41</v>
      </c>
      <c r="Y9" s="201" t="s">
        <v>37</v>
      </c>
      <c r="Z9" s="201" t="s">
        <v>21</v>
      </c>
      <c r="AA9" s="201" t="s">
        <v>37</v>
      </c>
      <c r="AB9" s="201" t="s">
        <v>41</v>
      </c>
      <c r="AC9" s="201" t="s">
        <v>37</v>
      </c>
      <c r="AD9" s="201" t="s">
        <v>41</v>
      </c>
      <c r="AE9" s="201" t="s">
        <v>37</v>
      </c>
      <c r="AF9" s="201" t="s">
        <v>21</v>
      </c>
      <c r="AG9" s="201" t="s">
        <v>41</v>
      </c>
      <c r="AH9" s="201" t="s">
        <v>41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14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7</v>
      </c>
      <c r="AV9" s="55">
        <f>COUNTIF(D9:AN9,"3オ")</f>
        <v>1</v>
      </c>
      <c r="AW9" s="55">
        <f>COUNTIF(F9:AP9,"10:00")</f>
        <v>0</v>
      </c>
    </row>
    <row r="10" spans="1:49" ht="14">
      <c r="A10" s="19"/>
      <c r="B10" s="20"/>
      <c r="C10" s="2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457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43" t="s">
        <v>109</v>
      </c>
      <c r="E12" s="201" t="s">
        <v>42</v>
      </c>
      <c r="F12" s="201" t="s">
        <v>24</v>
      </c>
      <c r="G12" s="201" t="s">
        <v>34</v>
      </c>
      <c r="H12" s="201" t="s">
        <v>21</v>
      </c>
      <c r="I12" s="201" t="s">
        <v>37</v>
      </c>
      <c r="J12" s="201" t="s">
        <v>24</v>
      </c>
      <c r="K12" s="143" t="s">
        <v>34</v>
      </c>
      <c r="L12" s="143" t="s">
        <v>109</v>
      </c>
      <c r="M12" s="201" t="s">
        <v>21</v>
      </c>
      <c r="N12" s="201" t="s">
        <v>24</v>
      </c>
      <c r="O12" s="201" t="s">
        <v>34</v>
      </c>
      <c r="P12" s="201" t="s">
        <v>21</v>
      </c>
      <c r="Q12" s="201" t="s">
        <v>41</v>
      </c>
      <c r="R12" s="201" t="s">
        <v>24</v>
      </c>
      <c r="S12" s="201" t="s">
        <v>34</v>
      </c>
      <c r="T12" s="201" t="s">
        <v>21</v>
      </c>
      <c r="U12" s="201" t="s">
        <v>40</v>
      </c>
      <c r="V12" s="201" t="s">
        <v>42</v>
      </c>
      <c r="W12" s="201" t="s">
        <v>24</v>
      </c>
      <c r="X12" s="201" t="s">
        <v>34</v>
      </c>
      <c r="Y12" s="201" t="s">
        <v>21</v>
      </c>
      <c r="Z12" s="107" t="s">
        <v>121</v>
      </c>
      <c r="AA12" s="143" t="s">
        <v>21</v>
      </c>
      <c r="AB12" s="201" t="s">
        <v>40</v>
      </c>
      <c r="AC12" s="201" t="s">
        <v>21</v>
      </c>
      <c r="AD12" s="201" t="s">
        <v>121</v>
      </c>
      <c r="AE12" s="201" t="s">
        <v>37</v>
      </c>
      <c r="AF12" s="201" t="s">
        <v>21</v>
      </c>
      <c r="AG12" s="201" t="s">
        <v>42</v>
      </c>
      <c r="AH12" s="201" t="s">
        <v>21</v>
      </c>
      <c r="AI12" s="99">
        <f t="shared" si="2"/>
        <v>9</v>
      </c>
      <c r="AJ12" s="100">
        <f t="shared" si="3"/>
        <v>0</v>
      </c>
      <c r="AK12" s="101">
        <f t="shared" si="4"/>
        <v>5</v>
      </c>
      <c r="AL12" s="104" t="s">
        <v>48</v>
      </c>
      <c r="AM12" s="103"/>
      <c r="AN12" s="55">
        <f t="shared" ref="AN12:AN23" si="5">COUNTIF(D12:AH12,"日")</f>
        <v>2</v>
      </c>
      <c r="AO12" s="55">
        <f t="shared" ref="AO12:AO29" si="6">COUNTIF(D12:AH12,"ヤ")</f>
        <v>9</v>
      </c>
      <c r="AP12" s="55">
        <f t="shared" ref="AP12:AP29" si="7">COUNTIF(D12:AH12,"2－")</f>
        <v>5</v>
      </c>
      <c r="AQ12" s="55">
        <f t="shared" ref="AQ12:AQ29" si="8">COUNTIF(D12:AH12,"3－")</f>
        <v>0</v>
      </c>
      <c r="AR12">
        <f t="shared" ref="AR12:AR29" si="9">COUNTIF(E12:AI12,"有")</f>
        <v>0</v>
      </c>
      <c r="AS12" s="55">
        <f>COUNTIF(H12:AL12,"2早")</f>
        <v>2</v>
      </c>
      <c r="AT12" s="55">
        <f t="shared" ref="AT12:AT22" si="10">COUNTIF(B12:AL12,"2オ")</f>
        <v>3</v>
      </c>
      <c r="AU12" s="55">
        <f t="shared" ref="AU12:AU22" si="11">COUNTIF(D12:AM12,"3早")</f>
        <v>1</v>
      </c>
      <c r="AV12" s="55">
        <f t="shared" ref="AV12:AV22" si="12">COUNTIF(D12:AN12,"3オ")</f>
        <v>0</v>
      </c>
      <c r="AW12" s="55">
        <f t="shared" ref="AW12:AW22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201" t="s">
        <v>21</v>
      </c>
      <c r="E13" s="201" t="s">
        <v>41</v>
      </c>
      <c r="F13" s="201" t="s">
        <v>28</v>
      </c>
      <c r="G13" s="201" t="s">
        <v>34</v>
      </c>
      <c r="H13" s="201" t="s">
        <v>21</v>
      </c>
      <c r="I13" s="201" t="s">
        <v>21</v>
      </c>
      <c r="J13" s="201" t="s">
        <v>36</v>
      </c>
      <c r="K13" s="201" t="s">
        <v>42</v>
      </c>
      <c r="L13" s="201" t="s">
        <v>41</v>
      </c>
      <c r="M13" s="201" t="s">
        <v>40</v>
      </c>
      <c r="N13" s="201" t="s">
        <v>21</v>
      </c>
      <c r="O13" s="201" t="s">
        <v>41</v>
      </c>
      <c r="P13" s="201" t="s">
        <v>28</v>
      </c>
      <c r="Q13" s="201" t="s">
        <v>34</v>
      </c>
      <c r="R13" s="201" t="s">
        <v>21</v>
      </c>
      <c r="S13" s="201" t="s">
        <v>21</v>
      </c>
      <c r="T13" s="452" t="s">
        <v>157</v>
      </c>
      <c r="U13" s="201" t="s">
        <v>36</v>
      </c>
      <c r="V13" s="201" t="s">
        <v>21</v>
      </c>
      <c r="W13" s="201" t="s">
        <v>42</v>
      </c>
      <c r="X13" s="107" t="s">
        <v>37</v>
      </c>
      <c r="Y13" s="201" t="s">
        <v>21</v>
      </c>
      <c r="Z13" s="201" t="s">
        <v>28</v>
      </c>
      <c r="AA13" s="201" t="s">
        <v>34</v>
      </c>
      <c r="AB13" s="201" t="s">
        <v>28</v>
      </c>
      <c r="AC13" s="201" t="s">
        <v>34</v>
      </c>
      <c r="AD13" s="201" t="s">
        <v>28</v>
      </c>
      <c r="AE13" s="201" t="s">
        <v>34</v>
      </c>
      <c r="AF13" s="201" t="s">
        <v>21</v>
      </c>
      <c r="AG13" s="201" t="s">
        <v>28</v>
      </c>
      <c r="AH13" s="201" t="s">
        <v>34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1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2" si="14">COUNTIF(D13:AL13,"2早")</f>
        <v>1</v>
      </c>
      <c r="AT13" s="55">
        <f t="shared" si="10"/>
        <v>2</v>
      </c>
      <c r="AU13" s="55">
        <f t="shared" si="11"/>
        <v>3</v>
      </c>
      <c r="AV13" s="55">
        <f t="shared" si="12"/>
        <v>2</v>
      </c>
      <c r="AW13" s="55">
        <f t="shared" si="13"/>
        <v>1</v>
      </c>
    </row>
    <row r="14" spans="1:49" ht="14">
      <c r="A14" s="19" t="s">
        <v>46</v>
      </c>
      <c r="B14" s="20" t="s">
        <v>32</v>
      </c>
      <c r="C14" s="32" t="s">
        <v>153</v>
      </c>
      <c r="D14" s="201" t="s">
        <v>41</v>
      </c>
      <c r="E14" s="201" t="s">
        <v>36</v>
      </c>
      <c r="F14" s="201" t="s">
        <v>42</v>
      </c>
      <c r="G14" s="201" t="s">
        <v>24</v>
      </c>
      <c r="H14" s="201" t="s">
        <v>34</v>
      </c>
      <c r="I14" s="201" t="s">
        <v>21</v>
      </c>
      <c r="J14" s="201" t="s">
        <v>28</v>
      </c>
      <c r="K14" s="201" t="s">
        <v>34</v>
      </c>
      <c r="L14" s="201" t="s">
        <v>21</v>
      </c>
      <c r="M14" s="201" t="s">
        <v>36</v>
      </c>
      <c r="N14" s="201" t="s">
        <v>28</v>
      </c>
      <c r="O14" s="201" t="s">
        <v>34</v>
      </c>
      <c r="P14" s="201" t="s">
        <v>21</v>
      </c>
      <c r="Q14" s="201" t="s">
        <v>28</v>
      </c>
      <c r="R14" s="201" t="s">
        <v>34</v>
      </c>
      <c r="S14" s="201" t="s">
        <v>21</v>
      </c>
      <c r="T14" s="201" t="s">
        <v>42</v>
      </c>
      <c r="U14" s="201" t="s">
        <v>24</v>
      </c>
      <c r="V14" s="201" t="s">
        <v>34</v>
      </c>
      <c r="W14" s="201" t="s">
        <v>21</v>
      </c>
      <c r="X14" s="201" t="s">
        <v>24</v>
      </c>
      <c r="Y14" s="201" t="s">
        <v>34</v>
      </c>
      <c r="Z14" s="201" t="s">
        <v>21</v>
      </c>
      <c r="AA14" s="201" t="s">
        <v>40</v>
      </c>
      <c r="AB14" s="460" t="s">
        <v>167</v>
      </c>
      <c r="AC14" s="201" t="s">
        <v>41</v>
      </c>
      <c r="AD14" s="460" t="s">
        <v>167</v>
      </c>
      <c r="AE14" s="143" t="s">
        <v>21</v>
      </c>
      <c r="AF14" s="143" t="s">
        <v>21</v>
      </c>
      <c r="AG14" s="143" t="s">
        <v>21</v>
      </c>
      <c r="AH14" s="201" t="s">
        <v>36</v>
      </c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3</v>
      </c>
      <c r="AQ14" s="55">
        <f t="shared" si="8"/>
        <v>3</v>
      </c>
      <c r="AR14">
        <f t="shared" si="9"/>
        <v>0</v>
      </c>
      <c r="AS14" s="55">
        <f t="shared" si="14"/>
        <v>1</v>
      </c>
      <c r="AT14" s="55">
        <f t="shared" si="10"/>
        <v>2</v>
      </c>
      <c r="AU14" s="55">
        <f t="shared" si="11"/>
        <v>2</v>
      </c>
      <c r="AV14" s="55">
        <f t="shared" si="12"/>
        <v>3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201" t="s">
        <v>42</v>
      </c>
      <c r="E15" s="201" t="s">
        <v>21</v>
      </c>
      <c r="F15" s="201" t="s">
        <v>36</v>
      </c>
      <c r="G15" s="201" t="s">
        <v>40</v>
      </c>
      <c r="H15" s="201" t="s">
        <v>42</v>
      </c>
      <c r="I15" s="201" t="s">
        <v>42</v>
      </c>
      <c r="J15" s="201" t="s">
        <v>21</v>
      </c>
      <c r="K15" s="201" t="s">
        <v>28</v>
      </c>
      <c r="L15" s="201" t="s">
        <v>34</v>
      </c>
      <c r="M15" s="143" t="s">
        <v>21</v>
      </c>
      <c r="N15" s="201" t="s">
        <v>41</v>
      </c>
      <c r="O15" s="201" t="s">
        <v>40</v>
      </c>
      <c r="P15" s="201" t="s">
        <v>42</v>
      </c>
      <c r="Q15" s="201" t="s">
        <v>24</v>
      </c>
      <c r="R15" s="201" t="s">
        <v>34</v>
      </c>
      <c r="S15" s="201" t="s">
        <v>21</v>
      </c>
      <c r="T15" s="201" t="s">
        <v>41</v>
      </c>
      <c r="U15" s="201" t="s">
        <v>28</v>
      </c>
      <c r="V15" s="201" t="s">
        <v>34</v>
      </c>
      <c r="W15" s="143" t="s">
        <v>21</v>
      </c>
      <c r="X15" s="201" t="s">
        <v>42</v>
      </c>
      <c r="Y15" s="201" t="s">
        <v>41</v>
      </c>
      <c r="Z15" s="201" t="s">
        <v>40</v>
      </c>
      <c r="AA15" s="201" t="s">
        <v>42</v>
      </c>
      <c r="AB15" s="201" t="s">
        <v>21</v>
      </c>
      <c r="AC15" s="201" t="s">
        <v>24</v>
      </c>
      <c r="AD15" s="201" t="s">
        <v>34</v>
      </c>
      <c r="AE15" s="201" t="s">
        <v>21</v>
      </c>
      <c r="AF15" s="201" t="s">
        <v>41</v>
      </c>
      <c r="AG15" s="201" t="s">
        <v>40</v>
      </c>
      <c r="AH15" s="201" t="s">
        <v>21</v>
      </c>
      <c r="AI15" s="99">
        <f t="shared" si="2"/>
        <v>8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8</v>
      </c>
      <c r="AP15" s="55">
        <f t="shared" si="7"/>
        <v>2</v>
      </c>
      <c r="AQ15" s="55">
        <f t="shared" si="8"/>
        <v>2</v>
      </c>
      <c r="AR15">
        <f t="shared" si="9"/>
        <v>0</v>
      </c>
      <c r="AS15" s="55">
        <f t="shared" si="14"/>
        <v>4</v>
      </c>
      <c r="AT15" s="55">
        <f t="shared" si="10"/>
        <v>6</v>
      </c>
      <c r="AU15" s="55">
        <f t="shared" si="11"/>
        <v>4</v>
      </c>
      <c r="AV15" s="55">
        <f t="shared" si="12"/>
        <v>1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201" t="s">
        <v>24</v>
      </c>
      <c r="E16" s="201" t="s">
        <v>34</v>
      </c>
      <c r="F16" s="201" t="s">
        <v>21</v>
      </c>
      <c r="G16" s="201" t="s">
        <v>36</v>
      </c>
      <c r="H16" s="201" t="s">
        <v>41</v>
      </c>
      <c r="I16" s="201" t="s">
        <v>28</v>
      </c>
      <c r="J16" s="201" t="s">
        <v>34</v>
      </c>
      <c r="K16" s="201" t="s">
        <v>21</v>
      </c>
      <c r="L16" s="201" t="s">
        <v>21</v>
      </c>
      <c r="M16" s="201" t="s">
        <v>41</v>
      </c>
      <c r="N16" s="143" t="s">
        <v>40</v>
      </c>
      <c r="O16" s="201" t="s">
        <v>21</v>
      </c>
      <c r="P16" s="201" t="s">
        <v>21</v>
      </c>
      <c r="Q16" s="201" t="s">
        <v>42</v>
      </c>
      <c r="R16" s="201" t="s">
        <v>40</v>
      </c>
      <c r="S16" s="201" t="s">
        <v>41</v>
      </c>
      <c r="T16" s="201" t="s">
        <v>28</v>
      </c>
      <c r="U16" s="201" t="s">
        <v>34</v>
      </c>
      <c r="V16" s="143" t="s">
        <v>21</v>
      </c>
      <c r="W16" s="201" t="s">
        <v>40</v>
      </c>
      <c r="X16" s="201" t="s">
        <v>40</v>
      </c>
      <c r="Y16" s="201" t="s">
        <v>21</v>
      </c>
      <c r="Z16" s="201" t="s">
        <v>42</v>
      </c>
      <c r="AA16" s="201" t="s">
        <v>36</v>
      </c>
      <c r="AB16" s="201" t="s">
        <v>36</v>
      </c>
      <c r="AC16" s="201" t="s">
        <v>28</v>
      </c>
      <c r="AD16" s="201" t="s">
        <v>34</v>
      </c>
      <c r="AE16" s="143" t="s">
        <v>21</v>
      </c>
      <c r="AF16" s="107" t="s">
        <v>24</v>
      </c>
      <c r="AG16" s="143" t="s">
        <v>34</v>
      </c>
      <c r="AH16" s="201" t="s">
        <v>24</v>
      </c>
      <c r="AI16" s="99">
        <f t="shared" si="2"/>
        <v>8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8</v>
      </c>
      <c r="AP16" s="55">
        <f t="shared" si="7"/>
        <v>3</v>
      </c>
      <c r="AQ16" s="55">
        <f t="shared" si="8"/>
        <v>3</v>
      </c>
      <c r="AR16">
        <f t="shared" si="9"/>
        <v>0</v>
      </c>
      <c r="AS16" s="55">
        <f t="shared" si="14"/>
        <v>4</v>
      </c>
      <c r="AT16" s="55">
        <f t="shared" si="10"/>
        <v>2</v>
      </c>
      <c r="AU16" s="55">
        <f t="shared" si="11"/>
        <v>3</v>
      </c>
      <c r="AV16" s="55">
        <f t="shared" si="12"/>
        <v>3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201" t="s">
        <v>28</v>
      </c>
      <c r="E17" s="201" t="s">
        <v>34</v>
      </c>
      <c r="F17" s="143" t="s">
        <v>21</v>
      </c>
      <c r="G17" s="201" t="s">
        <v>21</v>
      </c>
      <c r="H17" s="201" t="s">
        <v>36</v>
      </c>
      <c r="I17" s="201" t="s">
        <v>41</v>
      </c>
      <c r="J17" s="201" t="s">
        <v>21</v>
      </c>
      <c r="K17" s="201" t="s">
        <v>40</v>
      </c>
      <c r="L17" s="201" t="s">
        <v>24</v>
      </c>
      <c r="M17" s="201" t="s">
        <v>34</v>
      </c>
      <c r="N17" s="201" t="s">
        <v>21</v>
      </c>
      <c r="O17" s="201" t="s">
        <v>21</v>
      </c>
      <c r="P17" s="201" t="s">
        <v>40</v>
      </c>
      <c r="Q17" s="201" t="s">
        <v>36</v>
      </c>
      <c r="R17" s="201" t="s">
        <v>42</v>
      </c>
      <c r="S17" s="201" t="s">
        <v>42</v>
      </c>
      <c r="T17" s="201" t="s">
        <v>36</v>
      </c>
      <c r="U17" s="201" t="s">
        <v>21</v>
      </c>
      <c r="V17" s="201" t="s">
        <v>40</v>
      </c>
      <c r="W17" s="201" t="s">
        <v>41</v>
      </c>
      <c r="X17" s="201" t="s">
        <v>28</v>
      </c>
      <c r="Y17" s="201" t="s">
        <v>34</v>
      </c>
      <c r="Z17" s="143" t="s">
        <v>21</v>
      </c>
      <c r="AA17" s="201" t="s">
        <v>21</v>
      </c>
      <c r="AB17" s="201" t="s">
        <v>24</v>
      </c>
      <c r="AC17" s="201" t="s">
        <v>34</v>
      </c>
      <c r="AD17" s="201" t="s">
        <v>21</v>
      </c>
      <c r="AE17" s="201" t="s">
        <v>40</v>
      </c>
      <c r="AF17" s="201" t="s">
        <v>40</v>
      </c>
      <c r="AG17" s="143" t="s">
        <v>24</v>
      </c>
      <c r="AH17" s="143" t="s">
        <v>34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2</v>
      </c>
      <c r="AR17">
        <f t="shared" si="9"/>
        <v>0</v>
      </c>
      <c r="AS17" s="55">
        <f t="shared" si="14"/>
        <v>5</v>
      </c>
      <c r="AT17" s="55">
        <f t="shared" si="10"/>
        <v>2</v>
      </c>
      <c r="AU17" s="55">
        <f t="shared" si="11"/>
        <v>2</v>
      </c>
      <c r="AV17" s="55">
        <f t="shared" si="12"/>
        <v>3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201" t="s">
        <v>36</v>
      </c>
      <c r="E18" s="201" t="s">
        <v>21</v>
      </c>
      <c r="F18" s="201" t="s">
        <v>41</v>
      </c>
      <c r="G18" s="201" t="s">
        <v>28</v>
      </c>
      <c r="H18" s="201" t="s">
        <v>34</v>
      </c>
      <c r="I18" s="201" t="s">
        <v>21</v>
      </c>
      <c r="J18" s="201" t="s">
        <v>41</v>
      </c>
      <c r="K18" s="201" t="s">
        <v>36</v>
      </c>
      <c r="L18" s="201" t="s">
        <v>36</v>
      </c>
      <c r="M18" s="201" t="s">
        <v>42</v>
      </c>
      <c r="N18" s="201" t="s">
        <v>21</v>
      </c>
      <c r="O18" s="201" t="s">
        <v>36</v>
      </c>
      <c r="P18" s="201" t="s">
        <v>41</v>
      </c>
      <c r="Q18" s="201" t="s">
        <v>40</v>
      </c>
      <c r="R18" s="201" t="s">
        <v>28</v>
      </c>
      <c r="S18" s="201" t="s">
        <v>34</v>
      </c>
      <c r="T18" s="201" t="s">
        <v>21</v>
      </c>
      <c r="U18" s="201" t="s">
        <v>21</v>
      </c>
      <c r="V18" s="201" t="s">
        <v>36</v>
      </c>
      <c r="W18" s="201" t="s">
        <v>28</v>
      </c>
      <c r="X18" s="201" t="s">
        <v>34</v>
      </c>
      <c r="Y18" s="201" t="s">
        <v>21</v>
      </c>
      <c r="Z18" s="201" t="s">
        <v>21</v>
      </c>
      <c r="AA18" s="201" t="s">
        <v>41</v>
      </c>
      <c r="AB18" s="201" t="s">
        <v>42</v>
      </c>
      <c r="AC18" s="201" t="s">
        <v>42</v>
      </c>
      <c r="AD18" s="201" t="s">
        <v>24</v>
      </c>
      <c r="AE18" s="201" t="s">
        <v>34</v>
      </c>
      <c r="AF18" s="143" t="s">
        <v>21</v>
      </c>
      <c r="AG18" s="143" t="s">
        <v>21</v>
      </c>
      <c r="AH18" s="201" t="s">
        <v>28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1</v>
      </c>
      <c r="AQ18" s="55">
        <f t="shared" si="8"/>
        <v>4</v>
      </c>
      <c r="AR18">
        <f t="shared" si="9"/>
        <v>0</v>
      </c>
      <c r="AS18" s="55">
        <f t="shared" si="14"/>
        <v>1</v>
      </c>
      <c r="AT18" s="55">
        <f t="shared" si="10"/>
        <v>3</v>
      </c>
      <c r="AU18" s="55">
        <f t="shared" si="11"/>
        <v>4</v>
      </c>
      <c r="AV18" s="55">
        <f t="shared" si="12"/>
        <v>5</v>
      </c>
      <c r="AW18" s="55">
        <f t="shared" si="13"/>
        <v>0</v>
      </c>
    </row>
    <row r="19" spans="1:49" ht="14">
      <c r="A19" s="19" t="s">
        <v>46</v>
      </c>
      <c r="B19" s="20" t="s">
        <v>32</v>
      </c>
      <c r="C19" s="32" t="s">
        <v>56</v>
      </c>
      <c r="D19" s="201" t="s">
        <v>21</v>
      </c>
      <c r="E19" s="201" t="s">
        <v>24</v>
      </c>
      <c r="F19" s="201" t="s">
        <v>34</v>
      </c>
      <c r="G19" s="143" t="s">
        <v>21</v>
      </c>
      <c r="H19" s="143" t="s">
        <v>21</v>
      </c>
      <c r="I19" s="201" t="s">
        <v>36</v>
      </c>
      <c r="J19" s="201" t="s">
        <v>42</v>
      </c>
      <c r="K19" s="201" t="s">
        <v>41</v>
      </c>
      <c r="L19" s="201" t="s">
        <v>28</v>
      </c>
      <c r="M19" s="201" t="s">
        <v>34</v>
      </c>
      <c r="N19" s="201" t="s">
        <v>21</v>
      </c>
      <c r="O19" s="201" t="s">
        <v>42</v>
      </c>
      <c r="P19" s="452" t="s">
        <v>157</v>
      </c>
      <c r="Q19" s="143" t="s">
        <v>21</v>
      </c>
      <c r="R19" s="201" t="s">
        <v>36</v>
      </c>
      <c r="S19" s="201" t="s">
        <v>36</v>
      </c>
      <c r="T19" s="201" t="s">
        <v>40</v>
      </c>
      <c r="U19" s="201" t="s">
        <v>42</v>
      </c>
      <c r="V19" s="201" t="s">
        <v>24</v>
      </c>
      <c r="W19" s="201" t="s">
        <v>34</v>
      </c>
      <c r="X19" s="143" t="s">
        <v>21</v>
      </c>
      <c r="Y19" s="201" t="s">
        <v>24</v>
      </c>
      <c r="Z19" s="201" t="s">
        <v>34</v>
      </c>
      <c r="AA19" s="143" t="s">
        <v>21</v>
      </c>
      <c r="AB19" s="143" t="s">
        <v>21</v>
      </c>
      <c r="AC19" s="201" t="s">
        <v>36</v>
      </c>
      <c r="AD19" s="201" t="s">
        <v>36</v>
      </c>
      <c r="AE19" s="201" t="s">
        <v>28</v>
      </c>
      <c r="AF19" s="201" t="s">
        <v>34</v>
      </c>
      <c r="AG19" s="201" t="s">
        <v>21</v>
      </c>
      <c r="AH19" s="201" t="s">
        <v>42</v>
      </c>
      <c r="AI19" s="99">
        <f t="shared" si="2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2</v>
      </c>
      <c r="AR19">
        <f t="shared" si="9"/>
        <v>0</v>
      </c>
      <c r="AS19" s="55">
        <f t="shared" si="14"/>
        <v>1</v>
      </c>
      <c r="AT19" s="55">
        <f t="shared" si="10"/>
        <v>4</v>
      </c>
      <c r="AU19" s="55">
        <f t="shared" si="11"/>
        <v>1</v>
      </c>
      <c r="AV19" s="55">
        <f t="shared" si="12"/>
        <v>5</v>
      </c>
      <c r="AW19" s="55">
        <f t="shared" si="13"/>
        <v>1</v>
      </c>
    </row>
    <row r="20" spans="1:49" ht="14">
      <c r="A20" s="19" t="s">
        <v>46</v>
      </c>
      <c r="B20" s="34" t="s">
        <v>32</v>
      </c>
      <c r="C20" s="32" t="s">
        <v>57</v>
      </c>
      <c r="D20" s="201" t="s">
        <v>34</v>
      </c>
      <c r="E20" s="201" t="s">
        <v>21</v>
      </c>
      <c r="F20" s="143" t="s">
        <v>40</v>
      </c>
      <c r="G20" s="143" t="s">
        <v>21</v>
      </c>
      <c r="H20" s="143" t="s">
        <v>21</v>
      </c>
      <c r="I20" s="201" t="s">
        <v>40</v>
      </c>
      <c r="J20" s="201" t="s">
        <v>40</v>
      </c>
      <c r="K20" s="201" t="s">
        <v>24</v>
      </c>
      <c r="L20" s="201" t="s">
        <v>34</v>
      </c>
      <c r="M20" s="201" t="s">
        <v>21</v>
      </c>
      <c r="N20" s="201" t="s">
        <v>42</v>
      </c>
      <c r="O20" s="201" t="s">
        <v>24</v>
      </c>
      <c r="P20" s="201" t="s">
        <v>34</v>
      </c>
      <c r="Q20" s="143" t="s">
        <v>21</v>
      </c>
      <c r="R20" s="201" t="s">
        <v>41</v>
      </c>
      <c r="S20" s="201" t="s">
        <v>24</v>
      </c>
      <c r="T20" s="201" t="s">
        <v>34</v>
      </c>
      <c r="U20" s="201" t="s">
        <v>21</v>
      </c>
      <c r="V20" s="201" t="s">
        <v>28</v>
      </c>
      <c r="W20" s="201" t="s">
        <v>34</v>
      </c>
      <c r="X20" s="143" t="s">
        <v>21</v>
      </c>
      <c r="Y20" s="201" t="s">
        <v>28</v>
      </c>
      <c r="Z20" s="201" t="s">
        <v>34</v>
      </c>
      <c r="AA20" s="201" t="s">
        <v>21</v>
      </c>
      <c r="AB20" s="460" t="s">
        <v>167</v>
      </c>
      <c r="AC20" s="201" t="s">
        <v>40</v>
      </c>
      <c r="AD20" s="460" t="s">
        <v>167</v>
      </c>
      <c r="AE20" s="201" t="s">
        <v>42</v>
      </c>
      <c r="AF20" s="201" t="s">
        <v>36</v>
      </c>
      <c r="AG20" s="201" t="s">
        <v>21</v>
      </c>
      <c r="AH20" s="201" t="s">
        <v>40</v>
      </c>
      <c r="AI20" s="99">
        <f t="shared" si="2"/>
        <v>9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3</v>
      </c>
      <c r="AQ20" s="55">
        <f t="shared" si="8"/>
        <v>2</v>
      </c>
      <c r="AR20">
        <f t="shared" si="9"/>
        <v>0</v>
      </c>
      <c r="AS20" s="55">
        <f t="shared" si="14"/>
        <v>5</v>
      </c>
      <c r="AT20" s="55">
        <f t="shared" si="10"/>
        <v>2</v>
      </c>
      <c r="AU20" s="55">
        <f t="shared" si="11"/>
        <v>1</v>
      </c>
      <c r="AV20" s="55">
        <f t="shared" si="12"/>
        <v>1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8" t="s">
        <v>129</v>
      </c>
      <c r="D21" s="201" t="s">
        <v>34</v>
      </c>
      <c r="E21" s="201" t="s">
        <v>21</v>
      </c>
      <c r="F21" s="201" t="s">
        <v>21</v>
      </c>
      <c r="G21" s="201" t="s">
        <v>42</v>
      </c>
      <c r="H21" s="201" t="s">
        <v>40</v>
      </c>
      <c r="I21" s="201" t="s">
        <v>24</v>
      </c>
      <c r="J21" s="201" t="s">
        <v>34</v>
      </c>
      <c r="K21" s="201" t="s">
        <v>21</v>
      </c>
      <c r="L21" s="201" t="s">
        <v>42</v>
      </c>
      <c r="M21" s="201" t="s">
        <v>24</v>
      </c>
      <c r="N21" s="201" t="s">
        <v>34</v>
      </c>
      <c r="O21" s="143" t="s">
        <v>21</v>
      </c>
      <c r="P21" s="201" t="s">
        <v>24</v>
      </c>
      <c r="Q21" s="201" t="s">
        <v>34</v>
      </c>
      <c r="R21" s="201" t="s">
        <v>21</v>
      </c>
      <c r="S21" s="201" t="s">
        <v>40</v>
      </c>
      <c r="T21" s="201" t="s">
        <v>24</v>
      </c>
      <c r="U21" s="201" t="s">
        <v>34</v>
      </c>
      <c r="V21" s="201" t="s">
        <v>21</v>
      </c>
      <c r="W21" s="201" t="s">
        <v>21</v>
      </c>
      <c r="X21" s="201" t="s">
        <v>36</v>
      </c>
      <c r="Y21" s="201" t="s">
        <v>40</v>
      </c>
      <c r="Z21" s="143" t="s">
        <v>24</v>
      </c>
      <c r="AA21" s="143" t="s">
        <v>34</v>
      </c>
      <c r="AB21" s="143" t="s">
        <v>21</v>
      </c>
      <c r="AC21" s="143" t="s">
        <v>35</v>
      </c>
      <c r="AD21" s="452" t="s">
        <v>157</v>
      </c>
      <c r="AE21" s="201" t="s">
        <v>36</v>
      </c>
      <c r="AF21" s="143" t="s">
        <v>28</v>
      </c>
      <c r="AG21" s="143" t="s">
        <v>34</v>
      </c>
      <c r="AH21" s="143" t="s">
        <v>21</v>
      </c>
      <c r="AI21" s="99">
        <f t="shared" si="2"/>
        <v>9</v>
      </c>
      <c r="AJ21" s="100">
        <f t="shared" si="3"/>
        <v>1</v>
      </c>
      <c r="AK21" s="101">
        <f t="shared" si="4"/>
        <v>6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5</v>
      </c>
      <c r="AQ21" s="55">
        <f t="shared" si="8"/>
        <v>1</v>
      </c>
      <c r="AR21">
        <f t="shared" si="9"/>
        <v>1</v>
      </c>
      <c r="AS21" s="55">
        <f t="shared" si="14"/>
        <v>3</v>
      </c>
      <c r="AT21" s="55">
        <f t="shared" si="10"/>
        <v>2</v>
      </c>
      <c r="AU21" s="55">
        <f t="shared" si="11"/>
        <v>0</v>
      </c>
      <c r="AV21" s="55">
        <f t="shared" si="12"/>
        <v>2</v>
      </c>
      <c r="AW21" s="55">
        <f t="shared" si="13"/>
        <v>1</v>
      </c>
    </row>
    <row r="22" spans="1:49" ht="14">
      <c r="A22" s="433" t="s">
        <v>46</v>
      </c>
      <c r="B22" s="37" t="s">
        <v>32</v>
      </c>
      <c r="C22" s="449" t="s">
        <v>166</v>
      </c>
      <c r="D22" s="201" t="s">
        <v>40</v>
      </c>
      <c r="E22" s="201" t="s">
        <v>40</v>
      </c>
      <c r="F22" s="201" t="s">
        <v>21</v>
      </c>
      <c r="G22" s="201" t="s">
        <v>21</v>
      </c>
      <c r="H22" s="201" t="s">
        <v>28</v>
      </c>
      <c r="I22" s="201" t="s">
        <v>34</v>
      </c>
      <c r="J22" s="201" t="s">
        <v>21</v>
      </c>
      <c r="K22" s="201" t="s">
        <v>21</v>
      </c>
      <c r="L22" s="201" t="s">
        <v>40</v>
      </c>
      <c r="M22" s="201" t="s">
        <v>28</v>
      </c>
      <c r="N22" s="201" t="s">
        <v>34</v>
      </c>
      <c r="O22" s="201" t="s">
        <v>21</v>
      </c>
      <c r="P22" s="201" t="s">
        <v>36</v>
      </c>
      <c r="Q22" s="201" t="s">
        <v>21</v>
      </c>
      <c r="R22" s="201" t="s">
        <v>35</v>
      </c>
      <c r="S22" s="201" t="s">
        <v>35</v>
      </c>
      <c r="T22" s="201" t="s">
        <v>35</v>
      </c>
      <c r="U22" s="201" t="s">
        <v>35</v>
      </c>
      <c r="V22" s="201" t="s">
        <v>41</v>
      </c>
      <c r="W22" s="201" t="s">
        <v>21</v>
      </c>
      <c r="X22" s="201" t="s">
        <v>35</v>
      </c>
      <c r="Y22" s="201" t="s">
        <v>36</v>
      </c>
      <c r="Z22" s="201" t="s">
        <v>41</v>
      </c>
      <c r="AA22" s="201" t="s">
        <v>24</v>
      </c>
      <c r="AB22" s="201" t="s">
        <v>34</v>
      </c>
      <c r="AC22" s="143" t="s">
        <v>21</v>
      </c>
      <c r="AD22" s="201" t="s">
        <v>40</v>
      </c>
      <c r="AE22" s="201" t="s">
        <v>24</v>
      </c>
      <c r="AF22" s="201" t="s">
        <v>34</v>
      </c>
      <c r="AG22" s="201" t="s">
        <v>21</v>
      </c>
      <c r="AH22" s="201" t="s">
        <v>35</v>
      </c>
      <c r="AI22" s="99">
        <f t="shared" si="2"/>
        <v>9</v>
      </c>
      <c r="AJ22" s="100">
        <f t="shared" si="3"/>
        <v>6</v>
      </c>
      <c r="AK22" s="101">
        <f t="shared" si="4"/>
        <v>4</v>
      </c>
      <c r="AL22" s="104" t="s">
        <v>48</v>
      </c>
      <c r="AM22" s="98"/>
      <c r="AN22" s="55">
        <f t="shared" si="5"/>
        <v>0</v>
      </c>
      <c r="AO22" s="55">
        <f t="shared" si="6"/>
        <v>9</v>
      </c>
      <c r="AP22" s="55">
        <f t="shared" si="7"/>
        <v>2</v>
      </c>
      <c r="AQ22" s="55">
        <f t="shared" si="8"/>
        <v>2</v>
      </c>
      <c r="AR22">
        <f t="shared" si="9"/>
        <v>6</v>
      </c>
      <c r="AS22" s="55">
        <f t="shared" si="14"/>
        <v>4</v>
      </c>
      <c r="AT22" s="55">
        <f t="shared" si="10"/>
        <v>0</v>
      </c>
      <c r="AU22" s="55">
        <f t="shared" si="11"/>
        <v>2</v>
      </c>
      <c r="AV22" s="55">
        <f t="shared" si="12"/>
        <v>2</v>
      </c>
      <c r="AW22" s="55">
        <f t="shared" si="13"/>
        <v>0</v>
      </c>
    </row>
    <row r="23" spans="1:49" ht="14">
      <c r="A23" s="19"/>
      <c r="B23" s="434"/>
      <c r="C23" s="39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SUM(AO26)</f>
        <v>0</v>
      </c>
      <c r="AJ24" s="100">
        <f t="shared" si="3"/>
        <v>0</v>
      </c>
      <c r="AK24" s="101">
        <f>SUM(AP26:AQ26)</f>
        <v>0</v>
      </c>
      <c r="AL24" s="373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8" t="s">
        <v>62</v>
      </c>
      <c r="B26" s="1258"/>
      <c r="C26" s="1258"/>
      <c r="D26" s="65"/>
      <c r="E26" s="450"/>
      <c r="F26" s="47"/>
      <c r="G26" s="451"/>
      <c r="H26" s="46"/>
      <c r="I26" s="63"/>
      <c r="J26" s="453"/>
      <c r="K26" s="454"/>
      <c r="L26" s="455"/>
      <c r="M26" s="46"/>
      <c r="N26" s="46"/>
      <c r="O26" s="67"/>
      <c r="P26" s="456"/>
      <c r="Q26" s="458"/>
      <c r="R26" s="65"/>
      <c r="S26" s="46"/>
      <c r="T26" s="371"/>
      <c r="U26" s="450"/>
      <c r="V26" s="450"/>
      <c r="W26" s="46"/>
      <c r="X26" s="459"/>
      <c r="Y26" s="46"/>
      <c r="Z26" s="46"/>
      <c r="AA26" s="46"/>
      <c r="AB26" s="461"/>
      <c r="AC26" s="46"/>
      <c r="AD26" s="127"/>
      <c r="AE26" s="89"/>
      <c r="AF26" s="46"/>
      <c r="AG26" s="41"/>
      <c r="AH26" s="107"/>
      <c r="AI26" s="108"/>
      <c r="AJ26" s="109"/>
      <c r="AK26" s="110"/>
      <c r="AL26" s="111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 t="s">
        <v>67</v>
      </c>
      <c r="M27" s="1290" t="s">
        <v>135</v>
      </c>
      <c r="N27" s="1311"/>
      <c r="O27" s="1290"/>
      <c r="P27" s="1290"/>
      <c r="Q27" s="1319" t="s">
        <v>186</v>
      </c>
      <c r="R27" s="1291"/>
      <c r="S27" s="1290"/>
      <c r="T27" s="1290" t="s">
        <v>144</v>
      </c>
      <c r="U27" s="1290"/>
      <c r="V27" s="1290"/>
      <c r="W27" s="1290"/>
      <c r="X27" s="1319" t="s">
        <v>186</v>
      </c>
      <c r="Y27" s="1290"/>
      <c r="Z27" s="1290" t="s">
        <v>84</v>
      </c>
      <c r="AA27" s="1290"/>
      <c r="AB27" s="1290"/>
      <c r="AC27" s="1290"/>
      <c r="AD27" s="1290"/>
      <c r="AE27" s="1290" t="s">
        <v>90</v>
      </c>
      <c r="AF27" s="1311"/>
      <c r="AG27" s="1286"/>
      <c r="AH27" s="1286"/>
      <c r="AI27" s="1333"/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9"/>
      <c r="R28" s="1291"/>
      <c r="S28" s="1290"/>
      <c r="T28" s="1290"/>
      <c r="U28" s="1290"/>
      <c r="V28" s="1290"/>
      <c r="W28" s="1290"/>
      <c r="X28" s="1319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9"/>
      <c r="R29" s="1291"/>
      <c r="S29" s="1290"/>
      <c r="T29" s="1290"/>
      <c r="U29" s="1290"/>
      <c r="V29" s="1290"/>
      <c r="W29" s="1290"/>
      <c r="X29" s="1319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9"/>
      <c r="R30" s="1291"/>
      <c r="S30" s="1290"/>
      <c r="T30" s="1290"/>
      <c r="U30" s="1290"/>
      <c r="V30" s="1290"/>
      <c r="W30" s="1290"/>
      <c r="X30" s="1319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9"/>
      <c r="R31" s="1291"/>
      <c r="S31" s="1290"/>
      <c r="T31" s="1290"/>
      <c r="U31" s="1290"/>
      <c r="V31" s="1290"/>
      <c r="W31" s="1290"/>
      <c r="X31" s="1319"/>
      <c r="Y31" s="1290"/>
      <c r="Z31" s="1290"/>
      <c r="AA31" s="1290"/>
      <c r="AB31" s="1290"/>
      <c r="AC31" s="1290"/>
      <c r="AD31" s="1290"/>
      <c r="AE31" s="1290"/>
      <c r="AF31" s="1311"/>
      <c r="AG31" s="1287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0"/>
      <c r="H32" s="1290"/>
      <c r="I32" s="1290"/>
      <c r="J32" s="1290"/>
      <c r="K32" s="1290"/>
      <c r="L32" s="1290"/>
      <c r="M32" s="1290"/>
      <c r="N32" s="1311"/>
      <c r="O32" s="1290"/>
      <c r="P32" s="1290"/>
      <c r="Q32" s="1319"/>
      <c r="R32" s="1291"/>
      <c r="S32" s="1290"/>
      <c r="T32" s="1290"/>
      <c r="U32" s="1290"/>
      <c r="V32" s="1290"/>
      <c r="W32" s="1290"/>
      <c r="X32" s="1319"/>
      <c r="Y32" s="1290"/>
      <c r="Z32" s="1290"/>
      <c r="AA32" s="1290"/>
      <c r="AB32" s="1290"/>
      <c r="AC32" s="1290"/>
      <c r="AD32" s="1290"/>
      <c r="AE32" s="1290"/>
      <c r="AF32" s="1311"/>
      <c r="AG32" s="1288"/>
      <c r="AH32" s="1288"/>
      <c r="AI32" s="1339"/>
      <c r="AJ32" s="1340"/>
      <c r="AK32" s="1340"/>
      <c r="AL32" s="1341"/>
    </row>
    <row r="33" spans="3:34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4" ht="14">
      <c r="C34" s="54">
        <v>0.27083333333333298</v>
      </c>
      <c r="D34" s="55">
        <f t="shared" ref="D34:AH34" si="15">COUNTIF(D7:D24,"6：30")</f>
        <v>0</v>
      </c>
      <c r="E34" s="55">
        <f t="shared" si="15"/>
        <v>0</v>
      </c>
      <c r="F34" s="55">
        <f t="shared" si="15"/>
        <v>0</v>
      </c>
      <c r="G34" s="55">
        <f t="shared" si="15"/>
        <v>0</v>
      </c>
      <c r="H34" s="55">
        <f t="shared" si="15"/>
        <v>0</v>
      </c>
      <c r="I34" s="55">
        <f t="shared" si="15"/>
        <v>0</v>
      </c>
      <c r="J34" s="55">
        <f t="shared" si="15"/>
        <v>0</v>
      </c>
      <c r="K34" s="55">
        <f t="shared" si="15"/>
        <v>0</v>
      </c>
      <c r="L34" s="55">
        <f t="shared" si="15"/>
        <v>0</v>
      </c>
      <c r="M34" s="55">
        <f t="shared" si="15"/>
        <v>0</v>
      </c>
      <c r="N34" s="55">
        <f t="shared" si="15"/>
        <v>0</v>
      </c>
      <c r="O34" s="55">
        <f t="shared" si="15"/>
        <v>0</v>
      </c>
      <c r="P34" s="55">
        <f t="shared" si="15"/>
        <v>0</v>
      </c>
      <c r="Q34" s="55">
        <f t="shared" si="15"/>
        <v>0</v>
      </c>
      <c r="R34" s="55">
        <f t="shared" si="15"/>
        <v>0</v>
      </c>
      <c r="S34" s="55">
        <f t="shared" si="15"/>
        <v>0</v>
      </c>
      <c r="T34" s="55">
        <f t="shared" si="15"/>
        <v>0</v>
      </c>
      <c r="U34" s="55">
        <f t="shared" si="15"/>
        <v>0</v>
      </c>
      <c r="V34" s="55">
        <f t="shared" si="15"/>
        <v>0</v>
      </c>
      <c r="W34" s="55">
        <f t="shared" si="15"/>
        <v>0</v>
      </c>
      <c r="X34" s="55">
        <f t="shared" si="15"/>
        <v>0</v>
      </c>
      <c r="Y34" s="55">
        <f t="shared" si="15"/>
        <v>0</v>
      </c>
      <c r="Z34" s="55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5">
        <f t="shared" si="15"/>
        <v>0</v>
      </c>
      <c r="AE34" s="55">
        <f t="shared" si="15"/>
        <v>0</v>
      </c>
      <c r="AF34" s="55">
        <f t="shared" si="15"/>
        <v>0</v>
      </c>
      <c r="AG34" s="55">
        <f t="shared" si="15"/>
        <v>0</v>
      </c>
      <c r="AH34" s="55">
        <f t="shared" si="15"/>
        <v>0</v>
      </c>
    </row>
    <row r="35" spans="3:34" ht="14">
      <c r="C35" s="54">
        <v>0.41666666666666702</v>
      </c>
      <c r="D35" s="55">
        <f t="shared" ref="D35:AH35" si="16">COUNTIF(D8:D25,"10:00")</f>
        <v>0</v>
      </c>
      <c r="E35" s="55">
        <f t="shared" si="16"/>
        <v>0</v>
      </c>
      <c r="F35" s="55">
        <f t="shared" si="16"/>
        <v>0</v>
      </c>
      <c r="G35" s="55">
        <f t="shared" si="16"/>
        <v>0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 t="shared" si="16"/>
        <v>0</v>
      </c>
      <c r="L35" s="55">
        <f t="shared" si="16"/>
        <v>0</v>
      </c>
      <c r="M35" s="55">
        <f t="shared" si="16"/>
        <v>0</v>
      </c>
      <c r="N35" s="55">
        <f t="shared" si="16"/>
        <v>0</v>
      </c>
      <c r="O35" s="55">
        <f t="shared" si="16"/>
        <v>0</v>
      </c>
      <c r="P35" s="55">
        <f t="shared" si="16"/>
        <v>1</v>
      </c>
      <c r="Q35" s="55">
        <f t="shared" si="16"/>
        <v>0</v>
      </c>
      <c r="R35" s="55">
        <f t="shared" si="16"/>
        <v>0</v>
      </c>
      <c r="S35" s="55">
        <f t="shared" si="16"/>
        <v>0</v>
      </c>
      <c r="T35" s="55">
        <f t="shared" si="16"/>
        <v>1</v>
      </c>
      <c r="U35" s="55">
        <f t="shared" si="16"/>
        <v>0</v>
      </c>
      <c r="V35" s="55">
        <f t="shared" si="16"/>
        <v>0</v>
      </c>
      <c r="W35" s="55">
        <f t="shared" si="16"/>
        <v>0</v>
      </c>
      <c r="X35" s="55">
        <f t="shared" si="16"/>
        <v>0</v>
      </c>
      <c r="Y35" s="55">
        <f t="shared" si="16"/>
        <v>0</v>
      </c>
      <c r="Z35" s="55">
        <f t="shared" si="16"/>
        <v>0</v>
      </c>
      <c r="AA35" s="55">
        <f t="shared" si="16"/>
        <v>0</v>
      </c>
      <c r="AB35" s="55">
        <f t="shared" si="16"/>
        <v>0</v>
      </c>
      <c r="AC35" s="55">
        <f t="shared" si="16"/>
        <v>0</v>
      </c>
      <c r="AD35" s="55">
        <f t="shared" si="16"/>
        <v>1</v>
      </c>
      <c r="AE35" s="55">
        <f t="shared" si="16"/>
        <v>0</v>
      </c>
      <c r="AF35" s="55">
        <f t="shared" si="16"/>
        <v>0</v>
      </c>
      <c r="AG35" s="55">
        <f t="shared" si="16"/>
        <v>0</v>
      </c>
      <c r="AH35" s="55">
        <f t="shared" si="16"/>
        <v>0</v>
      </c>
    </row>
    <row r="36" spans="3:34" ht="14">
      <c r="C36" t="s">
        <v>69</v>
      </c>
      <c r="D36" s="55">
        <f t="shared" ref="D36:AH36" si="17">COUNTIF(D8:D26,"2早")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  <c r="AH36" s="55">
        <f t="shared" si="17"/>
        <v>1</v>
      </c>
    </row>
    <row r="37" spans="3:34" ht="14" outlineLevel="1">
      <c r="C37" t="s">
        <v>42</v>
      </c>
      <c r="D37" s="55">
        <f t="shared" ref="D37:AH37" si="18">COUNTIF(D8:D25,"2オ")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  <c r="AH37" s="55">
        <f t="shared" si="18"/>
        <v>1</v>
      </c>
    </row>
    <row r="38" spans="3:34" s="1" customFormat="1" ht="14" outlineLevel="1">
      <c r="C38" s="1" t="s">
        <v>24</v>
      </c>
      <c r="D38" s="55">
        <f t="shared" ref="D38:AH38" si="19">COUNTIF(D8:D25,"2－")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  <c r="AH38" s="55">
        <f t="shared" si="19"/>
        <v>1</v>
      </c>
    </row>
    <row r="39" spans="3:34" s="1" customFormat="1" ht="14" outlineLevel="1">
      <c r="C39" s="1" t="s">
        <v>41</v>
      </c>
      <c r="D39" s="55">
        <f t="shared" ref="D39:AH39" si="20">COUNTIF(D8:D25,"3早")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  <c r="AH39" s="55">
        <f t="shared" si="20"/>
        <v>1</v>
      </c>
    </row>
    <row r="40" spans="3:34" s="1" customFormat="1" ht="14" outlineLevel="1">
      <c r="C40" s="1" t="s">
        <v>36</v>
      </c>
      <c r="D40" s="55">
        <f t="shared" ref="D40:AH40" si="21">COUNTIF(D8:D25,"3オ")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  <c r="AH40" s="55">
        <f t="shared" si="21"/>
        <v>1</v>
      </c>
    </row>
    <row r="41" spans="3:34" s="1" customFormat="1" ht="14" outlineLevel="1">
      <c r="C41" s="1" t="s">
        <v>28</v>
      </c>
      <c r="D41" s="55">
        <f t="shared" ref="D41:AH41" si="22">COUNTIF(D8:D25,"3－")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  <c r="AH41" s="55">
        <f t="shared" si="22"/>
        <v>1</v>
      </c>
    </row>
    <row r="42" spans="3:34" s="1" customFormat="1" ht="14"/>
    <row r="43" spans="3:34" s="1" customFormat="1" ht="14"/>
    <row r="44" spans="3:34" s="1" customFormat="1" ht="14"/>
  </sheetData>
  <mergeCells count="51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T27:T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I27:AL32"/>
    <mergeCell ref="A27:B32"/>
    <mergeCell ref="M1:R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</mergeCells>
  <phoneticPr fontId="114"/>
  <conditionalFormatting sqref="D8">
    <cfRule type="expression" dxfId="9115" priority="124">
      <formula>COUNTIF(D8,"*有*")</formula>
    </cfRule>
  </conditionalFormatting>
  <conditionalFormatting sqref="D12">
    <cfRule type="expression" dxfId="9114" priority="51" stopIfTrue="1">
      <formula>AND(WEEKDAY(D$5)=1)</formula>
    </cfRule>
    <cfRule type="expression" dxfId="9113" priority="50" stopIfTrue="1">
      <formula>AND(WEEKDAY(XER$5)=1)</formula>
    </cfRule>
    <cfRule type="expression" dxfId="9112" priority="49">
      <formula>AND(WEEKDAY(D$5)=1)</formula>
    </cfRule>
  </conditionalFormatting>
  <conditionalFormatting sqref="D18:D22">
    <cfRule type="expression" dxfId="9111" priority="346" stopIfTrue="1">
      <formula>AND(WEEKDAY(D$5)=1)</formula>
    </cfRule>
  </conditionalFormatting>
  <conditionalFormatting sqref="D13:E14">
    <cfRule type="expression" dxfId="9110" priority="372" stopIfTrue="1">
      <formula>AND(WEEKDAY(D$5)=1)</formula>
    </cfRule>
  </conditionalFormatting>
  <conditionalFormatting sqref="D23:G23">
    <cfRule type="expression" dxfId="9109" priority="493" stopIfTrue="1">
      <formula>AND(WEEKDAY(D$5)=1)</formula>
    </cfRule>
  </conditionalFormatting>
  <conditionalFormatting sqref="D11:I11">
    <cfRule type="expression" dxfId="9108" priority="337" stopIfTrue="1">
      <formula>AND(WEEKDAY(D$5)=1)</formula>
    </cfRule>
  </conditionalFormatting>
  <conditionalFormatting sqref="D15:I16">
    <cfRule type="expression" dxfId="9107" priority="445" stopIfTrue="1">
      <formula>AND(WEEKDAY(D$5)=1)</formula>
    </cfRule>
    <cfRule type="expression" dxfId="9106" priority="481" stopIfTrue="1">
      <formula>AND(WEEKDAY(D$5)=1)</formula>
    </cfRule>
  </conditionalFormatting>
  <conditionalFormatting sqref="D14:N14">
    <cfRule type="expression" dxfId="9105" priority="368" stopIfTrue="1">
      <formula>AND(WEEKDAY(D$5)=1)</formula>
    </cfRule>
  </conditionalFormatting>
  <conditionalFormatting sqref="D21:P21">
    <cfRule type="expression" dxfId="9104" priority="467" stopIfTrue="1">
      <formula>AND(WEEKDAY(D$5)=1)</formula>
    </cfRule>
  </conditionalFormatting>
  <conditionalFormatting sqref="D25:AF25">
    <cfRule type="expression" dxfId="9103" priority="380" stopIfTrue="1">
      <formula>AND(WEEKDAY(D$5)=1)</formula>
    </cfRule>
  </conditionalFormatting>
  <conditionalFormatting sqref="D5:AH7">
    <cfRule type="expression" dxfId="9102" priority="52" stopIfTrue="1">
      <formula>AND(WEEKDAY(D$5)=1)</formula>
    </cfRule>
  </conditionalFormatting>
  <conditionalFormatting sqref="E8">
    <cfRule type="expression" dxfId="9101" priority="187" stopIfTrue="1">
      <formula>AND(WEEKDAY(E$5)=1)</formula>
    </cfRule>
  </conditionalFormatting>
  <conditionalFormatting sqref="E12">
    <cfRule type="expression" dxfId="9100" priority="357" stopIfTrue="1">
      <formula>AND(WEEKDAY(D$5)=1)</formula>
    </cfRule>
  </conditionalFormatting>
  <conditionalFormatting sqref="E18:E20">
    <cfRule type="expression" dxfId="9099" priority="362" stopIfTrue="1">
      <formula>AND(WEEKDAY(E$5)=1)</formula>
    </cfRule>
  </conditionalFormatting>
  <conditionalFormatting sqref="E18:G18">
    <cfRule type="expression" dxfId="9098" priority="484" stopIfTrue="1">
      <formula>AND(WEEKDAY(E$5)=1)</formula>
    </cfRule>
  </conditionalFormatting>
  <conditionalFormatting sqref="E10:H10">
    <cfRule type="expression" dxfId="9097" priority="180" stopIfTrue="1">
      <formula>AND(WEEKDAY(E$5)=1)</formula>
    </cfRule>
  </conditionalFormatting>
  <conditionalFormatting sqref="E22:T22 AB22:AF22">
    <cfRule type="expression" dxfId="9096" priority="355" stopIfTrue="1">
      <formula>AND(WEEKDAY(E$5)=1)</formula>
    </cfRule>
  </conditionalFormatting>
  <conditionalFormatting sqref="F9 I9">
    <cfRule type="expression" dxfId="9095" priority="336" stopIfTrue="1">
      <formula>AND(WEEKDAY(F$5)=1)</formula>
    </cfRule>
  </conditionalFormatting>
  <conditionalFormatting sqref="F18:F19">
    <cfRule type="expression" dxfId="9094" priority="360" stopIfTrue="1">
      <formula>AND(WEEKDAY(F$5)=1)</formula>
    </cfRule>
  </conditionalFormatting>
  <conditionalFormatting sqref="F20">
    <cfRule type="expression" dxfId="9093" priority="179" stopIfTrue="1">
      <formula>AND(WEEKDAY(F$5)=1)</formula>
    </cfRule>
  </conditionalFormatting>
  <conditionalFormatting sqref="F11:H12">
    <cfRule type="expression" dxfId="9092" priority="287" stopIfTrue="1">
      <formula>AND(WEEKDAY(F$5)=1)</formula>
    </cfRule>
  </conditionalFormatting>
  <conditionalFormatting sqref="F13:M13">
    <cfRule type="expression" dxfId="9091" priority="302" stopIfTrue="1">
      <formula>AND(WEEKDAY(F$5)=1)</formula>
    </cfRule>
  </conditionalFormatting>
  <conditionalFormatting sqref="G17:G18">
    <cfRule type="expression" dxfId="9090" priority="223" stopIfTrue="1">
      <formula>AND(WEEKDAY(G$5)=1)</formula>
    </cfRule>
  </conditionalFormatting>
  <conditionalFormatting sqref="G18:G20">
    <cfRule type="expression" dxfId="9089" priority="361" stopIfTrue="1">
      <formula>AND(WEEKDAY(G$5)=1)</formula>
    </cfRule>
  </conditionalFormatting>
  <conditionalFormatting sqref="G20">
    <cfRule type="expression" dxfId="9088" priority="485" stopIfTrue="1">
      <formula>AND(WEEKDAY(G$5)=1)</formula>
    </cfRule>
  </conditionalFormatting>
  <conditionalFormatting sqref="G21:G23">
    <cfRule type="expression" dxfId="9087" priority="214" stopIfTrue="1">
      <formula>AND(WEEKDAY(G$5)=1)</formula>
    </cfRule>
  </conditionalFormatting>
  <conditionalFormatting sqref="G9:H9">
    <cfRule type="expression" dxfId="9086" priority="189" stopIfTrue="1">
      <formula>AND(WEEKDAY(G$5)=1)</formula>
    </cfRule>
  </conditionalFormatting>
  <conditionalFormatting sqref="G17:O17">
    <cfRule type="expression" dxfId="9085" priority="219" stopIfTrue="1">
      <formula>AND(WEEKDAY(G$5)=1)</formula>
    </cfRule>
  </conditionalFormatting>
  <conditionalFormatting sqref="G19:Z19">
    <cfRule type="expression" dxfId="9084" priority="255" stopIfTrue="1">
      <formula>AND(WEEKDAY(G$5)=1)</formula>
    </cfRule>
  </conditionalFormatting>
  <conditionalFormatting sqref="H12:I12 F13:M13">
    <cfRule type="expression" dxfId="9083" priority="339" stopIfTrue="1">
      <formula>AND(WEEKDAY(F$5)=1)</formula>
    </cfRule>
  </conditionalFormatting>
  <conditionalFormatting sqref="H18:I18">
    <cfRule type="expression" dxfId="9082" priority="137" stopIfTrue="1">
      <formula>AND(WEEKDAY(H$5)=1)</formula>
    </cfRule>
  </conditionalFormatting>
  <conditionalFormatting sqref="H20:I21">
    <cfRule type="expression" dxfId="9081" priority="127" stopIfTrue="1">
      <formula>AND(WEEKDAY(H$5)=1)</formula>
    </cfRule>
  </conditionalFormatting>
  <conditionalFormatting sqref="H23:I23">
    <cfRule type="expression" dxfId="9080" priority="133" stopIfTrue="1">
      <formula>AND(WEEKDAY(H$5)=1)</formula>
    </cfRule>
  </conditionalFormatting>
  <conditionalFormatting sqref="H22:J22">
    <cfRule type="expression" dxfId="9079" priority="215" stopIfTrue="1">
      <formula>AND(WEEKDAY(H$5)=1)</formula>
    </cfRule>
  </conditionalFormatting>
  <conditionalFormatting sqref="I9:I12">
    <cfRule type="expression" dxfId="9078" priority="295" stopIfTrue="1">
      <formula>AND(WEEKDAY(I$5)=1)</formula>
    </cfRule>
  </conditionalFormatting>
  <conditionalFormatting sqref="I17">
    <cfRule type="expression" dxfId="9077" priority="418" stopIfTrue="1">
      <formula>AND(WEEKDAY(I$5)=1)</formula>
    </cfRule>
  </conditionalFormatting>
  <conditionalFormatting sqref="J11:J12">
    <cfRule type="expression" dxfId="9076" priority="307" stopIfTrue="1">
      <formula>AND(WEEKDAY(J$5)=1)</formula>
    </cfRule>
  </conditionalFormatting>
  <conditionalFormatting sqref="J16:J19">
    <cfRule type="expression" dxfId="9075" priority="430" stopIfTrue="1">
      <formula>AND(WEEKDAY(J$5)=1)</formula>
    </cfRule>
  </conditionalFormatting>
  <conditionalFormatting sqref="J17:J18">
    <cfRule type="expression" dxfId="9074" priority="254" stopIfTrue="1">
      <formula>AND(WEEKDAY(J$5)=1)</formula>
    </cfRule>
  </conditionalFormatting>
  <conditionalFormatting sqref="J20:J23">
    <cfRule type="expression" dxfId="9073" priority="126" stopIfTrue="1">
      <formula>AND(WEEKDAY(J$5)=1)</formula>
    </cfRule>
  </conditionalFormatting>
  <conditionalFormatting sqref="J15:K15 M15">
    <cfRule type="expression" dxfId="9072" priority="424" stopIfTrue="1">
      <formula>AND(WEEKDAY(J$5)=1)</formula>
    </cfRule>
  </conditionalFormatting>
  <conditionalFormatting sqref="J8:M8 D24:AB24">
    <cfRule type="expression" dxfId="9071" priority="301" stopIfTrue="1">
      <formula>AND(WEEKDAY(D$5)=1)</formula>
    </cfRule>
  </conditionalFormatting>
  <conditionalFormatting sqref="J12:M12">
    <cfRule type="expression" dxfId="9070" priority="39" stopIfTrue="1">
      <formula>AND(WEEKDAY(J$5)=1)</formula>
    </cfRule>
  </conditionalFormatting>
  <conditionalFormatting sqref="J8:AA9">
    <cfRule type="expression" dxfId="9069" priority="335" stopIfTrue="1">
      <formula>AND(WEEKDAY(J$5)=1)</formula>
    </cfRule>
  </conditionalFormatting>
  <conditionalFormatting sqref="K17:K20">
    <cfRule type="expression" dxfId="9068" priority="425" stopIfTrue="1">
      <formula>AND(WEEKDAY(K$5)=1)</formula>
    </cfRule>
  </conditionalFormatting>
  <conditionalFormatting sqref="K17:N17">
    <cfRule type="expression" dxfId="9067" priority="458" stopIfTrue="1">
      <formula>AND(WEEKDAY(K$5)=1)</formula>
    </cfRule>
  </conditionalFormatting>
  <conditionalFormatting sqref="K21:O23">
    <cfRule type="expression" dxfId="9066" priority="209" stopIfTrue="1">
      <formula>AND(WEEKDAY(K$5)=1)</formula>
    </cfRule>
  </conditionalFormatting>
  <conditionalFormatting sqref="K11:T11">
    <cfRule type="expression" dxfId="9065" priority="30" stopIfTrue="1">
      <formula>AND(WEEKDAY(K$5)=1)</formula>
    </cfRule>
  </conditionalFormatting>
  <conditionalFormatting sqref="K23:T23">
    <cfRule type="expression" dxfId="9064" priority="457" stopIfTrue="1">
      <formula>AND(WEEKDAY(K$5)=1)</formula>
    </cfRule>
  </conditionalFormatting>
  <conditionalFormatting sqref="K18:Z18">
    <cfRule type="expression" dxfId="9063" priority="183" stopIfTrue="1">
      <formula>AND(WEEKDAY(K$5)=1)</formula>
    </cfRule>
  </conditionalFormatting>
  <conditionalFormatting sqref="L12">
    <cfRule type="expression" dxfId="9062" priority="38" stopIfTrue="1">
      <formula>AND(WEEKDAY(XEZ$5)=1)</formula>
    </cfRule>
    <cfRule type="expression" dxfId="9061" priority="37">
      <formula>AND(WEEKDAY(L$5)=1)</formula>
    </cfRule>
  </conditionalFormatting>
  <conditionalFormatting sqref="L15">
    <cfRule type="expression" dxfId="9060" priority="193" stopIfTrue="1">
      <formula>AND(WEEKDAY(L$5)=1)</formula>
    </cfRule>
  </conditionalFormatting>
  <conditionalFormatting sqref="L20:M20">
    <cfRule type="expression" dxfId="9059" priority="175" stopIfTrue="1">
      <formula>AND(WEEKDAY(L$5)=1)</formula>
    </cfRule>
  </conditionalFormatting>
  <conditionalFormatting sqref="L9:P10">
    <cfRule type="expression" dxfId="9058" priority="125" stopIfTrue="1">
      <formula>AND(WEEKDAY(L$5)=1)</formula>
    </cfRule>
  </conditionalFormatting>
  <conditionalFormatting sqref="L8:Z11 AA8:AF13 J8:K25 D13:I25 L13:Z25 AA20:AA25 AB21:AF25 D8:I11 E12:I12 AA15:AF19 M12:Y12 AA14 AC20 AE14:AF14 AE20:AF20">
    <cfRule type="expression" dxfId="9057" priority="334">
      <formula>AND(WEEKDAY(D$5)=1)</formula>
    </cfRule>
  </conditionalFormatting>
  <conditionalFormatting sqref="M22">
    <cfRule type="expression" dxfId="9056" priority="28" stopIfTrue="1">
      <formula>AND(WEEKDAY(M$5)=1)</formula>
    </cfRule>
  </conditionalFormatting>
  <conditionalFormatting sqref="M18:O18 H19:N19">
    <cfRule type="expression" dxfId="9055" priority="431" stopIfTrue="1">
      <formula>AND(WEEKDAY(H$5)=1)</formula>
    </cfRule>
  </conditionalFormatting>
  <conditionalFormatting sqref="M16:P17">
    <cfRule type="expression" dxfId="9054" priority="448" stopIfTrue="1">
      <formula>AND(WEEKDAY(M$5)=1)</formula>
    </cfRule>
  </conditionalFormatting>
  <conditionalFormatting sqref="M20:Y20">
    <cfRule type="expression" dxfId="9053" priority="349" stopIfTrue="1">
      <formula>AND(WEEKDAY(M$5)=1)</formula>
    </cfRule>
  </conditionalFormatting>
  <conditionalFormatting sqref="M15:AA15 J16:W16">
    <cfRule type="expression" dxfId="9052" priority="482" stopIfTrue="1">
      <formula>AND(WEEKDAY(J$5)=1)</formula>
    </cfRule>
  </conditionalFormatting>
  <conditionalFormatting sqref="N8 P8:V8 L9 Q9:S9 J9:K11 L10:N10 P10:X10 L11:O11 Q11:S11 AA11:AA12 N12 P12:S12 Q13:R13">
    <cfRule type="expression" dxfId="9051" priority="340" stopIfTrue="1">
      <formula>AND(WEEKDAY(J$5)=1)</formula>
    </cfRule>
  </conditionalFormatting>
  <conditionalFormatting sqref="N11:N13">
    <cfRule type="expression" dxfId="9050" priority="42" stopIfTrue="1">
      <formula>AND(WEEKDAY(N$5)=1)</formula>
    </cfRule>
  </conditionalFormatting>
  <conditionalFormatting sqref="N18:N20">
    <cfRule type="expression" dxfId="9049" priority="351" stopIfTrue="1">
      <formula>AND(WEEKDAY(N$5)=1)</formula>
    </cfRule>
  </conditionalFormatting>
  <conditionalFormatting sqref="N22:N23">
    <cfRule type="expression" dxfId="9048" priority="25" stopIfTrue="1">
      <formula>AND(WEEKDAY(N$5)=1)</formula>
    </cfRule>
  </conditionalFormatting>
  <conditionalFormatting sqref="N19:Q20">
    <cfRule type="expression" dxfId="9047" priority="258" stopIfTrue="1">
      <formula>AND(WEEKDAY(N$5)=1)</formula>
    </cfRule>
  </conditionalFormatting>
  <conditionalFormatting sqref="O8">
    <cfRule type="expression" dxfId="9046" priority="305" stopIfTrue="1">
      <formula>AND(WEEKDAY(O$5)=1)</formula>
    </cfRule>
  </conditionalFormatting>
  <conditionalFormatting sqref="O10:O13">
    <cfRule type="expression" dxfId="9045" priority="31" stopIfTrue="1">
      <formula>AND(WEEKDAY(O$5)=1)</formula>
    </cfRule>
  </conditionalFormatting>
  <conditionalFormatting sqref="O13:O15">
    <cfRule type="expression" dxfId="9044" priority="342" stopIfTrue="1">
      <formula>AND(WEEKDAY(O$5)=1)</formula>
    </cfRule>
  </conditionalFormatting>
  <conditionalFormatting sqref="O17:O22">
    <cfRule type="expression" dxfId="9043" priority="426" stopIfTrue="1">
      <formula>AND(WEEKDAY(O$5)=1)</formula>
    </cfRule>
  </conditionalFormatting>
  <conditionalFormatting sqref="O22">
    <cfRule type="expression" dxfId="9042" priority="26" stopIfTrue="1">
      <formula>AND(WEEKDAY(O$5)=1)</formula>
    </cfRule>
  </conditionalFormatting>
  <conditionalFormatting sqref="P17:P18">
    <cfRule type="expression" dxfId="9041" priority="220" stopIfTrue="1">
      <formula>AND(WEEKDAY(P$5)=1)</formula>
    </cfRule>
  </conditionalFormatting>
  <conditionalFormatting sqref="P20:P23">
    <cfRule type="expression" dxfId="9040" priority="27" stopIfTrue="1">
      <formula>AND(WEEKDAY(P$5)=1)</formula>
    </cfRule>
  </conditionalFormatting>
  <conditionalFormatting sqref="P18:S19">
    <cfRule type="expression" dxfId="9039" priority="437" stopIfTrue="1">
      <formula>AND(WEEKDAY(P$5)=1)</formula>
    </cfRule>
  </conditionalFormatting>
  <conditionalFormatting sqref="P14:T14">
    <cfRule type="expression" dxfId="9038" priority="365" stopIfTrue="1">
      <formula>AND(WEEKDAY(P$5)=1)</formula>
    </cfRule>
  </conditionalFormatting>
  <conditionalFormatting sqref="P11:W13">
    <cfRule type="expression" dxfId="9037" priority="161" stopIfTrue="1">
      <formula>AND(WEEKDAY(P$5)=1)</formula>
    </cfRule>
  </conditionalFormatting>
  <conditionalFormatting sqref="P17:X17 AB17:AB19 P19:U19 Q20:Y20 AA14:AA15 Q18:T18">
    <cfRule type="expression" dxfId="9036" priority="486" stopIfTrue="1">
      <formula>AND(WEEKDAY(P$5)=1)</formula>
    </cfRule>
  </conditionalFormatting>
  <conditionalFormatting sqref="Q21:Q23">
    <cfRule type="expression" dxfId="9035" priority="207" stopIfTrue="1">
      <formula>AND(WEEKDAY(Q$5)=1)</formula>
    </cfRule>
  </conditionalFormatting>
  <conditionalFormatting sqref="Q17:U17">
    <cfRule type="expression" dxfId="9034" priority="216" stopIfTrue="1">
      <formula>AND(WEEKDAY(Q$5)=1)</formula>
    </cfRule>
  </conditionalFormatting>
  <conditionalFormatting sqref="R21">
    <cfRule type="expression" dxfId="9033" priority="345" stopIfTrue="1">
      <formula>AND(WEEKDAY(R$5)=1)</formula>
    </cfRule>
  </conditionalFormatting>
  <conditionalFormatting sqref="R20:S23">
    <cfRule type="expression" dxfId="9032" priority="248" stopIfTrue="1">
      <formula>AND(WEEKDAY(R$5)=1)</formula>
    </cfRule>
  </conditionalFormatting>
  <conditionalFormatting sqref="R21:Z21">
    <cfRule type="expression" dxfId="9031" priority="472" stopIfTrue="1">
      <formula>AND(WEEKDAY(R$5)=1)</formula>
    </cfRule>
  </conditionalFormatting>
  <conditionalFormatting sqref="S8:V8">
    <cfRule type="expression" dxfId="9030" priority="6" stopIfTrue="1">
      <formula>AND(WEEKDAY(S$5)=1)</formula>
    </cfRule>
    <cfRule type="expression" dxfId="9029" priority="1" stopIfTrue="1">
      <formula>AND(WEEKDAY(S$5)=1)</formula>
    </cfRule>
  </conditionalFormatting>
  <conditionalFormatting sqref="S10:V10">
    <cfRule type="expression" dxfId="9028" priority="20" stopIfTrue="1">
      <formula>AND(WEEKDAY(S$5)=1)</formula>
    </cfRule>
    <cfRule type="expression" dxfId="9027" priority="15" stopIfTrue="1">
      <formula>AND(WEEKDAY(S$5)=1)</formula>
    </cfRule>
  </conditionalFormatting>
  <conditionalFormatting sqref="S21:AA21">
    <cfRule type="expression" dxfId="9026" priority="11" stopIfTrue="1">
      <formula>AND(WEEKDAY(S$5)=1)</formula>
    </cfRule>
  </conditionalFormatting>
  <conditionalFormatting sqref="T8:T10">
    <cfRule type="expression" dxfId="9025" priority="22" stopIfTrue="1">
      <formula>AND(WEEKDAY(T$5)=1)</formula>
    </cfRule>
  </conditionalFormatting>
  <conditionalFormatting sqref="T18:T20">
    <cfRule type="expression" dxfId="9024" priority="417" stopIfTrue="1">
      <formula>AND(WEEKDAY(T$5)=1)</formula>
    </cfRule>
  </conditionalFormatting>
  <conditionalFormatting sqref="T21:T23">
    <cfRule type="expression" dxfId="9023" priority="12" stopIfTrue="1">
      <formula>AND(WEEKDAY(T$5)=1)</formula>
    </cfRule>
  </conditionalFormatting>
  <conditionalFormatting sqref="T8:V8">
    <cfRule type="expression" dxfId="9022" priority="5">
      <formula>AND(WEEKDAY(T$5)=1)</formula>
    </cfRule>
  </conditionalFormatting>
  <conditionalFormatting sqref="T10:V10">
    <cfRule type="expression" dxfId="9021" priority="19">
      <formula>AND(WEEKDAY(T$5)=1)</formula>
    </cfRule>
  </conditionalFormatting>
  <conditionalFormatting sqref="T10:Z11">
    <cfRule type="expression" dxfId="9020" priority="284" stopIfTrue="1">
      <formula>AND(WEEKDAY(T$5)=1)</formula>
    </cfRule>
  </conditionalFormatting>
  <conditionalFormatting sqref="U12">
    <cfRule type="expression" dxfId="9019" priority="343" stopIfTrue="1">
      <formula>AND(WEEKDAY(U$5)=1)</formula>
    </cfRule>
  </conditionalFormatting>
  <conditionalFormatting sqref="U14:U15">
    <cfRule type="expression" dxfId="9018" priority="367" stopIfTrue="1">
      <formula>AND(WEEKDAY(U$5)=1)</formula>
    </cfRule>
  </conditionalFormatting>
  <conditionalFormatting sqref="U18:W19">
    <cfRule type="expression" dxfId="9017" priority="434" stopIfTrue="1">
      <formula>AND(WEEKDAY(U$5)=1)</formula>
    </cfRule>
  </conditionalFormatting>
  <conditionalFormatting sqref="U22:W23">
    <cfRule type="expression" dxfId="9016" priority="158" stopIfTrue="1">
      <formula>AND(WEEKDAY(U$5)=1)</formula>
    </cfRule>
  </conditionalFormatting>
  <conditionalFormatting sqref="U9:Z9">
    <cfRule type="expression" dxfId="9015" priority="333" stopIfTrue="1">
      <formula>AND(WEEKDAY(U$5)=1)</formula>
    </cfRule>
  </conditionalFormatting>
  <conditionalFormatting sqref="U13:Z13">
    <cfRule type="expression" dxfId="9014" priority="160" stopIfTrue="1">
      <formula>AND(WEEKDAY(U$5)=1)</formula>
    </cfRule>
  </conditionalFormatting>
  <conditionalFormatting sqref="V17:V18">
    <cfRule type="expression" dxfId="9013" priority="218" stopIfTrue="1">
      <formula>AND(WEEKDAY(V$5)=1)</formula>
    </cfRule>
  </conditionalFormatting>
  <conditionalFormatting sqref="V12:Z12">
    <cfRule type="expression" dxfId="9012" priority="48" stopIfTrue="1">
      <formula>AND(WEEKDAY(V$5)=1)</formula>
    </cfRule>
  </conditionalFormatting>
  <conditionalFormatting sqref="V14:AA14">
    <cfRule type="expression" dxfId="9011" priority="454" stopIfTrue="1">
      <formula>AND(WEEKDAY(V$5)=1)</formula>
    </cfRule>
  </conditionalFormatting>
  <conditionalFormatting sqref="W17:AB17">
    <cfRule type="expression" dxfId="9010" priority="262" stopIfTrue="1">
      <formula>AND(WEEKDAY(W$5)=1)</formula>
    </cfRule>
  </conditionalFormatting>
  <conditionalFormatting sqref="X18">
    <cfRule type="expression" dxfId="9009" priority="353" stopIfTrue="1">
      <formula>AND(WEEKDAY(X$5)=1)</formula>
    </cfRule>
  </conditionalFormatting>
  <conditionalFormatting sqref="X19:Y19">
    <cfRule type="expression" dxfId="9008" priority="411" stopIfTrue="1">
      <formula>AND(WEEKDAY(X$5)=1)</formula>
    </cfRule>
  </conditionalFormatting>
  <conditionalFormatting sqref="X23:Z23">
    <cfRule type="expression" dxfId="9007" priority="150" stopIfTrue="1">
      <formula>AND(WEEKDAY(X$5)=1)</formula>
    </cfRule>
  </conditionalFormatting>
  <conditionalFormatting sqref="X22:AA22">
    <cfRule type="expression" dxfId="9006" priority="147" stopIfTrue="1">
      <formula>AND(WEEKDAY(X$5)=1)</formula>
    </cfRule>
  </conditionalFormatting>
  <conditionalFormatting sqref="X16:AD16">
    <cfRule type="expression" dxfId="9005" priority="102" stopIfTrue="1">
      <formula>AND(WEEKDAY(X$5)=1)</formula>
    </cfRule>
  </conditionalFormatting>
  <conditionalFormatting sqref="Y14:Z14">
    <cfRule type="expression" dxfId="9004" priority="112" stopIfTrue="1">
      <formula>AND(WEEKDAY(Y$5)=1)</formula>
    </cfRule>
  </conditionalFormatting>
  <conditionalFormatting sqref="Y16:Z16">
    <cfRule type="expression" dxfId="9003" priority="101">
      <formula>AND(WEEKDAY(Y$5)=1)</formula>
    </cfRule>
  </conditionalFormatting>
  <conditionalFormatting sqref="Y17:Z18">
    <cfRule type="expression" dxfId="9002" priority="420" stopIfTrue="1">
      <formula>AND(WEEKDAY(Y$5)=1)</formula>
    </cfRule>
  </conditionalFormatting>
  <conditionalFormatting sqref="Y23:Z23">
    <cfRule type="expression" dxfId="9001" priority="122">
      <formula>AND(WEEKDAY(Y$5)=1)</formula>
    </cfRule>
  </conditionalFormatting>
  <conditionalFormatting sqref="Y23:AA23">
    <cfRule type="expression" dxfId="9000" priority="121" stopIfTrue="1">
      <formula>AND(WEEKDAY(Y$5)=1)</formula>
    </cfRule>
  </conditionalFormatting>
  <conditionalFormatting sqref="Y16:AB16">
    <cfRule type="expression" dxfId="8999" priority="99" stopIfTrue="1">
      <formula>AND(WEEKDAY(Y$5)=1)</formula>
    </cfRule>
  </conditionalFormatting>
  <conditionalFormatting sqref="Z12">
    <cfRule type="expression" dxfId="8998" priority="47" stopIfTrue="1">
      <formula>AND(WEEKDAY(J$5)=1)</formula>
    </cfRule>
    <cfRule type="expression" dxfId="8997" priority="46">
      <formula>AND(WEEKDAY(Z$5)=1)</formula>
    </cfRule>
  </conditionalFormatting>
  <conditionalFormatting sqref="Z19:Z20">
    <cfRule type="expression" dxfId="8996" priority="412" stopIfTrue="1">
      <formula>AND(WEEKDAY(Z$5)=1)</formula>
    </cfRule>
  </conditionalFormatting>
  <conditionalFormatting sqref="Z20:AA20">
    <cfRule type="expression" dxfId="8995" priority="231" stopIfTrue="1">
      <formula>AND(WEEKDAY(Z$5)=1)</formula>
    </cfRule>
  </conditionalFormatting>
  <conditionalFormatting sqref="AA10:AA14">
    <cfRule type="expression" dxfId="8994" priority="116" stopIfTrue="1">
      <formula>AND(WEEKDAY(AA$5)=1)</formula>
    </cfRule>
  </conditionalFormatting>
  <conditionalFormatting sqref="AA17:AA20">
    <cfRule type="expression" dxfId="8993" priority="421" stopIfTrue="1">
      <formula>AND(WEEKDAY(AA$5)=1)</formula>
    </cfRule>
  </conditionalFormatting>
  <conditionalFormatting sqref="AA18:AA21">
    <cfRule type="expression" dxfId="8992" priority="480" stopIfTrue="1">
      <formula>AND(WEEKDAY(AA$5)=1)</formula>
    </cfRule>
  </conditionalFormatting>
  <conditionalFormatting sqref="AA22:AA23">
    <cfRule type="expression" dxfId="8991" priority="123" stopIfTrue="1">
      <formula>AND(WEEKDAY(AA$5)=1)</formula>
    </cfRule>
  </conditionalFormatting>
  <conditionalFormatting sqref="AA18:AB19">
    <cfRule type="expression" dxfId="8990" priority="272" stopIfTrue="1">
      <formula>AND(WEEKDAY(AA$5)=1)</formula>
    </cfRule>
  </conditionalFormatting>
  <conditionalFormatting sqref="AB8:AB13">
    <cfRule type="expression" dxfId="8989" priority="279" stopIfTrue="1">
      <formula>AND(WEEKDAY(AB$5)=1)</formula>
    </cfRule>
  </conditionalFormatting>
  <conditionalFormatting sqref="AB16:AB19">
    <cfRule type="expression" dxfId="8988" priority="408" stopIfTrue="1">
      <formula>AND(WEEKDAY(AB$5)=1)</formula>
    </cfRule>
  </conditionalFormatting>
  <conditionalFormatting sqref="AB21:AB23">
    <cfRule type="expression" dxfId="8987" priority="96" stopIfTrue="1">
      <formula>AND(WEEKDAY(AB$5)=1)</formula>
    </cfRule>
    <cfRule type="expression" dxfId="8986" priority="475" stopIfTrue="1">
      <formula>AND(WEEKDAY(AB$5)=1)</formula>
    </cfRule>
  </conditionalFormatting>
  <conditionalFormatting sqref="AB17:AD17">
    <cfRule type="expression" dxfId="8985" priority="422" stopIfTrue="1">
      <formula>AND(WEEKDAY(AB$5)=1)</formula>
    </cfRule>
  </conditionalFormatting>
  <conditionalFormatting sqref="AB10:AF10">
    <cfRule type="expression" dxfId="8984" priority="299" stopIfTrue="1">
      <formula>AND(WEEKDAY(AB$5)=1)</formula>
    </cfRule>
  </conditionalFormatting>
  <conditionalFormatting sqref="AB19:AF19 V14:Z15 AE20:AF20 I16 U18:Y18 T19:Z20 J19 AA17:AA19 T17:Y17 Z17:Z18 AC20 G20 AC21:AF22 V8:Z8 AA8:AA9 D17:H17 D8 AD23:AF23 AE17:AF17 T21:AA21 D9:E9 D10 AB15:AC15 T15:T16 U16:W16">
    <cfRule type="expression" dxfId="8983" priority="465">
      <formula>AND(WEEKDAY(D$5)=1)</formula>
    </cfRule>
  </conditionalFormatting>
  <conditionalFormatting sqref="AC14">
    <cfRule type="expression" dxfId="8982" priority="95">
      <formula>AND(WEEKDAY(AC$5)=1)</formula>
    </cfRule>
    <cfRule type="expression" dxfId="8981" priority="87" stopIfTrue="1">
      <formula>AND(WEEKDAY(AC$5)=1)</formula>
    </cfRule>
  </conditionalFormatting>
  <conditionalFormatting sqref="AC16:AC17">
    <cfRule type="expression" dxfId="8980" priority="201" stopIfTrue="1">
      <formula>AND(WEEKDAY(AC$5)=1)</formula>
    </cfRule>
  </conditionalFormatting>
  <conditionalFormatting sqref="AC19:AC23">
    <cfRule type="expression" dxfId="8979" priority="77" stopIfTrue="1">
      <formula>AND(WEEKDAY(AC$5)=1)</formula>
    </cfRule>
  </conditionalFormatting>
  <conditionalFormatting sqref="AC20">
    <cfRule type="expression" dxfId="8978" priority="413" stopIfTrue="1">
      <formula>AND(WEEKDAY(AC$5)=1)</formula>
    </cfRule>
  </conditionalFormatting>
  <conditionalFormatting sqref="AC8:AF9">
    <cfRule type="expression" dxfId="8977" priority="304" stopIfTrue="1">
      <formula>AND(WEEKDAY(AC$5)=1)</formula>
    </cfRule>
  </conditionalFormatting>
  <conditionalFormatting sqref="AC11:AF13">
    <cfRule type="expression" dxfId="8976" priority="173" stopIfTrue="1">
      <formula>AND(WEEKDAY(AC$5)=1)</formula>
    </cfRule>
  </conditionalFormatting>
  <conditionalFormatting sqref="AC23:AF24">
    <cfRule type="expression" dxfId="8975" priority="97" stopIfTrue="1">
      <formula>AND(WEEKDAY(AC$5)=1)</formula>
    </cfRule>
  </conditionalFormatting>
  <conditionalFormatting sqref="AD12">
    <cfRule type="expression" dxfId="8974" priority="331" stopIfTrue="1">
      <formula>AND(WEEKDAY(AD$5)=1)</formula>
    </cfRule>
  </conditionalFormatting>
  <conditionalFormatting sqref="AD15">
    <cfRule type="expression" dxfId="8973" priority="427" stopIfTrue="1">
      <formula>AND(WEEKDAY(AD$5)=1)</formula>
    </cfRule>
  </conditionalFormatting>
  <conditionalFormatting sqref="AD19">
    <cfRule type="expression" dxfId="8972" priority="463" stopIfTrue="1">
      <formula>AND(WEEKDAY(AD$5)=1)</formula>
    </cfRule>
  </conditionalFormatting>
  <conditionalFormatting sqref="AD26">
    <cfRule type="expression" dxfId="8971" priority="196" stopIfTrue="1">
      <formula>AND(WEEKDAY(AD$5)=1)</formula>
    </cfRule>
  </conditionalFormatting>
  <conditionalFormatting sqref="AD17:AH17">
    <cfRule type="expression" dxfId="8970" priority="60" stopIfTrue="1">
      <formula>AND(WEEKDAY(AD$5)=1)</formula>
    </cfRule>
  </conditionalFormatting>
  <conditionalFormatting sqref="AE18">
    <cfRule type="expression" dxfId="8969" priority="238" stopIfTrue="1">
      <formula>AND(WEEKDAY(AE$5)=1)</formula>
    </cfRule>
  </conditionalFormatting>
  <conditionalFormatting sqref="AE22">
    <cfRule type="expression" dxfId="8968" priority="269" stopIfTrue="1">
      <formula>AND(WEEKDAY(AE$5)=1)</formula>
    </cfRule>
  </conditionalFormatting>
  <conditionalFormatting sqref="AE11:AF11">
    <cfRule type="expression" dxfId="8967" priority="73" stopIfTrue="1">
      <formula>AND(WEEKDAY(AE$5)=1)</formula>
    </cfRule>
    <cfRule type="expression" dxfId="8966" priority="75">
      <formula>AND(WEEKDAY(AE$5)=1)</formula>
    </cfRule>
  </conditionalFormatting>
  <conditionalFormatting sqref="AE14:AF14 AC14">
    <cfRule type="expression" dxfId="8965" priority="377" stopIfTrue="1">
      <formula>AND(WEEKDAY(AC$5)=1)</formula>
    </cfRule>
  </conditionalFormatting>
  <conditionalFormatting sqref="AE14:AF14">
    <cfRule type="expression" dxfId="8964" priority="69">
      <formula>AND(WEEKDAY(AE$5)=1)</formula>
    </cfRule>
    <cfRule type="expression" dxfId="8963" priority="70" stopIfTrue="1">
      <formula>AND(WEEKDAY(AE$5)=1)</formula>
    </cfRule>
  </conditionalFormatting>
  <conditionalFormatting sqref="AE20:AF20">
    <cfRule type="expression" dxfId="8962" priority="450" stopIfTrue="1">
      <formula>AND(WEEKDAY(AE$5)=1)</formula>
    </cfRule>
  </conditionalFormatting>
  <conditionalFormatting sqref="AE14:AH14">
    <cfRule type="expression" dxfId="8961" priority="63" stopIfTrue="1">
      <formula>AND(WEEKDAY(AE$5)=1)</formula>
    </cfRule>
  </conditionalFormatting>
  <conditionalFormatting sqref="AE20:AH20">
    <cfRule type="expression" dxfId="8960" priority="56" stopIfTrue="1">
      <formula>AND(WEEKDAY(AE$5)=1)</formula>
    </cfRule>
  </conditionalFormatting>
  <conditionalFormatting sqref="AG8:AH25">
    <cfRule type="expression" dxfId="8959" priority="64">
      <formula>AND(WEEKDAY(AG$5)=1)</formula>
    </cfRule>
  </conditionalFormatting>
  <conditionalFormatting sqref="AG22:AH24">
    <cfRule type="expression" dxfId="8958" priority="57" stopIfTrue="1">
      <formula>AND(WEEKDAY(AG$5)=1)</formula>
    </cfRule>
  </conditionalFormatting>
  <conditionalFormatting sqref="AG25:AH25">
    <cfRule type="expression" dxfId="8957" priority="65" stopIfTrue="1">
      <formula>AND(WEEKDAY(AG$5)=1)</formula>
    </cfRule>
  </conditionalFormatting>
  <conditionalFormatting sqref="AG26:AH26">
    <cfRule type="expression" dxfId="8956" priority="61" stopIfTrue="1">
      <formula>AND(WEEKDAY(AG$5)=1)</formula>
    </cfRule>
  </conditionalFormatting>
  <conditionalFormatting sqref="AI8:AK25 AN8:AN26">
    <cfRule type="cellIs" dxfId="8955" priority="494" stopIfTrue="1" operator="equal">
      <formula>0</formula>
    </cfRule>
  </conditionalFormatting>
  <dataValidations count="3">
    <dataValidation type="list" allowBlank="1" showInputMessage="1" showErrorMessage="1" sqref="D12 L12 Z12" xr:uid="{00000000-0002-0000-3700-000000000000}">
      <formula1>"ヤ,2早,3早,2オ,3オ,2－,3－,－,日,有,2,3,事,ﾍﾙ,ｹｱ,6:00,6:30,7:00,8:30,8:00,10:00,特,研"</formula1>
    </dataValidation>
    <dataValidation type="list" allowBlank="1" showInputMessage="1" showErrorMessage="1" sqref="E12:K12 M12:Y12 AA12:AH12 AB13 AD13 D25:AC25 AB15:AB19 AB21:AB24 AC13:AC24 AD15:AD19 AD21:AD26 AE13:AH25 D13:AA24 D8:AH11" xr:uid="{00000000-0002-0000-3700-000001000000}">
      <formula1>"ヤ,2早,3早,2オ,3オ,2－,3－,－,日,有,2,3,事,ﾍﾙ,ｹｱ,6:00,6:30,7:00,8:30,8:00,10:00,研"</formula1>
    </dataValidation>
    <dataValidation type="list" allowBlank="1" showInputMessage="1" showErrorMessage="1" sqref="AG26:AH26" xr:uid="{00000000-0002-0000-3700-000002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W44"/>
  <sheetViews>
    <sheetView workbookViewId="0">
      <selection activeCell="AE14" sqref="AE1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44562</v>
      </c>
      <c r="E5" s="11">
        <f>DATE($A$1,$D$2,2)</f>
        <v>44563</v>
      </c>
      <c r="F5" s="11">
        <f>DATE($A$1,$D$2,3)</f>
        <v>44564</v>
      </c>
      <c r="G5" s="11">
        <f>DATE($A$1,$D$2,4)</f>
        <v>44565</v>
      </c>
      <c r="H5" s="11">
        <f>DATE($A$1,$D$2,5)</f>
        <v>44566</v>
      </c>
      <c r="I5" s="11">
        <f>DATE($A$1,$D$2,6)</f>
        <v>44567</v>
      </c>
      <c r="J5" s="11">
        <f>DATE($A$1,$D$2,7)</f>
        <v>44568</v>
      </c>
      <c r="K5" s="11">
        <f>DATE($A$1,$D$2,8)</f>
        <v>44569</v>
      </c>
      <c r="L5" s="11">
        <f>DATE($A$1,$D$2,9)</f>
        <v>44570</v>
      </c>
      <c r="M5" s="11">
        <f>DATE($A$1,$D$2,10)</f>
        <v>44571</v>
      </c>
      <c r="N5" s="56">
        <f>DATE($A$1,$D$2,11)</f>
        <v>44572</v>
      </c>
      <c r="O5" s="11">
        <f>DATE($A$1,$D$2,12)</f>
        <v>44573</v>
      </c>
      <c r="P5" s="11">
        <f>DATE($A$1,$D$2,13)</f>
        <v>44574</v>
      </c>
      <c r="Q5" s="11">
        <f>DATE($A$1,$D$2,14)</f>
        <v>44575</v>
      </c>
      <c r="R5" s="11">
        <f>DATE($A$1,$D$2,15)</f>
        <v>44576</v>
      </c>
      <c r="S5" s="11">
        <f>DATE($A$1,$D$2,16)</f>
        <v>44577</v>
      </c>
      <c r="T5" s="11">
        <f>DATE($A$1,$D$2,17)</f>
        <v>44578</v>
      </c>
      <c r="U5" s="11">
        <f>DATE($A$1,$D$2,18)</f>
        <v>44579</v>
      </c>
      <c r="V5" s="11">
        <f>DATE($A$1,$D$2,19)</f>
        <v>44580</v>
      </c>
      <c r="W5" s="11">
        <f>DATE($A$1,$D$2,20)</f>
        <v>44581</v>
      </c>
      <c r="X5" s="11">
        <f>DATE($A$1,$D$2,21)</f>
        <v>44582</v>
      </c>
      <c r="Y5" s="11">
        <f>DATE($A$1,$D$2,22)</f>
        <v>44583</v>
      </c>
      <c r="Z5" s="11">
        <f>DATE($A$1,$D$2,23)</f>
        <v>44584</v>
      </c>
      <c r="AA5" s="11">
        <f>DATE($A$1,$D$2,24)</f>
        <v>44585</v>
      </c>
      <c r="AB5" s="11">
        <f>DATE($A$1,$D$2,25)</f>
        <v>44586</v>
      </c>
      <c r="AC5" s="11">
        <f>DATE($A$1,$D$2,26)</f>
        <v>44587</v>
      </c>
      <c r="AD5" s="11">
        <f>DATE($A$1,$D$2,27)</f>
        <v>44588</v>
      </c>
      <c r="AE5" s="11">
        <f>DATE($A$1,$D$2,28)</f>
        <v>44589</v>
      </c>
      <c r="AF5" s="88">
        <f>DATE($A$1,$D$2,29)</f>
        <v>44590</v>
      </c>
      <c r="AG5" s="88">
        <v>30</v>
      </c>
      <c r="AH5" s="11">
        <v>31</v>
      </c>
      <c r="AI5" s="90"/>
      <c r="AJ5" s="90"/>
      <c r="AK5" s="91"/>
      <c r="AL5" s="1267"/>
    </row>
    <row r="6" spans="1:49" ht="14">
      <c r="A6" s="1254"/>
      <c r="B6" s="1255"/>
      <c r="C6" s="1248"/>
      <c r="D6" s="194">
        <f t="shared" ref="D6:AH6" si="0">IF(MONTH(D5)&gt;$D$2,"",D5)</f>
        <v>44562</v>
      </c>
      <c r="E6" s="159">
        <f t="shared" si="0"/>
        <v>44563</v>
      </c>
      <c r="F6" s="159">
        <f t="shared" si="0"/>
        <v>44564</v>
      </c>
      <c r="G6" s="159">
        <f t="shared" si="0"/>
        <v>44565</v>
      </c>
      <c r="H6" s="159">
        <f t="shared" si="0"/>
        <v>44566</v>
      </c>
      <c r="I6" s="159">
        <f t="shared" si="0"/>
        <v>44567</v>
      </c>
      <c r="J6" s="159">
        <f t="shared" si="0"/>
        <v>44568</v>
      </c>
      <c r="K6" s="159">
        <f t="shared" si="0"/>
        <v>44569</v>
      </c>
      <c r="L6" s="159">
        <f t="shared" si="0"/>
        <v>44570</v>
      </c>
      <c r="M6" s="212">
        <f t="shared" si="0"/>
        <v>44571</v>
      </c>
      <c r="N6" s="159">
        <f t="shared" si="0"/>
        <v>44572</v>
      </c>
      <c r="O6" s="159">
        <f t="shared" si="0"/>
        <v>44573</v>
      </c>
      <c r="P6" s="159">
        <f t="shared" si="0"/>
        <v>44574</v>
      </c>
      <c r="Q6" s="159">
        <f t="shared" si="0"/>
        <v>44575</v>
      </c>
      <c r="R6" s="159">
        <f t="shared" si="0"/>
        <v>44576</v>
      </c>
      <c r="S6" s="159">
        <f t="shared" si="0"/>
        <v>44577</v>
      </c>
      <c r="T6" s="159">
        <f t="shared" si="0"/>
        <v>44578</v>
      </c>
      <c r="U6" s="159">
        <f t="shared" si="0"/>
        <v>44579</v>
      </c>
      <c r="V6" s="159">
        <f t="shared" si="0"/>
        <v>44580</v>
      </c>
      <c r="W6" s="159">
        <f t="shared" si="0"/>
        <v>44581</v>
      </c>
      <c r="X6" s="159">
        <f t="shared" si="0"/>
        <v>44582</v>
      </c>
      <c r="Y6" s="159">
        <f t="shared" si="0"/>
        <v>44583</v>
      </c>
      <c r="Z6" s="159">
        <f t="shared" si="0"/>
        <v>44584</v>
      </c>
      <c r="AA6" s="159">
        <f t="shared" si="0"/>
        <v>44585</v>
      </c>
      <c r="AB6" s="159">
        <f t="shared" si="0"/>
        <v>44586</v>
      </c>
      <c r="AC6" s="159">
        <f t="shared" si="0"/>
        <v>44587</v>
      </c>
      <c r="AD6" s="159">
        <f t="shared" si="0"/>
        <v>44588</v>
      </c>
      <c r="AE6" s="159">
        <f t="shared" si="0"/>
        <v>44589</v>
      </c>
      <c r="AF6" s="116">
        <f t="shared" si="0"/>
        <v>44590</v>
      </c>
      <c r="AG6" s="212">
        <f t="shared" si="0"/>
        <v>30</v>
      </c>
      <c r="AH6" s="431">
        <f t="shared" si="0"/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46" t="str">
        <f t="shared" ref="D7:AF7" si="1">IF(D6="","",CHOOSE(WEEKDAY(D6,1),"日","月","火","水","木","金","土"))</f>
        <v>土</v>
      </c>
      <c r="E7" s="161" t="str">
        <f t="shared" si="1"/>
        <v>日</v>
      </c>
      <c r="F7" s="134" t="str">
        <f t="shared" si="1"/>
        <v>月</v>
      </c>
      <c r="G7" s="134" t="str">
        <f t="shared" si="1"/>
        <v>火</v>
      </c>
      <c r="H7" s="134" t="str">
        <f t="shared" si="1"/>
        <v>水</v>
      </c>
      <c r="I7" s="134" t="str">
        <f t="shared" si="1"/>
        <v>木</v>
      </c>
      <c r="J7" s="134" t="str">
        <f t="shared" si="1"/>
        <v>金</v>
      </c>
      <c r="K7" s="134" t="str">
        <f t="shared" si="1"/>
        <v>土</v>
      </c>
      <c r="L7" s="161" t="str">
        <f t="shared" si="1"/>
        <v>日</v>
      </c>
      <c r="M7" s="146" t="str">
        <f t="shared" si="1"/>
        <v>月</v>
      </c>
      <c r="N7" s="134" t="str">
        <f t="shared" si="1"/>
        <v>火</v>
      </c>
      <c r="O7" s="134" t="str">
        <f t="shared" si="1"/>
        <v>水</v>
      </c>
      <c r="P7" s="134" t="str">
        <f t="shared" si="1"/>
        <v>木</v>
      </c>
      <c r="Q7" s="134" t="str">
        <f t="shared" si="1"/>
        <v>金</v>
      </c>
      <c r="R7" s="134" t="str">
        <f t="shared" si="1"/>
        <v>土</v>
      </c>
      <c r="S7" s="161" t="str">
        <f t="shared" si="1"/>
        <v>日</v>
      </c>
      <c r="T7" s="134" t="str">
        <f t="shared" si="1"/>
        <v>月</v>
      </c>
      <c r="U7" s="134" t="str">
        <f t="shared" si="1"/>
        <v>火</v>
      </c>
      <c r="V7" s="134" t="str">
        <f t="shared" si="1"/>
        <v>水</v>
      </c>
      <c r="W7" s="134" t="str">
        <f t="shared" si="1"/>
        <v>木</v>
      </c>
      <c r="X7" s="134" t="str">
        <f t="shared" si="1"/>
        <v>金</v>
      </c>
      <c r="Y7" s="134" t="str">
        <f t="shared" si="1"/>
        <v>土</v>
      </c>
      <c r="Z7" s="161" t="str">
        <f t="shared" si="1"/>
        <v>日</v>
      </c>
      <c r="AA7" s="134" t="str">
        <f t="shared" si="1"/>
        <v>月</v>
      </c>
      <c r="AB7" s="134" t="str">
        <f t="shared" si="1"/>
        <v>火</v>
      </c>
      <c r="AC7" s="134" t="str">
        <f t="shared" si="1"/>
        <v>水</v>
      </c>
      <c r="AD7" s="134" t="str">
        <f t="shared" si="1"/>
        <v>木</v>
      </c>
      <c r="AE7" s="134" t="str">
        <f t="shared" si="1"/>
        <v>金</v>
      </c>
      <c r="AF7" s="117" t="str">
        <f t="shared" si="1"/>
        <v>土</v>
      </c>
      <c r="AG7" s="146" t="s">
        <v>37</v>
      </c>
      <c r="AH7" s="134" t="s">
        <v>115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39</v>
      </c>
      <c r="D8" s="148" t="s">
        <v>37</v>
      </c>
      <c r="E8" s="107" t="s">
        <v>41</v>
      </c>
      <c r="F8" s="107" t="s">
        <v>36</v>
      </c>
      <c r="G8" s="107" t="s">
        <v>21</v>
      </c>
      <c r="H8" s="143" t="s">
        <v>21</v>
      </c>
      <c r="I8" s="107" t="s">
        <v>40</v>
      </c>
      <c r="J8" s="107" t="s">
        <v>37</v>
      </c>
      <c r="K8" s="107" t="s">
        <v>36</v>
      </c>
      <c r="L8" s="107" t="s">
        <v>28</v>
      </c>
      <c r="M8" s="148" t="s">
        <v>34</v>
      </c>
      <c r="N8" s="107" t="s">
        <v>21</v>
      </c>
      <c r="O8" s="107" t="s">
        <v>42</v>
      </c>
      <c r="P8" s="107" t="s">
        <v>36</v>
      </c>
      <c r="Q8" s="107" t="s">
        <v>21</v>
      </c>
      <c r="R8" s="107" t="s">
        <v>28</v>
      </c>
      <c r="S8" s="107" t="s">
        <v>34</v>
      </c>
      <c r="T8" s="107" t="s">
        <v>21</v>
      </c>
      <c r="U8" s="107" t="s">
        <v>41</v>
      </c>
      <c r="V8" s="107" t="s">
        <v>24</v>
      </c>
      <c r="W8" s="107" t="s">
        <v>34</v>
      </c>
      <c r="X8" s="107" t="s">
        <v>21</v>
      </c>
      <c r="Y8" s="107" t="s">
        <v>42</v>
      </c>
      <c r="Z8" s="143" t="s">
        <v>21</v>
      </c>
      <c r="AA8" s="107" t="s">
        <v>24</v>
      </c>
      <c r="AB8" s="107" t="s">
        <v>34</v>
      </c>
      <c r="AC8" s="107" t="s">
        <v>21</v>
      </c>
      <c r="AD8" s="107" t="s">
        <v>42</v>
      </c>
      <c r="AE8" s="107" t="s">
        <v>36</v>
      </c>
      <c r="AF8" s="107" t="s">
        <v>21</v>
      </c>
      <c r="AG8" s="148" t="s">
        <v>37</v>
      </c>
      <c r="AH8" s="107" t="s">
        <v>28</v>
      </c>
      <c r="AI8" s="99">
        <f t="shared" ref="AI8:AI21" si="2">SUM(AO8)</f>
        <v>9</v>
      </c>
      <c r="AJ8" s="100">
        <f t="shared" ref="AJ8:AJ24" si="3">COUNTIF(D8:AH8,"有")</f>
        <v>0</v>
      </c>
      <c r="AK8" s="101">
        <f t="shared" ref="AK8:AK21" si="4">SUM(AP8:AQ8)</f>
        <v>5</v>
      </c>
      <c r="AL8" s="102" t="s">
        <v>38</v>
      </c>
      <c r="AM8" s="103"/>
      <c r="AN8" s="55">
        <f>COUNTIF(D8:AH8,"日")</f>
        <v>3</v>
      </c>
      <c r="AO8" s="55">
        <f>COUNTIF(D8:AH8,"ヤ")</f>
        <v>9</v>
      </c>
      <c r="AP8" s="55">
        <f>COUNTIF(D8:AH8,"2－")</f>
        <v>2</v>
      </c>
      <c r="AQ8" s="55">
        <f>COUNTIF(D8:AH8,"3－")</f>
        <v>3</v>
      </c>
      <c r="AR8">
        <f>COUNTIF(E8:AI8,"有")</f>
        <v>0</v>
      </c>
      <c r="AS8" s="55">
        <f>COUNTIF(D8:AL8,"2早")</f>
        <v>1</v>
      </c>
      <c r="AT8" s="55">
        <f>COUNTIF(B8:AL8,"2オ")</f>
        <v>3</v>
      </c>
      <c r="AU8" s="55">
        <f>COUNTIF(D8:AM8,"3早")</f>
        <v>2</v>
      </c>
      <c r="AV8" s="55">
        <f>COUNTIF(D8:AN8,"3オ")</f>
        <v>4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49" t="s">
        <v>21</v>
      </c>
      <c r="E9" s="107" t="s">
        <v>37</v>
      </c>
      <c r="F9" s="143" t="s">
        <v>21</v>
      </c>
      <c r="G9" s="107" t="s">
        <v>37</v>
      </c>
      <c r="H9" s="107" t="s">
        <v>37</v>
      </c>
      <c r="I9" s="107" t="s">
        <v>37</v>
      </c>
      <c r="J9" s="107" t="s">
        <v>37</v>
      </c>
      <c r="K9" s="107" t="s">
        <v>21</v>
      </c>
      <c r="L9" s="107" t="s">
        <v>37</v>
      </c>
      <c r="M9" s="148" t="s">
        <v>41</v>
      </c>
      <c r="N9" s="107" t="s">
        <v>37</v>
      </c>
      <c r="O9" s="107" t="s">
        <v>37</v>
      </c>
      <c r="P9" s="107" t="s">
        <v>21</v>
      </c>
      <c r="Q9" s="107" t="s">
        <v>41</v>
      </c>
      <c r="R9" s="107" t="s">
        <v>41</v>
      </c>
      <c r="S9" s="107" t="s">
        <v>37</v>
      </c>
      <c r="T9" s="107" t="s">
        <v>41</v>
      </c>
      <c r="U9" s="143" t="s">
        <v>21</v>
      </c>
      <c r="V9" s="107" t="s">
        <v>41</v>
      </c>
      <c r="W9" s="107" t="s">
        <v>41</v>
      </c>
      <c r="X9" s="107" t="s">
        <v>41</v>
      </c>
      <c r="Y9" s="107" t="s">
        <v>21</v>
      </c>
      <c r="Z9" s="107" t="s">
        <v>37</v>
      </c>
      <c r="AA9" s="107" t="s">
        <v>41</v>
      </c>
      <c r="AB9" s="107" t="s">
        <v>37</v>
      </c>
      <c r="AC9" s="107" t="s">
        <v>37</v>
      </c>
      <c r="AD9" s="107" t="s">
        <v>21</v>
      </c>
      <c r="AE9" s="107" t="s">
        <v>21</v>
      </c>
      <c r="AF9" s="107" t="s">
        <v>41</v>
      </c>
      <c r="AG9" s="148" t="s">
        <v>21</v>
      </c>
      <c r="AH9" s="107" t="s">
        <v>41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12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10</v>
      </c>
      <c r="AV9" s="55">
        <f>COUNTIF(D9:AN9,"3オ")</f>
        <v>0</v>
      </c>
      <c r="AW9" s="55">
        <f>COUNTIF(F9:AP9,"10:00")</f>
        <v>0</v>
      </c>
    </row>
    <row r="10" spans="1:49" ht="14">
      <c r="A10" s="19"/>
      <c r="B10" s="20"/>
      <c r="C10" s="21"/>
      <c r="D10" s="148"/>
      <c r="E10" s="107"/>
      <c r="F10" s="107"/>
      <c r="G10" s="107"/>
      <c r="H10" s="107"/>
      <c r="I10" s="107"/>
      <c r="J10" s="107"/>
      <c r="K10" s="107"/>
      <c r="L10" s="107"/>
      <c r="M10" s="148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48"/>
      <c r="AH10" s="107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48"/>
      <c r="E11" s="107"/>
      <c r="F11" s="107"/>
      <c r="G11" s="107"/>
      <c r="H11" s="107"/>
      <c r="I11" s="107"/>
      <c r="J11" s="419"/>
      <c r="K11" s="107"/>
      <c r="L11" s="107"/>
      <c r="M11" s="148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48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48" t="s">
        <v>42</v>
      </c>
      <c r="E12" s="107" t="s">
        <v>40</v>
      </c>
      <c r="F12" s="107" t="s">
        <v>24</v>
      </c>
      <c r="G12" s="107" t="s">
        <v>34</v>
      </c>
      <c r="H12" s="107" t="s">
        <v>24</v>
      </c>
      <c r="I12" s="107" t="s">
        <v>34</v>
      </c>
      <c r="J12" s="107" t="s">
        <v>21</v>
      </c>
      <c r="K12" s="107" t="s">
        <v>24</v>
      </c>
      <c r="L12" s="107" t="s">
        <v>34</v>
      </c>
      <c r="M12" s="148" t="s">
        <v>21</v>
      </c>
      <c r="N12" s="107" t="s">
        <v>21</v>
      </c>
      <c r="O12" s="107" t="s">
        <v>40</v>
      </c>
      <c r="P12" s="107" t="s">
        <v>24</v>
      </c>
      <c r="Q12" s="107" t="s">
        <v>34</v>
      </c>
      <c r="R12" s="107" t="s">
        <v>21</v>
      </c>
      <c r="S12" s="107" t="s">
        <v>21</v>
      </c>
      <c r="T12" s="107" t="s">
        <v>42</v>
      </c>
      <c r="U12" s="107" t="s">
        <v>42</v>
      </c>
      <c r="V12" s="107" t="s">
        <v>21</v>
      </c>
      <c r="W12" s="143" t="s">
        <v>21</v>
      </c>
      <c r="X12" s="107" t="s">
        <v>40</v>
      </c>
      <c r="Y12" s="107" t="s">
        <v>36</v>
      </c>
      <c r="Z12" s="107" t="s">
        <v>24</v>
      </c>
      <c r="AA12" s="107" t="s">
        <v>34</v>
      </c>
      <c r="AB12" s="107" t="s">
        <v>24</v>
      </c>
      <c r="AC12" s="107" t="s">
        <v>34</v>
      </c>
      <c r="AD12" s="107" t="s">
        <v>21</v>
      </c>
      <c r="AE12" s="107" t="s">
        <v>42</v>
      </c>
      <c r="AF12" s="107" t="s">
        <v>21</v>
      </c>
      <c r="AG12" s="148" t="s">
        <v>40</v>
      </c>
      <c r="AH12" s="107" t="s">
        <v>24</v>
      </c>
      <c r="AI12" s="99">
        <f t="shared" si="2"/>
        <v>9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1" si="5">COUNTIF(D12:AH12,"日")</f>
        <v>0</v>
      </c>
      <c r="AO12" s="55">
        <f t="shared" ref="AO12:AO21" si="6">COUNTIF(D12:AH12,"ヤ")</f>
        <v>9</v>
      </c>
      <c r="AP12" s="55">
        <f t="shared" ref="AP12:AP21" si="7">COUNTIF(D12:AH12,"2－")</f>
        <v>7</v>
      </c>
      <c r="AQ12" s="55">
        <f t="shared" ref="AQ12:AQ21" si="8">COUNTIF(D12:AH12,"3－")</f>
        <v>0</v>
      </c>
      <c r="AR12">
        <f t="shared" ref="AR12:AR21" si="9">COUNTIF(E12:AI12,"有")</f>
        <v>0</v>
      </c>
      <c r="AS12" s="55">
        <f>COUNTIF(H12:AL12,"2早")</f>
        <v>3</v>
      </c>
      <c r="AT12" s="55">
        <f t="shared" ref="AT12:AT21" si="10">COUNTIF(B12:AL12,"2オ")</f>
        <v>4</v>
      </c>
      <c r="AU12" s="55">
        <f t="shared" ref="AU12:AU21" si="11">COUNTIF(D12:AM12,"3早")</f>
        <v>0</v>
      </c>
      <c r="AV12" s="55">
        <f t="shared" ref="AV12:AV21" si="12">COUNTIF(D12:AN12,"3オ")</f>
        <v>1</v>
      </c>
      <c r="AW12" s="55">
        <f t="shared" ref="AW12:AW21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48" t="s">
        <v>28</v>
      </c>
      <c r="E13" s="107" t="s">
        <v>34</v>
      </c>
      <c r="F13" s="107" t="s">
        <v>21</v>
      </c>
      <c r="G13" s="107" t="s">
        <v>36</v>
      </c>
      <c r="H13" s="127" t="s">
        <v>21</v>
      </c>
      <c r="I13" s="107" t="s">
        <v>41</v>
      </c>
      <c r="J13" s="107" t="s">
        <v>40</v>
      </c>
      <c r="K13" s="107" t="s">
        <v>28</v>
      </c>
      <c r="L13" s="107" t="s">
        <v>34</v>
      </c>
      <c r="M13" s="148" t="s">
        <v>21</v>
      </c>
      <c r="N13" s="107" t="s">
        <v>36</v>
      </c>
      <c r="O13" s="107" t="s">
        <v>21</v>
      </c>
      <c r="P13" s="107" t="s">
        <v>41</v>
      </c>
      <c r="Q13" s="107" t="s">
        <v>28</v>
      </c>
      <c r="R13" s="107" t="s">
        <v>34</v>
      </c>
      <c r="S13" s="143" t="s">
        <v>21</v>
      </c>
      <c r="T13" s="107" t="s">
        <v>28</v>
      </c>
      <c r="U13" s="107" t="s">
        <v>34</v>
      </c>
      <c r="V13" s="143" t="s">
        <v>21</v>
      </c>
      <c r="W13" s="107" t="s">
        <v>36</v>
      </c>
      <c r="X13" s="107" t="s">
        <v>21</v>
      </c>
      <c r="Y13" s="107" t="s">
        <v>121</v>
      </c>
      <c r="Z13" s="107" t="s">
        <v>36</v>
      </c>
      <c r="AA13" s="107" t="s">
        <v>28</v>
      </c>
      <c r="AB13" s="107" t="s">
        <v>34</v>
      </c>
      <c r="AC13" s="107" t="s">
        <v>21</v>
      </c>
      <c r="AD13" s="107" t="s">
        <v>121</v>
      </c>
      <c r="AE13" s="143" t="s">
        <v>21</v>
      </c>
      <c r="AF13" s="107" t="s">
        <v>36</v>
      </c>
      <c r="AG13" s="148" t="s">
        <v>28</v>
      </c>
      <c r="AH13" s="107" t="s">
        <v>34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1" si="14">COUNTIF(D13:AL13,"2早")</f>
        <v>1</v>
      </c>
      <c r="AT13" s="55">
        <f t="shared" si="10"/>
        <v>0</v>
      </c>
      <c r="AU13" s="55">
        <f t="shared" si="11"/>
        <v>2</v>
      </c>
      <c r="AV13" s="55">
        <f t="shared" si="12"/>
        <v>5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148" t="s">
        <v>24</v>
      </c>
      <c r="E14" s="107" t="s">
        <v>34</v>
      </c>
      <c r="F14" s="107" t="s">
        <v>28</v>
      </c>
      <c r="G14" s="107" t="s">
        <v>34</v>
      </c>
      <c r="H14" s="107" t="s">
        <v>21</v>
      </c>
      <c r="I14" s="143" t="s">
        <v>21</v>
      </c>
      <c r="J14" s="107" t="s">
        <v>42</v>
      </c>
      <c r="K14" s="107" t="s">
        <v>41</v>
      </c>
      <c r="L14" s="107" t="s">
        <v>24</v>
      </c>
      <c r="M14" s="148" t="s">
        <v>34</v>
      </c>
      <c r="N14" s="107" t="s">
        <v>21</v>
      </c>
      <c r="O14" s="107" t="s">
        <v>36</v>
      </c>
      <c r="P14" s="107" t="s">
        <v>42</v>
      </c>
      <c r="Q14" s="107" t="s">
        <v>42</v>
      </c>
      <c r="R14" s="107" t="s">
        <v>21</v>
      </c>
      <c r="S14" s="107" t="s">
        <v>24</v>
      </c>
      <c r="T14" s="107" t="s">
        <v>34</v>
      </c>
      <c r="U14" s="107" t="s">
        <v>21</v>
      </c>
      <c r="V14" s="107" t="s">
        <v>40</v>
      </c>
      <c r="W14" s="107" t="s">
        <v>28</v>
      </c>
      <c r="X14" s="107" t="s">
        <v>34</v>
      </c>
      <c r="Y14" s="107" t="s">
        <v>24</v>
      </c>
      <c r="Z14" s="107" t="s">
        <v>34</v>
      </c>
      <c r="AA14" s="107" t="s">
        <v>21</v>
      </c>
      <c r="AB14" s="107" t="s">
        <v>28</v>
      </c>
      <c r="AC14" s="107" t="s">
        <v>34</v>
      </c>
      <c r="AD14" s="107" t="s">
        <v>21</v>
      </c>
      <c r="AE14" s="107" t="s">
        <v>24</v>
      </c>
      <c r="AF14" s="107" t="s">
        <v>34</v>
      </c>
      <c r="AG14" s="148" t="s">
        <v>21</v>
      </c>
      <c r="AH14" s="107" t="s">
        <v>21</v>
      </c>
      <c r="AI14" s="99">
        <f t="shared" si="2"/>
        <v>9</v>
      </c>
      <c r="AJ14" s="100">
        <f t="shared" si="3"/>
        <v>0</v>
      </c>
      <c r="AK14" s="101">
        <f t="shared" si="4"/>
        <v>8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5</v>
      </c>
      <c r="AQ14" s="55">
        <f t="shared" si="8"/>
        <v>3</v>
      </c>
      <c r="AR14">
        <f t="shared" si="9"/>
        <v>0</v>
      </c>
      <c r="AS14" s="55">
        <f t="shared" si="14"/>
        <v>1</v>
      </c>
      <c r="AT14" s="55">
        <f t="shared" si="10"/>
        <v>3</v>
      </c>
      <c r="AU14" s="55">
        <f t="shared" si="11"/>
        <v>1</v>
      </c>
      <c r="AV14" s="55">
        <f t="shared" si="12"/>
        <v>1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48" t="s">
        <v>36</v>
      </c>
      <c r="E15" s="107" t="s">
        <v>21</v>
      </c>
      <c r="F15" s="107" t="s">
        <v>42</v>
      </c>
      <c r="G15" s="107" t="s">
        <v>40</v>
      </c>
      <c r="H15" s="107" t="s">
        <v>28</v>
      </c>
      <c r="I15" s="107" t="s">
        <v>34</v>
      </c>
      <c r="J15" s="107" t="s">
        <v>21</v>
      </c>
      <c r="K15" s="107" t="s">
        <v>42</v>
      </c>
      <c r="L15" s="107" t="s">
        <v>36</v>
      </c>
      <c r="M15" s="148" t="s">
        <v>21</v>
      </c>
      <c r="N15" s="107" t="s">
        <v>40</v>
      </c>
      <c r="O15" s="107" t="s">
        <v>24</v>
      </c>
      <c r="P15" s="107" t="s">
        <v>34</v>
      </c>
      <c r="Q15" s="143" t="s">
        <v>21</v>
      </c>
      <c r="R15" s="107" t="s">
        <v>36</v>
      </c>
      <c r="S15" s="107" t="s">
        <v>36</v>
      </c>
      <c r="T15" s="107" t="s">
        <v>21</v>
      </c>
      <c r="U15" s="107" t="s">
        <v>36</v>
      </c>
      <c r="V15" s="107" t="s">
        <v>28</v>
      </c>
      <c r="W15" s="107" t="s">
        <v>34</v>
      </c>
      <c r="X15" s="107" t="s">
        <v>21</v>
      </c>
      <c r="Y15" s="107" t="s">
        <v>40</v>
      </c>
      <c r="Z15" s="107" t="s">
        <v>42</v>
      </c>
      <c r="AA15" s="107" t="s">
        <v>21</v>
      </c>
      <c r="AB15" s="107" t="s">
        <v>41</v>
      </c>
      <c r="AC15" s="107" t="s">
        <v>40</v>
      </c>
      <c r="AD15" s="107" t="s">
        <v>24</v>
      </c>
      <c r="AE15" s="107" t="s">
        <v>34</v>
      </c>
      <c r="AF15" s="107" t="s">
        <v>21</v>
      </c>
      <c r="AG15" s="148" t="s">
        <v>41</v>
      </c>
      <c r="AH15" s="107" t="s">
        <v>21</v>
      </c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0</v>
      </c>
      <c r="AS15" s="55">
        <f t="shared" si="14"/>
        <v>4</v>
      </c>
      <c r="AT15" s="55">
        <f t="shared" si="10"/>
        <v>3</v>
      </c>
      <c r="AU15" s="55">
        <f t="shared" si="11"/>
        <v>2</v>
      </c>
      <c r="AV15" s="55">
        <f t="shared" si="12"/>
        <v>5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148" t="s">
        <v>34</v>
      </c>
      <c r="E16" s="107" t="s">
        <v>42</v>
      </c>
      <c r="F16" s="107" t="s">
        <v>21</v>
      </c>
      <c r="G16" s="107" t="s">
        <v>24</v>
      </c>
      <c r="H16" s="107" t="s">
        <v>34</v>
      </c>
      <c r="I16" s="107" t="s">
        <v>28</v>
      </c>
      <c r="J16" s="107" t="s">
        <v>34</v>
      </c>
      <c r="K16" s="107" t="s">
        <v>21</v>
      </c>
      <c r="L16" s="107" t="s">
        <v>40</v>
      </c>
      <c r="M16" s="149" t="s">
        <v>21</v>
      </c>
      <c r="N16" s="107" t="s">
        <v>41</v>
      </c>
      <c r="O16" s="107" t="s">
        <v>28</v>
      </c>
      <c r="P16" s="107" t="s">
        <v>34</v>
      </c>
      <c r="Q16" s="107" t="s">
        <v>21</v>
      </c>
      <c r="R16" s="107" t="s">
        <v>40</v>
      </c>
      <c r="S16" s="107" t="s">
        <v>40</v>
      </c>
      <c r="T16" s="107" t="s">
        <v>35</v>
      </c>
      <c r="U16" s="107" t="s">
        <v>24</v>
      </c>
      <c r="V16" s="107" t="s">
        <v>34</v>
      </c>
      <c r="W16" s="143" t="s">
        <v>21</v>
      </c>
      <c r="X16" s="143" t="s">
        <v>21</v>
      </c>
      <c r="Y16" s="143" t="s">
        <v>21</v>
      </c>
      <c r="Z16" s="107" t="s">
        <v>41</v>
      </c>
      <c r="AA16" s="107" t="s">
        <v>40</v>
      </c>
      <c r="AB16" s="107" t="s">
        <v>42</v>
      </c>
      <c r="AC16" s="107" t="s">
        <v>21</v>
      </c>
      <c r="AD16" s="107" t="s">
        <v>36</v>
      </c>
      <c r="AE16" s="107" t="s">
        <v>41</v>
      </c>
      <c r="AF16" s="107" t="s">
        <v>28</v>
      </c>
      <c r="AG16" s="148" t="s">
        <v>34</v>
      </c>
      <c r="AH16" s="107" t="s">
        <v>21</v>
      </c>
      <c r="AI16" s="99">
        <f t="shared" si="2"/>
        <v>9</v>
      </c>
      <c r="AJ16" s="100">
        <f t="shared" si="3"/>
        <v>1</v>
      </c>
      <c r="AK16" s="101">
        <f t="shared" si="4"/>
        <v>5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2</v>
      </c>
      <c r="AQ16" s="55">
        <f t="shared" si="8"/>
        <v>3</v>
      </c>
      <c r="AR16">
        <f t="shared" si="9"/>
        <v>1</v>
      </c>
      <c r="AS16" s="55">
        <f t="shared" si="14"/>
        <v>4</v>
      </c>
      <c r="AT16" s="55">
        <f t="shared" si="10"/>
        <v>2</v>
      </c>
      <c r="AU16" s="55">
        <f t="shared" si="11"/>
        <v>3</v>
      </c>
      <c r="AV16" s="55">
        <f t="shared" si="12"/>
        <v>1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48" t="s">
        <v>21</v>
      </c>
      <c r="E17" s="107" t="s">
        <v>28</v>
      </c>
      <c r="F17" s="107" t="s">
        <v>34</v>
      </c>
      <c r="G17" s="107" t="s">
        <v>21</v>
      </c>
      <c r="H17" s="107" t="s">
        <v>41</v>
      </c>
      <c r="I17" s="143" t="s">
        <v>21</v>
      </c>
      <c r="J17" s="107" t="s">
        <v>41</v>
      </c>
      <c r="K17" s="107" t="s">
        <v>40</v>
      </c>
      <c r="L17" s="107" t="s">
        <v>42</v>
      </c>
      <c r="M17" s="148" t="s">
        <v>24</v>
      </c>
      <c r="N17" s="107" t="s">
        <v>34</v>
      </c>
      <c r="O17" s="107" t="s">
        <v>21</v>
      </c>
      <c r="P17" s="107" t="s">
        <v>28</v>
      </c>
      <c r="Q17" s="107" t="s">
        <v>34</v>
      </c>
      <c r="R17" s="107" t="s">
        <v>21</v>
      </c>
      <c r="S17" s="107" t="s">
        <v>41</v>
      </c>
      <c r="T17" s="107" t="s">
        <v>40</v>
      </c>
      <c r="U17" s="107" t="s">
        <v>21</v>
      </c>
      <c r="V17" s="107" t="s">
        <v>36</v>
      </c>
      <c r="W17" s="107" t="s">
        <v>42</v>
      </c>
      <c r="X17" s="143" t="s">
        <v>28</v>
      </c>
      <c r="Y17" s="143" t="s">
        <v>34</v>
      </c>
      <c r="Z17" s="143" t="s">
        <v>21</v>
      </c>
      <c r="AA17" s="107" t="s">
        <v>42</v>
      </c>
      <c r="AB17" s="143" t="s">
        <v>21</v>
      </c>
      <c r="AC17" s="107" t="s">
        <v>41</v>
      </c>
      <c r="AD17" s="107" t="s">
        <v>40</v>
      </c>
      <c r="AE17" s="107" t="s">
        <v>40</v>
      </c>
      <c r="AF17" s="107" t="s">
        <v>24</v>
      </c>
      <c r="AG17" s="148" t="s">
        <v>34</v>
      </c>
      <c r="AH17" s="107" t="s">
        <v>21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2</v>
      </c>
      <c r="AQ17" s="55">
        <f t="shared" si="8"/>
        <v>3</v>
      </c>
      <c r="AR17">
        <f t="shared" si="9"/>
        <v>0</v>
      </c>
      <c r="AS17" s="55">
        <f t="shared" si="14"/>
        <v>4</v>
      </c>
      <c r="AT17" s="55">
        <f t="shared" si="10"/>
        <v>3</v>
      </c>
      <c r="AU17" s="55">
        <f t="shared" si="11"/>
        <v>4</v>
      </c>
      <c r="AV17" s="55">
        <f t="shared" si="12"/>
        <v>1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148" t="s">
        <v>34</v>
      </c>
      <c r="E18" s="143" t="s">
        <v>21</v>
      </c>
      <c r="F18" s="127" t="s">
        <v>40</v>
      </c>
      <c r="G18" s="107" t="s">
        <v>42</v>
      </c>
      <c r="H18" s="107" t="s">
        <v>42</v>
      </c>
      <c r="I18" s="107" t="s">
        <v>42</v>
      </c>
      <c r="J18" s="107" t="s">
        <v>36</v>
      </c>
      <c r="K18" s="107" t="s">
        <v>21</v>
      </c>
      <c r="L18" s="107" t="s">
        <v>21</v>
      </c>
      <c r="M18" s="148" t="s">
        <v>28</v>
      </c>
      <c r="N18" s="107" t="s">
        <v>34</v>
      </c>
      <c r="O18" s="107" t="s">
        <v>21</v>
      </c>
      <c r="P18" s="143" t="s">
        <v>21</v>
      </c>
      <c r="Q18" s="107" t="s">
        <v>40</v>
      </c>
      <c r="R18" s="107" t="s">
        <v>24</v>
      </c>
      <c r="S18" s="107" t="s">
        <v>34</v>
      </c>
      <c r="T18" s="107" t="s">
        <v>21</v>
      </c>
      <c r="U18" s="107" t="s">
        <v>28</v>
      </c>
      <c r="V18" s="107" t="s">
        <v>34</v>
      </c>
      <c r="W18" s="107" t="s">
        <v>21</v>
      </c>
      <c r="X18" s="107" t="s">
        <v>36</v>
      </c>
      <c r="Y18" s="107" t="s">
        <v>28</v>
      </c>
      <c r="Z18" s="107" t="s">
        <v>34</v>
      </c>
      <c r="AA18" s="107" t="s">
        <v>21</v>
      </c>
      <c r="AB18" s="107" t="s">
        <v>40</v>
      </c>
      <c r="AC18" s="107" t="s">
        <v>24</v>
      </c>
      <c r="AD18" s="107" t="s">
        <v>34</v>
      </c>
      <c r="AE18" s="107" t="s">
        <v>21</v>
      </c>
      <c r="AF18" s="107" t="s">
        <v>40</v>
      </c>
      <c r="AG18" s="148" t="s">
        <v>36</v>
      </c>
      <c r="AH18" s="107" t="s">
        <v>42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2</v>
      </c>
      <c r="AQ18" s="55">
        <f t="shared" si="8"/>
        <v>3</v>
      </c>
      <c r="AR18">
        <f t="shared" si="9"/>
        <v>0</v>
      </c>
      <c r="AS18" s="55">
        <f t="shared" si="14"/>
        <v>4</v>
      </c>
      <c r="AT18" s="55">
        <f t="shared" si="10"/>
        <v>4</v>
      </c>
      <c r="AU18" s="55">
        <f t="shared" si="11"/>
        <v>0</v>
      </c>
      <c r="AV18" s="55">
        <f t="shared" si="12"/>
        <v>3</v>
      </c>
      <c r="AW18" s="55">
        <f t="shared" si="13"/>
        <v>0</v>
      </c>
    </row>
    <row r="19" spans="1:49" ht="14">
      <c r="A19" s="19" t="s">
        <v>46</v>
      </c>
      <c r="B19" s="20" t="s">
        <v>32</v>
      </c>
      <c r="C19" s="32" t="s">
        <v>56</v>
      </c>
      <c r="D19" s="148" t="s">
        <v>41</v>
      </c>
      <c r="E19" s="107" t="s">
        <v>36</v>
      </c>
      <c r="F19" s="127" t="s">
        <v>21</v>
      </c>
      <c r="G19" s="107" t="s">
        <v>41</v>
      </c>
      <c r="H19" s="127" t="s">
        <v>40</v>
      </c>
      <c r="I19" s="143" t="s">
        <v>21</v>
      </c>
      <c r="J19" s="107" t="s">
        <v>24</v>
      </c>
      <c r="K19" s="107" t="s">
        <v>34</v>
      </c>
      <c r="L19" s="107" t="s">
        <v>21</v>
      </c>
      <c r="M19" s="148" t="s">
        <v>42</v>
      </c>
      <c r="N19" s="107" t="s">
        <v>24</v>
      </c>
      <c r="O19" s="107" t="s">
        <v>34</v>
      </c>
      <c r="P19" s="107" t="s">
        <v>21</v>
      </c>
      <c r="Q19" s="107" t="s">
        <v>36</v>
      </c>
      <c r="R19" s="107" t="s">
        <v>42</v>
      </c>
      <c r="S19" s="107" t="s">
        <v>28</v>
      </c>
      <c r="T19" s="107" t="s">
        <v>34</v>
      </c>
      <c r="U19" s="107" t="s">
        <v>21</v>
      </c>
      <c r="V19" s="107" t="s">
        <v>42</v>
      </c>
      <c r="W19" s="107" t="s">
        <v>21</v>
      </c>
      <c r="X19" s="107" t="s">
        <v>42</v>
      </c>
      <c r="Y19" s="107" t="s">
        <v>41</v>
      </c>
      <c r="Z19" s="107" t="s">
        <v>28</v>
      </c>
      <c r="AA19" s="107" t="s">
        <v>34</v>
      </c>
      <c r="AB19" s="143" t="s">
        <v>21</v>
      </c>
      <c r="AC19" s="107" t="s">
        <v>28</v>
      </c>
      <c r="AD19" s="107" t="s">
        <v>34</v>
      </c>
      <c r="AE19" s="107" t="s">
        <v>21</v>
      </c>
      <c r="AF19" s="107" t="s">
        <v>42</v>
      </c>
      <c r="AG19" s="148" t="s">
        <v>24</v>
      </c>
      <c r="AH19" s="107" t="s">
        <v>34</v>
      </c>
      <c r="AI19" s="99">
        <f t="shared" si="2"/>
        <v>8</v>
      </c>
      <c r="AJ19" s="100">
        <f t="shared" si="3"/>
        <v>0</v>
      </c>
      <c r="AK19" s="101">
        <f t="shared" si="4"/>
        <v>6</v>
      </c>
      <c r="AL19" s="104" t="s">
        <v>48</v>
      </c>
      <c r="AM19" s="98"/>
      <c r="AN19" s="55">
        <f t="shared" si="5"/>
        <v>0</v>
      </c>
      <c r="AO19" s="55">
        <f t="shared" si="6"/>
        <v>8</v>
      </c>
      <c r="AP19" s="55">
        <f t="shared" si="7"/>
        <v>3</v>
      </c>
      <c r="AQ19" s="55">
        <f t="shared" si="8"/>
        <v>3</v>
      </c>
      <c r="AR19">
        <f t="shared" si="9"/>
        <v>0</v>
      </c>
      <c r="AS19" s="55">
        <f t="shared" si="14"/>
        <v>1</v>
      </c>
      <c r="AT19" s="55">
        <f t="shared" si="10"/>
        <v>5</v>
      </c>
      <c r="AU19" s="55">
        <f t="shared" si="11"/>
        <v>3</v>
      </c>
      <c r="AV19" s="55">
        <f t="shared" si="12"/>
        <v>2</v>
      </c>
      <c r="AW19" s="55">
        <f t="shared" si="13"/>
        <v>0</v>
      </c>
    </row>
    <row r="20" spans="1:49" ht="14">
      <c r="A20" s="19" t="s">
        <v>46</v>
      </c>
      <c r="B20" s="34" t="s">
        <v>32</v>
      </c>
      <c r="C20" s="32" t="s">
        <v>57</v>
      </c>
      <c r="D20" s="148" t="s">
        <v>40</v>
      </c>
      <c r="E20" s="107" t="s">
        <v>24</v>
      </c>
      <c r="F20" s="107" t="s">
        <v>34</v>
      </c>
      <c r="G20" s="107" t="s">
        <v>21</v>
      </c>
      <c r="H20" s="107" t="s">
        <v>36</v>
      </c>
      <c r="I20" s="107" t="s">
        <v>36</v>
      </c>
      <c r="J20" s="107" t="s">
        <v>28</v>
      </c>
      <c r="K20" s="107" t="s">
        <v>34</v>
      </c>
      <c r="L20" s="107" t="s">
        <v>21</v>
      </c>
      <c r="M20" s="148" t="s">
        <v>36</v>
      </c>
      <c r="N20" s="107" t="s">
        <v>42</v>
      </c>
      <c r="O20" s="107" t="s">
        <v>41</v>
      </c>
      <c r="P20" s="107" t="s">
        <v>40</v>
      </c>
      <c r="Q20" s="107" t="s">
        <v>21</v>
      </c>
      <c r="R20" s="107" t="s">
        <v>21</v>
      </c>
      <c r="S20" s="107" t="s">
        <v>42</v>
      </c>
      <c r="T20" s="107" t="s">
        <v>24</v>
      </c>
      <c r="U20" s="107" t="s">
        <v>34</v>
      </c>
      <c r="V20" s="107" t="s">
        <v>21</v>
      </c>
      <c r="W20" s="107" t="s">
        <v>40</v>
      </c>
      <c r="X20" s="107" t="s">
        <v>24</v>
      </c>
      <c r="Y20" s="107" t="s">
        <v>34</v>
      </c>
      <c r="Z20" s="107" t="s">
        <v>21</v>
      </c>
      <c r="AA20" s="107" t="s">
        <v>21</v>
      </c>
      <c r="AB20" s="107" t="s">
        <v>36</v>
      </c>
      <c r="AC20" s="107" t="s">
        <v>36</v>
      </c>
      <c r="AD20" s="107" t="s">
        <v>28</v>
      </c>
      <c r="AE20" s="107" t="s">
        <v>34</v>
      </c>
      <c r="AF20" s="107" t="s">
        <v>21</v>
      </c>
      <c r="AG20" s="148" t="s">
        <v>42</v>
      </c>
      <c r="AH20" s="107" t="s">
        <v>36</v>
      </c>
      <c r="AI20" s="99">
        <f t="shared" si="2"/>
        <v>8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0</v>
      </c>
      <c r="AO20" s="55">
        <f t="shared" si="6"/>
        <v>8</v>
      </c>
      <c r="AP20" s="55">
        <f t="shared" si="7"/>
        <v>3</v>
      </c>
      <c r="AQ20" s="55">
        <f t="shared" si="8"/>
        <v>2</v>
      </c>
      <c r="AR20">
        <f t="shared" si="9"/>
        <v>0</v>
      </c>
      <c r="AS20" s="55">
        <f t="shared" si="14"/>
        <v>3</v>
      </c>
      <c r="AT20" s="55">
        <f t="shared" si="10"/>
        <v>3</v>
      </c>
      <c r="AU20" s="55">
        <f t="shared" si="11"/>
        <v>1</v>
      </c>
      <c r="AV20" s="55">
        <f t="shared" si="12"/>
        <v>6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8" t="s">
        <v>129</v>
      </c>
      <c r="D21" s="149" t="s">
        <v>21</v>
      </c>
      <c r="E21" s="143" t="s">
        <v>21</v>
      </c>
      <c r="F21" s="107" t="s">
        <v>41</v>
      </c>
      <c r="G21" s="107" t="s">
        <v>28</v>
      </c>
      <c r="H21" s="107" t="s">
        <v>34</v>
      </c>
      <c r="I21" s="107" t="s">
        <v>24</v>
      </c>
      <c r="J21" s="107" t="s">
        <v>34</v>
      </c>
      <c r="K21" s="107" t="s">
        <v>21</v>
      </c>
      <c r="L21" s="107" t="s">
        <v>41</v>
      </c>
      <c r="M21" s="148" t="s">
        <v>40</v>
      </c>
      <c r="N21" s="107" t="s">
        <v>28</v>
      </c>
      <c r="O21" s="107" t="s">
        <v>34</v>
      </c>
      <c r="P21" s="107" t="s">
        <v>21</v>
      </c>
      <c r="Q21" s="143" t="s">
        <v>24</v>
      </c>
      <c r="R21" s="143" t="s">
        <v>34</v>
      </c>
      <c r="S21" s="107" t="s">
        <v>21</v>
      </c>
      <c r="T21" s="107" t="s">
        <v>36</v>
      </c>
      <c r="U21" s="107" t="s">
        <v>40</v>
      </c>
      <c r="V21" s="107" t="s">
        <v>21</v>
      </c>
      <c r="W21" s="107" t="s">
        <v>24</v>
      </c>
      <c r="X21" s="107" t="s">
        <v>34</v>
      </c>
      <c r="Y21" s="107" t="s">
        <v>21</v>
      </c>
      <c r="Z21" s="107" t="s">
        <v>40</v>
      </c>
      <c r="AA21" s="107" t="s">
        <v>36</v>
      </c>
      <c r="AB21" s="107" t="s">
        <v>21</v>
      </c>
      <c r="AC21" s="107" t="s">
        <v>42</v>
      </c>
      <c r="AD21" s="107" t="s">
        <v>41</v>
      </c>
      <c r="AE21" s="143" t="s">
        <v>28</v>
      </c>
      <c r="AF21" s="143" t="s">
        <v>34</v>
      </c>
      <c r="AG21" s="148" t="s">
        <v>21</v>
      </c>
      <c r="AH21" s="107" t="s">
        <v>40</v>
      </c>
      <c r="AI21" s="99">
        <f t="shared" si="2"/>
        <v>9</v>
      </c>
      <c r="AJ21" s="100">
        <f t="shared" si="3"/>
        <v>0</v>
      </c>
      <c r="AK21" s="101">
        <f t="shared" si="4"/>
        <v>6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3</v>
      </c>
      <c r="AQ21" s="55">
        <f t="shared" si="8"/>
        <v>3</v>
      </c>
      <c r="AR21">
        <f t="shared" si="9"/>
        <v>0</v>
      </c>
      <c r="AS21" s="55">
        <f t="shared" si="14"/>
        <v>4</v>
      </c>
      <c r="AT21" s="55">
        <f t="shared" si="10"/>
        <v>1</v>
      </c>
      <c r="AU21" s="55">
        <f t="shared" si="11"/>
        <v>3</v>
      </c>
      <c r="AV21" s="55">
        <f t="shared" si="12"/>
        <v>2</v>
      </c>
      <c r="AW21" s="55">
        <f t="shared" si="13"/>
        <v>0</v>
      </c>
    </row>
    <row r="22" spans="1:49" ht="14">
      <c r="A22" s="19"/>
      <c r="B22" s="434"/>
      <c r="C22" s="39"/>
      <c r="D22" s="148"/>
      <c r="E22" s="107"/>
      <c r="F22" s="107"/>
      <c r="G22" s="107"/>
      <c r="H22" s="107"/>
      <c r="I22" s="107"/>
      <c r="J22" s="107"/>
      <c r="K22" s="107"/>
      <c r="L22" s="107"/>
      <c r="M22" s="148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432"/>
      <c r="AE22" s="107"/>
      <c r="AF22" s="107"/>
      <c r="AG22" s="148"/>
      <c r="AH22" s="107"/>
      <c r="AI22" s="99">
        <f>SUM(AO25)</f>
        <v>0</v>
      </c>
      <c r="AJ22" s="100">
        <f t="shared" si="3"/>
        <v>0</v>
      </c>
      <c r="AK22" s="101">
        <f>SUM(AP25:AQ25)</f>
        <v>0</v>
      </c>
      <c r="AL22" s="373"/>
      <c r="AM22" s="98"/>
      <c r="AN22" s="55" t="e">
        <f>COUNTIF(#REF!,"日")</f>
        <v>#REF!</v>
      </c>
      <c r="AO22" s="55" t="e">
        <f>COUNTIF(#REF!,"ヤ")</f>
        <v>#REF!</v>
      </c>
      <c r="AP22" s="55" t="e">
        <f>COUNTIF(#REF!,"2－")</f>
        <v>#REF!</v>
      </c>
      <c r="AQ22" s="55" t="e">
        <f>COUNTIF(#REF!,"3－")</f>
        <v>#REF!</v>
      </c>
      <c r="AR22" t="e">
        <f>COUNTIF(#REF!,"有")</f>
        <v>#REF!</v>
      </c>
      <c r="AS22" s="55" t="e">
        <f>COUNTIF(#REF!,"2早")</f>
        <v>#REF!</v>
      </c>
      <c r="AT22" s="55" t="e">
        <f>COUNTIF(#REF!,"2オ")</f>
        <v>#REF!</v>
      </c>
      <c r="AU22" s="55">
        <f>COUNTIF(AM22,"3早")</f>
        <v>0</v>
      </c>
      <c r="AV22" s="55">
        <f>COUNTIF(AM22:AN22,"3オ")</f>
        <v>0</v>
      </c>
      <c r="AW22" s="55">
        <f>COUNTIF(AM22:AP22,"10:00")</f>
        <v>0</v>
      </c>
    </row>
    <row r="23" spans="1:49" ht="14">
      <c r="A23" s="19"/>
      <c r="B23" s="367"/>
      <c r="C23" s="39"/>
      <c r="D23" s="148"/>
      <c r="E23" s="107"/>
      <c r="F23" s="107"/>
      <c r="G23" s="107"/>
      <c r="H23" s="107"/>
      <c r="I23" s="107"/>
      <c r="J23" s="107"/>
      <c r="K23" s="107"/>
      <c r="L23" s="107"/>
      <c r="M23" s="148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48"/>
      <c r="AH23" s="107"/>
      <c r="AI23" s="99">
        <f>SUM(AO26)</f>
        <v>0</v>
      </c>
      <c r="AJ23" s="100">
        <f t="shared" si="3"/>
        <v>0</v>
      </c>
      <c r="AK23" s="101">
        <f>SUM(AP26:AQ26)</f>
        <v>0</v>
      </c>
      <c r="AL23" s="373"/>
      <c r="AM23" s="98"/>
      <c r="AN23" s="55">
        <f>COUNTIF(D22:AH22,"日")</f>
        <v>0</v>
      </c>
      <c r="AO23" s="55">
        <f t="shared" ref="AO23:AO29" si="15">COUNTIF(D22:AH22,"ヤ")</f>
        <v>0</v>
      </c>
      <c r="AP23" s="55">
        <f t="shared" ref="AP23:AP29" si="16">COUNTIF(D22:AH22,"2－")</f>
        <v>0</v>
      </c>
      <c r="AQ23" s="55">
        <f t="shared" ref="AQ23:AQ29" si="17">COUNTIF(D22:AH22,"3－")</f>
        <v>0</v>
      </c>
      <c r="AR23">
        <f t="shared" ref="AR23:AR29" si="18">COUNTIF(E22:AI22,"有")</f>
        <v>0</v>
      </c>
    </row>
    <row r="24" spans="1:49" ht="14">
      <c r="A24" s="19"/>
      <c r="B24" s="295"/>
      <c r="C24" s="39"/>
      <c r="D24" s="148"/>
      <c r="E24" s="107"/>
      <c r="F24" s="107"/>
      <c r="G24" s="107"/>
      <c r="H24" s="107"/>
      <c r="I24" s="107"/>
      <c r="J24" s="107"/>
      <c r="K24" s="107"/>
      <c r="L24" s="107"/>
      <c r="M24" s="148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48"/>
      <c r="AH24" s="107"/>
      <c r="AI24" s="99">
        <f>SUM(AO27)</f>
        <v>0</v>
      </c>
      <c r="AJ24" s="100">
        <f t="shared" si="3"/>
        <v>0</v>
      </c>
      <c r="AK24" s="101">
        <f>SUM(AP27:AQ27)</f>
        <v>0</v>
      </c>
      <c r="AL24" s="228"/>
      <c r="AM24" s="98"/>
      <c r="AN24" s="55"/>
      <c r="AO24" s="55">
        <f t="shared" si="15"/>
        <v>0</v>
      </c>
      <c r="AP24" s="55">
        <f t="shared" si="16"/>
        <v>0</v>
      </c>
      <c r="AQ24" s="55">
        <f t="shared" si="17"/>
        <v>0</v>
      </c>
      <c r="AR24">
        <f t="shared" si="18"/>
        <v>0</v>
      </c>
    </row>
    <row r="25" spans="1:49" ht="14">
      <c r="A25" s="1258" t="s">
        <v>62</v>
      </c>
      <c r="B25" s="1258"/>
      <c r="C25" s="1258"/>
      <c r="D25" s="6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7"/>
      <c r="AH25" s="107"/>
      <c r="AI25" s="108"/>
      <c r="AJ25" s="109"/>
      <c r="AK25" s="110"/>
      <c r="AL25" s="111"/>
      <c r="AM25" s="98"/>
      <c r="AN25" s="55"/>
      <c r="AO25" s="55">
        <f t="shared" si="15"/>
        <v>0</v>
      </c>
      <c r="AP25" s="55">
        <f t="shared" si="16"/>
        <v>0</v>
      </c>
      <c r="AQ25" s="55">
        <f t="shared" si="17"/>
        <v>0</v>
      </c>
      <c r="AR25">
        <f t="shared" si="18"/>
        <v>0</v>
      </c>
    </row>
    <row r="26" spans="1:49" ht="14">
      <c r="A26" s="1259" t="s">
        <v>63</v>
      </c>
      <c r="B26" s="1259"/>
      <c r="C26" s="49"/>
      <c r="D26" s="1292"/>
      <c r="E26" s="1290"/>
      <c r="F26" s="1290"/>
      <c r="G26" s="1310"/>
      <c r="H26" s="1290"/>
      <c r="I26" s="1290"/>
      <c r="J26" s="1290"/>
      <c r="K26" s="1290"/>
      <c r="L26" s="1290" t="s">
        <v>163</v>
      </c>
      <c r="M26" s="1290"/>
      <c r="N26" s="1311" t="s">
        <v>164</v>
      </c>
      <c r="O26" s="1290"/>
      <c r="P26" s="1290" t="s">
        <v>67</v>
      </c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/>
      <c r="AD26" s="1290" t="s">
        <v>84</v>
      </c>
      <c r="AE26" s="1290"/>
      <c r="AF26" s="1311"/>
      <c r="AG26" s="1286"/>
      <c r="AH26" s="1286"/>
      <c r="AI26" s="1333"/>
      <c r="AJ26" s="1334"/>
      <c r="AK26" s="1334"/>
      <c r="AL26" s="1335"/>
      <c r="AN26" s="55">
        <f>COUNTIF(D24:AH24,"日")</f>
        <v>0</v>
      </c>
      <c r="AO26" s="55">
        <f t="shared" si="15"/>
        <v>0</v>
      </c>
      <c r="AP26" s="55">
        <f t="shared" si="16"/>
        <v>0</v>
      </c>
      <c r="AQ26" s="55">
        <f t="shared" si="17"/>
        <v>0</v>
      </c>
      <c r="AR26">
        <f t="shared" si="18"/>
        <v>0</v>
      </c>
    </row>
    <row r="27" spans="1:49" ht="14">
      <c r="A27" s="1259"/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287"/>
      <c r="AH27" s="1287"/>
      <c r="AI27" s="1336"/>
      <c r="AJ27" s="1337"/>
      <c r="AK27" s="1337"/>
      <c r="AL27" s="1338"/>
      <c r="AO27" s="55">
        <f t="shared" si="15"/>
        <v>0</v>
      </c>
      <c r="AP27" s="55">
        <f t="shared" si="16"/>
        <v>0</v>
      </c>
      <c r="AQ27" s="55">
        <f t="shared" si="17"/>
        <v>0</v>
      </c>
      <c r="AR27">
        <f t="shared" si="18"/>
        <v>0</v>
      </c>
    </row>
    <row r="28" spans="1:49" ht="14">
      <c r="A28" s="1259"/>
      <c r="B28" s="1259"/>
      <c r="C28" s="21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287"/>
      <c r="AI28" s="1336"/>
      <c r="AJ28" s="1337"/>
      <c r="AK28" s="1337"/>
      <c r="AL28" s="1338"/>
      <c r="AO28" s="55">
        <f t="shared" si="15"/>
        <v>0</v>
      </c>
      <c r="AP28" s="55">
        <f t="shared" si="16"/>
        <v>0</v>
      </c>
      <c r="AQ28" s="55">
        <f t="shared" si="17"/>
        <v>0</v>
      </c>
      <c r="AR28">
        <f t="shared" si="18"/>
        <v>0</v>
      </c>
    </row>
    <row r="29" spans="1:49" ht="14">
      <c r="A29" s="1259"/>
      <c r="B29" s="1259"/>
      <c r="C29" s="50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287"/>
      <c r="AI29" s="1336"/>
      <c r="AJ29" s="1337"/>
      <c r="AK29" s="1337"/>
      <c r="AL29" s="1338"/>
      <c r="AO29" s="55">
        <f t="shared" si="15"/>
        <v>0</v>
      </c>
      <c r="AP29" s="55">
        <f t="shared" si="16"/>
        <v>0</v>
      </c>
      <c r="AQ29" s="55">
        <f t="shared" si="17"/>
        <v>0</v>
      </c>
      <c r="AR29">
        <f t="shared" si="18"/>
        <v>0</v>
      </c>
    </row>
    <row r="30" spans="1:49" ht="14">
      <c r="A30" s="1259"/>
      <c r="B30" s="1259"/>
      <c r="C30" s="51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8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38" ht="14">
      <c r="C33" s="54">
        <v>0.27083333333333298</v>
      </c>
      <c r="D33" s="55">
        <f t="shared" ref="D33:AH33" si="19">COUNTIF(D7:D23,"6：30")</f>
        <v>0</v>
      </c>
      <c r="E33" s="55">
        <f t="shared" si="19"/>
        <v>0</v>
      </c>
      <c r="F33" s="55">
        <f t="shared" si="19"/>
        <v>0</v>
      </c>
      <c r="G33" s="55">
        <f t="shared" si="19"/>
        <v>0</v>
      </c>
      <c r="H33" s="55">
        <f t="shared" si="19"/>
        <v>0</v>
      </c>
      <c r="I33" s="55">
        <f t="shared" si="19"/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si="19"/>
        <v>0</v>
      </c>
      <c r="AB33" s="55">
        <f t="shared" si="19"/>
        <v>0</v>
      </c>
      <c r="AC33" s="55">
        <f t="shared" si="19"/>
        <v>0</v>
      </c>
      <c r="AD33" s="55">
        <f t="shared" si="19"/>
        <v>0</v>
      </c>
      <c r="AE33" s="55">
        <f t="shared" si="19"/>
        <v>0</v>
      </c>
      <c r="AF33" s="55">
        <f t="shared" si="19"/>
        <v>0</v>
      </c>
      <c r="AG33" s="55">
        <f t="shared" si="19"/>
        <v>0</v>
      </c>
      <c r="AH33" s="55">
        <f t="shared" si="19"/>
        <v>0</v>
      </c>
    </row>
    <row r="34" spans="1:38" ht="14">
      <c r="C34" s="54">
        <v>0.41666666666666702</v>
      </c>
      <c r="D34" s="55">
        <f t="shared" ref="D34:AH34" si="20">COUNTIF(D8:D24,"10:00")</f>
        <v>0</v>
      </c>
      <c r="E34" s="55">
        <f t="shared" si="20"/>
        <v>0</v>
      </c>
      <c r="F34" s="55">
        <f t="shared" si="20"/>
        <v>0</v>
      </c>
      <c r="G34" s="55">
        <f t="shared" si="20"/>
        <v>0</v>
      </c>
      <c r="H34" s="55">
        <f t="shared" si="20"/>
        <v>0</v>
      </c>
      <c r="I34" s="55">
        <f t="shared" si="20"/>
        <v>0</v>
      </c>
      <c r="J34" s="55">
        <f t="shared" si="20"/>
        <v>0</v>
      </c>
      <c r="K34" s="55">
        <f t="shared" si="20"/>
        <v>0</v>
      </c>
      <c r="L34" s="55">
        <f t="shared" si="20"/>
        <v>0</v>
      </c>
      <c r="M34" s="55">
        <f t="shared" si="20"/>
        <v>0</v>
      </c>
      <c r="N34" s="55">
        <f t="shared" si="20"/>
        <v>0</v>
      </c>
      <c r="O34" s="55">
        <f t="shared" si="20"/>
        <v>0</v>
      </c>
      <c r="P34" s="55">
        <f t="shared" si="20"/>
        <v>0</v>
      </c>
      <c r="Q34" s="55">
        <f t="shared" si="20"/>
        <v>0</v>
      </c>
      <c r="R34" s="55">
        <f t="shared" si="20"/>
        <v>0</v>
      </c>
      <c r="S34" s="55">
        <f t="shared" si="20"/>
        <v>0</v>
      </c>
      <c r="T34" s="55">
        <f t="shared" si="20"/>
        <v>0</v>
      </c>
      <c r="U34" s="55">
        <f t="shared" si="20"/>
        <v>0</v>
      </c>
      <c r="V34" s="55">
        <f t="shared" si="20"/>
        <v>0</v>
      </c>
      <c r="W34" s="55">
        <f t="shared" si="20"/>
        <v>0</v>
      </c>
      <c r="X34" s="55">
        <f t="shared" si="20"/>
        <v>0</v>
      </c>
      <c r="Y34" s="55">
        <f t="shared" si="20"/>
        <v>0</v>
      </c>
      <c r="Z34" s="55">
        <f t="shared" si="20"/>
        <v>0</v>
      </c>
      <c r="AA34" s="55">
        <f t="shared" si="20"/>
        <v>0</v>
      </c>
      <c r="AB34" s="55">
        <f t="shared" si="20"/>
        <v>0</v>
      </c>
      <c r="AC34" s="55">
        <f t="shared" si="20"/>
        <v>0</v>
      </c>
      <c r="AD34" s="55">
        <f t="shared" si="20"/>
        <v>0</v>
      </c>
      <c r="AE34" s="55">
        <f t="shared" si="20"/>
        <v>0</v>
      </c>
      <c r="AF34" s="55">
        <f t="shared" si="20"/>
        <v>0</v>
      </c>
      <c r="AG34" s="55">
        <f t="shared" si="20"/>
        <v>0</v>
      </c>
      <c r="AH34" s="55">
        <f t="shared" si="20"/>
        <v>0</v>
      </c>
    </row>
    <row r="35" spans="1:38" ht="14">
      <c r="C35" t="s">
        <v>69</v>
      </c>
      <c r="D35" s="55">
        <f t="shared" ref="D35:AH35" si="21">COUNTIF(D8:D25,"2早")</f>
        <v>1</v>
      </c>
      <c r="E35" s="55">
        <f t="shared" si="21"/>
        <v>1</v>
      </c>
      <c r="F35" s="55">
        <f t="shared" si="21"/>
        <v>1</v>
      </c>
      <c r="G35" s="55">
        <f t="shared" si="21"/>
        <v>1</v>
      </c>
      <c r="H35" s="55">
        <f t="shared" si="21"/>
        <v>1</v>
      </c>
      <c r="I35" s="55">
        <f t="shared" si="21"/>
        <v>1</v>
      </c>
      <c r="J35" s="55">
        <f t="shared" si="21"/>
        <v>1</v>
      </c>
      <c r="K35" s="55">
        <f t="shared" si="21"/>
        <v>1</v>
      </c>
      <c r="L35" s="55">
        <f t="shared" si="21"/>
        <v>1</v>
      </c>
      <c r="M35" s="55">
        <f t="shared" si="21"/>
        <v>1</v>
      </c>
      <c r="N35" s="55">
        <f t="shared" si="21"/>
        <v>1</v>
      </c>
      <c r="O35" s="55">
        <f t="shared" si="21"/>
        <v>1</v>
      </c>
      <c r="P35" s="55">
        <f t="shared" si="21"/>
        <v>1</v>
      </c>
      <c r="Q35" s="55">
        <f t="shared" si="21"/>
        <v>1</v>
      </c>
      <c r="R35" s="55">
        <f t="shared" si="21"/>
        <v>1</v>
      </c>
      <c r="S35" s="55">
        <f t="shared" si="21"/>
        <v>1</v>
      </c>
      <c r="T35" s="55">
        <f t="shared" si="21"/>
        <v>1</v>
      </c>
      <c r="U35" s="55">
        <f t="shared" si="21"/>
        <v>1</v>
      </c>
      <c r="V35" s="55">
        <f t="shared" si="21"/>
        <v>1</v>
      </c>
      <c r="W35" s="55">
        <f t="shared" si="21"/>
        <v>1</v>
      </c>
      <c r="X35" s="55">
        <f t="shared" si="21"/>
        <v>1</v>
      </c>
      <c r="Y35" s="55">
        <f t="shared" si="21"/>
        <v>1</v>
      </c>
      <c r="Z35" s="55">
        <f t="shared" si="21"/>
        <v>1</v>
      </c>
      <c r="AA35" s="55">
        <f t="shared" si="21"/>
        <v>1</v>
      </c>
      <c r="AB35" s="55">
        <f t="shared" si="21"/>
        <v>1</v>
      </c>
      <c r="AC35" s="55">
        <f t="shared" si="21"/>
        <v>1</v>
      </c>
      <c r="AD35" s="55">
        <f t="shared" si="21"/>
        <v>1</v>
      </c>
      <c r="AE35" s="55">
        <f t="shared" si="21"/>
        <v>1</v>
      </c>
      <c r="AF35" s="55">
        <f t="shared" si="21"/>
        <v>1</v>
      </c>
      <c r="AG35" s="55">
        <f t="shared" si="21"/>
        <v>1</v>
      </c>
      <c r="AH35" s="55">
        <f t="shared" si="21"/>
        <v>1</v>
      </c>
    </row>
    <row r="36" spans="1:38" ht="14">
      <c r="C36" t="s">
        <v>42</v>
      </c>
      <c r="D36" s="55">
        <f t="shared" ref="D36:AH36" si="22">COUNTIF(D8:D24,"2オ")</f>
        <v>1</v>
      </c>
      <c r="E36" s="55">
        <f t="shared" si="22"/>
        <v>1</v>
      </c>
      <c r="F36" s="55">
        <f t="shared" si="22"/>
        <v>1</v>
      </c>
      <c r="G36" s="55">
        <f t="shared" si="22"/>
        <v>1</v>
      </c>
      <c r="H36" s="55">
        <f t="shared" si="22"/>
        <v>1</v>
      </c>
      <c r="I36" s="55">
        <f t="shared" si="22"/>
        <v>1</v>
      </c>
      <c r="J36" s="55">
        <f t="shared" si="22"/>
        <v>1</v>
      </c>
      <c r="K36" s="55">
        <f t="shared" si="22"/>
        <v>1</v>
      </c>
      <c r="L36" s="55">
        <f t="shared" si="22"/>
        <v>1</v>
      </c>
      <c r="M36" s="55">
        <f t="shared" si="22"/>
        <v>1</v>
      </c>
      <c r="N36" s="55">
        <f t="shared" si="22"/>
        <v>1</v>
      </c>
      <c r="O36" s="55">
        <f t="shared" si="22"/>
        <v>1</v>
      </c>
      <c r="P36" s="55">
        <f t="shared" si="22"/>
        <v>1</v>
      </c>
      <c r="Q36" s="55">
        <f t="shared" si="22"/>
        <v>1</v>
      </c>
      <c r="R36" s="55">
        <f t="shared" si="22"/>
        <v>1</v>
      </c>
      <c r="S36" s="55">
        <f t="shared" si="22"/>
        <v>1</v>
      </c>
      <c r="T36" s="55">
        <f t="shared" si="22"/>
        <v>1</v>
      </c>
      <c r="U36" s="55">
        <f t="shared" si="22"/>
        <v>1</v>
      </c>
      <c r="V36" s="55">
        <f t="shared" si="22"/>
        <v>1</v>
      </c>
      <c r="W36" s="55">
        <f t="shared" si="22"/>
        <v>1</v>
      </c>
      <c r="X36" s="55">
        <f t="shared" si="22"/>
        <v>1</v>
      </c>
      <c r="Y36" s="55">
        <f t="shared" si="22"/>
        <v>1</v>
      </c>
      <c r="Z36" s="55">
        <f t="shared" si="22"/>
        <v>1</v>
      </c>
      <c r="AA36" s="55">
        <f t="shared" si="22"/>
        <v>1</v>
      </c>
      <c r="AB36" s="55">
        <f t="shared" si="22"/>
        <v>1</v>
      </c>
      <c r="AC36" s="55">
        <f t="shared" si="22"/>
        <v>1</v>
      </c>
      <c r="AD36" s="55">
        <f t="shared" si="22"/>
        <v>1</v>
      </c>
      <c r="AE36" s="55">
        <f t="shared" si="22"/>
        <v>1</v>
      </c>
      <c r="AF36" s="55">
        <f t="shared" si="22"/>
        <v>1</v>
      </c>
      <c r="AG36" s="55">
        <f t="shared" si="22"/>
        <v>1</v>
      </c>
      <c r="AH36" s="55">
        <f t="shared" si="22"/>
        <v>1</v>
      </c>
    </row>
    <row r="37" spans="1:38" ht="14" outlineLevel="1">
      <c r="A37" s="1"/>
      <c r="B37" s="1"/>
      <c r="C37" s="1" t="s">
        <v>24</v>
      </c>
      <c r="D37" s="55">
        <f t="shared" ref="D37:AH37" si="23">COUNTIF(D8:D24,"2－")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1</v>
      </c>
      <c r="I37" s="55">
        <f t="shared" si="23"/>
        <v>1</v>
      </c>
      <c r="J37" s="55">
        <f t="shared" si="23"/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1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F37" s="55">
        <f t="shared" si="23"/>
        <v>1</v>
      </c>
      <c r="AG37" s="55">
        <f t="shared" si="23"/>
        <v>1</v>
      </c>
      <c r="AH37" s="55">
        <f t="shared" si="23"/>
        <v>1</v>
      </c>
      <c r="AJ37" s="1"/>
      <c r="AK37" s="1"/>
      <c r="AL37" s="1"/>
    </row>
    <row r="38" spans="1:38" s="1" customFormat="1" ht="14" outlineLevel="1">
      <c r="C38" s="1" t="s">
        <v>41</v>
      </c>
      <c r="D38" s="55">
        <f t="shared" ref="D38:AH38" si="24">COUNTIF(D8:D24,"3早")</f>
        <v>1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 t="shared" si="24"/>
        <v>1</v>
      </c>
      <c r="K38" s="55">
        <f t="shared" si="24"/>
        <v>1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1</v>
      </c>
      <c r="Q38" s="55">
        <f t="shared" si="24"/>
        <v>1</v>
      </c>
      <c r="R38" s="55">
        <f t="shared" si="24"/>
        <v>1</v>
      </c>
      <c r="S38" s="55">
        <f t="shared" si="24"/>
        <v>1</v>
      </c>
      <c r="T38" s="55">
        <f t="shared" si="24"/>
        <v>1</v>
      </c>
      <c r="U38" s="55">
        <f t="shared" si="24"/>
        <v>1</v>
      </c>
      <c r="V38" s="55">
        <f t="shared" si="24"/>
        <v>1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1</v>
      </c>
      <c r="AE38" s="55">
        <f t="shared" si="24"/>
        <v>1</v>
      </c>
      <c r="AF38" s="55">
        <f t="shared" si="24"/>
        <v>1</v>
      </c>
      <c r="AG38" s="55">
        <f t="shared" si="24"/>
        <v>1</v>
      </c>
      <c r="AH38" s="55">
        <f t="shared" si="24"/>
        <v>1</v>
      </c>
    </row>
    <row r="39" spans="1:38" s="1" customFormat="1" ht="14" outlineLevel="1">
      <c r="C39" s="1" t="s">
        <v>36</v>
      </c>
      <c r="D39" s="55">
        <f t="shared" ref="D39:AH39" si="25">COUNTIF(D8:D24,"3オ")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 t="shared" si="25"/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  <c r="AH39" s="55">
        <f t="shared" si="25"/>
        <v>1</v>
      </c>
    </row>
    <row r="40" spans="1:38" s="1" customFormat="1" ht="14" outlineLevel="1">
      <c r="C40" s="1" t="s">
        <v>28</v>
      </c>
      <c r="D40" s="55">
        <f t="shared" ref="D40:AH40" si="26">COUNTIF(D8:D24,"3－")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 t="shared" si="26"/>
        <v>1</v>
      </c>
      <c r="L40" s="55">
        <f t="shared" si="26"/>
        <v>1</v>
      </c>
      <c r="M40" s="55">
        <f t="shared" si="26"/>
        <v>1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1</v>
      </c>
      <c r="S40" s="55">
        <f t="shared" si="26"/>
        <v>1</v>
      </c>
      <c r="T40" s="55">
        <f t="shared" si="26"/>
        <v>1</v>
      </c>
      <c r="U40" s="55">
        <f t="shared" si="26"/>
        <v>1</v>
      </c>
      <c r="V40" s="55">
        <f t="shared" si="26"/>
        <v>1</v>
      </c>
      <c r="W40" s="55">
        <f t="shared" si="26"/>
        <v>1</v>
      </c>
      <c r="X40" s="55">
        <f t="shared" si="26"/>
        <v>1</v>
      </c>
      <c r="Y40" s="55">
        <f t="shared" si="26"/>
        <v>1</v>
      </c>
      <c r="Z40" s="55">
        <f t="shared" si="26"/>
        <v>1</v>
      </c>
      <c r="AA40" s="55">
        <f t="shared" si="26"/>
        <v>1</v>
      </c>
      <c r="AB40" s="55">
        <f t="shared" si="26"/>
        <v>1</v>
      </c>
      <c r="AC40" s="55">
        <f t="shared" si="26"/>
        <v>1</v>
      </c>
      <c r="AD40" s="55">
        <f t="shared" si="26"/>
        <v>1</v>
      </c>
      <c r="AE40" s="55">
        <f t="shared" si="26"/>
        <v>1</v>
      </c>
      <c r="AF40" s="55">
        <f t="shared" si="26"/>
        <v>1</v>
      </c>
      <c r="AG40" s="55">
        <f t="shared" si="26"/>
        <v>1</v>
      </c>
      <c r="AH40" s="55">
        <f t="shared" si="26"/>
        <v>1</v>
      </c>
    </row>
    <row r="41" spans="1:38" s="1" customFormat="1" ht="14" outlineLevel="1"/>
    <row r="42" spans="1:38" s="1" customFormat="1" ht="14"/>
    <row r="43" spans="1:38" s="1" customFormat="1" ht="14"/>
    <row r="44" spans="1:38" s="1" customFormat="1" ht="14"/>
  </sheetData>
  <mergeCells count="51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T26:T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AI26:AL31"/>
    <mergeCell ref="A26:B31"/>
    <mergeCell ref="M1:R2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</mergeCells>
  <phoneticPr fontId="114"/>
  <conditionalFormatting sqref="D8">
    <cfRule type="expression" dxfId="8954" priority="73">
      <formula>COUNTIF(D8,"*有*")</formula>
    </cfRule>
  </conditionalFormatting>
  <conditionalFormatting sqref="D18:D21">
    <cfRule type="expression" dxfId="8953" priority="295" stopIfTrue="1">
      <formula>AND(WEEKDAY(D$5)=1)</formula>
    </cfRule>
  </conditionalFormatting>
  <conditionalFormatting sqref="D11:E14">
    <cfRule type="expression" dxfId="8952" priority="306" stopIfTrue="1">
      <formula>AND(WEEKDAY(D$5)=1)</formula>
    </cfRule>
  </conditionalFormatting>
  <conditionalFormatting sqref="D22:G22">
    <cfRule type="expression" dxfId="8951" priority="442" stopIfTrue="1">
      <formula>AND(WEEKDAY(D$5)=1)</formula>
    </cfRule>
  </conditionalFormatting>
  <conditionalFormatting sqref="D15:I16">
    <cfRule type="expression" dxfId="8950" priority="430" stopIfTrue="1">
      <formula>AND(WEEKDAY(D$5)=1)</formula>
    </cfRule>
    <cfRule type="expression" dxfId="8949" priority="394" stopIfTrue="1">
      <formula>AND(WEEKDAY(D$5)=1)</formula>
    </cfRule>
  </conditionalFormatting>
  <conditionalFormatting sqref="D14:N14">
    <cfRule type="expression" dxfId="8948" priority="317" stopIfTrue="1">
      <formula>AND(WEEKDAY(D$5)=1)</formula>
    </cfRule>
  </conditionalFormatting>
  <conditionalFormatting sqref="D21:P21">
    <cfRule type="expression" dxfId="8947" priority="416" stopIfTrue="1">
      <formula>AND(WEEKDAY(D$5)=1)</formula>
    </cfRule>
  </conditionalFormatting>
  <conditionalFormatting sqref="D24:AF24">
    <cfRule type="expression" dxfId="8946" priority="329" stopIfTrue="1">
      <formula>AND(WEEKDAY(D$5)=1)</formula>
    </cfRule>
  </conditionalFormatting>
  <conditionalFormatting sqref="D5:AH7">
    <cfRule type="expression" dxfId="8945" priority="1" stopIfTrue="1">
      <formula>AND(WEEKDAY(D$5)=1)</formula>
    </cfRule>
  </conditionalFormatting>
  <conditionalFormatting sqref="D8:AH24">
    <cfRule type="expression" dxfId="8944" priority="283">
      <formula>AND(WEEKDAY(D$5)=1)</formula>
    </cfRule>
  </conditionalFormatting>
  <conditionalFormatting sqref="E8">
    <cfRule type="expression" dxfId="8943" priority="136" stopIfTrue="1">
      <formula>AND(WEEKDAY(E$5)=1)</formula>
    </cfRule>
  </conditionalFormatting>
  <conditionalFormatting sqref="E18:E20">
    <cfRule type="expression" dxfId="8942" priority="311" stopIfTrue="1">
      <formula>AND(WEEKDAY(E$5)=1)</formula>
    </cfRule>
  </conditionalFormatting>
  <conditionalFormatting sqref="E18:G18">
    <cfRule type="expression" dxfId="8941" priority="433" stopIfTrue="1">
      <formula>AND(WEEKDAY(E$5)=1)</formula>
    </cfRule>
  </conditionalFormatting>
  <conditionalFormatting sqref="E10:H10">
    <cfRule type="expression" dxfId="8940" priority="129" stopIfTrue="1">
      <formula>AND(WEEKDAY(E$5)=1)</formula>
    </cfRule>
  </conditionalFormatting>
  <conditionalFormatting sqref="F9 I9">
    <cfRule type="expression" dxfId="8939" priority="285" stopIfTrue="1">
      <formula>AND(WEEKDAY(F$5)=1)</formula>
    </cfRule>
  </conditionalFormatting>
  <conditionalFormatting sqref="F18:F19">
    <cfRule type="expression" dxfId="8938" priority="309" stopIfTrue="1">
      <formula>AND(WEEKDAY(F$5)=1)</formula>
    </cfRule>
  </conditionalFormatting>
  <conditionalFormatting sqref="F20">
    <cfRule type="expression" dxfId="8937" priority="128" stopIfTrue="1">
      <formula>AND(WEEKDAY(F$5)=1)</formula>
    </cfRule>
  </conditionalFormatting>
  <conditionalFormatting sqref="F11:H12">
    <cfRule type="expression" dxfId="8936" priority="236" stopIfTrue="1">
      <formula>AND(WEEKDAY(F$5)=1)</formula>
    </cfRule>
  </conditionalFormatting>
  <conditionalFormatting sqref="F11:I11">
    <cfRule type="expression" dxfId="8935" priority="286" stopIfTrue="1">
      <formula>AND(WEEKDAY(F$5)=1)</formula>
    </cfRule>
  </conditionalFormatting>
  <conditionalFormatting sqref="F13:I13">
    <cfRule type="expression" dxfId="8934" priority="273" stopIfTrue="1">
      <formula>AND(WEEKDAY(F$5)=1)</formula>
    </cfRule>
  </conditionalFormatting>
  <conditionalFormatting sqref="G17:G18">
    <cfRule type="expression" dxfId="8933" priority="172" stopIfTrue="1">
      <formula>AND(WEEKDAY(G$5)=1)</formula>
    </cfRule>
  </conditionalFormatting>
  <conditionalFormatting sqref="G18:G20">
    <cfRule type="expression" dxfId="8932" priority="310" stopIfTrue="1">
      <formula>AND(WEEKDAY(G$5)=1)</formula>
    </cfRule>
  </conditionalFormatting>
  <conditionalFormatting sqref="G20">
    <cfRule type="expression" dxfId="8931" priority="434" stopIfTrue="1">
      <formula>AND(WEEKDAY(G$5)=1)</formula>
    </cfRule>
  </conditionalFormatting>
  <conditionalFormatting sqref="G21:G22">
    <cfRule type="expression" dxfId="8930" priority="189" stopIfTrue="1">
      <formula>AND(WEEKDAY(G$5)=1)</formula>
    </cfRule>
  </conditionalFormatting>
  <conditionalFormatting sqref="G9:H9">
    <cfRule type="expression" dxfId="8929" priority="138" stopIfTrue="1">
      <formula>AND(WEEKDAY(G$5)=1)</formula>
    </cfRule>
  </conditionalFormatting>
  <conditionalFormatting sqref="G17:O17">
    <cfRule type="expression" dxfId="8928" priority="168" stopIfTrue="1">
      <formula>AND(WEEKDAY(G$5)=1)</formula>
    </cfRule>
  </conditionalFormatting>
  <conditionalFormatting sqref="G19:Z19">
    <cfRule type="expression" dxfId="8927" priority="204" stopIfTrue="1">
      <formula>AND(WEEKDAY(G$5)=1)</formula>
    </cfRule>
  </conditionalFormatting>
  <conditionalFormatting sqref="H12:I12 F13:M13">
    <cfRule type="expression" dxfId="8926" priority="288" stopIfTrue="1">
      <formula>AND(WEEKDAY(F$5)=1)</formula>
    </cfRule>
  </conditionalFormatting>
  <conditionalFormatting sqref="H18:I18">
    <cfRule type="expression" dxfId="8925" priority="86" stopIfTrue="1">
      <formula>AND(WEEKDAY(H$5)=1)</formula>
    </cfRule>
  </conditionalFormatting>
  <conditionalFormatting sqref="H20:J22">
    <cfRule type="expression" dxfId="8924" priority="75" stopIfTrue="1">
      <formula>AND(WEEKDAY(H$5)=1)</formula>
    </cfRule>
  </conditionalFormatting>
  <conditionalFormatting sqref="I9:I12">
    <cfRule type="expression" dxfId="8923" priority="244" stopIfTrue="1">
      <formula>AND(WEEKDAY(I$5)=1)</formula>
    </cfRule>
  </conditionalFormatting>
  <conditionalFormatting sqref="I17">
    <cfRule type="expression" dxfId="8922" priority="367" stopIfTrue="1">
      <formula>AND(WEEKDAY(I$5)=1)</formula>
    </cfRule>
  </conditionalFormatting>
  <conditionalFormatting sqref="J16:J19">
    <cfRule type="expression" dxfId="8921" priority="379" stopIfTrue="1">
      <formula>AND(WEEKDAY(J$5)=1)</formula>
    </cfRule>
  </conditionalFormatting>
  <conditionalFormatting sqref="J17:J18">
    <cfRule type="expression" dxfId="8920" priority="203" stopIfTrue="1">
      <formula>AND(WEEKDAY(J$5)=1)</formula>
    </cfRule>
  </conditionalFormatting>
  <conditionalFormatting sqref="J15:K15 M15">
    <cfRule type="expression" dxfId="8919" priority="373" stopIfTrue="1">
      <formula>AND(WEEKDAY(J$5)=1)</formula>
    </cfRule>
  </conditionalFormatting>
  <conditionalFormatting sqref="J8:M8 AC22:AF23 D23:AB23">
    <cfRule type="expression" dxfId="8918" priority="250" stopIfTrue="1">
      <formula>AND(WEEKDAY(D$5)=1)</formula>
    </cfRule>
  </conditionalFormatting>
  <conditionalFormatting sqref="J11:N13">
    <cfRule type="expression" dxfId="8917" priority="231" stopIfTrue="1">
      <formula>AND(WEEKDAY(J$5)=1)</formula>
    </cfRule>
  </conditionalFormatting>
  <conditionalFormatting sqref="J8:AA9">
    <cfRule type="expression" dxfId="8916" priority="284" stopIfTrue="1">
      <formula>AND(WEEKDAY(J$5)=1)</formula>
    </cfRule>
  </conditionalFormatting>
  <conditionalFormatting sqref="K17:K20 M20:O20">
    <cfRule type="expression" dxfId="8915" priority="374" stopIfTrue="1">
      <formula>AND(WEEKDAY(K$5)=1)</formula>
    </cfRule>
  </conditionalFormatting>
  <conditionalFormatting sqref="K21:M22">
    <cfRule type="expression" dxfId="8914" priority="406" stopIfTrue="1">
      <formula>AND(WEEKDAY(K$5)=1)</formula>
    </cfRule>
  </conditionalFormatting>
  <conditionalFormatting sqref="K17:N17">
    <cfRule type="expression" dxfId="8913" priority="407" stopIfTrue="1">
      <formula>AND(WEEKDAY(K$5)=1)</formula>
    </cfRule>
  </conditionalFormatting>
  <conditionalFormatting sqref="K21:O22">
    <cfRule type="expression" dxfId="8912" priority="158" stopIfTrue="1">
      <formula>AND(WEEKDAY(K$5)=1)</formula>
    </cfRule>
  </conditionalFormatting>
  <conditionalFormatting sqref="K18:Z18">
    <cfRule type="expression" dxfId="8911" priority="132" stopIfTrue="1">
      <formula>AND(WEEKDAY(K$5)=1)</formula>
    </cfRule>
  </conditionalFormatting>
  <conditionalFormatting sqref="L15">
    <cfRule type="expression" dxfId="8910" priority="142" stopIfTrue="1">
      <formula>AND(WEEKDAY(L$5)=1)</formula>
    </cfRule>
  </conditionalFormatting>
  <conditionalFormatting sqref="L20:M20">
    <cfRule type="expression" dxfId="8909" priority="124" stopIfTrue="1">
      <formula>AND(WEEKDAY(L$5)=1)</formula>
    </cfRule>
  </conditionalFormatting>
  <conditionalFormatting sqref="L9:P10">
    <cfRule type="expression" dxfId="8908" priority="74" stopIfTrue="1">
      <formula>AND(WEEKDAY(L$5)=1)</formula>
    </cfRule>
  </conditionalFormatting>
  <conditionalFormatting sqref="M18:O18 H19:N19">
    <cfRule type="expression" dxfId="8907" priority="380" stopIfTrue="1">
      <formula>AND(WEEKDAY(H$5)=1)</formula>
    </cfRule>
  </conditionalFormatting>
  <conditionalFormatting sqref="M16:P17">
    <cfRule type="expression" dxfId="8906" priority="397" stopIfTrue="1">
      <formula>AND(WEEKDAY(M$5)=1)</formula>
    </cfRule>
  </conditionalFormatting>
  <conditionalFormatting sqref="M15:AA15 J16:W16">
    <cfRule type="expression" dxfId="8905" priority="431" stopIfTrue="1">
      <formula>AND(WEEKDAY(J$5)=1)</formula>
    </cfRule>
  </conditionalFormatting>
  <conditionalFormatting sqref="N8 P8:S8 L9 Q9:S9 J9:K11 L10:N10 P10:X10 L11:O11 Q11:S11 AA11:AA12 N12 P12:S12 Q13:R13">
    <cfRule type="expression" dxfId="8904" priority="289" stopIfTrue="1">
      <formula>AND(WEEKDAY(J$5)=1)</formula>
    </cfRule>
  </conditionalFormatting>
  <conditionalFormatting sqref="N18:N20">
    <cfRule type="expression" dxfId="8903" priority="300" stopIfTrue="1">
      <formula>AND(WEEKDAY(N$5)=1)</formula>
    </cfRule>
  </conditionalFormatting>
  <conditionalFormatting sqref="N19:Q20">
    <cfRule type="expression" dxfId="8902" priority="207" stopIfTrue="1">
      <formula>AND(WEEKDAY(N$5)=1)</formula>
    </cfRule>
  </conditionalFormatting>
  <conditionalFormatting sqref="O8">
    <cfRule type="expression" dxfId="8901" priority="254" stopIfTrue="1">
      <formula>AND(WEEKDAY(O$5)=1)</formula>
    </cfRule>
  </conditionalFormatting>
  <conditionalFormatting sqref="O10:O13">
    <cfRule type="expression" dxfId="8900" priority="252" stopIfTrue="1">
      <formula>AND(WEEKDAY(O$5)=1)</formula>
    </cfRule>
  </conditionalFormatting>
  <conditionalFormatting sqref="O13:O15">
    <cfRule type="expression" dxfId="8899" priority="291" stopIfTrue="1">
      <formula>AND(WEEKDAY(O$5)=1)</formula>
    </cfRule>
  </conditionalFormatting>
  <conditionalFormatting sqref="O17:O21">
    <cfRule type="expression" dxfId="8898" priority="375" stopIfTrue="1">
      <formula>AND(WEEKDAY(O$5)=1)</formula>
    </cfRule>
  </conditionalFormatting>
  <conditionalFormatting sqref="P17:P18">
    <cfRule type="expression" dxfId="8897" priority="169" stopIfTrue="1">
      <formula>AND(WEEKDAY(P$5)=1)</formula>
    </cfRule>
  </conditionalFormatting>
  <conditionalFormatting sqref="P20:P22">
    <cfRule type="expression" dxfId="8896" priority="186" stopIfTrue="1">
      <formula>AND(WEEKDAY(P$5)=1)</formula>
    </cfRule>
  </conditionalFormatting>
  <conditionalFormatting sqref="P14:T14">
    <cfRule type="expression" dxfId="8895" priority="314" stopIfTrue="1">
      <formula>AND(WEEKDAY(P$5)=1)</formula>
    </cfRule>
  </conditionalFormatting>
  <conditionalFormatting sqref="P18:T20">
    <cfRule type="expression" dxfId="8894" priority="298" stopIfTrue="1">
      <formula>AND(WEEKDAY(P$5)=1)</formula>
    </cfRule>
  </conditionalFormatting>
  <conditionalFormatting sqref="P11:W13">
    <cfRule type="expression" dxfId="8893" priority="110" stopIfTrue="1">
      <formula>AND(WEEKDAY(P$5)=1)</formula>
    </cfRule>
  </conditionalFormatting>
  <conditionalFormatting sqref="P17:X17 AB17:AB19 P19:U19 Q20:Y20 AA14:AA15 Q18:T18 N22:T22">
    <cfRule type="expression" dxfId="8892" priority="435" stopIfTrue="1">
      <formula>AND(WEEKDAY(N$5)=1)</formula>
    </cfRule>
  </conditionalFormatting>
  <conditionalFormatting sqref="Q21:Q22">
    <cfRule type="expression" dxfId="8891" priority="156" stopIfTrue="1">
      <formula>AND(WEEKDAY(Q$5)=1)</formula>
    </cfRule>
  </conditionalFormatting>
  <conditionalFormatting sqref="Q17:U17">
    <cfRule type="expression" dxfId="8890" priority="165" stopIfTrue="1">
      <formula>AND(WEEKDAY(Q$5)=1)</formula>
    </cfRule>
  </conditionalFormatting>
  <conditionalFormatting sqref="R21">
    <cfRule type="expression" dxfId="8889" priority="294" stopIfTrue="1">
      <formula>AND(WEEKDAY(R$5)=1)</formula>
    </cfRule>
  </conditionalFormatting>
  <conditionalFormatting sqref="R20:S22">
    <cfRule type="expression" dxfId="8888" priority="197" stopIfTrue="1">
      <formula>AND(WEEKDAY(R$5)=1)</formula>
    </cfRule>
  </conditionalFormatting>
  <conditionalFormatting sqref="R21:Z21">
    <cfRule type="expression" dxfId="8887" priority="421" stopIfTrue="1">
      <formula>AND(WEEKDAY(R$5)=1)</formula>
    </cfRule>
  </conditionalFormatting>
  <conditionalFormatting sqref="T8:T9 U9:Z9">
    <cfRule type="expression" dxfId="8886" priority="282" stopIfTrue="1">
      <formula>AND(WEEKDAY(T$5)=1)</formula>
    </cfRule>
  </conditionalFormatting>
  <conditionalFormatting sqref="T20:Y20">
    <cfRule type="expression" dxfId="8885" priority="399" stopIfTrue="1">
      <formula>AND(WEEKDAY(T$5)=1)</formula>
    </cfRule>
  </conditionalFormatting>
  <conditionalFormatting sqref="T21:Y22">
    <cfRule type="expression" dxfId="8884" priority="99" stopIfTrue="1">
      <formula>AND(WEEKDAY(T$5)=1)</formula>
    </cfRule>
  </conditionalFormatting>
  <conditionalFormatting sqref="T10:Z11">
    <cfRule type="expression" dxfId="8883" priority="233" stopIfTrue="1">
      <formula>AND(WEEKDAY(T$5)=1)</formula>
    </cfRule>
  </conditionalFormatting>
  <conditionalFormatting sqref="U8">
    <cfRule type="expression" dxfId="8882" priority="272" stopIfTrue="1">
      <formula>AND(WEEKDAY(U$5)=1)</formula>
    </cfRule>
  </conditionalFormatting>
  <conditionalFormatting sqref="U12">
    <cfRule type="expression" dxfId="8881" priority="292" stopIfTrue="1">
      <formula>AND(WEEKDAY(U$5)=1)</formula>
    </cfRule>
  </conditionalFormatting>
  <conditionalFormatting sqref="U14:U15">
    <cfRule type="expression" dxfId="8880" priority="316" stopIfTrue="1">
      <formula>AND(WEEKDAY(U$5)=1)</formula>
    </cfRule>
  </conditionalFormatting>
  <conditionalFormatting sqref="U18:W19">
    <cfRule type="expression" dxfId="8879" priority="383" stopIfTrue="1">
      <formula>AND(WEEKDAY(U$5)=1)</formula>
    </cfRule>
  </conditionalFormatting>
  <conditionalFormatting sqref="U13:Z13">
    <cfRule type="expression" dxfId="8878" priority="109" stopIfTrue="1">
      <formula>AND(WEEKDAY(U$5)=1)</formula>
    </cfRule>
  </conditionalFormatting>
  <conditionalFormatting sqref="V17:V18">
    <cfRule type="expression" dxfId="8877" priority="167" stopIfTrue="1">
      <formula>AND(WEEKDAY(V$5)=1)</formula>
    </cfRule>
  </conditionalFormatting>
  <conditionalFormatting sqref="V12:Z12">
    <cfRule type="expression" dxfId="8876" priority="239" stopIfTrue="1">
      <formula>AND(WEEKDAY(V$5)=1)</formula>
    </cfRule>
  </conditionalFormatting>
  <conditionalFormatting sqref="V14:AF14">
    <cfRule type="expression" dxfId="8875" priority="326" stopIfTrue="1">
      <formula>AND(WEEKDAY(V$5)=1)</formula>
    </cfRule>
  </conditionalFormatting>
  <conditionalFormatting sqref="W17:AB17">
    <cfRule type="expression" dxfId="8874" priority="211" stopIfTrue="1">
      <formula>AND(WEEKDAY(W$5)=1)</formula>
    </cfRule>
  </conditionalFormatting>
  <conditionalFormatting sqref="X19:Y19">
    <cfRule type="expression" dxfId="8873" priority="360" stopIfTrue="1">
      <formula>AND(WEEKDAY(X$5)=1)</formula>
    </cfRule>
  </conditionalFormatting>
  <conditionalFormatting sqref="X18:Z18">
    <cfRule type="expression" dxfId="8872" priority="302" stopIfTrue="1">
      <formula>AND(WEEKDAY(X$5)=1)</formula>
    </cfRule>
  </conditionalFormatting>
  <conditionalFormatting sqref="X16:AD16">
    <cfRule type="expression" dxfId="8871" priority="51" stopIfTrue="1">
      <formula>AND(WEEKDAY(X$5)=1)</formula>
    </cfRule>
  </conditionalFormatting>
  <conditionalFormatting sqref="Y14:Z14">
    <cfRule type="expression" dxfId="8870" priority="61" stopIfTrue="1">
      <formula>AND(WEEKDAY(Y$5)=1)</formula>
    </cfRule>
  </conditionalFormatting>
  <conditionalFormatting sqref="Y16:Z16">
    <cfRule type="expression" dxfId="8869" priority="50">
      <formula>AND(WEEKDAY(Y$5)=1)</formula>
    </cfRule>
  </conditionalFormatting>
  <conditionalFormatting sqref="Y17:Z17">
    <cfRule type="expression" dxfId="8868" priority="369" stopIfTrue="1">
      <formula>AND(WEEKDAY(Y$5)=1)</formula>
    </cfRule>
  </conditionalFormatting>
  <conditionalFormatting sqref="Y22:Z22">
    <cfRule type="expression" dxfId="8867" priority="71">
      <formula>AND(WEEKDAY(Y$5)=1)</formula>
    </cfRule>
  </conditionalFormatting>
  <conditionalFormatting sqref="Y16:AB16">
    <cfRule type="expression" dxfId="8866" priority="48" stopIfTrue="1">
      <formula>AND(WEEKDAY(Y$5)=1)</formula>
    </cfRule>
  </conditionalFormatting>
  <conditionalFormatting sqref="Y22:AF22">
    <cfRule type="expression" dxfId="8865" priority="45" stopIfTrue="1">
      <formula>AND(WEEKDAY(Y$5)=1)</formula>
    </cfRule>
  </conditionalFormatting>
  <conditionalFormatting sqref="Z19:Z20">
    <cfRule type="expression" dxfId="8864" priority="361" stopIfTrue="1">
      <formula>AND(WEEKDAY(Z$5)=1)</formula>
    </cfRule>
  </conditionalFormatting>
  <conditionalFormatting sqref="Z20:AB22">
    <cfRule type="expression" dxfId="8863" priority="101" stopIfTrue="1">
      <formula>AND(WEEKDAY(Z$5)=1)</formula>
    </cfRule>
  </conditionalFormatting>
  <conditionalFormatting sqref="AA10:AA14">
    <cfRule type="expression" dxfId="8862" priority="65" stopIfTrue="1">
      <formula>AND(WEEKDAY(AA$5)=1)</formula>
    </cfRule>
  </conditionalFormatting>
  <conditionalFormatting sqref="AA17:AA20">
    <cfRule type="expression" dxfId="8861" priority="370" stopIfTrue="1">
      <formula>AND(WEEKDAY(AA$5)=1)</formula>
    </cfRule>
  </conditionalFormatting>
  <conditionalFormatting sqref="AA18:AA21">
    <cfRule type="expression" dxfId="8860" priority="429" stopIfTrue="1">
      <formula>AND(WEEKDAY(AA$5)=1)</formula>
    </cfRule>
  </conditionalFormatting>
  <conditionalFormatting sqref="AA18:AB19">
    <cfRule type="expression" dxfId="8859" priority="221" stopIfTrue="1">
      <formula>AND(WEEKDAY(AA$5)=1)</formula>
    </cfRule>
  </conditionalFormatting>
  <conditionalFormatting sqref="AB8:AB14">
    <cfRule type="expression" dxfId="8858" priority="37" stopIfTrue="1">
      <formula>AND(WEEKDAY(AB$5)=1)</formula>
    </cfRule>
  </conditionalFormatting>
  <conditionalFormatting sqref="AB16:AB21">
    <cfRule type="expression" dxfId="8857" priority="297" stopIfTrue="1">
      <formula>AND(WEEKDAY(AB$5)=1)</formula>
    </cfRule>
  </conditionalFormatting>
  <conditionalFormatting sqref="AB17:AD17">
    <cfRule type="expression" dxfId="8856" priority="371" stopIfTrue="1">
      <formula>AND(WEEKDAY(AB$5)=1)</formula>
    </cfRule>
  </conditionalFormatting>
  <conditionalFormatting sqref="AB10:AF10">
    <cfRule type="expression" dxfId="8855" priority="248" stopIfTrue="1">
      <formula>AND(WEEKDAY(AB$5)=1)</formula>
    </cfRule>
  </conditionalFormatting>
  <conditionalFormatting sqref="AB20:AH20">
    <cfRule type="expression" dxfId="8854" priority="5" stopIfTrue="1">
      <formula>AND(WEEKDAY(AB$5)=1)</formula>
    </cfRule>
  </conditionalFormatting>
  <conditionalFormatting sqref="AC16:AC17">
    <cfRule type="expression" dxfId="8853" priority="150" stopIfTrue="1">
      <formula>AND(WEEKDAY(AC$5)=1)</formula>
    </cfRule>
  </conditionalFormatting>
  <conditionalFormatting sqref="AC19:AC22">
    <cfRule type="expression" dxfId="8852" priority="28" stopIfTrue="1">
      <formula>AND(WEEKDAY(AC$5)=1)</formula>
    </cfRule>
  </conditionalFormatting>
  <conditionalFormatting sqref="AC14:AD14">
    <cfRule type="expression" dxfId="8851" priority="44">
      <formula>AND(WEEKDAY(AC$5)=1)</formula>
    </cfRule>
  </conditionalFormatting>
  <conditionalFormatting sqref="AC8:AF9">
    <cfRule type="expression" dxfId="8850" priority="253" stopIfTrue="1">
      <formula>AND(WEEKDAY(AC$5)=1)</formula>
    </cfRule>
  </conditionalFormatting>
  <conditionalFormatting sqref="AC11:AF13">
    <cfRule type="expression" dxfId="8849" priority="122" stopIfTrue="1">
      <formula>AND(WEEKDAY(AC$5)=1)</formula>
    </cfRule>
  </conditionalFormatting>
  <conditionalFormatting sqref="AC14:AF14">
    <cfRule type="expression" dxfId="8848" priority="19" stopIfTrue="1">
      <formula>AND(WEEKDAY(AC$5)=1)</formula>
    </cfRule>
  </conditionalFormatting>
  <conditionalFormatting sqref="AC19:AF21 T19:Z20 I16 U18:Y18 J19 AA17:AA19 T17:Y17 Z17:Z18 V14:Z15 G20 AB19 V8:Z8 AA8:AA9 AD22:AF22 AH22 D17:H17 T21:AA21 D8 AE17:AF17 D9:E9 D10 AB15:AC15 T15:T16 U16:W16">
    <cfRule type="expression" dxfId="8847" priority="414">
      <formula>AND(WEEKDAY(D$5)=1)</formula>
    </cfRule>
  </conditionalFormatting>
  <conditionalFormatting sqref="AC20:AF20">
    <cfRule type="expression" dxfId="8846" priority="362" stopIfTrue="1">
      <formula>AND(WEEKDAY(AC$5)=1)</formula>
    </cfRule>
  </conditionalFormatting>
  <conditionalFormatting sqref="AD12">
    <cfRule type="expression" dxfId="8845" priority="280" stopIfTrue="1">
      <formula>AND(WEEKDAY(AD$5)=1)</formula>
    </cfRule>
  </conditionalFormatting>
  <conditionalFormatting sqref="AD15">
    <cfRule type="expression" dxfId="8844" priority="376" stopIfTrue="1">
      <formula>AND(WEEKDAY(AD$5)=1)</formula>
    </cfRule>
  </conditionalFormatting>
  <conditionalFormatting sqref="AD19">
    <cfRule type="expression" dxfId="8843" priority="412" stopIfTrue="1">
      <formula>AND(WEEKDAY(AD$5)=1)</formula>
    </cfRule>
  </conditionalFormatting>
  <conditionalFormatting sqref="AD25">
    <cfRule type="expression" dxfId="8842" priority="145" stopIfTrue="1">
      <formula>AND(WEEKDAY(AD$5)=1)</formula>
    </cfRule>
  </conditionalFormatting>
  <conditionalFormatting sqref="AD17:AH17">
    <cfRule type="expression" dxfId="8841" priority="9" stopIfTrue="1">
      <formula>AND(WEEKDAY(AD$5)=1)</formula>
    </cfRule>
  </conditionalFormatting>
  <conditionalFormatting sqref="AE18">
    <cfRule type="expression" dxfId="8840" priority="187" stopIfTrue="1">
      <formula>AND(WEEKDAY(AE$5)=1)</formula>
    </cfRule>
  </conditionalFormatting>
  <conditionalFormatting sqref="AE11:AF11">
    <cfRule type="expression" dxfId="8839" priority="22" stopIfTrue="1">
      <formula>AND(WEEKDAY(AE$5)=1)</formula>
    </cfRule>
    <cfRule type="expression" dxfId="8838" priority="24">
      <formula>AND(WEEKDAY(AE$5)=1)</formula>
    </cfRule>
  </conditionalFormatting>
  <conditionalFormatting sqref="AE14:AF14">
    <cfRule type="expression" dxfId="8837" priority="18">
      <formula>AND(WEEKDAY(AE$5)=1)</formula>
    </cfRule>
  </conditionalFormatting>
  <conditionalFormatting sqref="AE14:AH14">
    <cfRule type="expression" dxfId="8836" priority="12" stopIfTrue="1">
      <formula>AND(WEEKDAY(AE$5)=1)</formula>
    </cfRule>
  </conditionalFormatting>
  <conditionalFormatting sqref="AG22">
    <cfRule type="expression" dxfId="8835" priority="15">
      <formula>AND(WEEKDAY(AG$5)=1)</formula>
    </cfRule>
  </conditionalFormatting>
  <conditionalFormatting sqref="AG22:AG25">
    <cfRule type="expression" dxfId="8834" priority="10" stopIfTrue="1">
      <formula>AND(WEEKDAY(AG$5)=1)</formula>
    </cfRule>
  </conditionalFormatting>
  <conditionalFormatting sqref="AH22:AH23">
    <cfRule type="expression" dxfId="8833" priority="209" stopIfTrue="1">
      <formula>AND(WEEKDAY(AH$5)=1)</formula>
    </cfRule>
  </conditionalFormatting>
  <conditionalFormatting sqref="AH24">
    <cfRule type="expression" dxfId="8832" priority="328" stopIfTrue="1">
      <formula>AND(WEEKDAY(AH$5)=1)</formula>
    </cfRule>
  </conditionalFormatting>
  <conditionalFormatting sqref="AH25">
    <cfRule type="expression" dxfId="8831" priority="144" stopIfTrue="1">
      <formula>AND(WEEKDAY(AH$5)=1)</formula>
    </cfRule>
  </conditionalFormatting>
  <conditionalFormatting sqref="AI8:AK24 AN8:AN26">
    <cfRule type="cellIs" dxfId="8830" priority="443" stopIfTrue="1" operator="equal">
      <formula>0</formula>
    </cfRule>
  </conditionalFormatting>
  <dataValidations count="2">
    <dataValidation type="list" allowBlank="1" showInputMessage="1" showErrorMessage="1" sqref="D24:AC24 AE24:AH24 AD24:AD25 D8:AH23" xr:uid="{00000000-0002-0000-3800-000000000000}">
      <formula1>"ヤ,2早,3早,2オ,3オ,2－,3－,－,日,有,2,3,事,ﾍﾙ,ｹｱ,6:00,6:30,7:00,8:30,8:00,10:00,研"</formula1>
    </dataValidation>
    <dataValidation type="list" allowBlank="1" showInputMessage="1" showErrorMessage="1" sqref="AG25:AH25" xr:uid="{00000000-0002-0000-38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T44"/>
  <sheetViews>
    <sheetView zoomScale="110" zoomScaleNormal="110" workbookViewId="0">
      <selection activeCell="U22" sqref="U22"/>
    </sheetView>
  </sheetViews>
  <sheetFormatPr baseColWidth="10" defaultColWidth="9.6640625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1" width="3.1640625" customWidth="1"/>
    <col min="32" max="32" width="6.6640625" style="1" customWidth="1"/>
    <col min="33" max="33" width="6.33203125" customWidth="1"/>
    <col min="34" max="34" width="4.33203125" customWidth="1"/>
    <col min="35" max="35" width="13.33203125" customWidth="1"/>
    <col min="38" max="38" width="4.5" customWidth="1" outlineLevel="1"/>
    <col min="39" max="40" width="4.33203125" customWidth="1" outlineLevel="1"/>
    <col min="41" max="45" width="5" customWidth="1"/>
  </cols>
  <sheetData>
    <row r="1" spans="1:46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2" t="s">
        <v>2</v>
      </c>
      <c r="AG1" s="1242"/>
      <c r="AH1" s="1242"/>
      <c r="AI1" s="1242"/>
    </row>
    <row r="2" spans="1:46" ht="15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50" t="s">
        <v>3</v>
      </c>
      <c r="AG2" s="1250"/>
      <c r="AH2" s="1250"/>
      <c r="AI2" s="1250"/>
    </row>
    <row r="3" spans="1:46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4"/>
      <c r="AG3" s="3"/>
      <c r="AH3" s="3"/>
      <c r="AI3" s="3"/>
    </row>
    <row r="4" spans="1:46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5" t="s">
        <v>14</v>
      </c>
      <c r="AG4" s="1265"/>
      <c r="AH4" s="1266"/>
      <c r="AI4" s="1267" t="s">
        <v>15</v>
      </c>
    </row>
    <row r="5" spans="1:46" ht="16.5" hidden="1" customHeight="1">
      <c r="A5" s="1254"/>
      <c r="B5" s="1255"/>
      <c r="C5" s="1248"/>
      <c r="D5" s="10">
        <f>DATE($A$1,$D$2,1)</f>
        <v>44593</v>
      </c>
      <c r="E5" s="11">
        <f>DATE($A$1,$D$2,2)</f>
        <v>44594</v>
      </c>
      <c r="F5" s="11">
        <f>DATE($A$1,$D$2,3)</f>
        <v>44595</v>
      </c>
      <c r="G5" s="11">
        <f>DATE($A$1,$D$2,4)</f>
        <v>44596</v>
      </c>
      <c r="H5" s="11">
        <f>DATE($A$1,$D$2,5)</f>
        <v>44597</v>
      </c>
      <c r="I5" s="11">
        <f>DATE($A$1,$D$2,6)</f>
        <v>44598</v>
      </c>
      <c r="J5" s="11">
        <f>DATE($A$1,$D$2,7)</f>
        <v>44599</v>
      </c>
      <c r="K5" s="11">
        <f>DATE($A$1,$D$2,8)</f>
        <v>44600</v>
      </c>
      <c r="L5" s="11">
        <f>DATE($A$1,$D$2,9)</f>
        <v>44601</v>
      </c>
      <c r="M5" s="11">
        <f>DATE($A$1,$D$2,10)</f>
        <v>44602</v>
      </c>
      <c r="N5" s="56">
        <f>DATE($A$1,$D$2,11)</f>
        <v>44603</v>
      </c>
      <c r="O5" s="11">
        <f>DATE($A$1,$D$2,12)</f>
        <v>44604</v>
      </c>
      <c r="P5" s="11">
        <f>DATE($A$1,$D$2,13)</f>
        <v>44605</v>
      </c>
      <c r="Q5" s="11">
        <f>DATE($A$1,$D$2,14)</f>
        <v>44606</v>
      </c>
      <c r="R5" s="11">
        <f>DATE($A$1,$D$2,15)</f>
        <v>44607</v>
      </c>
      <c r="S5" s="11">
        <f>DATE($A$1,$D$2,16)</f>
        <v>44608</v>
      </c>
      <c r="T5" s="11">
        <f>DATE($A$1,$D$2,17)</f>
        <v>44609</v>
      </c>
      <c r="U5" s="11">
        <f>DATE($A$1,$D$2,18)</f>
        <v>44610</v>
      </c>
      <c r="V5" s="11">
        <f>DATE($A$1,$D$2,19)</f>
        <v>44611</v>
      </c>
      <c r="W5" s="11">
        <f>DATE($A$1,$D$2,20)</f>
        <v>44612</v>
      </c>
      <c r="X5" s="11">
        <f>DATE($A$1,$D$2,21)</f>
        <v>44613</v>
      </c>
      <c r="Y5" s="11">
        <f>DATE($A$1,$D$2,22)</f>
        <v>44614</v>
      </c>
      <c r="Z5" s="11">
        <f>DATE($A$1,$D$2,23)</f>
        <v>44615</v>
      </c>
      <c r="AA5" s="11">
        <f>DATE($A$1,$D$2,24)</f>
        <v>44616</v>
      </c>
      <c r="AB5" s="11">
        <f>DATE($A$1,$D$2,25)</f>
        <v>44617</v>
      </c>
      <c r="AC5" s="11">
        <f>DATE($A$1,$D$2,26)</f>
        <v>44618</v>
      </c>
      <c r="AD5" s="11">
        <f>DATE($A$1,$D$2,27)</f>
        <v>44619</v>
      </c>
      <c r="AE5" s="11">
        <f>DATE($A$1,$D$2,28)</f>
        <v>44620</v>
      </c>
      <c r="AF5" s="90"/>
      <c r="AG5" s="90"/>
      <c r="AH5" s="91"/>
      <c r="AI5" s="1267"/>
    </row>
    <row r="6" spans="1:46" ht="14">
      <c r="A6" s="1254"/>
      <c r="B6" s="1255"/>
      <c r="C6" s="1248"/>
      <c r="D6" s="158">
        <f t="shared" ref="D6:AE6" si="0">IF(MONTH(D5)&gt;$D$2,"",D5)</f>
        <v>44593</v>
      </c>
      <c r="E6" s="159">
        <f t="shared" si="0"/>
        <v>44594</v>
      </c>
      <c r="F6" s="159">
        <f t="shared" si="0"/>
        <v>44595</v>
      </c>
      <c r="G6" s="159">
        <f t="shared" si="0"/>
        <v>44596</v>
      </c>
      <c r="H6" s="159">
        <f t="shared" si="0"/>
        <v>44597</v>
      </c>
      <c r="I6" s="159">
        <f t="shared" si="0"/>
        <v>44598</v>
      </c>
      <c r="J6" s="159">
        <f t="shared" si="0"/>
        <v>44599</v>
      </c>
      <c r="K6" s="159">
        <f t="shared" si="0"/>
        <v>44600</v>
      </c>
      <c r="L6" s="159">
        <f t="shared" si="0"/>
        <v>44601</v>
      </c>
      <c r="M6" s="159">
        <f t="shared" si="0"/>
        <v>44602</v>
      </c>
      <c r="N6" s="212">
        <f t="shared" si="0"/>
        <v>44603</v>
      </c>
      <c r="O6" s="159">
        <f t="shared" si="0"/>
        <v>44604</v>
      </c>
      <c r="P6" s="159">
        <f t="shared" si="0"/>
        <v>44605</v>
      </c>
      <c r="Q6" s="159">
        <f t="shared" si="0"/>
        <v>44606</v>
      </c>
      <c r="R6" s="159">
        <f t="shared" si="0"/>
        <v>44607</v>
      </c>
      <c r="S6" s="159">
        <f t="shared" si="0"/>
        <v>44608</v>
      </c>
      <c r="T6" s="159">
        <f t="shared" si="0"/>
        <v>44609</v>
      </c>
      <c r="U6" s="159">
        <f t="shared" si="0"/>
        <v>44610</v>
      </c>
      <c r="V6" s="159">
        <f t="shared" si="0"/>
        <v>44611</v>
      </c>
      <c r="W6" s="159">
        <f t="shared" si="0"/>
        <v>44612</v>
      </c>
      <c r="X6" s="159">
        <f t="shared" si="0"/>
        <v>44613</v>
      </c>
      <c r="Y6" s="159">
        <f t="shared" si="0"/>
        <v>44614</v>
      </c>
      <c r="Z6" s="212">
        <f t="shared" si="0"/>
        <v>44615</v>
      </c>
      <c r="AA6" s="159">
        <f t="shared" si="0"/>
        <v>44616</v>
      </c>
      <c r="AB6" s="159">
        <f t="shared" si="0"/>
        <v>44617</v>
      </c>
      <c r="AC6" s="159">
        <f t="shared" si="0"/>
        <v>44618</v>
      </c>
      <c r="AD6" s="159">
        <f t="shared" si="0"/>
        <v>44619</v>
      </c>
      <c r="AE6" s="159">
        <f t="shared" si="0"/>
        <v>44620</v>
      </c>
      <c r="AF6" s="92"/>
      <c r="AG6" s="93"/>
      <c r="AH6" s="94"/>
      <c r="AI6" s="1267"/>
    </row>
    <row r="7" spans="1:46" ht="14">
      <c r="A7" s="1254"/>
      <c r="B7" s="1255"/>
      <c r="C7" s="15"/>
      <c r="D7" s="134" t="str">
        <f t="shared" ref="D7:AE7" si="1">IF(D6="","",CHOOSE(WEEKDAY(D6,1),"日","月","火","水","木","金","土"))</f>
        <v>火</v>
      </c>
      <c r="E7" s="134" t="str">
        <f t="shared" si="1"/>
        <v>水</v>
      </c>
      <c r="F7" s="134" t="str">
        <f t="shared" si="1"/>
        <v>木</v>
      </c>
      <c r="G7" s="134" t="str">
        <f t="shared" si="1"/>
        <v>金</v>
      </c>
      <c r="H7" s="134" t="str">
        <f t="shared" si="1"/>
        <v>土</v>
      </c>
      <c r="I7" s="161" t="str">
        <f t="shared" si="1"/>
        <v>日</v>
      </c>
      <c r="J7" s="134" t="str">
        <f t="shared" si="1"/>
        <v>月</v>
      </c>
      <c r="K7" s="134" t="str">
        <f t="shared" si="1"/>
        <v>火</v>
      </c>
      <c r="L7" s="134" t="str">
        <f t="shared" si="1"/>
        <v>水</v>
      </c>
      <c r="M7" s="134" t="str">
        <f t="shared" si="1"/>
        <v>木</v>
      </c>
      <c r="N7" s="146" t="str">
        <f t="shared" si="1"/>
        <v>金</v>
      </c>
      <c r="O7" s="134" t="str">
        <f t="shared" si="1"/>
        <v>土</v>
      </c>
      <c r="P7" s="161" t="str">
        <f t="shared" si="1"/>
        <v>日</v>
      </c>
      <c r="Q7" s="134" t="str">
        <f t="shared" si="1"/>
        <v>月</v>
      </c>
      <c r="R7" s="134" t="str">
        <f t="shared" si="1"/>
        <v>火</v>
      </c>
      <c r="S7" s="134" t="str">
        <f t="shared" si="1"/>
        <v>水</v>
      </c>
      <c r="T7" s="134" t="str">
        <f t="shared" si="1"/>
        <v>木</v>
      </c>
      <c r="U7" s="134" t="str">
        <f t="shared" si="1"/>
        <v>金</v>
      </c>
      <c r="V7" s="134" t="str">
        <f t="shared" si="1"/>
        <v>土</v>
      </c>
      <c r="W7" s="161" t="str">
        <f t="shared" si="1"/>
        <v>日</v>
      </c>
      <c r="X7" s="134" t="str">
        <f t="shared" si="1"/>
        <v>月</v>
      </c>
      <c r="Y7" s="134" t="str">
        <f t="shared" si="1"/>
        <v>火</v>
      </c>
      <c r="Z7" s="146" t="str">
        <f t="shared" si="1"/>
        <v>水</v>
      </c>
      <c r="AA7" s="134" t="str">
        <f t="shared" si="1"/>
        <v>木</v>
      </c>
      <c r="AB7" s="134" t="str">
        <f t="shared" si="1"/>
        <v>金</v>
      </c>
      <c r="AC7" s="134" t="str">
        <f t="shared" si="1"/>
        <v>土</v>
      </c>
      <c r="AD7" s="161" t="str">
        <f t="shared" si="1"/>
        <v>日</v>
      </c>
      <c r="AE7" s="134" t="str">
        <f t="shared" si="1"/>
        <v>月</v>
      </c>
      <c r="AF7" s="95" t="s">
        <v>16</v>
      </c>
      <c r="AG7" s="96" t="s">
        <v>17</v>
      </c>
      <c r="AH7" s="97" t="s">
        <v>18</v>
      </c>
      <c r="AI7" s="1267"/>
      <c r="AJ7" s="98" t="s">
        <v>19</v>
      </c>
      <c r="AK7" s="98" t="s">
        <v>20</v>
      </c>
      <c r="AL7" t="s">
        <v>21</v>
      </c>
      <c r="AM7" t="s">
        <v>24</v>
      </c>
      <c r="AN7" t="s">
        <v>28</v>
      </c>
      <c r="AO7" t="s">
        <v>35</v>
      </c>
      <c r="AP7" t="s">
        <v>181</v>
      </c>
      <c r="AQ7" t="s">
        <v>71</v>
      </c>
      <c r="AR7" t="s">
        <v>72</v>
      </c>
      <c r="AS7" t="s">
        <v>73</v>
      </c>
      <c r="AT7" s="115">
        <v>0.41666666666666702</v>
      </c>
    </row>
    <row r="8" spans="1:46" ht="14">
      <c r="A8" s="19" t="s">
        <v>31</v>
      </c>
      <c r="B8" s="20" t="s">
        <v>32</v>
      </c>
      <c r="C8" s="21" t="s">
        <v>39</v>
      </c>
      <c r="D8" s="243" t="s">
        <v>34</v>
      </c>
      <c r="E8" s="243" t="s">
        <v>21</v>
      </c>
      <c r="F8" s="107" t="s">
        <v>42</v>
      </c>
      <c r="G8" s="107" t="s">
        <v>37</v>
      </c>
      <c r="H8" s="107" t="s">
        <v>36</v>
      </c>
      <c r="I8" s="107" t="s">
        <v>42</v>
      </c>
      <c r="J8" s="107" t="s">
        <v>21</v>
      </c>
      <c r="K8" s="107" t="s">
        <v>41</v>
      </c>
      <c r="L8" s="107" t="s">
        <v>24</v>
      </c>
      <c r="M8" s="107" t="s">
        <v>34</v>
      </c>
      <c r="N8" s="148" t="s">
        <v>21</v>
      </c>
      <c r="O8" s="107" t="s">
        <v>21</v>
      </c>
      <c r="P8" s="107" t="s">
        <v>37</v>
      </c>
      <c r="Q8" s="107" t="s">
        <v>24</v>
      </c>
      <c r="R8" s="107" t="s">
        <v>34</v>
      </c>
      <c r="S8" s="107" t="s">
        <v>21</v>
      </c>
      <c r="T8" s="107" t="s">
        <v>21</v>
      </c>
      <c r="U8" s="107" t="s">
        <v>37</v>
      </c>
      <c r="V8" s="107" t="s">
        <v>40</v>
      </c>
      <c r="W8" s="107" t="s">
        <v>24</v>
      </c>
      <c r="X8" s="107" t="s">
        <v>34</v>
      </c>
      <c r="Y8" s="107" t="s">
        <v>21</v>
      </c>
      <c r="Z8" s="148" t="s">
        <v>28</v>
      </c>
      <c r="AA8" s="107" t="s">
        <v>34</v>
      </c>
      <c r="AB8" s="107" t="s">
        <v>21</v>
      </c>
      <c r="AC8" s="107" t="s">
        <v>42</v>
      </c>
      <c r="AD8" s="107" t="s">
        <v>37</v>
      </c>
      <c r="AE8" s="107" t="s">
        <v>28</v>
      </c>
      <c r="AF8" s="99">
        <f t="shared" ref="AF8:AF21" si="2">SUM(AL8)</f>
        <v>8</v>
      </c>
      <c r="AG8" s="100">
        <f t="shared" ref="AG8:AG24" si="3">COUNTIF(D8:AE8,"有")</f>
        <v>0</v>
      </c>
      <c r="AH8" s="101">
        <f t="shared" ref="AH8:AH21" si="4">SUM(AM8:AN8)</f>
        <v>5</v>
      </c>
      <c r="AI8" s="102" t="s">
        <v>38</v>
      </c>
      <c r="AJ8" s="103"/>
      <c r="AK8" s="55">
        <f>COUNTIF(D8:AE8,"日")</f>
        <v>4</v>
      </c>
      <c r="AL8" s="55">
        <f>COUNTIF(D8:AE8,"ヤ")</f>
        <v>8</v>
      </c>
      <c r="AM8" s="55">
        <f>COUNTIF(D8:AE8,"2－")</f>
        <v>3</v>
      </c>
      <c r="AN8" s="55">
        <f>COUNTIF(D8:AE8,"3－")</f>
        <v>2</v>
      </c>
      <c r="AO8">
        <f>COUNTIF(E8:AF8,"有")</f>
        <v>0</v>
      </c>
      <c r="AP8" s="55">
        <f>COUNTIF(D8:AI8,"2早")</f>
        <v>1</v>
      </c>
      <c r="AQ8" s="55">
        <f>COUNTIF(B8:AI8,"2オ")</f>
        <v>3</v>
      </c>
      <c r="AR8" s="55">
        <f>COUNTIF(D8:AJ8,"3早")</f>
        <v>1</v>
      </c>
      <c r="AS8" s="55">
        <f>COUNTIF(D8:AK8,"3オ")</f>
        <v>1</v>
      </c>
      <c r="AT8" s="55">
        <f>COUNTIF(F8:AM8,"10:00")</f>
        <v>0</v>
      </c>
    </row>
    <row r="9" spans="1:46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41</v>
      </c>
      <c r="F9" s="107" t="s">
        <v>37</v>
      </c>
      <c r="G9" s="107" t="s">
        <v>21</v>
      </c>
      <c r="H9" s="107" t="s">
        <v>37</v>
      </c>
      <c r="I9" s="107" t="s">
        <v>37</v>
      </c>
      <c r="J9" s="107" t="s">
        <v>41</v>
      </c>
      <c r="K9" s="107" t="s">
        <v>37</v>
      </c>
      <c r="L9" s="143" t="s">
        <v>21</v>
      </c>
      <c r="M9" s="107" t="s">
        <v>41</v>
      </c>
      <c r="N9" s="148" t="s">
        <v>41</v>
      </c>
      <c r="O9" s="107" t="s">
        <v>41</v>
      </c>
      <c r="P9" s="107" t="s">
        <v>21</v>
      </c>
      <c r="Q9" s="107" t="s">
        <v>37</v>
      </c>
      <c r="R9" s="107" t="s">
        <v>21</v>
      </c>
      <c r="S9" s="107" t="s">
        <v>37</v>
      </c>
      <c r="T9" s="107" t="s">
        <v>41</v>
      </c>
      <c r="U9" s="107" t="s">
        <v>21</v>
      </c>
      <c r="V9" s="107" t="s">
        <v>41</v>
      </c>
      <c r="W9" s="107" t="s">
        <v>37</v>
      </c>
      <c r="X9" s="107" t="s">
        <v>41</v>
      </c>
      <c r="Y9" s="107" t="s">
        <v>41</v>
      </c>
      <c r="Z9" s="148" t="s">
        <v>21</v>
      </c>
      <c r="AA9" s="107" t="s">
        <v>41</v>
      </c>
      <c r="AB9" s="107" t="s">
        <v>37</v>
      </c>
      <c r="AC9" s="107" t="s">
        <v>21</v>
      </c>
      <c r="AD9" s="107" t="s">
        <v>21</v>
      </c>
      <c r="AE9" s="107" t="s">
        <v>37</v>
      </c>
      <c r="AF9" s="99">
        <f t="shared" si="2"/>
        <v>8</v>
      </c>
      <c r="AG9" s="100">
        <f t="shared" si="3"/>
        <v>0</v>
      </c>
      <c r="AH9" s="101">
        <f t="shared" si="4"/>
        <v>0</v>
      </c>
      <c r="AI9" s="102" t="s">
        <v>38</v>
      </c>
      <c r="AJ9" s="103"/>
      <c r="AK9" s="55">
        <f>COUNTIF(D9:AE9,"日")</f>
        <v>10</v>
      </c>
      <c r="AL9" s="55">
        <f>COUNTIF(D9:AE9,"ヤ")</f>
        <v>8</v>
      </c>
      <c r="AM9" s="55">
        <f>COUNTIF(D9:AE9,"2－")</f>
        <v>0</v>
      </c>
      <c r="AN9" s="55">
        <f>COUNTIF(D9:AE9,"3－")</f>
        <v>0</v>
      </c>
      <c r="AO9">
        <f>COUNTIF(E9:AF9,"有")</f>
        <v>0</v>
      </c>
      <c r="AP9" s="55">
        <f>COUNTIF(D9:AI9,"2早")</f>
        <v>0</v>
      </c>
      <c r="AQ9" s="55">
        <f>COUNTIF(B9:AI9,"2オ")</f>
        <v>0</v>
      </c>
      <c r="AR9" s="55">
        <f>COUNTIF(D9:AJ9,"3早")</f>
        <v>10</v>
      </c>
      <c r="AS9" s="55">
        <f>COUNTIF(D9:AK9,"3オ")</f>
        <v>0</v>
      </c>
      <c r="AT9" s="55">
        <f>COUNTIF(F9:AM9,"10:00")</f>
        <v>0</v>
      </c>
    </row>
    <row r="10" spans="1:46" ht="14">
      <c r="A10" s="19"/>
      <c r="B10" s="20"/>
      <c r="C10" s="2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48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48"/>
      <c r="AA10" s="107"/>
      <c r="AB10" s="107"/>
      <c r="AC10" s="107"/>
      <c r="AD10" s="107"/>
      <c r="AE10" s="107"/>
      <c r="AF10" s="99">
        <f t="shared" si="2"/>
        <v>0</v>
      </c>
      <c r="AG10" s="100">
        <f t="shared" si="3"/>
        <v>0</v>
      </c>
      <c r="AH10" s="101">
        <f t="shared" si="4"/>
        <v>0</v>
      </c>
      <c r="AI10" s="102"/>
      <c r="AJ10" s="103"/>
      <c r="AK10" s="55">
        <f>COUNTIF(D10:AE10,"日")</f>
        <v>0</v>
      </c>
      <c r="AL10" s="55">
        <f>COUNTIF(D10:AE10,"ヤ")</f>
        <v>0</v>
      </c>
      <c r="AM10" s="55">
        <f>COUNTIF(D10:AE10,"2－")</f>
        <v>0</v>
      </c>
      <c r="AN10" s="55">
        <f>COUNTIF(D10:AE10,"3－")</f>
        <v>0</v>
      </c>
      <c r="AO10">
        <f>COUNTIF(E10:AF10,"有")</f>
        <v>0</v>
      </c>
      <c r="AP10" s="55">
        <f>COUNTIF(D10:AI10,"2早")</f>
        <v>0</v>
      </c>
      <c r="AQ10" s="55">
        <f>COUNTIF(B10:AI10,"2オ")</f>
        <v>0</v>
      </c>
      <c r="AR10" s="55">
        <f>COUNTIF(D10:AJ10,"3早")</f>
        <v>0</v>
      </c>
      <c r="AS10" s="55">
        <f>COUNTIF(D10:AK10,"3オ")</f>
        <v>0</v>
      </c>
      <c r="AT10" s="55">
        <f>COUNTIF(F10:AM10,"10:00")</f>
        <v>0</v>
      </c>
    </row>
    <row r="11" spans="1:46" ht="14">
      <c r="A11" s="19"/>
      <c r="B11" s="20"/>
      <c r="C11" s="21"/>
      <c r="D11" s="243"/>
      <c r="E11" s="143"/>
      <c r="F11" s="107"/>
      <c r="G11" s="107"/>
      <c r="H11" s="107"/>
      <c r="I11" s="107"/>
      <c r="J11" s="107"/>
      <c r="K11" s="107"/>
      <c r="L11" s="107"/>
      <c r="M11" s="107"/>
      <c r="N11" s="148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48"/>
      <c r="AA11" s="107"/>
      <c r="AB11" s="107"/>
      <c r="AC11" s="107"/>
      <c r="AD11" s="107"/>
      <c r="AE11" s="107"/>
      <c r="AF11" s="99">
        <f t="shared" si="2"/>
        <v>0</v>
      </c>
      <c r="AG11" s="100">
        <f t="shared" si="3"/>
        <v>0</v>
      </c>
      <c r="AH11" s="101">
        <f t="shared" si="4"/>
        <v>0</v>
      </c>
      <c r="AI11" s="104"/>
      <c r="AJ11" s="103"/>
      <c r="AK11" s="55"/>
      <c r="AL11" s="55"/>
      <c r="AM11" s="55"/>
      <c r="AN11" s="55"/>
      <c r="AP11" s="55"/>
      <c r="AQ11" s="55"/>
      <c r="AR11" s="55"/>
      <c r="AS11" s="55"/>
      <c r="AT11" s="55"/>
    </row>
    <row r="12" spans="1:46" ht="14">
      <c r="A12" s="19" t="s">
        <v>46</v>
      </c>
      <c r="B12" s="20" t="s">
        <v>32</v>
      </c>
      <c r="C12" s="32" t="s">
        <v>47</v>
      </c>
      <c r="D12" s="243" t="s">
        <v>34</v>
      </c>
      <c r="E12" s="243" t="s">
        <v>21</v>
      </c>
      <c r="F12" s="143" t="s">
        <v>21</v>
      </c>
      <c r="G12" s="107" t="s">
        <v>42</v>
      </c>
      <c r="H12" s="107" t="s">
        <v>24</v>
      </c>
      <c r="I12" s="107" t="s">
        <v>34</v>
      </c>
      <c r="J12" s="107" t="s">
        <v>21</v>
      </c>
      <c r="K12" s="107" t="s">
        <v>42</v>
      </c>
      <c r="L12" s="143" t="s">
        <v>40</v>
      </c>
      <c r="M12" s="107" t="s">
        <v>36</v>
      </c>
      <c r="N12" s="148" t="s">
        <v>24</v>
      </c>
      <c r="O12" s="107" t="s">
        <v>34</v>
      </c>
      <c r="P12" s="107" t="s">
        <v>24</v>
      </c>
      <c r="Q12" s="107" t="s">
        <v>34</v>
      </c>
      <c r="R12" s="107" t="s">
        <v>21</v>
      </c>
      <c r="S12" s="107" t="s">
        <v>40</v>
      </c>
      <c r="T12" s="107" t="s">
        <v>24</v>
      </c>
      <c r="U12" s="107" t="s">
        <v>34</v>
      </c>
      <c r="V12" s="143" t="s">
        <v>21</v>
      </c>
      <c r="W12" s="143" t="s">
        <v>21</v>
      </c>
      <c r="X12" s="107" t="s">
        <v>40</v>
      </c>
      <c r="Y12" s="107" t="s">
        <v>121</v>
      </c>
      <c r="Z12" s="148" t="s">
        <v>21</v>
      </c>
      <c r="AA12" s="107" t="s">
        <v>121</v>
      </c>
      <c r="AB12" s="107" t="s">
        <v>41</v>
      </c>
      <c r="AC12" s="107" t="s">
        <v>21</v>
      </c>
      <c r="AD12" s="107" t="s">
        <v>24</v>
      </c>
      <c r="AE12" s="107" t="s">
        <v>34</v>
      </c>
      <c r="AF12" s="99">
        <f t="shared" si="2"/>
        <v>8</v>
      </c>
      <c r="AG12" s="100">
        <f t="shared" si="3"/>
        <v>0</v>
      </c>
      <c r="AH12" s="101">
        <f t="shared" si="4"/>
        <v>5</v>
      </c>
      <c r="AI12" s="104" t="s">
        <v>48</v>
      </c>
      <c r="AJ12" s="103"/>
      <c r="AK12" s="55">
        <f t="shared" ref="AK12:AK22" si="5">COUNTIF(D12:AE12,"日")</f>
        <v>0</v>
      </c>
      <c r="AL12" s="55">
        <f t="shared" ref="AL12:AL22" si="6">COUNTIF(D12:AE12,"ヤ")</f>
        <v>8</v>
      </c>
      <c r="AM12" s="55">
        <f t="shared" ref="AM12:AM22" si="7">COUNTIF(D12:AE12,"2－")</f>
        <v>5</v>
      </c>
      <c r="AN12" s="55">
        <f t="shared" ref="AN12:AN22" si="8">COUNTIF(D12:AE12,"3－")</f>
        <v>0</v>
      </c>
      <c r="AO12">
        <f t="shared" ref="AO12:AO22" si="9">COUNTIF(E12:AF12,"有")</f>
        <v>0</v>
      </c>
      <c r="AP12" s="55">
        <f>COUNTIF(H12:AI12,"2早")</f>
        <v>3</v>
      </c>
      <c r="AQ12" s="55">
        <f t="shared" ref="AQ12:AQ22" si="10">COUNTIF(B12:AI12,"2オ")</f>
        <v>2</v>
      </c>
      <c r="AR12" s="55">
        <f t="shared" ref="AR12:AR21" si="11">COUNTIF(D12:AJ12,"3早")</f>
        <v>1</v>
      </c>
      <c r="AS12" s="55">
        <f t="shared" ref="AS12:AS21" si="12">COUNTIF(D12:AK12,"3オ")</f>
        <v>1</v>
      </c>
      <c r="AT12" s="55">
        <f t="shared" ref="AT12:AT21" si="13">COUNTIF(F12:AM12,"10:00")</f>
        <v>0</v>
      </c>
    </row>
    <row r="13" spans="1:46" ht="14">
      <c r="A13" s="19" t="s">
        <v>46</v>
      </c>
      <c r="B13" s="20" t="s">
        <v>32</v>
      </c>
      <c r="C13" s="32" t="s">
        <v>49</v>
      </c>
      <c r="D13" s="107" t="s">
        <v>28</v>
      </c>
      <c r="E13" s="107" t="s">
        <v>34</v>
      </c>
      <c r="F13" s="107" t="s">
        <v>21</v>
      </c>
      <c r="G13" s="107" t="s">
        <v>40</v>
      </c>
      <c r="H13" s="107" t="s">
        <v>21</v>
      </c>
      <c r="I13" s="107" t="s">
        <v>41</v>
      </c>
      <c r="J13" s="107" t="s">
        <v>21</v>
      </c>
      <c r="K13" s="107" t="s">
        <v>28</v>
      </c>
      <c r="L13" s="107" t="s">
        <v>34</v>
      </c>
      <c r="M13" s="107" t="s">
        <v>28</v>
      </c>
      <c r="N13" s="148" t="s">
        <v>34</v>
      </c>
      <c r="O13" s="107" t="s">
        <v>21</v>
      </c>
      <c r="P13" s="143" t="s">
        <v>21</v>
      </c>
      <c r="Q13" s="107" t="s">
        <v>40</v>
      </c>
      <c r="R13" s="107" t="s">
        <v>41</v>
      </c>
      <c r="S13" s="107" t="s">
        <v>42</v>
      </c>
      <c r="T13" s="107" t="s">
        <v>21</v>
      </c>
      <c r="U13" s="107" t="s">
        <v>28</v>
      </c>
      <c r="V13" s="107" t="s">
        <v>34</v>
      </c>
      <c r="W13" s="107" t="s">
        <v>21</v>
      </c>
      <c r="X13" s="107" t="s">
        <v>42</v>
      </c>
      <c r="Y13" s="107" t="s">
        <v>28</v>
      </c>
      <c r="Z13" s="148" t="s">
        <v>34</v>
      </c>
      <c r="AA13" s="107" t="s">
        <v>21</v>
      </c>
      <c r="AB13" s="107" t="s">
        <v>36</v>
      </c>
      <c r="AC13" s="107" t="s">
        <v>41</v>
      </c>
      <c r="AD13" s="107" t="s">
        <v>36</v>
      </c>
      <c r="AE13" s="107" t="s">
        <v>40</v>
      </c>
      <c r="AF13" s="99">
        <f t="shared" si="2"/>
        <v>8</v>
      </c>
      <c r="AG13" s="100">
        <f t="shared" si="3"/>
        <v>0</v>
      </c>
      <c r="AH13" s="101">
        <f t="shared" si="4"/>
        <v>5</v>
      </c>
      <c r="AI13" s="104" t="s">
        <v>48</v>
      </c>
      <c r="AJ13" s="103"/>
      <c r="AK13" s="55">
        <f t="shared" si="5"/>
        <v>0</v>
      </c>
      <c r="AL13" s="55">
        <f t="shared" si="6"/>
        <v>8</v>
      </c>
      <c r="AM13" s="55">
        <f t="shared" si="7"/>
        <v>0</v>
      </c>
      <c r="AN13" s="55">
        <f t="shared" si="8"/>
        <v>5</v>
      </c>
      <c r="AO13">
        <f t="shared" si="9"/>
        <v>0</v>
      </c>
      <c r="AP13" s="55">
        <f t="shared" ref="AP13:AP22" si="14">COUNTIF(D13:AI13,"2早")</f>
        <v>3</v>
      </c>
      <c r="AQ13" s="55">
        <f t="shared" si="10"/>
        <v>2</v>
      </c>
      <c r="AR13" s="55">
        <f t="shared" si="11"/>
        <v>3</v>
      </c>
      <c r="AS13" s="55">
        <f t="shared" si="12"/>
        <v>2</v>
      </c>
      <c r="AT13" s="55">
        <f t="shared" si="13"/>
        <v>0</v>
      </c>
    </row>
    <row r="14" spans="1:46" ht="14">
      <c r="A14" s="19" t="s">
        <v>46</v>
      </c>
      <c r="B14" s="20" t="s">
        <v>32</v>
      </c>
      <c r="C14" s="32" t="s">
        <v>153</v>
      </c>
      <c r="D14" s="143" t="s">
        <v>21</v>
      </c>
      <c r="E14" s="107" t="s">
        <v>21</v>
      </c>
      <c r="F14" s="107" t="s">
        <v>36</v>
      </c>
      <c r="G14" s="107" t="s">
        <v>41</v>
      </c>
      <c r="H14" s="107" t="s">
        <v>28</v>
      </c>
      <c r="I14" s="107" t="s">
        <v>34</v>
      </c>
      <c r="J14" s="143" t="s">
        <v>21</v>
      </c>
      <c r="K14" s="107" t="s">
        <v>40</v>
      </c>
      <c r="L14" s="107" t="s">
        <v>42</v>
      </c>
      <c r="M14" s="107" t="s">
        <v>24</v>
      </c>
      <c r="N14" s="148" t="s">
        <v>34</v>
      </c>
      <c r="O14" s="107" t="s">
        <v>21</v>
      </c>
      <c r="P14" s="107" t="s">
        <v>42</v>
      </c>
      <c r="Q14" s="107" t="s">
        <v>42</v>
      </c>
      <c r="R14" s="107" t="s">
        <v>24</v>
      </c>
      <c r="S14" s="107" t="s">
        <v>34</v>
      </c>
      <c r="T14" s="107" t="s">
        <v>21</v>
      </c>
      <c r="U14" s="293" t="s">
        <v>41</v>
      </c>
      <c r="V14" s="293" t="s">
        <v>28</v>
      </c>
      <c r="W14" s="293" t="s">
        <v>34</v>
      </c>
      <c r="X14" s="293" t="s">
        <v>21</v>
      </c>
      <c r="Y14" s="293" t="s">
        <v>24</v>
      </c>
      <c r="Z14" s="413" t="s">
        <v>34</v>
      </c>
      <c r="AA14" s="107" t="s">
        <v>21</v>
      </c>
      <c r="AB14" s="107" t="s">
        <v>42</v>
      </c>
      <c r="AC14" s="107" t="s">
        <v>24</v>
      </c>
      <c r="AD14" s="107" t="s">
        <v>34</v>
      </c>
      <c r="AE14" s="107" t="s">
        <v>21</v>
      </c>
      <c r="AF14" s="99">
        <f t="shared" si="2"/>
        <v>8</v>
      </c>
      <c r="AG14" s="100">
        <f t="shared" si="3"/>
        <v>0</v>
      </c>
      <c r="AH14" s="101">
        <f t="shared" si="4"/>
        <v>6</v>
      </c>
      <c r="AI14" s="104" t="s">
        <v>48</v>
      </c>
      <c r="AJ14" s="103"/>
      <c r="AK14" s="55">
        <f t="shared" si="5"/>
        <v>0</v>
      </c>
      <c r="AL14" s="55">
        <f t="shared" si="6"/>
        <v>8</v>
      </c>
      <c r="AM14" s="55">
        <f t="shared" si="7"/>
        <v>4</v>
      </c>
      <c r="AN14" s="55">
        <f t="shared" si="8"/>
        <v>2</v>
      </c>
      <c r="AO14">
        <f t="shared" si="9"/>
        <v>0</v>
      </c>
      <c r="AP14" s="55">
        <f t="shared" si="14"/>
        <v>1</v>
      </c>
      <c r="AQ14" s="55">
        <f t="shared" si="10"/>
        <v>4</v>
      </c>
      <c r="AR14" s="55">
        <f t="shared" si="11"/>
        <v>2</v>
      </c>
      <c r="AS14" s="55">
        <f t="shared" si="12"/>
        <v>1</v>
      </c>
      <c r="AT14" s="55">
        <f t="shared" si="13"/>
        <v>0</v>
      </c>
    </row>
    <row r="15" spans="1:46" ht="14">
      <c r="A15" s="33" t="s">
        <v>46</v>
      </c>
      <c r="B15" s="34" t="s">
        <v>32</v>
      </c>
      <c r="C15" s="32" t="s">
        <v>52</v>
      </c>
      <c r="D15" s="107" t="s">
        <v>41</v>
      </c>
      <c r="E15" s="107" t="s">
        <v>28</v>
      </c>
      <c r="F15" s="107" t="s">
        <v>34</v>
      </c>
      <c r="G15" s="143" t="s">
        <v>21</v>
      </c>
      <c r="H15" s="107" t="s">
        <v>42</v>
      </c>
      <c r="I15" s="143" t="s">
        <v>40</v>
      </c>
      <c r="J15" s="107" t="s">
        <v>24</v>
      </c>
      <c r="K15" s="107" t="s">
        <v>34</v>
      </c>
      <c r="L15" s="107" t="s">
        <v>21</v>
      </c>
      <c r="M15" s="107" t="s">
        <v>21</v>
      </c>
      <c r="N15" s="148" t="s">
        <v>36</v>
      </c>
      <c r="O15" s="107" t="s">
        <v>36</v>
      </c>
      <c r="P15" s="107" t="s">
        <v>40</v>
      </c>
      <c r="Q15" s="107" t="s">
        <v>21</v>
      </c>
      <c r="R15" s="107" t="s">
        <v>21</v>
      </c>
      <c r="S15" s="107" t="s">
        <v>24</v>
      </c>
      <c r="T15" s="107" t="s">
        <v>34</v>
      </c>
      <c r="U15" s="143" t="s">
        <v>21</v>
      </c>
      <c r="V15" s="107" t="s">
        <v>42</v>
      </c>
      <c r="W15" s="107" t="s">
        <v>36</v>
      </c>
      <c r="X15" s="107" t="s">
        <v>21</v>
      </c>
      <c r="Y15" s="107" t="s">
        <v>36</v>
      </c>
      <c r="Z15" s="148" t="s">
        <v>41</v>
      </c>
      <c r="AA15" s="107" t="s">
        <v>28</v>
      </c>
      <c r="AB15" s="107" t="s">
        <v>34</v>
      </c>
      <c r="AC15" s="107" t="s">
        <v>21</v>
      </c>
      <c r="AD15" s="107" t="s">
        <v>41</v>
      </c>
      <c r="AE15" s="107" t="s">
        <v>41</v>
      </c>
      <c r="AF15" s="99">
        <f t="shared" si="2"/>
        <v>8</v>
      </c>
      <c r="AG15" s="100">
        <f t="shared" si="3"/>
        <v>0</v>
      </c>
      <c r="AH15" s="101">
        <f t="shared" si="4"/>
        <v>4</v>
      </c>
      <c r="AI15" s="104" t="s">
        <v>51</v>
      </c>
      <c r="AJ15" s="103"/>
      <c r="AK15" s="55">
        <f t="shared" si="5"/>
        <v>0</v>
      </c>
      <c r="AL15" s="55">
        <f t="shared" si="6"/>
        <v>8</v>
      </c>
      <c r="AM15" s="55">
        <f t="shared" si="7"/>
        <v>2</v>
      </c>
      <c r="AN15" s="55">
        <f t="shared" si="8"/>
        <v>2</v>
      </c>
      <c r="AO15">
        <f t="shared" si="9"/>
        <v>0</v>
      </c>
      <c r="AP15" s="55">
        <f t="shared" si="14"/>
        <v>2</v>
      </c>
      <c r="AQ15" s="55">
        <f t="shared" si="10"/>
        <v>2</v>
      </c>
      <c r="AR15" s="55">
        <f t="shared" si="11"/>
        <v>4</v>
      </c>
      <c r="AS15" s="55">
        <f t="shared" si="12"/>
        <v>4</v>
      </c>
      <c r="AT15" s="55">
        <f t="shared" si="13"/>
        <v>0</v>
      </c>
    </row>
    <row r="16" spans="1:46" ht="14">
      <c r="A16" s="33" t="s">
        <v>46</v>
      </c>
      <c r="B16" s="34" t="s">
        <v>32</v>
      </c>
      <c r="C16" s="32" t="s">
        <v>53</v>
      </c>
      <c r="D16" s="107" t="s">
        <v>24</v>
      </c>
      <c r="E16" s="107" t="s">
        <v>34</v>
      </c>
      <c r="F16" s="107" t="s">
        <v>21</v>
      </c>
      <c r="G16" s="107" t="s">
        <v>36</v>
      </c>
      <c r="H16" s="107" t="s">
        <v>41</v>
      </c>
      <c r="I16" s="107" t="s">
        <v>28</v>
      </c>
      <c r="J16" s="107" t="s">
        <v>34</v>
      </c>
      <c r="K16" s="107" t="s">
        <v>21</v>
      </c>
      <c r="L16" s="107" t="s">
        <v>21</v>
      </c>
      <c r="M16" s="107" t="s">
        <v>40</v>
      </c>
      <c r="N16" s="148" t="s">
        <v>21</v>
      </c>
      <c r="O16" s="107" t="s">
        <v>28</v>
      </c>
      <c r="P16" s="127" t="s">
        <v>34</v>
      </c>
      <c r="Q16" s="107" t="s">
        <v>21</v>
      </c>
      <c r="R16" s="107" t="s">
        <v>42</v>
      </c>
      <c r="S16" s="107" t="s">
        <v>41</v>
      </c>
      <c r="T16" s="107" t="s">
        <v>36</v>
      </c>
      <c r="U16" s="107" t="s">
        <v>42</v>
      </c>
      <c r="V16" s="107" t="s">
        <v>21</v>
      </c>
      <c r="W16" s="107" t="s">
        <v>28</v>
      </c>
      <c r="X16" s="107" t="s">
        <v>34</v>
      </c>
      <c r="Y16" s="143" t="s">
        <v>21</v>
      </c>
      <c r="Z16" s="148" t="s">
        <v>24</v>
      </c>
      <c r="AA16" s="107" t="s">
        <v>34</v>
      </c>
      <c r="AB16" s="107" t="s">
        <v>28</v>
      </c>
      <c r="AC16" s="107" t="s">
        <v>34</v>
      </c>
      <c r="AD16" s="143" t="s">
        <v>21</v>
      </c>
      <c r="AE16" s="107" t="s">
        <v>36</v>
      </c>
      <c r="AF16" s="99">
        <f t="shared" si="2"/>
        <v>8</v>
      </c>
      <c r="AG16" s="100">
        <f t="shared" si="3"/>
        <v>0</v>
      </c>
      <c r="AH16" s="101">
        <f t="shared" si="4"/>
        <v>6</v>
      </c>
      <c r="AI16" s="104" t="s">
        <v>51</v>
      </c>
      <c r="AJ16" s="103"/>
      <c r="AK16" s="55">
        <f t="shared" si="5"/>
        <v>0</v>
      </c>
      <c r="AL16" s="55">
        <f t="shared" si="6"/>
        <v>8</v>
      </c>
      <c r="AM16" s="55">
        <f t="shared" si="7"/>
        <v>2</v>
      </c>
      <c r="AN16" s="55">
        <f t="shared" si="8"/>
        <v>4</v>
      </c>
      <c r="AO16">
        <f t="shared" si="9"/>
        <v>0</v>
      </c>
      <c r="AP16" s="55">
        <f t="shared" si="14"/>
        <v>1</v>
      </c>
      <c r="AQ16" s="55">
        <f t="shared" si="10"/>
        <v>2</v>
      </c>
      <c r="AR16" s="55">
        <f t="shared" si="11"/>
        <v>2</v>
      </c>
      <c r="AS16" s="55">
        <f t="shared" si="12"/>
        <v>3</v>
      </c>
      <c r="AT16" s="55">
        <f t="shared" si="13"/>
        <v>0</v>
      </c>
    </row>
    <row r="17" spans="1:46" ht="14">
      <c r="A17" s="19" t="s">
        <v>46</v>
      </c>
      <c r="B17" s="34" t="s">
        <v>32</v>
      </c>
      <c r="C17" s="32" t="s">
        <v>54</v>
      </c>
      <c r="D17" s="107" t="s">
        <v>36</v>
      </c>
      <c r="E17" s="107" t="s">
        <v>21</v>
      </c>
      <c r="F17" s="107" t="s">
        <v>40</v>
      </c>
      <c r="G17" s="143" t="s">
        <v>28</v>
      </c>
      <c r="H17" s="143" t="s">
        <v>34</v>
      </c>
      <c r="I17" s="107" t="s">
        <v>24</v>
      </c>
      <c r="J17" s="107" t="s">
        <v>34</v>
      </c>
      <c r="K17" s="107" t="s">
        <v>21</v>
      </c>
      <c r="L17" s="107" t="s">
        <v>36</v>
      </c>
      <c r="M17" s="107" t="s">
        <v>21</v>
      </c>
      <c r="N17" s="148" t="s">
        <v>21</v>
      </c>
      <c r="O17" s="107" t="s">
        <v>42</v>
      </c>
      <c r="P17" s="107" t="s">
        <v>28</v>
      </c>
      <c r="Q17" s="107" t="s">
        <v>34</v>
      </c>
      <c r="R17" s="107" t="s">
        <v>21</v>
      </c>
      <c r="S17" s="107" t="s">
        <v>36</v>
      </c>
      <c r="T17" s="107" t="s">
        <v>42</v>
      </c>
      <c r="U17" s="107" t="s">
        <v>36</v>
      </c>
      <c r="V17" s="107" t="s">
        <v>21</v>
      </c>
      <c r="W17" s="107" t="s">
        <v>41</v>
      </c>
      <c r="X17" s="107" t="s">
        <v>28</v>
      </c>
      <c r="Y17" s="107" t="s">
        <v>34</v>
      </c>
      <c r="Z17" s="149" t="s">
        <v>21</v>
      </c>
      <c r="AA17" s="107" t="s">
        <v>40</v>
      </c>
      <c r="AB17" s="107" t="s">
        <v>21</v>
      </c>
      <c r="AC17" s="107" t="s">
        <v>40</v>
      </c>
      <c r="AD17" s="107" t="s">
        <v>40</v>
      </c>
      <c r="AE17" s="107" t="s">
        <v>24</v>
      </c>
      <c r="AF17" s="99">
        <f t="shared" si="2"/>
        <v>8</v>
      </c>
      <c r="AG17" s="100">
        <f t="shared" si="3"/>
        <v>0</v>
      </c>
      <c r="AH17" s="101">
        <f t="shared" si="4"/>
        <v>5</v>
      </c>
      <c r="AI17" s="104" t="s">
        <v>48</v>
      </c>
      <c r="AJ17" s="103"/>
      <c r="AK17" s="55">
        <f t="shared" si="5"/>
        <v>0</v>
      </c>
      <c r="AL17" s="55">
        <f t="shared" si="6"/>
        <v>8</v>
      </c>
      <c r="AM17" s="55">
        <f t="shared" si="7"/>
        <v>2</v>
      </c>
      <c r="AN17" s="55">
        <f t="shared" si="8"/>
        <v>3</v>
      </c>
      <c r="AO17">
        <f t="shared" si="9"/>
        <v>0</v>
      </c>
      <c r="AP17" s="55">
        <f t="shared" si="14"/>
        <v>4</v>
      </c>
      <c r="AQ17" s="55">
        <f t="shared" si="10"/>
        <v>2</v>
      </c>
      <c r="AR17" s="55">
        <f t="shared" si="11"/>
        <v>1</v>
      </c>
      <c r="AS17" s="55">
        <f t="shared" si="12"/>
        <v>4</v>
      </c>
      <c r="AT17" s="55">
        <f t="shared" si="13"/>
        <v>0</v>
      </c>
    </row>
    <row r="18" spans="1:46" ht="14">
      <c r="A18" s="19" t="s">
        <v>46</v>
      </c>
      <c r="B18" s="34" t="s">
        <v>32</v>
      </c>
      <c r="C18" s="32" t="s">
        <v>55</v>
      </c>
      <c r="D18" s="143" t="s">
        <v>21</v>
      </c>
      <c r="E18" s="107" t="s">
        <v>40</v>
      </c>
      <c r="F18" s="107" t="s">
        <v>28</v>
      </c>
      <c r="G18" s="107" t="s">
        <v>34</v>
      </c>
      <c r="H18" s="107" t="s">
        <v>21</v>
      </c>
      <c r="I18" s="107" t="s">
        <v>36</v>
      </c>
      <c r="J18" s="107" t="s">
        <v>36</v>
      </c>
      <c r="K18" s="107" t="s">
        <v>24</v>
      </c>
      <c r="L18" s="107" t="s">
        <v>34</v>
      </c>
      <c r="M18" s="107" t="s">
        <v>21</v>
      </c>
      <c r="N18" s="148" t="s">
        <v>40</v>
      </c>
      <c r="O18" s="107" t="s">
        <v>21</v>
      </c>
      <c r="P18" s="107" t="s">
        <v>36</v>
      </c>
      <c r="Q18" s="107" t="s">
        <v>41</v>
      </c>
      <c r="R18" s="107" t="s">
        <v>28</v>
      </c>
      <c r="S18" s="107" t="s">
        <v>34</v>
      </c>
      <c r="T18" s="143" t="s">
        <v>21</v>
      </c>
      <c r="U18" s="107" t="s">
        <v>40</v>
      </c>
      <c r="V18" s="107" t="s">
        <v>24</v>
      </c>
      <c r="W18" s="107" t="s">
        <v>34</v>
      </c>
      <c r="X18" s="107" t="s">
        <v>21</v>
      </c>
      <c r="Y18" s="107" t="s">
        <v>42</v>
      </c>
      <c r="Z18" s="148" t="s">
        <v>42</v>
      </c>
      <c r="AA18" s="107" t="s">
        <v>24</v>
      </c>
      <c r="AB18" s="107" t="s">
        <v>34</v>
      </c>
      <c r="AC18" s="107" t="s">
        <v>21</v>
      </c>
      <c r="AD18" s="107" t="s">
        <v>42</v>
      </c>
      <c r="AE18" s="107" t="s">
        <v>21</v>
      </c>
      <c r="AF18" s="99">
        <f t="shared" si="2"/>
        <v>8</v>
      </c>
      <c r="AG18" s="100">
        <f t="shared" si="3"/>
        <v>0</v>
      </c>
      <c r="AH18" s="101">
        <f t="shared" si="4"/>
        <v>5</v>
      </c>
      <c r="AI18" s="104" t="s">
        <v>48</v>
      </c>
      <c r="AJ18" s="98"/>
      <c r="AK18" s="55">
        <f t="shared" si="5"/>
        <v>0</v>
      </c>
      <c r="AL18" s="55">
        <f t="shared" si="6"/>
        <v>8</v>
      </c>
      <c r="AM18" s="55">
        <f t="shared" si="7"/>
        <v>3</v>
      </c>
      <c r="AN18" s="55">
        <f t="shared" si="8"/>
        <v>2</v>
      </c>
      <c r="AO18">
        <f t="shared" si="9"/>
        <v>0</v>
      </c>
      <c r="AP18" s="55">
        <f t="shared" si="14"/>
        <v>3</v>
      </c>
      <c r="AQ18" s="55">
        <f t="shared" si="10"/>
        <v>3</v>
      </c>
      <c r="AR18" s="55">
        <f t="shared" si="11"/>
        <v>1</v>
      </c>
      <c r="AS18" s="55">
        <f t="shared" si="12"/>
        <v>3</v>
      </c>
      <c r="AT18" s="55">
        <f t="shared" si="13"/>
        <v>0</v>
      </c>
    </row>
    <row r="19" spans="1:46" ht="14">
      <c r="A19" s="19" t="s">
        <v>46</v>
      </c>
      <c r="B19" s="20" t="s">
        <v>32</v>
      </c>
      <c r="C19" s="32" t="s">
        <v>56</v>
      </c>
      <c r="D19" s="243" t="s">
        <v>21</v>
      </c>
      <c r="E19" s="107" t="s">
        <v>42</v>
      </c>
      <c r="F19" s="107" t="s">
        <v>41</v>
      </c>
      <c r="G19" s="107" t="s">
        <v>24</v>
      </c>
      <c r="H19" s="107" t="s">
        <v>34</v>
      </c>
      <c r="I19" s="143" t="s">
        <v>21</v>
      </c>
      <c r="J19" s="107" t="s">
        <v>42</v>
      </c>
      <c r="K19" s="143" t="s">
        <v>21</v>
      </c>
      <c r="L19" s="107" t="s">
        <v>28</v>
      </c>
      <c r="M19" s="107" t="s">
        <v>34</v>
      </c>
      <c r="N19" s="149" t="s">
        <v>21</v>
      </c>
      <c r="O19" s="107" t="s">
        <v>40</v>
      </c>
      <c r="P19" s="107" t="s">
        <v>41</v>
      </c>
      <c r="Q19" s="107" t="s">
        <v>21</v>
      </c>
      <c r="R19" s="107" t="s">
        <v>36</v>
      </c>
      <c r="S19" s="107" t="s">
        <v>28</v>
      </c>
      <c r="T19" s="107" t="s">
        <v>34</v>
      </c>
      <c r="U19" s="143" t="s">
        <v>21</v>
      </c>
      <c r="V19" s="107" t="s">
        <v>36</v>
      </c>
      <c r="W19" s="107" t="s">
        <v>40</v>
      </c>
      <c r="X19" s="107" t="s">
        <v>24</v>
      </c>
      <c r="Y19" s="107" t="s">
        <v>34</v>
      </c>
      <c r="Z19" s="149" t="s">
        <v>21</v>
      </c>
      <c r="AA19" s="107" t="s">
        <v>42</v>
      </c>
      <c r="AB19" s="143" t="s">
        <v>21</v>
      </c>
      <c r="AC19" s="107" t="s">
        <v>36</v>
      </c>
      <c r="AD19" s="143" t="s">
        <v>28</v>
      </c>
      <c r="AE19" s="143" t="s">
        <v>34</v>
      </c>
      <c r="AF19" s="99">
        <f t="shared" si="2"/>
        <v>8</v>
      </c>
      <c r="AG19" s="100">
        <f t="shared" si="3"/>
        <v>0</v>
      </c>
      <c r="AH19" s="101">
        <f t="shared" si="4"/>
        <v>5</v>
      </c>
      <c r="AI19" s="104" t="s">
        <v>48</v>
      </c>
      <c r="AJ19" s="98"/>
      <c r="AK19" s="55">
        <f t="shared" si="5"/>
        <v>0</v>
      </c>
      <c r="AL19" s="55">
        <f t="shared" si="6"/>
        <v>8</v>
      </c>
      <c r="AM19" s="55">
        <f t="shared" si="7"/>
        <v>2</v>
      </c>
      <c r="AN19" s="55">
        <f t="shared" si="8"/>
        <v>3</v>
      </c>
      <c r="AO19">
        <f t="shared" si="9"/>
        <v>0</v>
      </c>
      <c r="AP19" s="55">
        <f t="shared" si="14"/>
        <v>2</v>
      </c>
      <c r="AQ19" s="55">
        <f t="shared" si="10"/>
        <v>3</v>
      </c>
      <c r="AR19" s="55">
        <f t="shared" si="11"/>
        <v>2</v>
      </c>
      <c r="AS19" s="55">
        <f t="shared" si="12"/>
        <v>3</v>
      </c>
      <c r="AT19" s="55">
        <f t="shared" si="13"/>
        <v>0</v>
      </c>
    </row>
    <row r="20" spans="1:46" ht="14">
      <c r="A20" s="19" t="s">
        <v>46</v>
      </c>
      <c r="B20" s="34" t="s">
        <v>32</v>
      </c>
      <c r="C20" s="32" t="s">
        <v>57</v>
      </c>
      <c r="D20" s="107" t="s">
        <v>42</v>
      </c>
      <c r="E20" s="107" t="s">
        <v>24</v>
      </c>
      <c r="F20" s="107" t="s">
        <v>34</v>
      </c>
      <c r="G20" s="107" t="s">
        <v>21</v>
      </c>
      <c r="H20" s="107" t="s">
        <v>40</v>
      </c>
      <c r="I20" s="143" t="s">
        <v>21</v>
      </c>
      <c r="J20" s="107" t="s">
        <v>40</v>
      </c>
      <c r="K20" s="107" t="s">
        <v>36</v>
      </c>
      <c r="L20" s="107" t="s">
        <v>41</v>
      </c>
      <c r="M20" s="107" t="s">
        <v>21</v>
      </c>
      <c r="N20" s="148" t="s">
        <v>42</v>
      </c>
      <c r="O20" s="107" t="s">
        <v>24</v>
      </c>
      <c r="P20" s="107" t="s">
        <v>34</v>
      </c>
      <c r="Q20" s="107" t="s">
        <v>28</v>
      </c>
      <c r="R20" s="107" t="s">
        <v>34</v>
      </c>
      <c r="S20" s="107" t="s">
        <v>21</v>
      </c>
      <c r="T20" s="107" t="s">
        <v>40</v>
      </c>
      <c r="U20" s="107" t="s">
        <v>24</v>
      </c>
      <c r="V20" s="107" t="s">
        <v>34</v>
      </c>
      <c r="W20" s="107" t="s">
        <v>21</v>
      </c>
      <c r="X20" s="107" t="s">
        <v>36</v>
      </c>
      <c r="Y20" s="143" t="s">
        <v>21</v>
      </c>
      <c r="Z20" s="148" t="s">
        <v>36</v>
      </c>
      <c r="AA20" s="107" t="s">
        <v>21</v>
      </c>
      <c r="AB20" s="107" t="s">
        <v>40</v>
      </c>
      <c r="AC20" s="107" t="s">
        <v>28</v>
      </c>
      <c r="AD20" s="107" t="s">
        <v>34</v>
      </c>
      <c r="AE20" s="107" t="s">
        <v>21</v>
      </c>
      <c r="AF20" s="99">
        <f t="shared" si="2"/>
        <v>8</v>
      </c>
      <c r="AG20" s="100">
        <f t="shared" si="3"/>
        <v>0</v>
      </c>
      <c r="AH20" s="101">
        <f t="shared" si="4"/>
        <v>5</v>
      </c>
      <c r="AI20" s="104" t="s">
        <v>48</v>
      </c>
      <c r="AJ20" s="98"/>
      <c r="AK20" s="55">
        <f t="shared" si="5"/>
        <v>0</v>
      </c>
      <c r="AL20" s="55">
        <f t="shared" si="6"/>
        <v>8</v>
      </c>
      <c r="AM20" s="55">
        <f t="shared" si="7"/>
        <v>3</v>
      </c>
      <c r="AN20" s="55">
        <f t="shared" si="8"/>
        <v>2</v>
      </c>
      <c r="AO20">
        <f t="shared" si="9"/>
        <v>0</v>
      </c>
      <c r="AP20" s="55">
        <f t="shared" si="14"/>
        <v>4</v>
      </c>
      <c r="AQ20" s="55">
        <f t="shared" si="10"/>
        <v>2</v>
      </c>
      <c r="AR20" s="55">
        <f t="shared" si="11"/>
        <v>1</v>
      </c>
      <c r="AS20" s="55">
        <f t="shared" si="12"/>
        <v>3</v>
      </c>
      <c r="AT20" s="55">
        <f t="shared" si="13"/>
        <v>0</v>
      </c>
    </row>
    <row r="21" spans="1:46" ht="14">
      <c r="A21" s="294" t="s">
        <v>46</v>
      </c>
      <c r="B21" s="37" t="s">
        <v>32</v>
      </c>
      <c r="C21" s="38" t="s">
        <v>129</v>
      </c>
      <c r="D21" s="107" t="s">
        <v>40</v>
      </c>
      <c r="E21" s="107" t="s">
        <v>36</v>
      </c>
      <c r="F21" s="143" t="s">
        <v>24</v>
      </c>
      <c r="G21" s="143" t="s">
        <v>34</v>
      </c>
      <c r="H21" s="143" t="s">
        <v>21</v>
      </c>
      <c r="I21" s="143" t="s">
        <v>21</v>
      </c>
      <c r="J21" s="107" t="s">
        <v>28</v>
      </c>
      <c r="K21" s="107" t="s">
        <v>34</v>
      </c>
      <c r="L21" s="107" t="s">
        <v>21</v>
      </c>
      <c r="M21" s="107" t="s">
        <v>42</v>
      </c>
      <c r="N21" s="148" t="s">
        <v>28</v>
      </c>
      <c r="O21" s="107" t="s">
        <v>34</v>
      </c>
      <c r="P21" s="143" t="s">
        <v>21</v>
      </c>
      <c r="Q21" s="107" t="s">
        <v>36</v>
      </c>
      <c r="R21" s="107" t="s">
        <v>40</v>
      </c>
      <c r="S21" s="107" t="s">
        <v>21</v>
      </c>
      <c r="T21" s="107" t="s">
        <v>28</v>
      </c>
      <c r="U21" s="107" t="s">
        <v>34</v>
      </c>
      <c r="V21" s="107" t="s">
        <v>21</v>
      </c>
      <c r="W21" s="107" t="s">
        <v>42</v>
      </c>
      <c r="X21" s="107" t="s">
        <v>21</v>
      </c>
      <c r="Y21" s="107" t="s">
        <v>40</v>
      </c>
      <c r="Z21" s="148" t="s">
        <v>40</v>
      </c>
      <c r="AA21" s="107" t="s">
        <v>36</v>
      </c>
      <c r="AB21" s="143" t="s">
        <v>24</v>
      </c>
      <c r="AC21" s="143" t="s">
        <v>34</v>
      </c>
      <c r="AD21" s="143" t="s">
        <v>21</v>
      </c>
      <c r="AE21" s="107" t="s">
        <v>42</v>
      </c>
      <c r="AF21" s="99">
        <f t="shared" si="2"/>
        <v>8</v>
      </c>
      <c r="AG21" s="100">
        <f t="shared" si="3"/>
        <v>0</v>
      </c>
      <c r="AH21" s="101">
        <f t="shared" si="4"/>
        <v>5</v>
      </c>
      <c r="AI21" s="104" t="s">
        <v>48</v>
      </c>
      <c r="AK21" s="55">
        <f t="shared" si="5"/>
        <v>0</v>
      </c>
      <c r="AL21" s="55">
        <f t="shared" si="6"/>
        <v>8</v>
      </c>
      <c r="AM21" s="55">
        <f t="shared" si="7"/>
        <v>2</v>
      </c>
      <c r="AN21" s="55">
        <f t="shared" si="8"/>
        <v>3</v>
      </c>
      <c r="AO21">
        <f t="shared" si="9"/>
        <v>0</v>
      </c>
      <c r="AP21" s="55">
        <f t="shared" si="14"/>
        <v>4</v>
      </c>
      <c r="AQ21" s="55">
        <f t="shared" si="10"/>
        <v>3</v>
      </c>
      <c r="AR21" s="55">
        <f t="shared" si="11"/>
        <v>0</v>
      </c>
      <c r="AS21" s="55">
        <f t="shared" si="12"/>
        <v>3</v>
      </c>
      <c r="AT21" s="55">
        <f t="shared" si="13"/>
        <v>0</v>
      </c>
    </row>
    <row r="22" spans="1:46" ht="14">
      <c r="A22" s="19"/>
      <c r="B22" s="434"/>
      <c r="C22" s="39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48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48"/>
      <c r="AA22" s="107"/>
      <c r="AB22" s="107"/>
      <c r="AC22" s="107"/>
      <c r="AD22" s="432"/>
      <c r="AE22" s="107"/>
      <c r="AF22" s="99">
        <f>SUM(AL25)</f>
        <v>0</v>
      </c>
      <c r="AG22" s="100">
        <f t="shared" si="3"/>
        <v>0</v>
      </c>
      <c r="AH22" s="101">
        <f>SUM(AM25:AN25)</f>
        <v>0</v>
      </c>
      <c r="AI22" s="373"/>
      <c r="AJ22" s="98"/>
      <c r="AK22" s="55">
        <f t="shared" si="5"/>
        <v>0</v>
      </c>
      <c r="AL22" s="55">
        <f t="shared" si="6"/>
        <v>0</v>
      </c>
      <c r="AM22" s="55">
        <f t="shared" si="7"/>
        <v>0</v>
      </c>
      <c r="AN22" s="55">
        <f t="shared" si="8"/>
        <v>0</v>
      </c>
      <c r="AO22">
        <f t="shared" si="9"/>
        <v>0</v>
      </c>
      <c r="AP22" s="55">
        <f t="shared" si="14"/>
        <v>0</v>
      </c>
      <c r="AQ22" s="55">
        <f t="shared" si="10"/>
        <v>0</v>
      </c>
      <c r="AR22" s="55">
        <f>COUNTIF(AJ22,"3早")</f>
        <v>0</v>
      </c>
      <c r="AS22" s="55">
        <f>COUNTIF(AJ22:AK22,"3オ")</f>
        <v>0</v>
      </c>
      <c r="AT22" s="55">
        <f>COUNTIF(AJ22:AM22,"10:00")</f>
        <v>0</v>
      </c>
    </row>
    <row r="23" spans="1:46" ht="14">
      <c r="A23" s="19"/>
      <c r="B23" s="367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48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48"/>
      <c r="AA23" s="107"/>
      <c r="AB23" s="107"/>
      <c r="AC23" s="107"/>
      <c r="AD23" s="107"/>
      <c r="AE23" s="107"/>
      <c r="AF23" s="99">
        <f>SUM(AL26)</f>
        <v>0</v>
      </c>
      <c r="AG23" s="100">
        <f t="shared" si="3"/>
        <v>0</v>
      </c>
      <c r="AH23" s="101">
        <f>SUM(AM26:AN26)</f>
        <v>0</v>
      </c>
      <c r="AI23" s="373"/>
      <c r="AJ23" s="98"/>
      <c r="AK23" s="55">
        <f>COUNTIF(D22:AE22,"日")</f>
        <v>0</v>
      </c>
      <c r="AL23" s="55">
        <f t="shared" ref="AL23:AL29" si="15">COUNTIF(D22:AE22,"ヤ")</f>
        <v>0</v>
      </c>
      <c r="AM23" s="55">
        <f t="shared" ref="AM23:AM29" si="16">COUNTIF(D22:AE22,"2－")</f>
        <v>0</v>
      </c>
      <c r="AN23" s="55">
        <f t="shared" ref="AN23:AN29" si="17">COUNTIF(D22:AE22,"3－")</f>
        <v>0</v>
      </c>
      <c r="AO23">
        <f t="shared" ref="AO23:AO29" si="18">COUNTIF(E22:AF22,"有")</f>
        <v>0</v>
      </c>
    </row>
    <row r="24" spans="1:46" ht="14">
      <c r="A24" s="19"/>
      <c r="B24" s="295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48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48"/>
      <c r="AA24" s="107"/>
      <c r="AB24" s="107"/>
      <c r="AC24" s="107"/>
      <c r="AD24" s="107"/>
      <c r="AE24" s="107"/>
      <c r="AF24" s="99">
        <f>SUM(AL27)</f>
        <v>0</v>
      </c>
      <c r="AG24" s="100">
        <f t="shared" si="3"/>
        <v>0</v>
      </c>
      <c r="AH24" s="101">
        <f>SUM(AM27:AN27)</f>
        <v>0</v>
      </c>
      <c r="AI24" s="228"/>
      <c r="AJ24" s="98"/>
      <c r="AK24" s="55"/>
      <c r="AL24" s="55">
        <f t="shared" si="15"/>
        <v>0</v>
      </c>
      <c r="AM24" s="55">
        <f t="shared" si="16"/>
        <v>0</v>
      </c>
      <c r="AN24" s="55">
        <f t="shared" si="17"/>
        <v>0</v>
      </c>
      <c r="AO24">
        <f t="shared" si="18"/>
        <v>0</v>
      </c>
    </row>
    <row r="25" spans="1:46" ht="14">
      <c r="A25" s="1258" t="s">
        <v>62</v>
      </c>
      <c r="B25" s="1258"/>
      <c r="C25" s="1258"/>
      <c r="D25" s="65"/>
      <c r="E25" s="46"/>
      <c r="F25" s="441"/>
      <c r="G25" s="442"/>
      <c r="H25" s="443"/>
      <c r="I25" s="444"/>
      <c r="J25" s="445"/>
      <c r="K25" s="446"/>
      <c r="L25" s="447"/>
      <c r="M25" s="46"/>
      <c r="N25" s="439"/>
      <c r="O25" s="67"/>
      <c r="P25" s="438"/>
      <c r="Q25" s="79"/>
      <c r="R25" s="65"/>
      <c r="S25" s="46"/>
      <c r="T25" s="46"/>
      <c r="U25" s="46"/>
      <c r="V25" s="46"/>
      <c r="W25" s="439"/>
      <c r="X25" s="81"/>
      <c r="Y25" s="46"/>
      <c r="Z25" s="448"/>
      <c r="AA25" s="46"/>
      <c r="AB25" s="67"/>
      <c r="AC25" s="46"/>
      <c r="AD25" s="107"/>
      <c r="AE25" s="89"/>
      <c r="AF25" s="108"/>
      <c r="AG25" s="109"/>
      <c r="AH25" s="110"/>
      <c r="AI25" s="111"/>
      <c r="AJ25" s="98"/>
      <c r="AK25" s="55"/>
      <c r="AL25" s="55">
        <f t="shared" si="15"/>
        <v>0</v>
      </c>
      <c r="AM25" s="55">
        <f t="shared" si="16"/>
        <v>0</v>
      </c>
      <c r="AN25" s="55">
        <f t="shared" si="17"/>
        <v>0</v>
      </c>
      <c r="AO25">
        <f t="shared" si="18"/>
        <v>0</v>
      </c>
    </row>
    <row r="26" spans="1:46" ht="14">
      <c r="A26" s="1259" t="s">
        <v>63</v>
      </c>
      <c r="B26" s="1259"/>
      <c r="C26" s="49"/>
      <c r="D26" s="1292"/>
      <c r="E26" s="1290"/>
      <c r="F26" s="1290"/>
      <c r="G26" s="1342"/>
      <c r="H26" s="1343" t="s">
        <v>187</v>
      </c>
      <c r="I26" s="1288" t="s">
        <v>163</v>
      </c>
      <c r="J26" s="1288"/>
      <c r="K26" s="1288" t="s">
        <v>164</v>
      </c>
      <c r="L26" s="1290"/>
      <c r="M26" s="1290"/>
      <c r="N26" s="1311"/>
      <c r="O26" s="1290"/>
      <c r="P26" s="1290"/>
      <c r="Q26" s="1311"/>
      <c r="R26" s="1290" t="s">
        <v>67</v>
      </c>
      <c r="S26" s="1290"/>
      <c r="T26" s="1290"/>
      <c r="U26" s="1290"/>
      <c r="V26" s="1290"/>
      <c r="W26" s="1290"/>
      <c r="X26" s="1290"/>
      <c r="Y26" s="1290"/>
      <c r="Z26" s="1288"/>
      <c r="AA26" s="1291" t="s">
        <v>84</v>
      </c>
      <c r="AB26" s="1290"/>
      <c r="AC26" s="1290"/>
      <c r="AD26" s="1290"/>
      <c r="AE26" s="1290"/>
      <c r="AF26" s="1333"/>
      <c r="AG26" s="1334"/>
      <c r="AH26" s="1334"/>
      <c r="AI26" s="1335"/>
      <c r="AK26" s="55">
        <f>COUNTIF(D24:AE24,"日")</f>
        <v>0</v>
      </c>
      <c r="AL26" s="55">
        <f t="shared" si="15"/>
        <v>0</v>
      </c>
      <c r="AM26" s="55">
        <f t="shared" si="16"/>
        <v>0</v>
      </c>
      <c r="AN26" s="55">
        <f t="shared" si="17"/>
        <v>0</v>
      </c>
      <c r="AO26">
        <f t="shared" si="18"/>
        <v>0</v>
      </c>
    </row>
    <row r="27" spans="1:46" ht="14">
      <c r="A27" s="1259"/>
      <c r="B27" s="1259"/>
      <c r="C27" s="49"/>
      <c r="D27" s="1292"/>
      <c r="E27" s="1290"/>
      <c r="F27" s="1290"/>
      <c r="G27" s="1310"/>
      <c r="H27" s="1291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/>
      <c r="Y27" s="1290"/>
      <c r="Z27" s="1290"/>
      <c r="AA27" s="1291"/>
      <c r="AB27" s="1290"/>
      <c r="AC27" s="1290"/>
      <c r="AD27" s="1290"/>
      <c r="AE27" s="1290"/>
      <c r="AF27" s="1336"/>
      <c r="AG27" s="1337"/>
      <c r="AH27" s="1337"/>
      <c r="AI27" s="1338"/>
      <c r="AL27" s="55">
        <f t="shared" si="15"/>
        <v>0</v>
      </c>
      <c r="AM27" s="55">
        <f t="shared" si="16"/>
        <v>0</v>
      </c>
      <c r="AN27" s="55">
        <f t="shared" si="17"/>
        <v>0</v>
      </c>
      <c r="AO27">
        <f t="shared" si="18"/>
        <v>0</v>
      </c>
    </row>
    <row r="28" spans="1:46" ht="14">
      <c r="A28" s="1259"/>
      <c r="B28" s="1259"/>
      <c r="C28" s="21"/>
      <c r="D28" s="1292"/>
      <c r="E28" s="1290"/>
      <c r="F28" s="1290"/>
      <c r="G28" s="1310"/>
      <c r="H28" s="1291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1"/>
      <c r="AB28" s="1290"/>
      <c r="AC28" s="1290"/>
      <c r="AD28" s="1290"/>
      <c r="AE28" s="1290"/>
      <c r="AF28" s="1336"/>
      <c r="AG28" s="1337"/>
      <c r="AH28" s="1337"/>
      <c r="AI28" s="1338"/>
      <c r="AL28" s="55">
        <f t="shared" si="15"/>
        <v>0</v>
      </c>
      <c r="AM28" s="55">
        <f t="shared" si="16"/>
        <v>0</v>
      </c>
      <c r="AN28" s="55">
        <f t="shared" si="17"/>
        <v>0</v>
      </c>
      <c r="AO28">
        <f t="shared" si="18"/>
        <v>0</v>
      </c>
    </row>
    <row r="29" spans="1:46" ht="14">
      <c r="A29" s="1259"/>
      <c r="B29" s="1259"/>
      <c r="C29" s="50"/>
      <c r="D29" s="1292"/>
      <c r="E29" s="1290"/>
      <c r="F29" s="1290"/>
      <c r="G29" s="1310"/>
      <c r="H29" s="1291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1"/>
      <c r="AB29" s="1290"/>
      <c r="AC29" s="1290"/>
      <c r="AD29" s="1290"/>
      <c r="AE29" s="1290"/>
      <c r="AF29" s="1336"/>
      <c r="AG29" s="1337"/>
      <c r="AH29" s="1337"/>
      <c r="AI29" s="1338"/>
      <c r="AL29" s="55">
        <f t="shared" si="15"/>
        <v>0</v>
      </c>
      <c r="AM29" s="55">
        <f t="shared" si="16"/>
        <v>0</v>
      </c>
      <c r="AN29" s="55">
        <f t="shared" si="17"/>
        <v>0</v>
      </c>
      <c r="AO29">
        <f t="shared" si="18"/>
        <v>0</v>
      </c>
    </row>
    <row r="30" spans="1:46" ht="14">
      <c r="A30" s="1259"/>
      <c r="B30" s="1259"/>
      <c r="C30" s="51"/>
      <c r="D30" s="1292"/>
      <c r="E30" s="1290"/>
      <c r="F30" s="1290"/>
      <c r="G30" s="1310"/>
      <c r="H30" s="1291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1"/>
      <c r="AB30" s="1290"/>
      <c r="AC30" s="1290"/>
      <c r="AD30" s="1290"/>
      <c r="AE30" s="1290"/>
      <c r="AF30" s="1336"/>
      <c r="AG30" s="1337"/>
      <c r="AH30" s="1337"/>
      <c r="AI30" s="1338"/>
    </row>
    <row r="31" spans="1:46" ht="14">
      <c r="A31" s="1259"/>
      <c r="B31" s="1259"/>
      <c r="C31" s="52"/>
      <c r="D31" s="1292"/>
      <c r="E31" s="1290"/>
      <c r="F31" s="1290"/>
      <c r="G31" s="1310"/>
      <c r="H31" s="1291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1"/>
      <c r="AB31" s="1290"/>
      <c r="AC31" s="1290"/>
      <c r="AD31" s="1290"/>
      <c r="AE31" s="1290"/>
      <c r="AF31" s="1339"/>
      <c r="AG31" s="1340"/>
      <c r="AH31" s="1340"/>
      <c r="AI31" s="1341"/>
    </row>
    <row r="32" spans="1:46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35" ht="14">
      <c r="C33" s="54">
        <v>0.27083333333333298</v>
      </c>
      <c r="D33" s="55">
        <f t="shared" ref="D33:AE33" si="19">COUNTIF(D7:D23,"6：30")</f>
        <v>0</v>
      </c>
      <c r="E33" s="55">
        <f t="shared" si="19"/>
        <v>0</v>
      </c>
      <c r="F33" s="55">
        <f t="shared" si="19"/>
        <v>0</v>
      </c>
      <c r="G33" s="55">
        <f t="shared" si="19"/>
        <v>0</v>
      </c>
      <c r="H33" s="55">
        <f t="shared" si="19"/>
        <v>0</v>
      </c>
      <c r="I33" s="55">
        <f t="shared" si="19"/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si="19"/>
        <v>0</v>
      </c>
      <c r="AB33" s="55">
        <f t="shared" si="19"/>
        <v>0</v>
      </c>
      <c r="AC33" s="55">
        <f t="shared" si="19"/>
        <v>0</v>
      </c>
      <c r="AD33" s="55">
        <f t="shared" si="19"/>
        <v>0</v>
      </c>
      <c r="AE33" s="55">
        <f t="shared" si="19"/>
        <v>0</v>
      </c>
    </row>
    <row r="34" spans="1:35" ht="14">
      <c r="C34" s="54">
        <v>0.41666666666666702</v>
      </c>
      <c r="D34" s="55">
        <f t="shared" ref="D34:AE34" si="20">COUNTIF(D8:D24,"10:00")</f>
        <v>0</v>
      </c>
      <c r="E34" s="55">
        <f t="shared" si="20"/>
        <v>0</v>
      </c>
      <c r="F34" s="55">
        <f t="shared" si="20"/>
        <v>0</v>
      </c>
      <c r="G34" s="55">
        <f t="shared" si="20"/>
        <v>0</v>
      </c>
      <c r="H34" s="55">
        <f t="shared" si="20"/>
        <v>0</v>
      </c>
      <c r="I34" s="55">
        <f t="shared" si="20"/>
        <v>0</v>
      </c>
      <c r="J34" s="55">
        <f t="shared" si="20"/>
        <v>0</v>
      </c>
      <c r="K34" s="55">
        <f t="shared" si="20"/>
        <v>0</v>
      </c>
      <c r="L34" s="55">
        <f t="shared" si="20"/>
        <v>0</v>
      </c>
      <c r="M34" s="55">
        <f t="shared" si="20"/>
        <v>0</v>
      </c>
      <c r="N34" s="55">
        <f t="shared" si="20"/>
        <v>0</v>
      </c>
      <c r="O34" s="55">
        <f t="shared" si="20"/>
        <v>0</v>
      </c>
      <c r="P34" s="55">
        <f t="shared" si="20"/>
        <v>0</v>
      </c>
      <c r="Q34" s="55">
        <f t="shared" si="20"/>
        <v>0</v>
      </c>
      <c r="R34" s="55">
        <f t="shared" si="20"/>
        <v>0</v>
      </c>
      <c r="S34" s="55">
        <f t="shared" si="20"/>
        <v>0</v>
      </c>
      <c r="T34" s="55">
        <f t="shared" si="20"/>
        <v>0</v>
      </c>
      <c r="U34" s="55">
        <f t="shared" si="20"/>
        <v>0</v>
      </c>
      <c r="V34" s="55">
        <f t="shared" si="20"/>
        <v>0</v>
      </c>
      <c r="W34" s="55">
        <f t="shared" si="20"/>
        <v>0</v>
      </c>
      <c r="X34" s="55">
        <f t="shared" si="20"/>
        <v>0</v>
      </c>
      <c r="Y34" s="55">
        <f t="shared" si="20"/>
        <v>0</v>
      </c>
      <c r="Z34" s="55">
        <f t="shared" si="20"/>
        <v>0</v>
      </c>
      <c r="AA34" s="55">
        <f t="shared" si="20"/>
        <v>0</v>
      </c>
      <c r="AB34" s="55">
        <f t="shared" si="20"/>
        <v>0</v>
      </c>
      <c r="AC34" s="55">
        <f t="shared" si="20"/>
        <v>0</v>
      </c>
      <c r="AD34" s="55">
        <f t="shared" si="20"/>
        <v>0</v>
      </c>
      <c r="AE34" s="55">
        <f t="shared" si="20"/>
        <v>0</v>
      </c>
    </row>
    <row r="35" spans="1:35" ht="14">
      <c r="C35" t="s">
        <v>69</v>
      </c>
      <c r="D35" s="55">
        <f t="shared" ref="D35:AE35" si="21">COUNTIF(D8:D25,"2早")</f>
        <v>1</v>
      </c>
      <c r="E35" s="55">
        <f t="shared" si="21"/>
        <v>1</v>
      </c>
      <c r="F35" s="55">
        <f t="shared" si="21"/>
        <v>1</v>
      </c>
      <c r="G35" s="55">
        <f t="shared" si="21"/>
        <v>1</v>
      </c>
      <c r="H35" s="55">
        <f t="shared" si="21"/>
        <v>1</v>
      </c>
      <c r="I35" s="55">
        <f t="shared" si="21"/>
        <v>1</v>
      </c>
      <c r="J35" s="55">
        <f t="shared" si="21"/>
        <v>1</v>
      </c>
      <c r="K35" s="55">
        <f t="shared" si="21"/>
        <v>1</v>
      </c>
      <c r="L35" s="55">
        <f t="shared" si="21"/>
        <v>1</v>
      </c>
      <c r="M35" s="55">
        <f t="shared" si="21"/>
        <v>1</v>
      </c>
      <c r="N35" s="55">
        <f t="shared" si="21"/>
        <v>1</v>
      </c>
      <c r="O35" s="55">
        <f t="shared" si="21"/>
        <v>1</v>
      </c>
      <c r="P35" s="55">
        <f t="shared" si="21"/>
        <v>1</v>
      </c>
      <c r="Q35" s="55">
        <f t="shared" si="21"/>
        <v>1</v>
      </c>
      <c r="R35" s="55">
        <f t="shared" si="21"/>
        <v>1</v>
      </c>
      <c r="S35" s="55">
        <f t="shared" si="21"/>
        <v>1</v>
      </c>
      <c r="T35" s="55">
        <f t="shared" si="21"/>
        <v>1</v>
      </c>
      <c r="U35" s="55">
        <f t="shared" si="21"/>
        <v>1</v>
      </c>
      <c r="V35" s="55">
        <f t="shared" si="21"/>
        <v>1</v>
      </c>
      <c r="W35" s="55">
        <f t="shared" si="21"/>
        <v>1</v>
      </c>
      <c r="X35" s="55">
        <f t="shared" si="21"/>
        <v>1</v>
      </c>
      <c r="Y35" s="55">
        <f t="shared" si="21"/>
        <v>1</v>
      </c>
      <c r="Z35" s="55">
        <f t="shared" si="21"/>
        <v>1</v>
      </c>
      <c r="AA35" s="55">
        <f t="shared" si="21"/>
        <v>1</v>
      </c>
      <c r="AB35" s="55">
        <f t="shared" si="21"/>
        <v>1</v>
      </c>
      <c r="AC35" s="55">
        <f t="shared" si="21"/>
        <v>1</v>
      </c>
      <c r="AD35" s="55">
        <f t="shared" si="21"/>
        <v>1</v>
      </c>
      <c r="AE35" s="55">
        <f t="shared" si="21"/>
        <v>1</v>
      </c>
    </row>
    <row r="36" spans="1:35" ht="14">
      <c r="C36" t="s">
        <v>42</v>
      </c>
      <c r="D36" s="55">
        <f t="shared" ref="D36:AE36" si="22">COUNTIF(D8:D24,"2オ")</f>
        <v>1</v>
      </c>
      <c r="E36" s="55">
        <f t="shared" si="22"/>
        <v>1</v>
      </c>
      <c r="F36" s="55">
        <f t="shared" si="22"/>
        <v>1</v>
      </c>
      <c r="G36" s="55">
        <f t="shared" si="22"/>
        <v>1</v>
      </c>
      <c r="H36" s="55">
        <f t="shared" si="22"/>
        <v>1</v>
      </c>
      <c r="I36" s="55">
        <f t="shared" si="22"/>
        <v>1</v>
      </c>
      <c r="J36" s="55">
        <f t="shared" si="22"/>
        <v>1</v>
      </c>
      <c r="K36" s="55">
        <f t="shared" si="22"/>
        <v>1</v>
      </c>
      <c r="L36" s="55">
        <f t="shared" si="22"/>
        <v>1</v>
      </c>
      <c r="M36" s="55">
        <f t="shared" si="22"/>
        <v>1</v>
      </c>
      <c r="N36" s="55">
        <f t="shared" si="22"/>
        <v>1</v>
      </c>
      <c r="O36" s="55">
        <f t="shared" si="22"/>
        <v>1</v>
      </c>
      <c r="P36" s="55">
        <f t="shared" si="22"/>
        <v>1</v>
      </c>
      <c r="Q36" s="55">
        <f t="shared" si="22"/>
        <v>1</v>
      </c>
      <c r="R36" s="55">
        <f t="shared" si="22"/>
        <v>1</v>
      </c>
      <c r="S36" s="55">
        <f t="shared" si="22"/>
        <v>1</v>
      </c>
      <c r="T36" s="55">
        <f t="shared" si="22"/>
        <v>1</v>
      </c>
      <c r="U36" s="55">
        <f t="shared" si="22"/>
        <v>1</v>
      </c>
      <c r="V36" s="55">
        <f t="shared" si="22"/>
        <v>1</v>
      </c>
      <c r="W36" s="55">
        <f t="shared" si="22"/>
        <v>1</v>
      </c>
      <c r="X36" s="55">
        <f t="shared" si="22"/>
        <v>1</v>
      </c>
      <c r="Y36" s="55">
        <f t="shared" si="22"/>
        <v>1</v>
      </c>
      <c r="Z36" s="55">
        <f t="shared" si="22"/>
        <v>1</v>
      </c>
      <c r="AA36" s="55">
        <f t="shared" si="22"/>
        <v>1</v>
      </c>
      <c r="AB36" s="55">
        <f t="shared" si="22"/>
        <v>1</v>
      </c>
      <c r="AC36" s="55">
        <f t="shared" si="22"/>
        <v>1</v>
      </c>
      <c r="AD36" s="55">
        <f t="shared" si="22"/>
        <v>1</v>
      </c>
      <c r="AE36" s="55">
        <f t="shared" si="22"/>
        <v>1</v>
      </c>
    </row>
    <row r="37" spans="1:35" ht="14" outlineLevel="1">
      <c r="A37" s="1"/>
      <c r="B37" s="1"/>
      <c r="C37" s="1" t="s">
        <v>24</v>
      </c>
      <c r="D37" s="55">
        <f t="shared" ref="D37:AE37" si="23">COUNTIF(D8:D24,"2－")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1</v>
      </c>
      <c r="I37" s="55">
        <f t="shared" si="23"/>
        <v>1</v>
      </c>
      <c r="J37" s="55">
        <f t="shared" si="23"/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1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G37" s="1"/>
      <c r="AH37" s="1"/>
      <c r="AI37" s="1"/>
    </row>
    <row r="38" spans="1:35" s="1" customFormat="1" ht="14" outlineLevel="1">
      <c r="C38" s="1" t="s">
        <v>41</v>
      </c>
      <c r="D38" s="55">
        <f t="shared" ref="D38:AE38" si="24">COUNTIF(D8:D24,"3早")</f>
        <v>1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 t="shared" si="24"/>
        <v>1</v>
      </c>
      <c r="K38" s="55">
        <f t="shared" si="24"/>
        <v>1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1</v>
      </c>
      <c r="Q38" s="55">
        <f t="shared" si="24"/>
        <v>1</v>
      </c>
      <c r="R38" s="55">
        <f t="shared" si="24"/>
        <v>1</v>
      </c>
      <c r="S38" s="55">
        <f t="shared" si="24"/>
        <v>1</v>
      </c>
      <c r="T38" s="55">
        <f t="shared" si="24"/>
        <v>1</v>
      </c>
      <c r="U38" s="55">
        <f t="shared" si="24"/>
        <v>1</v>
      </c>
      <c r="V38" s="55">
        <f t="shared" si="24"/>
        <v>1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1</v>
      </c>
      <c r="AE38" s="55">
        <f t="shared" si="24"/>
        <v>1</v>
      </c>
    </row>
    <row r="39" spans="1:35" s="1" customFormat="1" ht="14" outlineLevel="1">
      <c r="C39" s="1" t="s">
        <v>36</v>
      </c>
      <c r="D39" s="55">
        <f t="shared" ref="D39:AE39" si="25">COUNTIF(D8:D24,"3オ")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 t="shared" si="25"/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</row>
    <row r="40" spans="1:35" s="1" customFormat="1" ht="14" outlineLevel="1">
      <c r="C40" s="1" t="s">
        <v>28</v>
      </c>
      <c r="D40" s="55">
        <f t="shared" ref="D40:AE40" si="26">COUNTIF(D8:D24,"3－")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 t="shared" si="26"/>
        <v>1</v>
      </c>
      <c r="L40" s="55">
        <f t="shared" si="26"/>
        <v>1</v>
      </c>
      <c r="M40" s="55">
        <f t="shared" si="26"/>
        <v>1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1</v>
      </c>
      <c r="S40" s="55">
        <f t="shared" si="26"/>
        <v>1</v>
      </c>
      <c r="T40" s="55">
        <f t="shared" si="26"/>
        <v>1</v>
      </c>
      <c r="U40" s="55">
        <f t="shared" si="26"/>
        <v>1</v>
      </c>
      <c r="V40" s="55">
        <f t="shared" si="26"/>
        <v>1</v>
      </c>
      <c r="W40" s="55">
        <f t="shared" si="26"/>
        <v>1</v>
      </c>
      <c r="X40" s="55">
        <f t="shared" si="26"/>
        <v>1</v>
      </c>
      <c r="Y40" s="55">
        <f t="shared" si="26"/>
        <v>1</v>
      </c>
      <c r="Z40" s="55">
        <f t="shared" si="26"/>
        <v>1</v>
      </c>
      <c r="AA40" s="55">
        <f t="shared" si="26"/>
        <v>1</v>
      </c>
      <c r="AB40" s="55">
        <f t="shared" si="26"/>
        <v>1</v>
      </c>
      <c r="AC40" s="55">
        <f t="shared" si="26"/>
        <v>1</v>
      </c>
      <c r="AD40" s="55">
        <f t="shared" si="26"/>
        <v>1</v>
      </c>
      <c r="AE40" s="55">
        <f t="shared" si="26"/>
        <v>1</v>
      </c>
    </row>
    <row r="41" spans="1:35" s="1" customFormat="1" ht="14" outlineLevel="1"/>
    <row r="42" spans="1:35" s="1" customFormat="1" ht="14"/>
    <row r="43" spans="1:35" s="1" customFormat="1" ht="14"/>
    <row r="44" spans="1:35" s="1" customFormat="1" ht="14"/>
  </sheetData>
  <mergeCells count="47">
    <mergeCell ref="Y1:AE1"/>
    <mergeCell ref="AF1:AI1"/>
    <mergeCell ref="A25:C25"/>
    <mergeCell ref="A4:A7"/>
    <mergeCell ref="B4:B7"/>
    <mergeCell ref="C4:C6"/>
    <mergeCell ref="A2:C2"/>
    <mergeCell ref="E2:J2"/>
    <mergeCell ref="Y2:AE2"/>
    <mergeCell ref="AF2:AI2"/>
    <mergeCell ref="K4:Q4"/>
    <mergeCell ref="R4:X4"/>
    <mergeCell ref="Y4:AE4"/>
    <mergeCell ref="AF4:AH4"/>
    <mergeCell ref="D26:D31"/>
    <mergeCell ref="D4:J4"/>
    <mergeCell ref="E26:E31"/>
    <mergeCell ref="F26:F31"/>
    <mergeCell ref="G26:G31"/>
    <mergeCell ref="H26:H31"/>
    <mergeCell ref="I26:I31"/>
    <mergeCell ref="J26:J31"/>
    <mergeCell ref="Q26:Q31"/>
    <mergeCell ref="R26:R31"/>
    <mergeCell ref="S26:S31"/>
    <mergeCell ref="AD26:AD31"/>
    <mergeCell ref="K26:K31"/>
    <mergeCell ref="L26:L31"/>
    <mergeCell ref="M26:M31"/>
    <mergeCell ref="N26:N31"/>
    <mergeCell ref="O26:O31"/>
    <mergeCell ref="AE26:AE31"/>
    <mergeCell ref="AI4:AI7"/>
    <mergeCell ref="A26:B31"/>
    <mergeCell ref="M1:R2"/>
    <mergeCell ref="AF26:AI31"/>
    <mergeCell ref="Y26:Y31"/>
    <mergeCell ref="Z26:Z31"/>
    <mergeCell ref="AA26:AA31"/>
    <mergeCell ref="AB26:AB31"/>
    <mergeCell ref="AC26:AC31"/>
    <mergeCell ref="T26:T31"/>
    <mergeCell ref="U26:U31"/>
    <mergeCell ref="V26:V31"/>
    <mergeCell ref="W26:W31"/>
    <mergeCell ref="X26:X31"/>
    <mergeCell ref="P26:P31"/>
  </mergeCells>
  <phoneticPr fontId="114"/>
  <conditionalFormatting sqref="D8">
    <cfRule type="expression" dxfId="8829" priority="1113">
      <formula>COUNTIF(D8,"*有*")</formula>
    </cfRule>
  </conditionalFormatting>
  <conditionalFormatting sqref="D18:D21">
    <cfRule type="expression" dxfId="8828" priority="1335" stopIfTrue="1">
      <formula>AND(WEEKDAY(D$5)=1)</formula>
    </cfRule>
  </conditionalFormatting>
  <conditionalFormatting sqref="D11:E14">
    <cfRule type="expression" dxfId="8827" priority="1346" stopIfTrue="1">
      <formula>AND(WEEKDAY(D$5)=1)</formula>
    </cfRule>
  </conditionalFormatting>
  <conditionalFormatting sqref="D14:E14">
    <cfRule type="expression" dxfId="8826" priority="935" stopIfTrue="1">
      <formula>AND(WEEKDAY(D$5)=1)</formula>
    </cfRule>
  </conditionalFormatting>
  <conditionalFormatting sqref="D22:G22">
    <cfRule type="expression" dxfId="8825" priority="1482" stopIfTrue="1">
      <formula>AND(WEEKDAY(D$5)=1)</formula>
    </cfRule>
  </conditionalFormatting>
  <conditionalFormatting sqref="D15:I16">
    <cfRule type="expression" dxfId="8824" priority="1470" stopIfTrue="1">
      <formula>AND(WEEKDAY(D$5)=1)</formula>
    </cfRule>
    <cfRule type="expression" dxfId="8823" priority="1434" stopIfTrue="1">
      <formula>AND(WEEKDAY(D$5)=1)</formula>
    </cfRule>
  </conditionalFormatting>
  <conditionalFormatting sqref="D13:K14">
    <cfRule type="expression" dxfId="8822" priority="737" stopIfTrue="1">
      <formula>AND(WEEKDAY(D$5)=1)</formula>
    </cfRule>
  </conditionalFormatting>
  <conditionalFormatting sqref="D14:N14">
    <cfRule type="expression" dxfId="8821" priority="1357" stopIfTrue="1">
      <formula>AND(WEEKDAY(D$5)=1)</formula>
    </cfRule>
  </conditionalFormatting>
  <conditionalFormatting sqref="D11:O11">
    <cfRule type="expression" dxfId="8820" priority="457" stopIfTrue="1">
      <formula>AND(WEEKDAY(D$5)=1)</formula>
    </cfRule>
  </conditionalFormatting>
  <conditionalFormatting sqref="D13:O13">
    <cfRule type="expression" dxfId="8819" priority="302" stopIfTrue="1">
      <formula>AND(WEEKDAY(D$5)=1)</formula>
    </cfRule>
  </conditionalFormatting>
  <conditionalFormatting sqref="D21:P21">
    <cfRule type="expression" dxfId="8818" priority="1456" stopIfTrue="1">
      <formula>AND(WEEKDAY(D$5)=1)</formula>
    </cfRule>
  </conditionalFormatting>
  <conditionalFormatting sqref="D8:AE24">
    <cfRule type="expression" dxfId="8817" priority="1323">
      <formula>AND(WEEKDAY(D$5)=1)</formula>
    </cfRule>
  </conditionalFormatting>
  <conditionalFormatting sqref="D24:AE24">
    <cfRule type="expression" dxfId="8816" priority="1370" stopIfTrue="1">
      <formula>AND(WEEKDAY(D$5)=1)</formula>
    </cfRule>
  </conditionalFormatting>
  <conditionalFormatting sqref="E8">
    <cfRule type="expression" dxfId="8815" priority="1176" stopIfTrue="1">
      <formula>AND(WEEKDAY(E$5)=1)</formula>
    </cfRule>
  </conditionalFormatting>
  <conditionalFormatting sqref="E18:E20">
    <cfRule type="expression" dxfId="8814" priority="1351" stopIfTrue="1">
      <formula>AND(WEEKDAY(E$5)=1)</formula>
    </cfRule>
  </conditionalFormatting>
  <conditionalFormatting sqref="E18:G18">
    <cfRule type="expression" dxfId="8813" priority="1473" stopIfTrue="1">
      <formula>AND(WEEKDAY(E$5)=1)</formula>
    </cfRule>
  </conditionalFormatting>
  <conditionalFormatting sqref="E10:H10">
    <cfRule type="expression" dxfId="8812" priority="1169" stopIfTrue="1">
      <formula>AND(WEEKDAY(E$5)=1)</formula>
    </cfRule>
  </conditionalFormatting>
  <conditionalFormatting sqref="F9 I9">
    <cfRule type="expression" dxfId="8811" priority="1325" stopIfTrue="1">
      <formula>AND(WEEKDAY(F$5)=1)</formula>
    </cfRule>
  </conditionalFormatting>
  <conditionalFormatting sqref="F18:F19">
    <cfRule type="expression" dxfId="8810" priority="1349" stopIfTrue="1">
      <formula>AND(WEEKDAY(F$5)=1)</formula>
    </cfRule>
  </conditionalFormatting>
  <conditionalFormatting sqref="F20">
    <cfRule type="expression" dxfId="8809" priority="1168" stopIfTrue="1">
      <formula>AND(WEEKDAY(F$5)=1)</formula>
    </cfRule>
  </conditionalFormatting>
  <conditionalFormatting sqref="F11:H12">
    <cfRule type="expression" dxfId="8808" priority="1276" stopIfTrue="1">
      <formula>AND(WEEKDAY(F$5)=1)</formula>
    </cfRule>
  </conditionalFormatting>
  <conditionalFormatting sqref="F11:I11">
    <cfRule type="expression" dxfId="8807" priority="1326" stopIfTrue="1">
      <formula>AND(WEEKDAY(F$5)=1)</formula>
    </cfRule>
  </conditionalFormatting>
  <conditionalFormatting sqref="G17:G18">
    <cfRule type="expression" dxfId="8806" priority="1212" stopIfTrue="1">
      <formula>AND(WEEKDAY(G$5)=1)</formula>
    </cfRule>
  </conditionalFormatting>
  <conditionalFormatting sqref="G18:G20">
    <cfRule type="expression" dxfId="8805" priority="1350" stopIfTrue="1">
      <formula>AND(WEEKDAY(G$5)=1)</formula>
    </cfRule>
  </conditionalFormatting>
  <conditionalFormatting sqref="G20">
    <cfRule type="expression" dxfId="8804" priority="1474" stopIfTrue="1">
      <formula>AND(WEEKDAY(G$5)=1)</formula>
    </cfRule>
  </conditionalFormatting>
  <conditionalFormatting sqref="G21:G22">
    <cfRule type="expression" dxfId="8803" priority="1229" stopIfTrue="1">
      <formula>AND(WEEKDAY(G$5)=1)</formula>
    </cfRule>
  </conditionalFormatting>
  <conditionalFormatting sqref="G9:H9">
    <cfRule type="expression" dxfId="8802" priority="1178" stopIfTrue="1">
      <formula>AND(WEEKDAY(G$5)=1)</formula>
    </cfRule>
  </conditionalFormatting>
  <conditionalFormatting sqref="G14:H14">
    <cfRule type="expression" dxfId="8801" priority="930" stopIfTrue="1">
      <formula>AND(WEEKDAY(G$5)=1)</formula>
    </cfRule>
  </conditionalFormatting>
  <conditionalFormatting sqref="G17:O17">
    <cfRule type="expression" dxfId="8800" priority="1208" stopIfTrue="1">
      <formula>AND(WEEKDAY(G$5)=1)</formula>
    </cfRule>
  </conditionalFormatting>
  <conditionalFormatting sqref="G19:Z19">
    <cfRule type="expression" dxfId="8799" priority="1244" stopIfTrue="1">
      <formula>AND(WEEKDAY(G$5)=1)</formula>
    </cfRule>
  </conditionalFormatting>
  <conditionalFormatting sqref="H12:I12 F13:O13">
    <cfRule type="expression" dxfId="8798" priority="1328" stopIfTrue="1">
      <formula>AND(WEEKDAY(F$5)=1)</formula>
    </cfRule>
  </conditionalFormatting>
  <conditionalFormatting sqref="H18:I18">
    <cfRule type="expression" dxfId="8797" priority="1126" stopIfTrue="1">
      <formula>AND(WEEKDAY(H$5)=1)</formula>
    </cfRule>
  </conditionalFormatting>
  <conditionalFormatting sqref="H20:M22">
    <cfRule type="expression" dxfId="8796" priority="395" stopIfTrue="1">
      <formula>AND(WEEKDAY(H$5)=1)</formula>
    </cfRule>
  </conditionalFormatting>
  <conditionalFormatting sqref="I9:I14">
    <cfRule type="expression" dxfId="8795" priority="931" stopIfTrue="1">
      <formula>AND(WEEKDAY(I$5)=1)</formula>
    </cfRule>
  </conditionalFormatting>
  <conditionalFormatting sqref="I17">
    <cfRule type="expression" dxfId="8794" priority="1407" stopIfTrue="1">
      <formula>AND(WEEKDAY(I$5)=1)</formula>
    </cfRule>
  </conditionalFormatting>
  <conditionalFormatting sqref="J16:J21">
    <cfRule type="expression" dxfId="8793" priority="1419" stopIfTrue="1">
      <formula>AND(WEEKDAY(J$5)=1)</formula>
    </cfRule>
  </conditionalFormatting>
  <conditionalFormatting sqref="J17:J18">
    <cfRule type="expression" dxfId="8792" priority="1243" stopIfTrue="1">
      <formula>AND(WEEKDAY(J$5)=1)</formula>
    </cfRule>
  </conditionalFormatting>
  <conditionalFormatting sqref="J15:K15 M15">
    <cfRule type="expression" dxfId="8791" priority="1413" stopIfTrue="1">
      <formula>AND(WEEKDAY(J$5)=1)</formula>
    </cfRule>
  </conditionalFormatting>
  <conditionalFormatting sqref="J15:N15">
    <cfRule type="expression" dxfId="8790" priority="884" stopIfTrue="1">
      <formula>AND(WEEKDAY(J$5)=1)</formula>
    </cfRule>
  </conditionalFormatting>
  <conditionalFormatting sqref="J11:W13">
    <cfRule type="expression" dxfId="8789" priority="98" stopIfTrue="1">
      <formula>AND(WEEKDAY(J$5)=1)</formula>
    </cfRule>
  </conditionalFormatting>
  <conditionalFormatting sqref="J20:Y20">
    <cfRule type="expression" dxfId="8788" priority="24" stopIfTrue="1">
      <formula>AND(WEEKDAY(J$5)=1)</formula>
    </cfRule>
  </conditionalFormatting>
  <conditionalFormatting sqref="J8:AA9">
    <cfRule type="expression" dxfId="8787" priority="1324" stopIfTrue="1">
      <formula>AND(WEEKDAY(J$5)=1)</formula>
    </cfRule>
  </conditionalFormatting>
  <conditionalFormatting sqref="K17:K20 L20:O20">
    <cfRule type="expression" dxfId="8786" priority="1414" stopIfTrue="1">
      <formula>AND(WEEKDAY(K$5)=1)</formula>
    </cfRule>
  </conditionalFormatting>
  <conditionalFormatting sqref="K21:M22">
    <cfRule type="expression" dxfId="8785" priority="1446" stopIfTrue="1">
      <formula>AND(WEEKDAY(K$5)=1)</formula>
    </cfRule>
  </conditionalFormatting>
  <conditionalFormatting sqref="K17:N17">
    <cfRule type="expression" dxfId="8784" priority="1447" stopIfTrue="1">
      <formula>AND(WEEKDAY(K$5)=1)</formula>
    </cfRule>
  </conditionalFormatting>
  <conditionalFormatting sqref="K21:O22">
    <cfRule type="expression" dxfId="8783" priority="1198" stopIfTrue="1">
      <formula>AND(WEEKDAY(K$5)=1)</formula>
    </cfRule>
  </conditionalFormatting>
  <conditionalFormatting sqref="K18:Z18">
    <cfRule type="expression" dxfId="8782" priority="1010" stopIfTrue="1">
      <formula>AND(WEEKDAY(K$5)=1)</formula>
    </cfRule>
  </conditionalFormatting>
  <conditionalFormatting sqref="L13:L15">
    <cfRule type="expression" dxfId="8781" priority="303" stopIfTrue="1">
      <formula>AND(WEEKDAY(L$5)=1)</formula>
    </cfRule>
  </conditionalFormatting>
  <conditionalFormatting sqref="L9:P10">
    <cfRule type="expression" dxfId="8780" priority="1114" stopIfTrue="1">
      <formula>AND(WEEKDAY(L$5)=1)</formula>
    </cfRule>
  </conditionalFormatting>
  <conditionalFormatting sqref="M18:O18 H19:N19">
    <cfRule type="expression" dxfId="8779" priority="1420" stopIfTrue="1">
      <formula>AND(WEEKDAY(H$5)=1)</formula>
    </cfRule>
  </conditionalFormatting>
  <conditionalFormatting sqref="M16:P17">
    <cfRule type="expression" dxfId="8778" priority="1437" stopIfTrue="1">
      <formula>AND(WEEKDAY(M$5)=1)</formula>
    </cfRule>
  </conditionalFormatting>
  <conditionalFormatting sqref="M15:AA15 J16:W16">
    <cfRule type="expression" dxfId="8777" priority="1471" stopIfTrue="1">
      <formula>AND(WEEKDAY(J$5)=1)</formula>
    </cfRule>
  </conditionalFormatting>
  <conditionalFormatting sqref="N8 P8:S8 L9 Q9:S9 J9:K11 L10:N10 P10:X10 L11:O11 P11:S12 AA11:AA12 N12:O12 Q13:R13">
    <cfRule type="expression" dxfId="8776" priority="1329" stopIfTrue="1">
      <formula>AND(WEEKDAY(J$5)=1)</formula>
    </cfRule>
  </conditionalFormatting>
  <conditionalFormatting sqref="N18:N20">
    <cfRule type="expression" dxfId="8775" priority="1340" stopIfTrue="1">
      <formula>AND(WEEKDAY(N$5)=1)</formula>
    </cfRule>
  </conditionalFormatting>
  <conditionalFormatting sqref="N19:Q20">
    <cfRule type="expression" dxfId="8774" priority="1247" stopIfTrue="1">
      <formula>AND(WEEKDAY(N$5)=1)</formula>
    </cfRule>
  </conditionalFormatting>
  <conditionalFormatting sqref="N11:S12">
    <cfRule type="expression" dxfId="8773" priority="97" stopIfTrue="1">
      <formula>AND(WEEKDAY(N$5)=1)</formula>
    </cfRule>
  </conditionalFormatting>
  <conditionalFormatting sqref="O8">
    <cfRule type="expression" dxfId="8772" priority="1294" stopIfTrue="1">
      <formula>AND(WEEKDAY(O$5)=1)</formula>
    </cfRule>
  </conditionalFormatting>
  <conditionalFormatting sqref="O10:O13">
    <cfRule type="expression" dxfId="8771" priority="101" stopIfTrue="1">
      <formula>AND(WEEKDAY(O$5)=1)</formula>
    </cfRule>
  </conditionalFormatting>
  <conditionalFormatting sqref="O13:O15">
    <cfRule type="expression" dxfId="8770" priority="1331" stopIfTrue="1">
      <formula>AND(WEEKDAY(O$5)=1)</formula>
    </cfRule>
  </conditionalFormatting>
  <conditionalFormatting sqref="O15:O16">
    <cfRule type="expression" dxfId="8769" priority="256" stopIfTrue="1">
      <formula>AND(WEEKDAY(O$5)=1)</formula>
    </cfRule>
  </conditionalFormatting>
  <conditionalFormatting sqref="O17:O21">
    <cfRule type="expression" dxfId="8768" priority="1415" stopIfTrue="1">
      <formula>AND(WEEKDAY(O$5)=1)</formula>
    </cfRule>
  </conditionalFormatting>
  <conditionalFormatting sqref="O12:S12">
    <cfRule type="expression" dxfId="8767" priority="288" stopIfTrue="1">
      <formula>AND(WEEKDAY(O$5)=1)</formula>
    </cfRule>
  </conditionalFormatting>
  <conditionalFormatting sqref="O16:T16">
    <cfRule type="expression" dxfId="8766" priority="54" stopIfTrue="1">
      <formula>AND(WEEKDAY(O$5)=1)</formula>
    </cfRule>
  </conditionalFormatting>
  <conditionalFormatting sqref="P16:P18">
    <cfRule type="expression" dxfId="8765" priority="282" stopIfTrue="1">
      <formula>AND(WEEKDAY(P$5)=1)</formula>
    </cfRule>
  </conditionalFormatting>
  <conditionalFormatting sqref="P20:S22">
    <cfRule type="expression" dxfId="8764" priority="189" stopIfTrue="1">
      <formula>AND(WEEKDAY(P$5)=1)</formula>
    </cfRule>
  </conditionalFormatting>
  <conditionalFormatting sqref="P14:T14">
    <cfRule type="expression" dxfId="8763" priority="1354" stopIfTrue="1">
      <formula>AND(WEEKDAY(P$5)=1)</formula>
    </cfRule>
  </conditionalFormatting>
  <conditionalFormatting sqref="P18:T20">
    <cfRule type="expression" dxfId="8762" priority="1338" stopIfTrue="1">
      <formula>AND(WEEKDAY(P$5)=1)</formula>
    </cfRule>
  </conditionalFormatting>
  <conditionalFormatting sqref="P17:X17 P19:U19 Q20:Y20 AA14:AA15 Q18:T18 N22:T22">
    <cfRule type="expression" dxfId="8761" priority="1475" stopIfTrue="1">
      <formula>AND(WEEKDAY(N$5)=1)</formula>
    </cfRule>
  </conditionalFormatting>
  <conditionalFormatting sqref="Q11:S11">
    <cfRule type="expression" dxfId="8760" priority="73" stopIfTrue="1">
      <formula>AND(WEEKDAY(Q$5)=1)</formula>
    </cfRule>
  </conditionalFormatting>
  <conditionalFormatting sqref="Q20:S20">
    <cfRule type="expression" dxfId="8759" priority="1" stopIfTrue="1">
      <formula>AND(WEEKDAY(Q$5)=1)</formula>
    </cfRule>
  </conditionalFormatting>
  <conditionalFormatting sqref="Q11:T11">
    <cfRule type="expression" dxfId="8758" priority="96" stopIfTrue="1">
      <formula>AND(WEEKDAY(Q$5)=1)</formula>
    </cfRule>
  </conditionalFormatting>
  <conditionalFormatting sqref="Q14:T14">
    <cfRule type="expression" dxfId="8757" priority="906" stopIfTrue="1">
      <formula>AND(WEEKDAY(Q$5)=1)</formula>
    </cfRule>
  </conditionalFormatting>
  <conditionalFormatting sqref="Q17:U17">
    <cfRule type="expression" dxfId="8756" priority="1205" stopIfTrue="1">
      <formula>AND(WEEKDAY(Q$5)=1)</formula>
    </cfRule>
  </conditionalFormatting>
  <conditionalFormatting sqref="R21">
    <cfRule type="expression" dxfId="8755" priority="1334" stopIfTrue="1">
      <formula>AND(WEEKDAY(R$5)=1)</formula>
    </cfRule>
  </conditionalFormatting>
  <conditionalFormatting sqref="R21:Z21">
    <cfRule type="expression" dxfId="8754" priority="1461" stopIfTrue="1">
      <formula>AND(WEEKDAY(R$5)=1)</formula>
    </cfRule>
  </conditionalFormatting>
  <conditionalFormatting sqref="T8:T9 U9:Z9">
    <cfRule type="expression" dxfId="8753" priority="1322" stopIfTrue="1">
      <formula>AND(WEEKDAY(T$5)=1)</formula>
    </cfRule>
  </conditionalFormatting>
  <conditionalFormatting sqref="T11">
    <cfRule type="expression" dxfId="8752" priority="95">
      <formula>AND(WEEKDAY(T$5)=1)</formula>
    </cfRule>
  </conditionalFormatting>
  <conditionalFormatting sqref="T19:T20 U20:Z20 I16 U18:Y18 J19 Z17:AA18 T17:Y17 V14:Z15 G20 V8:Z8 AA8:AA9 D17:H17 T21:AA21 D8 T15:T16 D9:E9 D10 AB15:AC15 U16:W16">
    <cfRule type="expression" dxfId="8751" priority="1454">
      <formula>AND(WEEKDAY(D$5)=1)</formula>
    </cfRule>
  </conditionalFormatting>
  <conditionalFormatting sqref="T20">
    <cfRule type="expression" dxfId="8750" priority="23">
      <formula>AND(WEEKDAY(T$5)=1)</formula>
    </cfRule>
  </conditionalFormatting>
  <conditionalFormatting sqref="T20:Y20">
    <cfRule type="expression" dxfId="8749" priority="1439" stopIfTrue="1">
      <formula>AND(WEEKDAY(T$5)=1)</formula>
    </cfRule>
  </conditionalFormatting>
  <conditionalFormatting sqref="T21:Y22">
    <cfRule type="expression" dxfId="8748" priority="1139" stopIfTrue="1">
      <formula>AND(WEEKDAY(T$5)=1)</formula>
    </cfRule>
  </conditionalFormatting>
  <conditionalFormatting sqref="T10:Z11">
    <cfRule type="expression" dxfId="8747" priority="1273" stopIfTrue="1">
      <formula>AND(WEEKDAY(T$5)=1)</formula>
    </cfRule>
  </conditionalFormatting>
  <conditionalFormatting sqref="U8">
    <cfRule type="expression" dxfId="8746" priority="1312" stopIfTrue="1">
      <formula>AND(WEEKDAY(U$5)=1)</formula>
    </cfRule>
  </conditionalFormatting>
  <conditionalFormatting sqref="U12">
    <cfRule type="expression" dxfId="8745" priority="1332" stopIfTrue="1">
      <formula>AND(WEEKDAY(U$5)=1)</formula>
    </cfRule>
  </conditionalFormatting>
  <conditionalFormatting sqref="U14:U15">
    <cfRule type="expression" dxfId="8744" priority="1356" stopIfTrue="1">
      <formula>AND(WEEKDAY(U$5)=1)</formula>
    </cfRule>
  </conditionalFormatting>
  <conditionalFormatting sqref="U18:W19">
    <cfRule type="expression" dxfId="8743" priority="1423" stopIfTrue="1">
      <formula>AND(WEEKDAY(U$5)=1)</formula>
    </cfRule>
  </conditionalFormatting>
  <conditionalFormatting sqref="U20:Y20">
    <cfRule type="expression" dxfId="8742" priority="1004" stopIfTrue="1">
      <formula>AND(WEEKDAY(U$5)=1)</formula>
    </cfRule>
    <cfRule type="expression" dxfId="8741" priority="1001">
      <formula>AND(WEEKDAY(U$5)=1)</formula>
    </cfRule>
  </conditionalFormatting>
  <conditionalFormatting sqref="U22:Y22">
    <cfRule type="expression" dxfId="8740" priority="1012" stopIfTrue="1">
      <formula>AND(WEEKDAY(U$5)=1)</formula>
    </cfRule>
    <cfRule type="expression" dxfId="8739" priority="1020">
      <formula>AND(WEEKDAY(U$5)=1)</formula>
    </cfRule>
  </conditionalFormatting>
  <conditionalFormatting sqref="U13:Z13">
    <cfRule type="expression" dxfId="8738" priority="1149" stopIfTrue="1">
      <formula>AND(WEEKDAY(U$5)=1)</formula>
    </cfRule>
  </conditionalFormatting>
  <conditionalFormatting sqref="V17:V18">
    <cfRule type="expression" dxfId="8737" priority="1207" stopIfTrue="1">
      <formula>AND(WEEKDAY(V$5)=1)</formula>
    </cfRule>
  </conditionalFormatting>
  <conditionalFormatting sqref="V12:Z12">
    <cfRule type="expression" dxfId="8736" priority="1279" stopIfTrue="1">
      <formula>AND(WEEKDAY(V$5)=1)</formula>
    </cfRule>
  </conditionalFormatting>
  <conditionalFormatting sqref="V14:AB14">
    <cfRule type="expression" dxfId="8735" priority="1367" stopIfTrue="1">
      <formula>AND(WEEKDAY(V$5)=1)</formula>
    </cfRule>
  </conditionalFormatting>
  <conditionalFormatting sqref="W17:AB17">
    <cfRule type="expression" dxfId="8734" priority="1251" stopIfTrue="1">
      <formula>AND(WEEKDAY(W$5)=1)</formula>
    </cfRule>
  </conditionalFormatting>
  <conditionalFormatting sqref="X19:Y19">
    <cfRule type="expression" dxfId="8733" priority="1400" stopIfTrue="1">
      <formula>AND(WEEKDAY(X$5)=1)</formula>
    </cfRule>
  </conditionalFormatting>
  <conditionalFormatting sqref="X18:Z18">
    <cfRule type="expression" dxfId="8732" priority="1342" stopIfTrue="1">
      <formula>AND(WEEKDAY(X$5)=1)</formula>
    </cfRule>
  </conditionalFormatting>
  <conditionalFormatting sqref="X16:AD16">
    <cfRule type="expression" dxfId="8731" priority="1091" stopIfTrue="1">
      <formula>AND(WEEKDAY(X$5)=1)</formula>
    </cfRule>
  </conditionalFormatting>
  <conditionalFormatting sqref="Y20">
    <cfRule type="expression" dxfId="8730" priority="1003">
      <formula>AND(WEEKDAY(Y$5)=1)</formula>
    </cfRule>
    <cfRule type="expression" dxfId="8729" priority="1002" stopIfTrue="1">
      <formula>AND(WEEKDAY(Y$5)=1)</formula>
    </cfRule>
  </conditionalFormatting>
  <conditionalFormatting sqref="Y14:Z14">
    <cfRule type="expression" dxfId="8728" priority="1101" stopIfTrue="1">
      <formula>AND(WEEKDAY(Y$5)=1)</formula>
    </cfRule>
  </conditionalFormatting>
  <conditionalFormatting sqref="Y16:Z16">
    <cfRule type="expression" dxfId="8727" priority="1090">
      <formula>AND(WEEKDAY(Y$5)=1)</formula>
    </cfRule>
  </conditionalFormatting>
  <conditionalFormatting sqref="Y17:Z17">
    <cfRule type="expression" dxfId="8726" priority="1409" stopIfTrue="1">
      <formula>AND(WEEKDAY(Y$5)=1)</formula>
    </cfRule>
  </conditionalFormatting>
  <conditionalFormatting sqref="Y22:Z22">
    <cfRule type="expression" dxfId="8725" priority="1111">
      <formula>AND(WEEKDAY(Y$5)=1)</formula>
    </cfRule>
  </conditionalFormatting>
  <conditionalFormatting sqref="Y22:AA22">
    <cfRule type="expression" dxfId="8724" priority="1110" stopIfTrue="1">
      <formula>AND(WEEKDAY(Y$5)=1)</formula>
    </cfRule>
  </conditionalFormatting>
  <conditionalFormatting sqref="Y16:AB16">
    <cfRule type="expression" dxfId="8723" priority="1088" stopIfTrue="1">
      <formula>AND(WEEKDAY(Y$5)=1)</formula>
    </cfRule>
  </conditionalFormatting>
  <conditionalFormatting sqref="Z19:Z20">
    <cfRule type="expression" dxfId="8722" priority="1401" stopIfTrue="1">
      <formula>AND(WEEKDAY(Z$5)=1)</formula>
    </cfRule>
  </conditionalFormatting>
  <conditionalFormatting sqref="Z20:AA22">
    <cfRule type="expression" dxfId="8721" priority="1141" stopIfTrue="1">
      <formula>AND(WEEKDAY(Z$5)=1)</formula>
    </cfRule>
  </conditionalFormatting>
  <conditionalFormatting sqref="AA10:AA14">
    <cfRule type="expression" dxfId="8720" priority="1105" stopIfTrue="1">
      <formula>AND(WEEKDAY(AA$5)=1)</formula>
    </cfRule>
  </conditionalFormatting>
  <conditionalFormatting sqref="AA17:AA20">
    <cfRule type="expression" dxfId="8719" priority="1410" stopIfTrue="1">
      <formula>AND(WEEKDAY(AA$5)=1)</formula>
    </cfRule>
  </conditionalFormatting>
  <conditionalFormatting sqref="AA18:AA21">
    <cfRule type="expression" dxfId="8718" priority="1469" stopIfTrue="1">
      <formula>AND(WEEKDAY(AA$5)=1)</formula>
    </cfRule>
  </conditionalFormatting>
  <conditionalFormatting sqref="AA18:AB19">
    <cfRule type="expression" dxfId="8717" priority="1261" stopIfTrue="1">
      <formula>AND(WEEKDAY(AA$5)=1)</formula>
    </cfRule>
  </conditionalFormatting>
  <conditionalFormatting sqref="AB9:AB14">
    <cfRule type="expression" dxfId="8716" priority="1077" stopIfTrue="1">
      <formula>AND(WEEKDAY(AB$5)=1)</formula>
    </cfRule>
  </conditionalFormatting>
  <conditionalFormatting sqref="AB16:AB21">
    <cfRule type="expression" dxfId="8715" priority="1337" stopIfTrue="1">
      <formula>AND(WEEKDAY(AB$5)=1)</formula>
    </cfRule>
  </conditionalFormatting>
  <conditionalFormatting sqref="AB20:AB23">
    <cfRule type="expression" dxfId="8714" priority="1065" stopIfTrue="1">
      <formula>AND(WEEKDAY(AB$5)=1)</formula>
    </cfRule>
  </conditionalFormatting>
  <conditionalFormatting sqref="AB17:AD17">
    <cfRule type="expression" dxfId="8713" priority="1411" stopIfTrue="1">
      <formula>AND(WEEKDAY(AB$5)=1)</formula>
    </cfRule>
  </conditionalFormatting>
  <conditionalFormatting sqref="AB8:AE10">
    <cfRule type="expression" dxfId="8712" priority="1288" stopIfTrue="1">
      <formula>AND(WEEKDAY(AB$5)=1)</formula>
    </cfRule>
  </conditionalFormatting>
  <conditionalFormatting sqref="AB20:AE20">
    <cfRule type="expression" dxfId="8711" priority="1066" stopIfTrue="1">
      <formula>AND(WEEKDAY(AB$5)=1)</formula>
    </cfRule>
  </conditionalFormatting>
  <conditionalFormatting sqref="AC13:AC14">
    <cfRule type="expression" dxfId="8710" priority="1076" stopIfTrue="1">
      <formula>AND(WEEKDAY(AC$5)=1)</formula>
    </cfRule>
  </conditionalFormatting>
  <conditionalFormatting sqref="AC16:AC17">
    <cfRule type="expression" dxfId="8709" priority="1190" stopIfTrue="1">
      <formula>AND(WEEKDAY(AC$5)=1)</formula>
    </cfRule>
  </conditionalFormatting>
  <conditionalFormatting sqref="AC19:AC22">
    <cfRule type="expression" dxfId="8708" priority="1068" stopIfTrue="1">
      <formula>AND(WEEKDAY(AC$5)=1)</formula>
    </cfRule>
  </conditionalFormatting>
  <conditionalFormatting sqref="AC20">
    <cfRule type="expression" dxfId="8707" priority="1402" stopIfTrue="1">
      <formula>AND(WEEKDAY(AC$5)=1)</formula>
    </cfRule>
  </conditionalFormatting>
  <conditionalFormatting sqref="AC14:AD14">
    <cfRule type="expression" dxfId="8706" priority="1084">
      <formula>AND(WEEKDAY(AC$5)=1)</formula>
    </cfRule>
  </conditionalFormatting>
  <conditionalFormatting sqref="AC22:AD22">
    <cfRule type="expression" dxfId="8705" priority="1086" stopIfTrue="1">
      <formula>AND(WEEKDAY(AC$5)=1)</formula>
    </cfRule>
  </conditionalFormatting>
  <conditionalFormatting sqref="AC11:AE14 D5:I7 L5:AE7 J5:K8 L8:M8 AD17:AE17 AC22:AE23 D23:AA23">
    <cfRule type="expression" dxfId="8704" priority="1290" stopIfTrue="1">
      <formula>AND(WEEKDAY(D$5)=1)</formula>
    </cfRule>
  </conditionalFormatting>
  <conditionalFormatting sqref="AC14:AE14">
    <cfRule type="expression" dxfId="8703" priority="1056" stopIfTrue="1">
      <formula>AND(WEEKDAY(AC$5)=1)</formula>
    </cfRule>
  </conditionalFormatting>
  <conditionalFormatting sqref="AD12">
    <cfRule type="expression" dxfId="8702" priority="1320" stopIfTrue="1">
      <formula>AND(WEEKDAY(AD$5)=1)</formula>
    </cfRule>
  </conditionalFormatting>
  <conditionalFormatting sqref="AD15">
    <cfRule type="expression" dxfId="8701" priority="1416" stopIfTrue="1">
      <formula>AND(WEEKDAY(AD$5)=1)</formula>
    </cfRule>
  </conditionalFormatting>
  <conditionalFormatting sqref="AD19">
    <cfRule type="expression" dxfId="8700" priority="1452" stopIfTrue="1">
      <formula>AND(WEEKDAY(AD$5)=1)</formula>
    </cfRule>
  </conditionalFormatting>
  <conditionalFormatting sqref="AD25">
    <cfRule type="expression" dxfId="8699" priority="1185" stopIfTrue="1">
      <formula>AND(WEEKDAY(AD$5)=1)</formula>
    </cfRule>
  </conditionalFormatting>
  <conditionalFormatting sqref="AE11">
    <cfRule type="expression" dxfId="8698" priority="1062" stopIfTrue="1">
      <formula>AND(WEEKDAY(AE$5)=1)</formula>
    </cfRule>
  </conditionalFormatting>
  <conditionalFormatting sqref="AE18">
    <cfRule type="expression" dxfId="8697" priority="1227" stopIfTrue="1">
      <formula>AND(WEEKDAY(AE$5)=1)</formula>
    </cfRule>
  </conditionalFormatting>
  <conditionalFormatting sqref="AF8:AH24">
    <cfRule type="cellIs" dxfId="8696" priority="1483" stopIfTrue="1" operator="equal">
      <formula>0</formula>
    </cfRule>
  </conditionalFormatting>
  <conditionalFormatting sqref="AK8:AK26">
    <cfRule type="cellIs" dxfId="8695" priority="1040" stopIfTrue="1" operator="equal">
      <formula>0</formula>
    </cfRule>
  </conditionalFormatting>
  <dataValidations count="1">
    <dataValidation type="list" allowBlank="1" showInputMessage="1" showErrorMessage="1" sqref="D24:AC24 AE24 AD24:AD25 D8:AE23" xr:uid="{00000000-0002-0000-39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orientation="landscape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W44"/>
  <sheetViews>
    <sheetView workbookViewId="0">
      <selection activeCell="AI19" sqref="AI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376"/>
      <c r="N1" s="246"/>
      <c r="O1" s="246"/>
      <c r="P1" s="246"/>
      <c r="Q1" s="246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6"/>
      <c r="N2" s="246"/>
      <c r="O2" s="246"/>
      <c r="P2" s="246"/>
      <c r="Q2" s="246"/>
      <c r="R2" s="246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416"/>
      <c r="O3" s="425"/>
      <c r="P3" s="436"/>
      <c r="Q3" s="425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44621</v>
      </c>
      <c r="E5" s="11">
        <f>DATE($A$1,$D$2,2)</f>
        <v>44622</v>
      </c>
      <c r="F5" s="11">
        <f>DATE($A$1,$D$2,3)</f>
        <v>44623</v>
      </c>
      <c r="G5" s="11">
        <f>DATE($A$1,$D$2,4)</f>
        <v>44624</v>
      </c>
      <c r="H5" s="11">
        <f>DATE($A$1,$D$2,5)</f>
        <v>44625</v>
      </c>
      <c r="I5" s="11">
        <f>DATE($A$1,$D$2,6)</f>
        <v>44626</v>
      </c>
      <c r="J5" s="11">
        <f>DATE($A$1,$D$2,7)</f>
        <v>44627</v>
      </c>
      <c r="K5" s="11">
        <f>DATE($A$1,$D$2,8)</f>
        <v>44628</v>
      </c>
      <c r="L5" s="11">
        <f>DATE($A$1,$D$2,9)</f>
        <v>44629</v>
      </c>
      <c r="M5" s="11">
        <f>DATE($A$1,$D$2,10)</f>
        <v>44630</v>
      </c>
      <c r="N5" s="56">
        <f>DATE($A$1,$D$2,11)</f>
        <v>44631</v>
      </c>
      <c r="O5" s="11">
        <f>DATE($A$1,$D$2,12)</f>
        <v>44632</v>
      </c>
      <c r="P5" s="11">
        <f>DATE($A$1,$D$2,13)</f>
        <v>44633</v>
      </c>
      <c r="Q5" s="11">
        <f>DATE($A$1,$D$2,14)</f>
        <v>44634</v>
      </c>
      <c r="R5" s="11">
        <f>DATE($A$1,$D$2,15)</f>
        <v>44635</v>
      </c>
      <c r="S5" s="11">
        <f>DATE($A$1,$D$2,16)</f>
        <v>44636</v>
      </c>
      <c r="T5" s="11">
        <f>DATE($A$1,$D$2,17)</f>
        <v>44637</v>
      </c>
      <c r="U5" s="11">
        <f>DATE($A$1,$D$2,18)</f>
        <v>44638</v>
      </c>
      <c r="V5" s="11">
        <f>DATE($A$1,$D$2,19)</f>
        <v>44639</v>
      </c>
      <c r="W5" s="11">
        <f>DATE($A$1,$D$2,20)</f>
        <v>44640</v>
      </c>
      <c r="X5" s="11">
        <f>DATE($A$1,$D$2,21)</f>
        <v>44641</v>
      </c>
      <c r="Y5" s="11">
        <f>DATE($A$1,$D$2,22)</f>
        <v>44642</v>
      </c>
      <c r="Z5" s="11">
        <f>DATE($A$1,$D$2,23)</f>
        <v>44643</v>
      </c>
      <c r="AA5" s="11">
        <f>DATE($A$1,$D$2,24)</f>
        <v>44644</v>
      </c>
      <c r="AB5" s="11">
        <f>DATE($A$1,$D$2,25)</f>
        <v>44645</v>
      </c>
      <c r="AC5" s="11">
        <f>DATE($A$1,$D$2,26)</f>
        <v>44646</v>
      </c>
      <c r="AD5" s="11">
        <f>DATE($A$1,$D$2,27)</f>
        <v>44647</v>
      </c>
      <c r="AE5" s="11">
        <f>DATE($A$1,$D$2,28)</f>
        <v>44648</v>
      </c>
      <c r="AF5" s="88">
        <f>DATE($A$1,$D$2,29)</f>
        <v>44649</v>
      </c>
      <c r="AG5" s="88">
        <v>30</v>
      </c>
      <c r="AH5" s="11">
        <v>31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H6" si="0">IF(MONTH(D5)&gt;$D$2,"",D5)</f>
        <v>44621</v>
      </c>
      <c r="E6" s="159">
        <f t="shared" si="0"/>
        <v>44622</v>
      </c>
      <c r="F6" s="159">
        <f t="shared" si="0"/>
        <v>44623</v>
      </c>
      <c r="G6" s="159">
        <f t="shared" si="0"/>
        <v>44624</v>
      </c>
      <c r="H6" s="159">
        <f t="shared" si="0"/>
        <v>44625</v>
      </c>
      <c r="I6" s="159">
        <f t="shared" si="0"/>
        <v>44626</v>
      </c>
      <c r="J6" s="159">
        <f t="shared" si="0"/>
        <v>44627</v>
      </c>
      <c r="K6" s="159">
        <f t="shared" si="0"/>
        <v>44628</v>
      </c>
      <c r="L6" s="159">
        <f t="shared" si="0"/>
        <v>44629</v>
      </c>
      <c r="M6" s="159">
        <f t="shared" si="0"/>
        <v>44630</v>
      </c>
      <c r="N6" s="159">
        <f t="shared" si="0"/>
        <v>44631</v>
      </c>
      <c r="O6" s="159">
        <f t="shared" si="0"/>
        <v>44632</v>
      </c>
      <c r="P6" s="159">
        <f t="shared" si="0"/>
        <v>44633</v>
      </c>
      <c r="Q6" s="159">
        <f t="shared" si="0"/>
        <v>44634</v>
      </c>
      <c r="R6" s="159">
        <f t="shared" si="0"/>
        <v>44635</v>
      </c>
      <c r="S6" s="159">
        <f t="shared" si="0"/>
        <v>44636</v>
      </c>
      <c r="T6" s="159">
        <f t="shared" si="0"/>
        <v>44637</v>
      </c>
      <c r="U6" s="159">
        <f t="shared" si="0"/>
        <v>44638</v>
      </c>
      <c r="V6" s="159">
        <f t="shared" si="0"/>
        <v>44639</v>
      </c>
      <c r="W6" s="159">
        <f t="shared" si="0"/>
        <v>44640</v>
      </c>
      <c r="X6" s="212">
        <f t="shared" si="0"/>
        <v>44641</v>
      </c>
      <c r="Y6" s="159">
        <f t="shared" si="0"/>
        <v>44642</v>
      </c>
      <c r="Z6" s="159">
        <f t="shared" si="0"/>
        <v>44643</v>
      </c>
      <c r="AA6" s="159">
        <f t="shared" si="0"/>
        <v>44644</v>
      </c>
      <c r="AB6" s="159">
        <f t="shared" si="0"/>
        <v>44645</v>
      </c>
      <c r="AC6" s="159">
        <f t="shared" si="0"/>
        <v>44646</v>
      </c>
      <c r="AD6" s="159">
        <f t="shared" si="0"/>
        <v>44647</v>
      </c>
      <c r="AE6" s="159">
        <f t="shared" si="0"/>
        <v>44648</v>
      </c>
      <c r="AF6" s="116">
        <f t="shared" si="0"/>
        <v>44649</v>
      </c>
      <c r="AG6" s="159">
        <f t="shared" si="0"/>
        <v>30</v>
      </c>
      <c r="AH6" s="431">
        <f t="shared" si="0"/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34" t="str">
        <f t="shared" ref="D7:AF7" si="1">IF(D6="","",CHOOSE(WEEKDAY(D6,1),"日","月","火","水","木","金","土"))</f>
        <v>火</v>
      </c>
      <c r="E7" s="134" t="str">
        <f t="shared" si="1"/>
        <v>水</v>
      </c>
      <c r="F7" s="134" t="str">
        <f t="shared" si="1"/>
        <v>木</v>
      </c>
      <c r="G7" s="134" t="str">
        <f t="shared" si="1"/>
        <v>金</v>
      </c>
      <c r="H7" s="134" t="str">
        <f t="shared" si="1"/>
        <v>土</v>
      </c>
      <c r="I7" s="161" t="str">
        <f t="shared" si="1"/>
        <v>日</v>
      </c>
      <c r="J7" s="134" t="str">
        <f t="shared" si="1"/>
        <v>月</v>
      </c>
      <c r="K7" s="134" t="str">
        <f t="shared" si="1"/>
        <v>火</v>
      </c>
      <c r="L7" s="134" t="str">
        <f t="shared" si="1"/>
        <v>水</v>
      </c>
      <c r="M7" s="134" t="str">
        <f t="shared" si="1"/>
        <v>木</v>
      </c>
      <c r="N7" s="134" t="str">
        <f t="shared" si="1"/>
        <v>金</v>
      </c>
      <c r="O7" s="134" t="str">
        <f t="shared" si="1"/>
        <v>土</v>
      </c>
      <c r="P7" s="161" t="str">
        <f t="shared" si="1"/>
        <v>日</v>
      </c>
      <c r="Q7" s="134" t="str">
        <f t="shared" si="1"/>
        <v>月</v>
      </c>
      <c r="R7" s="134" t="str">
        <f t="shared" si="1"/>
        <v>火</v>
      </c>
      <c r="S7" s="134" t="str">
        <f t="shared" si="1"/>
        <v>水</v>
      </c>
      <c r="T7" s="134" t="str">
        <f t="shared" si="1"/>
        <v>木</v>
      </c>
      <c r="U7" s="134" t="str">
        <f t="shared" si="1"/>
        <v>金</v>
      </c>
      <c r="V7" s="134" t="str">
        <f t="shared" si="1"/>
        <v>土</v>
      </c>
      <c r="W7" s="161" t="str">
        <f t="shared" si="1"/>
        <v>日</v>
      </c>
      <c r="X7" s="146" t="str">
        <f t="shared" si="1"/>
        <v>月</v>
      </c>
      <c r="Y7" s="134" t="str">
        <f t="shared" si="1"/>
        <v>火</v>
      </c>
      <c r="Z7" s="134" t="str">
        <f t="shared" si="1"/>
        <v>水</v>
      </c>
      <c r="AA7" s="134" t="str">
        <f t="shared" si="1"/>
        <v>木</v>
      </c>
      <c r="AB7" s="134" t="str">
        <f t="shared" si="1"/>
        <v>金</v>
      </c>
      <c r="AC7" s="134" t="str">
        <f t="shared" si="1"/>
        <v>土</v>
      </c>
      <c r="AD7" s="161" t="str">
        <f t="shared" si="1"/>
        <v>日</v>
      </c>
      <c r="AE7" s="134" t="str">
        <f t="shared" si="1"/>
        <v>月</v>
      </c>
      <c r="AF7" s="117" t="str">
        <f t="shared" si="1"/>
        <v>火</v>
      </c>
      <c r="AG7" s="134" t="s">
        <v>131</v>
      </c>
      <c r="AH7" s="134" t="s">
        <v>117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39</v>
      </c>
      <c r="D8" s="107" t="s">
        <v>34</v>
      </c>
      <c r="E8" s="107" t="s">
        <v>21</v>
      </c>
      <c r="F8" s="107" t="s">
        <v>40</v>
      </c>
      <c r="G8" s="107" t="s">
        <v>40</v>
      </c>
      <c r="H8" s="107" t="s">
        <v>42</v>
      </c>
      <c r="I8" s="107" t="s">
        <v>36</v>
      </c>
      <c r="J8" s="107" t="s">
        <v>42</v>
      </c>
      <c r="K8" s="107" t="s">
        <v>21</v>
      </c>
      <c r="L8" s="127" t="s">
        <v>36</v>
      </c>
      <c r="M8" s="107" t="s">
        <v>28</v>
      </c>
      <c r="N8" s="107" t="s">
        <v>34</v>
      </c>
      <c r="O8" s="107" t="s">
        <v>21</v>
      </c>
      <c r="P8" s="107" t="s">
        <v>21</v>
      </c>
      <c r="Q8" s="107" t="s">
        <v>37</v>
      </c>
      <c r="R8" s="107" t="s">
        <v>28</v>
      </c>
      <c r="S8" s="107" t="s">
        <v>34</v>
      </c>
      <c r="T8" s="107" t="s">
        <v>21</v>
      </c>
      <c r="U8" s="107" t="s">
        <v>21</v>
      </c>
      <c r="V8" s="107" t="s">
        <v>40</v>
      </c>
      <c r="W8" s="107" t="s">
        <v>24</v>
      </c>
      <c r="X8" s="148" t="s">
        <v>34</v>
      </c>
      <c r="Y8" s="107" t="s">
        <v>21</v>
      </c>
      <c r="Z8" s="107" t="s">
        <v>37</v>
      </c>
      <c r="AA8" s="107" t="s">
        <v>28</v>
      </c>
      <c r="AB8" s="107" t="s">
        <v>34</v>
      </c>
      <c r="AC8" s="107" t="s">
        <v>21</v>
      </c>
      <c r="AD8" s="107" t="s">
        <v>37</v>
      </c>
      <c r="AE8" s="107" t="s">
        <v>37</v>
      </c>
      <c r="AF8" s="107" t="s">
        <v>24</v>
      </c>
      <c r="AG8" s="107" t="s">
        <v>34</v>
      </c>
      <c r="AH8" s="107" t="s">
        <v>21</v>
      </c>
      <c r="AI8" s="99">
        <f t="shared" ref="AI8:AI22" si="2">SUM(AO8)</f>
        <v>9</v>
      </c>
      <c r="AJ8" s="100">
        <f t="shared" ref="AJ8:AJ24" si="3">COUNTIF(D8:AH8,"有")</f>
        <v>0</v>
      </c>
      <c r="AK8" s="101">
        <f t="shared" ref="AK8:AK21" si="4">SUM(AP8:AQ8)</f>
        <v>5</v>
      </c>
      <c r="AL8" s="102" t="s">
        <v>38</v>
      </c>
      <c r="AM8" s="103"/>
      <c r="AN8" s="55">
        <f>COUNTIF(D8:AH8,"日")</f>
        <v>4</v>
      </c>
      <c r="AO8" s="55">
        <f>COUNTIF(D8:AH8,"ヤ")</f>
        <v>9</v>
      </c>
      <c r="AP8" s="55">
        <f>COUNTIF(D8:AH8,"2－")</f>
        <v>2</v>
      </c>
      <c r="AQ8" s="55">
        <f>COUNTIF(D8:AH8,"3－")</f>
        <v>3</v>
      </c>
      <c r="AR8">
        <f>COUNTIF(E8:AI8,"有")</f>
        <v>0</v>
      </c>
      <c r="AS8" s="55">
        <f>COUNTIF(D8:AL8,"2早")</f>
        <v>3</v>
      </c>
      <c r="AT8" s="55">
        <f>COUNTIF(B8:AL8,"2オ")</f>
        <v>2</v>
      </c>
      <c r="AU8" s="55">
        <f>COUNTIF(D8:AM8,"3早")</f>
        <v>0</v>
      </c>
      <c r="AV8" s="55">
        <f>COUNTIF(D8:AN8,"3オ")</f>
        <v>2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37</v>
      </c>
      <c r="F9" s="107" t="s">
        <v>41</v>
      </c>
      <c r="G9" s="107" t="s">
        <v>37</v>
      </c>
      <c r="H9" s="107" t="s">
        <v>21</v>
      </c>
      <c r="I9" s="107" t="s">
        <v>37</v>
      </c>
      <c r="J9" s="143" t="s">
        <v>21</v>
      </c>
      <c r="K9" s="107" t="s">
        <v>37</v>
      </c>
      <c r="L9" s="107" t="s">
        <v>37</v>
      </c>
      <c r="M9" s="107" t="s">
        <v>37</v>
      </c>
      <c r="N9" s="107" t="s">
        <v>41</v>
      </c>
      <c r="O9" s="107" t="s">
        <v>21</v>
      </c>
      <c r="P9" s="107" t="s">
        <v>37</v>
      </c>
      <c r="Q9" s="107" t="s">
        <v>21</v>
      </c>
      <c r="R9" s="107" t="s">
        <v>37</v>
      </c>
      <c r="S9" s="107" t="s">
        <v>37</v>
      </c>
      <c r="T9" s="107" t="s">
        <v>37</v>
      </c>
      <c r="U9" s="107" t="s">
        <v>37</v>
      </c>
      <c r="V9" s="107" t="s">
        <v>21</v>
      </c>
      <c r="W9" s="107" t="s">
        <v>37</v>
      </c>
      <c r="X9" s="148" t="s">
        <v>37</v>
      </c>
      <c r="Y9" s="107" t="s">
        <v>41</v>
      </c>
      <c r="Z9" s="107" t="s">
        <v>21</v>
      </c>
      <c r="AA9" s="107" t="s">
        <v>37</v>
      </c>
      <c r="AB9" s="107" t="s">
        <v>37</v>
      </c>
      <c r="AC9" s="107" t="s">
        <v>41</v>
      </c>
      <c r="AD9" s="143" t="s">
        <v>21</v>
      </c>
      <c r="AE9" s="143" t="s">
        <v>21</v>
      </c>
      <c r="AF9" s="107" t="s">
        <v>37</v>
      </c>
      <c r="AG9" s="107" t="s">
        <v>37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18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4</v>
      </c>
      <c r="AV9" s="55">
        <f>COUNTIF(D9:AN9,"3オ")</f>
        <v>0</v>
      </c>
      <c r="AW9" s="55">
        <f>COUNTIF(F9:AP9,"10:00")</f>
        <v>0</v>
      </c>
    </row>
    <row r="10" spans="1:49" ht="14">
      <c r="A10" s="19"/>
      <c r="B10" s="20"/>
      <c r="C10" s="2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48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419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48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07" t="s">
        <v>42</v>
      </c>
      <c r="E12" s="107" t="s">
        <v>40</v>
      </c>
      <c r="F12" s="107" t="s">
        <v>24</v>
      </c>
      <c r="G12" s="107" t="s">
        <v>34</v>
      </c>
      <c r="H12" s="107" t="s">
        <v>21</v>
      </c>
      <c r="I12" s="143" t="s">
        <v>21</v>
      </c>
      <c r="J12" s="107" t="s">
        <v>24</v>
      </c>
      <c r="K12" s="107" t="s">
        <v>34</v>
      </c>
      <c r="L12" s="107" t="s">
        <v>21</v>
      </c>
      <c r="M12" s="107" t="s">
        <v>24</v>
      </c>
      <c r="N12" s="107" t="s">
        <v>34</v>
      </c>
      <c r="O12" s="107" t="s">
        <v>21</v>
      </c>
      <c r="P12" s="107" t="s">
        <v>40</v>
      </c>
      <c r="Q12" s="107" t="s">
        <v>24</v>
      </c>
      <c r="R12" s="107" t="s">
        <v>34</v>
      </c>
      <c r="S12" s="107" t="s">
        <v>21</v>
      </c>
      <c r="T12" s="107" t="s">
        <v>42</v>
      </c>
      <c r="U12" s="107" t="s">
        <v>42</v>
      </c>
      <c r="V12" s="107" t="s">
        <v>21</v>
      </c>
      <c r="W12" s="107" t="s">
        <v>42</v>
      </c>
      <c r="X12" s="148" t="s">
        <v>21</v>
      </c>
      <c r="Y12" s="107" t="s">
        <v>40</v>
      </c>
      <c r="Z12" s="107" t="s">
        <v>36</v>
      </c>
      <c r="AA12" s="107" t="s">
        <v>121</v>
      </c>
      <c r="AB12" s="107" t="s">
        <v>121</v>
      </c>
      <c r="AC12" s="107" t="s">
        <v>21</v>
      </c>
      <c r="AD12" s="107" t="s">
        <v>24</v>
      </c>
      <c r="AE12" s="107" t="s">
        <v>34</v>
      </c>
      <c r="AF12" s="107" t="s">
        <v>21</v>
      </c>
      <c r="AG12" s="107" t="s">
        <v>24</v>
      </c>
      <c r="AH12" s="107" t="s">
        <v>34</v>
      </c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2" si="5">COUNTIF(D12:AH12,"日")</f>
        <v>0</v>
      </c>
      <c r="AO12" s="55">
        <f t="shared" ref="AO12:AO21" si="6">COUNTIF(D12:AH12,"ヤ")</f>
        <v>9</v>
      </c>
      <c r="AP12" s="55">
        <f t="shared" ref="AP12:AP21" si="7">COUNTIF(D12:AH12,"2－")</f>
        <v>6</v>
      </c>
      <c r="AQ12" s="55">
        <f t="shared" ref="AQ12:AQ21" si="8">COUNTIF(D12:AH12,"3－")</f>
        <v>0</v>
      </c>
      <c r="AR12">
        <f t="shared" ref="AR12:AR21" si="9">COUNTIF(E12:AI12,"有")</f>
        <v>0</v>
      </c>
      <c r="AS12" s="55">
        <f>COUNTIF(H12:AL12,"2早")</f>
        <v>2</v>
      </c>
      <c r="AT12" s="55">
        <f t="shared" ref="AT12:AT21" si="10">COUNTIF(B12:AL12,"2オ")</f>
        <v>4</v>
      </c>
      <c r="AU12" s="55">
        <f t="shared" ref="AU12:AU21" si="11">COUNTIF(D12:AM12,"3早")</f>
        <v>0</v>
      </c>
      <c r="AV12" s="55">
        <f t="shared" ref="AV12:AV21" si="12">COUNTIF(D12:AN12,"3オ")</f>
        <v>1</v>
      </c>
      <c r="AW12" s="55">
        <f t="shared" ref="AW12:AW21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07" t="s">
        <v>41</v>
      </c>
      <c r="E13" s="127" t="s">
        <v>41</v>
      </c>
      <c r="F13" s="293" t="s">
        <v>21</v>
      </c>
      <c r="G13" s="127" t="s">
        <v>41</v>
      </c>
      <c r="H13" s="127" t="s">
        <v>41</v>
      </c>
      <c r="I13" s="143" t="s">
        <v>21</v>
      </c>
      <c r="J13" s="127" t="s">
        <v>36</v>
      </c>
      <c r="K13" s="107" t="s">
        <v>28</v>
      </c>
      <c r="L13" s="107" t="s">
        <v>34</v>
      </c>
      <c r="M13" s="107" t="s">
        <v>21</v>
      </c>
      <c r="N13" s="127" t="s">
        <v>36</v>
      </c>
      <c r="O13" s="107" t="s">
        <v>41</v>
      </c>
      <c r="P13" s="107" t="s">
        <v>28</v>
      </c>
      <c r="Q13" s="107" t="s">
        <v>34</v>
      </c>
      <c r="R13" s="107" t="s">
        <v>21</v>
      </c>
      <c r="S13" s="107" t="s">
        <v>28</v>
      </c>
      <c r="T13" s="107" t="s">
        <v>34</v>
      </c>
      <c r="U13" s="107" t="s">
        <v>21</v>
      </c>
      <c r="V13" s="107" t="s">
        <v>21</v>
      </c>
      <c r="W13" s="107" t="s">
        <v>36</v>
      </c>
      <c r="X13" s="148" t="s">
        <v>28</v>
      </c>
      <c r="Y13" s="107" t="s">
        <v>34</v>
      </c>
      <c r="Z13" s="107" t="s">
        <v>21</v>
      </c>
      <c r="AA13" s="107" t="s">
        <v>41</v>
      </c>
      <c r="AB13" s="107" t="s">
        <v>42</v>
      </c>
      <c r="AC13" s="107" t="s">
        <v>21</v>
      </c>
      <c r="AD13" s="107" t="s">
        <v>36</v>
      </c>
      <c r="AE13" s="107" t="s">
        <v>28</v>
      </c>
      <c r="AF13" s="107" t="s">
        <v>34</v>
      </c>
      <c r="AG13" s="143" t="s">
        <v>21</v>
      </c>
      <c r="AH13" s="107" t="s">
        <v>41</v>
      </c>
      <c r="AI13" s="99">
        <f t="shared" si="2"/>
        <v>9</v>
      </c>
      <c r="AJ13" s="100">
        <f t="shared" si="3"/>
        <v>0</v>
      </c>
      <c r="AK13" s="101">
        <f t="shared" si="4"/>
        <v>5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5</v>
      </c>
      <c r="AR13">
        <f t="shared" si="9"/>
        <v>0</v>
      </c>
      <c r="AS13" s="55">
        <f t="shared" ref="AS13:AS21" si="14">COUNTIF(D13:AL13,"2早")</f>
        <v>0</v>
      </c>
      <c r="AT13" s="55">
        <f t="shared" si="10"/>
        <v>1</v>
      </c>
      <c r="AU13" s="55">
        <f t="shared" si="11"/>
        <v>7</v>
      </c>
      <c r="AV13" s="55">
        <f t="shared" si="12"/>
        <v>4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107" t="s">
        <v>28</v>
      </c>
      <c r="E14" s="107" t="s">
        <v>34</v>
      </c>
      <c r="F14" s="107" t="s">
        <v>21</v>
      </c>
      <c r="G14" s="107" t="s">
        <v>24</v>
      </c>
      <c r="H14" s="107" t="s">
        <v>34</v>
      </c>
      <c r="I14" s="107" t="s">
        <v>40</v>
      </c>
      <c r="J14" s="107" t="s">
        <v>21</v>
      </c>
      <c r="K14" s="293" t="s">
        <v>36</v>
      </c>
      <c r="L14" s="42" t="s">
        <v>42</v>
      </c>
      <c r="M14" s="293" t="s">
        <v>36</v>
      </c>
      <c r="N14" s="143" t="s">
        <v>21</v>
      </c>
      <c r="O14" s="107" t="s">
        <v>28</v>
      </c>
      <c r="P14" s="107" t="s">
        <v>34</v>
      </c>
      <c r="Q14" s="107" t="s">
        <v>21</v>
      </c>
      <c r="R14" s="143" t="s">
        <v>24</v>
      </c>
      <c r="S14" s="143" t="s">
        <v>34</v>
      </c>
      <c r="T14" s="107" t="s">
        <v>21</v>
      </c>
      <c r="U14" s="107" t="s">
        <v>41</v>
      </c>
      <c r="V14" s="107" t="s">
        <v>24</v>
      </c>
      <c r="W14" s="107" t="s">
        <v>34</v>
      </c>
      <c r="X14" s="148" t="s">
        <v>21</v>
      </c>
      <c r="Y14" s="107" t="s">
        <v>21</v>
      </c>
      <c r="Z14" s="107" t="s">
        <v>41</v>
      </c>
      <c r="AA14" s="107" t="s">
        <v>40</v>
      </c>
      <c r="AB14" s="107" t="s">
        <v>24</v>
      </c>
      <c r="AC14" s="107" t="s">
        <v>34</v>
      </c>
      <c r="AD14" s="107" t="s">
        <v>21</v>
      </c>
      <c r="AE14" s="107" t="s">
        <v>21</v>
      </c>
      <c r="AF14" s="107" t="s">
        <v>41</v>
      </c>
      <c r="AG14" s="107" t="s">
        <v>28</v>
      </c>
      <c r="AH14" s="107" t="s">
        <v>34</v>
      </c>
      <c r="AI14" s="99">
        <f t="shared" si="2"/>
        <v>9</v>
      </c>
      <c r="AJ14" s="100">
        <f t="shared" si="3"/>
        <v>0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3</v>
      </c>
      <c r="AR14">
        <f t="shared" si="9"/>
        <v>0</v>
      </c>
      <c r="AS14" s="55">
        <f t="shared" si="14"/>
        <v>2</v>
      </c>
      <c r="AT14" s="55">
        <f t="shared" si="10"/>
        <v>1</v>
      </c>
      <c r="AU14" s="55">
        <f t="shared" si="11"/>
        <v>3</v>
      </c>
      <c r="AV14" s="55">
        <f t="shared" si="12"/>
        <v>2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43" t="s">
        <v>21</v>
      </c>
      <c r="E15" s="107" t="s">
        <v>42</v>
      </c>
      <c r="F15" s="107" t="s">
        <v>21</v>
      </c>
      <c r="G15" s="107" t="s">
        <v>42</v>
      </c>
      <c r="H15" s="107" t="s">
        <v>36</v>
      </c>
      <c r="I15" s="107" t="s">
        <v>28</v>
      </c>
      <c r="J15" s="107" t="s">
        <v>34</v>
      </c>
      <c r="K15" s="143" t="s">
        <v>21</v>
      </c>
      <c r="L15" s="107" t="s">
        <v>24</v>
      </c>
      <c r="M15" s="107" t="s">
        <v>34</v>
      </c>
      <c r="N15" s="107" t="s">
        <v>21</v>
      </c>
      <c r="O15" s="107" t="s">
        <v>42</v>
      </c>
      <c r="P15" s="107" t="s">
        <v>21</v>
      </c>
      <c r="Q15" s="107" t="s">
        <v>42</v>
      </c>
      <c r="R15" s="107" t="s">
        <v>40</v>
      </c>
      <c r="S15" s="107" t="s">
        <v>24</v>
      </c>
      <c r="T15" s="107" t="s">
        <v>34</v>
      </c>
      <c r="U15" s="143" t="s">
        <v>21</v>
      </c>
      <c r="V15" s="107" t="s">
        <v>41</v>
      </c>
      <c r="W15" s="107" t="s">
        <v>40</v>
      </c>
      <c r="X15" s="148" t="s">
        <v>40</v>
      </c>
      <c r="Y15" s="107" t="s">
        <v>28</v>
      </c>
      <c r="Z15" s="107" t="s">
        <v>34</v>
      </c>
      <c r="AA15" s="107" t="s">
        <v>21</v>
      </c>
      <c r="AB15" s="107" t="s">
        <v>28</v>
      </c>
      <c r="AC15" s="107" t="s">
        <v>34</v>
      </c>
      <c r="AD15" s="107" t="s">
        <v>21</v>
      </c>
      <c r="AE15" s="107" t="s">
        <v>42</v>
      </c>
      <c r="AF15" s="107" t="s">
        <v>42</v>
      </c>
      <c r="AG15" s="107" t="s">
        <v>21</v>
      </c>
      <c r="AH15" s="107" t="s">
        <v>40</v>
      </c>
      <c r="AI15" s="99">
        <f t="shared" si="2"/>
        <v>9</v>
      </c>
      <c r="AJ15" s="100">
        <f t="shared" si="3"/>
        <v>0</v>
      </c>
      <c r="AK15" s="101">
        <f t="shared" si="4"/>
        <v>5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3</v>
      </c>
      <c r="AR15">
        <f t="shared" si="9"/>
        <v>0</v>
      </c>
      <c r="AS15" s="55">
        <f t="shared" si="14"/>
        <v>4</v>
      </c>
      <c r="AT15" s="55">
        <f t="shared" si="10"/>
        <v>6</v>
      </c>
      <c r="AU15" s="55">
        <f t="shared" si="11"/>
        <v>1</v>
      </c>
      <c r="AV15" s="55">
        <f t="shared" si="12"/>
        <v>1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107" t="s">
        <v>24</v>
      </c>
      <c r="E16" s="107" t="s">
        <v>34</v>
      </c>
      <c r="F16" s="107" t="s">
        <v>21</v>
      </c>
      <c r="G16" s="107" t="s">
        <v>28</v>
      </c>
      <c r="H16" s="107" t="s">
        <v>34</v>
      </c>
      <c r="I16" s="143" t="s">
        <v>21</v>
      </c>
      <c r="J16" s="107" t="s">
        <v>40</v>
      </c>
      <c r="K16" s="107" t="s">
        <v>41</v>
      </c>
      <c r="L16" s="107" t="s">
        <v>28</v>
      </c>
      <c r="M16" s="107" t="s">
        <v>34</v>
      </c>
      <c r="N16" s="143" t="s">
        <v>21</v>
      </c>
      <c r="O16" s="107" t="s">
        <v>35</v>
      </c>
      <c r="P16" s="107" t="s">
        <v>41</v>
      </c>
      <c r="Q16" s="107" t="s">
        <v>41</v>
      </c>
      <c r="R16" s="107" t="s">
        <v>35</v>
      </c>
      <c r="S16" s="107" t="s">
        <v>21</v>
      </c>
      <c r="T16" s="107" t="s">
        <v>40</v>
      </c>
      <c r="U16" s="107" t="s">
        <v>24</v>
      </c>
      <c r="V16" s="107" t="s">
        <v>34</v>
      </c>
      <c r="W16" s="107" t="s">
        <v>21</v>
      </c>
      <c r="X16" s="149" t="s">
        <v>21</v>
      </c>
      <c r="Y16" s="107" t="s">
        <v>42</v>
      </c>
      <c r="Z16" s="107" t="s">
        <v>28</v>
      </c>
      <c r="AA16" s="107" t="s">
        <v>34</v>
      </c>
      <c r="AB16" s="107" t="s">
        <v>21</v>
      </c>
      <c r="AC16" s="107" t="s">
        <v>24</v>
      </c>
      <c r="AD16" s="107" t="s">
        <v>34</v>
      </c>
      <c r="AE16" s="107" t="s">
        <v>21</v>
      </c>
      <c r="AF16" s="107" t="s">
        <v>21</v>
      </c>
      <c r="AG16" s="107" t="s">
        <v>35</v>
      </c>
      <c r="AH16" s="107" t="s">
        <v>36</v>
      </c>
      <c r="AI16" s="99">
        <f t="shared" si="2"/>
        <v>9</v>
      </c>
      <c r="AJ16" s="100">
        <f t="shared" si="3"/>
        <v>3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3</v>
      </c>
      <c r="AQ16" s="55">
        <f t="shared" si="8"/>
        <v>3</v>
      </c>
      <c r="AR16">
        <f t="shared" si="9"/>
        <v>3</v>
      </c>
      <c r="AS16" s="55">
        <f t="shared" si="14"/>
        <v>2</v>
      </c>
      <c r="AT16" s="55">
        <f t="shared" si="10"/>
        <v>1</v>
      </c>
      <c r="AU16" s="55">
        <f t="shared" si="11"/>
        <v>3</v>
      </c>
      <c r="AV16" s="55">
        <f t="shared" si="12"/>
        <v>1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07" t="s">
        <v>34</v>
      </c>
      <c r="E17" s="107" t="s">
        <v>21</v>
      </c>
      <c r="F17" s="107" t="s">
        <v>36</v>
      </c>
      <c r="G17" s="107" t="s">
        <v>36</v>
      </c>
      <c r="H17" s="143" t="s">
        <v>21</v>
      </c>
      <c r="I17" s="107" t="s">
        <v>42</v>
      </c>
      <c r="J17" s="107" t="s">
        <v>28</v>
      </c>
      <c r="K17" s="107" t="s">
        <v>34</v>
      </c>
      <c r="L17" s="107" t="s">
        <v>21</v>
      </c>
      <c r="M17" s="107" t="s">
        <v>41</v>
      </c>
      <c r="N17" s="107" t="s">
        <v>28</v>
      </c>
      <c r="O17" s="107" t="s">
        <v>34</v>
      </c>
      <c r="P17" s="107" t="s">
        <v>21</v>
      </c>
      <c r="Q17" s="107" t="s">
        <v>40</v>
      </c>
      <c r="R17" s="107" t="s">
        <v>42</v>
      </c>
      <c r="S17" s="107" t="s">
        <v>42</v>
      </c>
      <c r="T17" s="107" t="s">
        <v>24</v>
      </c>
      <c r="U17" s="107" t="s">
        <v>34</v>
      </c>
      <c r="V17" s="107" t="s">
        <v>21</v>
      </c>
      <c r="W17" s="107" t="s">
        <v>41</v>
      </c>
      <c r="X17" s="148" t="s">
        <v>24</v>
      </c>
      <c r="Y17" s="107" t="s">
        <v>34</v>
      </c>
      <c r="Z17" s="143" t="s">
        <v>21</v>
      </c>
      <c r="AA17" s="107" t="s">
        <v>21</v>
      </c>
      <c r="AB17" s="107" t="s">
        <v>41</v>
      </c>
      <c r="AC17" s="107" t="s">
        <v>28</v>
      </c>
      <c r="AD17" s="107" t="s">
        <v>34</v>
      </c>
      <c r="AE17" s="107" t="s">
        <v>21</v>
      </c>
      <c r="AF17" s="107" t="s">
        <v>21</v>
      </c>
      <c r="AG17" s="107" t="s">
        <v>42</v>
      </c>
      <c r="AH17" s="107" t="s">
        <v>24</v>
      </c>
      <c r="AI17" s="99">
        <f t="shared" si="2"/>
        <v>9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>
        <f t="shared" si="9"/>
        <v>0</v>
      </c>
      <c r="AS17" s="55">
        <f t="shared" si="14"/>
        <v>1</v>
      </c>
      <c r="AT17" s="55">
        <f t="shared" si="10"/>
        <v>4</v>
      </c>
      <c r="AU17" s="55">
        <f t="shared" si="11"/>
        <v>3</v>
      </c>
      <c r="AV17" s="55">
        <f t="shared" si="12"/>
        <v>2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107" t="s">
        <v>36</v>
      </c>
      <c r="E18" s="107" t="s">
        <v>28</v>
      </c>
      <c r="F18" s="107" t="s">
        <v>34</v>
      </c>
      <c r="G18" s="107" t="s">
        <v>21</v>
      </c>
      <c r="H18" s="107" t="s">
        <v>40</v>
      </c>
      <c r="I18" s="107" t="s">
        <v>24</v>
      </c>
      <c r="J18" s="107" t="s">
        <v>34</v>
      </c>
      <c r="K18" s="143" t="s">
        <v>21</v>
      </c>
      <c r="L18" s="107" t="s">
        <v>21</v>
      </c>
      <c r="M18" s="107" t="s">
        <v>40</v>
      </c>
      <c r="N18" s="107" t="s">
        <v>42</v>
      </c>
      <c r="O18" s="107" t="s">
        <v>24</v>
      </c>
      <c r="P18" s="107" t="s">
        <v>34</v>
      </c>
      <c r="Q18" s="107" t="s">
        <v>21</v>
      </c>
      <c r="R18" s="107" t="s">
        <v>41</v>
      </c>
      <c r="S18" s="107" t="s">
        <v>35</v>
      </c>
      <c r="T18" s="143" t="s">
        <v>21</v>
      </c>
      <c r="U18" s="107" t="s">
        <v>40</v>
      </c>
      <c r="V18" s="107" t="s">
        <v>28</v>
      </c>
      <c r="W18" s="107" t="s">
        <v>34</v>
      </c>
      <c r="X18" s="148" t="s">
        <v>21</v>
      </c>
      <c r="Y18" s="107" t="s">
        <v>21</v>
      </c>
      <c r="Z18" s="107" t="s">
        <v>42</v>
      </c>
      <c r="AA18" s="107" t="s">
        <v>24</v>
      </c>
      <c r="AB18" s="107" t="s">
        <v>34</v>
      </c>
      <c r="AC18" s="107" t="s">
        <v>21</v>
      </c>
      <c r="AD18" s="107" t="s">
        <v>21</v>
      </c>
      <c r="AE18" s="107" t="s">
        <v>40</v>
      </c>
      <c r="AF18" s="107" t="s">
        <v>40</v>
      </c>
      <c r="AG18" s="107" t="s">
        <v>41</v>
      </c>
      <c r="AH18" s="107" t="s">
        <v>37</v>
      </c>
      <c r="AI18" s="99">
        <f t="shared" si="2"/>
        <v>9</v>
      </c>
      <c r="AJ18" s="100">
        <f t="shared" si="3"/>
        <v>1</v>
      </c>
      <c r="AK18" s="101">
        <f t="shared" si="4"/>
        <v>5</v>
      </c>
      <c r="AL18" s="104" t="s">
        <v>48</v>
      </c>
      <c r="AM18" s="98"/>
      <c r="AN18" s="55">
        <f t="shared" si="5"/>
        <v>1</v>
      </c>
      <c r="AO18" s="55">
        <f t="shared" si="6"/>
        <v>9</v>
      </c>
      <c r="AP18" s="55">
        <f t="shared" si="7"/>
        <v>3</v>
      </c>
      <c r="AQ18" s="55">
        <f t="shared" si="8"/>
        <v>2</v>
      </c>
      <c r="AR18">
        <f t="shared" si="9"/>
        <v>1</v>
      </c>
      <c r="AS18" s="55">
        <f t="shared" si="14"/>
        <v>5</v>
      </c>
      <c r="AT18" s="55">
        <f t="shared" si="10"/>
        <v>2</v>
      </c>
      <c r="AU18" s="55">
        <f t="shared" si="11"/>
        <v>2</v>
      </c>
      <c r="AV18" s="55">
        <f t="shared" si="12"/>
        <v>1</v>
      </c>
      <c r="AW18" s="55">
        <f t="shared" si="13"/>
        <v>0</v>
      </c>
    </row>
    <row r="19" spans="1:49" ht="14">
      <c r="A19" s="19" t="s">
        <v>46</v>
      </c>
      <c r="B19" s="20" t="s">
        <v>32</v>
      </c>
      <c r="C19" s="32" t="s">
        <v>56</v>
      </c>
      <c r="D19" s="107" t="s">
        <v>21</v>
      </c>
      <c r="E19" s="143" t="s">
        <v>21</v>
      </c>
      <c r="F19" s="107" t="s">
        <v>42</v>
      </c>
      <c r="G19" s="143" t="s">
        <v>21</v>
      </c>
      <c r="H19" s="107" t="s">
        <v>24</v>
      </c>
      <c r="I19" s="107" t="s">
        <v>34</v>
      </c>
      <c r="J19" s="107" t="s">
        <v>21</v>
      </c>
      <c r="K19" s="107" t="s">
        <v>24</v>
      </c>
      <c r="L19" s="107" t="s">
        <v>34</v>
      </c>
      <c r="M19" s="107" t="s">
        <v>35</v>
      </c>
      <c r="N19" s="143" t="s">
        <v>21</v>
      </c>
      <c r="O19" s="107" t="s">
        <v>40</v>
      </c>
      <c r="P19" s="107" t="s">
        <v>24</v>
      </c>
      <c r="Q19" s="107" t="s">
        <v>34</v>
      </c>
      <c r="R19" s="107" t="s">
        <v>21</v>
      </c>
      <c r="S19" s="107" t="s">
        <v>40</v>
      </c>
      <c r="T19" s="107" t="s">
        <v>41</v>
      </c>
      <c r="U19" s="143" t="s">
        <v>21</v>
      </c>
      <c r="V19" s="107" t="s">
        <v>42</v>
      </c>
      <c r="W19" s="107" t="s">
        <v>28</v>
      </c>
      <c r="X19" s="148" t="s">
        <v>34</v>
      </c>
      <c r="Y19" s="107" t="s">
        <v>35</v>
      </c>
      <c r="Z19" s="107" t="s">
        <v>40</v>
      </c>
      <c r="AA19" s="107" t="s">
        <v>42</v>
      </c>
      <c r="AB19" s="143" t="s">
        <v>21</v>
      </c>
      <c r="AC19" s="107" t="s">
        <v>42</v>
      </c>
      <c r="AD19" s="107" t="s">
        <v>42</v>
      </c>
      <c r="AE19" s="107" t="s">
        <v>36</v>
      </c>
      <c r="AF19" s="107" t="s">
        <v>28</v>
      </c>
      <c r="AG19" s="107" t="s">
        <v>34</v>
      </c>
      <c r="AH19" s="107" t="s">
        <v>21</v>
      </c>
      <c r="AI19" s="99">
        <f t="shared" si="2"/>
        <v>9</v>
      </c>
      <c r="AJ19" s="100">
        <f t="shared" si="3"/>
        <v>2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2</v>
      </c>
      <c r="AR19">
        <f t="shared" si="9"/>
        <v>2</v>
      </c>
      <c r="AS19" s="55">
        <f t="shared" si="14"/>
        <v>3</v>
      </c>
      <c r="AT19" s="55">
        <f t="shared" si="10"/>
        <v>5</v>
      </c>
      <c r="AU19" s="55">
        <f t="shared" si="11"/>
        <v>1</v>
      </c>
      <c r="AV19" s="55">
        <f t="shared" si="12"/>
        <v>1</v>
      </c>
      <c r="AW19" s="55">
        <f t="shared" si="13"/>
        <v>0</v>
      </c>
    </row>
    <row r="20" spans="1:49" ht="14">
      <c r="A20" s="19" t="s">
        <v>46</v>
      </c>
      <c r="B20" s="34" t="s">
        <v>32</v>
      </c>
      <c r="C20" s="32" t="s">
        <v>57</v>
      </c>
      <c r="D20" s="143" t="s">
        <v>21</v>
      </c>
      <c r="E20" s="107" t="s">
        <v>24</v>
      </c>
      <c r="F20" s="107" t="s">
        <v>34</v>
      </c>
      <c r="G20" s="107" t="s">
        <v>21</v>
      </c>
      <c r="H20" s="107" t="s">
        <v>28</v>
      </c>
      <c r="I20" s="107" t="s">
        <v>34</v>
      </c>
      <c r="J20" s="107" t="s">
        <v>21</v>
      </c>
      <c r="K20" s="107" t="s">
        <v>42</v>
      </c>
      <c r="L20" s="107" t="s">
        <v>41</v>
      </c>
      <c r="M20" s="107" t="s">
        <v>42</v>
      </c>
      <c r="N20" s="107" t="s">
        <v>40</v>
      </c>
      <c r="O20" s="107" t="s">
        <v>21</v>
      </c>
      <c r="P20" s="107" t="s">
        <v>42</v>
      </c>
      <c r="Q20" s="143" t="s">
        <v>21</v>
      </c>
      <c r="R20" s="107" t="s">
        <v>36</v>
      </c>
      <c r="S20" s="107" t="s">
        <v>36</v>
      </c>
      <c r="T20" s="107" t="s">
        <v>28</v>
      </c>
      <c r="U20" s="107" t="s">
        <v>34</v>
      </c>
      <c r="V20" s="107" t="s">
        <v>21</v>
      </c>
      <c r="W20" s="107" t="s">
        <v>21</v>
      </c>
      <c r="X20" s="148" t="s">
        <v>42</v>
      </c>
      <c r="Y20" s="107" t="s">
        <v>24</v>
      </c>
      <c r="Z20" s="107" t="s">
        <v>34</v>
      </c>
      <c r="AA20" s="107" t="s">
        <v>21</v>
      </c>
      <c r="AB20" s="107" t="s">
        <v>40</v>
      </c>
      <c r="AC20" s="107" t="s">
        <v>36</v>
      </c>
      <c r="AD20" s="107" t="s">
        <v>28</v>
      </c>
      <c r="AE20" s="107" t="s">
        <v>34</v>
      </c>
      <c r="AF20" s="107" t="s">
        <v>21</v>
      </c>
      <c r="AG20" s="107" t="s">
        <v>40</v>
      </c>
      <c r="AH20" s="107" t="s">
        <v>42</v>
      </c>
      <c r="AI20" s="99">
        <f t="shared" si="2"/>
        <v>9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2</v>
      </c>
      <c r="AQ20" s="55">
        <f t="shared" si="8"/>
        <v>3</v>
      </c>
      <c r="AR20">
        <f t="shared" si="9"/>
        <v>0</v>
      </c>
      <c r="AS20" s="55">
        <f t="shared" si="14"/>
        <v>3</v>
      </c>
      <c r="AT20" s="55">
        <f t="shared" si="10"/>
        <v>5</v>
      </c>
      <c r="AU20" s="55">
        <f t="shared" si="11"/>
        <v>1</v>
      </c>
      <c r="AV20" s="55">
        <f t="shared" si="12"/>
        <v>3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8" t="s">
        <v>129</v>
      </c>
      <c r="D21" s="107" t="s">
        <v>40</v>
      </c>
      <c r="E21" s="107" t="s">
        <v>36</v>
      </c>
      <c r="F21" s="143" t="s">
        <v>28</v>
      </c>
      <c r="G21" s="143" t="s">
        <v>34</v>
      </c>
      <c r="H21" s="107" t="s">
        <v>21</v>
      </c>
      <c r="I21" s="143" t="s">
        <v>21</v>
      </c>
      <c r="J21" s="107" t="s">
        <v>41</v>
      </c>
      <c r="K21" s="107" t="s">
        <v>40</v>
      </c>
      <c r="L21" s="107" t="s">
        <v>40</v>
      </c>
      <c r="M21" s="107" t="s">
        <v>21</v>
      </c>
      <c r="N21" s="143" t="s">
        <v>24</v>
      </c>
      <c r="O21" s="143" t="s">
        <v>34</v>
      </c>
      <c r="P21" s="107" t="s">
        <v>21</v>
      </c>
      <c r="Q21" s="107" t="s">
        <v>28</v>
      </c>
      <c r="R21" s="107" t="s">
        <v>34</v>
      </c>
      <c r="S21" s="107" t="s">
        <v>21</v>
      </c>
      <c r="T21" s="107" t="s">
        <v>36</v>
      </c>
      <c r="U21" s="143" t="s">
        <v>28</v>
      </c>
      <c r="V21" s="143" t="s">
        <v>34</v>
      </c>
      <c r="W21" s="107" t="s">
        <v>21</v>
      </c>
      <c r="X21" s="148" t="s">
        <v>41</v>
      </c>
      <c r="Y21" s="107" t="s">
        <v>21</v>
      </c>
      <c r="Z21" s="107" t="s">
        <v>24</v>
      </c>
      <c r="AA21" s="107" t="s">
        <v>34</v>
      </c>
      <c r="AB21" s="107" t="s">
        <v>21</v>
      </c>
      <c r="AC21" s="107" t="s">
        <v>40</v>
      </c>
      <c r="AD21" s="107" t="s">
        <v>40</v>
      </c>
      <c r="AE21" s="107" t="s">
        <v>24</v>
      </c>
      <c r="AF21" s="107" t="s">
        <v>34</v>
      </c>
      <c r="AG21" s="107" t="s">
        <v>21</v>
      </c>
      <c r="AH21" s="107" t="s">
        <v>28</v>
      </c>
      <c r="AI21" s="99">
        <f t="shared" si="2"/>
        <v>9</v>
      </c>
      <c r="AJ21" s="100">
        <f t="shared" si="3"/>
        <v>0</v>
      </c>
      <c r="AK21" s="101">
        <f t="shared" si="4"/>
        <v>7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3</v>
      </c>
      <c r="AQ21" s="55">
        <f t="shared" si="8"/>
        <v>4</v>
      </c>
      <c r="AR21">
        <f t="shared" si="9"/>
        <v>0</v>
      </c>
      <c r="AS21" s="55">
        <f t="shared" si="14"/>
        <v>5</v>
      </c>
      <c r="AT21" s="55">
        <f t="shared" si="10"/>
        <v>0</v>
      </c>
      <c r="AU21" s="55">
        <f t="shared" si="11"/>
        <v>2</v>
      </c>
      <c r="AV21" s="55">
        <f t="shared" si="12"/>
        <v>2</v>
      </c>
      <c r="AW21" s="55">
        <f t="shared" si="13"/>
        <v>0</v>
      </c>
    </row>
    <row r="22" spans="1:49" ht="14">
      <c r="A22" s="294" t="s">
        <v>46</v>
      </c>
      <c r="B22" s="37" t="s">
        <v>32</v>
      </c>
      <c r="C22" s="39" t="s">
        <v>188</v>
      </c>
      <c r="D22" s="107" t="s">
        <v>37</v>
      </c>
      <c r="E22" s="107" t="s">
        <v>41</v>
      </c>
      <c r="F22" s="107" t="s">
        <v>21</v>
      </c>
      <c r="G22" s="107" t="s">
        <v>41</v>
      </c>
      <c r="H22" s="107" t="s">
        <v>41</v>
      </c>
      <c r="I22" s="107" t="s">
        <v>41</v>
      </c>
      <c r="J22" s="107" t="s">
        <v>36</v>
      </c>
      <c r="K22" s="107" t="s">
        <v>21</v>
      </c>
      <c r="L22" s="107" t="s">
        <v>36</v>
      </c>
      <c r="M22" s="107" t="s">
        <v>21</v>
      </c>
      <c r="N22" s="107" t="s">
        <v>36</v>
      </c>
      <c r="O22" s="107" t="s">
        <v>36</v>
      </c>
      <c r="P22" s="107" t="s">
        <v>36</v>
      </c>
      <c r="Q22" s="107" t="s">
        <v>36</v>
      </c>
      <c r="R22" s="107" t="s">
        <v>21</v>
      </c>
      <c r="S22" s="107" t="s">
        <v>41</v>
      </c>
      <c r="T22" s="107" t="s">
        <v>21</v>
      </c>
      <c r="U22" s="107" t="s">
        <v>36</v>
      </c>
      <c r="V22" s="107" t="s">
        <v>36</v>
      </c>
      <c r="W22" s="107" t="s">
        <v>21</v>
      </c>
      <c r="X22" s="148" t="s">
        <v>36</v>
      </c>
      <c r="Y22" s="107" t="s">
        <v>36</v>
      </c>
      <c r="Z22" s="107" t="s">
        <v>21</v>
      </c>
      <c r="AA22" s="107" t="s">
        <v>36</v>
      </c>
      <c r="AB22" s="107" t="s">
        <v>36</v>
      </c>
      <c r="AC22" s="107" t="s">
        <v>21</v>
      </c>
      <c r="AD22" s="107" t="s">
        <v>41</v>
      </c>
      <c r="AE22" s="107" t="s">
        <v>41</v>
      </c>
      <c r="AF22" s="107" t="s">
        <v>36</v>
      </c>
      <c r="AG22" s="107" t="s">
        <v>36</v>
      </c>
      <c r="AH22" s="107" t="s">
        <v>21</v>
      </c>
      <c r="AI22" s="99">
        <f t="shared" si="2"/>
        <v>9</v>
      </c>
      <c r="AJ22" s="100">
        <f t="shared" si="3"/>
        <v>0</v>
      </c>
      <c r="AK22" s="101">
        <f>SUM(AP24:AQ24)</f>
        <v>0</v>
      </c>
      <c r="AL22" s="104" t="s">
        <v>189</v>
      </c>
      <c r="AM22" s="98"/>
      <c r="AN22" s="55">
        <f t="shared" si="5"/>
        <v>1</v>
      </c>
      <c r="AO22" s="55">
        <f t="shared" ref="AO22:AO28" si="15">COUNTIF(D22:AH22,"ヤ")</f>
        <v>9</v>
      </c>
      <c r="AP22" s="55">
        <f t="shared" ref="AP22:AP28" si="16">COUNTIF(D22:AH22,"2－")</f>
        <v>0</v>
      </c>
      <c r="AQ22" s="55">
        <f t="shared" ref="AQ22:AQ28" si="17">COUNTIF(D22:AH22,"3－")</f>
        <v>0</v>
      </c>
      <c r="AR22">
        <f t="shared" ref="AR22:AR28" si="18">COUNTIF(E22:AI22,"有")</f>
        <v>0</v>
      </c>
      <c r="AS22" s="55">
        <f t="shared" ref="AS22" si="19">COUNTIF(D22:AL22,"2早")</f>
        <v>0</v>
      </c>
      <c r="AT22" s="55">
        <f t="shared" ref="AT22" si="20">COUNTIF(B22:AL22,"2オ")</f>
        <v>0</v>
      </c>
      <c r="AU22" s="55">
        <f t="shared" ref="AU22" si="21">COUNTIF(D22:AM22,"3早")</f>
        <v>7</v>
      </c>
      <c r="AV22" s="55">
        <f t="shared" ref="AV22" si="22">COUNTIF(D22:AN22,"3オ")</f>
        <v>14</v>
      </c>
      <c r="AW22" s="55">
        <f t="shared" ref="AW22" si="23">COUNTIF(F22:AP22,"10:00")</f>
        <v>0</v>
      </c>
    </row>
    <row r="23" spans="1:49" ht="14">
      <c r="A23" s="19"/>
      <c r="B23" s="367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48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/>
      <c r="AO23" s="55">
        <f t="shared" si="15"/>
        <v>0</v>
      </c>
      <c r="AP23" s="55">
        <f t="shared" si="16"/>
        <v>0</v>
      </c>
      <c r="AQ23" s="55">
        <f t="shared" si="17"/>
        <v>0</v>
      </c>
      <c r="AR23">
        <f t="shared" si="18"/>
        <v>0</v>
      </c>
    </row>
    <row r="24" spans="1:49" ht="14">
      <c r="A24" s="19"/>
      <c r="B24" s="295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48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SUM(AO26)</f>
        <v>0</v>
      </c>
      <c r="AJ24" s="100">
        <f t="shared" si="3"/>
        <v>0</v>
      </c>
      <c r="AK24" s="101">
        <f>SUM(AP26:AQ26)</f>
        <v>0</v>
      </c>
      <c r="AL24" s="228"/>
      <c r="AM24" s="98"/>
      <c r="AN24" s="55"/>
      <c r="AO24" s="55">
        <f t="shared" si="15"/>
        <v>0</v>
      </c>
      <c r="AP24" s="55">
        <f t="shared" si="16"/>
        <v>0</v>
      </c>
      <c r="AQ24" s="55">
        <f t="shared" si="17"/>
        <v>0</v>
      </c>
      <c r="AR24">
        <f t="shared" si="18"/>
        <v>0</v>
      </c>
    </row>
    <row r="25" spans="1:49" ht="14">
      <c r="A25" s="1258" t="s">
        <v>62</v>
      </c>
      <c r="B25" s="1258"/>
      <c r="C25" s="1258"/>
      <c r="D25" s="65"/>
      <c r="E25" s="46"/>
      <c r="F25" s="47"/>
      <c r="G25" s="48"/>
      <c r="H25" s="46"/>
      <c r="I25" s="437"/>
      <c r="J25" s="64"/>
      <c r="K25" s="65"/>
      <c r="L25" s="66"/>
      <c r="M25" s="46"/>
      <c r="N25" s="46"/>
      <c r="O25" s="67"/>
      <c r="P25" s="438"/>
      <c r="Q25" s="79"/>
      <c r="R25" s="65"/>
      <c r="S25" s="46"/>
      <c r="T25" s="46"/>
      <c r="U25" s="46"/>
      <c r="V25" s="46"/>
      <c r="W25" s="439"/>
      <c r="X25" s="440"/>
      <c r="Y25" s="46"/>
      <c r="Z25" s="46"/>
      <c r="AA25" s="46"/>
      <c r="AB25" s="67"/>
      <c r="AC25" s="46"/>
      <c r="AD25" s="107"/>
      <c r="AE25" s="89"/>
      <c r="AF25" s="46"/>
      <c r="AG25" s="107"/>
      <c r="AH25" s="107"/>
      <c r="AI25" s="108"/>
      <c r="AJ25" s="109"/>
      <c r="AK25" s="110"/>
      <c r="AL25" s="111"/>
      <c r="AM25" s="98"/>
      <c r="AN25" s="55">
        <f>COUNTIF(D24:AH24,"日")</f>
        <v>0</v>
      </c>
      <c r="AO25" s="55">
        <f t="shared" si="15"/>
        <v>0</v>
      </c>
      <c r="AP25" s="55">
        <f t="shared" si="16"/>
        <v>0</v>
      </c>
      <c r="AQ25" s="55">
        <f t="shared" si="17"/>
        <v>0</v>
      </c>
      <c r="AR25">
        <f t="shared" si="18"/>
        <v>0</v>
      </c>
    </row>
    <row r="26" spans="1:49" ht="14">
      <c r="A26" s="1259" t="s">
        <v>63</v>
      </c>
      <c r="B26" s="1259"/>
      <c r="C26" s="49"/>
      <c r="D26" s="1292"/>
      <c r="E26" s="1290"/>
      <c r="F26" s="1290"/>
      <c r="G26" s="1310"/>
      <c r="H26" s="1290"/>
      <c r="I26" s="1290" t="s">
        <v>163</v>
      </c>
      <c r="J26" s="1290"/>
      <c r="K26" s="1290" t="s">
        <v>164</v>
      </c>
      <c r="L26" s="1290"/>
      <c r="M26" s="1290" t="s">
        <v>67</v>
      </c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 t="s">
        <v>84</v>
      </c>
      <c r="AB26" s="1290"/>
      <c r="AC26" s="1290"/>
      <c r="AD26" s="1290"/>
      <c r="AE26" s="1290"/>
      <c r="AF26" s="1311"/>
      <c r="AG26" s="1286"/>
      <c r="AH26" s="1286" t="s">
        <v>172</v>
      </c>
      <c r="AI26" s="1333"/>
      <c r="AJ26" s="1334"/>
      <c r="AK26" s="1334"/>
      <c r="AL26" s="1335"/>
      <c r="AO26" s="55">
        <f t="shared" si="15"/>
        <v>0</v>
      </c>
      <c r="AP26" s="55">
        <f t="shared" si="16"/>
        <v>0</v>
      </c>
      <c r="AQ26" s="55">
        <f t="shared" si="17"/>
        <v>0</v>
      </c>
      <c r="AR26">
        <f t="shared" si="18"/>
        <v>0</v>
      </c>
    </row>
    <row r="27" spans="1:49" ht="14">
      <c r="A27" s="1259"/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287"/>
      <c r="AH27" s="1287"/>
      <c r="AI27" s="1336"/>
      <c r="AJ27" s="1337"/>
      <c r="AK27" s="1337"/>
      <c r="AL27" s="1338"/>
      <c r="AO27" s="55">
        <f t="shared" si="15"/>
        <v>0</v>
      </c>
      <c r="AP27" s="55">
        <f t="shared" si="16"/>
        <v>0</v>
      </c>
      <c r="AQ27" s="55">
        <f t="shared" si="17"/>
        <v>0</v>
      </c>
      <c r="AR27">
        <f t="shared" si="18"/>
        <v>0</v>
      </c>
    </row>
    <row r="28" spans="1:49" ht="14">
      <c r="A28" s="1259"/>
      <c r="B28" s="1259"/>
      <c r="C28" s="21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287"/>
      <c r="AI28" s="1336"/>
      <c r="AJ28" s="1337"/>
      <c r="AK28" s="1337"/>
      <c r="AL28" s="1338"/>
      <c r="AO28" s="55">
        <f t="shared" si="15"/>
        <v>0</v>
      </c>
      <c r="AP28" s="55">
        <f t="shared" si="16"/>
        <v>0</v>
      </c>
      <c r="AQ28" s="55">
        <f t="shared" si="17"/>
        <v>0</v>
      </c>
      <c r="AR28">
        <f t="shared" si="18"/>
        <v>0</v>
      </c>
    </row>
    <row r="29" spans="1:49" ht="14">
      <c r="A29" s="1259"/>
      <c r="B29" s="1259"/>
      <c r="C29" s="50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287"/>
      <c r="AI29" s="1336"/>
      <c r="AJ29" s="1337"/>
      <c r="AK29" s="1337"/>
      <c r="AL29" s="1338"/>
    </row>
    <row r="30" spans="1:49" ht="14">
      <c r="A30" s="1259"/>
      <c r="B30" s="1259"/>
      <c r="C30" s="51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8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24">COUNTIF(D7:D23,"6：30")</f>
        <v>0</v>
      </c>
      <c r="E33" s="55">
        <f t="shared" si="24"/>
        <v>0</v>
      </c>
      <c r="F33" s="55">
        <f t="shared" si="24"/>
        <v>0</v>
      </c>
      <c r="G33" s="55">
        <f t="shared" si="24"/>
        <v>0</v>
      </c>
      <c r="H33" s="55">
        <f t="shared" si="24"/>
        <v>0</v>
      </c>
      <c r="I33" s="55">
        <f t="shared" si="24"/>
        <v>0</v>
      </c>
      <c r="J33" s="55">
        <f t="shared" si="24"/>
        <v>0</v>
      </c>
      <c r="K33" s="55">
        <f t="shared" si="24"/>
        <v>0</v>
      </c>
      <c r="L33" s="55">
        <f t="shared" si="24"/>
        <v>0</v>
      </c>
      <c r="M33" s="55">
        <f t="shared" si="24"/>
        <v>0</v>
      </c>
      <c r="N33" s="55">
        <f t="shared" si="24"/>
        <v>0</v>
      </c>
      <c r="O33" s="55">
        <f t="shared" si="24"/>
        <v>0</v>
      </c>
      <c r="P33" s="55">
        <f t="shared" si="24"/>
        <v>0</v>
      </c>
      <c r="Q33" s="55">
        <f t="shared" si="24"/>
        <v>0</v>
      </c>
      <c r="R33" s="55">
        <f t="shared" si="24"/>
        <v>0</v>
      </c>
      <c r="S33" s="55">
        <f t="shared" si="24"/>
        <v>0</v>
      </c>
      <c r="T33" s="55">
        <f t="shared" si="24"/>
        <v>0</v>
      </c>
      <c r="U33" s="55">
        <f t="shared" si="24"/>
        <v>0</v>
      </c>
      <c r="V33" s="55">
        <f t="shared" si="24"/>
        <v>0</v>
      </c>
      <c r="W33" s="55">
        <f t="shared" si="24"/>
        <v>0</v>
      </c>
      <c r="X33" s="55">
        <f t="shared" si="24"/>
        <v>0</v>
      </c>
      <c r="Y33" s="55">
        <f t="shared" si="24"/>
        <v>0</v>
      </c>
      <c r="Z33" s="55">
        <f t="shared" si="24"/>
        <v>0</v>
      </c>
      <c r="AA33" s="55">
        <f t="shared" si="24"/>
        <v>0</v>
      </c>
      <c r="AB33" s="55">
        <f t="shared" si="24"/>
        <v>0</v>
      </c>
      <c r="AC33" s="55">
        <f t="shared" si="24"/>
        <v>0</v>
      </c>
      <c r="AD33" s="55">
        <f t="shared" si="24"/>
        <v>0</v>
      </c>
      <c r="AE33" s="55">
        <f t="shared" si="24"/>
        <v>0</v>
      </c>
      <c r="AF33" s="55">
        <f t="shared" si="24"/>
        <v>0</v>
      </c>
      <c r="AG33" s="55">
        <f t="shared" si="24"/>
        <v>0</v>
      </c>
      <c r="AH33" s="55">
        <f t="shared" si="24"/>
        <v>0</v>
      </c>
    </row>
    <row r="34" spans="1:49" ht="14">
      <c r="C34" s="54">
        <v>0.41666666666666702</v>
      </c>
      <c r="D34" s="55">
        <f t="shared" ref="D34:AH34" si="25">COUNTIF(D8:D24,"10:00")</f>
        <v>0</v>
      </c>
      <c r="E34" s="55">
        <f t="shared" si="25"/>
        <v>0</v>
      </c>
      <c r="F34" s="55">
        <f t="shared" si="25"/>
        <v>0</v>
      </c>
      <c r="G34" s="55">
        <f t="shared" si="25"/>
        <v>0</v>
      </c>
      <c r="H34" s="55">
        <f t="shared" si="25"/>
        <v>0</v>
      </c>
      <c r="I34" s="55">
        <f t="shared" si="25"/>
        <v>0</v>
      </c>
      <c r="J34" s="55">
        <f t="shared" si="25"/>
        <v>0</v>
      </c>
      <c r="K34" s="55">
        <f t="shared" si="25"/>
        <v>0</v>
      </c>
      <c r="L34" s="55">
        <f t="shared" si="25"/>
        <v>0</v>
      </c>
      <c r="M34" s="55">
        <f t="shared" si="25"/>
        <v>0</v>
      </c>
      <c r="N34" s="55">
        <f t="shared" si="25"/>
        <v>0</v>
      </c>
      <c r="O34" s="55">
        <f t="shared" si="25"/>
        <v>0</v>
      </c>
      <c r="P34" s="55">
        <f t="shared" si="25"/>
        <v>0</v>
      </c>
      <c r="Q34" s="55">
        <f t="shared" si="25"/>
        <v>0</v>
      </c>
      <c r="R34" s="55">
        <f t="shared" si="25"/>
        <v>0</v>
      </c>
      <c r="S34" s="55">
        <f t="shared" si="25"/>
        <v>0</v>
      </c>
      <c r="T34" s="55">
        <f t="shared" si="25"/>
        <v>0</v>
      </c>
      <c r="U34" s="55">
        <f t="shared" si="25"/>
        <v>0</v>
      </c>
      <c r="V34" s="55">
        <f t="shared" si="25"/>
        <v>0</v>
      </c>
      <c r="W34" s="55">
        <f t="shared" si="25"/>
        <v>0</v>
      </c>
      <c r="X34" s="55">
        <f t="shared" si="25"/>
        <v>0</v>
      </c>
      <c r="Y34" s="55">
        <f t="shared" si="25"/>
        <v>0</v>
      </c>
      <c r="Z34" s="55">
        <f t="shared" si="25"/>
        <v>0</v>
      </c>
      <c r="AA34" s="55">
        <f t="shared" si="25"/>
        <v>0</v>
      </c>
      <c r="AB34" s="55">
        <f t="shared" si="25"/>
        <v>0</v>
      </c>
      <c r="AC34" s="55">
        <f t="shared" si="25"/>
        <v>0</v>
      </c>
      <c r="AD34" s="55">
        <f t="shared" si="25"/>
        <v>0</v>
      </c>
      <c r="AE34" s="55">
        <f t="shared" si="25"/>
        <v>0</v>
      </c>
      <c r="AF34" s="55">
        <f t="shared" si="25"/>
        <v>0</v>
      </c>
      <c r="AG34" s="55">
        <f t="shared" si="25"/>
        <v>0</v>
      </c>
      <c r="AH34" s="55">
        <f t="shared" si="25"/>
        <v>0</v>
      </c>
    </row>
    <row r="35" spans="1:49" ht="14">
      <c r="C35" t="s">
        <v>69</v>
      </c>
      <c r="D35" s="55">
        <f t="shared" ref="D35:AH35" si="26">COUNTIF(D8:D25,"2早")</f>
        <v>1</v>
      </c>
      <c r="E35" s="55">
        <f t="shared" si="26"/>
        <v>1</v>
      </c>
      <c r="F35" s="55">
        <f t="shared" si="26"/>
        <v>1</v>
      </c>
      <c r="G35" s="55">
        <f t="shared" si="26"/>
        <v>1</v>
      </c>
      <c r="H35" s="55">
        <f t="shared" si="26"/>
        <v>1</v>
      </c>
      <c r="I35" s="55">
        <f t="shared" si="26"/>
        <v>1</v>
      </c>
      <c r="J35" s="55">
        <f t="shared" si="26"/>
        <v>1</v>
      </c>
      <c r="K35" s="55">
        <f t="shared" si="26"/>
        <v>1</v>
      </c>
      <c r="L35" s="55">
        <f t="shared" si="26"/>
        <v>1</v>
      </c>
      <c r="M35" s="55">
        <f t="shared" si="26"/>
        <v>1</v>
      </c>
      <c r="N35" s="55">
        <f t="shared" si="26"/>
        <v>1</v>
      </c>
      <c r="O35" s="55">
        <f t="shared" si="26"/>
        <v>1</v>
      </c>
      <c r="P35" s="55">
        <f t="shared" si="26"/>
        <v>1</v>
      </c>
      <c r="Q35" s="55">
        <f t="shared" si="26"/>
        <v>1</v>
      </c>
      <c r="R35" s="55">
        <f t="shared" si="26"/>
        <v>1</v>
      </c>
      <c r="S35" s="55">
        <f t="shared" si="26"/>
        <v>1</v>
      </c>
      <c r="T35" s="55">
        <f t="shared" si="26"/>
        <v>1</v>
      </c>
      <c r="U35" s="55">
        <f t="shared" si="26"/>
        <v>1</v>
      </c>
      <c r="V35" s="55">
        <f t="shared" si="26"/>
        <v>1</v>
      </c>
      <c r="W35" s="55">
        <f t="shared" si="26"/>
        <v>1</v>
      </c>
      <c r="X35" s="55">
        <f t="shared" si="26"/>
        <v>1</v>
      </c>
      <c r="Y35" s="55">
        <f t="shared" si="26"/>
        <v>1</v>
      </c>
      <c r="Z35" s="55">
        <f t="shared" si="26"/>
        <v>1</v>
      </c>
      <c r="AA35" s="55">
        <f t="shared" si="26"/>
        <v>1</v>
      </c>
      <c r="AB35" s="55">
        <f t="shared" si="26"/>
        <v>1</v>
      </c>
      <c r="AC35" s="55">
        <f t="shared" si="26"/>
        <v>1</v>
      </c>
      <c r="AD35" s="55">
        <f t="shared" si="26"/>
        <v>1</v>
      </c>
      <c r="AE35" s="55">
        <f t="shared" si="26"/>
        <v>1</v>
      </c>
      <c r="AF35" s="55">
        <f t="shared" si="26"/>
        <v>1</v>
      </c>
      <c r="AG35" s="55">
        <f t="shared" si="26"/>
        <v>1</v>
      </c>
      <c r="AH35" s="55">
        <f t="shared" si="26"/>
        <v>1</v>
      </c>
    </row>
    <row r="36" spans="1:49" ht="14">
      <c r="C36" t="s">
        <v>42</v>
      </c>
      <c r="D36" s="55">
        <f t="shared" ref="D36:AH36" si="27">COUNTIF(D8:D24,"2オ")</f>
        <v>1</v>
      </c>
      <c r="E36" s="55">
        <f t="shared" si="27"/>
        <v>1</v>
      </c>
      <c r="F36" s="55">
        <f t="shared" si="27"/>
        <v>1</v>
      </c>
      <c r="G36" s="55">
        <f t="shared" si="27"/>
        <v>1</v>
      </c>
      <c r="H36" s="55">
        <f t="shared" si="27"/>
        <v>1</v>
      </c>
      <c r="I36" s="55">
        <f t="shared" si="27"/>
        <v>1</v>
      </c>
      <c r="J36" s="55">
        <f t="shared" si="27"/>
        <v>1</v>
      </c>
      <c r="K36" s="55">
        <f t="shared" si="27"/>
        <v>1</v>
      </c>
      <c r="L36" s="55">
        <f t="shared" si="27"/>
        <v>1</v>
      </c>
      <c r="M36" s="55">
        <f t="shared" si="27"/>
        <v>1</v>
      </c>
      <c r="N36" s="55">
        <f t="shared" si="27"/>
        <v>1</v>
      </c>
      <c r="O36" s="55">
        <f t="shared" si="27"/>
        <v>1</v>
      </c>
      <c r="P36" s="55">
        <f t="shared" si="27"/>
        <v>1</v>
      </c>
      <c r="Q36" s="55">
        <f t="shared" si="27"/>
        <v>1</v>
      </c>
      <c r="R36" s="55">
        <f t="shared" si="27"/>
        <v>1</v>
      </c>
      <c r="S36" s="55">
        <f t="shared" si="27"/>
        <v>1</v>
      </c>
      <c r="T36" s="55">
        <f t="shared" si="27"/>
        <v>1</v>
      </c>
      <c r="U36" s="55">
        <f t="shared" si="27"/>
        <v>1</v>
      </c>
      <c r="V36" s="55">
        <f t="shared" si="27"/>
        <v>1</v>
      </c>
      <c r="W36" s="55">
        <f t="shared" si="27"/>
        <v>1</v>
      </c>
      <c r="X36" s="55">
        <f t="shared" si="27"/>
        <v>1</v>
      </c>
      <c r="Y36" s="55">
        <f t="shared" si="27"/>
        <v>1</v>
      </c>
      <c r="Z36" s="55">
        <f t="shared" si="27"/>
        <v>1</v>
      </c>
      <c r="AA36" s="55">
        <f t="shared" si="27"/>
        <v>1</v>
      </c>
      <c r="AB36" s="55">
        <f t="shared" si="27"/>
        <v>1</v>
      </c>
      <c r="AC36" s="55">
        <f t="shared" si="27"/>
        <v>1</v>
      </c>
      <c r="AD36" s="55">
        <f t="shared" si="27"/>
        <v>1</v>
      </c>
      <c r="AE36" s="55">
        <f t="shared" si="27"/>
        <v>1</v>
      </c>
      <c r="AF36" s="55">
        <f t="shared" si="27"/>
        <v>1</v>
      </c>
      <c r="AG36" s="55">
        <f t="shared" si="27"/>
        <v>1</v>
      </c>
      <c r="AH36" s="55">
        <f t="shared" si="27"/>
        <v>1</v>
      </c>
    </row>
    <row r="37" spans="1:49" ht="14" outlineLevel="1">
      <c r="A37" s="1"/>
      <c r="B37" s="1"/>
      <c r="C37" s="1" t="s">
        <v>24</v>
      </c>
      <c r="D37" s="55">
        <f t="shared" ref="D37:AH37" si="28">COUNTIF(D8:D24,"2－")</f>
        <v>1</v>
      </c>
      <c r="E37" s="55">
        <f t="shared" si="28"/>
        <v>1</v>
      </c>
      <c r="F37" s="55">
        <f t="shared" si="28"/>
        <v>1</v>
      </c>
      <c r="G37" s="55">
        <f t="shared" si="28"/>
        <v>1</v>
      </c>
      <c r="H37" s="55">
        <f t="shared" si="28"/>
        <v>1</v>
      </c>
      <c r="I37" s="55">
        <f t="shared" si="28"/>
        <v>1</v>
      </c>
      <c r="J37" s="55">
        <f t="shared" si="28"/>
        <v>1</v>
      </c>
      <c r="K37" s="55">
        <f t="shared" si="28"/>
        <v>1</v>
      </c>
      <c r="L37" s="55">
        <f t="shared" si="28"/>
        <v>1</v>
      </c>
      <c r="M37" s="55">
        <f t="shared" si="28"/>
        <v>1</v>
      </c>
      <c r="N37" s="55">
        <f t="shared" si="28"/>
        <v>1</v>
      </c>
      <c r="O37" s="55">
        <f t="shared" si="28"/>
        <v>1</v>
      </c>
      <c r="P37" s="55">
        <f t="shared" si="28"/>
        <v>1</v>
      </c>
      <c r="Q37" s="55">
        <f t="shared" si="28"/>
        <v>1</v>
      </c>
      <c r="R37" s="55">
        <f t="shared" si="28"/>
        <v>1</v>
      </c>
      <c r="S37" s="55">
        <f t="shared" si="28"/>
        <v>1</v>
      </c>
      <c r="T37" s="55">
        <f t="shared" si="28"/>
        <v>1</v>
      </c>
      <c r="U37" s="55">
        <f t="shared" si="28"/>
        <v>1</v>
      </c>
      <c r="V37" s="55">
        <f t="shared" si="28"/>
        <v>1</v>
      </c>
      <c r="W37" s="55">
        <f t="shared" si="28"/>
        <v>1</v>
      </c>
      <c r="X37" s="55">
        <f t="shared" si="28"/>
        <v>1</v>
      </c>
      <c r="Y37" s="55">
        <f t="shared" si="28"/>
        <v>1</v>
      </c>
      <c r="Z37" s="55">
        <f t="shared" si="28"/>
        <v>1</v>
      </c>
      <c r="AA37" s="55">
        <f t="shared" si="28"/>
        <v>1</v>
      </c>
      <c r="AB37" s="55">
        <f t="shared" si="28"/>
        <v>1</v>
      </c>
      <c r="AC37" s="55">
        <f t="shared" si="28"/>
        <v>1</v>
      </c>
      <c r="AD37" s="55">
        <f t="shared" si="28"/>
        <v>1</v>
      </c>
      <c r="AE37" s="55">
        <f t="shared" si="28"/>
        <v>1</v>
      </c>
      <c r="AF37" s="55">
        <f t="shared" si="28"/>
        <v>1</v>
      </c>
      <c r="AG37" s="55">
        <f t="shared" si="28"/>
        <v>1</v>
      </c>
      <c r="AH37" s="55">
        <f t="shared" si="28"/>
        <v>1</v>
      </c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s="1" customFormat="1" ht="14" outlineLevel="1">
      <c r="C38" s="1" t="s">
        <v>41</v>
      </c>
      <c r="D38" s="55">
        <f t="shared" ref="D38:AH38" si="29">COUNTIF(D8:D24,"3早")</f>
        <v>1</v>
      </c>
      <c r="E38" s="55">
        <f t="shared" si="29"/>
        <v>2</v>
      </c>
      <c r="F38" s="55">
        <f t="shared" si="29"/>
        <v>1</v>
      </c>
      <c r="G38" s="55">
        <f t="shared" si="29"/>
        <v>2</v>
      </c>
      <c r="H38" s="55">
        <f t="shared" si="29"/>
        <v>2</v>
      </c>
      <c r="I38" s="55">
        <f t="shared" si="29"/>
        <v>1</v>
      </c>
      <c r="J38" s="55">
        <f t="shared" si="29"/>
        <v>1</v>
      </c>
      <c r="K38" s="55">
        <f t="shared" si="29"/>
        <v>1</v>
      </c>
      <c r="L38" s="55">
        <f t="shared" si="29"/>
        <v>1</v>
      </c>
      <c r="M38" s="55">
        <f t="shared" si="29"/>
        <v>1</v>
      </c>
      <c r="N38" s="55">
        <f t="shared" si="29"/>
        <v>1</v>
      </c>
      <c r="O38" s="55">
        <f t="shared" si="29"/>
        <v>1</v>
      </c>
      <c r="P38" s="55">
        <f t="shared" si="29"/>
        <v>1</v>
      </c>
      <c r="Q38" s="55">
        <f t="shared" si="29"/>
        <v>1</v>
      </c>
      <c r="R38" s="55">
        <f t="shared" si="29"/>
        <v>1</v>
      </c>
      <c r="S38" s="55">
        <f t="shared" si="29"/>
        <v>1</v>
      </c>
      <c r="T38" s="55">
        <f t="shared" si="29"/>
        <v>1</v>
      </c>
      <c r="U38" s="55">
        <f t="shared" si="29"/>
        <v>1</v>
      </c>
      <c r="V38" s="55">
        <f t="shared" si="29"/>
        <v>1</v>
      </c>
      <c r="W38" s="55">
        <f t="shared" si="29"/>
        <v>1</v>
      </c>
      <c r="X38" s="55">
        <f t="shared" si="29"/>
        <v>1</v>
      </c>
      <c r="Y38" s="55">
        <f t="shared" si="29"/>
        <v>1</v>
      </c>
      <c r="Z38" s="55">
        <f t="shared" si="29"/>
        <v>1</v>
      </c>
      <c r="AA38" s="55">
        <f t="shared" si="29"/>
        <v>1</v>
      </c>
      <c r="AB38" s="55">
        <f t="shared" si="29"/>
        <v>1</v>
      </c>
      <c r="AC38" s="55">
        <f t="shared" si="29"/>
        <v>1</v>
      </c>
      <c r="AD38" s="55">
        <f t="shared" si="29"/>
        <v>1</v>
      </c>
      <c r="AE38" s="55">
        <f t="shared" si="29"/>
        <v>1</v>
      </c>
      <c r="AF38" s="55">
        <f t="shared" si="29"/>
        <v>1</v>
      </c>
      <c r="AG38" s="55">
        <f t="shared" si="29"/>
        <v>1</v>
      </c>
      <c r="AH38" s="55">
        <f t="shared" si="29"/>
        <v>1</v>
      </c>
    </row>
    <row r="39" spans="1:49" s="1" customFormat="1" ht="14" outlineLevel="1">
      <c r="C39" s="1" t="s">
        <v>36</v>
      </c>
      <c r="D39" s="55">
        <f t="shared" ref="D39:AH39" si="30">COUNTIF(D8:D24,"3オ")</f>
        <v>1</v>
      </c>
      <c r="E39" s="55">
        <f t="shared" si="30"/>
        <v>1</v>
      </c>
      <c r="F39" s="55">
        <f t="shared" si="30"/>
        <v>1</v>
      </c>
      <c r="G39" s="55">
        <f t="shared" si="30"/>
        <v>1</v>
      </c>
      <c r="H39" s="55">
        <f t="shared" si="30"/>
        <v>1</v>
      </c>
      <c r="I39" s="55">
        <f t="shared" si="30"/>
        <v>1</v>
      </c>
      <c r="J39" s="55">
        <f t="shared" si="30"/>
        <v>2</v>
      </c>
      <c r="K39" s="55">
        <f t="shared" si="30"/>
        <v>1</v>
      </c>
      <c r="L39" s="55">
        <f t="shared" si="30"/>
        <v>2</v>
      </c>
      <c r="M39" s="55">
        <f t="shared" si="30"/>
        <v>1</v>
      </c>
      <c r="N39" s="55">
        <f t="shared" si="30"/>
        <v>2</v>
      </c>
      <c r="O39" s="55">
        <f t="shared" si="30"/>
        <v>1</v>
      </c>
      <c r="P39" s="55">
        <f t="shared" si="30"/>
        <v>1</v>
      </c>
      <c r="Q39" s="55">
        <f t="shared" si="30"/>
        <v>1</v>
      </c>
      <c r="R39" s="55">
        <f t="shared" si="30"/>
        <v>1</v>
      </c>
      <c r="S39" s="55">
        <f t="shared" si="30"/>
        <v>1</v>
      </c>
      <c r="T39" s="55">
        <f t="shared" si="30"/>
        <v>1</v>
      </c>
      <c r="U39" s="55">
        <f t="shared" si="30"/>
        <v>1</v>
      </c>
      <c r="V39" s="55">
        <f t="shared" si="30"/>
        <v>1</v>
      </c>
      <c r="W39" s="55">
        <f t="shared" si="30"/>
        <v>1</v>
      </c>
      <c r="X39" s="55">
        <f t="shared" si="30"/>
        <v>1</v>
      </c>
      <c r="Y39" s="55">
        <f t="shared" si="30"/>
        <v>1</v>
      </c>
      <c r="Z39" s="55">
        <f t="shared" si="30"/>
        <v>1</v>
      </c>
      <c r="AA39" s="55">
        <f t="shared" si="30"/>
        <v>1</v>
      </c>
      <c r="AB39" s="55">
        <f t="shared" si="30"/>
        <v>1</v>
      </c>
      <c r="AC39" s="55">
        <f t="shared" si="30"/>
        <v>1</v>
      </c>
      <c r="AD39" s="55">
        <f t="shared" si="30"/>
        <v>1</v>
      </c>
      <c r="AE39" s="55">
        <f t="shared" si="30"/>
        <v>1</v>
      </c>
      <c r="AF39" s="55">
        <f t="shared" si="30"/>
        <v>1</v>
      </c>
      <c r="AG39" s="55">
        <f t="shared" si="30"/>
        <v>1</v>
      </c>
      <c r="AH39" s="55">
        <f t="shared" si="30"/>
        <v>1</v>
      </c>
    </row>
    <row r="40" spans="1:49" s="1" customFormat="1" ht="14" outlineLevel="1">
      <c r="C40" s="1" t="s">
        <v>28</v>
      </c>
      <c r="D40" s="55">
        <f t="shared" ref="D40:AH40" si="31">COUNTIF(D8:D24,"3－")</f>
        <v>1</v>
      </c>
      <c r="E40" s="55">
        <f t="shared" si="31"/>
        <v>1</v>
      </c>
      <c r="F40" s="55">
        <f t="shared" si="31"/>
        <v>1</v>
      </c>
      <c r="G40" s="55">
        <f t="shared" si="31"/>
        <v>1</v>
      </c>
      <c r="H40" s="55">
        <f t="shared" si="31"/>
        <v>1</v>
      </c>
      <c r="I40" s="55">
        <f t="shared" si="31"/>
        <v>1</v>
      </c>
      <c r="J40" s="55">
        <f t="shared" si="31"/>
        <v>1</v>
      </c>
      <c r="K40" s="55">
        <f t="shared" si="31"/>
        <v>1</v>
      </c>
      <c r="L40" s="55">
        <f t="shared" si="31"/>
        <v>1</v>
      </c>
      <c r="M40" s="55">
        <f t="shared" si="31"/>
        <v>1</v>
      </c>
      <c r="N40" s="55">
        <f t="shared" si="31"/>
        <v>1</v>
      </c>
      <c r="O40" s="55">
        <f t="shared" si="31"/>
        <v>1</v>
      </c>
      <c r="P40" s="55">
        <f t="shared" si="31"/>
        <v>1</v>
      </c>
      <c r="Q40" s="55">
        <f t="shared" si="31"/>
        <v>1</v>
      </c>
      <c r="R40" s="55">
        <f t="shared" si="31"/>
        <v>1</v>
      </c>
      <c r="S40" s="55">
        <f t="shared" si="31"/>
        <v>1</v>
      </c>
      <c r="T40" s="55">
        <f t="shared" si="31"/>
        <v>1</v>
      </c>
      <c r="U40" s="55">
        <f t="shared" si="31"/>
        <v>1</v>
      </c>
      <c r="V40" s="55">
        <f t="shared" si="31"/>
        <v>1</v>
      </c>
      <c r="W40" s="55">
        <f t="shared" si="31"/>
        <v>1</v>
      </c>
      <c r="X40" s="55">
        <f t="shared" si="31"/>
        <v>1</v>
      </c>
      <c r="Y40" s="55">
        <f t="shared" si="31"/>
        <v>1</v>
      </c>
      <c r="Z40" s="55">
        <f t="shared" si="31"/>
        <v>1</v>
      </c>
      <c r="AA40" s="55">
        <f t="shared" si="31"/>
        <v>1</v>
      </c>
      <c r="AB40" s="55">
        <f t="shared" si="31"/>
        <v>1</v>
      </c>
      <c r="AC40" s="55">
        <f t="shared" si="31"/>
        <v>1</v>
      </c>
      <c r="AD40" s="55">
        <f t="shared" si="31"/>
        <v>1</v>
      </c>
      <c r="AE40" s="55">
        <f t="shared" si="31"/>
        <v>1</v>
      </c>
      <c r="AF40" s="55">
        <f t="shared" si="31"/>
        <v>1</v>
      </c>
      <c r="AG40" s="55">
        <f t="shared" si="31"/>
        <v>1</v>
      </c>
      <c r="AH40" s="55">
        <f t="shared" si="31"/>
        <v>1</v>
      </c>
    </row>
    <row r="41" spans="1:49" s="1" customFormat="1" ht="14" outlineLevel="1"/>
    <row r="42" spans="1:49" s="1" customFormat="1" ht="14"/>
    <row r="43" spans="1:49" s="1" customFormat="1" ht="14"/>
    <row r="44" spans="1:49" s="1" customFormat="1" ht="14">
      <c r="AN44"/>
      <c r="AO44"/>
      <c r="AP44"/>
      <c r="AQ44"/>
      <c r="AR44"/>
      <c r="AS44"/>
      <c r="AT44"/>
      <c r="AU44"/>
      <c r="AV44"/>
      <c r="AW44"/>
    </row>
  </sheetData>
  <mergeCells count="50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A26:B31"/>
    <mergeCell ref="AI26:AL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  <mergeCell ref="T26:T31"/>
  </mergeCells>
  <phoneticPr fontId="114"/>
  <conditionalFormatting sqref="D8">
    <cfRule type="expression" dxfId="8694" priority="127">
      <formula>COUNTIF(D8,"*有*")</formula>
    </cfRule>
  </conditionalFormatting>
  <conditionalFormatting sqref="D18:D21">
    <cfRule type="expression" dxfId="8693" priority="336" stopIfTrue="1">
      <formula>AND(WEEKDAY(D$5)=1)</formula>
    </cfRule>
  </conditionalFormatting>
  <conditionalFormatting sqref="D22">
    <cfRule type="expression" dxfId="8692" priority="35">
      <formula>COUNTIF(D22,"*有*")</formula>
    </cfRule>
    <cfRule type="expression" dxfId="8691" priority="47">
      <formula>COUNTIF(D22,"*有*")</formula>
    </cfRule>
  </conditionalFormatting>
  <conditionalFormatting sqref="D11:E14">
    <cfRule type="expression" dxfId="8690" priority="346" stopIfTrue="1">
      <formula>AND(WEEKDAY(D$5)=1)</formula>
    </cfRule>
  </conditionalFormatting>
  <conditionalFormatting sqref="D22:G22">
    <cfRule type="expression" dxfId="8689" priority="482" stopIfTrue="1">
      <formula>AND(WEEKDAY(D$5)=1)</formula>
    </cfRule>
  </conditionalFormatting>
  <conditionalFormatting sqref="D15:I16">
    <cfRule type="expression" dxfId="8688" priority="470" stopIfTrue="1">
      <formula>AND(WEEKDAY(D$5)=1)</formula>
    </cfRule>
    <cfRule type="expression" dxfId="8687" priority="434" stopIfTrue="1">
      <formula>AND(WEEKDAY(D$5)=1)</formula>
    </cfRule>
  </conditionalFormatting>
  <conditionalFormatting sqref="D14:N14">
    <cfRule type="expression" dxfId="8686" priority="357" stopIfTrue="1">
      <formula>AND(WEEKDAY(D$5)=1)</formula>
    </cfRule>
  </conditionalFormatting>
  <conditionalFormatting sqref="D21:P21">
    <cfRule type="expression" dxfId="8685" priority="456" stopIfTrue="1">
      <formula>AND(WEEKDAY(D$5)=1)</formula>
    </cfRule>
  </conditionalFormatting>
  <conditionalFormatting sqref="D24:AF24">
    <cfRule type="expression" dxfId="8684" priority="369" stopIfTrue="1">
      <formula>AND(WEEKDAY(D$5)=1)</formula>
    </cfRule>
  </conditionalFormatting>
  <conditionalFormatting sqref="D5:AH7">
    <cfRule type="expression" dxfId="8683" priority="59" stopIfTrue="1">
      <formula>AND(WEEKDAY(D$5)=1)</formula>
    </cfRule>
  </conditionalFormatting>
  <conditionalFormatting sqref="E8">
    <cfRule type="expression" dxfId="8682" priority="182" stopIfTrue="1">
      <formula>AND(WEEKDAY(E$5)=1)</formula>
    </cfRule>
  </conditionalFormatting>
  <conditionalFormatting sqref="E18:E20">
    <cfRule type="expression" dxfId="8681" priority="351" stopIfTrue="1">
      <formula>AND(WEEKDAY(E$5)=1)</formula>
    </cfRule>
  </conditionalFormatting>
  <conditionalFormatting sqref="E22">
    <cfRule type="expression" dxfId="8680" priority="36" stopIfTrue="1">
      <formula>AND(WEEKDAY(E$5)=1)</formula>
    </cfRule>
  </conditionalFormatting>
  <conditionalFormatting sqref="E18:G18">
    <cfRule type="expression" dxfId="8679" priority="473" stopIfTrue="1">
      <formula>AND(WEEKDAY(E$5)=1)</formula>
    </cfRule>
  </conditionalFormatting>
  <conditionalFormatting sqref="E10:H10">
    <cfRule type="expression" dxfId="8678" priority="175" stopIfTrue="1">
      <formula>AND(WEEKDAY(E$5)=1)</formula>
    </cfRule>
  </conditionalFormatting>
  <conditionalFormatting sqref="F9">
    <cfRule type="expression" dxfId="8677" priority="326" stopIfTrue="1">
      <formula>AND(WEEKDAY(F$5)=1)</formula>
    </cfRule>
  </conditionalFormatting>
  <conditionalFormatting sqref="F18:F19">
    <cfRule type="expression" dxfId="8676" priority="349" stopIfTrue="1">
      <formula>AND(WEEKDAY(F$5)=1)</formula>
    </cfRule>
  </conditionalFormatting>
  <conditionalFormatting sqref="F20">
    <cfRule type="expression" dxfId="8675" priority="174" stopIfTrue="1">
      <formula>AND(WEEKDAY(F$5)=1)</formula>
    </cfRule>
  </conditionalFormatting>
  <conditionalFormatting sqref="F11:H12">
    <cfRule type="expression" dxfId="8674" priority="277" stopIfTrue="1">
      <formula>AND(WEEKDAY(F$5)=1)</formula>
    </cfRule>
  </conditionalFormatting>
  <conditionalFormatting sqref="F11:I11">
    <cfRule type="expression" dxfId="8673" priority="327" stopIfTrue="1">
      <formula>AND(WEEKDAY(F$5)=1)</formula>
    </cfRule>
  </conditionalFormatting>
  <conditionalFormatting sqref="F13:I13">
    <cfRule type="expression" dxfId="8672" priority="314" stopIfTrue="1">
      <formula>AND(WEEKDAY(F$5)=1)</formula>
    </cfRule>
  </conditionalFormatting>
  <conditionalFormatting sqref="G17:G18">
    <cfRule type="expression" dxfId="8671" priority="216" stopIfTrue="1">
      <formula>AND(WEEKDAY(G$5)=1)</formula>
    </cfRule>
  </conditionalFormatting>
  <conditionalFormatting sqref="G18:G20">
    <cfRule type="expression" dxfId="8670" priority="350" stopIfTrue="1">
      <formula>AND(WEEKDAY(G$5)=1)</formula>
    </cfRule>
  </conditionalFormatting>
  <conditionalFormatting sqref="G20">
    <cfRule type="expression" dxfId="8669" priority="474" stopIfTrue="1">
      <formula>AND(WEEKDAY(G$5)=1)</formula>
    </cfRule>
  </conditionalFormatting>
  <conditionalFormatting sqref="G21:G22">
    <cfRule type="expression" dxfId="8668" priority="233" stopIfTrue="1">
      <formula>AND(WEEKDAY(G$5)=1)</formula>
    </cfRule>
  </conditionalFormatting>
  <conditionalFormatting sqref="G9:H9">
    <cfRule type="expression" dxfId="8667" priority="184" stopIfTrue="1">
      <formula>AND(WEEKDAY(G$5)=1)</formula>
    </cfRule>
  </conditionalFormatting>
  <conditionalFormatting sqref="G17:O17">
    <cfRule type="expression" dxfId="8666" priority="212" stopIfTrue="1">
      <formula>AND(WEEKDAY(G$5)=1)</formula>
    </cfRule>
  </conditionalFormatting>
  <conditionalFormatting sqref="G19:Z19">
    <cfRule type="expression" dxfId="8665" priority="248" stopIfTrue="1">
      <formula>AND(WEEKDAY(G$5)=1)</formula>
    </cfRule>
  </conditionalFormatting>
  <conditionalFormatting sqref="H12:I12 F13:M13">
    <cfRule type="expression" dxfId="8664" priority="329" stopIfTrue="1">
      <formula>AND(WEEKDAY(F$5)=1)</formula>
    </cfRule>
  </conditionalFormatting>
  <conditionalFormatting sqref="H18:I18">
    <cfRule type="expression" dxfId="8663" priority="140" stopIfTrue="1">
      <formula>AND(WEEKDAY(H$5)=1)</formula>
    </cfRule>
  </conditionalFormatting>
  <conditionalFormatting sqref="H20:J22">
    <cfRule type="expression" dxfId="8662" priority="129" stopIfTrue="1">
      <formula>AND(WEEKDAY(H$5)=1)</formula>
    </cfRule>
  </conditionalFormatting>
  <conditionalFormatting sqref="I9:I12">
    <cfRule type="expression" dxfId="8661" priority="285" stopIfTrue="1">
      <formula>AND(WEEKDAY(I$5)=1)</formula>
    </cfRule>
  </conditionalFormatting>
  <conditionalFormatting sqref="I17">
    <cfRule type="expression" dxfId="8660" priority="407" stopIfTrue="1">
      <formula>AND(WEEKDAY(I$5)=1)</formula>
    </cfRule>
  </conditionalFormatting>
  <conditionalFormatting sqref="J16:J19">
    <cfRule type="expression" dxfId="8659" priority="419" stopIfTrue="1">
      <formula>AND(WEEKDAY(J$5)=1)</formula>
    </cfRule>
  </conditionalFormatting>
  <conditionalFormatting sqref="J17:J18">
    <cfRule type="expression" dxfId="8658" priority="247" stopIfTrue="1">
      <formula>AND(WEEKDAY(J$5)=1)</formula>
    </cfRule>
  </conditionalFormatting>
  <conditionalFormatting sqref="J15:K15 M15">
    <cfRule type="expression" dxfId="8657" priority="413" stopIfTrue="1">
      <formula>AND(WEEKDAY(J$5)=1)</formula>
    </cfRule>
  </conditionalFormatting>
  <conditionalFormatting sqref="J11:N13">
    <cfRule type="expression" dxfId="8656" priority="272" stopIfTrue="1">
      <formula>AND(WEEKDAY(J$5)=1)</formula>
    </cfRule>
  </conditionalFormatting>
  <conditionalFormatting sqref="J8:P8">
    <cfRule type="expression" dxfId="8655" priority="22" stopIfTrue="1">
      <formula>AND(WEEKDAY(J$5)=1)</formula>
    </cfRule>
  </conditionalFormatting>
  <conditionalFormatting sqref="J22:AF22">
    <cfRule type="expression" dxfId="8654" priority="38" stopIfTrue="1">
      <formula>AND(WEEKDAY(J$5)=1)</formula>
    </cfRule>
    <cfRule type="expression" dxfId="8653" priority="50" stopIfTrue="1">
      <formula>AND(WEEKDAY(J$5)=1)</formula>
    </cfRule>
  </conditionalFormatting>
  <conditionalFormatting sqref="K17:K20 M20:O20">
    <cfRule type="expression" dxfId="8652" priority="414" stopIfTrue="1">
      <formula>AND(WEEKDAY(K$5)=1)</formula>
    </cfRule>
  </conditionalFormatting>
  <conditionalFormatting sqref="K21:M22">
    <cfRule type="expression" dxfId="8651" priority="446" stopIfTrue="1">
      <formula>AND(WEEKDAY(K$5)=1)</formula>
    </cfRule>
  </conditionalFormatting>
  <conditionalFormatting sqref="K17:N17">
    <cfRule type="expression" dxfId="8650" priority="447" stopIfTrue="1">
      <formula>AND(WEEKDAY(K$5)=1)</formula>
    </cfRule>
  </conditionalFormatting>
  <conditionalFormatting sqref="K21:O22">
    <cfRule type="expression" dxfId="8649" priority="204" stopIfTrue="1">
      <formula>AND(WEEKDAY(K$5)=1)</formula>
    </cfRule>
  </conditionalFormatting>
  <conditionalFormatting sqref="K18:Z18">
    <cfRule type="expression" dxfId="8648" priority="178" stopIfTrue="1">
      <formula>AND(WEEKDAY(K$5)=1)</formula>
    </cfRule>
  </conditionalFormatting>
  <conditionalFormatting sqref="L8 Q8:Z8 AA8:AA9 J8:K11 I9 L9:Z9">
    <cfRule type="expression" dxfId="8647" priority="325" stopIfTrue="1">
      <formula>AND(WEEKDAY(I$5)=1)</formula>
    </cfRule>
  </conditionalFormatting>
  <conditionalFormatting sqref="L20:M20">
    <cfRule type="expression" dxfId="8646" priority="170" stopIfTrue="1">
      <formula>AND(WEEKDAY(L$5)=1)</formula>
    </cfRule>
  </conditionalFormatting>
  <conditionalFormatting sqref="L9:P10">
    <cfRule type="expression" dxfId="8645" priority="128" stopIfTrue="1">
      <formula>AND(WEEKDAY(L$5)=1)</formula>
    </cfRule>
  </conditionalFormatting>
  <conditionalFormatting sqref="L15:P15">
    <cfRule type="expression" dxfId="8644" priority="26" stopIfTrue="1">
      <formula>AND(WEEKDAY(L$5)=1)</formula>
    </cfRule>
  </conditionalFormatting>
  <conditionalFormatting sqref="M18:O18 H19:N19">
    <cfRule type="expression" dxfId="8643" priority="420" stopIfTrue="1">
      <formula>AND(WEEKDAY(H$5)=1)</formula>
    </cfRule>
  </conditionalFormatting>
  <conditionalFormatting sqref="M8:P8">
    <cfRule type="expression" dxfId="8642" priority="21">
      <formula>AND(WEEKDAY(M$5)=1)</formula>
    </cfRule>
  </conditionalFormatting>
  <conditionalFormatting sqref="M16:P17">
    <cfRule type="expression" dxfId="8641" priority="437" stopIfTrue="1">
      <formula>AND(WEEKDAY(M$5)=1)</formula>
    </cfRule>
  </conditionalFormatting>
  <conditionalFormatting sqref="M15:AA15 J16:W16">
    <cfRule type="expression" dxfId="8640" priority="471" stopIfTrue="1">
      <formula>AND(WEEKDAY(J$5)=1)</formula>
    </cfRule>
  </conditionalFormatting>
  <conditionalFormatting sqref="N18:N20">
    <cfRule type="expression" dxfId="8639" priority="341" stopIfTrue="1">
      <formula>AND(WEEKDAY(N$5)=1)</formula>
    </cfRule>
  </conditionalFormatting>
  <conditionalFormatting sqref="N3:O3 Q3">
    <cfRule type="expression" dxfId="8638" priority="30">
      <formula>AND(WEEKDAY(N$5)=1)</formula>
    </cfRule>
  </conditionalFormatting>
  <conditionalFormatting sqref="N3:O3">
    <cfRule type="expression" dxfId="8637" priority="31" stopIfTrue="1">
      <formula>AND(WEEKDAY(N$5)=1)</formula>
    </cfRule>
  </conditionalFormatting>
  <conditionalFormatting sqref="N19:Q20">
    <cfRule type="expression" dxfId="8636" priority="251" stopIfTrue="1">
      <formula>AND(WEEKDAY(N$5)=1)</formula>
    </cfRule>
  </conditionalFormatting>
  <conditionalFormatting sqref="O10:O15">
    <cfRule type="expression" dxfId="8635" priority="1" stopIfTrue="1">
      <formula>AND(WEEKDAY(O$5)=1)</formula>
    </cfRule>
  </conditionalFormatting>
  <conditionalFormatting sqref="O13:O15">
    <cfRule type="expression" dxfId="8634" priority="332" stopIfTrue="1">
      <formula>AND(WEEKDAY(O$5)=1)</formula>
    </cfRule>
  </conditionalFormatting>
  <conditionalFormatting sqref="O17:O21">
    <cfRule type="expression" dxfId="8633" priority="415" stopIfTrue="1">
      <formula>AND(WEEKDAY(O$5)=1)</formula>
    </cfRule>
  </conditionalFormatting>
  <conditionalFormatting sqref="O11:Q11">
    <cfRule type="expression" dxfId="8632" priority="16" stopIfTrue="1">
      <formula>AND(WEEKDAY(O$5)=1)</formula>
    </cfRule>
  </conditionalFormatting>
  <conditionalFormatting sqref="O14:Q14">
    <cfRule type="expression" dxfId="8631" priority="2" stopIfTrue="1">
      <formula>AND(WEEKDAY(O$5)=1)</formula>
    </cfRule>
  </conditionalFormatting>
  <conditionalFormatting sqref="P17:P18">
    <cfRule type="expression" dxfId="8630" priority="213" stopIfTrue="1">
      <formula>AND(WEEKDAY(P$5)=1)</formula>
    </cfRule>
  </conditionalFormatting>
  <conditionalFormatting sqref="P20:P22">
    <cfRule type="expression" dxfId="8629" priority="230" stopIfTrue="1">
      <formula>AND(WEEKDAY(P$5)=1)</formula>
    </cfRule>
  </conditionalFormatting>
  <conditionalFormatting sqref="P14:Q15">
    <cfRule type="expression" dxfId="8628" priority="3" stopIfTrue="1">
      <formula>AND(WEEKDAY(P$5)=1)</formula>
    </cfRule>
  </conditionalFormatting>
  <conditionalFormatting sqref="P14:T14">
    <cfRule type="expression" dxfId="8627" priority="354" stopIfTrue="1">
      <formula>AND(WEEKDAY(P$5)=1)</formula>
    </cfRule>
  </conditionalFormatting>
  <conditionalFormatting sqref="P18:T20">
    <cfRule type="expression" dxfId="8626" priority="339" stopIfTrue="1">
      <formula>AND(WEEKDAY(P$5)=1)</formula>
    </cfRule>
  </conditionalFormatting>
  <conditionalFormatting sqref="P11:W13">
    <cfRule type="expression" dxfId="8625" priority="159" stopIfTrue="1">
      <formula>AND(WEEKDAY(P$5)=1)</formula>
    </cfRule>
  </conditionalFormatting>
  <conditionalFormatting sqref="P17:X17 AB17:AB19 P19:U19 Q20:Y20 AA14:AA15 Q18:T18 N22:T22">
    <cfRule type="expression" dxfId="8624" priority="475" stopIfTrue="1">
      <formula>AND(WEEKDAY(N$5)=1)</formula>
    </cfRule>
  </conditionalFormatting>
  <conditionalFormatting sqref="Q3">
    <cfRule type="expression" dxfId="8623" priority="33" stopIfTrue="1">
      <formula>AND(WEEKDAY(Q$5)=1)</formula>
    </cfRule>
  </conditionalFormatting>
  <conditionalFormatting sqref="Q21:Q22">
    <cfRule type="expression" dxfId="8622" priority="202" stopIfTrue="1">
      <formula>AND(WEEKDAY(Q$5)=1)</formula>
    </cfRule>
  </conditionalFormatting>
  <conditionalFormatting sqref="Q8:S9 L10:N10 P10:X10 L11:O11 Q11:S11 AA11:AA12 N12 P12:S12 Q13:R13">
    <cfRule type="expression" dxfId="8621" priority="330" stopIfTrue="1">
      <formula>AND(WEEKDAY(L$5)=1)</formula>
    </cfRule>
  </conditionalFormatting>
  <conditionalFormatting sqref="Q17:U17">
    <cfRule type="expression" dxfId="8620" priority="209" stopIfTrue="1">
      <formula>AND(WEEKDAY(Q$5)=1)</formula>
    </cfRule>
  </conditionalFormatting>
  <conditionalFormatting sqref="Q8:Z8 L9:Z24 AA8:AH24 D8:K24 L8">
    <cfRule type="expression" dxfId="8619" priority="324">
      <formula>AND(WEEKDAY(D$5)=1)</formula>
    </cfRule>
  </conditionalFormatting>
  <conditionalFormatting sqref="R21">
    <cfRule type="expression" dxfId="8618" priority="335" stopIfTrue="1">
      <formula>AND(WEEKDAY(R$5)=1)</formula>
    </cfRule>
  </conditionalFormatting>
  <conditionalFormatting sqref="R20:S22">
    <cfRule type="expression" dxfId="8617" priority="241" stopIfTrue="1">
      <formula>AND(WEEKDAY(R$5)=1)</formula>
    </cfRule>
  </conditionalFormatting>
  <conditionalFormatting sqref="R21:Z21">
    <cfRule type="expression" dxfId="8616" priority="461" stopIfTrue="1">
      <formula>AND(WEEKDAY(R$5)=1)</formula>
    </cfRule>
  </conditionalFormatting>
  <conditionalFormatting sqref="T8:T9 U9:Z9">
    <cfRule type="expression" dxfId="8615" priority="323" stopIfTrue="1">
      <formula>AND(WEEKDAY(T$5)=1)</formula>
    </cfRule>
  </conditionalFormatting>
  <conditionalFormatting sqref="T20:Y20">
    <cfRule type="expression" dxfId="8614" priority="439" stopIfTrue="1">
      <formula>AND(WEEKDAY(T$5)=1)</formula>
    </cfRule>
  </conditionalFormatting>
  <conditionalFormatting sqref="T21:Y22">
    <cfRule type="expression" dxfId="8613" priority="150" stopIfTrue="1">
      <formula>AND(WEEKDAY(T$5)=1)</formula>
    </cfRule>
  </conditionalFormatting>
  <conditionalFormatting sqref="T10:Z11">
    <cfRule type="expression" dxfId="8612" priority="274" stopIfTrue="1">
      <formula>AND(WEEKDAY(T$5)=1)</formula>
    </cfRule>
  </conditionalFormatting>
  <conditionalFormatting sqref="U8">
    <cfRule type="expression" dxfId="8611" priority="313" stopIfTrue="1">
      <formula>AND(WEEKDAY(U$5)=1)</formula>
    </cfRule>
  </conditionalFormatting>
  <conditionalFormatting sqref="U12">
    <cfRule type="expression" dxfId="8610" priority="333" stopIfTrue="1">
      <formula>AND(WEEKDAY(U$5)=1)</formula>
    </cfRule>
  </conditionalFormatting>
  <conditionalFormatting sqref="U14:U15">
    <cfRule type="expression" dxfId="8609" priority="356" stopIfTrue="1">
      <formula>AND(WEEKDAY(U$5)=1)</formula>
    </cfRule>
  </conditionalFormatting>
  <conditionalFormatting sqref="U18:W19">
    <cfRule type="expression" dxfId="8608" priority="423" stopIfTrue="1">
      <formula>AND(WEEKDAY(U$5)=1)</formula>
    </cfRule>
  </conditionalFormatting>
  <conditionalFormatting sqref="U13:Z13">
    <cfRule type="expression" dxfId="8607" priority="158" stopIfTrue="1">
      <formula>AND(WEEKDAY(U$5)=1)</formula>
    </cfRule>
  </conditionalFormatting>
  <conditionalFormatting sqref="V17:V18">
    <cfRule type="expression" dxfId="8606" priority="211" stopIfTrue="1">
      <formula>AND(WEEKDAY(V$5)=1)</formula>
    </cfRule>
  </conditionalFormatting>
  <conditionalFormatting sqref="V12:Z12">
    <cfRule type="expression" dxfId="8605" priority="280" stopIfTrue="1">
      <formula>AND(WEEKDAY(V$5)=1)</formula>
    </cfRule>
  </conditionalFormatting>
  <conditionalFormatting sqref="V22:AA22 D22">
    <cfRule type="expression" dxfId="8604" priority="46">
      <formula>AND(WEEKDAY(D$5)=1)</formula>
    </cfRule>
    <cfRule type="expression" dxfId="8603" priority="58">
      <formula>AND(WEEKDAY(D$5)=1)</formula>
    </cfRule>
  </conditionalFormatting>
  <conditionalFormatting sqref="V14:AF14">
    <cfRule type="expression" dxfId="8602" priority="366" stopIfTrue="1">
      <formula>AND(WEEKDAY(V$5)=1)</formula>
    </cfRule>
  </conditionalFormatting>
  <conditionalFormatting sqref="W17:AB17">
    <cfRule type="expression" dxfId="8601" priority="255" stopIfTrue="1">
      <formula>AND(WEEKDAY(W$5)=1)</formula>
    </cfRule>
  </conditionalFormatting>
  <conditionalFormatting sqref="X19:Y19">
    <cfRule type="expression" dxfId="8600" priority="400" stopIfTrue="1">
      <formula>AND(WEEKDAY(X$5)=1)</formula>
    </cfRule>
  </conditionalFormatting>
  <conditionalFormatting sqref="X18:Z18">
    <cfRule type="expression" dxfId="8599" priority="343" stopIfTrue="1">
      <formula>AND(WEEKDAY(X$5)=1)</formula>
    </cfRule>
  </conditionalFormatting>
  <conditionalFormatting sqref="X16:AD16">
    <cfRule type="expression" dxfId="8598" priority="105" stopIfTrue="1">
      <formula>AND(WEEKDAY(X$5)=1)</formula>
    </cfRule>
  </conditionalFormatting>
  <conditionalFormatting sqref="Y14:Z14">
    <cfRule type="expression" dxfId="8597" priority="115" stopIfTrue="1">
      <formula>AND(WEEKDAY(Y$5)=1)</formula>
    </cfRule>
  </conditionalFormatting>
  <conditionalFormatting sqref="Y16:Z16">
    <cfRule type="expression" dxfId="8596" priority="104">
      <formula>AND(WEEKDAY(Y$5)=1)</formula>
    </cfRule>
  </conditionalFormatting>
  <conditionalFormatting sqref="Y17:Z17">
    <cfRule type="expression" dxfId="8595" priority="409" stopIfTrue="1">
      <formula>AND(WEEKDAY(Y$5)=1)</formula>
    </cfRule>
  </conditionalFormatting>
  <conditionalFormatting sqref="Y22:Z22">
    <cfRule type="expression" dxfId="8594" priority="125">
      <formula>AND(WEEKDAY(Y$5)=1)</formula>
    </cfRule>
  </conditionalFormatting>
  <conditionalFormatting sqref="Y16:AB16">
    <cfRule type="expression" dxfId="8593" priority="102" stopIfTrue="1">
      <formula>AND(WEEKDAY(Y$5)=1)</formula>
    </cfRule>
  </conditionalFormatting>
  <conditionalFormatting sqref="Y22:AF22">
    <cfRule type="expression" dxfId="8592" priority="99" stopIfTrue="1">
      <formula>AND(WEEKDAY(Y$5)=1)</formula>
    </cfRule>
  </conditionalFormatting>
  <conditionalFormatting sqref="Z19:Z20">
    <cfRule type="expression" dxfId="8591" priority="401" stopIfTrue="1">
      <formula>AND(WEEKDAY(Z$5)=1)</formula>
    </cfRule>
  </conditionalFormatting>
  <conditionalFormatting sqref="Z20:AB22">
    <cfRule type="expression" dxfId="8590" priority="152" stopIfTrue="1">
      <formula>AND(WEEKDAY(Z$5)=1)</formula>
    </cfRule>
  </conditionalFormatting>
  <conditionalFormatting sqref="AA10:AA14">
    <cfRule type="expression" dxfId="8589" priority="119" stopIfTrue="1">
      <formula>AND(WEEKDAY(AA$5)=1)</formula>
    </cfRule>
  </conditionalFormatting>
  <conditionalFormatting sqref="AA17:AA20">
    <cfRule type="expression" dxfId="8588" priority="410" stopIfTrue="1">
      <formula>AND(WEEKDAY(AA$5)=1)</formula>
    </cfRule>
  </conditionalFormatting>
  <conditionalFormatting sqref="AA18:AA21">
    <cfRule type="expression" dxfId="8587" priority="469" stopIfTrue="1">
      <formula>AND(WEEKDAY(AA$5)=1)</formula>
    </cfRule>
  </conditionalFormatting>
  <conditionalFormatting sqref="AA18:AB19">
    <cfRule type="expression" dxfId="8586" priority="262" stopIfTrue="1">
      <formula>AND(WEEKDAY(AA$5)=1)</formula>
    </cfRule>
  </conditionalFormatting>
  <conditionalFormatting sqref="AB8:AB14">
    <cfRule type="expression" dxfId="8585" priority="91" stopIfTrue="1">
      <formula>AND(WEEKDAY(AB$5)=1)</formula>
    </cfRule>
  </conditionalFormatting>
  <conditionalFormatting sqref="AB16:AB21">
    <cfRule type="expression" dxfId="8584" priority="338" stopIfTrue="1">
      <formula>AND(WEEKDAY(AB$5)=1)</formula>
    </cfRule>
  </conditionalFormatting>
  <conditionalFormatting sqref="AB17:AD17">
    <cfRule type="expression" dxfId="8583" priority="411" stopIfTrue="1">
      <formula>AND(WEEKDAY(AB$5)=1)</formula>
    </cfRule>
  </conditionalFormatting>
  <conditionalFormatting sqref="AB10:AF10">
    <cfRule type="expression" dxfId="8582" priority="289" stopIfTrue="1">
      <formula>AND(WEEKDAY(AB$5)=1)</formula>
    </cfRule>
  </conditionalFormatting>
  <conditionalFormatting sqref="AB20:AH20">
    <cfRule type="expression" dxfId="8581" priority="63" stopIfTrue="1">
      <formula>AND(WEEKDAY(AB$5)=1)</formula>
    </cfRule>
  </conditionalFormatting>
  <conditionalFormatting sqref="AC16:AC17">
    <cfRule type="expression" dxfId="8580" priority="196" stopIfTrue="1">
      <formula>AND(WEEKDAY(AC$5)=1)</formula>
    </cfRule>
  </conditionalFormatting>
  <conditionalFormatting sqref="AC19:AC22">
    <cfRule type="expression" dxfId="8579" priority="82" stopIfTrue="1">
      <formula>AND(WEEKDAY(AC$5)=1)</formula>
    </cfRule>
  </conditionalFormatting>
  <conditionalFormatting sqref="AC14:AD14">
    <cfRule type="expression" dxfId="8578" priority="98">
      <formula>AND(WEEKDAY(AC$5)=1)</formula>
    </cfRule>
  </conditionalFormatting>
  <conditionalFormatting sqref="AC8:AF9">
    <cfRule type="expression" dxfId="8577" priority="294" stopIfTrue="1">
      <formula>AND(WEEKDAY(AC$5)=1)</formula>
    </cfRule>
  </conditionalFormatting>
  <conditionalFormatting sqref="AC11:AF13">
    <cfRule type="expression" dxfId="8576" priority="168" stopIfTrue="1">
      <formula>AND(WEEKDAY(AC$5)=1)</formula>
    </cfRule>
  </conditionalFormatting>
  <conditionalFormatting sqref="AC14:AF14">
    <cfRule type="expression" dxfId="8575" priority="73" stopIfTrue="1">
      <formula>AND(WEEKDAY(AC$5)=1)</formula>
    </cfRule>
  </conditionalFormatting>
  <conditionalFormatting sqref="AC19:AF21 T19:Z20 I16 U18:Y18 J19 AA17:AA19 T17:Y17 Z17:Z18 V14:Z15 G20 AB19 V8:Z8 AA8:AA9 AD22:AF22 AH22 D17:H17 T21:AA21 AE17:AF17 D9:E9 D10 AB15:AC15 T15:T16 U16:W16">
    <cfRule type="expression" dxfId="8574" priority="454">
      <formula>AND(WEEKDAY(D$5)=1)</formula>
    </cfRule>
  </conditionalFormatting>
  <conditionalFormatting sqref="AC20:AF20">
    <cfRule type="expression" dxfId="8573" priority="402" stopIfTrue="1">
      <formula>AND(WEEKDAY(AC$5)=1)</formula>
    </cfRule>
  </conditionalFormatting>
  <conditionalFormatting sqref="AC22:AF23 D23:AB23">
    <cfRule type="expression" dxfId="8572" priority="291" stopIfTrue="1">
      <formula>AND(WEEKDAY(D$5)=1)</formula>
    </cfRule>
  </conditionalFormatting>
  <conditionalFormatting sqref="AD12">
    <cfRule type="expression" dxfId="8571" priority="321" stopIfTrue="1">
      <formula>AND(WEEKDAY(AD$5)=1)</formula>
    </cfRule>
  </conditionalFormatting>
  <conditionalFormatting sqref="AD15">
    <cfRule type="expression" dxfId="8570" priority="416" stopIfTrue="1">
      <formula>AND(WEEKDAY(AD$5)=1)</formula>
    </cfRule>
  </conditionalFormatting>
  <conditionalFormatting sqref="AD19">
    <cfRule type="expression" dxfId="8569" priority="452" stopIfTrue="1">
      <formula>AND(WEEKDAY(AD$5)=1)</formula>
    </cfRule>
  </conditionalFormatting>
  <conditionalFormatting sqref="AD25">
    <cfRule type="expression" dxfId="8568" priority="191" stopIfTrue="1">
      <formula>AND(WEEKDAY(AD$5)=1)</formula>
    </cfRule>
  </conditionalFormatting>
  <conditionalFormatting sqref="AD17:AH17">
    <cfRule type="expression" dxfId="8567" priority="64" stopIfTrue="1">
      <formula>AND(WEEKDAY(AD$5)=1)</formula>
    </cfRule>
  </conditionalFormatting>
  <conditionalFormatting sqref="AE18">
    <cfRule type="expression" dxfId="8566" priority="231" stopIfTrue="1">
      <formula>AND(WEEKDAY(AE$5)=1)</formula>
    </cfRule>
  </conditionalFormatting>
  <conditionalFormatting sqref="AE11:AF11">
    <cfRule type="expression" dxfId="8565" priority="76" stopIfTrue="1">
      <formula>AND(WEEKDAY(AE$5)=1)</formula>
    </cfRule>
    <cfRule type="expression" dxfId="8564" priority="78">
      <formula>AND(WEEKDAY(AE$5)=1)</formula>
    </cfRule>
  </conditionalFormatting>
  <conditionalFormatting sqref="AE14:AF14">
    <cfRule type="expression" dxfId="8563" priority="72">
      <formula>AND(WEEKDAY(AE$5)=1)</formula>
    </cfRule>
  </conditionalFormatting>
  <conditionalFormatting sqref="AE14:AH14">
    <cfRule type="expression" dxfId="8562" priority="67" stopIfTrue="1">
      <formula>AND(WEEKDAY(AE$5)=1)</formula>
    </cfRule>
  </conditionalFormatting>
  <conditionalFormatting sqref="AG22">
    <cfRule type="expression" dxfId="8561" priority="69">
      <formula>AND(WEEKDAY(AG$5)=1)</formula>
    </cfRule>
  </conditionalFormatting>
  <conditionalFormatting sqref="AG22:AG25">
    <cfRule type="expression" dxfId="8560" priority="65" stopIfTrue="1">
      <formula>AND(WEEKDAY(AG$5)=1)</formula>
    </cfRule>
  </conditionalFormatting>
  <conditionalFormatting sqref="AH22:AH23">
    <cfRule type="expression" dxfId="8559" priority="253" stopIfTrue="1">
      <formula>AND(WEEKDAY(AH$5)=1)</formula>
    </cfRule>
  </conditionalFormatting>
  <conditionalFormatting sqref="AH24">
    <cfRule type="expression" dxfId="8558" priority="368" stopIfTrue="1">
      <formula>AND(WEEKDAY(AH$5)=1)</formula>
    </cfRule>
  </conditionalFormatting>
  <conditionalFormatting sqref="AH25">
    <cfRule type="expression" dxfId="8557" priority="190" stopIfTrue="1">
      <formula>AND(WEEKDAY(AH$5)=1)</formula>
    </cfRule>
  </conditionalFormatting>
  <conditionalFormatting sqref="AI8:AK24 AN8:AN25">
    <cfRule type="cellIs" dxfId="8556" priority="483" stopIfTrue="1" operator="equal">
      <formula>0</formula>
    </cfRule>
  </conditionalFormatting>
  <dataValidations count="2">
    <dataValidation type="list" allowBlank="1" showInputMessage="1" showErrorMessage="1" sqref="N3:O3 Q3 D24:AC24 AE24:AH24 AD24:AD25 D8:AH23" xr:uid="{00000000-0002-0000-3A00-000000000000}">
      <formula1>"ヤ,2早,3早,2オ,3オ,2－,3－,－,日,有,2,3,事,ﾍﾙ,ｹｱ,6:00,6:30,7:00,8:30,8:00,10:00,研"</formula1>
    </dataValidation>
    <dataValidation type="list" allowBlank="1" showInputMessage="1" showErrorMessage="1" sqref="AG25:AH25" xr:uid="{00000000-0002-0000-3A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V44"/>
  <sheetViews>
    <sheetView topLeftCell="B1" workbookViewId="0">
      <selection activeCell="AI12" sqref="AI1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8"/>
      <c r="O1" s="1318"/>
      <c r="P1" s="1318"/>
      <c r="Q1" s="1318"/>
      <c r="R1" s="1318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8"/>
      <c r="N2" s="1318"/>
      <c r="O2" s="1318"/>
      <c r="P2" s="1318"/>
      <c r="Q2" s="1318"/>
      <c r="R2" s="1318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8"/>
      <c r="O3" s="43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308" t="s">
        <v>12</v>
      </c>
      <c r="Z4" s="1309"/>
      <c r="AA4" s="1309"/>
      <c r="AB4" s="1309"/>
      <c r="AC4" s="1309"/>
      <c r="AD4" s="1309"/>
      <c r="AE4" s="1309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44652</v>
      </c>
      <c r="E5" s="11">
        <f>DATE($A$1,$D$2,2)</f>
        <v>44653</v>
      </c>
      <c r="F5" s="11">
        <f>DATE($A$1,$D$2,3)</f>
        <v>44654</v>
      </c>
      <c r="G5" s="11">
        <f>DATE($A$1,$D$2,4)</f>
        <v>44655</v>
      </c>
      <c r="H5" s="11">
        <f>DATE($A$1,$D$2,5)</f>
        <v>44656</v>
      </c>
      <c r="I5" s="11">
        <f>DATE($A$1,$D$2,6)</f>
        <v>44657</v>
      </c>
      <c r="J5" s="11">
        <f>DATE($A$1,$D$2,7)</f>
        <v>44658</v>
      </c>
      <c r="K5" s="11">
        <f>DATE($A$1,$D$2,8)</f>
        <v>44659</v>
      </c>
      <c r="L5" s="11">
        <f>DATE($A$1,$D$2,9)</f>
        <v>44660</v>
      </c>
      <c r="M5" s="11">
        <f>DATE($A$1,$D$2,10)</f>
        <v>44661</v>
      </c>
      <c r="N5" s="56">
        <f>DATE($A$1,$D$2,11)</f>
        <v>44662</v>
      </c>
      <c r="O5" s="11">
        <f>DATE($A$1,$D$2,12)</f>
        <v>44663</v>
      </c>
      <c r="P5" s="11">
        <f>DATE($A$1,$D$2,13)</f>
        <v>44664</v>
      </c>
      <c r="Q5" s="11">
        <f>DATE($A$1,$D$2,14)</f>
        <v>44665</v>
      </c>
      <c r="R5" s="11">
        <f>DATE($A$1,$D$2,15)</f>
        <v>44666</v>
      </c>
      <c r="S5" s="11">
        <f>DATE($A$1,$D$2,16)</f>
        <v>44667</v>
      </c>
      <c r="T5" s="11">
        <f>DATE($A$1,$D$2,17)</f>
        <v>44668</v>
      </c>
      <c r="U5" s="11">
        <f>DATE($A$1,$D$2,18)</f>
        <v>44669</v>
      </c>
      <c r="V5" s="11">
        <f>DATE($A$1,$D$2,19)</f>
        <v>44670</v>
      </c>
      <c r="W5" s="11">
        <f>DATE($A$1,$D$2,20)</f>
        <v>44671</v>
      </c>
      <c r="X5" s="11">
        <f>DATE($A$1,$D$2,21)</f>
        <v>44672</v>
      </c>
      <c r="Y5" s="11">
        <f>DATE($A$1,$D$2,22)</f>
        <v>44673</v>
      </c>
      <c r="Z5" s="11">
        <f>DATE($A$1,$D$2,23)</f>
        <v>44674</v>
      </c>
      <c r="AA5" s="11">
        <f>DATE($A$1,$D$2,24)</f>
        <v>44675</v>
      </c>
      <c r="AB5" s="11">
        <f>DATE($A$1,$D$2,25)</f>
        <v>44676</v>
      </c>
      <c r="AC5" s="11">
        <f>DATE($A$1,$D$2,26)</f>
        <v>44677</v>
      </c>
      <c r="AD5" s="11">
        <f>DATE($A$1,$D$2,27)</f>
        <v>44678</v>
      </c>
      <c r="AE5" s="11">
        <f>DATE($A$1,$D$2,28)</f>
        <v>44679</v>
      </c>
      <c r="AF5" s="88">
        <f>DATE($A$1,$D$2,29)</f>
        <v>44680</v>
      </c>
      <c r="AG5" s="88">
        <v>30</v>
      </c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G6" si="0">IF(MONTH(D5)&gt;$D$2,"",D5)</f>
        <v>44652</v>
      </c>
      <c r="E6" s="159">
        <f t="shared" si="0"/>
        <v>44653</v>
      </c>
      <c r="F6" s="159">
        <f t="shared" si="0"/>
        <v>44654</v>
      </c>
      <c r="G6" s="159">
        <f t="shared" si="0"/>
        <v>44655</v>
      </c>
      <c r="H6" s="159">
        <f t="shared" si="0"/>
        <v>44656</v>
      </c>
      <c r="I6" s="159">
        <f t="shared" si="0"/>
        <v>44657</v>
      </c>
      <c r="J6" s="159">
        <f t="shared" si="0"/>
        <v>44658</v>
      </c>
      <c r="K6" s="159">
        <f t="shared" si="0"/>
        <v>44659</v>
      </c>
      <c r="L6" s="159">
        <f t="shared" si="0"/>
        <v>44660</v>
      </c>
      <c r="M6" s="159">
        <f t="shared" si="0"/>
        <v>44661</v>
      </c>
      <c r="N6" s="159">
        <f t="shared" si="0"/>
        <v>44662</v>
      </c>
      <c r="O6" s="159">
        <f t="shared" si="0"/>
        <v>44663</v>
      </c>
      <c r="P6" s="159">
        <f t="shared" si="0"/>
        <v>44664</v>
      </c>
      <c r="Q6" s="159">
        <f t="shared" si="0"/>
        <v>44665</v>
      </c>
      <c r="R6" s="159">
        <f t="shared" si="0"/>
        <v>44666</v>
      </c>
      <c r="S6" s="159">
        <f t="shared" si="0"/>
        <v>44667</v>
      </c>
      <c r="T6" s="159">
        <f t="shared" si="0"/>
        <v>44668</v>
      </c>
      <c r="U6" s="159">
        <f t="shared" si="0"/>
        <v>44669</v>
      </c>
      <c r="V6" s="159">
        <f t="shared" si="0"/>
        <v>44670</v>
      </c>
      <c r="W6" s="159">
        <f t="shared" si="0"/>
        <v>44671</v>
      </c>
      <c r="X6" s="159">
        <f t="shared" si="0"/>
        <v>44672</v>
      </c>
      <c r="Y6" s="159">
        <f t="shared" si="0"/>
        <v>44673</v>
      </c>
      <c r="Z6" s="159">
        <f t="shared" si="0"/>
        <v>44674</v>
      </c>
      <c r="AA6" s="159">
        <f t="shared" si="0"/>
        <v>44675</v>
      </c>
      <c r="AB6" s="159">
        <f t="shared" si="0"/>
        <v>44676</v>
      </c>
      <c r="AC6" s="159">
        <f t="shared" si="0"/>
        <v>44677</v>
      </c>
      <c r="AD6" s="159">
        <f t="shared" si="0"/>
        <v>44678</v>
      </c>
      <c r="AE6" s="159">
        <f t="shared" si="0"/>
        <v>44679</v>
      </c>
      <c r="AF6" s="212">
        <f t="shared" si="0"/>
        <v>44680</v>
      </c>
      <c r="AG6" s="159">
        <f t="shared" si="0"/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金</v>
      </c>
      <c r="E7" s="134" t="str">
        <f t="shared" si="1"/>
        <v>土</v>
      </c>
      <c r="F7" s="161" t="str">
        <f t="shared" si="1"/>
        <v>日</v>
      </c>
      <c r="G7" s="134" t="str">
        <f t="shared" si="1"/>
        <v>月</v>
      </c>
      <c r="H7" s="134" t="str">
        <f t="shared" si="1"/>
        <v>火</v>
      </c>
      <c r="I7" s="134" t="str">
        <f t="shared" si="1"/>
        <v>水</v>
      </c>
      <c r="J7" s="134" t="str">
        <f t="shared" si="1"/>
        <v>木</v>
      </c>
      <c r="K7" s="134" t="str">
        <f t="shared" si="1"/>
        <v>金</v>
      </c>
      <c r="L7" s="134" t="str">
        <f t="shared" si="1"/>
        <v>土</v>
      </c>
      <c r="M7" s="161" t="str">
        <f t="shared" si="1"/>
        <v>日</v>
      </c>
      <c r="N7" s="134" t="str">
        <f t="shared" si="1"/>
        <v>月</v>
      </c>
      <c r="O7" s="134" t="str">
        <f t="shared" si="1"/>
        <v>火</v>
      </c>
      <c r="P7" s="134" t="str">
        <f t="shared" si="1"/>
        <v>水</v>
      </c>
      <c r="Q7" s="134" t="str">
        <f t="shared" si="1"/>
        <v>木</v>
      </c>
      <c r="R7" s="134" t="str">
        <f t="shared" si="1"/>
        <v>金</v>
      </c>
      <c r="S7" s="134" t="str">
        <f t="shared" si="1"/>
        <v>土</v>
      </c>
      <c r="T7" s="161" t="str">
        <f t="shared" si="1"/>
        <v>日</v>
      </c>
      <c r="U7" s="134" t="str">
        <f t="shared" si="1"/>
        <v>月</v>
      </c>
      <c r="V7" s="134" t="str">
        <f t="shared" si="1"/>
        <v>火</v>
      </c>
      <c r="W7" s="134" t="str">
        <f t="shared" si="1"/>
        <v>水</v>
      </c>
      <c r="X7" s="134" t="str">
        <f t="shared" si="1"/>
        <v>木</v>
      </c>
      <c r="Y7" s="134" t="str">
        <f t="shared" si="1"/>
        <v>金</v>
      </c>
      <c r="Z7" s="134" t="str">
        <f t="shared" si="1"/>
        <v>土</v>
      </c>
      <c r="AA7" s="161" t="str">
        <f t="shared" si="1"/>
        <v>日</v>
      </c>
      <c r="AB7" s="134" t="str">
        <f t="shared" si="1"/>
        <v>月</v>
      </c>
      <c r="AC7" s="134" t="str">
        <f t="shared" si="1"/>
        <v>火</v>
      </c>
      <c r="AD7" s="134" t="str">
        <f t="shared" si="1"/>
        <v>水</v>
      </c>
      <c r="AE7" s="134" t="str">
        <f t="shared" si="1"/>
        <v>木</v>
      </c>
      <c r="AF7" s="146" t="str">
        <f t="shared" si="1"/>
        <v>金</v>
      </c>
      <c r="AG7" s="134" t="s">
        <v>134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39</v>
      </c>
      <c r="D8" s="107" t="s">
        <v>40</v>
      </c>
      <c r="E8" s="107" t="s">
        <v>42</v>
      </c>
      <c r="F8" s="107" t="s">
        <v>42</v>
      </c>
      <c r="G8" s="107" t="s">
        <v>21</v>
      </c>
      <c r="H8" s="107" t="s">
        <v>21</v>
      </c>
      <c r="I8" s="107" t="s">
        <v>37</v>
      </c>
      <c r="J8" s="107" t="s">
        <v>28</v>
      </c>
      <c r="K8" s="107" t="s">
        <v>34</v>
      </c>
      <c r="L8" s="107" t="s">
        <v>21</v>
      </c>
      <c r="M8" s="107" t="s">
        <v>37</v>
      </c>
      <c r="N8" s="107" t="s">
        <v>24</v>
      </c>
      <c r="O8" s="107" t="s">
        <v>34</v>
      </c>
      <c r="P8" s="107" t="s">
        <v>21</v>
      </c>
      <c r="Q8" s="107" t="s">
        <v>37</v>
      </c>
      <c r="R8" s="107" t="s">
        <v>37</v>
      </c>
      <c r="S8" s="107" t="s">
        <v>28</v>
      </c>
      <c r="T8" s="107" t="s">
        <v>34</v>
      </c>
      <c r="U8" s="107" t="s">
        <v>21</v>
      </c>
      <c r="V8" s="107" t="s">
        <v>37</v>
      </c>
      <c r="W8" s="107" t="s">
        <v>21</v>
      </c>
      <c r="X8" s="107" t="s">
        <v>21</v>
      </c>
      <c r="Y8" s="107" t="s">
        <v>21</v>
      </c>
      <c r="Z8" s="107" t="s">
        <v>40</v>
      </c>
      <c r="AA8" s="107" t="s">
        <v>37</v>
      </c>
      <c r="AB8" s="107" t="s">
        <v>24</v>
      </c>
      <c r="AC8" s="107" t="s">
        <v>34</v>
      </c>
      <c r="AD8" s="143" t="s">
        <v>21</v>
      </c>
      <c r="AE8" s="107" t="s">
        <v>37</v>
      </c>
      <c r="AF8" s="148" t="s">
        <v>28</v>
      </c>
      <c r="AG8" s="107" t="s">
        <v>34</v>
      </c>
      <c r="AH8" s="99">
        <f t="shared" ref="AH8:AH22" si="2">SUM(AN8)</f>
        <v>9</v>
      </c>
      <c r="AI8" s="100">
        <f t="shared" ref="AI8:AI25" si="3">COUNTIF(D8:AG8,"有")</f>
        <v>0</v>
      </c>
      <c r="AJ8" s="101">
        <f t="shared" ref="AJ8:AJ22" si="4">SUM(AO8:AP8)</f>
        <v>5</v>
      </c>
      <c r="AK8" s="102" t="s">
        <v>38</v>
      </c>
      <c r="AL8" s="103"/>
      <c r="AM8" s="55">
        <f>COUNTIF(D8:AG8,"日")</f>
        <v>7</v>
      </c>
      <c r="AN8" s="55">
        <f>COUNTIF(D8:AG8,"ヤ")</f>
        <v>9</v>
      </c>
      <c r="AO8" s="55">
        <f>COUNTIF(D8:AG8,"2－")</f>
        <v>2</v>
      </c>
      <c r="AP8" s="55">
        <f>COUNTIF(D8:AG8,"3－")</f>
        <v>3</v>
      </c>
      <c r="AQ8">
        <f>COUNTIF(E8:AH8,"有")</f>
        <v>0</v>
      </c>
      <c r="AR8" s="55">
        <f>COUNTIF(D8:AK8,"2早")</f>
        <v>2</v>
      </c>
      <c r="AS8" s="55">
        <f>COUNTIF(B8:AK8,"2オ")</f>
        <v>2</v>
      </c>
      <c r="AT8" s="55">
        <f>COUNTIF(D8:AL8,"3早")</f>
        <v>0</v>
      </c>
      <c r="AU8" s="55">
        <f>COUNTIF(D8:AM8,"3オ")</f>
        <v>0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21</v>
      </c>
      <c r="F9" s="107" t="s">
        <v>37</v>
      </c>
      <c r="G9" s="107" t="s">
        <v>37</v>
      </c>
      <c r="H9" s="107" t="s">
        <v>37</v>
      </c>
      <c r="I9" s="107" t="s">
        <v>21</v>
      </c>
      <c r="J9" s="107" t="s">
        <v>37</v>
      </c>
      <c r="K9" s="107" t="s">
        <v>37</v>
      </c>
      <c r="L9" s="107" t="s">
        <v>41</v>
      </c>
      <c r="M9" s="107" t="s">
        <v>21</v>
      </c>
      <c r="N9" s="107" t="s">
        <v>37</v>
      </c>
      <c r="O9" s="107" t="s">
        <v>37</v>
      </c>
      <c r="P9" s="107" t="s">
        <v>37</v>
      </c>
      <c r="Q9" s="107" t="s">
        <v>21</v>
      </c>
      <c r="R9" s="107" t="s">
        <v>21</v>
      </c>
      <c r="S9" s="107" t="s">
        <v>41</v>
      </c>
      <c r="T9" s="107" t="s">
        <v>37</v>
      </c>
      <c r="U9" s="107" t="s">
        <v>37</v>
      </c>
      <c r="V9" s="107" t="s">
        <v>21</v>
      </c>
      <c r="W9" s="107" t="s">
        <v>37</v>
      </c>
      <c r="X9" s="107" t="s">
        <v>37</v>
      </c>
      <c r="Y9" s="107" t="s">
        <v>37</v>
      </c>
      <c r="Z9" s="107" t="s">
        <v>21</v>
      </c>
      <c r="AA9" s="143" t="s">
        <v>21</v>
      </c>
      <c r="AB9" s="107" t="s">
        <v>37</v>
      </c>
      <c r="AC9" s="107" t="s">
        <v>37</v>
      </c>
      <c r="AD9" s="107" t="s">
        <v>37</v>
      </c>
      <c r="AE9" s="107" t="s">
        <v>21</v>
      </c>
      <c r="AF9" s="148" t="s">
        <v>37</v>
      </c>
      <c r="AG9" s="107" t="s">
        <v>41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18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0</v>
      </c>
      <c r="AR9" s="55">
        <f>COUNTIF(D9:AK9,"2早")</f>
        <v>0</v>
      </c>
      <c r="AS9" s="55">
        <f>COUNTIF(B9:AK9,"2オ")</f>
        <v>0</v>
      </c>
      <c r="AT9" s="55">
        <f>COUNTIF(D9:AL9,"3早")</f>
        <v>3</v>
      </c>
      <c r="AU9" s="55">
        <f>COUNTIF(D9:AM9,"3オ")</f>
        <v>0</v>
      </c>
      <c r="AV9" s="55">
        <f>COUNTIF(F9:AO9,"10:00")</f>
        <v>0</v>
      </c>
    </row>
    <row r="10" spans="1:48" ht="14">
      <c r="A10" s="19"/>
      <c r="B10" s="20"/>
      <c r="C10" s="2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48"/>
      <c r="AG10" s="107"/>
      <c r="AH10" s="99">
        <f t="shared" si="2"/>
        <v>0</v>
      </c>
      <c r="AI10" s="100">
        <f t="shared" si="3"/>
        <v>0</v>
      </c>
      <c r="AJ10" s="101">
        <f t="shared" si="4"/>
        <v>0</v>
      </c>
      <c r="AK10" s="102"/>
      <c r="AL10" s="103"/>
      <c r="AM10" s="55">
        <f>COUNTIF(D10:AG10,"日")</f>
        <v>0</v>
      </c>
      <c r="AN10" s="55">
        <f>COUNTIF(D10:AG10,"ヤ")</f>
        <v>0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0</v>
      </c>
      <c r="AS10" s="55">
        <f>COUNTIF(B10:AK10,"2オ")</f>
        <v>0</v>
      </c>
      <c r="AT10" s="55">
        <f>COUNTIF(D10:AL10,"3早")</f>
        <v>0</v>
      </c>
      <c r="AU10" s="55">
        <f>COUNTIF(D10:AM10,"3オ")</f>
        <v>0</v>
      </c>
      <c r="AV10" s="55">
        <f>COUNTIF(F10:AO10,"10:00")</f>
        <v>0</v>
      </c>
    </row>
    <row r="11" spans="1:48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48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107" t="s">
        <v>21</v>
      </c>
      <c r="E12" s="107" t="s">
        <v>24</v>
      </c>
      <c r="F12" s="107" t="s">
        <v>34</v>
      </c>
      <c r="G12" s="107" t="s">
        <v>21</v>
      </c>
      <c r="H12" s="107" t="s">
        <v>42</v>
      </c>
      <c r="I12" s="107" t="s">
        <v>21</v>
      </c>
      <c r="J12" s="107" t="s">
        <v>24</v>
      </c>
      <c r="K12" s="107" t="s">
        <v>34</v>
      </c>
      <c r="L12" s="143" t="s">
        <v>21</v>
      </c>
      <c r="M12" s="143" t="s">
        <v>21</v>
      </c>
      <c r="N12" s="107" t="s">
        <v>35</v>
      </c>
      <c r="O12" s="107" t="s">
        <v>24</v>
      </c>
      <c r="P12" s="107" t="s">
        <v>34</v>
      </c>
      <c r="Q12" s="107" t="s">
        <v>21</v>
      </c>
      <c r="R12" s="107" t="s">
        <v>24</v>
      </c>
      <c r="S12" s="107" t="s">
        <v>34</v>
      </c>
      <c r="T12" s="107" t="s">
        <v>21</v>
      </c>
      <c r="U12" s="107" t="s">
        <v>40</v>
      </c>
      <c r="V12" s="107" t="s">
        <v>42</v>
      </c>
      <c r="W12" s="107" t="s">
        <v>42</v>
      </c>
      <c r="X12" s="107" t="s">
        <v>24</v>
      </c>
      <c r="Y12" s="107" t="s">
        <v>34</v>
      </c>
      <c r="Z12" s="107" t="s">
        <v>21</v>
      </c>
      <c r="AA12" s="107" t="s">
        <v>40</v>
      </c>
      <c r="AB12" s="107" t="s">
        <v>42</v>
      </c>
      <c r="AC12" s="107" t="s">
        <v>36</v>
      </c>
      <c r="AD12" s="107" t="s">
        <v>42</v>
      </c>
      <c r="AE12" s="107" t="s">
        <v>24</v>
      </c>
      <c r="AF12" s="148" t="s">
        <v>34</v>
      </c>
      <c r="AG12" s="107" t="s">
        <v>21</v>
      </c>
      <c r="AH12" s="99">
        <f t="shared" si="2"/>
        <v>9</v>
      </c>
      <c r="AI12" s="100">
        <f t="shared" si="3"/>
        <v>1</v>
      </c>
      <c r="AJ12" s="101">
        <f t="shared" si="4"/>
        <v>6</v>
      </c>
      <c r="AK12" s="104" t="s">
        <v>48</v>
      </c>
      <c r="AL12" s="103"/>
      <c r="AM12" s="55">
        <f t="shared" ref="AM12:AM23" si="5">COUNTIF(D12:AG12,"日")</f>
        <v>0</v>
      </c>
      <c r="AN12" s="55">
        <f t="shared" ref="AN12:AN29" si="6">COUNTIF(D12:AG12,"ヤ")</f>
        <v>9</v>
      </c>
      <c r="AO12" s="55">
        <f t="shared" ref="AO12:AO29" si="7">COUNTIF(D12:AG12,"2－")</f>
        <v>6</v>
      </c>
      <c r="AP12" s="55">
        <f t="shared" ref="AP12:AP29" si="8">COUNTIF(D12:AG12,"3－")</f>
        <v>0</v>
      </c>
      <c r="AQ12">
        <f t="shared" ref="AQ12:AQ29" si="9">COUNTIF(E12:AH12,"有")</f>
        <v>1</v>
      </c>
      <c r="AR12" s="55">
        <f>COUNTIF(H12:AK12,"2早")</f>
        <v>2</v>
      </c>
      <c r="AS12" s="55">
        <f t="shared" ref="AS12:AS22" si="10">COUNTIF(B12:AK12,"2オ")</f>
        <v>5</v>
      </c>
      <c r="AT12" s="55">
        <f t="shared" ref="AT12:AT22" si="11">COUNTIF(D12:AL12,"3早")</f>
        <v>0</v>
      </c>
      <c r="AU12" s="55">
        <f t="shared" ref="AU12:AU22" si="12">COUNTIF(D12:AM12,"3オ")</f>
        <v>1</v>
      </c>
      <c r="AV12" s="55">
        <f t="shared" ref="AV12:AV22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107" t="s">
        <v>36</v>
      </c>
      <c r="E13" s="143" t="s">
        <v>21</v>
      </c>
      <c r="F13" s="107" t="s">
        <v>41</v>
      </c>
      <c r="G13" s="107" t="s">
        <v>28</v>
      </c>
      <c r="H13" s="107" t="s">
        <v>34</v>
      </c>
      <c r="I13" s="107" t="s">
        <v>21</v>
      </c>
      <c r="J13" s="107" t="s">
        <v>36</v>
      </c>
      <c r="K13" s="107" t="s">
        <v>42</v>
      </c>
      <c r="L13" s="107" t="s">
        <v>28</v>
      </c>
      <c r="M13" s="107" t="s">
        <v>34</v>
      </c>
      <c r="N13" s="107" t="s">
        <v>21</v>
      </c>
      <c r="O13" s="107" t="s">
        <v>41</v>
      </c>
      <c r="P13" s="107" t="s">
        <v>40</v>
      </c>
      <c r="Q13" s="107" t="s">
        <v>28</v>
      </c>
      <c r="R13" s="107" t="s">
        <v>34</v>
      </c>
      <c r="S13" s="107" t="s">
        <v>21</v>
      </c>
      <c r="T13" s="107" t="s">
        <v>41</v>
      </c>
      <c r="U13" s="107" t="s">
        <v>36</v>
      </c>
      <c r="V13" s="107" t="s">
        <v>28</v>
      </c>
      <c r="W13" s="107" t="s">
        <v>34</v>
      </c>
      <c r="X13" s="143" t="s">
        <v>21</v>
      </c>
      <c r="Y13" s="107" t="s">
        <v>28</v>
      </c>
      <c r="Z13" s="107" t="s">
        <v>34</v>
      </c>
      <c r="AA13" s="143" t="s">
        <v>21</v>
      </c>
      <c r="AB13" s="107" t="s">
        <v>121</v>
      </c>
      <c r="AC13" s="107" t="s">
        <v>121</v>
      </c>
      <c r="AD13" s="107" t="s">
        <v>21</v>
      </c>
      <c r="AE13" s="107" t="s">
        <v>41</v>
      </c>
      <c r="AF13" s="148" t="s">
        <v>21</v>
      </c>
      <c r="AG13" s="143" t="s">
        <v>21</v>
      </c>
      <c r="AH13" s="99">
        <f t="shared" si="2"/>
        <v>9</v>
      </c>
      <c r="AI13" s="100">
        <f t="shared" si="3"/>
        <v>0</v>
      </c>
      <c r="AJ13" s="101">
        <f t="shared" si="4"/>
        <v>5</v>
      </c>
      <c r="AK13" s="104" t="s">
        <v>48</v>
      </c>
      <c r="AL13" s="103"/>
      <c r="AM13" s="55">
        <f t="shared" si="5"/>
        <v>0</v>
      </c>
      <c r="AN13" s="55">
        <f t="shared" si="6"/>
        <v>9</v>
      </c>
      <c r="AO13" s="55">
        <f t="shared" si="7"/>
        <v>0</v>
      </c>
      <c r="AP13" s="55">
        <f t="shared" si="8"/>
        <v>5</v>
      </c>
      <c r="AQ13">
        <f t="shared" si="9"/>
        <v>0</v>
      </c>
      <c r="AR13" s="55">
        <f t="shared" ref="AR13:AR22" si="14">COUNTIF(D13:AK13,"2早")</f>
        <v>1</v>
      </c>
      <c r="AS13" s="55">
        <f t="shared" si="10"/>
        <v>1</v>
      </c>
      <c r="AT13" s="55">
        <f t="shared" si="11"/>
        <v>4</v>
      </c>
      <c r="AU13" s="55">
        <f t="shared" si="12"/>
        <v>3</v>
      </c>
      <c r="AV13" s="55">
        <f t="shared" si="13"/>
        <v>0</v>
      </c>
    </row>
    <row r="14" spans="1:48" ht="14">
      <c r="A14" s="19" t="s">
        <v>46</v>
      </c>
      <c r="B14" s="20" t="s">
        <v>32</v>
      </c>
      <c r="C14" s="32" t="s">
        <v>153</v>
      </c>
      <c r="D14" s="107" t="s">
        <v>21</v>
      </c>
      <c r="E14" s="107" t="s">
        <v>36</v>
      </c>
      <c r="F14" s="143" t="s">
        <v>21</v>
      </c>
      <c r="G14" s="143" t="s">
        <v>21</v>
      </c>
      <c r="H14" s="107" t="s">
        <v>36</v>
      </c>
      <c r="I14" s="107" t="s">
        <v>42</v>
      </c>
      <c r="J14" s="143" t="s">
        <v>21</v>
      </c>
      <c r="K14" s="107" t="s">
        <v>28</v>
      </c>
      <c r="L14" s="107" t="s">
        <v>34</v>
      </c>
      <c r="M14" s="107" t="s">
        <v>21</v>
      </c>
      <c r="N14" s="107" t="s">
        <v>40</v>
      </c>
      <c r="O14" s="107" t="s">
        <v>40</v>
      </c>
      <c r="P14" s="107" t="s">
        <v>24</v>
      </c>
      <c r="Q14" s="107" t="s">
        <v>34</v>
      </c>
      <c r="R14" s="107" t="s">
        <v>21</v>
      </c>
      <c r="S14" s="107" t="s">
        <v>42</v>
      </c>
      <c r="T14" s="107" t="s">
        <v>28</v>
      </c>
      <c r="U14" s="107" t="s">
        <v>34</v>
      </c>
      <c r="V14" s="107" t="s">
        <v>21</v>
      </c>
      <c r="W14" s="107" t="s">
        <v>28</v>
      </c>
      <c r="X14" s="107" t="s">
        <v>34</v>
      </c>
      <c r="Y14" s="107" t="s">
        <v>21</v>
      </c>
      <c r="Z14" s="107" t="s">
        <v>42</v>
      </c>
      <c r="AA14" s="107" t="s">
        <v>41</v>
      </c>
      <c r="AB14" s="107" t="s">
        <v>40</v>
      </c>
      <c r="AC14" s="107" t="s">
        <v>24</v>
      </c>
      <c r="AD14" s="107" t="s">
        <v>34</v>
      </c>
      <c r="AE14" s="107" t="s">
        <v>21</v>
      </c>
      <c r="AF14" s="148" t="s">
        <v>24</v>
      </c>
      <c r="AG14" s="107" t="s">
        <v>34</v>
      </c>
      <c r="AH14" s="99">
        <f t="shared" si="2"/>
        <v>9</v>
      </c>
      <c r="AI14" s="100">
        <f t="shared" si="3"/>
        <v>0</v>
      </c>
      <c r="AJ14" s="101">
        <f t="shared" si="4"/>
        <v>6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3</v>
      </c>
      <c r="AQ14">
        <f t="shared" si="9"/>
        <v>0</v>
      </c>
      <c r="AR14" s="55">
        <f t="shared" si="14"/>
        <v>3</v>
      </c>
      <c r="AS14" s="55">
        <f t="shared" si="10"/>
        <v>3</v>
      </c>
      <c r="AT14" s="55">
        <f t="shared" si="11"/>
        <v>1</v>
      </c>
      <c r="AU14" s="55">
        <f t="shared" si="12"/>
        <v>2</v>
      </c>
      <c r="AV14" s="55">
        <f t="shared" si="13"/>
        <v>0</v>
      </c>
    </row>
    <row r="15" spans="1:48" ht="14">
      <c r="A15" s="33" t="s">
        <v>46</v>
      </c>
      <c r="B15" s="34" t="s">
        <v>32</v>
      </c>
      <c r="C15" s="32" t="s">
        <v>52</v>
      </c>
      <c r="D15" s="143" t="s">
        <v>21</v>
      </c>
      <c r="E15" s="107" t="s">
        <v>28</v>
      </c>
      <c r="F15" s="107" t="s">
        <v>34</v>
      </c>
      <c r="G15" s="107" t="s">
        <v>21</v>
      </c>
      <c r="H15" s="107" t="s">
        <v>40</v>
      </c>
      <c r="I15" s="107" t="s">
        <v>24</v>
      </c>
      <c r="J15" s="107" t="s">
        <v>34</v>
      </c>
      <c r="K15" s="107" t="s">
        <v>21</v>
      </c>
      <c r="L15" s="107" t="s">
        <v>21</v>
      </c>
      <c r="M15" s="107" t="s">
        <v>36</v>
      </c>
      <c r="N15" s="107" t="s">
        <v>36</v>
      </c>
      <c r="O15" s="107" t="s">
        <v>28</v>
      </c>
      <c r="P15" s="107" t="s">
        <v>34</v>
      </c>
      <c r="Q15" s="107" t="s">
        <v>21</v>
      </c>
      <c r="R15" s="107" t="s">
        <v>36</v>
      </c>
      <c r="S15" s="107" t="s">
        <v>35</v>
      </c>
      <c r="T15" s="107" t="s">
        <v>21</v>
      </c>
      <c r="U15" s="107" t="s">
        <v>24</v>
      </c>
      <c r="V15" s="107" t="s">
        <v>34</v>
      </c>
      <c r="W15" s="143" t="s">
        <v>21</v>
      </c>
      <c r="X15" s="107" t="s">
        <v>41</v>
      </c>
      <c r="Y15" s="107" t="s">
        <v>42</v>
      </c>
      <c r="Z15" s="107" t="s">
        <v>21</v>
      </c>
      <c r="AA15" s="107" t="s">
        <v>24</v>
      </c>
      <c r="AB15" s="107" t="s">
        <v>34</v>
      </c>
      <c r="AC15" s="107" t="s">
        <v>21</v>
      </c>
      <c r="AD15" s="107" t="s">
        <v>41</v>
      </c>
      <c r="AE15" s="107" t="s">
        <v>40</v>
      </c>
      <c r="AF15" s="148" t="s">
        <v>42</v>
      </c>
      <c r="AG15" s="107" t="s">
        <v>35</v>
      </c>
      <c r="AH15" s="99">
        <f t="shared" si="2"/>
        <v>9</v>
      </c>
      <c r="AI15" s="100">
        <f t="shared" si="3"/>
        <v>2</v>
      </c>
      <c r="AJ15" s="101">
        <f t="shared" si="4"/>
        <v>5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3</v>
      </c>
      <c r="AP15" s="55">
        <f t="shared" si="8"/>
        <v>2</v>
      </c>
      <c r="AQ15">
        <f t="shared" si="9"/>
        <v>2</v>
      </c>
      <c r="AR15" s="55">
        <f t="shared" si="14"/>
        <v>2</v>
      </c>
      <c r="AS15" s="55">
        <f t="shared" si="10"/>
        <v>2</v>
      </c>
      <c r="AT15" s="55">
        <f t="shared" si="11"/>
        <v>2</v>
      </c>
      <c r="AU15" s="55">
        <f t="shared" si="12"/>
        <v>3</v>
      </c>
      <c r="AV15" s="55">
        <f t="shared" si="13"/>
        <v>0</v>
      </c>
    </row>
    <row r="16" spans="1:48" ht="14">
      <c r="A16" s="33" t="s">
        <v>46</v>
      </c>
      <c r="B16" s="34" t="s">
        <v>32</v>
      </c>
      <c r="C16" s="32" t="s">
        <v>53</v>
      </c>
      <c r="D16" s="107" t="s">
        <v>28</v>
      </c>
      <c r="E16" s="107" t="s">
        <v>34</v>
      </c>
      <c r="F16" s="107" t="s">
        <v>21</v>
      </c>
      <c r="G16" s="107" t="s">
        <v>42</v>
      </c>
      <c r="H16" s="107" t="s">
        <v>24</v>
      </c>
      <c r="I16" s="107" t="s">
        <v>34</v>
      </c>
      <c r="J16" s="107" t="s">
        <v>21</v>
      </c>
      <c r="K16" s="107" t="s">
        <v>21</v>
      </c>
      <c r="L16" s="107" t="s">
        <v>36</v>
      </c>
      <c r="M16" s="107" t="s">
        <v>42</v>
      </c>
      <c r="N16" s="107" t="s">
        <v>28</v>
      </c>
      <c r="O16" s="107" t="s">
        <v>34</v>
      </c>
      <c r="P16" s="107" t="s">
        <v>21</v>
      </c>
      <c r="Q16" s="107" t="s">
        <v>40</v>
      </c>
      <c r="R16" s="107" t="s">
        <v>21</v>
      </c>
      <c r="S16" s="107" t="s">
        <v>21</v>
      </c>
      <c r="T16" s="107" t="s">
        <v>40</v>
      </c>
      <c r="U16" s="107" t="s">
        <v>41</v>
      </c>
      <c r="V16" s="107" t="s">
        <v>21</v>
      </c>
      <c r="W16" s="107" t="s">
        <v>40</v>
      </c>
      <c r="X16" s="107" t="s">
        <v>40</v>
      </c>
      <c r="Y16" s="107" t="s">
        <v>24</v>
      </c>
      <c r="Z16" s="107" t="s">
        <v>34</v>
      </c>
      <c r="AA16" s="143" t="s">
        <v>21</v>
      </c>
      <c r="AB16" s="107" t="s">
        <v>28</v>
      </c>
      <c r="AC16" s="107" t="s">
        <v>34</v>
      </c>
      <c r="AD16" s="143" t="s">
        <v>21</v>
      </c>
      <c r="AE16" s="107" t="s">
        <v>42</v>
      </c>
      <c r="AF16" s="148" t="s">
        <v>36</v>
      </c>
      <c r="AG16" s="107" t="s">
        <v>24</v>
      </c>
      <c r="AH16" s="99">
        <f t="shared" si="2"/>
        <v>9</v>
      </c>
      <c r="AI16" s="100">
        <f t="shared" si="3"/>
        <v>0</v>
      </c>
      <c r="AJ16" s="101">
        <f t="shared" si="4"/>
        <v>6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3</v>
      </c>
      <c r="AP16" s="55">
        <f t="shared" si="8"/>
        <v>3</v>
      </c>
      <c r="AQ16">
        <f t="shared" si="9"/>
        <v>0</v>
      </c>
      <c r="AR16" s="55">
        <f t="shared" si="14"/>
        <v>4</v>
      </c>
      <c r="AS16" s="55">
        <f t="shared" si="10"/>
        <v>3</v>
      </c>
      <c r="AT16" s="55">
        <f t="shared" si="11"/>
        <v>1</v>
      </c>
      <c r="AU16" s="55">
        <f t="shared" si="12"/>
        <v>2</v>
      </c>
      <c r="AV16" s="55">
        <f t="shared" si="13"/>
        <v>0</v>
      </c>
    </row>
    <row r="17" spans="1:48" ht="14">
      <c r="A17" s="19" t="s">
        <v>46</v>
      </c>
      <c r="B17" s="34" t="s">
        <v>32</v>
      </c>
      <c r="C17" s="32" t="s">
        <v>54</v>
      </c>
      <c r="D17" s="432" t="s">
        <v>34</v>
      </c>
      <c r="E17" s="107" t="s">
        <v>21</v>
      </c>
      <c r="F17" s="107" t="s">
        <v>40</v>
      </c>
      <c r="G17" s="107" t="s">
        <v>40</v>
      </c>
      <c r="H17" s="107" t="s">
        <v>41</v>
      </c>
      <c r="I17" s="107" t="s">
        <v>28</v>
      </c>
      <c r="J17" s="107" t="s">
        <v>34</v>
      </c>
      <c r="K17" s="143" t="s">
        <v>21</v>
      </c>
      <c r="L17" s="107" t="s">
        <v>21</v>
      </c>
      <c r="M17" s="107" t="s">
        <v>24</v>
      </c>
      <c r="N17" s="107" t="s">
        <v>34</v>
      </c>
      <c r="O17" s="107" t="s">
        <v>21</v>
      </c>
      <c r="P17" s="143" t="s">
        <v>21</v>
      </c>
      <c r="Q17" s="107" t="s">
        <v>36</v>
      </c>
      <c r="R17" s="107" t="s">
        <v>42</v>
      </c>
      <c r="S17" s="107" t="s">
        <v>40</v>
      </c>
      <c r="T17" s="107" t="s">
        <v>24</v>
      </c>
      <c r="U17" s="107" t="s">
        <v>34</v>
      </c>
      <c r="V17" s="107" t="s">
        <v>21</v>
      </c>
      <c r="W17" s="107" t="s">
        <v>36</v>
      </c>
      <c r="X17" s="107" t="s">
        <v>28</v>
      </c>
      <c r="Y17" s="107" t="s">
        <v>34</v>
      </c>
      <c r="Z17" s="143" t="s">
        <v>21</v>
      </c>
      <c r="AA17" s="107" t="s">
        <v>36</v>
      </c>
      <c r="AB17" s="107" t="s">
        <v>21</v>
      </c>
      <c r="AC17" s="107" t="s">
        <v>40</v>
      </c>
      <c r="AD17" s="107" t="s">
        <v>24</v>
      </c>
      <c r="AE17" s="107" t="s">
        <v>34</v>
      </c>
      <c r="AF17" s="148" t="s">
        <v>21</v>
      </c>
      <c r="AG17" s="107" t="s">
        <v>42</v>
      </c>
      <c r="AH17" s="99">
        <f t="shared" si="2"/>
        <v>9</v>
      </c>
      <c r="AI17" s="100">
        <f t="shared" si="3"/>
        <v>0</v>
      </c>
      <c r="AJ17" s="101">
        <f t="shared" si="4"/>
        <v>5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3</v>
      </c>
      <c r="AP17" s="55">
        <f t="shared" si="8"/>
        <v>2</v>
      </c>
      <c r="AQ17">
        <f t="shared" si="9"/>
        <v>0</v>
      </c>
      <c r="AR17" s="55">
        <f t="shared" si="14"/>
        <v>4</v>
      </c>
      <c r="AS17" s="55">
        <f t="shared" si="10"/>
        <v>2</v>
      </c>
      <c r="AT17" s="55">
        <f t="shared" si="11"/>
        <v>1</v>
      </c>
      <c r="AU17" s="55">
        <f t="shared" si="12"/>
        <v>3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107" t="s">
        <v>42</v>
      </c>
      <c r="E18" s="107" t="s">
        <v>21</v>
      </c>
      <c r="F18" s="107" t="s">
        <v>28</v>
      </c>
      <c r="G18" s="107" t="s">
        <v>34</v>
      </c>
      <c r="H18" s="107" t="s">
        <v>21</v>
      </c>
      <c r="I18" s="107" t="s">
        <v>36</v>
      </c>
      <c r="J18" s="107" t="s">
        <v>42</v>
      </c>
      <c r="K18" s="107" t="s">
        <v>24</v>
      </c>
      <c r="L18" s="107" t="s">
        <v>34</v>
      </c>
      <c r="M18" s="107" t="s">
        <v>21</v>
      </c>
      <c r="N18" s="107" t="s">
        <v>42</v>
      </c>
      <c r="O18" s="107" t="s">
        <v>42</v>
      </c>
      <c r="P18" s="107" t="s">
        <v>41</v>
      </c>
      <c r="Q18" s="107" t="s">
        <v>21</v>
      </c>
      <c r="R18" s="107" t="s">
        <v>40</v>
      </c>
      <c r="S18" s="107" t="s">
        <v>24</v>
      </c>
      <c r="T18" s="107" t="s">
        <v>34</v>
      </c>
      <c r="U18" s="107" t="s">
        <v>21</v>
      </c>
      <c r="V18" s="107" t="s">
        <v>36</v>
      </c>
      <c r="W18" s="107" t="s">
        <v>21</v>
      </c>
      <c r="X18" s="143" t="s">
        <v>21</v>
      </c>
      <c r="Y18" s="107" t="s">
        <v>41</v>
      </c>
      <c r="Z18" s="107" t="s">
        <v>28</v>
      </c>
      <c r="AA18" s="107" t="s">
        <v>34</v>
      </c>
      <c r="AB18" s="107" t="s">
        <v>21</v>
      </c>
      <c r="AC18" s="107" t="s">
        <v>41</v>
      </c>
      <c r="AD18" s="107" t="s">
        <v>28</v>
      </c>
      <c r="AE18" s="107" t="s">
        <v>34</v>
      </c>
      <c r="AF18" s="148" t="s">
        <v>21</v>
      </c>
      <c r="AG18" s="107" t="s">
        <v>40</v>
      </c>
      <c r="AH18" s="99">
        <f t="shared" si="2"/>
        <v>9</v>
      </c>
      <c r="AI18" s="100">
        <f t="shared" si="3"/>
        <v>0</v>
      </c>
      <c r="AJ18" s="101">
        <f t="shared" si="4"/>
        <v>5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2</v>
      </c>
      <c r="AP18" s="55">
        <f t="shared" si="8"/>
        <v>3</v>
      </c>
      <c r="AQ18">
        <f t="shared" si="9"/>
        <v>0</v>
      </c>
      <c r="AR18" s="55">
        <f t="shared" si="14"/>
        <v>2</v>
      </c>
      <c r="AS18" s="55">
        <f t="shared" si="10"/>
        <v>4</v>
      </c>
      <c r="AT18" s="55">
        <f t="shared" si="11"/>
        <v>3</v>
      </c>
      <c r="AU18" s="55">
        <f t="shared" si="12"/>
        <v>2</v>
      </c>
      <c r="AV18" s="55">
        <f t="shared" si="13"/>
        <v>0</v>
      </c>
    </row>
    <row r="19" spans="1:48" ht="14">
      <c r="A19" s="19" t="s">
        <v>46</v>
      </c>
      <c r="B19" s="20" t="s">
        <v>32</v>
      </c>
      <c r="C19" s="32" t="s">
        <v>56</v>
      </c>
      <c r="D19" s="143" t="s">
        <v>35</v>
      </c>
      <c r="E19" s="107" t="s">
        <v>40</v>
      </c>
      <c r="F19" s="107" t="s">
        <v>24</v>
      </c>
      <c r="G19" s="107" t="s">
        <v>34</v>
      </c>
      <c r="H19" s="143" t="s">
        <v>35</v>
      </c>
      <c r="I19" s="107" t="s">
        <v>40</v>
      </c>
      <c r="J19" s="143" t="s">
        <v>35</v>
      </c>
      <c r="K19" s="107" t="s">
        <v>36</v>
      </c>
      <c r="L19" s="107" t="s">
        <v>24</v>
      </c>
      <c r="M19" s="107" t="s">
        <v>34</v>
      </c>
      <c r="N19" s="107" t="s">
        <v>21</v>
      </c>
      <c r="O19" s="107" t="s">
        <v>21</v>
      </c>
      <c r="P19" s="107" t="s">
        <v>28</v>
      </c>
      <c r="Q19" s="107" t="s">
        <v>34</v>
      </c>
      <c r="R19" s="143" t="s">
        <v>21</v>
      </c>
      <c r="S19" s="107" t="s">
        <v>21</v>
      </c>
      <c r="T19" s="107" t="s">
        <v>42</v>
      </c>
      <c r="U19" s="107" t="s">
        <v>28</v>
      </c>
      <c r="V19" s="107" t="s">
        <v>34</v>
      </c>
      <c r="W19" s="107" t="s">
        <v>21</v>
      </c>
      <c r="X19" s="107" t="s">
        <v>42</v>
      </c>
      <c r="Y19" s="143" t="s">
        <v>21</v>
      </c>
      <c r="Z19" s="107" t="s">
        <v>24</v>
      </c>
      <c r="AA19" s="107" t="s">
        <v>34</v>
      </c>
      <c r="AB19" s="107" t="s">
        <v>21</v>
      </c>
      <c r="AC19" s="107" t="s">
        <v>42</v>
      </c>
      <c r="AD19" s="107" t="s">
        <v>21</v>
      </c>
      <c r="AE19" s="143" t="s">
        <v>21</v>
      </c>
      <c r="AF19" s="148" t="s">
        <v>41</v>
      </c>
      <c r="AG19" s="107" t="s">
        <v>28</v>
      </c>
      <c r="AH19" s="99">
        <f t="shared" si="2"/>
        <v>9</v>
      </c>
      <c r="AI19" s="100">
        <f t="shared" si="3"/>
        <v>3</v>
      </c>
      <c r="AJ19" s="101">
        <f t="shared" si="4"/>
        <v>6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3</v>
      </c>
      <c r="AQ19">
        <f t="shared" si="9"/>
        <v>2</v>
      </c>
      <c r="AR19" s="55">
        <f t="shared" si="14"/>
        <v>2</v>
      </c>
      <c r="AS19" s="55">
        <f t="shared" si="10"/>
        <v>3</v>
      </c>
      <c r="AT19" s="55">
        <f t="shared" si="11"/>
        <v>1</v>
      </c>
      <c r="AU19" s="55">
        <f t="shared" si="12"/>
        <v>1</v>
      </c>
      <c r="AV19" s="55">
        <f t="shared" si="13"/>
        <v>0</v>
      </c>
    </row>
    <row r="20" spans="1:48" ht="14">
      <c r="A20" s="19" t="s">
        <v>46</v>
      </c>
      <c r="B20" s="34" t="s">
        <v>32</v>
      </c>
      <c r="C20" s="32" t="s">
        <v>57</v>
      </c>
      <c r="D20" s="107" t="s">
        <v>24</v>
      </c>
      <c r="E20" s="107" t="s">
        <v>34</v>
      </c>
      <c r="F20" s="107" t="s">
        <v>21</v>
      </c>
      <c r="G20" s="107" t="s">
        <v>41</v>
      </c>
      <c r="H20" s="107" t="s">
        <v>28</v>
      </c>
      <c r="I20" s="107" t="s">
        <v>34</v>
      </c>
      <c r="J20" s="107" t="s">
        <v>21</v>
      </c>
      <c r="K20" s="107" t="s">
        <v>40</v>
      </c>
      <c r="L20" s="107" t="s">
        <v>40</v>
      </c>
      <c r="M20" s="107" t="s">
        <v>40</v>
      </c>
      <c r="N20" s="107" t="s">
        <v>21</v>
      </c>
      <c r="O20" s="107" t="s">
        <v>21</v>
      </c>
      <c r="P20" s="107" t="s">
        <v>36</v>
      </c>
      <c r="Q20" s="107" t="s">
        <v>42</v>
      </c>
      <c r="R20" s="107" t="s">
        <v>28</v>
      </c>
      <c r="S20" s="107" t="s">
        <v>34</v>
      </c>
      <c r="T20" s="143" t="s">
        <v>21</v>
      </c>
      <c r="U20" s="107" t="s">
        <v>21</v>
      </c>
      <c r="V20" s="107" t="s">
        <v>40</v>
      </c>
      <c r="W20" s="107" t="s">
        <v>24</v>
      </c>
      <c r="X20" s="107" t="s">
        <v>34</v>
      </c>
      <c r="Y20" s="143" t="s">
        <v>21</v>
      </c>
      <c r="Z20" s="107" t="s">
        <v>41</v>
      </c>
      <c r="AA20" s="107" t="s">
        <v>42</v>
      </c>
      <c r="AB20" s="107" t="s">
        <v>36</v>
      </c>
      <c r="AC20" s="107" t="s">
        <v>28</v>
      </c>
      <c r="AD20" s="107" t="s">
        <v>34</v>
      </c>
      <c r="AE20" s="107" t="s">
        <v>21</v>
      </c>
      <c r="AF20" s="148" t="s">
        <v>40</v>
      </c>
      <c r="AG20" s="107" t="s">
        <v>21</v>
      </c>
      <c r="AH20" s="99">
        <f t="shared" si="2"/>
        <v>9</v>
      </c>
      <c r="AI20" s="100">
        <f t="shared" si="3"/>
        <v>0</v>
      </c>
      <c r="AJ20" s="101">
        <f t="shared" si="4"/>
        <v>5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2</v>
      </c>
      <c r="AP20" s="55">
        <f t="shared" si="8"/>
        <v>3</v>
      </c>
      <c r="AQ20">
        <f t="shared" si="9"/>
        <v>0</v>
      </c>
      <c r="AR20" s="55">
        <f t="shared" si="14"/>
        <v>5</v>
      </c>
      <c r="AS20" s="55">
        <f t="shared" si="10"/>
        <v>2</v>
      </c>
      <c r="AT20" s="55">
        <f t="shared" si="11"/>
        <v>2</v>
      </c>
      <c r="AU20" s="55">
        <f t="shared" si="12"/>
        <v>2</v>
      </c>
      <c r="AV20" s="55">
        <f t="shared" si="13"/>
        <v>0</v>
      </c>
    </row>
    <row r="21" spans="1:48" ht="14">
      <c r="A21" s="294" t="s">
        <v>46</v>
      </c>
      <c r="B21" s="37" t="s">
        <v>32</v>
      </c>
      <c r="C21" s="38" t="s">
        <v>129</v>
      </c>
      <c r="D21" s="107" t="s">
        <v>34</v>
      </c>
      <c r="E21" s="107" t="s">
        <v>21</v>
      </c>
      <c r="F21" s="143" t="s">
        <v>21</v>
      </c>
      <c r="G21" s="107" t="s">
        <v>24</v>
      </c>
      <c r="H21" s="107" t="s">
        <v>34</v>
      </c>
      <c r="I21" s="107" t="s">
        <v>21</v>
      </c>
      <c r="J21" s="107" t="s">
        <v>40</v>
      </c>
      <c r="K21" s="107" t="s">
        <v>41</v>
      </c>
      <c r="L21" s="107" t="s">
        <v>42</v>
      </c>
      <c r="M21" s="107" t="s">
        <v>28</v>
      </c>
      <c r="N21" s="107" t="s">
        <v>34</v>
      </c>
      <c r="O21" s="107" t="s">
        <v>21</v>
      </c>
      <c r="P21" s="107" t="s">
        <v>42</v>
      </c>
      <c r="Q21" s="143" t="s">
        <v>24</v>
      </c>
      <c r="R21" s="143" t="s">
        <v>34</v>
      </c>
      <c r="S21" s="107" t="s">
        <v>21</v>
      </c>
      <c r="T21" s="143" t="s">
        <v>21</v>
      </c>
      <c r="U21" s="107" t="s">
        <v>42</v>
      </c>
      <c r="V21" s="107" t="s">
        <v>24</v>
      </c>
      <c r="W21" s="107" t="s">
        <v>34</v>
      </c>
      <c r="X21" s="107" t="s">
        <v>21</v>
      </c>
      <c r="Y21" s="107" t="s">
        <v>40</v>
      </c>
      <c r="Z21" s="107" t="s">
        <v>36</v>
      </c>
      <c r="AA21" s="107" t="s">
        <v>28</v>
      </c>
      <c r="AB21" s="107" t="s">
        <v>34</v>
      </c>
      <c r="AC21" s="107" t="s">
        <v>21</v>
      </c>
      <c r="AD21" s="107" t="s">
        <v>40</v>
      </c>
      <c r="AE21" s="107" t="s">
        <v>28</v>
      </c>
      <c r="AF21" s="148" t="s">
        <v>34</v>
      </c>
      <c r="AG21" s="107" t="s">
        <v>21</v>
      </c>
      <c r="AH21" s="99">
        <f t="shared" si="2"/>
        <v>9</v>
      </c>
      <c r="AI21" s="100">
        <f t="shared" si="3"/>
        <v>0</v>
      </c>
      <c r="AJ21" s="101">
        <f t="shared" si="4"/>
        <v>6</v>
      </c>
      <c r="AK21" s="104" t="s">
        <v>48</v>
      </c>
      <c r="AM21" s="55">
        <f t="shared" si="5"/>
        <v>0</v>
      </c>
      <c r="AN21" s="55">
        <f t="shared" si="6"/>
        <v>9</v>
      </c>
      <c r="AO21" s="55">
        <f t="shared" si="7"/>
        <v>3</v>
      </c>
      <c r="AP21" s="55">
        <f t="shared" si="8"/>
        <v>3</v>
      </c>
      <c r="AQ21">
        <f t="shared" si="9"/>
        <v>0</v>
      </c>
      <c r="AR21" s="55">
        <f t="shared" si="14"/>
        <v>3</v>
      </c>
      <c r="AS21" s="55">
        <f t="shared" si="10"/>
        <v>3</v>
      </c>
      <c r="AT21" s="55">
        <f t="shared" si="11"/>
        <v>1</v>
      </c>
      <c r="AU21" s="55">
        <f t="shared" si="12"/>
        <v>1</v>
      </c>
      <c r="AV21" s="55">
        <f t="shared" si="13"/>
        <v>0</v>
      </c>
    </row>
    <row r="22" spans="1:48" ht="14">
      <c r="A22" s="433" t="s">
        <v>46</v>
      </c>
      <c r="B22" s="37" t="s">
        <v>32</v>
      </c>
      <c r="C22" s="39" t="s">
        <v>188</v>
      </c>
      <c r="D22" s="107" t="s">
        <v>41</v>
      </c>
      <c r="E22" s="107" t="s">
        <v>41</v>
      </c>
      <c r="F22" s="107" t="s">
        <v>36</v>
      </c>
      <c r="G22" s="107" t="s">
        <v>36</v>
      </c>
      <c r="H22" s="107" t="s">
        <v>21</v>
      </c>
      <c r="I22" s="107" t="s">
        <v>41</v>
      </c>
      <c r="J22" s="107" t="s">
        <v>41</v>
      </c>
      <c r="K22" s="107" t="s">
        <v>21</v>
      </c>
      <c r="L22" s="107" t="s">
        <v>21</v>
      </c>
      <c r="M22" s="107" t="s">
        <v>41</v>
      </c>
      <c r="N22" s="107" t="s">
        <v>41</v>
      </c>
      <c r="O22" s="107" t="s">
        <v>36</v>
      </c>
      <c r="P22" s="107" t="s">
        <v>21</v>
      </c>
      <c r="Q22" s="107" t="s">
        <v>41</v>
      </c>
      <c r="R22" s="107" t="s">
        <v>41</v>
      </c>
      <c r="S22" s="107" t="s">
        <v>36</v>
      </c>
      <c r="T22" s="107" t="s">
        <v>36</v>
      </c>
      <c r="U22" s="107" t="s">
        <v>21</v>
      </c>
      <c r="V22" s="107" t="s">
        <v>41</v>
      </c>
      <c r="W22" s="107" t="s">
        <v>41</v>
      </c>
      <c r="X22" s="107" t="s">
        <v>36</v>
      </c>
      <c r="Y22" s="107" t="s">
        <v>36</v>
      </c>
      <c r="Z22" s="107" t="s">
        <v>21</v>
      </c>
      <c r="AA22" s="107" t="s">
        <v>21</v>
      </c>
      <c r="AB22" s="107" t="s">
        <v>41</v>
      </c>
      <c r="AC22" s="107" t="s">
        <v>21</v>
      </c>
      <c r="AD22" s="107" t="s">
        <v>36</v>
      </c>
      <c r="AE22" s="107" t="s">
        <v>36</v>
      </c>
      <c r="AF22" s="148" t="s">
        <v>21</v>
      </c>
      <c r="AG22" s="107" t="s">
        <v>36</v>
      </c>
      <c r="AH22" s="99">
        <f t="shared" si="2"/>
        <v>9</v>
      </c>
      <c r="AI22" s="100">
        <f t="shared" si="3"/>
        <v>0</v>
      </c>
      <c r="AJ22" s="101">
        <f t="shared" si="4"/>
        <v>0</v>
      </c>
      <c r="AK22" s="104" t="s">
        <v>189</v>
      </c>
      <c r="AL22" s="98"/>
      <c r="AM22" s="55">
        <f t="shared" si="5"/>
        <v>0</v>
      </c>
      <c r="AN22" s="55">
        <f t="shared" si="6"/>
        <v>9</v>
      </c>
      <c r="AO22" s="55">
        <f t="shared" si="7"/>
        <v>0</v>
      </c>
      <c r="AP22" s="55">
        <f t="shared" si="8"/>
        <v>0</v>
      </c>
      <c r="AQ22">
        <f t="shared" si="9"/>
        <v>0</v>
      </c>
      <c r="AR22" s="55">
        <f t="shared" si="14"/>
        <v>0</v>
      </c>
      <c r="AS22" s="55">
        <f t="shared" si="10"/>
        <v>0</v>
      </c>
      <c r="AT22" s="55">
        <f t="shared" si="11"/>
        <v>11</v>
      </c>
      <c r="AU22" s="55">
        <f t="shared" si="12"/>
        <v>10</v>
      </c>
      <c r="AV22" s="55">
        <f t="shared" si="13"/>
        <v>0</v>
      </c>
    </row>
    <row r="23" spans="1:48" ht="14">
      <c r="A23" s="19"/>
      <c r="B23" s="434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48"/>
      <c r="AG23" s="107"/>
      <c r="AH23" s="99">
        <f>SUM(AN25)</f>
        <v>0</v>
      </c>
      <c r="AI23" s="100">
        <f t="shared" si="3"/>
        <v>0</v>
      </c>
      <c r="AJ23" s="101">
        <f>SUM(AO25:AP25)</f>
        <v>0</v>
      </c>
      <c r="AK23" s="373"/>
      <c r="AL23" s="98"/>
      <c r="AM23" s="55">
        <f t="shared" si="5"/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9"/>
      <c r="B24" s="367"/>
      <c r="C24" s="39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48"/>
      <c r="AG24" s="107"/>
      <c r="AH24" s="99">
        <f>SUM(AN26)</f>
        <v>0</v>
      </c>
      <c r="AI24" s="100">
        <f t="shared" si="3"/>
        <v>0</v>
      </c>
      <c r="AJ24" s="101">
        <f>SUM(AO26:AP26)</f>
        <v>0</v>
      </c>
      <c r="AK24" s="373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9"/>
      <c r="B25" s="295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48"/>
      <c r="AG25" s="107"/>
      <c r="AH25" s="99">
        <f>SUM(AN27)</f>
        <v>0</v>
      </c>
      <c r="AI25" s="100">
        <f t="shared" si="3"/>
        <v>0</v>
      </c>
      <c r="AJ25" s="101">
        <f>SUM(AO27:AP27)</f>
        <v>0</v>
      </c>
      <c r="AK25" s="228"/>
      <c r="AL25" s="98"/>
      <c r="AM25" s="55"/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8" t="s">
        <v>62</v>
      </c>
      <c r="B26" s="1258"/>
      <c r="C26" s="1258"/>
      <c r="D26" s="6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107"/>
      <c r="AE26" s="89"/>
      <c r="AF26" s="46"/>
      <c r="AG26" s="107"/>
      <c r="AH26" s="108"/>
      <c r="AI26" s="109"/>
      <c r="AJ26" s="110"/>
      <c r="AK26" s="111"/>
      <c r="AM26" s="55">
        <f>COUNTIF(D25:AG25,"日")</f>
        <v>0</v>
      </c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 t="s">
        <v>63</v>
      </c>
      <c r="B27" s="1259"/>
      <c r="C27" s="49"/>
      <c r="D27" s="1292"/>
      <c r="E27" s="1290"/>
      <c r="F27" s="1290" t="s">
        <v>163</v>
      </c>
      <c r="G27" s="1310"/>
      <c r="H27" s="1290"/>
      <c r="I27" s="1290"/>
      <c r="J27" s="1290"/>
      <c r="K27" s="1290"/>
      <c r="L27" s="1290"/>
      <c r="M27" s="1290"/>
      <c r="N27" s="1311"/>
      <c r="O27" s="1290" t="s">
        <v>164</v>
      </c>
      <c r="P27" s="1290"/>
      <c r="Q27" s="1311"/>
      <c r="R27" s="1291"/>
      <c r="S27" s="1290"/>
      <c r="T27" s="1290"/>
      <c r="U27" s="1290"/>
      <c r="V27" s="1290"/>
      <c r="W27" s="1290" t="s">
        <v>67</v>
      </c>
      <c r="X27" s="1290"/>
      <c r="Y27" s="1290"/>
      <c r="Z27" s="1290"/>
      <c r="AA27" s="1290"/>
      <c r="AB27" s="1290"/>
      <c r="AC27" s="1290"/>
      <c r="AD27" s="1290"/>
      <c r="AE27" s="1290" t="s">
        <v>84</v>
      </c>
      <c r="AF27" s="1311"/>
      <c r="AG27" s="1286"/>
      <c r="AH27" s="1333"/>
      <c r="AI27" s="1334"/>
      <c r="AJ27" s="1334"/>
      <c r="AK27" s="1335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49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336"/>
      <c r="AI28" s="1337"/>
      <c r="AJ28" s="1337"/>
      <c r="AK28" s="1338"/>
      <c r="AN28" s="55">
        <f t="shared" si="6"/>
        <v>0</v>
      </c>
      <c r="AO28" s="55">
        <f t="shared" si="7"/>
        <v>0</v>
      </c>
      <c r="AP28" s="55">
        <f t="shared" si="8"/>
        <v>0</v>
      </c>
      <c r="AQ28">
        <f t="shared" si="9"/>
        <v>0</v>
      </c>
    </row>
    <row r="29" spans="1:48" ht="14">
      <c r="A29" s="1259"/>
      <c r="B29" s="1259"/>
      <c r="C29" s="2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336"/>
      <c r="AI29" s="1337"/>
      <c r="AJ29" s="1337"/>
      <c r="AK29" s="1338"/>
      <c r="AN29" s="55">
        <f t="shared" si="6"/>
        <v>0</v>
      </c>
      <c r="AO29" s="55">
        <f t="shared" si="7"/>
        <v>0</v>
      </c>
      <c r="AP29" s="55">
        <f t="shared" si="8"/>
        <v>0</v>
      </c>
      <c r="AQ29">
        <f t="shared" si="9"/>
        <v>0</v>
      </c>
    </row>
    <row r="30" spans="1:48" ht="14">
      <c r="A30" s="1259"/>
      <c r="B30" s="1259"/>
      <c r="C30" s="50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336"/>
      <c r="AI30" s="1337"/>
      <c r="AJ30" s="1337"/>
      <c r="AK30" s="1338"/>
    </row>
    <row r="31" spans="1:48" ht="14">
      <c r="A31" s="1259"/>
      <c r="B31" s="1259"/>
      <c r="C31" s="51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7"/>
      <c r="AH31" s="1336"/>
      <c r="AI31" s="1337"/>
      <c r="AJ31" s="1337"/>
      <c r="AK31" s="1338"/>
    </row>
    <row r="32" spans="1:48" ht="14">
      <c r="A32" s="1259"/>
      <c r="B32" s="1259"/>
      <c r="C32" s="52"/>
      <c r="D32" s="1292"/>
      <c r="E32" s="1290"/>
      <c r="F32" s="1290"/>
      <c r="G32" s="1310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1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0"/>
      <c r="AD32" s="1290"/>
      <c r="AE32" s="1290"/>
      <c r="AF32" s="1311"/>
      <c r="AG32" s="1288"/>
      <c r="AH32" s="1339"/>
      <c r="AI32" s="1340"/>
      <c r="AJ32" s="1340"/>
      <c r="AK32" s="1341"/>
    </row>
    <row r="33" spans="3:33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3:33" ht="14">
      <c r="C34" s="54">
        <v>0.27083333333333298</v>
      </c>
      <c r="D34" s="55">
        <f t="shared" ref="D34:AG34" si="15">COUNTIF(D7:D24,"6：30")</f>
        <v>0</v>
      </c>
      <c r="E34" s="55">
        <f t="shared" si="15"/>
        <v>0</v>
      </c>
      <c r="F34" s="55">
        <f t="shared" si="15"/>
        <v>0</v>
      </c>
      <c r="G34" s="55">
        <f t="shared" si="15"/>
        <v>0</v>
      </c>
      <c r="H34" s="55">
        <f t="shared" si="15"/>
        <v>0</v>
      </c>
      <c r="I34" s="55">
        <f t="shared" si="15"/>
        <v>0</v>
      </c>
      <c r="J34" s="55">
        <f t="shared" si="15"/>
        <v>0</v>
      </c>
      <c r="K34" s="55">
        <f t="shared" si="15"/>
        <v>0</v>
      </c>
      <c r="L34" s="55">
        <f t="shared" si="15"/>
        <v>0</v>
      </c>
      <c r="M34" s="55">
        <f t="shared" si="15"/>
        <v>0</v>
      </c>
      <c r="N34" s="55">
        <f t="shared" si="15"/>
        <v>0</v>
      </c>
      <c r="O34" s="55">
        <f t="shared" si="15"/>
        <v>0</v>
      </c>
      <c r="P34" s="55">
        <f t="shared" si="15"/>
        <v>0</v>
      </c>
      <c r="Q34" s="55">
        <f t="shared" si="15"/>
        <v>0</v>
      </c>
      <c r="R34" s="55">
        <f t="shared" si="15"/>
        <v>0</v>
      </c>
      <c r="S34" s="55">
        <f t="shared" si="15"/>
        <v>0</v>
      </c>
      <c r="T34" s="55">
        <f t="shared" si="15"/>
        <v>0</v>
      </c>
      <c r="U34" s="55">
        <f t="shared" si="15"/>
        <v>0</v>
      </c>
      <c r="V34" s="55">
        <f t="shared" si="15"/>
        <v>0</v>
      </c>
      <c r="W34" s="55">
        <f t="shared" si="15"/>
        <v>0</v>
      </c>
      <c r="X34" s="55">
        <f t="shared" si="15"/>
        <v>0</v>
      </c>
      <c r="Y34" s="55">
        <f t="shared" si="15"/>
        <v>0</v>
      </c>
      <c r="Z34" s="55">
        <f t="shared" si="15"/>
        <v>0</v>
      </c>
      <c r="AA34" s="55">
        <f t="shared" si="15"/>
        <v>0</v>
      </c>
      <c r="AB34" s="55">
        <f t="shared" si="15"/>
        <v>0</v>
      </c>
      <c r="AC34" s="55">
        <f t="shared" si="15"/>
        <v>0</v>
      </c>
      <c r="AD34" s="55">
        <f t="shared" si="15"/>
        <v>0</v>
      </c>
      <c r="AE34" s="55">
        <f t="shared" si="15"/>
        <v>0</v>
      </c>
      <c r="AF34" s="55">
        <f t="shared" si="15"/>
        <v>0</v>
      </c>
      <c r="AG34" s="55">
        <f t="shared" si="15"/>
        <v>0</v>
      </c>
    </row>
    <row r="35" spans="3:33" ht="14">
      <c r="C35" s="54">
        <v>0.41666666666666702</v>
      </c>
      <c r="D35" s="55">
        <f t="shared" ref="D35:AG35" si="16">COUNTIF(D8:D25,"10:00")</f>
        <v>0</v>
      </c>
      <c r="E35" s="55">
        <f t="shared" si="16"/>
        <v>0</v>
      </c>
      <c r="F35" s="55">
        <f t="shared" si="16"/>
        <v>0</v>
      </c>
      <c r="G35" s="55">
        <f t="shared" si="16"/>
        <v>0</v>
      </c>
      <c r="H35" s="55">
        <f t="shared" si="16"/>
        <v>0</v>
      </c>
      <c r="I35" s="55">
        <f t="shared" si="16"/>
        <v>0</v>
      </c>
      <c r="J35" s="55">
        <f t="shared" si="16"/>
        <v>0</v>
      </c>
      <c r="K35" s="55">
        <f t="shared" si="16"/>
        <v>0</v>
      </c>
      <c r="L35" s="55">
        <f t="shared" si="16"/>
        <v>0</v>
      </c>
      <c r="M35" s="55">
        <f t="shared" si="16"/>
        <v>0</v>
      </c>
      <c r="N35" s="55">
        <f t="shared" si="16"/>
        <v>0</v>
      </c>
      <c r="O35" s="55">
        <f t="shared" si="16"/>
        <v>0</v>
      </c>
      <c r="P35" s="55">
        <f t="shared" si="16"/>
        <v>0</v>
      </c>
      <c r="Q35" s="55">
        <f t="shared" si="16"/>
        <v>0</v>
      </c>
      <c r="R35" s="55">
        <f t="shared" si="16"/>
        <v>0</v>
      </c>
      <c r="S35" s="55">
        <f t="shared" si="16"/>
        <v>0</v>
      </c>
      <c r="T35" s="55">
        <f t="shared" si="16"/>
        <v>0</v>
      </c>
      <c r="U35" s="55">
        <f t="shared" si="16"/>
        <v>0</v>
      </c>
      <c r="V35" s="55">
        <f t="shared" si="16"/>
        <v>0</v>
      </c>
      <c r="W35" s="55">
        <f t="shared" si="16"/>
        <v>0</v>
      </c>
      <c r="X35" s="55">
        <f t="shared" si="16"/>
        <v>0</v>
      </c>
      <c r="Y35" s="55">
        <f t="shared" si="16"/>
        <v>0</v>
      </c>
      <c r="Z35" s="55">
        <f t="shared" si="16"/>
        <v>0</v>
      </c>
      <c r="AA35" s="55">
        <f t="shared" si="16"/>
        <v>0</v>
      </c>
      <c r="AB35" s="55">
        <f t="shared" si="16"/>
        <v>0</v>
      </c>
      <c r="AC35" s="55">
        <f t="shared" si="16"/>
        <v>0</v>
      </c>
      <c r="AD35" s="55">
        <f t="shared" si="16"/>
        <v>0</v>
      </c>
      <c r="AE35" s="55">
        <f t="shared" si="16"/>
        <v>0</v>
      </c>
      <c r="AF35" s="55">
        <f t="shared" si="16"/>
        <v>0</v>
      </c>
      <c r="AG35" s="55">
        <f t="shared" si="16"/>
        <v>0</v>
      </c>
    </row>
    <row r="36" spans="3:33" ht="14">
      <c r="C36" t="s">
        <v>69</v>
      </c>
      <c r="D36" s="55">
        <f t="shared" ref="D36:AG36" si="17">COUNTIF(D8:D26,"2早")</f>
        <v>1</v>
      </c>
      <c r="E36" s="55">
        <f t="shared" si="17"/>
        <v>1</v>
      </c>
      <c r="F36" s="55">
        <f t="shared" si="17"/>
        <v>1</v>
      </c>
      <c r="G36" s="55">
        <f t="shared" si="17"/>
        <v>1</v>
      </c>
      <c r="H36" s="55">
        <f t="shared" si="17"/>
        <v>1</v>
      </c>
      <c r="I36" s="55">
        <f t="shared" si="17"/>
        <v>1</v>
      </c>
      <c r="J36" s="55">
        <f t="shared" si="17"/>
        <v>1</v>
      </c>
      <c r="K36" s="55">
        <f t="shared" si="17"/>
        <v>1</v>
      </c>
      <c r="L36" s="55">
        <f t="shared" si="17"/>
        <v>1</v>
      </c>
      <c r="M36" s="55">
        <f t="shared" si="17"/>
        <v>1</v>
      </c>
      <c r="N36" s="55">
        <f t="shared" si="17"/>
        <v>1</v>
      </c>
      <c r="O36" s="55">
        <f t="shared" si="17"/>
        <v>1</v>
      </c>
      <c r="P36" s="55">
        <f t="shared" si="17"/>
        <v>1</v>
      </c>
      <c r="Q36" s="55">
        <f t="shared" si="17"/>
        <v>1</v>
      </c>
      <c r="R36" s="55">
        <f t="shared" si="17"/>
        <v>1</v>
      </c>
      <c r="S36" s="55">
        <f t="shared" si="17"/>
        <v>1</v>
      </c>
      <c r="T36" s="55">
        <f t="shared" si="17"/>
        <v>1</v>
      </c>
      <c r="U36" s="55">
        <f t="shared" si="17"/>
        <v>1</v>
      </c>
      <c r="V36" s="55">
        <f t="shared" si="17"/>
        <v>1</v>
      </c>
      <c r="W36" s="55">
        <f t="shared" si="17"/>
        <v>1</v>
      </c>
      <c r="X36" s="55">
        <f t="shared" si="17"/>
        <v>1</v>
      </c>
      <c r="Y36" s="55">
        <f t="shared" si="17"/>
        <v>1</v>
      </c>
      <c r="Z36" s="55">
        <f t="shared" si="17"/>
        <v>1</v>
      </c>
      <c r="AA36" s="55">
        <f t="shared" si="17"/>
        <v>1</v>
      </c>
      <c r="AB36" s="55">
        <f t="shared" si="17"/>
        <v>1</v>
      </c>
      <c r="AC36" s="55">
        <f t="shared" si="17"/>
        <v>1</v>
      </c>
      <c r="AD36" s="55">
        <f t="shared" si="17"/>
        <v>1</v>
      </c>
      <c r="AE36" s="55">
        <f t="shared" si="17"/>
        <v>1</v>
      </c>
      <c r="AF36" s="55">
        <f t="shared" si="17"/>
        <v>1</v>
      </c>
      <c r="AG36" s="55">
        <f t="shared" si="17"/>
        <v>1</v>
      </c>
    </row>
    <row r="37" spans="3:33" ht="14" outlineLevel="1">
      <c r="C37" t="s">
        <v>42</v>
      </c>
      <c r="D37" s="55">
        <f t="shared" ref="D37:AG37" si="18">COUNTIF(D8:D25,"2オ")</f>
        <v>1</v>
      </c>
      <c r="E37" s="55">
        <f t="shared" si="18"/>
        <v>1</v>
      </c>
      <c r="F37" s="55">
        <f t="shared" si="18"/>
        <v>1</v>
      </c>
      <c r="G37" s="55">
        <f t="shared" si="18"/>
        <v>1</v>
      </c>
      <c r="H37" s="55">
        <f t="shared" si="18"/>
        <v>1</v>
      </c>
      <c r="I37" s="55">
        <f t="shared" si="18"/>
        <v>1</v>
      </c>
      <c r="J37" s="55">
        <f t="shared" si="18"/>
        <v>1</v>
      </c>
      <c r="K37" s="55">
        <f t="shared" si="18"/>
        <v>1</v>
      </c>
      <c r="L37" s="55">
        <f t="shared" si="18"/>
        <v>1</v>
      </c>
      <c r="M37" s="55">
        <f t="shared" si="18"/>
        <v>1</v>
      </c>
      <c r="N37" s="55">
        <f t="shared" si="18"/>
        <v>1</v>
      </c>
      <c r="O37" s="55">
        <f t="shared" si="18"/>
        <v>1</v>
      </c>
      <c r="P37" s="55">
        <f t="shared" si="18"/>
        <v>1</v>
      </c>
      <c r="Q37" s="55">
        <f t="shared" si="18"/>
        <v>1</v>
      </c>
      <c r="R37" s="55">
        <f t="shared" si="18"/>
        <v>1</v>
      </c>
      <c r="S37" s="55">
        <f t="shared" si="18"/>
        <v>1</v>
      </c>
      <c r="T37" s="55">
        <f t="shared" si="18"/>
        <v>1</v>
      </c>
      <c r="U37" s="55">
        <f t="shared" si="18"/>
        <v>1</v>
      </c>
      <c r="V37" s="55">
        <f t="shared" si="18"/>
        <v>1</v>
      </c>
      <c r="W37" s="55">
        <f t="shared" si="18"/>
        <v>1</v>
      </c>
      <c r="X37" s="55">
        <f t="shared" si="18"/>
        <v>1</v>
      </c>
      <c r="Y37" s="55">
        <f t="shared" si="18"/>
        <v>1</v>
      </c>
      <c r="Z37" s="55">
        <f t="shared" si="18"/>
        <v>1</v>
      </c>
      <c r="AA37" s="55">
        <f t="shared" si="18"/>
        <v>1</v>
      </c>
      <c r="AB37" s="55">
        <f t="shared" si="18"/>
        <v>1</v>
      </c>
      <c r="AC37" s="55">
        <f t="shared" si="18"/>
        <v>1</v>
      </c>
      <c r="AD37" s="55">
        <f t="shared" si="18"/>
        <v>1</v>
      </c>
      <c r="AE37" s="55">
        <f t="shared" si="18"/>
        <v>1</v>
      </c>
      <c r="AF37" s="55">
        <f t="shared" si="18"/>
        <v>1</v>
      </c>
      <c r="AG37" s="55">
        <f t="shared" si="18"/>
        <v>1</v>
      </c>
    </row>
    <row r="38" spans="3:33" s="1" customFormat="1" ht="14" outlineLevel="1">
      <c r="C38" s="1" t="s">
        <v>24</v>
      </c>
      <c r="D38" s="55">
        <f t="shared" ref="D38:AG38" si="19">COUNTIF(D8:D25,"2－")</f>
        <v>1</v>
      </c>
      <c r="E38" s="55">
        <f t="shared" si="19"/>
        <v>1</v>
      </c>
      <c r="F38" s="55">
        <f t="shared" si="19"/>
        <v>1</v>
      </c>
      <c r="G38" s="55">
        <f t="shared" si="19"/>
        <v>1</v>
      </c>
      <c r="H38" s="55">
        <f t="shared" si="19"/>
        <v>1</v>
      </c>
      <c r="I38" s="55">
        <f t="shared" si="19"/>
        <v>1</v>
      </c>
      <c r="J38" s="55">
        <f t="shared" si="19"/>
        <v>1</v>
      </c>
      <c r="K38" s="55">
        <f t="shared" si="19"/>
        <v>1</v>
      </c>
      <c r="L38" s="55">
        <f t="shared" si="19"/>
        <v>1</v>
      </c>
      <c r="M38" s="55">
        <f t="shared" si="19"/>
        <v>1</v>
      </c>
      <c r="N38" s="55">
        <f t="shared" si="19"/>
        <v>1</v>
      </c>
      <c r="O38" s="55">
        <f t="shared" si="19"/>
        <v>1</v>
      </c>
      <c r="P38" s="55">
        <f t="shared" si="19"/>
        <v>1</v>
      </c>
      <c r="Q38" s="55">
        <f t="shared" si="19"/>
        <v>1</v>
      </c>
      <c r="R38" s="55">
        <f t="shared" si="19"/>
        <v>1</v>
      </c>
      <c r="S38" s="55">
        <f t="shared" si="19"/>
        <v>1</v>
      </c>
      <c r="T38" s="55">
        <f t="shared" si="19"/>
        <v>1</v>
      </c>
      <c r="U38" s="55">
        <f t="shared" si="19"/>
        <v>1</v>
      </c>
      <c r="V38" s="55">
        <f t="shared" si="19"/>
        <v>1</v>
      </c>
      <c r="W38" s="55">
        <f t="shared" si="19"/>
        <v>1</v>
      </c>
      <c r="X38" s="55">
        <f t="shared" si="19"/>
        <v>1</v>
      </c>
      <c r="Y38" s="55">
        <f t="shared" si="19"/>
        <v>1</v>
      </c>
      <c r="Z38" s="55">
        <f t="shared" si="19"/>
        <v>1</v>
      </c>
      <c r="AA38" s="55">
        <f t="shared" si="19"/>
        <v>1</v>
      </c>
      <c r="AB38" s="55">
        <f t="shared" si="19"/>
        <v>1</v>
      </c>
      <c r="AC38" s="55">
        <f t="shared" si="19"/>
        <v>1</v>
      </c>
      <c r="AD38" s="55">
        <f t="shared" si="19"/>
        <v>1</v>
      </c>
      <c r="AE38" s="55">
        <f t="shared" si="19"/>
        <v>1</v>
      </c>
      <c r="AF38" s="55">
        <f t="shared" si="19"/>
        <v>1</v>
      </c>
      <c r="AG38" s="55">
        <f t="shared" si="19"/>
        <v>1</v>
      </c>
    </row>
    <row r="39" spans="3:33" s="1" customFormat="1" ht="14" outlineLevel="1">
      <c r="C39" s="1" t="s">
        <v>41</v>
      </c>
      <c r="D39" s="55">
        <f t="shared" ref="D39:AG39" si="20">COUNTIF(D8:D25,"3早")</f>
        <v>1</v>
      </c>
      <c r="E39" s="55">
        <f t="shared" si="20"/>
        <v>1</v>
      </c>
      <c r="F39" s="55">
        <f t="shared" si="20"/>
        <v>1</v>
      </c>
      <c r="G39" s="55">
        <f t="shared" si="20"/>
        <v>1</v>
      </c>
      <c r="H39" s="55">
        <f t="shared" si="20"/>
        <v>1</v>
      </c>
      <c r="I39" s="55">
        <f t="shared" si="20"/>
        <v>1</v>
      </c>
      <c r="J39" s="55">
        <f t="shared" si="20"/>
        <v>1</v>
      </c>
      <c r="K39" s="55">
        <f t="shared" si="20"/>
        <v>1</v>
      </c>
      <c r="L39" s="55">
        <f t="shared" si="20"/>
        <v>1</v>
      </c>
      <c r="M39" s="55">
        <f t="shared" si="20"/>
        <v>1</v>
      </c>
      <c r="N39" s="55">
        <f t="shared" si="20"/>
        <v>1</v>
      </c>
      <c r="O39" s="55">
        <f t="shared" si="20"/>
        <v>1</v>
      </c>
      <c r="P39" s="55">
        <f t="shared" si="20"/>
        <v>1</v>
      </c>
      <c r="Q39" s="55">
        <f t="shared" si="20"/>
        <v>1</v>
      </c>
      <c r="R39" s="55">
        <f t="shared" si="20"/>
        <v>1</v>
      </c>
      <c r="S39" s="55">
        <f t="shared" si="20"/>
        <v>1</v>
      </c>
      <c r="T39" s="55">
        <f t="shared" si="20"/>
        <v>1</v>
      </c>
      <c r="U39" s="55">
        <f t="shared" si="20"/>
        <v>1</v>
      </c>
      <c r="V39" s="55">
        <f t="shared" si="20"/>
        <v>1</v>
      </c>
      <c r="W39" s="55">
        <f t="shared" si="20"/>
        <v>1</v>
      </c>
      <c r="X39" s="55">
        <f t="shared" si="20"/>
        <v>1</v>
      </c>
      <c r="Y39" s="55">
        <f t="shared" si="20"/>
        <v>1</v>
      </c>
      <c r="Z39" s="55">
        <f t="shared" si="20"/>
        <v>1</v>
      </c>
      <c r="AA39" s="55">
        <f t="shared" si="20"/>
        <v>1</v>
      </c>
      <c r="AB39" s="55">
        <f t="shared" si="20"/>
        <v>1</v>
      </c>
      <c r="AC39" s="55">
        <f t="shared" si="20"/>
        <v>1</v>
      </c>
      <c r="AD39" s="55">
        <f t="shared" si="20"/>
        <v>1</v>
      </c>
      <c r="AE39" s="55">
        <f t="shared" si="20"/>
        <v>1</v>
      </c>
      <c r="AF39" s="55">
        <f t="shared" si="20"/>
        <v>1</v>
      </c>
      <c r="AG39" s="55">
        <f t="shared" si="20"/>
        <v>1</v>
      </c>
    </row>
    <row r="40" spans="3:33" s="1" customFormat="1" ht="14" outlineLevel="1">
      <c r="C40" s="1" t="s">
        <v>36</v>
      </c>
      <c r="D40" s="55">
        <f t="shared" ref="D40:AG40" si="21">COUNTIF(D8:D25,"3オ")</f>
        <v>1</v>
      </c>
      <c r="E40" s="55">
        <f t="shared" si="21"/>
        <v>1</v>
      </c>
      <c r="F40" s="55">
        <f t="shared" si="21"/>
        <v>1</v>
      </c>
      <c r="G40" s="55">
        <f t="shared" si="21"/>
        <v>1</v>
      </c>
      <c r="H40" s="55">
        <f t="shared" si="21"/>
        <v>1</v>
      </c>
      <c r="I40" s="55">
        <f t="shared" si="21"/>
        <v>1</v>
      </c>
      <c r="J40" s="55">
        <f t="shared" si="21"/>
        <v>1</v>
      </c>
      <c r="K40" s="55">
        <f t="shared" si="21"/>
        <v>1</v>
      </c>
      <c r="L40" s="55">
        <f t="shared" si="21"/>
        <v>1</v>
      </c>
      <c r="M40" s="55">
        <f t="shared" si="21"/>
        <v>1</v>
      </c>
      <c r="N40" s="55">
        <f t="shared" si="21"/>
        <v>1</v>
      </c>
      <c r="O40" s="55">
        <f t="shared" si="21"/>
        <v>1</v>
      </c>
      <c r="P40" s="55">
        <f t="shared" si="21"/>
        <v>1</v>
      </c>
      <c r="Q40" s="55">
        <f t="shared" si="21"/>
        <v>1</v>
      </c>
      <c r="R40" s="55">
        <f t="shared" si="21"/>
        <v>1</v>
      </c>
      <c r="S40" s="55">
        <f t="shared" si="21"/>
        <v>1</v>
      </c>
      <c r="T40" s="55">
        <f t="shared" si="21"/>
        <v>1</v>
      </c>
      <c r="U40" s="55">
        <f t="shared" si="21"/>
        <v>1</v>
      </c>
      <c r="V40" s="55">
        <f t="shared" si="21"/>
        <v>1</v>
      </c>
      <c r="W40" s="55">
        <f t="shared" si="21"/>
        <v>1</v>
      </c>
      <c r="X40" s="55">
        <f t="shared" si="21"/>
        <v>1</v>
      </c>
      <c r="Y40" s="55">
        <f t="shared" si="21"/>
        <v>1</v>
      </c>
      <c r="Z40" s="55">
        <f t="shared" si="21"/>
        <v>1</v>
      </c>
      <c r="AA40" s="55">
        <f t="shared" si="21"/>
        <v>1</v>
      </c>
      <c r="AB40" s="55">
        <f t="shared" si="21"/>
        <v>1</v>
      </c>
      <c r="AC40" s="55">
        <f t="shared" si="21"/>
        <v>1</v>
      </c>
      <c r="AD40" s="55">
        <f t="shared" si="21"/>
        <v>1</v>
      </c>
      <c r="AE40" s="55">
        <f t="shared" si="21"/>
        <v>1</v>
      </c>
      <c r="AF40" s="55">
        <f t="shared" si="21"/>
        <v>1</v>
      </c>
      <c r="AG40" s="55">
        <f t="shared" si="21"/>
        <v>1</v>
      </c>
    </row>
    <row r="41" spans="3:33" s="1" customFormat="1" ht="14" outlineLevel="1">
      <c r="C41" s="1" t="s">
        <v>28</v>
      </c>
      <c r="D41" s="55">
        <f t="shared" ref="D41:AG41" si="22">COUNTIF(D8:D25,"3－")</f>
        <v>1</v>
      </c>
      <c r="E41" s="55">
        <f t="shared" si="22"/>
        <v>1</v>
      </c>
      <c r="F41" s="55">
        <f t="shared" si="22"/>
        <v>1</v>
      </c>
      <c r="G41" s="55">
        <f t="shared" si="22"/>
        <v>1</v>
      </c>
      <c r="H41" s="55">
        <f t="shared" si="22"/>
        <v>1</v>
      </c>
      <c r="I41" s="55">
        <f t="shared" si="22"/>
        <v>1</v>
      </c>
      <c r="J41" s="55">
        <f t="shared" si="22"/>
        <v>1</v>
      </c>
      <c r="K41" s="55">
        <f t="shared" si="22"/>
        <v>1</v>
      </c>
      <c r="L41" s="55">
        <f t="shared" si="22"/>
        <v>1</v>
      </c>
      <c r="M41" s="55">
        <f t="shared" si="22"/>
        <v>1</v>
      </c>
      <c r="N41" s="55">
        <f t="shared" si="22"/>
        <v>1</v>
      </c>
      <c r="O41" s="55">
        <f t="shared" si="22"/>
        <v>1</v>
      </c>
      <c r="P41" s="55">
        <f t="shared" si="22"/>
        <v>1</v>
      </c>
      <c r="Q41" s="55">
        <f t="shared" si="22"/>
        <v>1</v>
      </c>
      <c r="R41" s="55">
        <f t="shared" si="22"/>
        <v>1</v>
      </c>
      <c r="S41" s="55">
        <f t="shared" si="22"/>
        <v>1</v>
      </c>
      <c r="T41" s="55">
        <f t="shared" si="22"/>
        <v>1</v>
      </c>
      <c r="U41" s="55">
        <f t="shared" si="22"/>
        <v>1</v>
      </c>
      <c r="V41" s="55">
        <f t="shared" si="22"/>
        <v>1</v>
      </c>
      <c r="W41" s="55">
        <f t="shared" si="22"/>
        <v>1</v>
      </c>
      <c r="X41" s="55">
        <f t="shared" si="22"/>
        <v>1</v>
      </c>
      <c r="Y41" s="55">
        <f t="shared" si="22"/>
        <v>1</v>
      </c>
      <c r="Z41" s="55">
        <f t="shared" si="22"/>
        <v>1</v>
      </c>
      <c r="AA41" s="55">
        <f t="shared" si="22"/>
        <v>1</v>
      </c>
      <c r="AB41" s="55">
        <f t="shared" si="22"/>
        <v>1</v>
      </c>
      <c r="AC41" s="55">
        <f t="shared" si="22"/>
        <v>1</v>
      </c>
      <c r="AD41" s="55">
        <f t="shared" si="22"/>
        <v>1</v>
      </c>
      <c r="AE41" s="55">
        <f t="shared" si="22"/>
        <v>1</v>
      </c>
      <c r="AF41" s="55">
        <f t="shared" si="22"/>
        <v>1</v>
      </c>
      <c r="AG41" s="55">
        <f t="shared" si="22"/>
        <v>1</v>
      </c>
    </row>
    <row r="42" spans="3:33" s="1" customFormat="1" ht="14"/>
    <row r="43" spans="3:33" s="1" customFormat="1" ht="14"/>
    <row r="44" spans="3:33" s="1" customFormat="1" ht="14"/>
  </sheetData>
  <mergeCells count="50">
    <mergeCell ref="Y1:AG1"/>
    <mergeCell ref="AH1:AK1"/>
    <mergeCell ref="A2:C2"/>
    <mergeCell ref="E2:J2"/>
    <mergeCell ref="Y2:AG2"/>
    <mergeCell ref="AH2:AK2"/>
    <mergeCell ref="AH4:AJ4"/>
    <mergeCell ref="A26:C26"/>
    <mergeCell ref="A4:A7"/>
    <mergeCell ref="B4:B7"/>
    <mergeCell ref="C4:C6"/>
    <mergeCell ref="D4:J4"/>
    <mergeCell ref="K4:Q4"/>
    <mergeCell ref="R4:X4"/>
    <mergeCell ref="Y4:AE4"/>
    <mergeCell ref="AF4:AG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K4:AK7"/>
    <mergeCell ref="M1:R2"/>
    <mergeCell ref="A27:B32"/>
    <mergeCell ref="AH27:AK3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8">
    <cfRule type="expression" dxfId="8555" priority="196">
      <formula>COUNTIF(D8,"*有*")</formula>
    </cfRule>
  </conditionalFormatting>
  <conditionalFormatting sqref="D18:D22">
    <cfRule type="expression" dxfId="8554" priority="402" stopIfTrue="1">
      <formula>AND(WEEKDAY(D$5)=1)</formula>
    </cfRule>
  </conditionalFormatting>
  <conditionalFormatting sqref="D21">
    <cfRule type="expression" dxfId="8553" priority="48">
      <formula>AND(WEEKDAY(D$5)=1)</formula>
    </cfRule>
    <cfRule type="expression" dxfId="8552" priority="45">
      <formula>COUNTIF(D21,"*有*")</formula>
    </cfRule>
  </conditionalFormatting>
  <conditionalFormatting sqref="D11:E14">
    <cfRule type="expression" dxfId="8551" priority="413" stopIfTrue="1">
      <formula>AND(WEEKDAY(D$5)=1)</formula>
    </cfRule>
  </conditionalFormatting>
  <conditionalFormatting sqref="D8:F8">
    <cfRule type="expression" dxfId="8550" priority="39" stopIfTrue="1">
      <formula>AND(WEEKDAY(D$5)=1)</formula>
    </cfRule>
  </conditionalFormatting>
  <conditionalFormatting sqref="D23:G23">
    <cfRule type="expression" dxfId="8549" priority="543" stopIfTrue="1">
      <formula>AND(WEEKDAY(D$5)=1)</formula>
    </cfRule>
  </conditionalFormatting>
  <conditionalFormatting sqref="D8:H8">
    <cfRule type="expression" dxfId="8548" priority="26" stopIfTrue="1">
      <formula>AND(WEEKDAY(D$5)=1)</formula>
    </cfRule>
    <cfRule type="expression" dxfId="8547" priority="38">
      <formula>AND(WEEKDAY(D$5)=1)</formula>
    </cfRule>
  </conditionalFormatting>
  <conditionalFormatting sqref="D11:H11">
    <cfRule type="expression" dxfId="8546" priority="142">
      <formula>AND(WEEKDAY(D$5)=1)</formula>
    </cfRule>
    <cfRule type="expression" dxfId="8545" priority="49" stopIfTrue="1">
      <formula>AND(WEEKDAY(D$5)=1)</formula>
    </cfRule>
  </conditionalFormatting>
  <conditionalFormatting sqref="D15:H15">
    <cfRule type="expression" dxfId="8544" priority="124">
      <formula>AND(WEEKDAY(D$5)=1)</formula>
    </cfRule>
  </conditionalFormatting>
  <conditionalFormatting sqref="D5:I7 L5:AG7 J5:K8 L8:M8 D24:AB24">
    <cfRule type="expression" dxfId="8543" priority="359" stopIfTrue="1">
      <formula>AND(WEEKDAY(D$5)=1)</formula>
    </cfRule>
  </conditionalFormatting>
  <conditionalFormatting sqref="D15:I15">
    <cfRule type="expression" dxfId="8542" priority="125" stopIfTrue="1">
      <formula>AND(WEEKDAY(D$5)=1)</formula>
    </cfRule>
  </conditionalFormatting>
  <conditionalFormatting sqref="D15:I16">
    <cfRule type="expression" dxfId="8541" priority="531" stopIfTrue="1">
      <formula>AND(WEEKDAY(D$5)=1)</formula>
    </cfRule>
    <cfRule type="expression" dxfId="8540" priority="496" stopIfTrue="1">
      <formula>AND(WEEKDAY(D$5)=1)</formula>
    </cfRule>
  </conditionalFormatting>
  <conditionalFormatting sqref="D14:N14">
    <cfRule type="expression" dxfId="8539" priority="424" stopIfTrue="1">
      <formula>AND(WEEKDAY(D$5)=1)</formula>
    </cfRule>
  </conditionalFormatting>
  <conditionalFormatting sqref="D17:O17">
    <cfRule type="expression" dxfId="8538" priority="133" stopIfTrue="1">
      <formula>AND(WEEKDAY(D$5)=1)</formula>
    </cfRule>
  </conditionalFormatting>
  <conditionalFormatting sqref="D21:P21">
    <cfRule type="expression" dxfId="8537" priority="517" stopIfTrue="1">
      <formula>AND(WEEKDAY(D$5)=1)</formula>
    </cfRule>
  </conditionalFormatting>
  <conditionalFormatting sqref="D25:AF25">
    <cfRule type="expression" dxfId="8536" priority="434" stopIfTrue="1">
      <formula>AND(WEEKDAY(D$5)=1)</formula>
    </cfRule>
  </conditionalFormatting>
  <conditionalFormatting sqref="E18:E20">
    <cfRule type="expression" dxfId="8535" priority="418" stopIfTrue="1">
      <formula>AND(WEEKDAY(E$5)=1)</formula>
    </cfRule>
  </conditionalFormatting>
  <conditionalFormatting sqref="E21">
    <cfRule type="expression" dxfId="8534" priority="46" stopIfTrue="1">
      <formula>AND(WEEKDAY(E$5)=1)</formula>
    </cfRule>
  </conditionalFormatting>
  <conditionalFormatting sqref="E18:G18">
    <cfRule type="expression" dxfId="8533" priority="534" stopIfTrue="1">
      <formula>AND(WEEKDAY(E$5)=1)</formula>
    </cfRule>
  </conditionalFormatting>
  <conditionalFormatting sqref="E10:H10">
    <cfRule type="expression" dxfId="8532" priority="247" stopIfTrue="1">
      <formula>AND(WEEKDAY(E$5)=1)</formula>
    </cfRule>
  </conditionalFormatting>
  <conditionalFormatting sqref="E22:T22 AB22:AF22">
    <cfRule type="expression" dxfId="8531" priority="411" stopIfTrue="1">
      <formula>AND(WEEKDAY(E$5)=1)</formula>
    </cfRule>
  </conditionalFormatting>
  <conditionalFormatting sqref="F9 I9">
    <cfRule type="expression" dxfId="8530" priority="392" stopIfTrue="1">
      <formula>AND(WEEKDAY(F$5)=1)</formula>
    </cfRule>
  </conditionalFormatting>
  <conditionalFormatting sqref="F18:F19">
    <cfRule type="expression" dxfId="8529" priority="416" stopIfTrue="1">
      <formula>AND(WEEKDAY(F$5)=1)</formula>
    </cfRule>
  </conditionalFormatting>
  <conditionalFormatting sqref="F20">
    <cfRule type="expression" dxfId="8528" priority="246" stopIfTrue="1">
      <formula>AND(WEEKDAY(F$5)=1)</formula>
    </cfRule>
  </conditionalFormatting>
  <conditionalFormatting sqref="F11:H12">
    <cfRule type="expression" dxfId="8527" priority="348" stopIfTrue="1">
      <formula>AND(WEEKDAY(F$5)=1)</formula>
    </cfRule>
  </conditionalFormatting>
  <conditionalFormatting sqref="F11:I11">
    <cfRule type="expression" dxfId="8526" priority="393" stopIfTrue="1">
      <formula>AND(WEEKDAY(F$5)=1)</formula>
    </cfRule>
  </conditionalFormatting>
  <conditionalFormatting sqref="F13:I13">
    <cfRule type="expression" dxfId="8525" priority="381" stopIfTrue="1">
      <formula>AND(WEEKDAY(F$5)=1)</formula>
    </cfRule>
  </conditionalFormatting>
  <conditionalFormatting sqref="G17:G18">
    <cfRule type="expression" dxfId="8524" priority="287" stopIfTrue="1">
      <formula>AND(WEEKDAY(G$5)=1)</formula>
    </cfRule>
  </conditionalFormatting>
  <conditionalFormatting sqref="G18:G20">
    <cfRule type="expression" dxfId="8523" priority="417" stopIfTrue="1">
      <formula>AND(WEEKDAY(G$5)=1)</formula>
    </cfRule>
  </conditionalFormatting>
  <conditionalFormatting sqref="G20">
    <cfRule type="expression" dxfId="8522" priority="535" stopIfTrue="1">
      <formula>AND(WEEKDAY(G$5)=1)</formula>
    </cfRule>
  </conditionalFormatting>
  <conditionalFormatting sqref="G21:G23">
    <cfRule type="expression" dxfId="8521" priority="278" stopIfTrue="1">
      <formula>AND(WEEKDAY(G$5)=1)</formula>
    </cfRule>
  </conditionalFormatting>
  <conditionalFormatting sqref="G8:H9">
    <cfRule type="expression" dxfId="8520" priority="40" stopIfTrue="1">
      <formula>AND(WEEKDAY(G$5)=1)</formula>
    </cfRule>
  </conditionalFormatting>
  <conditionalFormatting sqref="G15:I15">
    <cfRule type="expression" dxfId="8519" priority="117" stopIfTrue="1">
      <formula>AND(WEEKDAY(G$5)=1)</formula>
    </cfRule>
  </conditionalFormatting>
  <conditionalFormatting sqref="G19:Z19">
    <cfRule type="expression" dxfId="8518" priority="317" stopIfTrue="1">
      <formula>AND(WEEKDAY(G$5)=1)</formula>
    </cfRule>
  </conditionalFormatting>
  <conditionalFormatting sqref="H12:I12 F13:M13">
    <cfRule type="expression" dxfId="8517" priority="395" stopIfTrue="1">
      <formula>AND(WEEKDAY(F$5)=1)</formula>
    </cfRule>
  </conditionalFormatting>
  <conditionalFormatting sqref="H18:I18">
    <cfRule type="expression" dxfId="8516" priority="209" stopIfTrue="1">
      <formula>AND(WEEKDAY(H$5)=1)</formula>
    </cfRule>
  </conditionalFormatting>
  <conditionalFormatting sqref="H20:I21">
    <cfRule type="expression" dxfId="8515" priority="199" stopIfTrue="1">
      <formula>AND(WEEKDAY(H$5)=1)</formula>
    </cfRule>
  </conditionalFormatting>
  <conditionalFormatting sqref="H23:I23">
    <cfRule type="expression" dxfId="8514" priority="205" stopIfTrue="1">
      <formula>AND(WEEKDAY(H$5)=1)</formula>
    </cfRule>
  </conditionalFormatting>
  <conditionalFormatting sqref="H22:J22">
    <cfRule type="expression" dxfId="8513" priority="279" stopIfTrue="1">
      <formula>AND(WEEKDAY(H$5)=1)</formula>
    </cfRule>
  </conditionalFormatting>
  <conditionalFormatting sqref="I9:I12">
    <cfRule type="expression" dxfId="8512" priority="138" stopIfTrue="1">
      <formula>AND(WEEKDAY(I$5)=1)</formula>
    </cfRule>
  </conditionalFormatting>
  <conditionalFormatting sqref="I17">
    <cfRule type="expression" dxfId="8511" priority="472" stopIfTrue="1">
      <formula>AND(WEEKDAY(I$5)=1)</formula>
    </cfRule>
  </conditionalFormatting>
  <conditionalFormatting sqref="J16:J19">
    <cfRule type="expression" dxfId="8510" priority="481" stopIfTrue="1">
      <formula>AND(WEEKDAY(J$5)=1)</formula>
    </cfRule>
  </conditionalFormatting>
  <conditionalFormatting sqref="J17:J18">
    <cfRule type="expression" dxfId="8509" priority="316" stopIfTrue="1">
      <formula>AND(WEEKDAY(J$5)=1)</formula>
    </cfRule>
  </conditionalFormatting>
  <conditionalFormatting sqref="J20:J23">
    <cfRule type="expression" dxfId="8508" priority="198" stopIfTrue="1">
      <formula>AND(WEEKDAY(J$5)=1)</formula>
    </cfRule>
  </conditionalFormatting>
  <conditionalFormatting sqref="J15:K15 M15">
    <cfRule type="expression" dxfId="8507" priority="476" stopIfTrue="1">
      <formula>AND(WEEKDAY(J$5)=1)</formula>
    </cfRule>
  </conditionalFormatting>
  <conditionalFormatting sqref="J11:N13">
    <cfRule type="expression" dxfId="8506" priority="343" stopIfTrue="1">
      <formula>AND(WEEKDAY(J$5)=1)</formula>
    </cfRule>
  </conditionalFormatting>
  <conditionalFormatting sqref="J8:AA9">
    <cfRule type="expression" dxfId="8505" priority="391" stopIfTrue="1">
      <formula>AND(WEEKDAY(J$5)=1)</formula>
    </cfRule>
  </conditionalFormatting>
  <conditionalFormatting sqref="K17:K20 M20:O20">
    <cfRule type="expression" dxfId="8504" priority="477" stopIfTrue="1">
      <formula>AND(WEEKDAY(K$5)=1)</formula>
    </cfRule>
  </conditionalFormatting>
  <conditionalFormatting sqref="K17:N17">
    <cfRule type="expression" dxfId="8503" priority="509" stopIfTrue="1">
      <formula>AND(WEEKDAY(K$5)=1)</formula>
    </cfRule>
  </conditionalFormatting>
  <conditionalFormatting sqref="K21:O23">
    <cfRule type="expression" dxfId="8502" priority="273" stopIfTrue="1">
      <formula>AND(WEEKDAY(K$5)=1)</formula>
    </cfRule>
  </conditionalFormatting>
  <conditionalFormatting sqref="K23:T23">
    <cfRule type="expression" dxfId="8501" priority="508" stopIfTrue="1">
      <formula>AND(WEEKDAY(K$5)=1)</formula>
    </cfRule>
  </conditionalFormatting>
  <conditionalFormatting sqref="K18:Z18">
    <cfRule type="expression" dxfId="8500" priority="248" stopIfTrue="1">
      <formula>AND(WEEKDAY(K$5)=1)</formula>
    </cfRule>
  </conditionalFormatting>
  <conditionalFormatting sqref="L15">
    <cfRule type="expression" dxfId="8499" priority="258" stopIfTrue="1">
      <formula>AND(WEEKDAY(L$5)=1)</formula>
    </cfRule>
  </conditionalFormatting>
  <conditionalFormatting sqref="L20:M20">
    <cfRule type="expression" dxfId="8498" priority="242" stopIfTrue="1">
      <formula>AND(WEEKDAY(L$5)=1)</formula>
    </cfRule>
  </conditionalFormatting>
  <conditionalFormatting sqref="L9:P10">
    <cfRule type="expression" dxfId="8497" priority="197" stopIfTrue="1">
      <formula>AND(WEEKDAY(L$5)=1)</formula>
    </cfRule>
  </conditionalFormatting>
  <conditionalFormatting sqref="L8:AA8 L9:Z13 D8:K25 L15:Z25 AA18:AF25 AA9:AF10 AA12:AF12 AA16:AF16 L14:AB14">
    <cfRule type="expression" dxfId="8496" priority="390">
      <formula>AND(WEEKDAY(D$5)=1)</formula>
    </cfRule>
  </conditionalFormatting>
  <conditionalFormatting sqref="M18:O18 H19:N19">
    <cfRule type="expression" dxfId="8495" priority="482" stopIfTrue="1">
      <formula>AND(WEEKDAY(H$5)=1)</formula>
    </cfRule>
  </conditionalFormatting>
  <conditionalFormatting sqref="M16:P17">
    <cfRule type="expression" dxfId="8494" priority="499" stopIfTrue="1">
      <formula>AND(WEEKDAY(M$5)=1)</formula>
    </cfRule>
  </conditionalFormatting>
  <conditionalFormatting sqref="M15:Z15 J16:W16">
    <cfRule type="expression" dxfId="8493" priority="532" stopIfTrue="1">
      <formula>AND(WEEKDAY(J$5)=1)</formula>
    </cfRule>
  </conditionalFormatting>
  <conditionalFormatting sqref="N8 P8:S8 L9 Q9:S9 J9:K11 L10:N10 P10:X10 L11:O11 Q11:S11 N12 P12:S12 AA12 Q13:R13">
    <cfRule type="expression" dxfId="8492" priority="396" stopIfTrue="1">
      <formula>AND(WEEKDAY(J$5)=1)</formula>
    </cfRule>
  </conditionalFormatting>
  <conditionalFormatting sqref="N18:N20">
    <cfRule type="expression" dxfId="8491" priority="407" stopIfTrue="1">
      <formula>AND(WEEKDAY(N$5)=1)</formula>
    </cfRule>
  </conditionalFormatting>
  <conditionalFormatting sqref="N23">
    <cfRule type="expression" dxfId="8490" priority="339" stopIfTrue="1">
      <formula>AND(WEEKDAY(N$5)=1)</formula>
    </cfRule>
  </conditionalFormatting>
  <conditionalFormatting sqref="N19:Q20">
    <cfRule type="expression" dxfId="8489" priority="320" stopIfTrue="1">
      <formula>AND(WEEKDAY(N$5)=1)</formula>
    </cfRule>
  </conditionalFormatting>
  <conditionalFormatting sqref="O8">
    <cfRule type="expression" dxfId="8488" priority="362" stopIfTrue="1">
      <formula>AND(WEEKDAY(O$5)=1)</formula>
    </cfRule>
  </conditionalFormatting>
  <conditionalFormatting sqref="O10:O13">
    <cfRule type="expression" dxfId="8487" priority="361" stopIfTrue="1">
      <formula>AND(WEEKDAY(O$5)=1)</formula>
    </cfRule>
  </conditionalFormatting>
  <conditionalFormatting sqref="O13:O15">
    <cfRule type="expression" dxfId="8486" priority="398" stopIfTrue="1">
      <formula>AND(WEEKDAY(O$5)=1)</formula>
    </cfRule>
  </conditionalFormatting>
  <conditionalFormatting sqref="O17:O22">
    <cfRule type="expression" dxfId="8485" priority="478" stopIfTrue="1">
      <formula>AND(WEEKDAY(O$5)=1)</formula>
    </cfRule>
  </conditionalFormatting>
  <conditionalFormatting sqref="P17:P18">
    <cfRule type="expression" dxfId="8484" priority="284" stopIfTrue="1">
      <formula>AND(WEEKDAY(P$5)=1)</formula>
    </cfRule>
  </conditionalFormatting>
  <conditionalFormatting sqref="P20:P23">
    <cfRule type="expression" dxfId="8483" priority="299" stopIfTrue="1">
      <formula>AND(WEEKDAY(P$5)=1)</formula>
    </cfRule>
  </conditionalFormatting>
  <conditionalFormatting sqref="P14:T14">
    <cfRule type="expression" dxfId="8482" priority="421" stopIfTrue="1">
      <formula>AND(WEEKDAY(P$5)=1)</formula>
    </cfRule>
  </conditionalFormatting>
  <conditionalFormatting sqref="P18:T20">
    <cfRule type="expression" dxfId="8481" priority="405" stopIfTrue="1">
      <formula>AND(WEEKDAY(P$5)=1)</formula>
    </cfRule>
  </conditionalFormatting>
  <conditionalFormatting sqref="P11:W13">
    <cfRule type="expression" dxfId="8480" priority="233" stopIfTrue="1">
      <formula>AND(WEEKDAY(P$5)=1)</formula>
    </cfRule>
  </conditionalFormatting>
  <conditionalFormatting sqref="P17:X17 AB18:AB19 P19:U19 Q20:Y20 Q18:T18">
    <cfRule type="expression" dxfId="8479" priority="536" stopIfTrue="1">
      <formula>AND(WEEKDAY(P$5)=1)</formula>
    </cfRule>
  </conditionalFormatting>
  <conditionalFormatting sqref="Q21:Q23">
    <cfRule type="expression" dxfId="8478" priority="271" stopIfTrue="1">
      <formula>AND(WEEKDAY(Q$5)=1)</formula>
    </cfRule>
  </conditionalFormatting>
  <conditionalFormatting sqref="Q17:U17">
    <cfRule type="expression" dxfId="8477" priority="280" stopIfTrue="1">
      <formula>AND(WEEKDAY(Q$5)=1)</formula>
    </cfRule>
  </conditionalFormatting>
  <conditionalFormatting sqref="R21">
    <cfRule type="expression" dxfId="8476" priority="401" stopIfTrue="1">
      <formula>AND(WEEKDAY(R$5)=1)</formula>
    </cfRule>
  </conditionalFormatting>
  <conditionalFormatting sqref="R20:S23">
    <cfRule type="expression" dxfId="8475" priority="310" stopIfTrue="1">
      <formula>AND(WEEKDAY(R$5)=1)</formula>
    </cfRule>
  </conditionalFormatting>
  <conditionalFormatting sqref="R21:Z21">
    <cfRule type="expression" dxfId="8474" priority="522" stopIfTrue="1">
      <formula>AND(WEEKDAY(R$5)=1)</formula>
    </cfRule>
  </conditionalFormatting>
  <conditionalFormatting sqref="T8:T9 U9:Z9">
    <cfRule type="expression" dxfId="8473" priority="389" stopIfTrue="1">
      <formula>AND(WEEKDAY(T$5)=1)</formula>
    </cfRule>
  </conditionalFormatting>
  <conditionalFormatting sqref="T21:T23">
    <cfRule type="expression" dxfId="8472" priority="277" stopIfTrue="1">
      <formula>AND(WEEKDAY(T$5)=1)</formula>
    </cfRule>
  </conditionalFormatting>
  <conditionalFormatting sqref="T20:Y20">
    <cfRule type="expression" dxfId="8471" priority="501" stopIfTrue="1">
      <formula>AND(WEEKDAY(T$5)=1)</formula>
    </cfRule>
  </conditionalFormatting>
  <conditionalFormatting sqref="T11:Z11">
    <cfRule type="expression" dxfId="8470" priority="116" stopIfTrue="1">
      <formula>AND(WEEKDAY(T$5)=1)</formula>
    </cfRule>
  </conditionalFormatting>
  <conditionalFormatting sqref="T10:AF10">
    <cfRule type="expression" dxfId="8469" priority="355" stopIfTrue="1">
      <formula>AND(WEEKDAY(T$5)=1)</formula>
    </cfRule>
  </conditionalFormatting>
  <conditionalFormatting sqref="U8">
    <cfRule type="expression" dxfId="8468" priority="380" stopIfTrue="1">
      <formula>AND(WEEKDAY(U$5)=1)</formula>
    </cfRule>
  </conditionalFormatting>
  <conditionalFormatting sqref="U11">
    <cfRule type="expression" dxfId="8467" priority="114" stopIfTrue="1">
      <formula>AND(WEEKDAY(U$5)=1)</formula>
    </cfRule>
  </conditionalFormatting>
  <conditionalFormatting sqref="U12">
    <cfRule type="expression" dxfId="8466" priority="399" stopIfTrue="1">
      <formula>AND(WEEKDAY(U$5)=1)</formula>
    </cfRule>
  </conditionalFormatting>
  <conditionalFormatting sqref="U14:U15">
    <cfRule type="expression" dxfId="8465" priority="423" stopIfTrue="1">
      <formula>AND(WEEKDAY(U$5)=1)</formula>
    </cfRule>
  </conditionalFormatting>
  <conditionalFormatting sqref="U20">
    <cfRule type="expression" dxfId="8464" priority="103" stopIfTrue="1">
      <formula>AND(WEEKDAY(U$5)=1)</formula>
    </cfRule>
  </conditionalFormatting>
  <conditionalFormatting sqref="U18:W19">
    <cfRule type="expression" dxfId="8463" priority="485" stopIfTrue="1">
      <formula>AND(WEEKDAY(U$5)=1)</formula>
    </cfRule>
  </conditionalFormatting>
  <conditionalFormatting sqref="U22:W23">
    <cfRule type="expression" dxfId="8462" priority="230" stopIfTrue="1">
      <formula>AND(WEEKDAY(U$5)=1)</formula>
    </cfRule>
  </conditionalFormatting>
  <conditionalFormatting sqref="U15:X15">
    <cfRule type="expression" dxfId="8461" priority="112" stopIfTrue="1">
      <formula>AND(WEEKDAY(U$5)=1)</formula>
    </cfRule>
  </conditionalFormatting>
  <conditionalFormatting sqref="U20:X20">
    <cfRule type="expression" dxfId="8460" priority="105" stopIfTrue="1">
      <formula>AND(WEEKDAY(U$5)=1)</formula>
    </cfRule>
  </conditionalFormatting>
  <conditionalFormatting sqref="U13:AA13">
    <cfRule type="expression" dxfId="8459" priority="97" stopIfTrue="1">
      <formula>AND(WEEKDAY(U$5)=1)</formula>
    </cfRule>
  </conditionalFormatting>
  <conditionalFormatting sqref="U21:AA21">
    <cfRule type="expression" dxfId="8458" priority="275" stopIfTrue="1">
      <formula>AND(WEEKDAY(U$5)=1)</formula>
    </cfRule>
  </conditionalFormatting>
  <conditionalFormatting sqref="V17:V18">
    <cfRule type="expression" dxfId="8457" priority="282" stopIfTrue="1">
      <formula>AND(WEEKDAY(V$5)=1)</formula>
    </cfRule>
  </conditionalFormatting>
  <conditionalFormatting sqref="V11:X11">
    <cfRule type="expression" dxfId="8456" priority="115">
      <formula>AND(WEEKDAY(V$5)=1)</formula>
    </cfRule>
  </conditionalFormatting>
  <conditionalFormatting sqref="V20:X20">
    <cfRule type="expression" dxfId="8455" priority="104">
      <formula>AND(WEEKDAY(V$5)=1)</formula>
    </cfRule>
  </conditionalFormatting>
  <conditionalFormatting sqref="V14:AB14">
    <cfRule type="expression" dxfId="8454" priority="433" stopIfTrue="1">
      <formula>AND(WEEKDAY(V$5)=1)</formula>
    </cfRule>
  </conditionalFormatting>
  <conditionalFormatting sqref="V12:AF12">
    <cfRule type="expression" dxfId="8453" priority="350" stopIfTrue="1">
      <formula>AND(WEEKDAY(V$5)=1)</formula>
    </cfRule>
  </conditionalFormatting>
  <conditionalFormatting sqref="W17:AF17">
    <cfRule type="expression" dxfId="8452" priority="10" stopIfTrue="1">
      <formula>AND(WEEKDAY(W$5)=1)</formula>
    </cfRule>
  </conditionalFormatting>
  <conditionalFormatting sqref="X19:Y19">
    <cfRule type="expression" dxfId="8451" priority="465" stopIfTrue="1">
      <formula>AND(WEEKDAY(X$5)=1)</formula>
    </cfRule>
  </conditionalFormatting>
  <conditionalFormatting sqref="X18:Z18">
    <cfRule type="expression" dxfId="8450" priority="409" stopIfTrue="1">
      <formula>AND(WEEKDAY(X$5)=1)</formula>
    </cfRule>
  </conditionalFormatting>
  <conditionalFormatting sqref="X23:Z23">
    <cfRule type="expression" dxfId="8449" priority="222" stopIfTrue="1">
      <formula>AND(WEEKDAY(X$5)=1)</formula>
    </cfRule>
  </conditionalFormatting>
  <conditionalFormatting sqref="X22:AA22">
    <cfRule type="expression" dxfId="8448" priority="219" stopIfTrue="1">
      <formula>AND(WEEKDAY(X$5)=1)</formula>
    </cfRule>
  </conditionalFormatting>
  <conditionalFormatting sqref="X16:AD16">
    <cfRule type="expression" dxfId="8447" priority="174" stopIfTrue="1">
      <formula>AND(WEEKDAY(X$5)=1)</formula>
    </cfRule>
  </conditionalFormatting>
  <conditionalFormatting sqref="Y16:Z16">
    <cfRule type="expression" dxfId="8446" priority="173">
      <formula>AND(WEEKDAY(Y$5)=1)</formula>
    </cfRule>
  </conditionalFormatting>
  <conditionalFormatting sqref="Y17:Z17">
    <cfRule type="expression" dxfId="8445" priority="474" stopIfTrue="1">
      <formula>AND(WEEKDAY(Y$5)=1)</formula>
    </cfRule>
  </conditionalFormatting>
  <conditionalFormatting sqref="Y23:Z23">
    <cfRule type="expression" dxfId="8444" priority="194">
      <formula>AND(WEEKDAY(Y$5)=1)</formula>
    </cfRule>
  </conditionalFormatting>
  <conditionalFormatting sqref="Y23:AA23">
    <cfRule type="expression" dxfId="8443" priority="193" stopIfTrue="1">
      <formula>AND(WEEKDAY(Y$5)=1)</formula>
    </cfRule>
  </conditionalFormatting>
  <conditionalFormatting sqref="Y14:AB14">
    <cfRule type="expression" dxfId="8442" priority="165" stopIfTrue="1">
      <formula>AND(WEEKDAY(Y$5)=1)</formula>
    </cfRule>
  </conditionalFormatting>
  <conditionalFormatting sqref="Y16:AB16">
    <cfRule type="expression" dxfId="8441" priority="171" stopIfTrue="1">
      <formula>AND(WEEKDAY(Y$5)=1)</formula>
    </cfRule>
  </conditionalFormatting>
  <conditionalFormatting sqref="Z19:Z20">
    <cfRule type="expression" dxfId="8440" priority="466" stopIfTrue="1">
      <formula>AND(WEEKDAY(Z$5)=1)</formula>
    </cfRule>
  </conditionalFormatting>
  <conditionalFormatting sqref="Z20:AG20">
    <cfRule type="expression" dxfId="8439" priority="143" stopIfTrue="1">
      <formula>AND(WEEKDAY(Z$5)=1)</formula>
    </cfRule>
  </conditionalFormatting>
  <conditionalFormatting sqref="AA11">
    <cfRule type="expression" dxfId="8438" priority="25">
      <formula>AND(WEEKDAY(AA$5)=1)</formula>
    </cfRule>
    <cfRule type="expression" dxfId="8437" priority="23" stopIfTrue="1">
      <formula>AND(WEEKDAY(AA$5)=1)</formula>
    </cfRule>
  </conditionalFormatting>
  <conditionalFormatting sqref="AA15">
    <cfRule type="expression" dxfId="8436" priority="7" stopIfTrue="1">
      <formula>AND(WEEKDAY(AA$5)=1)</formula>
    </cfRule>
    <cfRule type="expression" dxfId="8435" priority="9">
      <formula>AND(WEEKDAY(AA$5)=1)</formula>
    </cfRule>
  </conditionalFormatting>
  <conditionalFormatting sqref="AA18:AA20">
    <cfRule type="expression" dxfId="8434" priority="494" stopIfTrue="1">
      <formula>AND(WEEKDAY(AA$5)=1)</formula>
    </cfRule>
  </conditionalFormatting>
  <conditionalFormatting sqref="AA18:AA21">
    <cfRule type="expression" dxfId="8433" priority="530" stopIfTrue="1">
      <formula>AND(WEEKDAY(AA$5)=1)</formula>
    </cfRule>
  </conditionalFormatting>
  <conditionalFormatting sqref="AA22:AA23">
    <cfRule type="expression" dxfId="8432" priority="195" stopIfTrue="1">
      <formula>AND(WEEKDAY(AA$5)=1)</formula>
    </cfRule>
  </conditionalFormatting>
  <conditionalFormatting sqref="AA18:AB19">
    <cfRule type="expression" dxfId="8431" priority="334" stopIfTrue="1">
      <formula>AND(WEEKDAY(AA$5)=1)</formula>
    </cfRule>
  </conditionalFormatting>
  <conditionalFormatting sqref="AA13:AD13">
    <cfRule type="expression" dxfId="8430" priority="87">
      <formula>AND(WEEKDAY(AA$5)=1)</formula>
    </cfRule>
  </conditionalFormatting>
  <conditionalFormatting sqref="AA11:AF11">
    <cfRule type="expression" dxfId="8429" priority="20">
      <formula>AND(WEEKDAY(AA$5)=1)</formula>
    </cfRule>
  </conditionalFormatting>
  <conditionalFormatting sqref="AA15:AF15">
    <cfRule type="expression" dxfId="8428" priority="1" stopIfTrue="1">
      <formula>AND(WEEKDAY(AA$5)=1)</formula>
    </cfRule>
    <cfRule type="expression" dxfId="8427" priority="4">
      <formula>AND(WEEKDAY(AA$5)=1)</formula>
    </cfRule>
  </conditionalFormatting>
  <conditionalFormatting sqref="AA11:AG11">
    <cfRule type="expression" dxfId="8426" priority="17" stopIfTrue="1">
      <formula>AND(WEEKDAY(AA$5)=1)</formula>
    </cfRule>
  </conditionalFormatting>
  <conditionalFormatting sqref="AA17:AG17">
    <cfRule type="expression" dxfId="8425" priority="16">
      <formula>AND(WEEKDAY(AA$5)=1)</formula>
    </cfRule>
  </conditionalFormatting>
  <conditionalFormatting sqref="AB8:AB10">
    <cfRule type="expression" dxfId="8424" priority="64" stopIfTrue="1">
      <formula>AND(WEEKDAY(AB$5)=1)</formula>
    </cfRule>
  </conditionalFormatting>
  <conditionalFormatting sqref="AB16">
    <cfRule type="expression" dxfId="8423" priority="497" stopIfTrue="1">
      <formula>AND(WEEKDAY(AB$5)=1)</formula>
    </cfRule>
  </conditionalFormatting>
  <conditionalFormatting sqref="AB18:AB23">
    <cfRule type="expression" dxfId="8422" priority="404" stopIfTrue="1">
      <formula>AND(WEEKDAY(AB$5)=1)</formula>
    </cfRule>
  </conditionalFormatting>
  <conditionalFormatting sqref="AB20:AB23">
    <cfRule type="expression" dxfId="8421" priority="154" stopIfTrue="1">
      <formula>AND(WEEKDAY(AB$5)=1)</formula>
    </cfRule>
  </conditionalFormatting>
  <conditionalFormatting sqref="AB8:AD8">
    <cfRule type="expression" dxfId="8420" priority="65" stopIfTrue="1">
      <formula>AND(WEEKDAY(AB$5)=1)</formula>
    </cfRule>
  </conditionalFormatting>
  <conditionalFormatting sqref="AB8:AF8">
    <cfRule type="expression" dxfId="8419" priority="63">
      <formula>AND(WEEKDAY(AB$5)=1)</formula>
    </cfRule>
  </conditionalFormatting>
  <conditionalFormatting sqref="AB8:AF9">
    <cfRule type="expression" dxfId="8418" priority="60" stopIfTrue="1">
      <formula>AND(WEEKDAY(AB$5)=1)</formula>
    </cfRule>
  </conditionalFormatting>
  <conditionalFormatting sqref="AC19:AC23">
    <cfRule type="expression" dxfId="8417" priority="157" stopIfTrue="1">
      <formula>AND(WEEKDAY(AC$5)=1)</formula>
    </cfRule>
  </conditionalFormatting>
  <conditionalFormatting sqref="AC13:AF13">
    <cfRule type="expression" dxfId="8416" priority="89" stopIfTrue="1">
      <formula>AND(WEEKDAY(AC$5)=1)</formula>
    </cfRule>
    <cfRule type="expression" dxfId="8415" priority="81" stopIfTrue="1">
      <formula>AND(WEEKDAY(AC$5)=1)</formula>
    </cfRule>
  </conditionalFormatting>
  <conditionalFormatting sqref="AC13:AF14">
    <cfRule type="expression" dxfId="8414" priority="88">
      <formula>AND(WEEKDAY(AC$5)=1)</formula>
    </cfRule>
  </conditionalFormatting>
  <conditionalFormatting sqref="AC19:AF22 U18:Z20 T19:T20 I16 AA18:AA19 J19 T17:Z17 V14:Z15 U15 G20 AB19 V8:Z8 AA8:AA9 D17:H17 T21:AA21 AD23:AF23 D9:E9 D10 T15:T16 U16:W16">
    <cfRule type="expression" dxfId="8413" priority="515">
      <formula>AND(WEEKDAY(D$5)=1)</formula>
    </cfRule>
  </conditionalFormatting>
  <conditionalFormatting sqref="AC20:AF20">
    <cfRule type="expression" dxfId="8412" priority="467" stopIfTrue="1">
      <formula>AND(WEEKDAY(AC$5)=1)</formula>
    </cfRule>
  </conditionalFormatting>
  <conditionalFormatting sqref="AC23:AF24">
    <cfRule type="expression" dxfId="8411" priority="169" stopIfTrue="1">
      <formula>AND(WEEKDAY(AC$5)=1)</formula>
    </cfRule>
  </conditionalFormatting>
  <conditionalFormatting sqref="AD14">
    <cfRule type="expression" dxfId="8410" priority="92" stopIfTrue="1">
      <formula>AND(WEEKDAY(AD$5)=1)</formula>
    </cfRule>
  </conditionalFormatting>
  <conditionalFormatting sqref="AD19">
    <cfRule type="expression" dxfId="8409" priority="513" stopIfTrue="1">
      <formula>AND(WEEKDAY(AD$5)=1)</formula>
    </cfRule>
  </conditionalFormatting>
  <conditionalFormatting sqref="AD26">
    <cfRule type="expression" dxfId="8408" priority="260" stopIfTrue="1">
      <formula>AND(WEEKDAY(AD$5)=1)</formula>
    </cfRule>
  </conditionalFormatting>
  <conditionalFormatting sqref="AE18">
    <cfRule type="expression" dxfId="8407" priority="300" stopIfTrue="1">
      <formula>AND(WEEKDAY(AE$5)=1)</formula>
    </cfRule>
  </conditionalFormatting>
  <conditionalFormatting sqref="AE22">
    <cfRule type="expression" dxfId="8406" priority="331" stopIfTrue="1">
      <formula>AND(WEEKDAY(AE$5)=1)</formula>
    </cfRule>
  </conditionalFormatting>
  <conditionalFormatting sqref="AE13:AF13">
    <cfRule type="expression" dxfId="8405" priority="80">
      <formula>AND(WEEKDAY(AE$5)=1)</formula>
    </cfRule>
  </conditionalFormatting>
  <conditionalFormatting sqref="AE13:AG13">
    <cfRule type="expression" dxfId="8404" priority="76" stopIfTrue="1">
      <formula>AND(WEEKDAY(AE$5)=1)</formula>
    </cfRule>
  </conditionalFormatting>
  <conditionalFormatting sqref="AG8">
    <cfRule type="expression" dxfId="8403" priority="58" stopIfTrue="1">
      <formula>AND(WEEKDAY(AG$5)=1)</formula>
    </cfRule>
  </conditionalFormatting>
  <conditionalFormatting sqref="AG8:AG11">
    <cfRule type="expression" dxfId="8402" priority="59">
      <formula>AND(WEEKDAY(AG$5)=1)</formula>
    </cfRule>
  </conditionalFormatting>
  <conditionalFormatting sqref="AG12:AG16">
    <cfRule type="expression" dxfId="8401" priority="77">
      <formula>AND(WEEKDAY(AG$5)=1)</formula>
    </cfRule>
  </conditionalFormatting>
  <conditionalFormatting sqref="AG18:AG25">
    <cfRule type="expression" dxfId="8400" priority="150">
      <formula>AND(WEEKDAY(AG$5)=1)</formula>
    </cfRule>
  </conditionalFormatting>
  <conditionalFormatting sqref="AG22:AG24">
    <cfRule type="expression" dxfId="8399" priority="144" stopIfTrue="1">
      <formula>AND(WEEKDAY(AG$5)=1)</formula>
    </cfRule>
  </conditionalFormatting>
  <conditionalFormatting sqref="AG25">
    <cfRule type="expression" dxfId="8398" priority="151" stopIfTrue="1">
      <formula>AND(WEEKDAY(AG$5)=1)</formula>
    </cfRule>
  </conditionalFormatting>
  <conditionalFormatting sqref="AG26">
    <cfRule type="expression" dxfId="8397" priority="147" stopIfTrue="1">
      <formula>AND(WEEKDAY(AG$5)=1)</formula>
    </cfRule>
  </conditionalFormatting>
  <conditionalFormatting sqref="AH8:AJ25 AM8:AM26">
    <cfRule type="cellIs" dxfId="8396" priority="544" stopIfTrue="1" operator="equal">
      <formula>0</formula>
    </cfRule>
  </conditionalFormatting>
  <dataValidations count="2">
    <dataValidation type="list" allowBlank="1" showInputMessage="1" showErrorMessage="1" sqref="D25:AC25 AE25:AG25 AD25:AD26 D8:AG24" xr:uid="{00000000-0002-0000-3B00-000000000000}">
      <formula1>"ヤ,2早,3早,2オ,3オ,2－,3－,－,日,有,2,3,事,ﾍﾙ,ｹｱ,6:00,6:30,7:00,8:30,8:00,10:00,特,研"</formula1>
    </dataValidation>
    <dataValidation type="list" allowBlank="1" showInputMessage="1" showErrorMessage="1" sqref="AG26" xr:uid="{00000000-0002-0000-3B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W44"/>
  <sheetViews>
    <sheetView workbookViewId="0">
      <selection activeCell="AH18" sqref="AH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376"/>
      <c r="N1" s="246"/>
      <c r="O1" s="246"/>
      <c r="P1" s="246"/>
      <c r="Q1" s="246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6"/>
      <c r="N2" s="246"/>
      <c r="O2" s="246"/>
      <c r="P2" s="3"/>
      <c r="Q2" s="3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421"/>
      <c r="I3" s="8"/>
      <c r="J3" s="8"/>
      <c r="K3" s="8"/>
      <c r="L3" s="8"/>
      <c r="M3" s="8"/>
      <c r="N3" s="416"/>
      <c r="O3" s="425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44682</v>
      </c>
      <c r="E5" s="11">
        <f>DATE($A$1,$D$2,2)</f>
        <v>44683</v>
      </c>
      <c r="F5" s="11">
        <f>DATE($A$1,$D$2,3)</f>
        <v>44684</v>
      </c>
      <c r="G5" s="11">
        <f>DATE($A$1,$D$2,4)</f>
        <v>44685</v>
      </c>
      <c r="H5" s="11">
        <f>DATE($A$1,$D$2,5)</f>
        <v>44686</v>
      </c>
      <c r="I5" s="11">
        <f>DATE($A$1,$D$2,6)</f>
        <v>44687</v>
      </c>
      <c r="J5" s="11">
        <f>DATE($A$1,$D$2,7)</f>
        <v>44688</v>
      </c>
      <c r="K5" s="11">
        <f>DATE($A$1,$D$2,8)</f>
        <v>44689</v>
      </c>
      <c r="L5" s="11">
        <f>DATE($A$1,$D$2,9)</f>
        <v>44690</v>
      </c>
      <c r="M5" s="11">
        <f>DATE($A$1,$D$2,10)</f>
        <v>44691</v>
      </c>
      <c r="N5" s="56">
        <f>DATE($A$1,$D$2,11)</f>
        <v>44692</v>
      </c>
      <c r="O5" s="11">
        <f>DATE($A$1,$D$2,12)</f>
        <v>44693</v>
      </c>
      <c r="P5" s="11">
        <f>DATE($A$1,$D$2,13)</f>
        <v>44694</v>
      </c>
      <c r="Q5" s="11">
        <f>DATE($A$1,$D$2,14)</f>
        <v>44695</v>
      </c>
      <c r="R5" s="11">
        <f>DATE($A$1,$D$2,15)</f>
        <v>44696</v>
      </c>
      <c r="S5" s="11">
        <f>DATE($A$1,$D$2,16)</f>
        <v>44697</v>
      </c>
      <c r="T5" s="11">
        <f>DATE($A$1,$D$2,17)</f>
        <v>44698</v>
      </c>
      <c r="U5" s="11">
        <f>DATE($A$1,$D$2,18)</f>
        <v>44699</v>
      </c>
      <c r="V5" s="11">
        <f>DATE($A$1,$D$2,19)</f>
        <v>44700</v>
      </c>
      <c r="W5" s="11">
        <f>DATE($A$1,$D$2,20)</f>
        <v>44701</v>
      </c>
      <c r="X5" s="11">
        <f>DATE($A$1,$D$2,21)</f>
        <v>44702</v>
      </c>
      <c r="Y5" s="87">
        <f>DATE($A$1,$D$2,22)</f>
        <v>44703</v>
      </c>
      <c r="Z5" s="87">
        <f>DATE($A$1,$D$2,23)</f>
        <v>44704</v>
      </c>
      <c r="AA5" s="87">
        <f>DATE($A$1,$D$2,24)</f>
        <v>44705</v>
      </c>
      <c r="AB5" s="87">
        <f>DATE($A$1,$D$2,25)</f>
        <v>44706</v>
      </c>
      <c r="AC5" s="87">
        <f>DATE($A$1,$D$2,26)</f>
        <v>44707</v>
      </c>
      <c r="AD5" s="87">
        <f>DATE($A$1,$D$2,27)</f>
        <v>44708</v>
      </c>
      <c r="AE5" s="87">
        <f>DATE($A$1,$D$2,28)</f>
        <v>44709</v>
      </c>
      <c r="AF5" s="88">
        <f>DATE($A$1,$D$2,29)</f>
        <v>44710</v>
      </c>
      <c r="AG5" s="88">
        <v>30</v>
      </c>
      <c r="AH5" s="11">
        <v>31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H6" si="0">IF(MONTH(D5)&gt;$D$2,"",D5)</f>
        <v>44682</v>
      </c>
      <c r="E6" s="159">
        <f t="shared" si="0"/>
        <v>44683</v>
      </c>
      <c r="F6" s="212">
        <f t="shared" si="0"/>
        <v>44684</v>
      </c>
      <c r="G6" s="212">
        <f t="shared" si="0"/>
        <v>44685</v>
      </c>
      <c r="H6" s="212">
        <f t="shared" si="0"/>
        <v>44686</v>
      </c>
      <c r="I6" s="159">
        <f t="shared" si="0"/>
        <v>44687</v>
      </c>
      <c r="J6" s="159">
        <f t="shared" si="0"/>
        <v>44688</v>
      </c>
      <c r="K6" s="159">
        <f t="shared" si="0"/>
        <v>44689</v>
      </c>
      <c r="L6" s="159">
        <f t="shared" si="0"/>
        <v>44690</v>
      </c>
      <c r="M6" s="159">
        <f t="shared" si="0"/>
        <v>44691</v>
      </c>
      <c r="N6" s="159">
        <f t="shared" si="0"/>
        <v>44692</v>
      </c>
      <c r="O6" s="159">
        <f t="shared" si="0"/>
        <v>44693</v>
      </c>
      <c r="P6" s="159">
        <f t="shared" si="0"/>
        <v>44694</v>
      </c>
      <c r="Q6" s="159">
        <f t="shared" si="0"/>
        <v>44695</v>
      </c>
      <c r="R6" s="159">
        <f t="shared" si="0"/>
        <v>44696</v>
      </c>
      <c r="S6" s="159">
        <f t="shared" si="0"/>
        <v>44697</v>
      </c>
      <c r="T6" s="159">
        <f t="shared" si="0"/>
        <v>44698</v>
      </c>
      <c r="U6" s="159">
        <f t="shared" si="0"/>
        <v>44699</v>
      </c>
      <c r="V6" s="159">
        <f t="shared" si="0"/>
        <v>44700</v>
      </c>
      <c r="W6" s="159">
        <f t="shared" si="0"/>
        <v>44701</v>
      </c>
      <c r="X6" s="159">
        <f t="shared" si="0"/>
        <v>44702</v>
      </c>
      <c r="Y6" s="159">
        <f t="shared" si="0"/>
        <v>44703</v>
      </c>
      <c r="Z6" s="159">
        <f t="shared" si="0"/>
        <v>44704</v>
      </c>
      <c r="AA6" s="159">
        <f t="shared" si="0"/>
        <v>44705</v>
      </c>
      <c r="AB6" s="159">
        <f t="shared" si="0"/>
        <v>44706</v>
      </c>
      <c r="AC6" s="159">
        <f t="shared" si="0"/>
        <v>44707</v>
      </c>
      <c r="AD6" s="159">
        <f t="shared" si="0"/>
        <v>44708</v>
      </c>
      <c r="AE6" s="159">
        <f t="shared" si="0"/>
        <v>44709</v>
      </c>
      <c r="AF6" s="159">
        <f t="shared" si="0"/>
        <v>44710</v>
      </c>
      <c r="AG6" s="159">
        <f t="shared" si="0"/>
        <v>30</v>
      </c>
      <c r="AH6" s="431">
        <f t="shared" si="0"/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61" t="str">
        <f t="shared" ref="D7:AH7" si="1">IF(D6="","",CHOOSE(WEEKDAY(D6,1),"日","月","火","水","木","金","土"))</f>
        <v>日</v>
      </c>
      <c r="E7" s="134" t="str">
        <f t="shared" si="1"/>
        <v>月</v>
      </c>
      <c r="F7" s="213" t="str">
        <f t="shared" si="1"/>
        <v>火</v>
      </c>
      <c r="G7" s="146" t="str">
        <f t="shared" si="1"/>
        <v>水</v>
      </c>
      <c r="H7" s="146" t="str">
        <f t="shared" si="1"/>
        <v>木</v>
      </c>
      <c r="I7" s="134" t="str">
        <f t="shared" si="1"/>
        <v>金</v>
      </c>
      <c r="J7" s="134" t="str">
        <f t="shared" si="1"/>
        <v>土</v>
      </c>
      <c r="K7" s="161" t="str">
        <f t="shared" si="1"/>
        <v>日</v>
      </c>
      <c r="L7" s="160" t="str">
        <f t="shared" si="1"/>
        <v>月</v>
      </c>
      <c r="M7" s="134" t="str">
        <f t="shared" si="1"/>
        <v>火</v>
      </c>
      <c r="N7" s="134" t="str">
        <f t="shared" si="1"/>
        <v>水</v>
      </c>
      <c r="O7" s="134" t="str">
        <f t="shared" si="1"/>
        <v>木</v>
      </c>
      <c r="P7" s="134" t="str">
        <f t="shared" si="1"/>
        <v>金</v>
      </c>
      <c r="Q7" s="160" t="str">
        <f t="shared" si="1"/>
        <v>土</v>
      </c>
      <c r="R7" s="234" t="str">
        <f t="shared" si="1"/>
        <v>日</v>
      </c>
      <c r="S7" s="160" t="str">
        <f t="shared" si="1"/>
        <v>月</v>
      </c>
      <c r="T7" s="160" t="str">
        <f t="shared" si="1"/>
        <v>火</v>
      </c>
      <c r="U7" s="134" t="str">
        <f t="shared" si="1"/>
        <v>水</v>
      </c>
      <c r="V7" s="134" t="str">
        <f t="shared" si="1"/>
        <v>木</v>
      </c>
      <c r="W7" s="134" t="str">
        <f t="shared" si="1"/>
        <v>金</v>
      </c>
      <c r="X7" s="134" t="str">
        <f t="shared" si="1"/>
        <v>土</v>
      </c>
      <c r="Y7" s="161" t="str">
        <f t="shared" si="1"/>
        <v>日</v>
      </c>
      <c r="Z7" s="134" t="str">
        <f t="shared" si="1"/>
        <v>月</v>
      </c>
      <c r="AA7" s="134" t="str">
        <f t="shared" si="1"/>
        <v>火</v>
      </c>
      <c r="AB7" s="420" t="str">
        <f t="shared" si="1"/>
        <v>水</v>
      </c>
      <c r="AC7" s="134" t="str">
        <f t="shared" si="1"/>
        <v>木</v>
      </c>
      <c r="AD7" s="134" t="str">
        <f t="shared" si="1"/>
        <v>金</v>
      </c>
      <c r="AE7" s="134" t="str">
        <f t="shared" si="1"/>
        <v>土</v>
      </c>
      <c r="AF7" s="161" t="str">
        <f t="shared" si="1"/>
        <v>日</v>
      </c>
      <c r="AG7" s="134" t="str">
        <f t="shared" si="1"/>
        <v>月</v>
      </c>
      <c r="AH7" s="134" t="str">
        <f t="shared" si="1"/>
        <v>火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24"/>
      <c r="E8" s="422"/>
      <c r="F8" s="423"/>
      <c r="G8" s="424"/>
      <c r="H8" s="227"/>
      <c r="I8" s="426"/>
      <c r="J8" s="224"/>
      <c r="K8" s="422"/>
      <c r="L8" s="427"/>
      <c r="M8" s="428"/>
      <c r="N8" s="426"/>
      <c r="O8" s="426"/>
      <c r="P8" s="422"/>
      <c r="Q8" s="429"/>
      <c r="R8" s="430"/>
      <c r="S8" s="181" t="s">
        <v>37</v>
      </c>
      <c r="T8" s="182" t="s">
        <v>42</v>
      </c>
      <c r="U8" s="164" t="s">
        <v>21</v>
      </c>
      <c r="V8" s="107" t="s">
        <v>37</v>
      </c>
      <c r="W8" s="293" t="s">
        <v>36</v>
      </c>
      <c r="X8" s="143" t="s">
        <v>21</v>
      </c>
      <c r="Y8" s="107" t="s">
        <v>42</v>
      </c>
      <c r="Z8" s="293" t="s">
        <v>42</v>
      </c>
      <c r="AA8" s="293" t="s">
        <v>42</v>
      </c>
      <c r="AB8" s="292" t="s">
        <v>21</v>
      </c>
      <c r="AC8" s="293" t="s">
        <v>37</v>
      </c>
      <c r="AD8" s="107" t="s">
        <v>42</v>
      </c>
      <c r="AE8" s="107" t="s">
        <v>42</v>
      </c>
      <c r="AF8" s="107" t="s">
        <v>37</v>
      </c>
      <c r="AG8" s="107" t="s">
        <v>21</v>
      </c>
      <c r="AH8" s="107" t="s">
        <v>37</v>
      </c>
      <c r="AI8" s="99">
        <f t="shared" ref="AI8:AI21" si="2">SUM(AO8)</f>
        <v>4</v>
      </c>
      <c r="AJ8" s="100">
        <f t="shared" ref="AJ8:AJ24" si="3">COUNTIF(D8:AH8,"有")</f>
        <v>0</v>
      </c>
      <c r="AK8" s="101">
        <f t="shared" ref="AK8:AK21" si="4">SUM(AP8:AQ8)</f>
        <v>0</v>
      </c>
      <c r="AL8" s="102" t="s">
        <v>38</v>
      </c>
      <c r="AM8" s="103"/>
      <c r="AN8" s="55">
        <f>COUNTIF(D8:AH8,"日")</f>
        <v>5</v>
      </c>
      <c r="AO8" s="55">
        <f>COUNTIF(D8:AH8,"ヤ")</f>
        <v>4</v>
      </c>
      <c r="AP8" s="55">
        <f>COUNTIF(D8:AH8,"2－")</f>
        <v>0</v>
      </c>
      <c r="AQ8" s="55">
        <f>COUNTIF(D8:AH8,"3－")</f>
        <v>0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0</v>
      </c>
      <c r="AV8" s="55">
        <f>COUNTIF(D8:AN8,"3オ")</f>
        <v>1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39</v>
      </c>
      <c r="D9" s="206" t="s">
        <v>21</v>
      </c>
      <c r="E9" s="107" t="s">
        <v>24</v>
      </c>
      <c r="F9" s="215" t="s">
        <v>34</v>
      </c>
      <c r="G9" s="148" t="s">
        <v>21</v>
      </c>
      <c r="H9" s="148" t="s">
        <v>42</v>
      </c>
      <c r="I9" s="107" t="s">
        <v>37</v>
      </c>
      <c r="J9" s="107" t="s">
        <v>40</v>
      </c>
      <c r="K9" s="107" t="s">
        <v>42</v>
      </c>
      <c r="L9" s="107" t="s">
        <v>21</v>
      </c>
      <c r="M9" s="107" t="s">
        <v>41</v>
      </c>
      <c r="N9" s="107" t="s">
        <v>37</v>
      </c>
      <c r="O9" s="107" t="s">
        <v>40</v>
      </c>
      <c r="P9" s="172" t="s">
        <v>37</v>
      </c>
      <c r="Q9" s="220" t="s">
        <v>42</v>
      </c>
      <c r="R9" s="237" t="s">
        <v>21</v>
      </c>
      <c r="S9" s="185" t="s">
        <v>21</v>
      </c>
      <c r="T9" s="223" t="s">
        <v>28</v>
      </c>
      <c r="U9" s="107" t="s">
        <v>34</v>
      </c>
      <c r="V9" s="107" t="s">
        <v>21</v>
      </c>
      <c r="W9" s="107" t="s">
        <v>42</v>
      </c>
      <c r="X9" s="107" t="s">
        <v>36</v>
      </c>
      <c r="Y9" s="107" t="s">
        <v>36</v>
      </c>
      <c r="Z9" s="107" t="s">
        <v>24</v>
      </c>
      <c r="AA9" s="107" t="s">
        <v>34</v>
      </c>
      <c r="AB9" s="107" t="s">
        <v>21</v>
      </c>
      <c r="AC9" s="107" t="s">
        <v>28</v>
      </c>
      <c r="AD9" s="107" t="s">
        <v>34</v>
      </c>
      <c r="AE9" s="107" t="s">
        <v>21</v>
      </c>
      <c r="AF9" s="107" t="s">
        <v>36</v>
      </c>
      <c r="AG9" s="107" t="s">
        <v>21</v>
      </c>
      <c r="AH9" s="107" t="s">
        <v>28</v>
      </c>
      <c r="AI9" s="99">
        <f t="shared" si="2"/>
        <v>9</v>
      </c>
      <c r="AJ9" s="100">
        <f t="shared" si="3"/>
        <v>0</v>
      </c>
      <c r="AK9" s="101">
        <f t="shared" si="4"/>
        <v>5</v>
      </c>
      <c r="AL9" s="102" t="s">
        <v>38</v>
      </c>
      <c r="AM9" s="103"/>
      <c r="AN9" s="55">
        <f>COUNTIF(D9:AH9,"日")</f>
        <v>3</v>
      </c>
      <c r="AO9" s="55">
        <f>COUNTIF(D9:AH9,"ヤ")</f>
        <v>9</v>
      </c>
      <c r="AP9" s="55">
        <f>COUNTIF(D9:AH9,"2－")</f>
        <v>2</v>
      </c>
      <c r="AQ9" s="55">
        <f>COUNTIF(D9:AH9,"3－")</f>
        <v>3</v>
      </c>
      <c r="AR9">
        <f>COUNTIF(E9:AI9,"有")</f>
        <v>0</v>
      </c>
      <c r="AS9" s="55">
        <f>COUNTIF(D9:AL9,"2早")</f>
        <v>2</v>
      </c>
      <c r="AT9" s="55">
        <f>COUNTIF(B9:AL9,"2オ")</f>
        <v>4</v>
      </c>
      <c r="AU9" s="55">
        <f>COUNTIF(D9:AM9,"3早")</f>
        <v>1</v>
      </c>
      <c r="AV9" s="55">
        <f>COUNTIF(D9:AN9,"3オ")</f>
        <v>3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143" t="s">
        <v>21</v>
      </c>
      <c r="E10" s="107" t="s">
        <v>37</v>
      </c>
      <c r="F10" s="148" t="s">
        <v>41</v>
      </c>
      <c r="G10" s="148" t="s">
        <v>41</v>
      </c>
      <c r="H10" s="148" t="s">
        <v>41</v>
      </c>
      <c r="I10" s="143" t="s">
        <v>21</v>
      </c>
      <c r="J10" s="107" t="s">
        <v>21</v>
      </c>
      <c r="K10" s="107" t="s">
        <v>37</v>
      </c>
      <c r="L10" s="107" t="s">
        <v>37</v>
      </c>
      <c r="M10" s="107" t="s">
        <v>37</v>
      </c>
      <c r="N10" s="107" t="s">
        <v>21</v>
      </c>
      <c r="O10" s="107" t="s">
        <v>37</v>
      </c>
      <c r="P10" s="143" t="s">
        <v>21</v>
      </c>
      <c r="Q10" s="189" t="s">
        <v>41</v>
      </c>
      <c r="R10" s="189" t="s">
        <v>37</v>
      </c>
      <c r="S10" s="189" t="s">
        <v>41</v>
      </c>
      <c r="T10" s="143" t="s">
        <v>21</v>
      </c>
      <c r="U10" s="107" t="s">
        <v>37</v>
      </c>
      <c r="V10" s="107" t="s">
        <v>41</v>
      </c>
      <c r="W10" s="107" t="s">
        <v>37</v>
      </c>
      <c r="X10" s="143" t="s">
        <v>21</v>
      </c>
      <c r="Y10" s="107" t="s">
        <v>37</v>
      </c>
      <c r="Z10" s="107" t="s">
        <v>37</v>
      </c>
      <c r="AA10" s="107" t="s">
        <v>37</v>
      </c>
      <c r="AB10" s="107" t="s">
        <v>37</v>
      </c>
      <c r="AC10" s="107" t="s">
        <v>21</v>
      </c>
      <c r="AD10" s="107" t="s">
        <v>41</v>
      </c>
      <c r="AE10" s="107" t="s">
        <v>41</v>
      </c>
      <c r="AF10" s="143" t="s">
        <v>21</v>
      </c>
      <c r="AG10" s="107" t="s">
        <v>37</v>
      </c>
      <c r="AH10" s="107" t="s">
        <v>41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13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9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48"/>
      <c r="G11" s="148"/>
      <c r="H11" s="148"/>
      <c r="I11" s="107"/>
      <c r="J11" s="419"/>
      <c r="K11" s="107"/>
      <c r="L11" s="189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49" t="s">
        <v>21</v>
      </c>
      <c r="G12" s="149" t="s">
        <v>21</v>
      </c>
      <c r="H12" s="148" t="s">
        <v>36</v>
      </c>
      <c r="I12" s="107" t="s">
        <v>40</v>
      </c>
      <c r="J12" s="107" t="s">
        <v>21</v>
      </c>
      <c r="K12" s="107" t="s">
        <v>24</v>
      </c>
      <c r="L12" s="107" t="s">
        <v>34</v>
      </c>
      <c r="M12" s="107" t="s">
        <v>24</v>
      </c>
      <c r="N12" s="107" t="s">
        <v>34</v>
      </c>
      <c r="O12" s="107" t="s">
        <v>21</v>
      </c>
      <c r="P12" s="107" t="s">
        <v>24</v>
      </c>
      <c r="Q12" s="107" t="s">
        <v>34</v>
      </c>
      <c r="R12" s="107" t="s">
        <v>21</v>
      </c>
      <c r="S12" s="107" t="s">
        <v>36</v>
      </c>
      <c r="T12" s="107" t="s">
        <v>21</v>
      </c>
      <c r="U12" s="107" t="s">
        <v>40</v>
      </c>
      <c r="V12" s="107" t="s">
        <v>24</v>
      </c>
      <c r="W12" s="107" t="s">
        <v>34</v>
      </c>
      <c r="X12" s="107" t="s">
        <v>21</v>
      </c>
      <c r="Y12" s="107" t="s">
        <v>24</v>
      </c>
      <c r="Z12" s="107" t="s">
        <v>34</v>
      </c>
      <c r="AA12" s="107" t="s">
        <v>21</v>
      </c>
      <c r="AB12" s="107" t="s">
        <v>40</v>
      </c>
      <c r="AC12" s="107" t="s">
        <v>121</v>
      </c>
      <c r="AD12" s="107" t="s">
        <v>121</v>
      </c>
      <c r="AE12" s="143" t="s">
        <v>21</v>
      </c>
      <c r="AF12" s="107" t="s">
        <v>42</v>
      </c>
      <c r="AG12" s="107" t="s">
        <v>42</v>
      </c>
      <c r="AH12" s="107" t="s">
        <v>42</v>
      </c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2" si="5">COUNTIF(D12:AH12,"日")</f>
        <v>0</v>
      </c>
      <c r="AO12" s="55">
        <f t="shared" ref="AO12:AO28" si="6">COUNTIF(D12:AH12,"ヤ")</f>
        <v>9</v>
      </c>
      <c r="AP12" s="55">
        <f t="shared" ref="AP12:AP28" si="7">COUNTIF(D12:AH12,"2－")</f>
        <v>6</v>
      </c>
      <c r="AQ12" s="55">
        <f t="shared" ref="AQ12:AQ28" si="8">COUNTIF(D12:AH12,"3－")</f>
        <v>0</v>
      </c>
      <c r="AR12">
        <f t="shared" ref="AR12:AR28" si="9">COUNTIF(E12:AI12,"有")</f>
        <v>0</v>
      </c>
      <c r="AS12" s="55">
        <f>COUNTIF(H12:AL12,"2早")</f>
        <v>3</v>
      </c>
      <c r="AT12" s="55">
        <f t="shared" ref="AT12:AT22" si="10">COUNTIF(B12:AL12,"2オ")</f>
        <v>3</v>
      </c>
      <c r="AU12" s="55">
        <f t="shared" ref="AU12:AU22" si="11">COUNTIF(D12:AM12,"3早")</f>
        <v>0</v>
      </c>
      <c r="AV12" s="55">
        <f t="shared" ref="AV12:AV22" si="12">COUNTIF(D12:AN12,"3オ")</f>
        <v>2</v>
      </c>
      <c r="AW12" s="55">
        <f t="shared" ref="AW12:AW22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07" t="s">
        <v>41</v>
      </c>
      <c r="E13" s="107" t="s">
        <v>28</v>
      </c>
      <c r="F13" s="148" t="s">
        <v>34</v>
      </c>
      <c r="G13" s="149" t="s">
        <v>21</v>
      </c>
      <c r="H13" s="149" t="s">
        <v>21</v>
      </c>
      <c r="I13" s="107" t="s">
        <v>28</v>
      </c>
      <c r="J13" s="107" t="s">
        <v>34</v>
      </c>
      <c r="K13" s="107" t="s">
        <v>21</v>
      </c>
      <c r="L13" s="107" t="s">
        <v>41</v>
      </c>
      <c r="M13" s="107" t="s">
        <v>28</v>
      </c>
      <c r="N13" s="107" t="s">
        <v>34</v>
      </c>
      <c r="O13" s="107" t="s">
        <v>21</v>
      </c>
      <c r="P13" s="107" t="s">
        <v>36</v>
      </c>
      <c r="Q13" s="107" t="s">
        <v>21</v>
      </c>
      <c r="R13" s="107" t="s">
        <v>28</v>
      </c>
      <c r="S13" s="107" t="s">
        <v>34</v>
      </c>
      <c r="T13" s="107" t="s">
        <v>21</v>
      </c>
      <c r="U13" s="107" t="s">
        <v>42</v>
      </c>
      <c r="V13" s="107" t="s">
        <v>36</v>
      </c>
      <c r="W13" s="107" t="s">
        <v>21</v>
      </c>
      <c r="X13" s="107" t="s">
        <v>41</v>
      </c>
      <c r="Y13" s="107" t="s">
        <v>41</v>
      </c>
      <c r="Z13" s="107" t="s">
        <v>28</v>
      </c>
      <c r="AA13" s="107" t="s">
        <v>34</v>
      </c>
      <c r="AB13" s="107" t="s">
        <v>21</v>
      </c>
      <c r="AC13" s="107" t="s">
        <v>41</v>
      </c>
      <c r="AD13" s="107" t="s">
        <v>28</v>
      </c>
      <c r="AE13" s="107" t="s">
        <v>34</v>
      </c>
      <c r="AF13" s="107" t="s">
        <v>21</v>
      </c>
      <c r="AG13" s="107" t="s">
        <v>41</v>
      </c>
      <c r="AH13" s="107" t="s">
        <v>36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2" si="14">COUNTIF(D13:AL13,"2早")</f>
        <v>0</v>
      </c>
      <c r="AT13" s="55">
        <f t="shared" si="10"/>
        <v>1</v>
      </c>
      <c r="AU13" s="55">
        <f t="shared" si="11"/>
        <v>6</v>
      </c>
      <c r="AV13" s="55">
        <f t="shared" si="12"/>
        <v>3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206" t="s">
        <v>21</v>
      </c>
      <c r="E14" s="107" t="s">
        <v>41</v>
      </c>
      <c r="F14" s="149" t="s">
        <v>21</v>
      </c>
      <c r="G14" s="148" t="s">
        <v>40</v>
      </c>
      <c r="H14" s="148" t="s">
        <v>28</v>
      </c>
      <c r="I14" s="107" t="s">
        <v>34</v>
      </c>
      <c r="J14" s="143" t="s">
        <v>21</v>
      </c>
      <c r="K14" s="143" t="s">
        <v>21</v>
      </c>
      <c r="L14" s="107" t="s">
        <v>40</v>
      </c>
      <c r="M14" s="107" t="s">
        <v>36</v>
      </c>
      <c r="N14" s="107" t="s">
        <v>40</v>
      </c>
      <c r="O14" s="107" t="s">
        <v>24</v>
      </c>
      <c r="P14" s="107" t="s">
        <v>34</v>
      </c>
      <c r="Q14" s="107" t="s">
        <v>21</v>
      </c>
      <c r="R14" s="107" t="s">
        <v>36</v>
      </c>
      <c r="S14" s="107" t="s">
        <v>28</v>
      </c>
      <c r="T14" s="107" t="s">
        <v>34</v>
      </c>
      <c r="U14" s="107" t="s">
        <v>21</v>
      </c>
      <c r="V14" s="107" t="s">
        <v>42</v>
      </c>
      <c r="W14" s="107" t="s">
        <v>40</v>
      </c>
      <c r="X14" s="107" t="s">
        <v>24</v>
      </c>
      <c r="Y14" s="107" t="s">
        <v>34</v>
      </c>
      <c r="Z14" s="107" t="s">
        <v>21</v>
      </c>
      <c r="AA14" s="107" t="s">
        <v>36</v>
      </c>
      <c r="AB14" s="107" t="s">
        <v>41</v>
      </c>
      <c r="AC14" s="107" t="s">
        <v>24</v>
      </c>
      <c r="AD14" s="107" t="s">
        <v>34</v>
      </c>
      <c r="AE14" s="143" t="s">
        <v>21</v>
      </c>
      <c r="AF14" s="107" t="s">
        <v>28</v>
      </c>
      <c r="AG14" s="107" t="s">
        <v>34</v>
      </c>
      <c r="AH14" s="107" t="s">
        <v>21</v>
      </c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3</v>
      </c>
      <c r="AQ14" s="55">
        <f t="shared" si="8"/>
        <v>3</v>
      </c>
      <c r="AR14">
        <f t="shared" si="9"/>
        <v>0</v>
      </c>
      <c r="AS14" s="55">
        <f t="shared" si="14"/>
        <v>4</v>
      </c>
      <c r="AT14" s="55">
        <f t="shared" si="10"/>
        <v>1</v>
      </c>
      <c r="AU14" s="55">
        <f t="shared" si="11"/>
        <v>2</v>
      </c>
      <c r="AV14" s="55">
        <f t="shared" si="12"/>
        <v>3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07" t="s">
        <v>36</v>
      </c>
      <c r="E15" s="143" t="s">
        <v>21</v>
      </c>
      <c r="F15" s="148" t="s">
        <v>40</v>
      </c>
      <c r="G15" s="148" t="s">
        <v>36</v>
      </c>
      <c r="H15" s="148" t="s">
        <v>21</v>
      </c>
      <c r="I15" s="107" t="s">
        <v>36</v>
      </c>
      <c r="J15" s="107" t="s">
        <v>41</v>
      </c>
      <c r="K15" s="107" t="s">
        <v>40</v>
      </c>
      <c r="L15" s="107" t="s">
        <v>36</v>
      </c>
      <c r="M15" s="143" t="s">
        <v>21</v>
      </c>
      <c r="N15" s="107" t="s">
        <v>41</v>
      </c>
      <c r="O15" s="107" t="s">
        <v>28</v>
      </c>
      <c r="P15" s="107" t="s">
        <v>34</v>
      </c>
      <c r="Q15" s="143" t="s">
        <v>21</v>
      </c>
      <c r="R15" s="288" t="s">
        <v>24</v>
      </c>
      <c r="S15" s="288" t="s">
        <v>34</v>
      </c>
      <c r="T15" s="288" t="s">
        <v>21</v>
      </c>
      <c r="U15" s="288" t="s">
        <v>36</v>
      </c>
      <c r="V15" s="107" t="s">
        <v>40</v>
      </c>
      <c r="W15" s="107" t="s">
        <v>21</v>
      </c>
      <c r="X15" s="107" t="s">
        <v>42</v>
      </c>
      <c r="Y15" s="107" t="s">
        <v>35</v>
      </c>
      <c r="Z15" s="107" t="s">
        <v>21</v>
      </c>
      <c r="AA15" s="107" t="s">
        <v>28</v>
      </c>
      <c r="AB15" s="107" t="s">
        <v>34</v>
      </c>
      <c r="AC15" s="107" t="s">
        <v>21</v>
      </c>
      <c r="AD15" s="143" t="s">
        <v>21</v>
      </c>
      <c r="AE15" s="107" t="s">
        <v>40</v>
      </c>
      <c r="AF15" s="107" t="s">
        <v>41</v>
      </c>
      <c r="AG15" s="107" t="s">
        <v>40</v>
      </c>
      <c r="AH15" s="107" t="s">
        <v>24</v>
      </c>
      <c r="AI15" s="99">
        <f t="shared" si="2"/>
        <v>9</v>
      </c>
      <c r="AJ15" s="100">
        <f t="shared" si="3"/>
        <v>1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1</v>
      </c>
      <c r="AS15" s="55">
        <f t="shared" si="14"/>
        <v>5</v>
      </c>
      <c r="AT15" s="55">
        <f t="shared" si="10"/>
        <v>1</v>
      </c>
      <c r="AU15" s="55">
        <f t="shared" si="11"/>
        <v>3</v>
      </c>
      <c r="AV15" s="55">
        <f t="shared" si="12"/>
        <v>5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206" t="s">
        <v>34</v>
      </c>
      <c r="E16" s="206" t="s">
        <v>40</v>
      </c>
      <c r="F16" s="149" t="s">
        <v>21</v>
      </c>
      <c r="G16" s="148" t="s">
        <v>42</v>
      </c>
      <c r="H16" s="148" t="s">
        <v>40</v>
      </c>
      <c r="I16" s="107" t="s">
        <v>24</v>
      </c>
      <c r="J16" s="107" t="s">
        <v>34</v>
      </c>
      <c r="K16" s="107" t="s">
        <v>28</v>
      </c>
      <c r="L16" s="107" t="s">
        <v>34</v>
      </c>
      <c r="M16" s="107" t="s">
        <v>21</v>
      </c>
      <c r="N16" s="107" t="s">
        <v>42</v>
      </c>
      <c r="O16" s="107" t="s">
        <v>42</v>
      </c>
      <c r="P16" s="107" t="s">
        <v>41</v>
      </c>
      <c r="Q16" s="143" t="s">
        <v>28</v>
      </c>
      <c r="R16" s="143" t="s">
        <v>34</v>
      </c>
      <c r="S16" s="143" t="s">
        <v>21</v>
      </c>
      <c r="T16" s="107" t="s">
        <v>40</v>
      </c>
      <c r="U16" s="107" t="s">
        <v>24</v>
      </c>
      <c r="V16" s="107" t="s">
        <v>34</v>
      </c>
      <c r="W16" s="107" t="s">
        <v>21</v>
      </c>
      <c r="X16" s="107" t="s">
        <v>21</v>
      </c>
      <c r="Y16" s="107" t="s">
        <v>28</v>
      </c>
      <c r="Z16" s="107" t="s">
        <v>34</v>
      </c>
      <c r="AA16" s="107" t="s">
        <v>21</v>
      </c>
      <c r="AB16" s="107" t="s">
        <v>21</v>
      </c>
      <c r="AC16" s="107" t="s">
        <v>42</v>
      </c>
      <c r="AD16" s="107" t="s">
        <v>36</v>
      </c>
      <c r="AE16" s="107" t="s">
        <v>28</v>
      </c>
      <c r="AF16" s="107" t="s">
        <v>34</v>
      </c>
      <c r="AG16" s="107" t="s">
        <v>21</v>
      </c>
      <c r="AH16" s="107" t="s">
        <v>21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2</v>
      </c>
      <c r="AQ16" s="55">
        <f t="shared" si="8"/>
        <v>4</v>
      </c>
      <c r="AR16">
        <f t="shared" si="9"/>
        <v>0</v>
      </c>
      <c r="AS16" s="55">
        <f t="shared" si="14"/>
        <v>3</v>
      </c>
      <c r="AT16" s="55">
        <f t="shared" si="10"/>
        <v>4</v>
      </c>
      <c r="AU16" s="55">
        <f t="shared" si="11"/>
        <v>1</v>
      </c>
      <c r="AV16" s="55">
        <f t="shared" si="12"/>
        <v>1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07" t="s">
        <v>28</v>
      </c>
      <c r="E17" s="107" t="s">
        <v>34</v>
      </c>
      <c r="F17" s="148" t="s">
        <v>24</v>
      </c>
      <c r="G17" s="148" t="s">
        <v>34</v>
      </c>
      <c r="H17" s="148" t="s">
        <v>21</v>
      </c>
      <c r="I17" s="107" t="s">
        <v>41</v>
      </c>
      <c r="J17" s="107" t="s">
        <v>42</v>
      </c>
      <c r="K17" s="107" t="s">
        <v>36</v>
      </c>
      <c r="L17" s="107" t="s">
        <v>42</v>
      </c>
      <c r="M17" s="143" t="s">
        <v>21</v>
      </c>
      <c r="N17" s="107" t="s">
        <v>28</v>
      </c>
      <c r="O17" s="107" t="s">
        <v>34</v>
      </c>
      <c r="P17" s="143" t="s">
        <v>21</v>
      </c>
      <c r="Q17" s="107" t="s">
        <v>36</v>
      </c>
      <c r="R17" s="107" t="s">
        <v>42</v>
      </c>
      <c r="S17" s="107" t="s">
        <v>21</v>
      </c>
      <c r="T17" s="107" t="s">
        <v>24</v>
      </c>
      <c r="U17" s="107" t="s">
        <v>34</v>
      </c>
      <c r="V17" s="107" t="s">
        <v>21</v>
      </c>
      <c r="W17" s="107" t="s">
        <v>28</v>
      </c>
      <c r="X17" s="107" t="s">
        <v>34</v>
      </c>
      <c r="Y17" s="143" t="s">
        <v>21</v>
      </c>
      <c r="Z17" s="143" t="s">
        <v>21</v>
      </c>
      <c r="AA17" s="107" t="s">
        <v>40</v>
      </c>
      <c r="AB17" s="107" t="s">
        <v>36</v>
      </c>
      <c r="AC17" s="107" t="s">
        <v>36</v>
      </c>
      <c r="AD17" s="107" t="s">
        <v>21</v>
      </c>
      <c r="AE17" s="107" t="s">
        <v>24</v>
      </c>
      <c r="AF17" s="107" t="s">
        <v>34</v>
      </c>
      <c r="AG17" s="107" t="s">
        <v>21</v>
      </c>
      <c r="AH17" s="107" t="s">
        <v>40</v>
      </c>
      <c r="AI17" s="99">
        <f t="shared" si="2"/>
        <v>9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>
        <f t="shared" si="9"/>
        <v>0</v>
      </c>
      <c r="AS17" s="55">
        <f t="shared" si="14"/>
        <v>2</v>
      </c>
      <c r="AT17" s="55">
        <f t="shared" si="10"/>
        <v>3</v>
      </c>
      <c r="AU17" s="55">
        <f t="shared" si="11"/>
        <v>1</v>
      </c>
      <c r="AV17" s="55">
        <f t="shared" si="12"/>
        <v>4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143" t="s">
        <v>21</v>
      </c>
      <c r="E18" s="143" t="s">
        <v>21</v>
      </c>
      <c r="F18" s="148" t="s">
        <v>36</v>
      </c>
      <c r="G18" s="149" t="s">
        <v>35</v>
      </c>
      <c r="H18" s="149" t="s">
        <v>35</v>
      </c>
      <c r="I18" s="107" t="s">
        <v>42</v>
      </c>
      <c r="J18" s="107" t="s">
        <v>28</v>
      </c>
      <c r="K18" s="107" t="s">
        <v>34</v>
      </c>
      <c r="L18" s="189" t="s">
        <v>24</v>
      </c>
      <c r="M18" s="107" t="s">
        <v>34</v>
      </c>
      <c r="N18" s="107" t="s">
        <v>21</v>
      </c>
      <c r="O18" s="107" t="s">
        <v>41</v>
      </c>
      <c r="P18" s="107" t="s">
        <v>40</v>
      </c>
      <c r="Q18" s="107" t="s">
        <v>21</v>
      </c>
      <c r="R18" s="107" t="s">
        <v>40</v>
      </c>
      <c r="S18" s="107" t="s">
        <v>40</v>
      </c>
      <c r="T18" s="107" t="s">
        <v>41</v>
      </c>
      <c r="U18" s="107" t="s">
        <v>21</v>
      </c>
      <c r="V18" s="107" t="s">
        <v>21</v>
      </c>
      <c r="W18" s="107" t="s">
        <v>41</v>
      </c>
      <c r="X18" s="107" t="s">
        <v>28</v>
      </c>
      <c r="Y18" s="107" t="s">
        <v>34</v>
      </c>
      <c r="Z18" s="107" t="s">
        <v>21</v>
      </c>
      <c r="AA18" s="107" t="s">
        <v>24</v>
      </c>
      <c r="AB18" s="107" t="s">
        <v>34</v>
      </c>
      <c r="AC18" s="143" t="s">
        <v>21</v>
      </c>
      <c r="AD18" s="107" t="s">
        <v>40</v>
      </c>
      <c r="AE18" s="107" t="s">
        <v>36</v>
      </c>
      <c r="AF18" s="107" t="s">
        <v>24</v>
      </c>
      <c r="AG18" s="107" t="s">
        <v>34</v>
      </c>
      <c r="AH18" s="107" t="s">
        <v>21</v>
      </c>
      <c r="AI18" s="99">
        <f t="shared" si="2"/>
        <v>9</v>
      </c>
      <c r="AJ18" s="100">
        <f t="shared" si="3"/>
        <v>2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3</v>
      </c>
      <c r="AQ18" s="55">
        <f t="shared" si="8"/>
        <v>2</v>
      </c>
      <c r="AR18">
        <f t="shared" si="9"/>
        <v>2</v>
      </c>
      <c r="AS18" s="55">
        <f t="shared" si="14"/>
        <v>4</v>
      </c>
      <c r="AT18" s="55">
        <f t="shared" si="10"/>
        <v>1</v>
      </c>
      <c r="AU18" s="55">
        <f t="shared" si="11"/>
        <v>3</v>
      </c>
      <c r="AV18" s="55">
        <f t="shared" si="12"/>
        <v>2</v>
      </c>
      <c r="AW18" s="55">
        <f t="shared" si="13"/>
        <v>0</v>
      </c>
    </row>
    <row r="19" spans="1:49" ht="14">
      <c r="A19" s="19" t="s">
        <v>46</v>
      </c>
      <c r="B19" s="20" t="s">
        <v>32</v>
      </c>
      <c r="C19" s="32" t="s">
        <v>56</v>
      </c>
      <c r="D19" s="206" t="s">
        <v>34</v>
      </c>
      <c r="E19" s="206" t="s">
        <v>21</v>
      </c>
      <c r="F19" s="149" t="s">
        <v>21</v>
      </c>
      <c r="G19" s="148" t="s">
        <v>28</v>
      </c>
      <c r="H19" s="148" t="s">
        <v>34</v>
      </c>
      <c r="I19" s="143" t="s">
        <v>21</v>
      </c>
      <c r="J19" s="107" t="s">
        <v>24</v>
      </c>
      <c r="K19" s="107" t="s">
        <v>34</v>
      </c>
      <c r="L19" s="107" t="s">
        <v>21</v>
      </c>
      <c r="M19" s="107" t="s">
        <v>42</v>
      </c>
      <c r="N19" s="107" t="s">
        <v>24</v>
      </c>
      <c r="O19" s="107" t="s">
        <v>34</v>
      </c>
      <c r="P19" s="143" t="s">
        <v>21</v>
      </c>
      <c r="Q19" s="107" t="s">
        <v>40</v>
      </c>
      <c r="R19" s="107" t="s">
        <v>41</v>
      </c>
      <c r="S19" s="107" t="s">
        <v>42</v>
      </c>
      <c r="T19" s="107" t="s">
        <v>36</v>
      </c>
      <c r="U19" s="107" t="s">
        <v>28</v>
      </c>
      <c r="V19" s="107" t="s">
        <v>34</v>
      </c>
      <c r="W19" s="143" t="s">
        <v>21</v>
      </c>
      <c r="X19" s="107" t="s">
        <v>40</v>
      </c>
      <c r="Y19" s="107" t="s">
        <v>40</v>
      </c>
      <c r="Z19" s="107" t="s">
        <v>36</v>
      </c>
      <c r="AA19" s="107" t="s">
        <v>21</v>
      </c>
      <c r="AB19" s="107" t="s">
        <v>28</v>
      </c>
      <c r="AC19" s="107" t="s">
        <v>34</v>
      </c>
      <c r="AD19" s="143" t="s">
        <v>21</v>
      </c>
      <c r="AE19" s="107" t="s">
        <v>21</v>
      </c>
      <c r="AF19" s="107" t="s">
        <v>40</v>
      </c>
      <c r="AG19" s="107" t="s">
        <v>24</v>
      </c>
      <c r="AH19" s="107" t="s">
        <v>34</v>
      </c>
      <c r="AI19" s="99">
        <f t="shared" si="2"/>
        <v>9</v>
      </c>
      <c r="AJ19" s="100">
        <f t="shared" si="3"/>
        <v>0</v>
      </c>
      <c r="AK19" s="101">
        <f t="shared" si="4"/>
        <v>6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3</v>
      </c>
      <c r="AR19">
        <f t="shared" si="9"/>
        <v>0</v>
      </c>
      <c r="AS19" s="55">
        <f t="shared" si="14"/>
        <v>4</v>
      </c>
      <c r="AT19" s="55">
        <f t="shared" si="10"/>
        <v>2</v>
      </c>
      <c r="AU19" s="55">
        <f t="shared" si="11"/>
        <v>1</v>
      </c>
      <c r="AV19" s="55">
        <f t="shared" si="12"/>
        <v>2</v>
      </c>
      <c r="AW19" s="55">
        <f t="shared" si="13"/>
        <v>0</v>
      </c>
    </row>
    <row r="20" spans="1:49" ht="14">
      <c r="A20" s="19" t="s">
        <v>46</v>
      </c>
      <c r="B20" s="34" t="s">
        <v>32</v>
      </c>
      <c r="C20" s="32" t="s">
        <v>57</v>
      </c>
      <c r="D20" s="107" t="s">
        <v>40</v>
      </c>
      <c r="E20" s="107" t="s">
        <v>36</v>
      </c>
      <c r="F20" s="148" t="s">
        <v>42</v>
      </c>
      <c r="G20" s="148" t="s">
        <v>24</v>
      </c>
      <c r="H20" s="148" t="s">
        <v>34</v>
      </c>
      <c r="I20" s="107" t="s">
        <v>21</v>
      </c>
      <c r="J20" s="107" t="s">
        <v>36</v>
      </c>
      <c r="K20" s="107" t="s">
        <v>41</v>
      </c>
      <c r="L20" s="107" t="s">
        <v>28</v>
      </c>
      <c r="M20" s="107" t="s">
        <v>34</v>
      </c>
      <c r="N20" s="107" t="s">
        <v>21</v>
      </c>
      <c r="O20" s="107" t="s">
        <v>21</v>
      </c>
      <c r="P20" s="107" t="s">
        <v>42</v>
      </c>
      <c r="Q20" s="107" t="s">
        <v>24</v>
      </c>
      <c r="R20" s="107" t="s">
        <v>34</v>
      </c>
      <c r="S20" s="107" t="s">
        <v>21</v>
      </c>
      <c r="T20" s="143" t="s">
        <v>21</v>
      </c>
      <c r="U20" s="107" t="s">
        <v>41</v>
      </c>
      <c r="V20" s="107" t="s">
        <v>28</v>
      </c>
      <c r="W20" s="107" t="s">
        <v>34</v>
      </c>
      <c r="X20" s="143" t="s">
        <v>21</v>
      </c>
      <c r="Y20" s="143" t="s">
        <v>35</v>
      </c>
      <c r="Z20" s="107" t="s">
        <v>40</v>
      </c>
      <c r="AA20" s="107" t="s">
        <v>41</v>
      </c>
      <c r="AB20" s="107" t="s">
        <v>24</v>
      </c>
      <c r="AC20" s="107" t="s">
        <v>34</v>
      </c>
      <c r="AD20" s="107" t="s">
        <v>21</v>
      </c>
      <c r="AE20" s="107" t="s">
        <v>21</v>
      </c>
      <c r="AF20" s="107" t="s">
        <v>21</v>
      </c>
      <c r="AG20" s="107" t="s">
        <v>28</v>
      </c>
      <c r="AH20" s="107" t="s">
        <v>34</v>
      </c>
      <c r="AI20" s="99">
        <f t="shared" si="2"/>
        <v>9</v>
      </c>
      <c r="AJ20" s="100">
        <f t="shared" si="3"/>
        <v>1</v>
      </c>
      <c r="AK20" s="101">
        <f t="shared" si="4"/>
        <v>6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3</v>
      </c>
      <c r="AQ20" s="55">
        <f t="shared" si="8"/>
        <v>3</v>
      </c>
      <c r="AR20">
        <f t="shared" si="9"/>
        <v>1</v>
      </c>
      <c r="AS20" s="55">
        <f t="shared" si="14"/>
        <v>2</v>
      </c>
      <c r="AT20" s="55">
        <f t="shared" si="10"/>
        <v>2</v>
      </c>
      <c r="AU20" s="55">
        <f t="shared" si="11"/>
        <v>3</v>
      </c>
      <c r="AV20" s="55">
        <f t="shared" si="12"/>
        <v>2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8" t="s">
        <v>129</v>
      </c>
      <c r="D21" s="107" t="s">
        <v>42</v>
      </c>
      <c r="E21" s="107" t="s">
        <v>42</v>
      </c>
      <c r="F21" s="148" t="s">
        <v>28</v>
      </c>
      <c r="G21" s="148" t="s">
        <v>34</v>
      </c>
      <c r="H21" s="149" t="s">
        <v>24</v>
      </c>
      <c r="I21" s="143" t="s">
        <v>34</v>
      </c>
      <c r="J21" s="143" t="s">
        <v>21</v>
      </c>
      <c r="K21" s="143" t="s">
        <v>35</v>
      </c>
      <c r="L21" s="107" t="s">
        <v>21</v>
      </c>
      <c r="M21" s="107" t="s">
        <v>40</v>
      </c>
      <c r="N21" s="107" t="s">
        <v>36</v>
      </c>
      <c r="O21" s="107" t="s">
        <v>36</v>
      </c>
      <c r="P21" s="107" t="s">
        <v>28</v>
      </c>
      <c r="Q21" s="107" t="s">
        <v>34</v>
      </c>
      <c r="R21" s="143" t="s">
        <v>21</v>
      </c>
      <c r="S21" s="107" t="s">
        <v>24</v>
      </c>
      <c r="T21" s="107" t="s">
        <v>34</v>
      </c>
      <c r="U21" s="107" t="s">
        <v>21</v>
      </c>
      <c r="V21" s="107" t="s">
        <v>21</v>
      </c>
      <c r="W21" s="143" t="s">
        <v>24</v>
      </c>
      <c r="X21" s="143" t="s">
        <v>34</v>
      </c>
      <c r="Y21" s="143" t="s">
        <v>21</v>
      </c>
      <c r="Z21" s="107" t="s">
        <v>41</v>
      </c>
      <c r="AA21" s="107" t="s">
        <v>21</v>
      </c>
      <c r="AB21" s="107" t="s">
        <v>42</v>
      </c>
      <c r="AC21" s="107" t="s">
        <v>40</v>
      </c>
      <c r="AD21" s="107" t="s">
        <v>24</v>
      </c>
      <c r="AE21" s="107" t="s">
        <v>34</v>
      </c>
      <c r="AF21" s="107" t="s">
        <v>21</v>
      </c>
      <c r="AG21" s="107" t="s">
        <v>36</v>
      </c>
      <c r="AH21" s="107" t="s">
        <v>21</v>
      </c>
      <c r="AI21" s="99">
        <f t="shared" si="2"/>
        <v>9</v>
      </c>
      <c r="AJ21" s="100">
        <f t="shared" si="3"/>
        <v>1</v>
      </c>
      <c r="AK21" s="101">
        <f t="shared" si="4"/>
        <v>6</v>
      </c>
      <c r="AL21" s="104" t="s">
        <v>48</v>
      </c>
      <c r="AN21" s="55">
        <f t="shared" si="5"/>
        <v>0</v>
      </c>
      <c r="AO21" s="55">
        <f t="shared" si="6"/>
        <v>9</v>
      </c>
      <c r="AP21" s="55">
        <f t="shared" si="7"/>
        <v>4</v>
      </c>
      <c r="AQ21" s="55">
        <f t="shared" si="8"/>
        <v>2</v>
      </c>
      <c r="AR21">
        <f t="shared" si="9"/>
        <v>1</v>
      </c>
      <c r="AS21" s="55">
        <f t="shared" si="14"/>
        <v>2</v>
      </c>
      <c r="AT21" s="55">
        <f t="shared" si="10"/>
        <v>3</v>
      </c>
      <c r="AU21" s="55">
        <f t="shared" si="11"/>
        <v>1</v>
      </c>
      <c r="AV21" s="55">
        <f t="shared" si="12"/>
        <v>3</v>
      </c>
      <c r="AW21" s="55">
        <f t="shared" si="13"/>
        <v>0</v>
      </c>
    </row>
    <row r="22" spans="1:49" ht="14">
      <c r="A22" s="294"/>
      <c r="B22" s="37"/>
      <c r="C22" s="39"/>
      <c r="D22" s="107"/>
      <c r="E22" s="107"/>
      <c r="F22" s="148"/>
      <c r="G22" s="148"/>
      <c r="H22" s="148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/>
      <c r="AJ22" s="100"/>
      <c r="AK22" s="101"/>
      <c r="AL22" s="104"/>
      <c r="AM22" s="98"/>
      <c r="AN22" s="55">
        <f t="shared" si="5"/>
        <v>0</v>
      </c>
      <c r="AO22" s="55">
        <f t="shared" si="6"/>
        <v>0</v>
      </c>
      <c r="AP22" s="55">
        <f t="shared" si="7"/>
        <v>0</v>
      </c>
      <c r="AQ22" s="55">
        <f t="shared" si="8"/>
        <v>0</v>
      </c>
      <c r="AR22">
        <f t="shared" si="9"/>
        <v>0</v>
      </c>
      <c r="AS22" s="55">
        <f t="shared" si="14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</row>
    <row r="23" spans="1:49" ht="14">
      <c r="A23" s="19"/>
      <c r="B23" s="367"/>
      <c r="C23" s="39"/>
      <c r="D23" s="107"/>
      <c r="E23" s="107"/>
      <c r="F23" s="148"/>
      <c r="G23" s="148"/>
      <c r="H23" s="148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373"/>
      <c r="AM23" s="98"/>
      <c r="AN23" s="55"/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9"/>
      <c r="B24" s="295"/>
      <c r="C24" s="39"/>
      <c r="D24" s="107"/>
      <c r="E24" s="107"/>
      <c r="F24" s="148"/>
      <c r="G24" s="148"/>
      <c r="H24" s="148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SUM(AO26)</f>
        <v>0</v>
      </c>
      <c r="AJ24" s="100">
        <f t="shared" si="3"/>
        <v>0</v>
      </c>
      <c r="AK24" s="101">
        <f>SUM(AP26:AQ26)</f>
        <v>0</v>
      </c>
      <c r="AL24" s="228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8" t="s">
        <v>62</v>
      </c>
      <c r="B25" s="1258"/>
      <c r="C25" s="1258"/>
      <c r="D25" s="6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7"/>
      <c r="AH25" s="107"/>
      <c r="AI25" s="108"/>
      <c r="AJ25" s="109"/>
      <c r="AK25" s="110"/>
      <c r="AL25" s="111"/>
      <c r="AM25" s="98"/>
      <c r="AN25" s="55">
        <f>COUNTIF(D24:AH24,"日")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 t="s">
        <v>63</v>
      </c>
      <c r="B26" s="1259"/>
      <c r="C26" s="49"/>
      <c r="D26" s="1292"/>
      <c r="E26" s="1290" t="s">
        <v>65</v>
      </c>
      <c r="F26" s="1290"/>
      <c r="G26" s="1310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 t="s">
        <v>67</v>
      </c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 t="s">
        <v>84</v>
      </c>
      <c r="AD26" s="1290"/>
      <c r="AE26" s="1290"/>
      <c r="AF26" s="1311"/>
      <c r="AG26" s="1286"/>
      <c r="AH26" s="1286"/>
      <c r="AI26" s="1333"/>
      <c r="AJ26" s="1334"/>
      <c r="AK26" s="1334"/>
      <c r="AL26" s="1335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287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21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50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287"/>
      <c r="AI29" s="1336"/>
      <c r="AJ29" s="1337"/>
      <c r="AK29" s="1337"/>
      <c r="AL29" s="1338"/>
    </row>
    <row r="30" spans="1:49" ht="14">
      <c r="A30" s="1259"/>
      <c r="B30" s="1259"/>
      <c r="C30" s="51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8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15">COUNTIF(D7:D23,"6：30")</f>
        <v>0</v>
      </c>
      <c r="E33" s="55">
        <f t="shared" si="15"/>
        <v>0</v>
      </c>
      <c r="F33" s="55">
        <f t="shared" si="15"/>
        <v>0</v>
      </c>
      <c r="G33" s="55">
        <f t="shared" si="15"/>
        <v>0</v>
      </c>
      <c r="H33" s="55">
        <f t="shared" si="15"/>
        <v>0</v>
      </c>
      <c r="I33" s="55">
        <f t="shared" si="15"/>
        <v>0</v>
      </c>
      <c r="J33" s="55">
        <f t="shared" si="15"/>
        <v>0</v>
      </c>
      <c r="K33" s="55">
        <f t="shared" si="15"/>
        <v>0</v>
      </c>
      <c r="L33" s="55">
        <f t="shared" si="15"/>
        <v>0</v>
      </c>
      <c r="M33" s="55">
        <f t="shared" si="15"/>
        <v>0</v>
      </c>
      <c r="N33" s="55">
        <f t="shared" si="15"/>
        <v>0</v>
      </c>
      <c r="O33" s="55">
        <f t="shared" si="15"/>
        <v>0</v>
      </c>
      <c r="P33" s="55">
        <f t="shared" si="15"/>
        <v>0</v>
      </c>
      <c r="Q33" s="55">
        <f t="shared" si="15"/>
        <v>0</v>
      </c>
      <c r="R33" s="55">
        <f t="shared" si="15"/>
        <v>0</v>
      </c>
      <c r="S33" s="55">
        <f t="shared" si="15"/>
        <v>0</v>
      </c>
      <c r="T33" s="55">
        <f t="shared" si="15"/>
        <v>0</v>
      </c>
      <c r="U33" s="55">
        <f t="shared" si="15"/>
        <v>0</v>
      </c>
      <c r="V33" s="55">
        <f t="shared" si="15"/>
        <v>0</v>
      </c>
      <c r="W33" s="55">
        <f t="shared" si="15"/>
        <v>0</v>
      </c>
      <c r="X33" s="55">
        <f t="shared" si="15"/>
        <v>0</v>
      </c>
      <c r="Y33" s="55">
        <f t="shared" si="15"/>
        <v>0</v>
      </c>
      <c r="Z33" s="55">
        <f t="shared" si="15"/>
        <v>0</v>
      </c>
      <c r="AA33" s="55">
        <f t="shared" si="15"/>
        <v>0</v>
      </c>
      <c r="AB33" s="55">
        <f t="shared" si="15"/>
        <v>0</v>
      </c>
      <c r="AC33" s="55">
        <f t="shared" si="15"/>
        <v>0</v>
      </c>
      <c r="AD33" s="55">
        <f t="shared" si="15"/>
        <v>0</v>
      </c>
      <c r="AE33" s="55">
        <f t="shared" si="15"/>
        <v>0</v>
      </c>
      <c r="AF33" s="55">
        <f t="shared" si="15"/>
        <v>0</v>
      </c>
      <c r="AG33" s="55">
        <f t="shared" si="15"/>
        <v>0</v>
      </c>
      <c r="AH33" s="55">
        <f t="shared" si="15"/>
        <v>0</v>
      </c>
    </row>
    <row r="34" spans="1:49" ht="14">
      <c r="C34" s="54">
        <v>0.41666666666666702</v>
      </c>
      <c r="D34" s="55">
        <f t="shared" ref="D34:AH34" si="16">COUNTIF(D8:D24,"10:00")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1:49" ht="14">
      <c r="C35" t="s">
        <v>69</v>
      </c>
      <c r="D35" s="55">
        <f t="shared" ref="D35:AH35" si="17">COUNTIF(D8:D25,"2早")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1:49" ht="14">
      <c r="C36" t="s">
        <v>42</v>
      </c>
      <c r="D36" s="55">
        <f t="shared" ref="D36:AH36" si="18">COUNTIF(D8:D24,"2オ")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1:49" ht="14" outlineLevel="1">
      <c r="A37" s="1"/>
      <c r="B37" s="1"/>
      <c r="C37" s="1" t="s">
        <v>24</v>
      </c>
      <c r="D37" s="55">
        <f t="shared" ref="D37:AH37" si="19">COUNTIF(D8:D24,"2－")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s="1" customFormat="1" ht="14" outlineLevel="1">
      <c r="C38" s="1" t="s">
        <v>41</v>
      </c>
      <c r="D38" s="55">
        <f t="shared" ref="D38:AH38" si="20">COUNTIF(D8:D24,"3早")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</row>
    <row r="39" spans="1:49" s="1" customFormat="1" ht="14" outlineLevel="1">
      <c r="C39" s="1" t="s">
        <v>36</v>
      </c>
      <c r="D39" s="55">
        <f t="shared" ref="D39:AH39" si="21">COUNTIF(D8:D24,"3オ")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1:49" s="1" customFormat="1" ht="14" outlineLevel="1">
      <c r="C40" s="1" t="s">
        <v>28</v>
      </c>
      <c r="D40" s="55">
        <f t="shared" ref="D40:AH40" si="22">COUNTIF(D8:D24,"3－")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1:49" s="1" customFormat="1" ht="14" outlineLevel="1"/>
    <row r="42" spans="1:49" s="1" customFormat="1" ht="14"/>
    <row r="43" spans="1:49" s="1" customFormat="1" ht="14"/>
    <row r="44" spans="1:49" s="1" customFormat="1" ht="14">
      <c r="AN44"/>
      <c r="AO44"/>
      <c r="AP44"/>
      <c r="AQ44"/>
      <c r="AR44"/>
      <c r="AS44"/>
      <c r="AT44"/>
      <c r="AU44"/>
      <c r="AV44"/>
      <c r="AW44"/>
    </row>
  </sheetData>
  <mergeCells count="50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AI26:AL31"/>
    <mergeCell ref="A26:B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  <mergeCell ref="T26:T31"/>
  </mergeCells>
  <phoneticPr fontId="114"/>
  <conditionalFormatting sqref="D8">
    <cfRule type="expression" dxfId="8395" priority="225">
      <formula>COUNTIF(D8,"*有*")</formula>
    </cfRule>
  </conditionalFormatting>
  <conditionalFormatting sqref="D18:D21">
    <cfRule type="expression" dxfId="8394" priority="433" stopIfTrue="1">
      <formula>AND(WEEKDAY(D$5)=1)</formula>
    </cfRule>
  </conditionalFormatting>
  <conditionalFormatting sqref="D22">
    <cfRule type="expression" dxfId="8393" priority="146">
      <formula>COUNTIF(D22,"*有*")</formula>
    </cfRule>
    <cfRule type="expression" dxfId="8392" priority="134">
      <formula>COUNTIF(D22,"*有*")</formula>
    </cfRule>
  </conditionalFormatting>
  <conditionalFormatting sqref="D11:E14">
    <cfRule type="expression" dxfId="8391" priority="443" stopIfTrue="1">
      <formula>AND(WEEKDAY(D$5)=1)</formula>
    </cfRule>
  </conditionalFormatting>
  <conditionalFormatting sqref="D22:G22 N22:T22">
    <cfRule type="expression" dxfId="8390" priority="579" stopIfTrue="1">
      <formula>AND(WEEKDAY(D$5)=1)</formula>
    </cfRule>
  </conditionalFormatting>
  <conditionalFormatting sqref="D15:I16">
    <cfRule type="expression" dxfId="8389" priority="531" stopIfTrue="1">
      <formula>AND(WEEKDAY(D$5)=1)</formula>
    </cfRule>
    <cfRule type="expression" dxfId="8388" priority="567" stopIfTrue="1">
      <formula>AND(WEEKDAY(D$5)=1)</formula>
    </cfRule>
  </conditionalFormatting>
  <conditionalFormatting sqref="D14:N14">
    <cfRule type="expression" dxfId="8387" priority="454" stopIfTrue="1">
      <formula>AND(WEEKDAY(D$5)=1)</formula>
    </cfRule>
  </conditionalFormatting>
  <conditionalFormatting sqref="D19:P19">
    <cfRule type="expression" dxfId="8386" priority="97">
      <formula>AND(WEEKDAY(D$5)=1)</formula>
    </cfRule>
  </conditionalFormatting>
  <conditionalFormatting sqref="D21:P21">
    <cfRule type="expression" dxfId="8385" priority="553" stopIfTrue="1">
      <formula>AND(WEEKDAY(D$5)=1)</formula>
    </cfRule>
  </conditionalFormatting>
  <conditionalFormatting sqref="D24:AF24">
    <cfRule type="expression" dxfId="8384" priority="466" stopIfTrue="1">
      <formula>AND(WEEKDAY(D$5)=1)</formula>
    </cfRule>
  </conditionalFormatting>
  <conditionalFormatting sqref="D5:AH7">
    <cfRule type="expression" dxfId="8383" priority="100" stopIfTrue="1">
      <formula>AND(WEEKDAY(D$5)=1)</formula>
    </cfRule>
  </conditionalFormatting>
  <conditionalFormatting sqref="E8">
    <cfRule type="expression" dxfId="8382" priority="280" stopIfTrue="1">
      <formula>AND(WEEKDAY(E$5)=1)</formula>
    </cfRule>
  </conditionalFormatting>
  <conditionalFormatting sqref="E18:E20">
    <cfRule type="expression" dxfId="8381" priority="448" stopIfTrue="1">
      <formula>AND(WEEKDAY(E$5)=1)</formula>
    </cfRule>
  </conditionalFormatting>
  <conditionalFormatting sqref="E22">
    <cfRule type="expression" dxfId="8380" priority="135" stopIfTrue="1">
      <formula>AND(WEEKDAY(E$5)=1)</formula>
    </cfRule>
  </conditionalFormatting>
  <conditionalFormatting sqref="E18:G18">
    <cfRule type="expression" dxfId="8379" priority="570" stopIfTrue="1">
      <formula>AND(WEEKDAY(E$5)=1)</formula>
    </cfRule>
  </conditionalFormatting>
  <conditionalFormatting sqref="E10:H10">
    <cfRule type="expression" dxfId="8378" priority="273" stopIfTrue="1">
      <formula>AND(WEEKDAY(E$5)=1)</formula>
    </cfRule>
  </conditionalFormatting>
  <conditionalFormatting sqref="F9">
    <cfRule type="expression" dxfId="8377" priority="423" stopIfTrue="1">
      <formula>AND(WEEKDAY(F$5)=1)</formula>
    </cfRule>
  </conditionalFormatting>
  <conditionalFormatting sqref="F18:F19">
    <cfRule type="expression" dxfId="8376" priority="446" stopIfTrue="1">
      <formula>AND(WEEKDAY(F$5)=1)</formula>
    </cfRule>
  </conditionalFormatting>
  <conditionalFormatting sqref="F20">
    <cfRule type="expression" dxfId="8375" priority="272" stopIfTrue="1">
      <formula>AND(WEEKDAY(F$5)=1)</formula>
    </cfRule>
  </conditionalFormatting>
  <conditionalFormatting sqref="F15:G15">
    <cfRule type="expression" dxfId="8374" priority="60" stopIfTrue="1">
      <formula>AND(WEEKDAY(F$5)=1)</formula>
    </cfRule>
  </conditionalFormatting>
  <conditionalFormatting sqref="F11:H12">
    <cfRule type="expression" dxfId="8373" priority="375" stopIfTrue="1">
      <formula>AND(WEEKDAY(F$5)=1)</formula>
    </cfRule>
  </conditionalFormatting>
  <conditionalFormatting sqref="F11:I11">
    <cfRule type="expression" dxfId="8372" priority="424" stopIfTrue="1">
      <formula>AND(WEEKDAY(F$5)=1)</formula>
    </cfRule>
  </conditionalFormatting>
  <conditionalFormatting sqref="F13:I13">
    <cfRule type="expression" dxfId="8371" priority="411" stopIfTrue="1">
      <formula>AND(WEEKDAY(F$5)=1)</formula>
    </cfRule>
  </conditionalFormatting>
  <conditionalFormatting sqref="G17:G18">
    <cfRule type="expression" dxfId="8370" priority="314" stopIfTrue="1">
      <formula>AND(WEEKDAY(G$5)=1)</formula>
    </cfRule>
  </conditionalFormatting>
  <conditionalFormatting sqref="G18:G20">
    <cfRule type="expression" dxfId="8369" priority="447" stopIfTrue="1">
      <formula>AND(WEEKDAY(G$5)=1)</formula>
    </cfRule>
  </conditionalFormatting>
  <conditionalFormatting sqref="G20">
    <cfRule type="expression" dxfId="8368" priority="571" stopIfTrue="1">
      <formula>AND(WEEKDAY(G$5)=1)</formula>
    </cfRule>
  </conditionalFormatting>
  <conditionalFormatting sqref="G21:G22">
    <cfRule type="expression" dxfId="8367" priority="331" stopIfTrue="1">
      <formula>AND(WEEKDAY(G$5)=1)</formula>
    </cfRule>
  </conditionalFormatting>
  <conditionalFormatting sqref="G9:H9">
    <cfRule type="expression" dxfId="8366" priority="282" stopIfTrue="1">
      <formula>AND(WEEKDAY(G$5)=1)</formula>
    </cfRule>
  </conditionalFormatting>
  <conditionalFormatting sqref="G17:O17">
    <cfRule type="expression" dxfId="8365" priority="310" stopIfTrue="1">
      <formula>AND(WEEKDAY(G$5)=1)</formula>
    </cfRule>
  </conditionalFormatting>
  <conditionalFormatting sqref="G19:P19">
    <cfRule type="expression" dxfId="8364" priority="95" stopIfTrue="1">
      <formula>AND(WEEKDAY(G$5)=1)</formula>
    </cfRule>
  </conditionalFormatting>
  <conditionalFormatting sqref="H12:I12 F13:M13">
    <cfRule type="expression" dxfId="8363" priority="426" stopIfTrue="1">
      <formula>AND(WEEKDAY(F$5)=1)</formula>
    </cfRule>
  </conditionalFormatting>
  <conditionalFormatting sqref="H18:I18">
    <cfRule type="expression" dxfId="8362" priority="238" stopIfTrue="1">
      <formula>AND(WEEKDAY(H$5)=1)</formula>
    </cfRule>
  </conditionalFormatting>
  <conditionalFormatting sqref="H20:J22">
    <cfRule type="expression" dxfId="8361" priority="227" stopIfTrue="1">
      <formula>AND(WEEKDAY(H$5)=1)</formula>
    </cfRule>
  </conditionalFormatting>
  <conditionalFormatting sqref="I9:I12">
    <cfRule type="expression" dxfId="8360" priority="383" stopIfTrue="1">
      <formula>AND(WEEKDAY(I$5)=1)</formula>
    </cfRule>
  </conditionalFormatting>
  <conditionalFormatting sqref="I17">
    <cfRule type="expression" dxfId="8359" priority="504" stopIfTrue="1">
      <formula>AND(WEEKDAY(I$5)=1)</formula>
    </cfRule>
  </conditionalFormatting>
  <conditionalFormatting sqref="J16:J19">
    <cfRule type="expression" dxfId="8358" priority="516" stopIfTrue="1">
      <formula>AND(WEEKDAY(J$5)=1)</formula>
    </cfRule>
  </conditionalFormatting>
  <conditionalFormatting sqref="J17:J18">
    <cfRule type="expression" dxfId="8357" priority="345" stopIfTrue="1">
      <formula>AND(WEEKDAY(J$5)=1)</formula>
    </cfRule>
  </conditionalFormatting>
  <conditionalFormatting sqref="J15:K15 M15">
    <cfRule type="expression" dxfId="8356" priority="510" stopIfTrue="1">
      <formula>AND(WEEKDAY(J$5)=1)</formula>
    </cfRule>
  </conditionalFormatting>
  <conditionalFormatting sqref="J11:N13">
    <cfRule type="expression" dxfId="8355" priority="370" stopIfTrue="1">
      <formula>AND(WEEKDAY(J$5)=1)</formula>
    </cfRule>
  </conditionalFormatting>
  <conditionalFormatting sqref="J8:P8">
    <cfRule type="expression" dxfId="8354" priority="122" stopIfTrue="1">
      <formula>AND(WEEKDAY(J$5)=1)</formula>
    </cfRule>
  </conditionalFormatting>
  <conditionalFormatting sqref="J22:AF22">
    <cfRule type="expression" dxfId="8353" priority="149" stopIfTrue="1">
      <formula>AND(WEEKDAY(J$5)=1)</formula>
    </cfRule>
    <cfRule type="expression" dxfId="8352" priority="137" stopIfTrue="1">
      <formula>AND(WEEKDAY(J$5)=1)</formula>
    </cfRule>
  </conditionalFormatting>
  <conditionalFormatting sqref="K17:K20">
    <cfRule type="expression" dxfId="8351" priority="511" stopIfTrue="1">
      <formula>AND(WEEKDAY(K$5)=1)</formula>
    </cfRule>
  </conditionalFormatting>
  <conditionalFormatting sqref="K21:M22">
    <cfRule type="expression" dxfId="8350" priority="543" stopIfTrue="1">
      <formula>AND(WEEKDAY(K$5)=1)</formula>
    </cfRule>
  </conditionalFormatting>
  <conditionalFormatting sqref="K17:N17">
    <cfRule type="expression" dxfId="8349" priority="544" stopIfTrue="1">
      <formula>AND(WEEKDAY(K$5)=1)</formula>
    </cfRule>
  </conditionalFormatting>
  <conditionalFormatting sqref="K21:O22">
    <cfRule type="expression" dxfId="8348" priority="302" stopIfTrue="1">
      <formula>AND(WEEKDAY(K$5)=1)</formula>
    </cfRule>
  </conditionalFormatting>
  <conditionalFormatting sqref="K18:AB18">
    <cfRule type="expression" dxfId="8347" priority="1" stopIfTrue="1">
      <formula>AND(WEEKDAY(K$5)=1)</formula>
    </cfRule>
  </conditionalFormatting>
  <conditionalFormatting sqref="L8 Q8:Z8 AA8:AA9 J8:K11 I9 L9:Z9">
    <cfRule type="expression" dxfId="8346" priority="422" stopIfTrue="1">
      <formula>AND(WEEKDAY(I$5)=1)</formula>
    </cfRule>
  </conditionalFormatting>
  <conditionalFormatting sqref="L9:N9">
    <cfRule type="expression" dxfId="8345" priority="83" stopIfTrue="1">
      <formula>AND(WEEKDAY(L$5)=1)</formula>
    </cfRule>
  </conditionalFormatting>
  <conditionalFormatting sqref="L9:P10">
    <cfRule type="expression" dxfId="8344" priority="226" stopIfTrue="1">
      <formula>AND(WEEKDAY(L$5)=1)</formula>
    </cfRule>
  </conditionalFormatting>
  <conditionalFormatting sqref="L15:P15">
    <cfRule type="expression" dxfId="8343" priority="126" stopIfTrue="1">
      <formula>AND(WEEKDAY(L$5)=1)</formula>
    </cfRule>
  </conditionalFormatting>
  <conditionalFormatting sqref="L11:Q11">
    <cfRule type="expression" dxfId="8342" priority="92" stopIfTrue="1">
      <formula>AND(WEEKDAY(L$5)=1)</formula>
    </cfRule>
  </conditionalFormatting>
  <conditionalFormatting sqref="L20:S20">
    <cfRule type="expression" dxfId="8341" priority="268" stopIfTrue="1">
      <formula>AND(WEEKDAY(L$5)=1)</formula>
    </cfRule>
  </conditionalFormatting>
  <conditionalFormatting sqref="M8:P8">
    <cfRule type="expression" dxfId="8340" priority="121">
      <formula>AND(WEEKDAY(M$5)=1)</formula>
    </cfRule>
  </conditionalFormatting>
  <conditionalFormatting sqref="M16:P17">
    <cfRule type="expression" dxfId="8339" priority="534" stopIfTrue="1">
      <formula>AND(WEEKDAY(M$5)=1)</formula>
    </cfRule>
  </conditionalFormatting>
  <conditionalFormatting sqref="M20:R20">
    <cfRule type="expression" dxfId="8338" priority="436" stopIfTrue="1">
      <formula>AND(WEEKDAY(M$5)=1)</formula>
    </cfRule>
  </conditionalFormatting>
  <conditionalFormatting sqref="M18:T18 H19:N19">
    <cfRule type="expression" dxfId="8337" priority="517" stopIfTrue="1">
      <formula>AND(WEEKDAY(H$5)=1)</formula>
    </cfRule>
  </conditionalFormatting>
  <conditionalFormatting sqref="M15:AA15 J16:W16">
    <cfRule type="expression" dxfId="8336" priority="568" stopIfTrue="1">
      <formula>AND(WEEKDAY(J$5)=1)</formula>
    </cfRule>
  </conditionalFormatting>
  <conditionalFormatting sqref="N18:N20">
    <cfRule type="expression" dxfId="8335" priority="438" stopIfTrue="1">
      <formula>AND(WEEKDAY(N$5)=1)</formula>
    </cfRule>
  </conditionalFormatting>
  <conditionalFormatting sqref="N3:O3">
    <cfRule type="expression" dxfId="8334" priority="131" stopIfTrue="1">
      <formula>AND(WEEKDAY(N$5)=1)</formula>
    </cfRule>
    <cfRule type="expression" dxfId="8333" priority="130">
      <formula>AND(WEEKDAY(N$5)=1)</formula>
    </cfRule>
  </conditionalFormatting>
  <conditionalFormatting sqref="O10:O15">
    <cfRule type="expression" dxfId="8332" priority="101" stopIfTrue="1">
      <formula>AND(WEEKDAY(O$5)=1)</formula>
    </cfRule>
  </conditionalFormatting>
  <conditionalFormatting sqref="O13:O15">
    <cfRule type="expression" dxfId="8331" priority="429" stopIfTrue="1">
      <formula>AND(WEEKDAY(O$5)=1)</formula>
    </cfRule>
  </conditionalFormatting>
  <conditionalFormatting sqref="O17:O21">
    <cfRule type="expression" dxfId="8330" priority="512" stopIfTrue="1">
      <formula>AND(WEEKDAY(O$5)=1)</formula>
    </cfRule>
  </conditionalFormatting>
  <conditionalFormatting sqref="O14:Q14">
    <cfRule type="expression" dxfId="8329" priority="102" stopIfTrue="1">
      <formula>AND(WEEKDAY(O$5)=1)</formula>
    </cfRule>
  </conditionalFormatting>
  <conditionalFormatting sqref="P17:P22">
    <cfRule type="expression" dxfId="8328" priority="98" stopIfTrue="1">
      <formula>AND(WEEKDAY(P$5)=1)</formula>
    </cfRule>
  </conditionalFormatting>
  <conditionalFormatting sqref="P14:Q15">
    <cfRule type="expression" dxfId="8327" priority="103" stopIfTrue="1">
      <formula>AND(WEEKDAY(P$5)=1)</formula>
    </cfRule>
  </conditionalFormatting>
  <conditionalFormatting sqref="P14:T14">
    <cfRule type="expression" dxfId="8326" priority="451" stopIfTrue="1">
      <formula>AND(WEEKDAY(P$5)=1)</formula>
    </cfRule>
  </conditionalFormatting>
  <conditionalFormatting sqref="P11:W13">
    <cfRule type="expression" dxfId="8325" priority="257" stopIfTrue="1">
      <formula>AND(WEEKDAY(P$5)=1)</formula>
    </cfRule>
  </conditionalFormatting>
  <conditionalFormatting sqref="P17:X17 AB17:AB19 AA18:AA21 Q20:Y20 AA14:AA15 R21:T22">
    <cfRule type="expression" dxfId="8324" priority="572" stopIfTrue="1">
      <formula>AND(WEEKDAY(P$5)=1)</formula>
    </cfRule>
  </conditionalFormatting>
  <conditionalFormatting sqref="Q19 AA21">
    <cfRule type="expression" dxfId="8323" priority="1586" stopIfTrue="1">
      <formula>AND(WEEKDAY(P$5)=1)</formula>
    </cfRule>
  </conditionalFormatting>
  <conditionalFormatting sqref="Q18:R19">
    <cfRule type="expression" dxfId="8322" priority="523" stopIfTrue="1">
      <formula>AND(WEEKDAY(Q$5)=1)</formula>
    </cfRule>
  </conditionalFormatting>
  <conditionalFormatting sqref="Q8:S9 L10:N10 P10:X10 L11:O11 Q11:S11 AA11:AA12 N12 P12:S12 Q13:R13">
    <cfRule type="expression" dxfId="8321" priority="427" stopIfTrue="1">
      <formula>AND(WEEKDAY(L$5)=1)</formula>
    </cfRule>
  </conditionalFormatting>
  <conditionalFormatting sqref="Q21:T22">
    <cfRule type="expression" dxfId="8320" priority="29" stopIfTrue="1">
      <formula>AND(WEEKDAY(Q$5)=1)</formula>
    </cfRule>
  </conditionalFormatting>
  <conditionalFormatting sqref="Q17:U17">
    <cfRule type="expression" dxfId="8319" priority="307" stopIfTrue="1">
      <formula>AND(WEEKDAY(Q$5)=1)</formula>
    </cfRule>
  </conditionalFormatting>
  <conditionalFormatting sqref="Q8:Z8 L9:Z18 AC10:AG19 D8:K18 AC8:AH8 AA8:AB20 R19:Z19 D20:K24 AB21:AB24 L22:AA24 AC22:AH24 L21:Y21 AH10:AH16 L20:Z20 L8 AC20:AE20">
    <cfRule type="expression" dxfId="8318" priority="421">
      <formula>AND(WEEKDAY(D$5)=1)</formula>
    </cfRule>
  </conditionalFormatting>
  <conditionalFormatting sqref="R21:W21">
    <cfRule type="expression" dxfId="8317" priority="432" stopIfTrue="1">
      <formula>AND(WEEKDAY(R$5)=1)</formula>
    </cfRule>
  </conditionalFormatting>
  <conditionalFormatting sqref="S18:T20">
    <cfRule type="expression" dxfId="8316" priority="442" stopIfTrue="1">
      <formula>AND(WEEKDAY(S$5)=1)</formula>
    </cfRule>
  </conditionalFormatting>
  <conditionalFormatting sqref="S21:T21">
    <cfRule type="expression" dxfId="8315" priority="31" stopIfTrue="1">
      <formula>AND(WEEKDAY(S$5)=1)</formula>
    </cfRule>
  </conditionalFormatting>
  <conditionalFormatting sqref="T8:T9 U9:Z9">
    <cfRule type="expression" dxfId="8314" priority="420" stopIfTrue="1">
      <formula>AND(WEEKDAY(T$5)=1)</formula>
    </cfRule>
  </conditionalFormatting>
  <conditionalFormatting sqref="T20:Y20">
    <cfRule type="expression" dxfId="8313" priority="536" stopIfTrue="1">
      <formula>AND(WEEKDAY(T$5)=1)</formula>
    </cfRule>
  </conditionalFormatting>
  <conditionalFormatting sqref="T10:Z11">
    <cfRule type="expression" dxfId="8312" priority="372" stopIfTrue="1">
      <formula>AND(WEEKDAY(T$5)=1)</formula>
    </cfRule>
  </conditionalFormatting>
  <conditionalFormatting sqref="U8">
    <cfRule type="expression" dxfId="8311" priority="410" stopIfTrue="1">
      <formula>AND(WEEKDAY(U$5)=1)</formula>
    </cfRule>
  </conditionalFormatting>
  <conditionalFormatting sqref="U12">
    <cfRule type="expression" dxfId="8310" priority="430" stopIfTrue="1">
      <formula>AND(WEEKDAY(U$5)=1)</formula>
    </cfRule>
  </conditionalFormatting>
  <conditionalFormatting sqref="U14:U15">
    <cfRule type="expression" dxfId="8309" priority="453" stopIfTrue="1">
      <formula>AND(WEEKDAY(U$5)=1)</formula>
    </cfRule>
  </conditionalFormatting>
  <conditionalFormatting sqref="U19">
    <cfRule type="expression" dxfId="8308" priority="577" stopIfTrue="1">
      <formula>AND(WEEKDAY(U$5)=1)</formula>
    </cfRule>
  </conditionalFormatting>
  <conditionalFormatting sqref="U18:W19">
    <cfRule type="expression" dxfId="8307" priority="520" stopIfTrue="1">
      <formula>AND(WEEKDAY(U$5)=1)</formula>
    </cfRule>
  </conditionalFormatting>
  <conditionalFormatting sqref="U22:W22">
    <cfRule type="expression" dxfId="8306" priority="264" stopIfTrue="1">
      <formula>AND(WEEKDAY(U$5)=1)</formula>
    </cfRule>
  </conditionalFormatting>
  <conditionalFormatting sqref="U13:Z13">
    <cfRule type="expression" dxfId="8305" priority="256" stopIfTrue="1">
      <formula>AND(WEEKDAY(U$5)=1)</formula>
    </cfRule>
  </conditionalFormatting>
  <conditionalFormatting sqref="U21:Z21">
    <cfRule type="expression" dxfId="8304" priority="71" stopIfTrue="1">
      <formula>AND(WEEKDAY(U$5)=1)</formula>
    </cfRule>
  </conditionalFormatting>
  <conditionalFormatting sqref="V17:V18">
    <cfRule type="expression" dxfId="8303" priority="309" stopIfTrue="1">
      <formula>AND(WEEKDAY(V$5)=1)</formula>
    </cfRule>
  </conditionalFormatting>
  <conditionalFormatting sqref="V12:Z12">
    <cfRule type="expression" dxfId="8302" priority="378" stopIfTrue="1">
      <formula>AND(WEEKDAY(V$5)=1)</formula>
    </cfRule>
  </conditionalFormatting>
  <conditionalFormatting sqref="V22:AA22 D22">
    <cfRule type="expression" dxfId="8301" priority="157">
      <formula>AND(WEEKDAY(D$5)=1)</formula>
    </cfRule>
    <cfRule type="expression" dxfId="8300" priority="145">
      <formula>AND(WEEKDAY(D$5)=1)</formula>
    </cfRule>
  </conditionalFormatting>
  <conditionalFormatting sqref="V14:AF14">
    <cfRule type="expression" dxfId="8299" priority="463" stopIfTrue="1">
      <formula>AND(WEEKDAY(V$5)=1)</formula>
    </cfRule>
  </conditionalFormatting>
  <conditionalFormatting sqref="W17:AB17">
    <cfRule type="expression" dxfId="8298" priority="353" stopIfTrue="1">
      <formula>AND(WEEKDAY(W$5)=1)</formula>
    </cfRule>
  </conditionalFormatting>
  <conditionalFormatting sqref="X19:Y19">
    <cfRule type="expression" dxfId="8297" priority="497" stopIfTrue="1">
      <formula>AND(WEEKDAY(X$5)=1)</formula>
    </cfRule>
  </conditionalFormatting>
  <conditionalFormatting sqref="X21:Y22">
    <cfRule type="expression" dxfId="8296" priority="248" stopIfTrue="1">
      <formula>AND(WEEKDAY(X$5)=1)</formula>
    </cfRule>
  </conditionalFormatting>
  <conditionalFormatting sqref="X18:Z18">
    <cfRule type="expression" dxfId="8295" priority="440" stopIfTrue="1">
      <formula>AND(WEEKDAY(X$5)=1)</formula>
    </cfRule>
  </conditionalFormatting>
  <conditionalFormatting sqref="X16:AD16">
    <cfRule type="expression" dxfId="8294" priority="203" stopIfTrue="1">
      <formula>AND(WEEKDAY(X$5)=1)</formula>
    </cfRule>
  </conditionalFormatting>
  <conditionalFormatting sqref="Y14:Z14">
    <cfRule type="expression" dxfId="8293" priority="213" stopIfTrue="1">
      <formula>AND(WEEKDAY(Y$5)=1)</formula>
    </cfRule>
  </conditionalFormatting>
  <conditionalFormatting sqref="Y16:Z16">
    <cfRule type="expression" dxfId="8292" priority="202">
      <formula>AND(WEEKDAY(Y$5)=1)</formula>
    </cfRule>
  </conditionalFormatting>
  <conditionalFormatting sqref="Y17:Z17">
    <cfRule type="expression" dxfId="8291" priority="506" stopIfTrue="1">
      <formula>AND(WEEKDAY(Y$5)=1)</formula>
    </cfRule>
  </conditionalFormatting>
  <conditionalFormatting sqref="Y22:Z22">
    <cfRule type="expression" dxfId="8290" priority="223">
      <formula>AND(WEEKDAY(Y$5)=1)</formula>
    </cfRule>
  </conditionalFormatting>
  <conditionalFormatting sqref="Y22:AA22">
    <cfRule type="expression" dxfId="8289" priority="222" stopIfTrue="1">
      <formula>AND(WEEKDAY(Y$5)=1)</formula>
    </cfRule>
  </conditionalFormatting>
  <conditionalFormatting sqref="Y16:AB16">
    <cfRule type="expression" dxfId="8288" priority="200" stopIfTrue="1">
      <formula>AND(WEEKDAY(Y$5)=1)</formula>
    </cfRule>
  </conditionalFormatting>
  <conditionalFormatting sqref="Z19:Z20">
    <cfRule type="expression" dxfId="8287" priority="498" stopIfTrue="1">
      <formula>AND(WEEKDAY(Z$5)=1)</formula>
    </cfRule>
  </conditionalFormatting>
  <conditionalFormatting sqref="Z21">
    <cfRule type="expression" dxfId="8286" priority="69" stopIfTrue="1">
      <formula>AND(WEEKDAY(Z$5)=1)</formula>
    </cfRule>
    <cfRule type="expression" dxfId="8285" priority="70">
      <formula>AND(WEEKDAY(Z$5)=1)</formula>
    </cfRule>
    <cfRule type="expression" dxfId="8284" priority="73">
      <formula>AND(WEEKDAY(Z$5)=1)</formula>
    </cfRule>
  </conditionalFormatting>
  <conditionalFormatting sqref="Z22:AA22">
    <cfRule type="expression" dxfId="8283" priority="224" stopIfTrue="1">
      <formula>AND(WEEKDAY(Z$5)=1)</formula>
    </cfRule>
  </conditionalFormatting>
  <conditionalFormatting sqref="Z20:AF20">
    <cfRule type="expression" dxfId="8282" priority="22" stopIfTrue="1">
      <formula>AND(WEEKDAY(Z$5)=1)</formula>
    </cfRule>
  </conditionalFormatting>
  <conditionalFormatting sqref="AA10:AA14">
    <cfRule type="expression" dxfId="8281" priority="217" stopIfTrue="1">
      <formula>AND(WEEKDAY(AA$5)=1)</formula>
    </cfRule>
  </conditionalFormatting>
  <conditionalFormatting sqref="AA17:AA20">
    <cfRule type="expression" dxfId="8280" priority="507" stopIfTrue="1">
      <formula>AND(WEEKDAY(AA$5)=1)</formula>
    </cfRule>
  </conditionalFormatting>
  <conditionalFormatting sqref="AA21 Q19">
    <cfRule type="expression" dxfId="8279" priority="1584">
      <formula>AND(WEEKDAY(P$5)=1)</formula>
    </cfRule>
  </conditionalFormatting>
  <conditionalFormatting sqref="AB9:AB14">
    <cfRule type="expression" dxfId="8278" priority="189" stopIfTrue="1">
      <formula>AND(WEEKDAY(AB$5)=1)</formula>
    </cfRule>
  </conditionalFormatting>
  <conditionalFormatting sqref="AB16:AB21">
    <cfRule type="expression" dxfId="8277" priority="435" stopIfTrue="1">
      <formula>AND(WEEKDAY(AB$5)=1)</formula>
    </cfRule>
  </conditionalFormatting>
  <conditionalFormatting sqref="AB20:AB22">
    <cfRule type="expression" dxfId="8276" priority="177" stopIfTrue="1">
      <formula>AND(WEEKDAY(AB$5)=1)</formula>
    </cfRule>
  </conditionalFormatting>
  <conditionalFormatting sqref="AB17:AD17">
    <cfRule type="expression" dxfId="8275" priority="508" stopIfTrue="1">
      <formula>AND(WEEKDAY(AB$5)=1)</formula>
    </cfRule>
  </conditionalFormatting>
  <conditionalFormatting sqref="AB8:AF8 R19:AB19 D23:AB23">
    <cfRule type="expression" dxfId="8274" priority="389" stopIfTrue="1">
      <formula>AND(WEEKDAY(D$5)=1)</formula>
    </cfRule>
  </conditionalFormatting>
  <conditionalFormatting sqref="AB10:AF10">
    <cfRule type="expression" dxfId="8273" priority="387" stopIfTrue="1">
      <formula>AND(WEEKDAY(AB$5)=1)</formula>
    </cfRule>
  </conditionalFormatting>
  <conditionalFormatting sqref="AB19:AF19 T19:Z20 I16 U18:Y18 J19 AA17:AA19 T17:Y17 Z17:Z18 AC20:AE20 V14:Z15 G20 V8:Z8 AA8:AA9 AH22 D17:H17 AD22:AF22 AE17:AF17 D9:E9 D10 AB15:AC15 T15:T16 U16:W16">
    <cfRule type="expression" dxfId="8272" priority="551">
      <formula>AND(WEEKDAY(D$5)=1)</formula>
    </cfRule>
  </conditionalFormatting>
  <conditionalFormatting sqref="AC9">
    <cfRule type="expression" dxfId="8271" priority="46" stopIfTrue="1">
      <formula>AND(WEEKDAY(AC$5)=1)</formula>
    </cfRule>
  </conditionalFormatting>
  <conditionalFormatting sqref="AC11">
    <cfRule type="expression" dxfId="8270" priority="58" stopIfTrue="1">
      <formula>AND(WEEKDAY(AC$5)=1)</formula>
    </cfRule>
  </conditionalFormatting>
  <conditionalFormatting sqref="AC16:AC17">
    <cfRule type="expression" dxfId="8269" priority="294" stopIfTrue="1">
      <formula>AND(WEEKDAY(AC$5)=1)</formula>
    </cfRule>
  </conditionalFormatting>
  <conditionalFormatting sqref="AC19:AC21">
    <cfRule type="expression" dxfId="8268" priority="53" stopIfTrue="1">
      <formula>AND(WEEKDAY(AC$5)=1)</formula>
    </cfRule>
  </conditionalFormatting>
  <conditionalFormatting sqref="AC21">
    <cfRule type="expression" dxfId="8267" priority="55">
      <formula>AND(WEEKDAY(AC$5)=1)</formula>
    </cfRule>
  </conditionalFormatting>
  <conditionalFormatting sqref="AC14:AD14">
    <cfRule type="expression" dxfId="8266" priority="196">
      <formula>AND(WEEKDAY(AC$5)=1)</formula>
    </cfRule>
  </conditionalFormatting>
  <conditionalFormatting sqref="AC9:AE9">
    <cfRule type="expression" dxfId="8265" priority="47">
      <formula>AND(WEEKDAY(AC$5)=1)</formula>
    </cfRule>
    <cfRule type="expression" dxfId="8264" priority="51" stopIfTrue="1">
      <formula>AND(WEEKDAY(AC$5)=1)</formula>
    </cfRule>
    <cfRule type="expression" dxfId="8263" priority="52">
      <formula>AND(WEEKDAY(AC$5)=1)</formula>
    </cfRule>
  </conditionalFormatting>
  <conditionalFormatting sqref="AC20:AE20">
    <cfRule type="expression" dxfId="8262" priority="499" stopIfTrue="1">
      <formula>AND(WEEKDAY(AC$5)=1)</formula>
    </cfRule>
  </conditionalFormatting>
  <conditionalFormatting sqref="AC11:AF11">
    <cfRule type="expression" dxfId="8261" priority="59">
      <formula>AND(WEEKDAY(AC$5)=1)</formula>
    </cfRule>
  </conditionalFormatting>
  <conditionalFormatting sqref="AC11:AF13">
    <cfRule type="expression" dxfId="8260" priority="266" stopIfTrue="1">
      <formula>AND(WEEKDAY(AC$5)=1)</formula>
    </cfRule>
  </conditionalFormatting>
  <conditionalFormatting sqref="AC14:AF14">
    <cfRule type="expression" dxfId="8259" priority="171" stopIfTrue="1">
      <formula>AND(WEEKDAY(AC$5)=1)</formula>
    </cfRule>
  </conditionalFormatting>
  <conditionalFormatting sqref="AC22:AF23">
    <cfRule type="expression" dxfId="8258" priority="299" stopIfTrue="1">
      <formula>AND(WEEKDAY(AC$5)=1)</formula>
    </cfRule>
  </conditionalFormatting>
  <conditionalFormatting sqref="AD12">
    <cfRule type="expression" dxfId="8257" priority="418" stopIfTrue="1">
      <formula>AND(WEEKDAY(AD$5)=1)</formula>
    </cfRule>
  </conditionalFormatting>
  <conditionalFormatting sqref="AD15">
    <cfRule type="expression" dxfId="8256" priority="513" stopIfTrue="1">
      <formula>AND(WEEKDAY(AD$5)=1)</formula>
    </cfRule>
  </conditionalFormatting>
  <conditionalFormatting sqref="AD19">
    <cfRule type="expression" dxfId="8255" priority="549" stopIfTrue="1">
      <formula>AND(WEEKDAY(AD$5)=1)</formula>
    </cfRule>
  </conditionalFormatting>
  <conditionalFormatting sqref="AD25">
    <cfRule type="expression" dxfId="8254" priority="289" stopIfTrue="1">
      <formula>AND(WEEKDAY(AD$5)=1)</formula>
    </cfRule>
  </conditionalFormatting>
  <conditionalFormatting sqref="AD21:AF21">
    <cfRule type="expression" dxfId="8253" priority="56" stopIfTrue="1">
      <formula>AND(WEEKDAY(AD$5)=1)</formula>
    </cfRule>
  </conditionalFormatting>
  <conditionalFormatting sqref="AD17:AG17">
    <cfRule type="expression" dxfId="8252" priority="162" stopIfTrue="1">
      <formula>AND(WEEKDAY(AD$5)=1)</formula>
    </cfRule>
  </conditionalFormatting>
  <conditionalFormatting sqref="AD21:AH21">
    <cfRule type="expression" dxfId="8251" priority="57">
      <formula>AND(WEEKDAY(AD$5)=1)</formula>
    </cfRule>
  </conditionalFormatting>
  <conditionalFormatting sqref="AE9">
    <cfRule type="expression" dxfId="8250" priority="50">
      <formula>AND(WEEKDAY(AE$5)=1)</formula>
    </cfRule>
    <cfRule type="expression" dxfId="8249" priority="48" stopIfTrue="1">
      <formula>AND(WEEKDAY(AE$5)=1)</formula>
    </cfRule>
  </conditionalFormatting>
  <conditionalFormatting sqref="AE18">
    <cfRule type="expression" dxfId="8248" priority="329" stopIfTrue="1">
      <formula>AND(WEEKDAY(AE$5)=1)</formula>
    </cfRule>
  </conditionalFormatting>
  <conditionalFormatting sqref="AE11:AF11">
    <cfRule type="expression" dxfId="8247" priority="174" stopIfTrue="1">
      <formula>AND(WEEKDAY(AE$5)=1)</formula>
    </cfRule>
    <cfRule type="expression" dxfId="8246" priority="176">
      <formula>AND(WEEKDAY(AE$5)=1)</formula>
    </cfRule>
  </conditionalFormatting>
  <conditionalFormatting sqref="AE14:AF14">
    <cfRule type="expression" dxfId="8245" priority="170">
      <formula>AND(WEEKDAY(AE$5)=1)</formula>
    </cfRule>
  </conditionalFormatting>
  <conditionalFormatting sqref="AE14:AH14">
    <cfRule type="expression" dxfId="8244" priority="165" stopIfTrue="1">
      <formula>AND(WEEKDAY(AE$5)=1)</formula>
    </cfRule>
  </conditionalFormatting>
  <conditionalFormatting sqref="AF9">
    <cfRule type="expression" dxfId="8243" priority="17" stopIfTrue="1">
      <formula>AND(WEEKDAY(AF$5)=1)</formula>
    </cfRule>
    <cfRule type="expression" dxfId="8242" priority="15" stopIfTrue="1">
      <formula>AND(WEEKDAY(AF$5)=1)</formula>
    </cfRule>
    <cfRule type="expression" dxfId="8241" priority="13">
      <formula>AND(WEEKDAY(AF$5)=1)</formula>
    </cfRule>
    <cfRule type="expression" dxfId="8240" priority="16">
      <formula>AND(WEEKDAY(AF$5)=1)</formula>
    </cfRule>
  </conditionalFormatting>
  <conditionalFormatting sqref="AF11">
    <cfRule type="expression" dxfId="8239" priority="28">
      <formula>AND(WEEKDAY(AF$5)=1)</formula>
    </cfRule>
  </conditionalFormatting>
  <conditionalFormatting sqref="AF20">
    <cfRule type="expression" dxfId="8238" priority="19">
      <formula>AND(WEEKDAY(AF$5)=1)</formula>
    </cfRule>
    <cfRule type="expression" dxfId="8237" priority="21">
      <formula>AND(WEEKDAY(AF$5)=1)</formula>
    </cfRule>
    <cfRule type="expression" dxfId="8236" priority="20" stopIfTrue="1">
      <formula>AND(WEEKDAY(AF$5)=1)</formula>
    </cfRule>
  </conditionalFormatting>
  <conditionalFormatting sqref="AF9:AH9">
    <cfRule type="expression" dxfId="8235" priority="9" stopIfTrue="1">
      <formula>AND(WEEKDAY(AF$5)=1)</formula>
    </cfRule>
    <cfRule type="expression" dxfId="8234" priority="18">
      <formula>AND(WEEKDAY(AF$5)=1)</formula>
    </cfRule>
  </conditionalFormatting>
  <conditionalFormatting sqref="AF11:AH11">
    <cfRule type="expression" dxfId="8233" priority="24" stopIfTrue="1">
      <formula>AND(WEEKDAY(AF$5)=1)</formula>
    </cfRule>
  </conditionalFormatting>
  <conditionalFormatting sqref="AF20:AH20">
    <cfRule type="expression" dxfId="8232" priority="23">
      <formula>AND(WEEKDAY(AF$5)=1)</formula>
    </cfRule>
  </conditionalFormatting>
  <conditionalFormatting sqref="AG22">
    <cfRule type="expression" dxfId="8231" priority="167">
      <formula>AND(WEEKDAY(AG$5)=1)</formula>
    </cfRule>
  </conditionalFormatting>
  <conditionalFormatting sqref="AG22:AG25">
    <cfRule type="expression" dxfId="8230" priority="163" stopIfTrue="1">
      <formula>AND(WEEKDAY(AG$5)=1)</formula>
    </cfRule>
  </conditionalFormatting>
  <conditionalFormatting sqref="AH16">
    <cfRule type="expression" dxfId="8229" priority="275" stopIfTrue="1">
      <formula>AND(WEEKDAY(AH$5)=1)</formula>
    </cfRule>
  </conditionalFormatting>
  <conditionalFormatting sqref="AH17:AH19">
    <cfRule type="expression" dxfId="8228" priority="65">
      <formula>AND(WEEKDAY(AH$5)=1)</formula>
    </cfRule>
  </conditionalFormatting>
  <conditionalFormatting sqref="AH22:AH23">
    <cfRule type="expression" dxfId="8227" priority="351" stopIfTrue="1">
      <formula>AND(WEEKDAY(AH$5)=1)</formula>
    </cfRule>
  </conditionalFormatting>
  <conditionalFormatting sqref="AH24">
    <cfRule type="expression" dxfId="8226" priority="465" stopIfTrue="1">
      <formula>AND(WEEKDAY(AH$5)=1)</formula>
    </cfRule>
  </conditionalFormatting>
  <conditionalFormatting sqref="AH25">
    <cfRule type="expression" dxfId="8225" priority="288" stopIfTrue="1">
      <formula>AND(WEEKDAY(AH$5)=1)</formula>
    </cfRule>
  </conditionalFormatting>
  <conditionalFormatting sqref="AI8:AK24 AN8:AN25">
    <cfRule type="cellIs" dxfId="8224" priority="580" stopIfTrue="1" operator="equal">
      <formula>0</formula>
    </cfRule>
  </conditionalFormatting>
  <dataValidations count="2">
    <dataValidation type="list" allowBlank="1" showInputMessage="1" showErrorMessage="1" sqref="N3:O3 D24:AC24 AE24:AH24 AD24:AD25 D8:AH23" xr:uid="{00000000-0002-0000-3C00-000000000000}">
      <formula1>"ヤ,2早,3早,2オ,3オ,2－,3－,－,日,有,2,3,事,ﾍﾙ,ｹｱ,6:00,6:30,7:00,8:30,8:00,10:00,研"</formula1>
    </dataValidation>
    <dataValidation type="list" allowBlank="1" showInputMessage="1" showErrorMessage="1" sqref="AG25:AH25" xr:uid="{00000000-0002-0000-3C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V44"/>
  <sheetViews>
    <sheetView topLeftCell="A4" workbookViewId="0">
      <selection activeCell="AG16" sqref="AG16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376"/>
      <c r="N1" s="246"/>
      <c r="O1" s="246"/>
      <c r="P1" s="246"/>
      <c r="Q1" s="246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6"/>
      <c r="N2" s="246"/>
      <c r="O2" s="246"/>
      <c r="P2" s="3"/>
      <c r="Q2" s="3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416"/>
      <c r="O3" s="417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5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44713</v>
      </c>
      <c r="E5" s="11">
        <f>DATE($A$1,$D$2,2)</f>
        <v>44714</v>
      </c>
      <c r="F5" s="11">
        <f>DATE($A$1,$D$2,3)</f>
        <v>44715</v>
      </c>
      <c r="G5" s="11">
        <f>DATE($A$1,$D$2,4)</f>
        <v>44716</v>
      </c>
      <c r="H5" s="11">
        <f>DATE($A$1,$D$2,5)</f>
        <v>44717</v>
      </c>
      <c r="I5" s="11">
        <f>DATE($A$1,$D$2,6)</f>
        <v>44718</v>
      </c>
      <c r="J5" s="11">
        <f>DATE($A$1,$D$2,7)</f>
        <v>44719</v>
      </c>
      <c r="K5" s="11">
        <f>DATE($A$1,$D$2,8)</f>
        <v>44720</v>
      </c>
      <c r="L5" s="11">
        <f>DATE($A$1,$D$2,9)</f>
        <v>44721</v>
      </c>
      <c r="M5" s="11">
        <f>DATE($A$1,$D$2,10)</f>
        <v>44722</v>
      </c>
      <c r="N5" s="56">
        <f>DATE($A$1,$D$2,11)</f>
        <v>44723</v>
      </c>
      <c r="O5" s="11">
        <f>DATE($A$1,$D$2,12)</f>
        <v>44724</v>
      </c>
      <c r="P5" s="11">
        <f>DATE($A$1,$D$2,13)</f>
        <v>44725</v>
      </c>
      <c r="Q5" s="11">
        <f>DATE($A$1,$D$2,14)</f>
        <v>44726</v>
      </c>
      <c r="R5" s="11">
        <f>DATE($A$1,$D$2,15)</f>
        <v>44727</v>
      </c>
      <c r="S5" s="11">
        <f>DATE($A$1,$D$2,16)</f>
        <v>44728</v>
      </c>
      <c r="T5" s="11">
        <f>DATE($A$1,$D$2,17)</f>
        <v>44729</v>
      </c>
      <c r="U5" s="11">
        <f>DATE($A$1,$D$2,18)</f>
        <v>44730</v>
      </c>
      <c r="V5" s="11">
        <f>DATE($A$1,$D$2,19)</f>
        <v>44731</v>
      </c>
      <c r="W5" s="11">
        <f>DATE($A$1,$D$2,20)</f>
        <v>44732</v>
      </c>
      <c r="X5" s="11">
        <f>DATE($A$1,$D$2,21)</f>
        <v>44733</v>
      </c>
      <c r="Y5" s="87">
        <f>DATE($A$1,$D$2,22)</f>
        <v>44734</v>
      </c>
      <c r="Z5" s="87">
        <f>DATE($A$1,$D$2,23)</f>
        <v>44735</v>
      </c>
      <c r="AA5" s="87">
        <f>DATE($A$1,$D$2,24)</f>
        <v>44736</v>
      </c>
      <c r="AB5" s="87">
        <f>DATE($A$1,$D$2,25)</f>
        <v>44737</v>
      </c>
      <c r="AC5" s="87">
        <f>DATE($A$1,$D$2,26)</f>
        <v>44738</v>
      </c>
      <c r="AD5" s="87">
        <f>DATE($A$1,$D$2,27)</f>
        <v>44739</v>
      </c>
      <c r="AE5" s="87">
        <f>DATE($A$1,$D$2,28)</f>
        <v>44740</v>
      </c>
      <c r="AF5" s="88">
        <f>DATE($A$1,$D$2,29)</f>
        <v>44741</v>
      </c>
      <c r="AG5" s="88">
        <v>30</v>
      </c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G6" si="0">IF(MONTH(D5)&gt;$D$2,"",D5)</f>
        <v>44713</v>
      </c>
      <c r="E6" s="159">
        <f t="shared" si="0"/>
        <v>44714</v>
      </c>
      <c r="F6" s="159">
        <f t="shared" si="0"/>
        <v>44715</v>
      </c>
      <c r="G6" s="159">
        <f t="shared" si="0"/>
        <v>44716</v>
      </c>
      <c r="H6" s="212">
        <f t="shared" si="0"/>
        <v>44717</v>
      </c>
      <c r="I6" s="159">
        <f t="shared" si="0"/>
        <v>44718</v>
      </c>
      <c r="J6" s="159">
        <f t="shared" si="0"/>
        <v>44719</v>
      </c>
      <c r="K6" s="159">
        <f t="shared" si="0"/>
        <v>44720</v>
      </c>
      <c r="L6" s="159">
        <f t="shared" si="0"/>
        <v>44721</v>
      </c>
      <c r="M6" s="159">
        <f t="shared" si="0"/>
        <v>44722</v>
      </c>
      <c r="N6" s="159">
        <f t="shared" si="0"/>
        <v>44723</v>
      </c>
      <c r="O6" s="159">
        <f t="shared" si="0"/>
        <v>44724</v>
      </c>
      <c r="P6" s="159">
        <f t="shared" si="0"/>
        <v>44725</v>
      </c>
      <c r="Q6" s="159">
        <f t="shared" si="0"/>
        <v>44726</v>
      </c>
      <c r="R6" s="159">
        <f t="shared" si="0"/>
        <v>44727</v>
      </c>
      <c r="S6" s="159">
        <f t="shared" si="0"/>
        <v>44728</v>
      </c>
      <c r="T6" s="159">
        <f t="shared" si="0"/>
        <v>44729</v>
      </c>
      <c r="U6" s="159">
        <f t="shared" si="0"/>
        <v>44730</v>
      </c>
      <c r="V6" s="159">
        <f t="shared" si="0"/>
        <v>44731</v>
      </c>
      <c r="W6" s="159">
        <f t="shared" si="0"/>
        <v>44732</v>
      </c>
      <c r="X6" s="159">
        <f t="shared" si="0"/>
        <v>44733</v>
      </c>
      <c r="Y6" s="159">
        <f t="shared" si="0"/>
        <v>44734</v>
      </c>
      <c r="Z6" s="159">
        <f t="shared" si="0"/>
        <v>44735</v>
      </c>
      <c r="AA6" s="159">
        <f t="shared" si="0"/>
        <v>44736</v>
      </c>
      <c r="AB6" s="159">
        <f t="shared" si="0"/>
        <v>44737</v>
      </c>
      <c r="AC6" s="159">
        <f t="shared" si="0"/>
        <v>44738</v>
      </c>
      <c r="AD6" s="159">
        <f t="shared" si="0"/>
        <v>44739</v>
      </c>
      <c r="AE6" s="159">
        <f t="shared" si="0"/>
        <v>44740</v>
      </c>
      <c r="AF6" s="159">
        <f t="shared" si="0"/>
        <v>44741</v>
      </c>
      <c r="AG6" s="159">
        <f t="shared" si="0"/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250" t="str">
        <f t="shared" ref="D7:AF7" si="1">IF(D6="","",CHOOSE(WEEKDAY(D6,1),"日","月","火","水","木","金","土"))</f>
        <v>水</v>
      </c>
      <c r="E7" s="134" t="str">
        <f t="shared" si="1"/>
        <v>木</v>
      </c>
      <c r="F7" s="251" t="str">
        <f t="shared" si="1"/>
        <v>金</v>
      </c>
      <c r="G7" s="250" t="str">
        <f t="shared" si="1"/>
        <v>土</v>
      </c>
      <c r="H7" s="146" t="str">
        <f t="shared" si="1"/>
        <v>日</v>
      </c>
      <c r="I7" s="134" t="str">
        <f t="shared" si="1"/>
        <v>月</v>
      </c>
      <c r="J7" s="134" t="str">
        <f t="shared" si="1"/>
        <v>火</v>
      </c>
      <c r="K7" s="250" t="str">
        <f t="shared" si="1"/>
        <v>水</v>
      </c>
      <c r="L7" s="160" t="str">
        <f t="shared" si="1"/>
        <v>木</v>
      </c>
      <c r="M7" s="134" t="str">
        <f t="shared" si="1"/>
        <v>金</v>
      </c>
      <c r="N7" s="134" t="str">
        <f t="shared" si="1"/>
        <v>土</v>
      </c>
      <c r="O7" s="161" t="str">
        <f t="shared" si="1"/>
        <v>日</v>
      </c>
      <c r="P7" s="134" t="str">
        <f t="shared" si="1"/>
        <v>月</v>
      </c>
      <c r="Q7" s="160" t="str">
        <f t="shared" si="1"/>
        <v>火</v>
      </c>
      <c r="R7" s="160" t="str">
        <f t="shared" si="1"/>
        <v>水</v>
      </c>
      <c r="S7" s="160" t="str">
        <f t="shared" si="1"/>
        <v>木</v>
      </c>
      <c r="T7" s="160" t="str">
        <f t="shared" si="1"/>
        <v>金</v>
      </c>
      <c r="U7" s="134" t="str">
        <f t="shared" si="1"/>
        <v>土</v>
      </c>
      <c r="V7" s="161" t="str">
        <f t="shared" si="1"/>
        <v>日</v>
      </c>
      <c r="W7" s="134" t="str">
        <f t="shared" si="1"/>
        <v>月</v>
      </c>
      <c r="X7" s="134" t="str">
        <f t="shared" si="1"/>
        <v>火</v>
      </c>
      <c r="Y7" s="134" t="str">
        <f t="shared" si="1"/>
        <v>水</v>
      </c>
      <c r="Z7" s="134" t="str">
        <f t="shared" si="1"/>
        <v>木</v>
      </c>
      <c r="AA7" s="134" t="str">
        <f t="shared" si="1"/>
        <v>金</v>
      </c>
      <c r="AB7" s="420" t="str">
        <f t="shared" si="1"/>
        <v>土</v>
      </c>
      <c r="AC7" s="161" t="str">
        <f t="shared" si="1"/>
        <v>日</v>
      </c>
      <c r="AD7" s="134" t="str">
        <f t="shared" si="1"/>
        <v>月</v>
      </c>
      <c r="AE7" s="134" t="str">
        <f t="shared" si="1"/>
        <v>火</v>
      </c>
      <c r="AF7" s="134" t="str">
        <f t="shared" si="1"/>
        <v>水</v>
      </c>
      <c r="AG7" s="134" t="s">
        <v>117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33</v>
      </c>
      <c r="D8" s="107" t="s">
        <v>36</v>
      </c>
      <c r="E8" s="172" t="s">
        <v>21</v>
      </c>
      <c r="F8" s="182" t="s">
        <v>42</v>
      </c>
      <c r="G8" s="164" t="s">
        <v>24</v>
      </c>
      <c r="H8" s="148" t="s">
        <v>34</v>
      </c>
      <c r="I8" s="293" t="s">
        <v>21</v>
      </c>
      <c r="J8" s="107" t="s">
        <v>36</v>
      </c>
      <c r="K8" s="172" t="s">
        <v>42</v>
      </c>
      <c r="L8" s="289" t="s">
        <v>42</v>
      </c>
      <c r="M8" s="418" t="s">
        <v>21</v>
      </c>
      <c r="N8" s="293" t="s">
        <v>28</v>
      </c>
      <c r="O8" s="293" t="s">
        <v>34</v>
      </c>
      <c r="P8" s="172" t="s">
        <v>21</v>
      </c>
      <c r="Q8" s="235" t="s">
        <v>42</v>
      </c>
      <c r="R8" s="219" t="s">
        <v>42</v>
      </c>
      <c r="S8" s="181" t="s">
        <v>21</v>
      </c>
      <c r="T8" s="182" t="s">
        <v>36</v>
      </c>
      <c r="U8" s="164" t="s">
        <v>24</v>
      </c>
      <c r="V8" s="107" t="s">
        <v>34</v>
      </c>
      <c r="W8" s="293" t="s">
        <v>21</v>
      </c>
      <c r="X8" s="107" t="s">
        <v>42</v>
      </c>
      <c r="Y8" s="107" t="s">
        <v>21</v>
      </c>
      <c r="Z8" s="293" t="s">
        <v>36</v>
      </c>
      <c r="AA8" s="293" t="s">
        <v>36</v>
      </c>
      <c r="AB8" s="293" t="s">
        <v>28</v>
      </c>
      <c r="AC8" s="293" t="s">
        <v>34</v>
      </c>
      <c r="AD8" s="143" t="s">
        <v>21</v>
      </c>
      <c r="AE8" s="107" t="s">
        <v>42</v>
      </c>
      <c r="AF8" s="143" t="s">
        <v>21</v>
      </c>
      <c r="AG8" s="107" t="s">
        <v>42</v>
      </c>
      <c r="AH8" s="99">
        <f t="shared" ref="AH8:AH21" si="2">SUM(AN8)</f>
        <v>9</v>
      </c>
      <c r="AI8" s="100">
        <f t="shared" ref="AI8:AI21" si="3">COUNTIF(D8:AG8,"有")</f>
        <v>0</v>
      </c>
      <c r="AJ8" s="101">
        <f t="shared" ref="AJ8:AJ21" si="4">SUM(AO8:AP8)</f>
        <v>4</v>
      </c>
      <c r="AK8" s="102" t="s">
        <v>38</v>
      </c>
      <c r="AL8" s="103"/>
      <c r="AM8" s="55">
        <f>COUNTIF(D8:AG8,"日")</f>
        <v>0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0</v>
      </c>
      <c r="AR8" s="55">
        <f>COUNTIF(D8:AK8,"2早")</f>
        <v>0</v>
      </c>
      <c r="AS8" s="55">
        <f>COUNTIF(B8:AK8,"2オ")</f>
        <v>8</v>
      </c>
      <c r="AT8" s="55">
        <f>COUNTIF(D8:AL8,"3早")</f>
        <v>0</v>
      </c>
      <c r="AU8" s="55">
        <f>COUNTIF(D8:AM8,"3オ")</f>
        <v>5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39</v>
      </c>
      <c r="D9" s="107" t="s">
        <v>34</v>
      </c>
      <c r="E9" s="107" t="s">
        <v>21</v>
      </c>
      <c r="F9" s="189" t="s">
        <v>35</v>
      </c>
      <c r="G9" s="107" t="s">
        <v>42</v>
      </c>
      <c r="H9" s="148" t="s">
        <v>37</v>
      </c>
      <c r="I9" s="107" t="s">
        <v>24</v>
      </c>
      <c r="J9" s="107" t="s">
        <v>34</v>
      </c>
      <c r="K9" s="107" t="s">
        <v>21</v>
      </c>
      <c r="L9" s="107" t="s">
        <v>40</v>
      </c>
      <c r="M9" s="107" t="s">
        <v>41</v>
      </c>
      <c r="N9" s="107" t="s">
        <v>21</v>
      </c>
      <c r="O9" s="107" t="s">
        <v>28</v>
      </c>
      <c r="P9" s="172" t="s">
        <v>34</v>
      </c>
      <c r="Q9" s="220" t="s">
        <v>21</v>
      </c>
      <c r="R9" s="184" t="s">
        <v>24</v>
      </c>
      <c r="S9" s="185" t="s">
        <v>34</v>
      </c>
      <c r="T9" s="223" t="s">
        <v>21</v>
      </c>
      <c r="U9" s="107" t="s">
        <v>42</v>
      </c>
      <c r="V9" s="107" t="s">
        <v>37</v>
      </c>
      <c r="W9" s="107" t="s">
        <v>36</v>
      </c>
      <c r="X9" s="107" t="s">
        <v>21</v>
      </c>
      <c r="Y9" s="107" t="s">
        <v>28</v>
      </c>
      <c r="Z9" s="107" t="s">
        <v>34</v>
      </c>
      <c r="AA9" s="107" t="s">
        <v>21</v>
      </c>
      <c r="AB9" s="107" t="s">
        <v>42</v>
      </c>
      <c r="AC9" s="107" t="s">
        <v>24</v>
      </c>
      <c r="AD9" s="107" t="s">
        <v>34</v>
      </c>
      <c r="AE9" s="107" t="s">
        <v>21</v>
      </c>
      <c r="AF9" s="107" t="s">
        <v>42</v>
      </c>
      <c r="AG9" s="107" t="s">
        <v>21</v>
      </c>
      <c r="AH9" s="99">
        <f t="shared" si="2"/>
        <v>9</v>
      </c>
      <c r="AI9" s="100">
        <f t="shared" si="3"/>
        <v>1</v>
      </c>
      <c r="AJ9" s="101">
        <f t="shared" si="4"/>
        <v>5</v>
      </c>
      <c r="AK9" s="102" t="s">
        <v>38</v>
      </c>
      <c r="AL9" s="103"/>
      <c r="AM9" s="55">
        <f>COUNTIF(D9:AG9,"日")</f>
        <v>2</v>
      </c>
      <c r="AN9" s="55">
        <f>COUNTIF(D9:AG9,"ヤ")</f>
        <v>9</v>
      </c>
      <c r="AO9" s="55">
        <f>COUNTIF(D9:AG9,"2－")</f>
        <v>3</v>
      </c>
      <c r="AP9" s="55">
        <f>COUNTIF(D9:AG9,"3－")</f>
        <v>2</v>
      </c>
      <c r="AQ9">
        <f>COUNTIF(E9:AH9,"有")</f>
        <v>1</v>
      </c>
      <c r="AR9" s="55">
        <f>COUNTIF(D9:AK9,"2早")</f>
        <v>1</v>
      </c>
      <c r="AS9" s="55">
        <f>COUNTIF(B9:AK9,"2オ")</f>
        <v>4</v>
      </c>
      <c r="AT9" s="55">
        <f>COUNTIF(D9:AL9,"3早")</f>
        <v>1</v>
      </c>
      <c r="AU9" s="55">
        <f>COUNTIF(D9:AM9,"3オ")</f>
        <v>1</v>
      </c>
      <c r="AV9" s="55">
        <f>COUNTIF(F9:AO9,"10:00")</f>
        <v>0</v>
      </c>
    </row>
    <row r="10" spans="1:48" ht="14">
      <c r="A10" s="19" t="s">
        <v>31</v>
      </c>
      <c r="B10" s="20" t="s">
        <v>32</v>
      </c>
      <c r="C10" s="21" t="s">
        <v>45</v>
      </c>
      <c r="D10" s="107" t="s">
        <v>21</v>
      </c>
      <c r="E10" s="107" t="s">
        <v>41</v>
      </c>
      <c r="F10" s="107" t="s">
        <v>37</v>
      </c>
      <c r="G10" s="107" t="s">
        <v>36</v>
      </c>
      <c r="H10" s="149" t="s">
        <v>21</v>
      </c>
      <c r="I10" s="107" t="s">
        <v>37</v>
      </c>
      <c r="J10" s="107" t="s">
        <v>37</v>
      </c>
      <c r="K10" s="107" t="s">
        <v>37</v>
      </c>
      <c r="L10" s="107" t="s">
        <v>41</v>
      </c>
      <c r="M10" s="107" t="s">
        <v>21</v>
      </c>
      <c r="N10" s="107" t="s">
        <v>41</v>
      </c>
      <c r="O10" s="107" t="s">
        <v>37</v>
      </c>
      <c r="P10" s="107" t="s">
        <v>41</v>
      </c>
      <c r="Q10" s="189" t="s">
        <v>21</v>
      </c>
      <c r="R10" s="189" t="s">
        <v>41</v>
      </c>
      <c r="S10" s="189" t="s">
        <v>41</v>
      </c>
      <c r="T10" s="143" t="s">
        <v>21</v>
      </c>
      <c r="U10" s="143" t="s">
        <v>21</v>
      </c>
      <c r="V10" s="143" t="s">
        <v>21</v>
      </c>
      <c r="W10" s="107" t="s">
        <v>37</v>
      </c>
      <c r="X10" s="107" t="s">
        <v>37</v>
      </c>
      <c r="Y10" s="107" t="s">
        <v>41</v>
      </c>
      <c r="Z10" s="107" t="s">
        <v>21</v>
      </c>
      <c r="AA10" s="107" t="s">
        <v>37</v>
      </c>
      <c r="AB10" s="107" t="s">
        <v>41</v>
      </c>
      <c r="AC10" s="107" t="s">
        <v>37</v>
      </c>
      <c r="AD10" s="107" t="s">
        <v>21</v>
      </c>
      <c r="AE10" s="107" t="s">
        <v>41</v>
      </c>
      <c r="AF10" s="107" t="s">
        <v>41</v>
      </c>
      <c r="AG10" s="107" t="s">
        <v>36</v>
      </c>
      <c r="AH10" s="99">
        <f t="shared" si="2"/>
        <v>9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>COUNTIF(D10:AG10,"日")</f>
        <v>9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0</v>
      </c>
      <c r="AS10" s="55">
        <f>COUNTIF(B10:AK10,"2オ")</f>
        <v>0</v>
      </c>
      <c r="AT10" s="55">
        <f>COUNTIF(D10:AL10,"3早")</f>
        <v>10</v>
      </c>
      <c r="AU10" s="55">
        <f>COUNTIF(D10:AM10,"3オ")</f>
        <v>2</v>
      </c>
      <c r="AV10" s="55">
        <f>COUNTIF(F10:AO10,"10:00")</f>
        <v>0</v>
      </c>
    </row>
    <row r="11" spans="1:48" ht="14">
      <c r="A11" s="19"/>
      <c r="B11" s="20"/>
      <c r="C11" s="21"/>
      <c r="D11" s="107"/>
      <c r="E11" s="107"/>
      <c r="F11" s="107"/>
      <c r="G11" s="107"/>
      <c r="H11" s="148"/>
      <c r="I11" s="107"/>
      <c r="J11" s="419"/>
      <c r="K11" s="107"/>
      <c r="L11" s="189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107" t="s">
        <v>40</v>
      </c>
      <c r="E12" s="107" t="s">
        <v>21</v>
      </c>
      <c r="F12" s="107" t="s">
        <v>40</v>
      </c>
      <c r="G12" s="143" t="s">
        <v>21</v>
      </c>
      <c r="H12" s="148" t="s">
        <v>42</v>
      </c>
      <c r="I12" s="107" t="s">
        <v>40</v>
      </c>
      <c r="J12" s="107" t="s">
        <v>24</v>
      </c>
      <c r="K12" s="107" t="s">
        <v>34</v>
      </c>
      <c r="L12" s="107" t="s">
        <v>21</v>
      </c>
      <c r="M12" s="107" t="s">
        <v>36</v>
      </c>
      <c r="N12" s="107" t="s">
        <v>21</v>
      </c>
      <c r="O12" s="107" t="s">
        <v>21</v>
      </c>
      <c r="P12" s="107" t="s">
        <v>42</v>
      </c>
      <c r="Q12" s="107" t="s">
        <v>24</v>
      </c>
      <c r="R12" s="107" t="s">
        <v>34</v>
      </c>
      <c r="S12" s="107" t="s">
        <v>21</v>
      </c>
      <c r="T12" s="107" t="s">
        <v>24</v>
      </c>
      <c r="U12" s="107" t="s">
        <v>34</v>
      </c>
      <c r="V12" s="107" t="s">
        <v>24</v>
      </c>
      <c r="W12" s="107" t="s">
        <v>34</v>
      </c>
      <c r="X12" s="107" t="s">
        <v>21</v>
      </c>
      <c r="Y12" s="107" t="s">
        <v>35</v>
      </c>
      <c r="Z12" s="107" t="s">
        <v>24</v>
      </c>
      <c r="AA12" s="107" t="s">
        <v>34</v>
      </c>
      <c r="AB12" s="143" t="s">
        <v>21</v>
      </c>
      <c r="AC12" s="107" t="s">
        <v>42</v>
      </c>
      <c r="AD12" s="107" t="s">
        <v>36</v>
      </c>
      <c r="AE12" s="107" t="s">
        <v>21</v>
      </c>
      <c r="AF12" s="107" t="s">
        <v>24</v>
      </c>
      <c r="AG12" s="107" t="s">
        <v>34</v>
      </c>
      <c r="AH12" s="99">
        <f t="shared" si="2"/>
        <v>9</v>
      </c>
      <c r="AI12" s="100">
        <f t="shared" si="3"/>
        <v>1</v>
      </c>
      <c r="AJ12" s="101">
        <f t="shared" si="4"/>
        <v>6</v>
      </c>
      <c r="AK12" s="104" t="s">
        <v>48</v>
      </c>
      <c r="AL12" s="103"/>
      <c r="AM12" s="55">
        <f t="shared" ref="AM12:AM22" si="5">COUNTIF(D12:AG12,"日")</f>
        <v>0</v>
      </c>
      <c r="AN12" s="55">
        <f t="shared" ref="AN12:AN28" si="6">COUNTIF(D12:AG12,"ヤ")</f>
        <v>9</v>
      </c>
      <c r="AO12" s="55">
        <f t="shared" ref="AO12:AO28" si="7">COUNTIF(D12:AG12,"2－")</f>
        <v>6</v>
      </c>
      <c r="AP12" s="55">
        <f t="shared" ref="AP12:AP28" si="8">COUNTIF(D12:AG12,"3－")</f>
        <v>0</v>
      </c>
      <c r="AQ12">
        <f t="shared" ref="AQ12:AQ28" si="9">COUNTIF(E12:AH12,"有")</f>
        <v>1</v>
      </c>
      <c r="AR12" s="55">
        <f>COUNTIF(H12:AK12,"2早")</f>
        <v>1</v>
      </c>
      <c r="AS12" s="55">
        <f t="shared" ref="AS12:AS22" si="10">COUNTIF(B12:AK12,"2オ")</f>
        <v>3</v>
      </c>
      <c r="AT12" s="55">
        <f t="shared" ref="AT12:AT22" si="11">COUNTIF(D12:AL12,"3早")</f>
        <v>0</v>
      </c>
      <c r="AU12" s="55">
        <f t="shared" ref="AU12:AU22" si="12">COUNTIF(D12:AM12,"3オ")</f>
        <v>2</v>
      </c>
      <c r="AV12" s="55">
        <f t="shared" ref="AV12:AV22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107" t="s">
        <v>28</v>
      </c>
      <c r="E13" s="107" t="s">
        <v>34</v>
      </c>
      <c r="F13" s="107" t="s">
        <v>21</v>
      </c>
      <c r="G13" s="107" t="s">
        <v>40</v>
      </c>
      <c r="H13" s="148" t="s">
        <v>28</v>
      </c>
      <c r="I13" s="107" t="s">
        <v>34</v>
      </c>
      <c r="J13" s="107" t="s">
        <v>21</v>
      </c>
      <c r="K13" s="107" t="s">
        <v>37</v>
      </c>
      <c r="L13" s="143" t="s">
        <v>21</v>
      </c>
      <c r="M13" s="107" t="s">
        <v>28</v>
      </c>
      <c r="N13" s="107" t="s">
        <v>34</v>
      </c>
      <c r="O13" s="107" t="s">
        <v>21</v>
      </c>
      <c r="P13" s="107" t="s">
        <v>28</v>
      </c>
      <c r="Q13" s="107" t="s">
        <v>34</v>
      </c>
      <c r="R13" s="107" t="s">
        <v>21</v>
      </c>
      <c r="S13" s="143" t="s">
        <v>21</v>
      </c>
      <c r="T13" s="107" t="s">
        <v>42</v>
      </c>
      <c r="U13" s="107" t="s">
        <v>41</v>
      </c>
      <c r="V13" s="107" t="s">
        <v>36</v>
      </c>
      <c r="W13" s="107" t="s">
        <v>21</v>
      </c>
      <c r="X13" s="107" t="s">
        <v>41</v>
      </c>
      <c r="Y13" s="107" t="s">
        <v>36</v>
      </c>
      <c r="Z13" s="107" t="s">
        <v>121</v>
      </c>
      <c r="AA13" s="107" t="s">
        <v>42</v>
      </c>
      <c r="AB13" s="107" t="s">
        <v>121</v>
      </c>
      <c r="AC13" s="107" t="s">
        <v>21</v>
      </c>
      <c r="AD13" s="107" t="s">
        <v>41</v>
      </c>
      <c r="AE13" s="107" t="s">
        <v>28</v>
      </c>
      <c r="AF13" s="107" t="s">
        <v>34</v>
      </c>
      <c r="AG13" s="143" t="s">
        <v>21</v>
      </c>
      <c r="AH13" s="99">
        <f t="shared" si="2"/>
        <v>9</v>
      </c>
      <c r="AI13" s="100">
        <f t="shared" si="3"/>
        <v>0</v>
      </c>
      <c r="AJ13" s="101">
        <f t="shared" si="4"/>
        <v>5</v>
      </c>
      <c r="AK13" s="104" t="s">
        <v>48</v>
      </c>
      <c r="AL13" s="103"/>
      <c r="AM13" s="55">
        <f t="shared" si="5"/>
        <v>1</v>
      </c>
      <c r="AN13" s="55">
        <f t="shared" si="6"/>
        <v>9</v>
      </c>
      <c r="AO13" s="55">
        <f t="shared" si="7"/>
        <v>0</v>
      </c>
      <c r="AP13" s="55">
        <f t="shared" si="8"/>
        <v>5</v>
      </c>
      <c r="AQ13">
        <f t="shared" si="9"/>
        <v>0</v>
      </c>
      <c r="AR13" s="55">
        <f t="shared" ref="AR13:AR22" si="14">COUNTIF(D13:AK13,"2早")</f>
        <v>1</v>
      </c>
      <c r="AS13" s="55">
        <f t="shared" si="10"/>
        <v>2</v>
      </c>
      <c r="AT13" s="55">
        <f t="shared" si="11"/>
        <v>3</v>
      </c>
      <c r="AU13" s="55">
        <f t="shared" si="12"/>
        <v>2</v>
      </c>
      <c r="AV13" s="55">
        <f t="shared" si="13"/>
        <v>0</v>
      </c>
    </row>
    <row r="14" spans="1:48" ht="14">
      <c r="A14" s="19" t="s">
        <v>46</v>
      </c>
      <c r="B14" s="20" t="s">
        <v>32</v>
      </c>
      <c r="C14" s="32" t="s">
        <v>153</v>
      </c>
      <c r="D14" s="143" t="s">
        <v>21</v>
      </c>
      <c r="E14" s="107" t="s">
        <v>42</v>
      </c>
      <c r="F14" s="107" t="s">
        <v>24</v>
      </c>
      <c r="G14" s="107" t="s">
        <v>34</v>
      </c>
      <c r="H14" s="148" t="s">
        <v>21</v>
      </c>
      <c r="I14" s="107" t="s">
        <v>36</v>
      </c>
      <c r="J14" s="107" t="s">
        <v>28</v>
      </c>
      <c r="K14" s="107" t="s">
        <v>34</v>
      </c>
      <c r="L14" s="107" t="s">
        <v>21</v>
      </c>
      <c r="M14" s="107" t="s">
        <v>42</v>
      </c>
      <c r="N14" s="107" t="s">
        <v>24</v>
      </c>
      <c r="O14" s="107" t="s">
        <v>34</v>
      </c>
      <c r="P14" s="107" t="s">
        <v>21</v>
      </c>
      <c r="Q14" s="107" t="s">
        <v>41</v>
      </c>
      <c r="R14" s="107" t="s">
        <v>28</v>
      </c>
      <c r="S14" s="107" t="s">
        <v>34</v>
      </c>
      <c r="T14" s="107" t="s">
        <v>21</v>
      </c>
      <c r="U14" s="107" t="s">
        <v>21</v>
      </c>
      <c r="V14" s="107" t="s">
        <v>28</v>
      </c>
      <c r="W14" s="107" t="s">
        <v>34</v>
      </c>
      <c r="X14" s="107" t="s">
        <v>21</v>
      </c>
      <c r="Y14" s="107" t="s">
        <v>40</v>
      </c>
      <c r="Z14" s="107" t="s">
        <v>28</v>
      </c>
      <c r="AA14" s="107" t="s">
        <v>34</v>
      </c>
      <c r="AB14" s="107" t="s">
        <v>21</v>
      </c>
      <c r="AC14" s="107" t="s">
        <v>40</v>
      </c>
      <c r="AD14" s="107" t="s">
        <v>42</v>
      </c>
      <c r="AE14" s="107" t="s">
        <v>24</v>
      </c>
      <c r="AF14" s="107" t="s">
        <v>34</v>
      </c>
      <c r="AG14" s="107" t="s">
        <v>21</v>
      </c>
      <c r="AH14" s="99">
        <f t="shared" si="2"/>
        <v>9</v>
      </c>
      <c r="AI14" s="100">
        <f t="shared" si="3"/>
        <v>0</v>
      </c>
      <c r="AJ14" s="101">
        <f t="shared" si="4"/>
        <v>7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4</v>
      </c>
      <c r="AQ14">
        <f t="shared" si="9"/>
        <v>0</v>
      </c>
      <c r="AR14" s="55">
        <f t="shared" si="14"/>
        <v>2</v>
      </c>
      <c r="AS14" s="55">
        <f t="shared" si="10"/>
        <v>3</v>
      </c>
      <c r="AT14" s="55">
        <f t="shared" si="11"/>
        <v>1</v>
      </c>
      <c r="AU14" s="55">
        <f t="shared" si="12"/>
        <v>1</v>
      </c>
      <c r="AV14" s="55">
        <f t="shared" si="13"/>
        <v>0</v>
      </c>
    </row>
    <row r="15" spans="1:48" ht="14">
      <c r="A15" s="33" t="s">
        <v>46</v>
      </c>
      <c r="B15" s="34" t="s">
        <v>32</v>
      </c>
      <c r="C15" s="32" t="s">
        <v>52</v>
      </c>
      <c r="D15" s="107" t="s">
        <v>34</v>
      </c>
      <c r="E15" s="107" t="s">
        <v>21</v>
      </c>
      <c r="F15" s="107" t="s">
        <v>41</v>
      </c>
      <c r="G15" s="107" t="s">
        <v>21</v>
      </c>
      <c r="H15" s="148" t="s">
        <v>40</v>
      </c>
      <c r="I15" s="107" t="s">
        <v>41</v>
      </c>
      <c r="J15" s="107" t="s">
        <v>41</v>
      </c>
      <c r="K15" s="107" t="s">
        <v>36</v>
      </c>
      <c r="L15" s="107" t="s">
        <v>21</v>
      </c>
      <c r="M15" s="107" t="s">
        <v>40</v>
      </c>
      <c r="N15" s="107" t="s">
        <v>36</v>
      </c>
      <c r="O15" s="107" t="s">
        <v>42</v>
      </c>
      <c r="P15" s="107" t="s">
        <v>24</v>
      </c>
      <c r="Q15" s="107" t="s">
        <v>34</v>
      </c>
      <c r="R15" s="143" t="s">
        <v>21</v>
      </c>
      <c r="S15" s="288" t="s">
        <v>36</v>
      </c>
      <c r="T15" s="288" t="s">
        <v>21</v>
      </c>
      <c r="U15" s="288" t="s">
        <v>28</v>
      </c>
      <c r="V15" s="107" t="s">
        <v>34</v>
      </c>
      <c r="W15" s="143" t="s">
        <v>21</v>
      </c>
      <c r="X15" s="107" t="s">
        <v>28</v>
      </c>
      <c r="Y15" s="107" t="s">
        <v>34</v>
      </c>
      <c r="Z15" s="107" t="s">
        <v>21</v>
      </c>
      <c r="AA15" s="107" t="s">
        <v>24</v>
      </c>
      <c r="AB15" s="107" t="s">
        <v>34</v>
      </c>
      <c r="AC15" s="107" t="s">
        <v>21</v>
      </c>
      <c r="AD15" s="107" t="s">
        <v>21</v>
      </c>
      <c r="AE15" s="107" t="s">
        <v>36</v>
      </c>
      <c r="AF15" s="107" t="s">
        <v>28</v>
      </c>
      <c r="AG15" s="107" t="s">
        <v>34</v>
      </c>
      <c r="AH15" s="99">
        <f t="shared" si="2"/>
        <v>9</v>
      </c>
      <c r="AI15" s="100">
        <f t="shared" si="3"/>
        <v>0</v>
      </c>
      <c r="AJ15" s="101">
        <f t="shared" si="4"/>
        <v>5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2</v>
      </c>
      <c r="AP15" s="55">
        <f t="shared" si="8"/>
        <v>3</v>
      </c>
      <c r="AQ15">
        <f t="shared" si="9"/>
        <v>0</v>
      </c>
      <c r="AR15" s="55">
        <f t="shared" si="14"/>
        <v>2</v>
      </c>
      <c r="AS15" s="55">
        <f t="shared" si="10"/>
        <v>1</v>
      </c>
      <c r="AT15" s="55">
        <f t="shared" si="11"/>
        <v>3</v>
      </c>
      <c r="AU15" s="55">
        <f t="shared" si="12"/>
        <v>4</v>
      </c>
      <c r="AV15" s="55">
        <f t="shared" si="13"/>
        <v>0</v>
      </c>
    </row>
    <row r="16" spans="1:48" ht="14">
      <c r="A16" s="33" t="s">
        <v>46</v>
      </c>
      <c r="B16" s="34" t="s">
        <v>32</v>
      </c>
      <c r="C16" s="32" t="s">
        <v>53</v>
      </c>
      <c r="D16" s="107" t="s">
        <v>42</v>
      </c>
      <c r="E16" s="107" t="s">
        <v>24</v>
      </c>
      <c r="F16" s="107" t="s">
        <v>34</v>
      </c>
      <c r="G16" s="107" t="s">
        <v>21</v>
      </c>
      <c r="H16" s="148" t="s">
        <v>41</v>
      </c>
      <c r="I16" s="107" t="s">
        <v>21</v>
      </c>
      <c r="J16" s="107" t="s">
        <v>40</v>
      </c>
      <c r="K16" s="107" t="s">
        <v>28</v>
      </c>
      <c r="L16" s="107" t="s">
        <v>34</v>
      </c>
      <c r="M16" s="107" t="s">
        <v>21</v>
      </c>
      <c r="N16" s="107" t="s">
        <v>42</v>
      </c>
      <c r="O16" s="107" t="s">
        <v>24</v>
      </c>
      <c r="P16" s="107" t="s">
        <v>34</v>
      </c>
      <c r="Q16" s="107" t="s">
        <v>21</v>
      </c>
      <c r="R16" s="107" t="s">
        <v>36</v>
      </c>
      <c r="S16" s="107" t="s">
        <v>42</v>
      </c>
      <c r="T16" s="107" t="s">
        <v>40</v>
      </c>
      <c r="U16" s="107" t="s">
        <v>21</v>
      </c>
      <c r="V16" s="107" t="s">
        <v>41</v>
      </c>
      <c r="W16" s="107" t="s">
        <v>28</v>
      </c>
      <c r="X16" s="107" t="s">
        <v>34</v>
      </c>
      <c r="Y16" s="107" t="s">
        <v>21</v>
      </c>
      <c r="Z16" s="107" t="s">
        <v>40</v>
      </c>
      <c r="AA16" s="107" t="s">
        <v>40</v>
      </c>
      <c r="AB16" s="143" t="s">
        <v>21</v>
      </c>
      <c r="AC16" s="143" t="s">
        <v>21</v>
      </c>
      <c r="AD16" s="107" t="s">
        <v>24</v>
      </c>
      <c r="AE16" s="107" t="s">
        <v>34</v>
      </c>
      <c r="AF16" s="107" t="s">
        <v>21</v>
      </c>
      <c r="AG16" s="107" t="s">
        <v>41</v>
      </c>
      <c r="AH16" s="99">
        <f t="shared" si="2"/>
        <v>9</v>
      </c>
      <c r="AI16" s="100">
        <f t="shared" si="3"/>
        <v>0</v>
      </c>
      <c r="AJ16" s="101">
        <f t="shared" si="4"/>
        <v>5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3</v>
      </c>
      <c r="AP16" s="55">
        <f t="shared" si="8"/>
        <v>2</v>
      </c>
      <c r="AQ16">
        <f t="shared" si="9"/>
        <v>0</v>
      </c>
      <c r="AR16" s="55">
        <f t="shared" si="14"/>
        <v>4</v>
      </c>
      <c r="AS16" s="55">
        <f t="shared" si="10"/>
        <v>3</v>
      </c>
      <c r="AT16" s="55">
        <f t="shared" si="11"/>
        <v>3</v>
      </c>
      <c r="AU16" s="55">
        <f t="shared" si="12"/>
        <v>1</v>
      </c>
      <c r="AV16" s="55">
        <f t="shared" si="13"/>
        <v>0</v>
      </c>
    </row>
    <row r="17" spans="1:48" ht="14">
      <c r="A17" s="19" t="s">
        <v>46</v>
      </c>
      <c r="B17" s="34" t="s">
        <v>32</v>
      </c>
      <c r="C17" s="32" t="s">
        <v>54</v>
      </c>
      <c r="D17" s="143" t="s">
        <v>21</v>
      </c>
      <c r="E17" s="107" t="s">
        <v>40</v>
      </c>
      <c r="F17" s="107" t="s">
        <v>36</v>
      </c>
      <c r="G17" s="107" t="s">
        <v>28</v>
      </c>
      <c r="H17" s="148" t="s">
        <v>34</v>
      </c>
      <c r="I17" s="107" t="s">
        <v>21</v>
      </c>
      <c r="J17" s="107" t="s">
        <v>21</v>
      </c>
      <c r="K17" s="107" t="s">
        <v>40</v>
      </c>
      <c r="L17" s="107" t="s">
        <v>36</v>
      </c>
      <c r="M17" s="107" t="s">
        <v>24</v>
      </c>
      <c r="N17" s="107" t="s">
        <v>34</v>
      </c>
      <c r="O17" s="143" t="s">
        <v>35</v>
      </c>
      <c r="P17" s="107" t="s">
        <v>21</v>
      </c>
      <c r="Q17" s="107" t="s">
        <v>40</v>
      </c>
      <c r="R17" s="107" t="s">
        <v>21</v>
      </c>
      <c r="S17" s="107" t="s">
        <v>24</v>
      </c>
      <c r="T17" s="107" t="s">
        <v>34</v>
      </c>
      <c r="U17" s="107" t="s">
        <v>21</v>
      </c>
      <c r="V17" s="107" t="s">
        <v>40</v>
      </c>
      <c r="W17" s="107" t="s">
        <v>40</v>
      </c>
      <c r="X17" s="107" t="s">
        <v>36</v>
      </c>
      <c r="Y17" s="107" t="s">
        <v>42</v>
      </c>
      <c r="Z17" s="143" t="s">
        <v>21</v>
      </c>
      <c r="AA17" s="107" t="s">
        <v>21</v>
      </c>
      <c r="AB17" s="107" t="s">
        <v>36</v>
      </c>
      <c r="AC17" s="107" t="s">
        <v>28</v>
      </c>
      <c r="AD17" s="107" t="s">
        <v>34</v>
      </c>
      <c r="AE17" s="107" t="s">
        <v>21</v>
      </c>
      <c r="AF17" s="107" t="s">
        <v>40</v>
      </c>
      <c r="AG17" s="107" t="s">
        <v>24</v>
      </c>
      <c r="AH17" s="99">
        <f t="shared" si="2"/>
        <v>9</v>
      </c>
      <c r="AI17" s="100">
        <f t="shared" si="3"/>
        <v>1</v>
      </c>
      <c r="AJ17" s="101">
        <f t="shared" si="4"/>
        <v>5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3</v>
      </c>
      <c r="AP17" s="55">
        <f t="shared" si="8"/>
        <v>2</v>
      </c>
      <c r="AQ17">
        <f t="shared" si="9"/>
        <v>1</v>
      </c>
      <c r="AR17" s="55">
        <f t="shared" si="14"/>
        <v>6</v>
      </c>
      <c r="AS17" s="55">
        <f t="shared" si="10"/>
        <v>1</v>
      </c>
      <c r="AT17" s="55">
        <f t="shared" si="11"/>
        <v>0</v>
      </c>
      <c r="AU17" s="55">
        <f t="shared" si="12"/>
        <v>4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107" t="s">
        <v>41</v>
      </c>
      <c r="E18" s="107" t="s">
        <v>28</v>
      </c>
      <c r="F18" s="107" t="s">
        <v>34</v>
      </c>
      <c r="G18" s="107" t="s">
        <v>21</v>
      </c>
      <c r="H18" s="148" t="s">
        <v>36</v>
      </c>
      <c r="I18" s="107" t="s">
        <v>21</v>
      </c>
      <c r="J18" s="107" t="s">
        <v>42</v>
      </c>
      <c r="K18" s="107" t="s">
        <v>24</v>
      </c>
      <c r="L18" s="189" t="s">
        <v>34</v>
      </c>
      <c r="M18" s="107" t="s">
        <v>21</v>
      </c>
      <c r="N18" s="107" t="s">
        <v>21</v>
      </c>
      <c r="O18" s="107" t="s">
        <v>36</v>
      </c>
      <c r="P18" s="107" t="s">
        <v>40</v>
      </c>
      <c r="Q18" s="107" t="s">
        <v>21</v>
      </c>
      <c r="R18" s="107" t="s">
        <v>21</v>
      </c>
      <c r="S18" s="107" t="s">
        <v>40</v>
      </c>
      <c r="T18" s="107" t="s">
        <v>28</v>
      </c>
      <c r="U18" s="107" t="s">
        <v>34</v>
      </c>
      <c r="V18" s="143" t="s">
        <v>21</v>
      </c>
      <c r="W18" s="107" t="s">
        <v>42</v>
      </c>
      <c r="X18" s="107" t="s">
        <v>24</v>
      </c>
      <c r="Y18" s="107" t="s">
        <v>34</v>
      </c>
      <c r="Z18" s="143" t="s">
        <v>35</v>
      </c>
      <c r="AA18" s="107" t="s">
        <v>41</v>
      </c>
      <c r="AB18" s="107" t="s">
        <v>24</v>
      </c>
      <c r="AC18" s="107" t="s">
        <v>34</v>
      </c>
      <c r="AD18" s="107" t="s">
        <v>21</v>
      </c>
      <c r="AE18" s="107" t="s">
        <v>21</v>
      </c>
      <c r="AF18" s="107" t="s">
        <v>36</v>
      </c>
      <c r="AG18" s="107" t="s">
        <v>28</v>
      </c>
      <c r="AH18" s="99">
        <f t="shared" si="2"/>
        <v>9</v>
      </c>
      <c r="AI18" s="100">
        <f t="shared" si="3"/>
        <v>1</v>
      </c>
      <c r="AJ18" s="101">
        <f t="shared" si="4"/>
        <v>6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3</v>
      </c>
      <c r="AP18" s="55">
        <f t="shared" si="8"/>
        <v>3</v>
      </c>
      <c r="AQ18">
        <f t="shared" si="9"/>
        <v>1</v>
      </c>
      <c r="AR18" s="55">
        <f t="shared" si="14"/>
        <v>2</v>
      </c>
      <c r="AS18" s="55">
        <f t="shared" si="10"/>
        <v>2</v>
      </c>
      <c r="AT18" s="55">
        <f t="shared" si="11"/>
        <v>2</v>
      </c>
      <c r="AU18" s="55">
        <f t="shared" si="12"/>
        <v>3</v>
      </c>
      <c r="AV18" s="55">
        <f t="shared" si="13"/>
        <v>0</v>
      </c>
    </row>
    <row r="19" spans="1:48" ht="14">
      <c r="A19" s="19" t="s">
        <v>46</v>
      </c>
      <c r="B19" s="20" t="s">
        <v>32</v>
      </c>
      <c r="C19" s="32" t="s">
        <v>56</v>
      </c>
      <c r="D19" s="414" t="s">
        <v>109</v>
      </c>
      <c r="E19" s="9" t="s">
        <v>109</v>
      </c>
      <c r="F19" s="414" t="s">
        <v>109</v>
      </c>
      <c r="G19" s="414" t="s">
        <v>109</v>
      </c>
      <c r="H19" s="415" t="s">
        <v>109</v>
      </c>
      <c r="I19" s="107" t="s">
        <v>42</v>
      </c>
      <c r="J19" s="107" t="s">
        <v>21</v>
      </c>
      <c r="K19" s="107" t="s">
        <v>21</v>
      </c>
      <c r="L19" s="107" t="s">
        <v>21</v>
      </c>
      <c r="M19" s="107" t="s">
        <v>21</v>
      </c>
      <c r="N19" s="107" t="s">
        <v>40</v>
      </c>
      <c r="O19" s="107" t="s">
        <v>21</v>
      </c>
      <c r="P19" s="107" t="s">
        <v>21</v>
      </c>
      <c r="Q19" s="107" t="s">
        <v>21</v>
      </c>
      <c r="R19" s="107" t="s">
        <v>21</v>
      </c>
      <c r="S19" s="107" t="s">
        <v>21</v>
      </c>
      <c r="T19" s="107" t="s">
        <v>41</v>
      </c>
      <c r="U19" s="107" t="s">
        <v>36</v>
      </c>
      <c r="V19" s="107" t="s">
        <v>35</v>
      </c>
      <c r="W19" s="107" t="s">
        <v>35</v>
      </c>
      <c r="X19" s="107" t="s">
        <v>35</v>
      </c>
      <c r="Y19" s="107" t="s">
        <v>35</v>
      </c>
      <c r="Z19" s="107" t="s">
        <v>42</v>
      </c>
      <c r="AA19" s="107" t="s">
        <v>35</v>
      </c>
      <c r="AB19" s="107" t="s">
        <v>35</v>
      </c>
      <c r="AC19" s="107" t="s">
        <v>41</v>
      </c>
      <c r="AD19" s="107" t="s">
        <v>35</v>
      </c>
      <c r="AE19" s="107" t="s">
        <v>35</v>
      </c>
      <c r="AF19" s="107" t="s">
        <v>35</v>
      </c>
      <c r="AG19" s="107" t="s">
        <v>35</v>
      </c>
      <c r="AH19" s="99">
        <f t="shared" si="2"/>
        <v>9</v>
      </c>
      <c r="AI19" s="100">
        <f t="shared" si="3"/>
        <v>10</v>
      </c>
      <c r="AJ19" s="101">
        <f t="shared" si="4"/>
        <v>0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0</v>
      </c>
      <c r="AP19" s="55">
        <f t="shared" si="8"/>
        <v>0</v>
      </c>
      <c r="AQ19">
        <f t="shared" si="9"/>
        <v>10</v>
      </c>
      <c r="AR19" s="55">
        <f t="shared" si="14"/>
        <v>1</v>
      </c>
      <c r="AS19" s="55">
        <f t="shared" si="10"/>
        <v>2</v>
      </c>
      <c r="AT19" s="55">
        <f t="shared" si="11"/>
        <v>2</v>
      </c>
      <c r="AU19" s="55">
        <f t="shared" si="12"/>
        <v>1</v>
      </c>
      <c r="AV19" s="55">
        <f t="shared" si="13"/>
        <v>0</v>
      </c>
    </row>
    <row r="20" spans="1:48" ht="14">
      <c r="A20" s="19" t="s">
        <v>46</v>
      </c>
      <c r="B20" s="34" t="s">
        <v>32</v>
      </c>
      <c r="C20" s="32" t="s">
        <v>57</v>
      </c>
      <c r="D20" s="107" t="s">
        <v>21</v>
      </c>
      <c r="E20" s="107" t="s">
        <v>36</v>
      </c>
      <c r="F20" s="107" t="s">
        <v>28</v>
      </c>
      <c r="G20" s="107" t="s">
        <v>34</v>
      </c>
      <c r="H20" s="148" t="s">
        <v>24</v>
      </c>
      <c r="I20" s="107" t="s">
        <v>34</v>
      </c>
      <c r="J20" s="143" t="s">
        <v>21</v>
      </c>
      <c r="K20" s="107" t="s">
        <v>41</v>
      </c>
      <c r="L20" s="107" t="s">
        <v>28</v>
      </c>
      <c r="M20" s="107" t="s">
        <v>34</v>
      </c>
      <c r="N20" s="107" t="s">
        <v>21</v>
      </c>
      <c r="O20" s="107" t="s">
        <v>40</v>
      </c>
      <c r="P20" s="107" t="s">
        <v>36</v>
      </c>
      <c r="Q20" s="107" t="s">
        <v>28</v>
      </c>
      <c r="R20" s="107" t="s">
        <v>34</v>
      </c>
      <c r="S20" s="107" t="s">
        <v>21</v>
      </c>
      <c r="T20" s="107" t="s">
        <v>21</v>
      </c>
      <c r="U20" s="107" t="s">
        <v>40</v>
      </c>
      <c r="V20" s="107" t="s">
        <v>42</v>
      </c>
      <c r="W20" s="107" t="s">
        <v>24</v>
      </c>
      <c r="X20" s="107" t="s">
        <v>34</v>
      </c>
      <c r="Y20" s="107" t="s">
        <v>21</v>
      </c>
      <c r="Z20" s="107" t="s">
        <v>41</v>
      </c>
      <c r="AA20" s="107" t="s">
        <v>28</v>
      </c>
      <c r="AB20" s="107" t="s">
        <v>34</v>
      </c>
      <c r="AC20" s="107" t="s">
        <v>21</v>
      </c>
      <c r="AD20" s="107" t="s">
        <v>40</v>
      </c>
      <c r="AE20" s="107" t="s">
        <v>40</v>
      </c>
      <c r="AF20" s="107" t="s">
        <v>21</v>
      </c>
      <c r="AG20" s="107" t="s">
        <v>21</v>
      </c>
      <c r="AH20" s="99">
        <f t="shared" si="2"/>
        <v>9</v>
      </c>
      <c r="AI20" s="100">
        <f t="shared" si="3"/>
        <v>0</v>
      </c>
      <c r="AJ20" s="101">
        <f t="shared" si="4"/>
        <v>6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2</v>
      </c>
      <c r="AP20" s="55">
        <f t="shared" si="8"/>
        <v>4</v>
      </c>
      <c r="AQ20">
        <f t="shared" si="9"/>
        <v>0</v>
      </c>
      <c r="AR20" s="55">
        <f t="shared" si="14"/>
        <v>4</v>
      </c>
      <c r="AS20" s="55">
        <f t="shared" si="10"/>
        <v>1</v>
      </c>
      <c r="AT20" s="55">
        <f t="shared" si="11"/>
        <v>2</v>
      </c>
      <c r="AU20" s="55">
        <f t="shared" si="12"/>
        <v>2</v>
      </c>
      <c r="AV20" s="55">
        <f t="shared" si="13"/>
        <v>0</v>
      </c>
    </row>
    <row r="21" spans="1:48" ht="14">
      <c r="A21" s="294" t="s">
        <v>46</v>
      </c>
      <c r="B21" s="37" t="s">
        <v>32</v>
      </c>
      <c r="C21" s="38" t="s">
        <v>129</v>
      </c>
      <c r="D21" s="107" t="s">
        <v>24</v>
      </c>
      <c r="E21" s="107" t="s">
        <v>34</v>
      </c>
      <c r="F21" s="107" t="s">
        <v>21</v>
      </c>
      <c r="G21" s="107" t="s">
        <v>41</v>
      </c>
      <c r="H21" s="149" t="s">
        <v>21</v>
      </c>
      <c r="I21" s="107" t="s">
        <v>28</v>
      </c>
      <c r="J21" s="107" t="s">
        <v>34</v>
      </c>
      <c r="K21" s="107" t="s">
        <v>21</v>
      </c>
      <c r="L21" s="107" t="s">
        <v>24</v>
      </c>
      <c r="M21" s="107" t="s">
        <v>34</v>
      </c>
      <c r="N21" s="107" t="s">
        <v>21</v>
      </c>
      <c r="O21" s="107" t="s">
        <v>41</v>
      </c>
      <c r="P21" s="107" t="s">
        <v>21</v>
      </c>
      <c r="Q21" s="107" t="s">
        <v>36</v>
      </c>
      <c r="R21" s="107" t="s">
        <v>40</v>
      </c>
      <c r="S21" s="107" t="s">
        <v>28</v>
      </c>
      <c r="T21" s="107" t="s">
        <v>34</v>
      </c>
      <c r="U21" s="143" t="s">
        <v>21</v>
      </c>
      <c r="V21" s="143" t="s">
        <v>21</v>
      </c>
      <c r="W21" s="107" t="s">
        <v>41</v>
      </c>
      <c r="X21" s="107" t="s">
        <v>40</v>
      </c>
      <c r="Y21" s="107" t="s">
        <v>24</v>
      </c>
      <c r="Z21" s="107" t="s">
        <v>34</v>
      </c>
      <c r="AA21" s="107" t="s">
        <v>21</v>
      </c>
      <c r="AB21" s="107" t="s">
        <v>40</v>
      </c>
      <c r="AC21" s="107" t="s">
        <v>36</v>
      </c>
      <c r="AD21" s="107" t="s">
        <v>28</v>
      </c>
      <c r="AE21" s="107" t="s">
        <v>34</v>
      </c>
      <c r="AF21" s="107" t="s">
        <v>21</v>
      </c>
      <c r="AG21" s="107" t="s">
        <v>40</v>
      </c>
      <c r="AH21" s="99">
        <f t="shared" si="2"/>
        <v>9</v>
      </c>
      <c r="AI21" s="100">
        <f t="shared" si="3"/>
        <v>0</v>
      </c>
      <c r="AJ21" s="101">
        <f t="shared" si="4"/>
        <v>6</v>
      </c>
      <c r="AK21" s="104" t="s">
        <v>48</v>
      </c>
      <c r="AM21" s="55">
        <f t="shared" si="5"/>
        <v>0</v>
      </c>
      <c r="AN21" s="55">
        <f t="shared" si="6"/>
        <v>9</v>
      </c>
      <c r="AO21" s="55">
        <f t="shared" si="7"/>
        <v>3</v>
      </c>
      <c r="AP21" s="55">
        <f t="shared" si="8"/>
        <v>3</v>
      </c>
      <c r="AQ21">
        <f t="shared" si="9"/>
        <v>0</v>
      </c>
      <c r="AR21" s="55">
        <f t="shared" si="14"/>
        <v>4</v>
      </c>
      <c r="AS21" s="55">
        <f t="shared" si="10"/>
        <v>0</v>
      </c>
      <c r="AT21" s="55">
        <f t="shared" si="11"/>
        <v>3</v>
      </c>
      <c r="AU21" s="55">
        <f t="shared" si="12"/>
        <v>2</v>
      </c>
      <c r="AV21" s="55">
        <f t="shared" si="13"/>
        <v>0</v>
      </c>
    </row>
    <row r="22" spans="1:48" ht="14">
      <c r="A22" s="294"/>
      <c r="B22" s="37"/>
      <c r="C22" s="39"/>
      <c r="D22" s="107"/>
      <c r="E22" s="107"/>
      <c r="F22" s="107"/>
      <c r="G22" s="107"/>
      <c r="H22" s="148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99"/>
      <c r="AI22" s="100"/>
      <c r="AJ22" s="101"/>
      <c r="AK22" s="104"/>
      <c r="AL22" s="98"/>
      <c r="AM22" s="55">
        <f t="shared" si="5"/>
        <v>0</v>
      </c>
      <c r="AN22" s="55">
        <f t="shared" si="6"/>
        <v>0</v>
      </c>
      <c r="AO22" s="55">
        <f t="shared" si="7"/>
        <v>0</v>
      </c>
      <c r="AP22" s="55">
        <f t="shared" si="8"/>
        <v>0</v>
      </c>
      <c r="AQ22">
        <f t="shared" si="9"/>
        <v>0</v>
      </c>
      <c r="AR22" s="55">
        <f t="shared" si="14"/>
        <v>0</v>
      </c>
      <c r="AS22" s="55">
        <f t="shared" si="10"/>
        <v>0</v>
      </c>
      <c r="AT22" s="55">
        <f t="shared" si="11"/>
        <v>0</v>
      </c>
      <c r="AU22" s="55">
        <f t="shared" si="12"/>
        <v>0</v>
      </c>
      <c r="AV22" s="55">
        <f t="shared" si="13"/>
        <v>0</v>
      </c>
    </row>
    <row r="23" spans="1:48" ht="14">
      <c r="A23" s="19"/>
      <c r="B23" s="367"/>
      <c r="C23" s="39"/>
      <c r="D23" s="107"/>
      <c r="E23" s="107"/>
      <c r="F23" s="107"/>
      <c r="G23" s="107"/>
      <c r="H23" s="148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99">
        <f>SUM(AN25)</f>
        <v>0</v>
      </c>
      <c r="AI23" s="100">
        <f>COUNTIF(D23:AG23,"有")</f>
        <v>0</v>
      </c>
      <c r="AJ23" s="101">
        <f>SUM(AO25:AP25)</f>
        <v>0</v>
      </c>
      <c r="AK23" s="373"/>
      <c r="AL23" s="98"/>
      <c r="AM23" s="55"/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9"/>
      <c r="B24" s="295"/>
      <c r="C24" s="39"/>
      <c r="D24" s="107"/>
      <c r="E24" s="107"/>
      <c r="F24" s="107"/>
      <c r="G24" s="107"/>
      <c r="H24" s="148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99">
        <f>SUM(AN26)</f>
        <v>0</v>
      </c>
      <c r="AI24" s="100">
        <f>COUNTIF(D24:AG24,"有")</f>
        <v>0</v>
      </c>
      <c r="AJ24" s="101">
        <f>SUM(AO26:AP26)</f>
        <v>0</v>
      </c>
      <c r="AK24" s="228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258" t="s">
        <v>62</v>
      </c>
      <c r="B25" s="1258"/>
      <c r="C25" s="1258"/>
      <c r="D25" s="6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7"/>
      <c r="AH25" s="108"/>
      <c r="AI25" s="109"/>
      <c r="AJ25" s="110"/>
      <c r="AK25" s="111"/>
      <c r="AL25" s="98"/>
      <c r="AM25" s="55">
        <f>COUNTIF(D24:AG24,"日")</f>
        <v>0</v>
      </c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9" t="s">
        <v>63</v>
      </c>
      <c r="B26" s="1259"/>
      <c r="C26" s="49"/>
      <c r="D26" s="1292"/>
      <c r="E26" s="1290"/>
      <c r="F26" s="1290"/>
      <c r="G26" s="1310"/>
      <c r="H26" s="1290" t="s">
        <v>163</v>
      </c>
      <c r="I26" s="1290"/>
      <c r="J26" s="1290"/>
      <c r="K26" s="1290" t="s">
        <v>156</v>
      </c>
      <c r="L26" s="1290"/>
      <c r="M26" s="1290"/>
      <c r="N26" s="1311"/>
      <c r="O26" s="1290"/>
      <c r="P26" s="1290"/>
      <c r="Q26" s="1311" t="s">
        <v>164</v>
      </c>
      <c r="R26" s="1291"/>
      <c r="S26" s="1290"/>
      <c r="T26" s="1290"/>
      <c r="U26" s="1290"/>
      <c r="V26" s="1290"/>
      <c r="W26" s="1290"/>
      <c r="X26" s="1290" t="s">
        <v>67</v>
      </c>
      <c r="Y26" s="1290"/>
      <c r="Z26" s="1290" t="s">
        <v>84</v>
      </c>
      <c r="AA26" s="1290"/>
      <c r="AB26" s="1290"/>
      <c r="AC26" s="1290"/>
      <c r="AD26" s="1290"/>
      <c r="AE26" s="1290"/>
      <c r="AF26" s="1311"/>
      <c r="AG26" s="1286"/>
      <c r="AH26" s="1333"/>
      <c r="AI26" s="1334"/>
      <c r="AJ26" s="1334"/>
      <c r="AK26" s="1335"/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/>
      <c r="B27" s="1259"/>
      <c r="C27" s="49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287"/>
      <c r="AH27" s="1336"/>
      <c r="AI27" s="1337"/>
      <c r="AJ27" s="1337"/>
      <c r="AK27" s="1338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21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287"/>
      <c r="AH28" s="1336"/>
      <c r="AI28" s="1337"/>
      <c r="AJ28" s="1337"/>
      <c r="AK28" s="1338"/>
      <c r="AN28" s="55">
        <f t="shared" si="6"/>
        <v>0</v>
      </c>
      <c r="AO28" s="55">
        <f t="shared" si="7"/>
        <v>0</v>
      </c>
      <c r="AP28" s="55">
        <f t="shared" si="8"/>
        <v>0</v>
      </c>
      <c r="AQ28">
        <f t="shared" si="9"/>
        <v>0</v>
      </c>
    </row>
    <row r="29" spans="1:48" ht="14">
      <c r="A29" s="1259"/>
      <c r="B29" s="1259"/>
      <c r="C29" s="50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287"/>
      <c r="AH29" s="1336"/>
      <c r="AI29" s="1337"/>
      <c r="AJ29" s="1337"/>
      <c r="AK29" s="1338"/>
    </row>
    <row r="30" spans="1:48" ht="14">
      <c r="A30" s="1259"/>
      <c r="B30" s="1259"/>
      <c r="C30" s="51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287"/>
      <c r="AH30" s="1336"/>
      <c r="AI30" s="1337"/>
      <c r="AJ30" s="1337"/>
      <c r="AK30" s="1338"/>
    </row>
    <row r="31" spans="1:48" ht="14">
      <c r="A31" s="1259"/>
      <c r="B31" s="1259"/>
      <c r="C31" s="52"/>
      <c r="D31" s="1292"/>
      <c r="E31" s="1290"/>
      <c r="F31" s="1290"/>
      <c r="G31" s="1310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288"/>
      <c r="AH31" s="1339"/>
      <c r="AI31" s="1340"/>
      <c r="AJ31" s="1340"/>
      <c r="AK31" s="1341"/>
    </row>
    <row r="32" spans="1:48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8" ht="14">
      <c r="C33" s="54">
        <v>0.27083333333333298</v>
      </c>
      <c r="D33" s="55">
        <f t="shared" ref="D33:AG33" si="15">COUNTIF(D7:D23,"6：30")</f>
        <v>0</v>
      </c>
      <c r="E33" s="55">
        <f t="shared" si="15"/>
        <v>0</v>
      </c>
      <c r="F33" s="55">
        <f t="shared" si="15"/>
        <v>0</v>
      </c>
      <c r="G33" s="55">
        <f t="shared" si="15"/>
        <v>0</v>
      </c>
      <c r="H33" s="55">
        <f t="shared" si="15"/>
        <v>0</v>
      </c>
      <c r="I33" s="55">
        <f t="shared" si="15"/>
        <v>0</v>
      </c>
      <c r="J33" s="55">
        <f t="shared" si="15"/>
        <v>0</v>
      </c>
      <c r="K33" s="55">
        <f t="shared" si="15"/>
        <v>0</v>
      </c>
      <c r="L33" s="55">
        <f t="shared" si="15"/>
        <v>0</v>
      </c>
      <c r="M33" s="55">
        <f t="shared" si="15"/>
        <v>0</v>
      </c>
      <c r="N33" s="55">
        <f t="shared" si="15"/>
        <v>0</v>
      </c>
      <c r="O33" s="55">
        <f t="shared" si="15"/>
        <v>0</v>
      </c>
      <c r="P33" s="55">
        <f t="shared" si="15"/>
        <v>0</v>
      </c>
      <c r="Q33" s="55">
        <f t="shared" si="15"/>
        <v>0</v>
      </c>
      <c r="R33" s="55">
        <f t="shared" si="15"/>
        <v>0</v>
      </c>
      <c r="S33" s="55">
        <f t="shared" si="15"/>
        <v>0</v>
      </c>
      <c r="T33" s="55">
        <f t="shared" si="15"/>
        <v>0</v>
      </c>
      <c r="U33" s="55">
        <f t="shared" si="15"/>
        <v>0</v>
      </c>
      <c r="V33" s="55">
        <f t="shared" si="15"/>
        <v>0</v>
      </c>
      <c r="W33" s="55">
        <f t="shared" si="15"/>
        <v>0</v>
      </c>
      <c r="X33" s="55">
        <f t="shared" si="15"/>
        <v>0</v>
      </c>
      <c r="Y33" s="55">
        <f t="shared" si="15"/>
        <v>0</v>
      </c>
      <c r="Z33" s="55">
        <f t="shared" si="15"/>
        <v>0</v>
      </c>
      <c r="AA33" s="55">
        <f t="shared" si="15"/>
        <v>0</v>
      </c>
      <c r="AB33" s="55">
        <f t="shared" si="15"/>
        <v>0</v>
      </c>
      <c r="AC33" s="55">
        <f t="shared" si="15"/>
        <v>0</v>
      </c>
      <c r="AD33" s="55">
        <f t="shared" si="15"/>
        <v>0</v>
      </c>
      <c r="AE33" s="55">
        <f t="shared" si="15"/>
        <v>0</v>
      </c>
      <c r="AF33" s="55">
        <f t="shared" si="15"/>
        <v>0</v>
      </c>
      <c r="AG33" s="55">
        <f t="shared" si="15"/>
        <v>0</v>
      </c>
    </row>
    <row r="34" spans="1:48" ht="14">
      <c r="C34" s="54">
        <v>0.41666666666666702</v>
      </c>
      <c r="D34" s="55">
        <f t="shared" ref="D34:AG34" si="16">COUNTIF(D8:D24,"10:00")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</row>
    <row r="35" spans="1:48" ht="14">
      <c r="C35" t="s">
        <v>69</v>
      </c>
      <c r="D35" s="55">
        <f t="shared" ref="D35:AG35" si="17">COUNTIF(D8:D25,"2早")</f>
        <v>1</v>
      </c>
      <c r="E35" s="55">
        <f t="shared" si="17"/>
        <v>1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</row>
    <row r="36" spans="1:48" ht="14">
      <c r="C36" t="s">
        <v>42</v>
      </c>
      <c r="D36" s="55">
        <f t="shared" ref="D36:AG36" si="18">COUNTIF(D8:D24,"2オ")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</row>
    <row r="37" spans="1:48" ht="14" outlineLevel="1">
      <c r="A37" s="1"/>
      <c r="B37" s="1"/>
      <c r="C37" s="1" t="s">
        <v>24</v>
      </c>
      <c r="D37" s="55">
        <f t="shared" ref="D37:AG37" si="19">COUNTIF(D8:D24,"2－")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I37" s="1"/>
      <c r="AJ37" s="1"/>
      <c r="AK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s="1" customFormat="1" ht="14" outlineLevel="1">
      <c r="C38" s="1" t="s">
        <v>41</v>
      </c>
      <c r="D38" s="55">
        <f t="shared" ref="D38:AG38" si="20">COUNTIF(D8:D24,"3早")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</row>
    <row r="39" spans="1:48" s="1" customFormat="1" ht="14" outlineLevel="1">
      <c r="C39" s="1" t="s">
        <v>36</v>
      </c>
      <c r="D39" s="55">
        <f t="shared" ref="D39:AG39" si="21">COUNTIF(D8:D24,"3オ")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</row>
    <row r="40" spans="1:48" s="1" customFormat="1" ht="14" outlineLevel="1">
      <c r="C40" s="1" t="s">
        <v>28</v>
      </c>
      <c r="D40" s="55">
        <f t="shared" ref="D40:AG40" si="22">COUNTIF(D8:D24,"3－")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</row>
    <row r="41" spans="1:48" s="1" customFormat="1" ht="14" outlineLevel="1"/>
    <row r="42" spans="1:48" s="1" customFormat="1" ht="14"/>
    <row r="43" spans="1:48" s="1" customFormat="1" ht="14"/>
    <row r="44" spans="1:48" s="1" customFormat="1" ht="14">
      <c r="AM44"/>
      <c r="AN44"/>
      <c r="AO44"/>
      <c r="AP44"/>
      <c r="AQ44"/>
      <c r="AR44"/>
      <c r="AS44"/>
      <c r="AT44"/>
      <c r="AU44"/>
      <c r="AV44"/>
    </row>
  </sheetData>
  <mergeCells count="49">
    <mergeCell ref="Y1:AG1"/>
    <mergeCell ref="AH1:AK1"/>
    <mergeCell ref="A2:C2"/>
    <mergeCell ref="E2:J2"/>
    <mergeCell ref="Y2:AG2"/>
    <mergeCell ref="AH2:AK2"/>
    <mergeCell ref="AH4:AJ4"/>
    <mergeCell ref="A25:C25"/>
    <mergeCell ref="A4:A7"/>
    <mergeCell ref="B4:B7"/>
    <mergeCell ref="C4:C6"/>
    <mergeCell ref="D4:J4"/>
    <mergeCell ref="K4:Q4"/>
    <mergeCell ref="R4:X4"/>
    <mergeCell ref="Y4:AE4"/>
    <mergeCell ref="AF4:AG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V26:V31"/>
    <mergeCell ref="W26:W31"/>
    <mergeCell ref="N26:N31"/>
    <mergeCell ref="O26:O31"/>
    <mergeCell ref="P26:P31"/>
    <mergeCell ref="Q26:Q31"/>
    <mergeCell ref="R26:R31"/>
    <mergeCell ref="AK4:AK7"/>
    <mergeCell ref="A26:B31"/>
    <mergeCell ref="AH26:AK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  <mergeCell ref="T26:T31"/>
    <mergeCell ref="U26:U31"/>
  </mergeCells>
  <phoneticPr fontId="114"/>
  <conditionalFormatting sqref="D8">
    <cfRule type="expression" dxfId="8223" priority="216">
      <formula>COUNTIF(D8,"*有*")</formula>
    </cfRule>
  </conditionalFormatting>
  <conditionalFormatting sqref="D22">
    <cfRule type="expression" dxfId="8222" priority="140">
      <formula>COUNTIF(D22,"*有*")</formula>
    </cfRule>
    <cfRule type="expression" dxfId="8221" priority="128">
      <formula>COUNTIF(D22,"*有*")</formula>
    </cfRule>
  </conditionalFormatting>
  <conditionalFormatting sqref="D11:E14">
    <cfRule type="expression" dxfId="8220" priority="432" stopIfTrue="1">
      <formula>AND(WEEKDAY(D$5)=1)</formula>
    </cfRule>
  </conditionalFormatting>
  <conditionalFormatting sqref="D18:G18">
    <cfRule type="expression" dxfId="8219" priority="422" stopIfTrue="1">
      <formula>AND(WEEKDAY(D$5)=1)</formula>
    </cfRule>
  </conditionalFormatting>
  <conditionalFormatting sqref="D22:G22 N22:T22">
    <cfRule type="expression" dxfId="8218" priority="567" stopIfTrue="1">
      <formula>AND(WEEKDAY(D$5)=1)</formula>
    </cfRule>
  </conditionalFormatting>
  <conditionalFormatting sqref="D15:I16">
    <cfRule type="expression" dxfId="8217" priority="555" stopIfTrue="1">
      <formula>AND(WEEKDAY(D$5)=1)</formula>
    </cfRule>
    <cfRule type="expression" dxfId="8216" priority="520" stopIfTrue="1">
      <formula>AND(WEEKDAY(D$5)=1)</formula>
    </cfRule>
  </conditionalFormatting>
  <conditionalFormatting sqref="D14:N14">
    <cfRule type="expression" dxfId="8215" priority="443" stopIfTrue="1">
      <formula>AND(WEEKDAY(D$5)=1)</formula>
    </cfRule>
  </conditionalFormatting>
  <conditionalFormatting sqref="D21:P21">
    <cfRule type="expression" dxfId="8214" priority="542" stopIfTrue="1">
      <formula>AND(WEEKDAY(D$5)=1)</formula>
    </cfRule>
  </conditionalFormatting>
  <conditionalFormatting sqref="D24:AF24">
    <cfRule type="expression" dxfId="8213" priority="455" stopIfTrue="1">
      <formula>AND(WEEKDAY(D$5)=1)</formula>
    </cfRule>
  </conditionalFormatting>
  <conditionalFormatting sqref="D5:AG7">
    <cfRule type="expression" dxfId="8212" priority="152" stopIfTrue="1">
      <formula>AND(WEEKDAY(D$5)=1)</formula>
    </cfRule>
  </conditionalFormatting>
  <conditionalFormatting sqref="E8">
    <cfRule type="expression" dxfId="8211" priority="271" stopIfTrue="1">
      <formula>AND(WEEKDAY(E$5)=1)</formula>
    </cfRule>
  </conditionalFormatting>
  <conditionalFormatting sqref="E20">
    <cfRule type="expression" dxfId="8210" priority="484" stopIfTrue="1">
      <formula>AND(WEEKDAY(E$5)=1)</formula>
    </cfRule>
  </conditionalFormatting>
  <conditionalFormatting sqref="E22">
    <cfRule type="expression" dxfId="8209" priority="129" stopIfTrue="1">
      <formula>AND(WEEKDAY(E$5)=1)</formula>
    </cfRule>
  </conditionalFormatting>
  <conditionalFormatting sqref="E10:H10">
    <cfRule type="expression" dxfId="8208" priority="264" stopIfTrue="1">
      <formula>AND(WEEKDAY(E$5)=1)</formula>
    </cfRule>
  </conditionalFormatting>
  <conditionalFormatting sqref="F9">
    <cfRule type="expression" dxfId="8207" priority="412" stopIfTrue="1">
      <formula>AND(WEEKDAY(F$5)=1)</formula>
    </cfRule>
  </conditionalFormatting>
  <conditionalFormatting sqref="F20">
    <cfRule type="expression" dxfId="8206" priority="263" stopIfTrue="1">
      <formula>AND(WEEKDAY(F$5)=1)</formula>
    </cfRule>
  </conditionalFormatting>
  <conditionalFormatting sqref="F15:G15">
    <cfRule type="expression" dxfId="8205" priority="60" stopIfTrue="1">
      <formula>AND(WEEKDAY(F$5)=1)</formula>
    </cfRule>
  </conditionalFormatting>
  <conditionalFormatting sqref="F11:H12">
    <cfRule type="expression" dxfId="8204" priority="364" stopIfTrue="1">
      <formula>AND(WEEKDAY(F$5)=1)</formula>
    </cfRule>
  </conditionalFormatting>
  <conditionalFormatting sqref="F11:I11">
    <cfRule type="expression" dxfId="8203" priority="413" stopIfTrue="1">
      <formula>AND(WEEKDAY(F$5)=1)</formula>
    </cfRule>
  </conditionalFormatting>
  <conditionalFormatting sqref="F13:I13">
    <cfRule type="expression" dxfId="8202" priority="400" stopIfTrue="1">
      <formula>AND(WEEKDAY(F$5)=1)</formula>
    </cfRule>
  </conditionalFormatting>
  <conditionalFormatting sqref="G17:G18">
    <cfRule type="expression" dxfId="8201" priority="305" stopIfTrue="1">
      <formula>AND(WEEKDAY(G$5)=1)</formula>
    </cfRule>
  </conditionalFormatting>
  <conditionalFormatting sqref="G20 T20:Y20 D20:D21">
    <cfRule type="expression" dxfId="8200" priority="525" stopIfTrue="1">
      <formula>AND(WEEKDAY(D$5)=1)</formula>
    </cfRule>
  </conditionalFormatting>
  <conditionalFormatting sqref="G20">
    <cfRule type="expression" dxfId="8199" priority="559" stopIfTrue="1">
      <formula>AND(WEEKDAY(G$5)=1)</formula>
    </cfRule>
  </conditionalFormatting>
  <conditionalFormatting sqref="G21:G22">
    <cfRule type="expression" dxfId="8198" priority="321" stopIfTrue="1">
      <formula>AND(WEEKDAY(G$5)=1)</formula>
    </cfRule>
  </conditionalFormatting>
  <conditionalFormatting sqref="G9:H9">
    <cfRule type="expression" dxfId="8197" priority="273" stopIfTrue="1">
      <formula>AND(WEEKDAY(G$5)=1)</formula>
    </cfRule>
  </conditionalFormatting>
  <conditionalFormatting sqref="G17:O17">
    <cfRule type="expression" dxfId="8196" priority="301" stopIfTrue="1">
      <formula>AND(WEEKDAY(G$5)=1)</formula>
    </cfRule>
  </conditionalFormatting>
  <conditionalFormatting sqref="H12:I12 F13:M13">
    <cfRule type="expression" dxfId="8195" priority="415" stopIfTrue="1">
      <formula>AND(WEEKDAY(F$5)=1)</formula>
    </cfRule>
  </conditionalFormatting>
  <conditionalFormatting sqref="H18:I18">
    <cfRule type="expression" dxfId="8194" priority="229" stopIfTrue="1">
      <formula>AND(WEEKDAY(H$5)=1)</formula>
    </cfRule>
  </conditionalFormatting>
  <conditionalFormatting sqref="H20:J22">
    <cfRule type="expression" dxfId="8193" priority="218" stopIfTrue="1">
      <formula>AND(WEEKDAY(H$5)=1)</formula>
    </cfRule>
  </conditionalFormatting>
  <conditionalFormatting sqref="I9:I12">
    <cfRule type="expression" dxfId="8192" priority="372" stopIfTrue="1">
      <formula>AND(WEEKDAY(I$5)=1)</formula>
    </cfRule>
  </conditionalFormatting>
  <conditionalFormatting sqref="I17">
    <cfRule type="expression" dxfId="8191" priority="493" stopIfTrue="1">
      <formula>AND(WEEKDAY(I$5)=1)</formula>
    </cfRule>
  </conditionalFormatting>
  <conditionalFormatting sqref="I19:P19">
    <cfRule type="expression" dxfId="8190" priority="89" stopIfTrue="1">
      <formula>AND(WEEKDAY(I$5)=1)</formula>
    </cfRule>
    <cfRule type="expression" dxfId="8189" priority="91">
      <formula>AND(WEEKDAY(I$5)=1)</formula>
    </cfRule>
  </conditionalFormatting>
  <conditionalFormatting sqref="J16:J19">
    <cfRule type="expression" dxfId="8188" priority="505" stopIfTrue="1">
      <formula>AND(WEEKDAY(J$5)=1)</formula>
    </cfRule>
  </conditionalFormatting>
  <conditionalFormatting sqref="J17:J18">
    <cfRule type="expression" dxfId="8187" priority="335" stopIfTrue="1">
      <formula>AND(WEEKDAY(J$5)=1)</formula>
    </cfRule>
  </conditionalFormatting>
  <conditionalFormatting sqref="J15:K15 M15">
    <cfRule type="expression" dxfId="8186" priority="499" stopIfTrue="1">
      <formula>AND(WEEKDAY(J$5)=1)</formula>
    </cfRule>
  </conditionalFormatting>
  <conditionalFormatting sqref="J11:N13">
    <cfRule type="expression" dxfId="8185" priority="359" stopIfTrue="1">
      <formula>AND(WEEKDAY(J$5)=1)</formula>
    </cfRule>
  </conditionalFormatting>
  <conditionalFormatting sqref="J8:P8">
    <cfRule type="expression" dxfId="8184" priority="116" stopIfTrue="1">
      <formula>AND(WEEKDAY(J$5)=1)</formula>
    </cfRule>
  </conditionalFormatting>
  <conditionalFormatting sqref="J22:AF22">
    <cfRule type="expression" dxfId="8183" priority="143" stopIfTrue="1">
      <formula>AND(WEEKDAY(J$5)=1)</formula>
    </cfRule>
    <cfRule type="expression" dxfId="8182" priority="131" stopIfTrue="1">
      <formula>AND(WEEKDAY(J$5)=1)</formula>
    </cfRule>
  </conditionalFormatting>
  <conditionalFormatting sqref="K17:K20">
    <cfRule type="expression" dxfId="8181" priority="500" stopIfTrue="1">
      <formula>AND(WEEKDAY(K$5)=1)</formula>
    </cfRule>
  </conditionalFormatting>
  <conditionalFormatting sqref="K21:M22">
    <cfRule type="expression" dxfId="8180" priority="532" stopIfTrue="1">
      <formula>AND(WEEKDAY(K$5)=1)</formula>
    </cfRule>
  </conditionalFormatting>
  <conditionalFormatting sqref="K17:N17">
    <cfRule type="expression" dxfId="8179" priority="533" stopIfTrue="1">
      <formula>AND(WEEKDAY(K$5)=1)</formula>
    </cfRule>
  </conditionalFormatting>
  <conditionalFormatting sqref="K21:O22">
    <cfRule type="expression" dxfId="8178" priority="293" stopIfTrue="1">
      <formula>AND(WEEKDAY(K$5)=1)</formula>
    </cfRule>
  </conditionalFormatting>
  <conditionalFormatting sqref="K18:AB18">
    <cfRule type="expression" dxfId="8177" priority="1" stopIfTrue="1">
      <formula>AND(WEEKDAY(K$5)=1)</formula>
    </cfRule>
  </conditionalFormatting>
  <conditionalFormatting sqref="L8 Q8:Z8 AA8:AA9 J8:K11 I9 L9:Z9">
    <cfRule type="expression" dxfId="8176" priority="411" stopIfTrue="1">
      <formula>AND(WEEKDAY(I$5)=1)</formula>
    </cfRule>
  </conditionalFormatting>
  <conditionalFormatting sqref="L9:N9">
    <cfRule type="expression" dxfId="8175" priority="77" stopIfTrue="1">
      <formula>AND(WEEKDAY(L$5)=1)</formula>
    </cfRule>
  </conditionalFormatting>
  <conditionalFormatting sqref="L9:P10">
    <cfRule type="expression" dxfId="8174" priority="217" stopIfTrue="1">
      <formula>AND(WEEKDAY(L$5)=1)</formula>
    </cfRule>
  </conditionalFormatting>
  <conditionalFormatting sqref="L15:P15">
    <cfRule type="expression" dxfId="8173" priority="120" stopIfTrue="1">
      <formula>AND(WEEKDAY(L$5)=1)</formula>
    </cfRule>
  </conditionalFormatting>
  <conditionalFormatting sqref="L11:Q11">
    <cfRule type="expression" dxfId="8172" priority="86" stopIfTrue="1">
      <formula>AND(WEEKDAY(L$5)=1)</formula>
    </cfRule>
  </conditionalFormatting>
  <conditionalFormatting sqref="L20:S20">
    <cfRule type="expression" dxfId="8171" priority="259" stopIfTrue="1">
      <formula>AND(WEEKDAY(L$5)=1)</formula>
    </cfRule>
  </conditionalFormatting>
  <conditionalFormatting sqref="M8:P8">
    <cfRule type="expression" dxfId="8170" priority="115">
      <formula>AND(WEEKDAY(M$5)=1)</formula>
    </cfRule>
  </conditionalFormatting>
  <conditionalFormatting sqref="M16:P17">
    <cfRule type="expression" dxfId="8169" priority="523" stopIfTrue="1">
      <formula>AND(WEEKDAY(M$5)=1)</formula>
    </cfRule>
  </conditionalFormatting>
  <conditionalFormatting sqref="M20:R20">
    <cfRule type="expression" dxfId="8168" priority="425" stopIfTrue="1">
      <formula>AND(WEEKDAY(M$5)=1)</formula>
    </cfRule>
  </conditionalFormatting>
  <conditionalFormatting sqref="M18:T18 I19:N19">
    <cfRule type="expression" dxfId="8167" priority="506" stopIfTrue="1">
      <formula>AND(WEEKDAY(I$5)=1)</formula>
    </cfRule>
  </conditionalFormatting>
  <conditionalFormatting sqref="M15:AA15 J16:W16">
    <cfRule type="expression" dxfId="8166" priority="556" stopIfTrue="1">
      <formula>AND(WEEKDAY(J$5)=1)</formula>
    </cfRule>
  </conditionalFormatting>
  <conditionalFormatting sqref="N3">
    <cfRule type="expression" dxfId="8165" priority="125" stopIfTrue="1">
      <formula>AND(WEEKDAY(N$5)=1)</formula>
    </cfRule>
    <cfRule type="expression" dxfId="8164" priority="124">
      <formula>AND(WEEKDAY(N$5)=1)</formula>
    </cfRule>
  </conditionalFormatting>
  <conditionalFormatting sqref="N18:N20">
    <cfRule type="expression" dxfId="8163" priority="427" stopIfTrue="1">
      <formula>AND(WEEKDAY(N$5)=1)</formula>
    </cfRule>
  </conditionalFormatting>
  <conditionalFormatting sqref="O10:O15">
    <cfRule type="expression" dxfId="8162" priority="95" stopIfTrue="1">
      <formula>AND(WEEKDAY(O$5)=1)</formula>
    </cfRule>
  </conditionalFormatting>
  <conditionalFormatting sqref="O13:O15">
    <cfRule type="expression" dxfId="8161" priority="418" stopIfTrue="1">
      <formula>AND(WEEKDAY(O$5)=1)</formula>
    </cfRule>
  </conditionalFormatting>
  <conditionalFormatting sqref="O17:O21">
    <cfRule type="expression" dxfId="8160" priority="501" stopIfTrue="1">
      <formula>AND(WEEKDAY(O$5)=1)</formula>
    </cfRule>
  </conditionalFormatting>
  <conditionalFormatting sqref="O14:Q14">
    <cfRule type="expression" dxfId="8159" priority="96" stopIfTrue="1">
      <formula>AND(WEEKDAY(O$5)=1)</formula>
    </cfRule>
  </conditionalFormatting>
  <conditionalFormatting sqref="P17:P22">
    <cfRule type="expression" dxfId="8158" priority="92" stopIfTrue="1">
      <formula>AND(WEEKDAY(P$5)=1)</formula>
    </cfRule>
  </conditionalFormatting>
  <conditionalFormatting sqref="P14:Q15">
    <cfRule type="expression" dxfId="8157" priority="97" stopIfTrue="1">
      <formula>AND(WEEKDAY(P$5)=1)</formula>
    </cfRule>
  </conditionalFormatting>
  <conditionalFormatting sqref="P14:T14">
    <cfRule type="expression" dxfId="8156" priority="440" stopIfTrue="1">
      <formula>AND(WEEKDAY(P$5)=1)</formula>
    </cfRule>
  </conditionalFormatting>
  <conditionalFormatting sqref="P11:W13">
    <cfRule type="expression" dxfId="8155" priority="248" stopIfTrue="1">
      <formula>AND(WEEKDAY(P$5)=1)</formula>
    </cfRule>
  </conditionalFormatting>
  <conditionalFormatting sqref="P17:X17 AB17:AB19 AA18:AA21 Q20:Y20 AA14:AA15 R21:T22">
    <cfRule type="expression" dxfId="8154" priority="560" stopIfTrue="1">
      <formula>AND(WEEKDAY(P$5)=1)</formula>
    </cfRule>
  </conditionalFormatting>
  <conditionalFormatting sqref="Q19 AA21">
    <cfRule type="expression" dxfId="8153" priority="570" stopIfTrue="1">
      <formula>AND(WEEKDAY(P$5)=1)</formula>
    </cfRule>
  </conditionalFormatting>
  <conditionalFormatting sqref="Q18:R19">
    <cfRule type="expression" dxfId="8152" priority="512" stopIfTrue="1">
      <formula>AND(WEEKDAY(Q$5)=1)</formula>
    </cfRule>
  </conditionalFormatting>
  <conditionalFormatting sqref="Q8:S9 L10:N10 P10:X10 L11:O11 Q11:S11 AA11:AA12 N12 P12:S12 Q13:R13">
    <cfRule type="expression" dxfId="8151" priority="416" stopIfTrue="1">
      <formula>AND(WEEKDAY(L$5)=1)</formula>
    </cfRule>
  </conditionalFormatting>
  <conditionalFormatting sqref="Q21:T22">
    <cfRule type="expression" dxfId="8150" priority="29" stopIfTrue="1">
      <formula>AND(WEEKDAY(Q$5)=1)</formula>
    </cfRule>
  </conditionalFormatting>
  <conditionalFormatting sqref="Q17:U17">
    <cfRule type="expression" dxfId="8149" priority="298" stopIfTrue="1">
      <formula>AND(WEEKDAY(Q$5)=1)</formula>
    </cfRule>
  </conditionalFormatting>
  <conditionalFormatting sqref="Q8:Z8 L9:Z18 AC10:AF20 D8:K18 AC8:AF8 AA8:AB20 R19:Z19 D20:K24 AB21:AB24 L22:AA24 L21:Y21 AD21:AF24 AC22:AC24 L20:Z20 L8">
    <cfRule type="expression" dxfId="8148" priority="410">
      <formula>AND(WEEKDAY(D$5)=1)</formula>
    </cfRule>
  </conditionalFormatting>
  <conditionalFormatting sqref="R21:W21">
    <cfRule type="expression" dxfId="8147" priority="421" stopIfTrue="1">
      <formula>AND(WEEKDAY(R$5)=1)</formula>
    </cfRule>
  </conditionalFormatting>
  <conditionalFormatting sqref="S18:T20">
    <cfRule type="expression" dxfId="8146" priority="431" stopIfTrue="1">
      <formula>AND(WEEKDAY(S$5)=1)</formula>
    </cfRule>
  </conditionalFormatting>
  <conditionalFormatting sqref="S21:T21">
    <cfRule type="expression" dxfId="8145" priority="31" stopIfTrue="1">
      <formula>AND(WEEKDAY(S$5)=1)</formula>
    </cfRule>
  </conditionalFormatting>
  <conditionalFormatting sqref="T8:T9 U9:Z9">
    <cfRule type="expression" dxfId="8144" priority="409" stopIfTrue="1">
      <formula>AND(WEEKDAY(T$5)=1)</formula>
    </cfRule>
  </conditionalFormatting>
  <conditionalFormatting sqref="T10:Z11">
    <cfRule type="expression" dxfId="8143" priority="361" stopIfTrue="1">
      <formula>AND(WEEKDAY(T$5)=1)</formula>
    </cfRule>
  </conditionalFormatting>
  <conditionalFormatting sqref="U8">
    <cfRule type="expression" dxfId="8142" priority="399" stopIfTrue="1">
      <formula>AND(WEEKDAY(U$5)=1)</formula>
    </cfRule>
  </conditionalFormatting>
  <conditionalFormatting sqref="U12">
    <cfRule type="expression" dxfId="8141" priority="419" stopIfTrue="1">
      <formula>AND(WEEKDAY(U$5)=1)</formula>
    </cfRule>
  </conditionalFormatting>
  <conditionalFormatting sqref="U14:U15">
    <cfRule type="expression" dxfId="8140" priority="442" stopIfTrue="1">
      <formula>AND(WEEKDAY(U$5)=1)</formula>
    </cfRule>
  </conditionalFormatting>
  <conditionalFormatting sqref="U19">
    <cfRule type="expression" dxfId="8139" priority="565" stopIfTrue="1">
      <formula>AND(WEEKDAY(U$5)=1)</formula>
    </cfRule>
  </conditionalFormatting>
  <conditionalFormatting sqref="U18:W19">
    <cfRule type="expression" dxfId="8138" priority="509" stopIfTrue="1">
      <formula>AND(WEEKDAY(U$5)=1)</formula>
    </cfRule>
  </conditionalFormatting>
  <conditionalFormatting sqref="U22:W22">
    <cfRule type="expression" dxfId="8137" priority="255" stopIfTrue="1">
      <formula>AND(WEEKDAY(U$5)=1)</formula>
    </cfRule>
  </conditionalFormatting>
  <conditionalFormatting sqref="U13:Z13">
    <cfRule type="expression" dxfId="8136" priority="247" stopIfTrue="1">
      <formula>AND(WEEKDAY(U$5)=1)</formula>
    </cfRule>
  </conditionalFormatting>
  <conditionalFormatting sqref="U21:Z21">
    <cfRule type="expression" dxfId="8135" priority="68" stopIfTrue="1">
      <formula>AND(WEEKDAY(U$5)=1)</formula>
    </cfRule>
  </conditionalFormatting>
  <conditionalFormatting sqref="V17:V18">
    <cfRule type="expression" dxfId="8134" priority="300" stopIfTrue="1">
      <formula>AND(WEEKDAY(V$5)=1)</formula>
    </cfRule>
  </conditionalFormatting>
  <conditionalFormatting sqref="V12:Z12">
    <cfRule type="expression" dxfId="8133" priority="367" stopIfTrue="1">
      <formula>AND(WEEKDAY(V$5)=1)</formula>
    </cfRule>
  </conditionalFormatting>
  <conditionalFormatting sqref="V22:AA22 D22">
    <cfRule type="expression" dxfId="8132" priority="151">
      <formula>AND(WEEKDAY(D$5)=1)</formula>
    </cfRule>
    <cfRule type="expression" dxfId="8131" priority="139">
      <formula>AND(WEEKDAY(D$5)=1)</formula>
    </cfRule>
  </conditionalFormatting>
  <conditionalFormatting sqref="V14:AF14">
    <cfRule type="expression" dxfId="8130" priority="452" stopIfTrue="1">
      <formula>AND(WEEKDAY(V$5)=1)</formula>
    </cfRule>
  </conditionalFormatting>
  <conditionalFormatting sqref="W17:AB17">
    <cfRule type="expression" dxfId="8129" priority="342" stopIfTrue="1">
      <formula>AND(WEEKDAY(W$5)=1)</formula>
    </cfRule>
  </conditionalFormatting>
  <conditionalFormatting sqref="X19:Y19">
    <cfRule type="expression" dxfId="8128" priority="486" stopIfTrue="1">
      <formula>AND(WEEKDAY(X$5)=1)</formula>
    </cfRule>
  </conditionalFormatting>
  <conditionalFormatting sqref="X21:Y22">
    <cfRule type="expression" dxfId="8127" priority="239" stopIfTrue="1">
      <formula>AND(WEEKDAY(X$5)=1)</formula>
    </cfRule>
  </conditionalFormatting>
  <conditionalFormatting sqref="X18:Z18">
    <cfRule type="expression" dxfId="8126" priority="429" stopIfTrue="1">
      <formula>AND(WEEKDAY(X$5)=1)</formula>
    </cfRule>
  </conditionalFormatting>
  <conditionalFormatting sqref="X16:AD16">
    <cfRule type="expression" dxfId="8125" priority="194" stopIfTrue="1">
      <formula>AND(WEEKDAY(X$5)=1)</formula>
    </cfRule>
  </conditionalFormatting>
  <conditionalFormatting sqref="Y14:Z14">
    <cfRule type="expression" dxfId="8124" priority="204" stopIfTrue="1">
      <formula>AND(WEEKDAY(Y$5)=1)</formula>
    </cfRule>
  </conditionalFormatting>
  <conditionalFormatting sqref="Y16:Z16">
    <cfRule type="expression" dxfId="8123" priority="193">
      <formula>AND(WEEKDAY(Y$5)=1)</formula>
    </cfRule>
  </conditionalFormatting>
  <conditionalFormatting sqref="Y17:Z17">
    <cfRule type="expression" dxfId="8122" priority="495" stopIfTrue="1">
      <formula>AND(WEEKDAY(Y$5)=1)</formula>
    </cfRule>
  </conditionalFormatting>
  <conditionalFormatting sqref="Y22:Z22">
    <cfRule type="expression" dxfId="8121" priority="214">
      <formula>AND(WEEKDAY(Y$5)=1)</formula>
    </cfRule>
  </conditionalFormatting>
  <conditionalFormatting sqref="Y22:AA22">
    <cfRule type="expression" dxfId="8120" priority="213" stopIfTrue="1">
      <formula>AND(WEEKDAY(Y$5)=1)</formula>
    </cfRule>
  </conditionalFormatting>
  <conditionalFormatting sqref="Y16:AB16">
    <cfRule type="expression" dxfId="8119" priority="191" stopIfTrue="1">
      <formula>AND(WEEKDAY(Y$5)=1)</formula>
    </cfRule>
  </conditionalFormatting>
  <conditionalFormatting sqref="Z19:Z20">
    <cfRule type="expression" dxfId="8118" priority="487" stopIfTrue="1">
      <formula>AND(WEEKDAY(Z$5)=1)</formula>
    </cfRule>
  </conditionalFormatting>
  <conditionalFormatting sqref="Z21">
    <cfRule type="expression" dxfId="8117" priority="70">
      <formula>AND(WEEKDAY(Z$5)=1)</formula>
    </cfRule>
    <cfRule type="expression" dxfId="8116" priority="67">
      <formula>AND(WEEKDAY(Z$5)=1)</formula>
    </cfRule>
    <cfRule type="expression" dxfId="8115" priority="66" stopIfTrue="1">
      <formula>AND(WEEKDAY(Z$5)=1)</formula>
    </cfRule>
  </conditionalFormatting>
  <conditionalFormatting sqref="Z22:AA22">
    <cfRule type="expression" dxfId="8114" priority="215" stopIfTrue="1">
      <formula>AND(WEEKDAY(Z$5)=1)</formula>
    </cfRule>
  </conditionalFormatting>
  <conditionalFormatting sqref="Z20:AF20">
    <cfRule type="expression" dxfId="8113" priority="22" stopIfTrue="1">
      <formula>AND(WEEKDAY(Z$5)=1)</formula>
    </cfRule>
  </conditionalFormatting>
  <conditionalFormatting sqref="AA10:AA14">
    <cfRule type="expression" dxfId="8112" priority="208" stopIfTrue="1">
      <formula>AND(WEEKDAY(AA$5)=1)</formula>
    </cfRule>
  </conditionalFormatting>
  <conditionalFormatting sqref="AA17:AA20">
    <cfRule type="expression" dxfId="8111" priority="496" stopIfTrue="1">
      <formula>AND(WEEKDAY(AA$5)=1)</formula>
    </cfRule>
  </conditionalFormatting>
  <conditionalFormatting sqref="AA21 Q19">
    <cfRule type="expression" dxfId="8110" priority="569">
      <formula>AND(WEEKDAY(P$5)=1)</formula>
    </cfRule>
  </conditionalFormatting>
  <conditionalFormatting sqref="AB9:AB14">
    <cfRule type="expression" dxfId="8109" priority="180" stopIfTrue="1">
      <formula>AND(WEEKDAY(AB$5)=1)</formula>
    </cfRule>
  </conditionalFormatting>
  <conditionalFormatting sqref="AB16:AB21">
    <cfRule type="expression" dxfId="8108" priority="424" stopIfTrue="1">
      <formula>AND(WEEKDAY(AB$5)=1)</formula>
    </cfRule>
  </conditionalFormatting>
  <conditionalFormatting sqref="AB20:AB22">
    <cfRule type="expression" dxfId="8107" priority="168" stopIfTrue="1">
      <formula>AND(WEEKDAY(AB$5)=1)</formula>
    </cfRule>
  </conditionalFormatting>
  <conditionalFormatting sqref="AB17:AD17">
    <cfRule type="expression" dxfId="8106" priority="497" stopIfTrue="1">
      <formula>AND(WEEKDAY(AB$5)=1)</formula>
    </cfRule>
  </conditionalFormatting>
  <conditionalFormatting sqref="AB8:AF8 R19:AB19 D23:AB23">
    <cfRule type="expression" dxfId="8105" priority="378" stopIfTrue="1">
      <formula>AND(WEEKDAY(D$5)=1)</formula>
    </cfRule>
  </conditionalFormatting>
  <conditionalFormatting sqref="AB10:AF10">
    <cfRule type="expression" dxfId="8104" priority="376" stopIfTrue="1">
      <formula>AND(WEEKDAY(AB$5)=1)</formula>
    </cfRule>
  </conditionalFormatting>
  <conditionalFormatting sqref="AB19:AF19 T19:Z20 G20 I16 U18:Y18 J19 AA17:AA19 T17:Y17 Z17:Z18 AC20:AE20 V14:Z15 V8:Z8 AA8:AA9 D17:H17 AE17:AF17 D9:E9 D10 AB15:AC15 T15:T16 U16:W16">
    <cfRule type="expression" dxfId="8103" priority="540">
      <formula>AND(WEEKDAY(D$5)=1)</formula>
    </cfRule>
  </conditionalFormatting>
  <conditionalFormatting sqref="AC9">
    <cfRule type="expression" dxfId="8102" priority="46" stopIfTrue="1">
      <formula>AND(WEEKDAY(AC$5)=1)</formula>
    </cfRule>
  </conditionalFormatting>
  <conditionalFormatting sqref="AC11">
    <cfRule type="expression" dxfId="8101" priority="58" stopIfTrue="1">
      <formula>AND(WEEKDAY(AC$5)=1)</formula>
    </cfRule>
  </conditionalFormatting>
  <conditionalFormatting sqref="AC16:AC17">
    <cfRule type="expression" dxfId="8100" priority="285" stopIfTrue="1">
      <formula>AND(WEEKDAY(AC$5)=1)</formula>
    </cfRule>
  </conditionalFormatting>
  <conditionalFormatting sqref="AC19:AC21">
    <cfRule type="expression" dxfId="8099" priority="53" stopIfTrue="1">
      <formula>AND(WEEKDAY(AC$5)=1)</formula>
    </cfRule>
  </conditionalFormatting>
  <conditionalFormatting sqref="AC21">
    <cfRule type="expression" dxfId="8098" priority="55">
      <formula>AND(WEEKDAY(AC$5)=1)</formula>
    </cfRule>
  </conditionalFormatting>
  <conditionalFormatting sqref="AC14:AD14">
    <cfRule type="expression" dxfId="8097" priority="187">
      <formula>AND(WEEKDAY(AC$5)=1)</formula>
    </cfRule>
  </conditionalFormatting>
  <conditionalFormatting sqref="AC9:AE9">
    <cfRule type="expression" dxfId="8096" priority="47">
      <formula>AND(WEEKDAY(AC$5)=1)</formula>
    </cfRule>
    <cfRule type="expression" dxfId="8095" priority="51" stopIfTrue="1">
      <formula>AND(WEEKDAY(AC$5)=1)</formula>
    </cfRule>
  </conditionalFormatting>
  <conditionalFormatting sqref="AC20:AE20">
    <cfRule type="expression" dxfId="8094" priority="488" stopIfTrue="1">
      <formula>AND(WEEKDAY(AC$5)=1)</formula>
    </cfRule>
  </conditionalFormatting>
  <conditionalFormatting sqref="AC9:AF9">
    <cfRule type="expression" dxfId="8093" priority="52">
      <formula>AND(WEEKDAY(AC$5)=1)</formula>
    </cfRule>
  </conditionalFormatting>
  <conditionalFormatting sqref="AC11:AF11">
    <cfRule type="expression" dxfId="8092" priority="59">
      <formula>AND(WEEKDAY(AC$5)=1)</formula>
    </cfRule>
  </conditionalFormatting>
  <conditionalFormatting sqref="AC11:AF13">
    <cfRule type="expression" dxfId="8091" priority="257" stopIfTrue="1">
      <formula>AND(WEEKDAY(AC$5)=1)</formula>
    </cfRule>
  </conditionalFormatting>
  <conditionalFormatting sqref="AC14:AF14">
    <cfRule type="expression" dxfId="8090" priority="163" stopIfTrue="1">
      <formula>AND(WEEKDAY(AC$5)=1)</formula>
    </cfRule>
  </conditionalFormatting>
  <conditionalFormatting sqref="AC22:AF23">
    <cfRule type="expression" dxfId="8089" priority="290" stopIfTrue="1">
      <formula>AND(WEEKDAY(AC$5)=1)</formula>
    </cfRule>
  </conditionalFormatting>
  <conditionalFormatting sqref="AD12">
    <cfRule type="expression" dxfId="8088" priority="407" stopIfTrue="1">
      <formula>AND(WEEKDAY(AD$5)=1)</formula>
    </cfRule>
  </conditionalFormatting>
  <conditionalFormatting sqref="AD15">
    <cfRule type="expression" dxfId="8087" priority="502" stopIfTrue="1">
      <formula>AND(WEEKDAY(AD$5)=1)</formula>
    </cfRule>
  </conditionalFormatting>
  <conditionalFormatting sqref="AD19">
    <cfRule type="expression" dxfId="8086" priority="538" stopIfTrue="1">
      <formula>AND(WEEKDAY(AD$5)=1)</formula>
    </cfRule>
  </conditionalFormatting>
  <conditionalFormatting sqref="AD25">
    <cfRule type="expression" dxfId="8085" priority="280" stopIfTrue="1">
      <formula>AND(WEEKDAY(AD$5)=1)</formula>
    </cfRule>
  </conditionalFormatting>
  <conditionalFormatting sqref="AD21:AF21">
    <cfRule type="expression" dxfId="8084" priority="56" stopIfTrue="1">
      <formula>AND(WEEKDAY(AD$5)=1)</formula>
    </cfRule>
  </conditionalFormatting>
  <conditionalFormatting sqref="AD17:AG17">
    <cfRule type="expression" dxfId="8083" priority="154" stopIfTrue="1">
      <formula>AND(WEEKDAY(AD$5)=1)</formula>
    </cfRule>
  </conditionalFormatting>
  <conditionalFormatting sqref="AE9">
    <cfRule type="expression" dxfId="8082" priority="50">
      <formula>AND(WEEKDAY(AE$5)=1)</formula>
    </cfRule>
    <cfRule type="expression" dxfId="8081" priority="48" stopIfTrue="1">
      <formula>AND(WEEKDAY(AE$5)=1)</formula>
    </cfRule>
  </conditionalFormatting>
  <conditionalFormatting sqref="AE18">
    <cfRule type="expression" dxfId="8080" priority="319" stopIfTrue="1">
      <formula>AND(WEEKDAY(AE$5)=1)</formula>
    </cfRule>
  </conditionalFormatting>
  <conditionalFormatting sqref="AE11:AF11">
    <cfRule type="expression" dxfId="8079" priority="165" stopIfTrue="1">
      <formula>AND(WEEKDAY(AE$5)=1)</formula>
    </cfRule>
    <cfRule type="expression" dxfId="8078" priority="167">
      <formula>AND(WEEKDAY(AE$5)=1)</formula>
    </cfRule>
  </conditionalFormatting>
  <conditionalFormatting sqref="AE14:AF14">
    <cfRule type="expression" dxfId="8077" priority="162">
      <formula>AND(WEEKDAY(AE$5)=1)</formula>
    </cfRule>
  </conditionalFormatting>
  <conditionalFormatting sqref="AE14:AG14">
    <cfRule type="expression" dxfId="8076" priority="157" stopIfTrue="1">
      <formula>AND(WEEKDAY(AE$5)=1)</formula>
    </cfRule>
  </conditionalFormatting>
  <conditionalFormatting sqref="AF9">
    <cfRule type="expression" dxfId="8075" priority="13">
      <formula>AND(WEEKDAY(AF$5)=1)</formula>
    </cfRule>
    <cfRule type="expression" dxfId="8074" priority="17" stopIfTrue="1">
      <formula>AND(WEEKDAY(AF$5)=1)</formula>
    </cfRule>
    <cfRule type="expression" dxfId="8073" priority="16">
      <formula>AND(WEEKDAY(AF$5)=1)</formula>
    </cfRule>
    <cfRule type="expression" dxfId="8072" priority="15" stopIfTrue="1">
      <formula>AND(WEEKDAY(AF$5)=1)</formula>
    </cfRule>
  </conditionalFormatting>
  <conditionalFormatting sqref="AF11">
    <cfRule type="expression" dxfId="8071" priority="28">
      <formula>AND(WEEKDAY(AF$5)=1)</formula>
    </cfRule>
  </conditionalFormatting>
  <conditionalFormatting sqref="AF20">
    <cfRule type="expression" dxfId="8070" priority="21">
      <formula>AND(WEEKDAY(AF$5)=1)</formula>
    </cfRule>
    <cfRule type="expression" dxfId="8069" priority="20" stopIfTrue="1">
      <formula>AND(WEEKDAY(AF$5)=1)</formula>
    </cfRule>
    <cfRule type="expression" dxfId="8068" priority="19">
      <formula>AND(WEEKDAY(AF$5)=1)</formula>
    </cfRule>
  </conditionalFormatting>
  <conditionalFormatting sqref="AF9:AG9">
    <cfRule type="expression" dxfId="8067" priority="9" stopIfTrue="1">
      <formula>AND(WEEKDAY(AF$5)=1)</formula>
    </cfRule>
  </conditionalFormatting>
  <conditionalFormatting sqref="AF11:AG11">
    <cfRule type="expression" dxfId="8066" priority="24" stopIfTrue="1">
      <formula>AND(WEEKDAY(AF$5)=1)</formula>
    </cfRule>
  </conditionalFormatting>
  <conditionalFormatting sqref="AG8:AG24">
    <cfRule type="expression" dxfId="8065" priority="159">
      <formula>AND(WEEKDAY(AG$5)=1)</formula>
    </cfRule>
  </conditionalFormatting>
  <conditionalFormatting sqref="AG22:AG25">
    <cfRule type="expression" dxfId="8064" priority="155" stopIfTrue="1">
      <formula>AND(WEEKDAY(AG$5)=1)</formula>
    </cfRule>
  </conditionalFormatting>
  <conditionalFormatting sqref="AH8:AJ24 AM8:AM25">
    <cfRule type="cellIs" dxfId="8063" priority="568" stopIfTrue="1" operator="equal">
      <formula>0</formula>
    </cfRule>
  </conditionalFormatting>
  <dataValidations count="2">
    <dataValidation type="list" allowBlank="1" showInputMessage="1" showErrorMessage="1" sqref="N3 D24:AC24 AE24:AG24 AD24:AD25 D8:H18 I8:AG23 D20:H23" xr:uid="{00000000-0002-0000-3D00-000000000000}">
      <formula1>"ヤ,2早,3早,2オ,3オ,2－,3－,－,日,有,2,3,事,ﾍﾙ,ｹｱ,6:00,6:30,7:00,8:30,8:00,10:00,研"</formula1>
    </dataValidation>
    <dataValidation type="list" allowBlank="1" showInputMessage="1" showErrorMessage="1" sqref="AG25" xr:uid="{00000000-0002-0000-3D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W43"/>
  <sheetViews>
    <sheetView zoomScale="90" zoomScaleNormal="90" workbookViewId="0">
      <selection activeCell="U15" sqref="U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376"/>
      <c r="N1" s="246"/>
      <c r="O1" s="246"/>
      <c r="P1" s="246"/>
      <c r="Q1" s="246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7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246"/>
      <c r="N2" s="246"/>
      <c r="O2" s="246"/>
      <c r="P2" s="3"/>
      <c r="Q2" s="3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198"/>
      <c r="O3" s="296"/>
      <c r="P3" s="8"/>
      <c r="Q3" s="8"/>
      <c r="R3" s="8"/>
      <c r="S3" s="8"/>
      <c r="T3" s="8"/>
      <c r="U3" s="8"/>
      <c r="V3" s="8"/>
      <c r="W3" s="8"/>
      <c r="X3" s="8"/>
      <c r="Y3" s="83"/>
      <c r="Z3" s="83"/>
      <c r="AA3" s="83"/>
      <c r="AB3" s="83"/>
      <c r="AC3" s="83"/>
      <c r="AD3" s="83"/>
      <c r="AE3" s="83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44743</v>
      </c>
      <c r="E5" s="11">
        <f>DATE($A$1,$D$2,2)</f>
        <v>44744</v>
      </c>
      <c r="F5" s="11">
        <f>DATE($A$1,$D$2,3)</f>
        <v>44745</v>
      </c>
      <c r="G5" s="11">
        <f>DATE($A$1,$D$2,4)</f>
        <v>44746</v>
      </c>
      <c r="H5" s="11">
        <f>DATE($A$1,$D$2,5)</f>
        <v>44747</v>
      </c>
      <c r="I5" s="11">
        <f>DATE($A$1,$D$2,6)</f>
        <v>44748</v>
      </c>
      <c r="J5" s="11">
        <f>DATE($A$1,$D$2,7)</f>
        <v>44749</v>
      </c>
      <c r="K5" s="11">
        <f>DATE($A$1,$D$2,8)</f>
        <v>44750</v>
      </c>
      <c r="L5" s="11">
        <f>DATE($A$1,$D$2,9)</f>
        <v>44751</v>
      </c>
      <c r="M5" s="11">
        <f>DATE($A$1,$D$2,10)</f>
        <v>44752</v>
      </c>
      <c r="N5" s="56">
        <f>DATE($A$1,$D$2,11)</f>
        <v>44753</v>
      </c>
      <c r="O5" s="11">
        <f>DATE($A$1,$D$2,12)</f>
        <v>44754</v>
      </c>
      <c r="P5" s="11">
        <f>DATE($A$1,$D$2,13)</f>
        <v>44755</v>
      </c>
      <c r="Q5" s="11">
        <f>DATE($A$1,$D$2,14)</f>
        <v>44756</v>
      </c>
      <c r="R5" s="11">
        <f>DATE($A$1,$D$2,15)</f>
        <v>44757</v>
      </c>
      <c r="S5" s="11">
        <f>DATE($A$1,$D$2,16)</f>
        <v>44758</v>
      </c>
      <c r="T5" s="11">
        <f>DATE($A$1,$D$2,17)</f>
        <v>44759</v>
      </c>
      <c r="U5" s="11">
        <f>DATE($A$1,$D$2,18)</f>
        <v>44760</v>
      </c>
      <c r="V5" s="11">
        <f>DATE($A$1,$D$2,19)</f>
        <v>44761</v>
      </c>
      <c r="W5" s="11">
        <f>DATE($A$1,$D$2,20)</f>
        <v>44762</v>
      </c>
      <c r="X5" s="11">
        <f>DATE($A$1,$D$2,21)</f>
        <v>44763</v>
      </c>
      <c r="Y5" s="87">
        <f>DATE($A$1,$D$2,22)</f>
        <v>44764</v>
      </c>
      <c r="Z5" s="87">
        <f>DATE($A$1,$D$2,23)</f>
        <v>44765</v>
      </c>
      <c r="AA5" s="87">
        <f>DATE($A$1,$D$2,24)</f>
        <v>44766</v>
      </c>
      <c r="AB5" s="87">
        <f>DATE($A$1,$D$2,25)</f>
        <v>44767</v>
      </c>
      <c r="AC5" s="87">
        <f>DATE($A$1,$D$2,26)</f>
        <v>44768</v>
      </c>
      <c r="AD5" s="87">
        <f>DATE($A$1,$D$2,27)</f>
        <v>44769</v>
      </c>
      <c r="AE5" s="87">
        <f>DATE($A$1,$D$2,28)</f>
        <v>44770</v>
      </c>
      <c r="AF5" s="88">
        <f>DATE($A$1,$D$2,29)</f>
        <v>44771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44743</v>
      </c>
      <c r="E6" s="315">
        <f t="shared" si="0"/>
        <v>44744</v>
      </c>
      <c r="F6" s="315">
        <f t="shared" si="0"/>
        <v>44745</v>
      </c>
      <c r="G6" s="315">
        <f t="shared" si="0"/>
        <v>44746</v>
      </c>
      <c r="H6" s="315">
        <f t="shared" si="0"/>
        <v>44747</v>
      </c>
      <c r="I6" s="315">
        <f t="shared" si="0"/>
        <v>44748</v>
      </c>
      <c r="J6" s="315">
        <f t="shared" si="0"/>
        <v>44749</v>
      </c>
      <c r="K6" s="315">
        <f t="shared" si="0"/>
        <v>44750</v>
      </c>
      <c r="L6" s="315">
        <f t="shared" si="0"/>
        <v>44751</v>
      </c>
      <c r="M6" s="315">
        <f t="shared" si="0"/>
        <v>44752</v>
      </c>
      <c r="N6" s="315">
        <f t="shared" si="0"/>
        <v>44753</v>
      </c>
      <c r="O6" s="315">
        <f t="shared" si="0"/>
        <v>44754</v>
      </c>
      <c r="P6" s="315">
        <f t="shared" si="0"/>
        <v>44755</v>
      </c>
      <c r="Q6" s="315">
        <f t="shared" si="0"/>
        <v>44756</v>
      </c>
      <c r="R6" s="315">
        <f t="shared" si="0"/>
        <v>44757</v>
      </c>
      <c r="S6" s="315">
        <f t="shared" si="0"/>
        <v>44758</v>
      </c>
      <c r="T6" s="315">
        <f t="shared" si="0"/>
        <v>44759</v>
      </c>
      <c r="U6" s="402">
        <f t="shared" si="0"/>
        <v>44760</v>
      </c>
      <c r="V6" s="315">
        <f t="shared" si="0"/>
        <v>44761</v>
      </c>
      <c r="W6" s="315">
        <f t="shared" si="0"/>
        <v>44762</v>
      </c>
      <c r="X6" s="315">
        <f t="shared" si="0"/>
        <v>44763</v>
      </c>
      <c r="Y6" s="315">
        <f t="shared" si="0"/>
        <v>44764</v>
      </c>
      <c r="Z6" s="315">
        <f t="shared" si="0"/>
        <v>44765</v>
      </c>
      <c r="AA6" s="315">
        <f t="shared" si="0"/>
        <v>44766</v>
      </c>
      <c r="AB6" s="315">
        <f t="shared" si="0"/>
        <v>44767</v>
      </c>
      <c r="AC6" s="315">
        <f t="shared" si="0"/>
        <v>44768</v>
      </c>
      <c r="AD6" s="315">
        <f t="shared" si="0"/>
        <v>44769</v>
      </c>
      <c r="AE6" s="315">
        <f t="shared" si="0"/>
        <v>44770</v>
      </c>
      <c r="AF6" s="159">
        <f t="shared" si="0"/>
        <v>44771</v>
      </c>
      <c r="AG6" s="159">
        <v>30</v>
      </c>
      <c r="AH6" s="40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金</v>
      </c>
      <c r="E7" s="297" t="str">
        <f t="shared" si="1"/>
        <v>土</v>
      </c>
      <c r="F7" s="319" t="str">
        <f t="shared" si="1"/>
        <v>日</v>
      </c>
      <c r="G7" s="297" t="str">
        <f t="shared" si="1"/>
        <v>月</v>
      </c>
      <c r="H7" s="297" t="str">
        <f t="shared" si="1"/>
        <v>火</v>
      </c>
      <c r="I7" s="297" t="str">
        <f t="shared" si="1"/>
        <v>水</v>
      </c>
      <c r="J7" s="297" t="str">
        <f t="shared" si="1"/>
        <v>木</v>
      </c>
      <c r="K7" s="297" t="str">
        <f t="shared" si="1"/>
        <v>金</v>
      </c>
      <c r="L7" s="378" t="str">
        <f t="shared" si="1"/>
        <v>土</v>
      </c>
      <c r="M7" s="287" t="str">
        <f t="shared" si="1"/>
        <v>日</v>
      </c>
      <c r="N7" s="297" t="str">
        <f t="shared" si="1"/>
        <v>月</v>
      </c>
      <c r="O7" s="297" t="str">
        <f t="shared" si="1"/>
        <v>火</v>
      </c>
      <c r="P7" s="297" t="str">
        <f t="shared" si="1"/>
        <v>水</v>
      </c>
      <c r="Q7" s="343" t="str">
        <f t="shared" si="1"/>
        <v>木</v>
      </c>
      <c r="R7" s="343" t="str">
        <f t="shared" si="1"/>
        <v>金</v>
      </c>
      <c r="S7" s="343" t="str">
        <f t="shared" si="1"/>
        <v>土</v>
      </c>
      <c r="T7" s="319" t="str">
        <f t="shared" si="1"/>
        <v>日</v>
      </c>
      <c r="U7" s="403" t="str">
        <f t="shared" si="1"/>
        <v>月</v>
      </c>
      <c r="V7" s="297" t="str">
        <f t="shared" si="1"/>
        <v>火</v>
      </c>
      <c r="W7" s="297" t="str">
        <f t="shared" si="1"/>
        <v>水</v>
      </c>
      <c r="X7" s="297" t="str">
        <f t="shared" si="1"/>
        <v>木</v>
      </c>
      <c r="Y7" s="297" t="str">
        <f t="shared" si="1"/>
        <v>金</v>
      </c>
      <c r="Z7" s="297" t="str">
        <f t="shared" si="1"/>
        <v>土</v>
      </c>
      <c r="AA7" s="287" t="str">
        <f t="shared" si="1"/>
        <v>日</v>
      </c>
      <c r="AB7" s="297" t="str">
        <f t="shared" si="1"/>
        <v>月</v>
      </c>
      <c r="AC7" s="297" t="str">
        <f t="shared" si="1"/>
        <v>火</v>
      </c>
      <c r="AD7" s="297" t="str">
        <f t="shared" si="1"/>
        <v>水</v>
      </c>
      <c r="AE7" s="286" t="str">
        <f t="shared" si="1"/>
        <v>木</v>
      </c>
      <c r="AF7" s="134" t="str">
        <f t="shared" si="1"/>
        <v>金</v>
      </c>
      <c r="AG7" s="134" t="s">
        <v>134</v>
      </c>
      <c r="AH7" s="403" t="s">
        <v>37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88" t="s">
        <v>37</v>
      </c>
      <c r="E8" s="299" t="s">
        <v>28</v>
      </c>
      <c r="F8" s="289" t="s">
        <v>34</v>
      </c>
      <c r="G8" s="290" t="s">
        <v>21</v>
      </c>
      <c r="H8" s="291" t="s">
        <v>37</v>
      </c>
      <c r="I8" s="292" t="s">
        <v>21</v>
      </c>
      <c r="J8" s="291" t="s">
        <v>42</v>
      </c>
      <c r="K8" s="298" t="s">
        <v>21</v>
      </c>
      <c r="L8" s="289" t="s">
        <v>24</v>
      </c>
      <c r="M8" s="379" t="s">
        <v>34</v>
      </c>
      <c r="N8" s="291" t="s">
        <v>21</v>
      </c>
      <c r="O8" s="291" t="s">
        <v>42</v>
      </c>
      <c r="P8" s="380" t="s">
        <v>21</v>
      </c>
      <c r="Q8" s="368" t="s">
        <v>21</v>
      </c>
      <c r="R8" s="404" t="s">
        <v>36</v>
      </c>
      <c r="S8" s="405" t="s">
        <v>42</v>
      </c>
      <c r="T8" s="289" t="s">
        <v>28</v>
      </c>
      <c r="U8" s="406" t="s">
        <v>34</v>
      </c>
      <c r="V8" s="291" t="s">
        <v>21</v>
      </c>
      <c r="W8" s="291" t="s">
        <v>37</v>
      </c>
      <c r="X8" s="382" t="s">
        <v>37</v>
      </c>
      <c r="Y8" s="288" t="s">
        <v>42</v>
      </c>
      <c r="Z8" s="293" t="s">
        <v>24</v>
      </c>
      <c r="AA8" s="293" t="s">
        <v>34</v>
      </c>
      <c r="AB8" s="291" t="s">
        <v>21</v>
      </c>
      <c r="AC8" s="291" t="s">
        <v>42</v>
      </c>
      <c r="AD8" s="382" t="s">
        <v>37</v>
      </c>
      <c r="AE8" s="147" t="s">
        <v>42</v>
      </c>
      <c r="AF8" s="288" t="s">
        <v>21</v>
      </c>
      <c r="AG8" s="107" t="s">
        <v>28</v>
      </c>
      <c r="AH8" s="413" t="s">
        <v>34</v>
      </c>
      <c r="AI8" s="99">
        <f t="shared" ref="AI8:AI21" si="2">SUM(AO8)</f>
        <v>9</v>
      </c>
      <c r="AJ8" s="100">
        <f t="shared" ref="AJ8:AJ20" si="3">COUNTIF(D8:AH8,"有")</f>
        <v>0</v>
      </c>
      <c r="AK8" s="101">
        <f t="shared" ref="AK8:AK20" si="4">SUM(AP8:AQ8)</f>
        <v>5</v>
      </c>
      <c r="AL8" s="102" t="s">
        <v>38</v>
      </c>
      <c r="AM8" s="103"/>
      <c r="AN8" s="55">
        <f>COUNTIF(D8:AH8,"日")</f>
        <v>5</v>
      </c>
      <c r="AO8" s="55">
        <f>COUNTIF(D8:AH8,"ヤ")</f>
        <v>9</v>
      </c>
      <c r="AP8" s="55">
        <f>COUNTIF(D8:AH8,"2－")</f>
        <v>2</v>
      </c>
      <c r="AQ8" s="55">
        <f>COUNTIF(D8:AH8,"3－")</f>
        <v>3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0</v>
      </c>
      <c r="AV8" s="55">
        <f>COUNTIF(D8:AN8,"3オ")</f>
        <v>1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39</v>
      </c>
      <c r="D9" s="288" t="s">
        <v>24</v>
      </c>
      <c r="E9" s="292" t="s">
        <v>34</v>
      </c>
      <c r="F9" s="337" t="s">
        <v>21</v>
      </c>
      <c r="G9" s="291" t="s">
        <v>40</v>
      </c>
      <c r="H9" s="291" t="s">
        <v>36</v>
      </c>
      <c r="I9" s="291" t="s">
        <v>28</v>
      </c>
      <c r="J9" s="291" t="s">
        <v>34</v>
      </c>
      <c r="K9" s="291" t="s">
        <v>21</v>
      </c>
      <c r="L9" s="291" t="s">
        <v>21</v>
      </c>
      <c r="M9" s="291" t="s">
        <v>37</v>
      </c>
      <c r="N9" s="291" t="s">
        <v>28</v>
      </c>
      <c r="O9" s="291" t="s">
        <v>34</v>
      </c>
      <c r="P9" s="298" t="s">
        <v>21</v>
      </c>
      <c r="Q9" s="407" t="s">
        <v>37</v>
      </c>
      <c r="R9" s="347" t="s">
        <v>40</v>
      </c>
      <c r="S9" s="408" t="s">
        <v>35</v>
      </c>
      <c r="T9" s="409" t="s">
        <v>42</v>
      </c>
      <c r="U9" s="410" t="s">
        <v>24</v>
      </c>
      <c r="V9" s="291" t="s">
        <v>34</v>
      </c>
      <c r="W9" s="292" t="s">
        <v>21</v>
      </c>
      <c r="X9" s="291" t="s">
        <v>41</v>
      </c>
      <c r="Y9" s="288" t="s">
        <v>21</v>
      </c>
      <c r="Z9" s="291" t="s">
        <v>21</v>
      </c>
      <c r="AA9" s="291" t="s">
        <v>37</v>
      </c>
      <c r="AB9" s="291" t="s">
        <v>40</v>
      </c>
      <c r="AC9" s="291" t="s">
        <v>28</v>
      </c>
      <c r="AD9" s="291" t="s">
        <v>34</v>
      </c>
      <c r="AE9" s="291" t="s">
        <v>21</v>
      </c>
      <c r="AF9" s="288" t="s">
        <v>36</v>
      </c>
      <c r="AG9" s="382" t="s">
        <v>37</v>
      </c>
      <c r="AH9" s="410" t="s">
        <v>21</v>
      </c>
      <c r="AI9" s="99">
        <f t="shared" si="2"/>
        <v>9</v>
      </c>
      <c r="AJ9" s="100">
        <f t="shared" si="3"/>
        <v>1</v>
      </c>
      <c r="AK9" s="101">
        <f t="shared" si="4"/>
        <v>5</v>
      </c>
      <c r="AL9" s="102" t="s">
        <v>38</v>
      </c>
      <c r="AM9" s="103"/>
      <c r="AN9" s="55">
        <f>COUNTIF(D9:AH9,"日")</f>
        <v>4</v>
      </c>
      <c r="AO9" s="55">
        <f>COUNTIF(D9:AH9,"ヤ")</f>
        <v>9</v>
      </c>
      <c r="AP9" s="55">
        <f>COUNTIF(D9:AH9,"2－")</f>
        <v>2</v>
      </c>
      <c r="AQ9" s="55">
        <f>COUNTIF(D9:AH9,"3－")</f>
        <v>3</v>
      </c>
      <c r="AR9">
        <f>COUNTIF(E9:AI9,"有")</f>
        <v>1</v>
      </c>
      <c r="AS9" s="55">
        <f>COUNTIF(D9:AL9,"2早")</f>
        <v>3</v>
      </c>
      <c r="AT9" s="55">
        <f>COUNTIF(B9:AL9,"2オ")</f>
        <v>1</v>
      </c>
      <c r="AU9" s="55">
        <f>COUNTIF(D9:AM9,"3早")</f>
        <v>1</v>
      </c>
      <c r="AV9" s="55">
        <f>COUNTIF(D9:AN9,"3オ")</f>
        <v>2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288" t="s">
        <v>21</v>
      </c>
      <c r="E10" s="291" t="s">
        <v>41</v>
      </c>
      <c r="F10" s="291" t="s">
        <v>37</v>
      </c>
      <c r="G10" s="334" t="s">
        <v>41</v>
      </c>
      <c r="H10" s="292" t="s">
        <v>21</v>
      </c>
      <c r="I10" s="291" t="s">
        <v>37</v>
      </c>
      <c r="J10" s="382" t="s">
        <v>37</v>
      </c>
      <c r="K10" s="291" t="s">
        <v>37</v>
      </c>
      <c r="L10" s="382" t="s">
        <v>37</v>
      </c>
      <c r="M10" s="292" t="s">
        <v>21</v>
      </c>
      <c r="N10" s="291" t="s">
        <v>41</v>
      </c>
      <c r="O10" s="291" t="s">
        <v>41</v>
      </c>
      <c r="P10" s="291" t="s">
        <v>41</v>
      </c>
      <c r="Q10" s="337" t="s">
        <v>21</v>
      </c>
      <c r="R10" s="337" t="s">
        <v>21</v>
      </c>
      <c r="S10" s="388" t="s">
        <v>41</v>
      </c>
      <c r="T10" s="291" t="s">
        <v>37</v>
      </c>
      <c r="U10" s="411" t="s">
        <v>37</v>
      </c>
      <c r="V10" s="382" t="s">
        <v>37</v>
      </c>
      <c r="W10" s="291" t="s">
        <v>41</v>
      </c>
      <c r="X10" s="291" t="s">
        <v>21</v>
      </c>
      <c r="Y10" s="382" t="s">
        <v>37</v>
      </c>
      <c r="Z10" s="291" t="s">
        <v>41</v>
      </c>
      <c r="AA10" s="291" t="s">
        <v>21</v>
      </c>
      <c r="AB10" s="291" t="s">
        <v>37</v>
      </c>
      <c r="AC10" s="382" t="s">
        <v>37</v>
      </c>
      <c r="AD10" s="291" t="s">
        <v>21</v>
      </c>
      <c r="AE10" s="291" t="s">
        <v>37</v>
      </c>
      <c r="AF10" s="382" t="s">
        <v>37</v>
      </c>
      <c r="AG10" s="288" t="s">
        <v>21</v>
      </c>
      <c r="AH10" s="410" t="s">
        <v>37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14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8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288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410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88"/>
      <c r="AG11" s="288"/>
      <c r="AH11" s="410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398" t="s">
        <v>21</v>
      </c>
      <c r="E12" s="291" t="s">
        <v>40</v>
      </c>
      <c r="F12" s="291" t="s">
        <v>42</v>
      </c>
      <c r="G12" s="291" t="s">
        <v>24</v>
      </c>
      <c r="H12" s="291" t="s">
        <v>34</v>
      </c>
      <c r="I12" s="291" t="s">
        <v>21</v>
      </c>
      <c r="J12" s="291" t="s">
        <v>40</v>
      </c>
      <c r="K12" s="291" t="s">
        <v>24</v>
      </c>
      <c r="L12" s="291" t="s">
        <v>34</v>
      </c>
      <c r="M12" s="292" t="s">
        <v>21</v>
      </c>
      <c r="N12" s="291" t="s">
        <v>24</v>
      </c>
      <c r="O12" s="291" t="s">
        <v>34</v>
      </c>
      <c r="P12" s="292" t="s">
        <v>21</v>
      </c>
      <c r="Q12" s="291" t="s">
        <v>36</v>
      </c>
      <c r="R12" s="291" t="s">
        <v>21</v>
      </c>
      <c r="S12" s="291" t="s">
        <v>24</v>
      </c>
      <c r="T12" s="291" t="s">
        <v>34</v>
      </c>
      <c r="U12" s="412" t="s">
        <v>21</v>
      </c>
      <c r="V12" s="291" t="s">
        <v>40</v>
      </c>
      <c r="W12" s="291" t="s">
        <v>42</v>
      </c>
      <c r="X12" s="382" t="s">
        <v>42</v>
      </c>
      <c r="Y12" s="291" t="s">
        <v>24</v>
      </c>
      <c r="Z12" s="291" t="s">
        <v>34</v>
      </c>
      <c r="AA12" s="291" t="s">
        <v>21</v>
      </c>
      <c r="AB12" s="291" t="s">
        <v>121</v>
      </c>
      <c r="AC12" s="291" t="s">
        <v>121</v>
      </c>
      <c r="AD12" s="291" t="s">
        <v>21</v>
      </c>
      <c r="AE12" s="291" t="s">
        <v>41</v>
      </c>
      <c r="AF12" s="288" t="s">
        <v>42</v>
      </c>
      <c r="AG12" s="288" t="s">
        <v>21</v>
      </c>
      <c r="AH12" s="410" t="s">
        <v>24</v>
      </c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1" si="5">COUNTIF(D12:AH12,"日")</f>
        <v>0</v>
      </c>
      <c r="AO12" s="55">
        <f t="shared" ref="AO12:AO27" si="6">COUNTIF(D12:AH12,"ヤ")</f>
        <v>9</v>
      </c>
      <c r="AP12" s="55">
        <f t="shared" ref="AP12:AP27" si="7">COUNTIF(D12:AH12,"2－")</f>
        <v>6</v>
      </c>
      <c r="AQ12" s="55">
        <f t="shared" ref="AQ12:AQ27" si="8">COUNTIF(D12:AH12,"3－")</f>
        <v>0</v>
      </c>
      <c r="AR12">
        <f t="shared" ref="AR12:AR27" si="9">COUNTIF(E12:AI12,"有")</f>
        <v>0</v>
      </c>
      <c r="AS12" s="55">
        <f>COUNTIF(H12:AL12,"2早")</f>
        <v>2</v>
      </c>
      <c r="AT12" s="55">
        <f t="shared" ref="AT12:AT21" si="10">COUNTIF(B12:AL12,"2オ")</f>
        <v>4</v>
      </c>
      <c r="AU12" s="55">
        <f t="shared" ref="AU12:AU21" si="11">COUNTIF(D12:AM12,"3早")</f>
        <v>1</v>
      </c>
      <c r="AV12" s="55">
        <f t="shared" ref="AV12:AV21" si="12">COUNTIF(D12:AN12,"3オ")</f>
        <v>1</v>
      </c>
      <c r="AW12" s="55">
        <f t="shared" ref="AW12:AW21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288" t="s">
        <v>28</v>
      </c>
      <c r="E13" s="291" t="s">
        <v>34</v>
      </c>
      <c r="F13" s="291" t="s">
        <v>21</v>
      </c>
      <c r="G13" s="291" t="s">
        <v>42</v>
      </c>
      <c r="H13" s="291" t="s">
        <v>41</v>
      </c>
      <c r="I13" s="334" t="s">
        <v>41</v>
      </c>
      <c r="J13" s="292" t="s">
        <v>21</v>
      </c>
      <c r="K13" s="291" t="s">
        <v>42</v>
      </c>
      <c r="L13" s="291" t="s">
        <v>36</v>
      </c>
      <c r="M13" s="400" t="s">
        <v>40</v>
      </c>
      <c r="N13" s="291" t="s">
        <v>42</v>
      </c>
      <c r="O13" s="291" t="s">
        <v>28</v>
      </c>
      <c r="P13" s="291" t="s">
        <v>34</v>
      </c>
      <c r="Q13" s="291" t="s">
        <v>21</v>
      </c>
      <c r="R13" s="291" t="s">
        <v>41</v>
      </c>
      <c r="S13" s="291" t="s">
        <v>28</v>
      </c>
      <c r="T13" s="291" t="s">
        <v>34</v>
      </c>
      <c r="U13" s="410" t="s">
        <v>21</v>
      </c>
      <c r="V13" s="291" t="s">
        <v>28</v>
      </c>
      <c r="W13" s="291" t="s">
        <v>34</v>
      </c>
      <c r="X13" s="291" t="s">
        <v>21</v>
      </c>
      <c r="Y13" s="291" t="s">
        <v>40</v>
      </c>
      <c r="Z13" s="291" t="s">
        <v>21</v>
      </c>
      <c r="AA13" s="400" t="s">
        <v>41</v>
      </c>
      <c r="AB13" s="291" t="s">
        <v>28</v>
      </c>
      <c r="AC13" s="291" t="s">
        <v>34</v>
      </c>
      <c r="AD13" s="292" t="s">
        <v>21</v>
      </c>
      <c r="AE13" s="291" t="s">
        <v>21</v>
      </c>
      <c r="AF13" s="288" t="s">
        <v>28</v>
      </c>
      <c r="AG13" s="288" t="s">
        <v>34</v>
      </c>
      <c r="AH13" s="410" t="s">
        <v>21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1" si="14">COUNTIF(D13:AL13,"2早")</f>
        <v>2</v>
      </c>
      <c r="AT13" s="55">
        <f t="shared" si="10"/>
        <v>3</v>
      </c>
      <c r="AU13" s="55">
        <f t="shared" si="11"/>
        <v>4</v>
      </c>
      <c r="AV13" s="55">
        <f t="shared" si="12"/>
        <v>1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288" t="s">
        <v>36</v>
      </c>
      <c r="E14" s="291" t="s">
        <v>42</v>
      </c>
      <c r="F14" s="291" t="s">
        <v>21</v>
      </c>
      <c r="G14" s="291" t="s">
        <v>28</v>
      </c>
      <c r="H14" s="291" t="s">
        <v>34</v>
      </c>
      <c r="I14" s="292" t="s">
        <v>21</v>
      </c>
      <c r="J14" s="292" t="s">
        <v>21</v>
      </c>
      <c r="K14" s="291" t="s">
        <v>40</v>
      </c>
      <c r="L14" s="291" t="s">
        <v>42</v>
      </c>
      <c r="M14" s="291" t="s">
        <v>36</v>
      </c>
      <c r="N14" s="291" t="s">
        <v>21</v>
      </c>
      <c r="O14" s="291" t="s">
        <v>24</v>
      </c>
      <c r="P14" s="291" t="s">
        <v>34</v>
      </c>
      <c r="Q14" s="291" t="s">
        <v>21</v>
      </c>
      <c r="R14" s="291" t="s">
        <v>24</v>
      </c>
      <c r="S14" s="291" t="s">
        <v>34</v>
      </c>
      <c r="T14" s="291" t="s">
        <v>24</v>
      </c>
      <c r="U14" s="410" t="s">
        <v>34</v>
      </c>
      <c r="V14" s="291" t="s">
        <v>21</v>
      </c>
      <c r="W14" s="291" t="s">
        <v>24</v>
      </c>
      <c r="X14" s="291" t="s">
        <v>34</v>
      </c>
      <c r="Y14" s="291" t="s">
        <v>21</v>
      </c>
      <c r="Z14" s="382" t="s">
        <v>35</v>
      </c>
      <c r="AA14" s="291" t="s">
        <v>28</v>
      </c>
      <c r="AB14" s="291" t="s">
        <v>34</v>
      </c>
      <c r="AC14" s="291" t="s">
        <v>21</v>
      </c>
      <c r="AD14" s="291" t="s">
        <v>40</v>
      </c>
      <c r="AE14" s="147" t="s">
        <v>35</v>
      </c>
      <c r="AF14" s="288" t="s">
        <v>21</v>
      </c>
      <c r="AG14" s="382" t="s">
        <v>40</v>
      </c>
      <c r="AH14" s="410" t="s">
        <v>28</v>
      </c>
      <c r="AI14" s="99">
        <f t="shared" si="2"/>
        <v>9</v>
      </c>
      <c r="AJ14" s="100">
        <f t="shared" si="3"/>
        <v>2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3</v>
      </c>
      <c r="AR14">
        <f t="shared" si="9"/>
        <v>2</v>
      </c>
      <c r="AS14" s="55">
        <f t="shared" si="14"/>
        <v>3</v>
      </c>
      <c r="AT14" s="55">
        <f t="shared" si="10"/>
        <v>2</v>
      </c>
      <c r="AU14" s="55">
        <f t="shared" si="11"/>
        <v>0</v>
      </c>
      <c r="AV14" s="55">
        <f t="shared" si="12"/>
        <v>2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398" t="s">
        <v>21</v>
      </c>
      <c r="E15" s="291" t="s">
        <v>36</v>
      </c>
      <c r="F15" s="291" t="s">
        <v>28</v>
      </c>
      <c r="G15" s="291" t="s">
        <v>34</v>
      </c>
      <c r="H15" s="291" t="s">
        <v>21</v>
      </c>
      <c r="I15" s="291" t="s">
        <v>40</v>
      </c>
      <c r="J15" s="291" t="s">
        <v>24</v>
      </c>
      <c r="K15" s="291" t="s">
        <v>34</v>
      </c>
      <c r="L15" s="291" t="s">
        <v>21</v>
      </c>
      <c r="M15" s="401" t="s">
        <v>35</v>
      </c>
      <c r="N15" s="334" t="s">
        <v>36</v>
      </c>
      <c r="O15" s="291" t="s">
        <v>21</v>
      </c>
      <c r="P15" s="291" t="s">
        <v>24</v>
      </c>
      <c r="Q15" s="291" t="s">
        <v>34</v>
      </c>
      <c r="R15" s="292" t="s">
        <v>21</v>
      </c>
      <c r="S15" s="291" t="s">
        <v>36</v>
      </c>
      <c r="T15" s="291" t="s">
        <v>36</v>
      </c>
      <c r="U15" s="410" t="s">
        <v>28</v>
      </c>
      <c r="V15" s="291" t="s">
        <v>34</v>
      </c>
      <c r="W15" s="292" t="s">
        <v>21</v>
      </c>
      <c r="X15" s="291" t="s">
        <v>40</v>
      </c>
      <c r="Y15" s="291" t="s">
        <v>21</v>
      </c>
      <c r="Z15" s="291" t="s">
        <v>42</v>
      </c>
      <c r="AA15" s="291" t="s">
        <v>24</v>
      </c>
      <c r="AB15" s="291" t="s">
        <v>34</v>
      </c>
      <c r="AC15" s="291" t="s">
        <v>21</v>
      </c>
      <c r="AD15" s="291" t="s">
        <v>41</v>
      </c>
      <c r="AE15" s="291" t="s">
        <v>28</v>
      </c>
      <c r="AF15" s="288" t="s">
        <v>34</v>
      </c>
      <c r="AG15" s="288" t="s">
        <v>21</v>
      </c>
      <c r="AH15" s="410" t="s">
        <v>40</v>
      </c>
      <c r="AI15" s="99">
        <f t="shared" si="2"/>
        <v>9</v>
      </c>
      <c r="AJ15" s="100">
        <f t="shared" si="3"/>
        <v>1</v>
      </c>
      <c r="AK15" s="101">
        <f t="shared" si="4"/>
        <v>6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3</v>
      </c>
      <c r="AQ15" s="55">
        <f t="shared" si="8"/>
        <v>3</v>
      </c>
      <c r="AR15">
        <f t="shared" si="9"/>
        <v>1</v>
      </c>
      <c r="AS15" s="55">
        <f t="shared" si="14"/>
        <v>3</v>
      </c>
      <c r="AT15" s="55">
        <f t="shared" si="10"/>
        <v>1</v>
      </c>
      <c r="AU15" s="55">
        <f t="shared" si="11"/>
        <v>1</v>
      </c>
      <c r="AV15" s="55">
        <f t="shared" si="12"/>
        <v>4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288" t="s">
        <v>42</v>
      </c>
      <c r="E16" s="291" t="s">
        <v>21</v>
      </c>
      <c r="F16" s="291" t="s">
        <v>24</v>
      </c>
      <c r="G16" s="291" t="s">
        <v>34</v>
      </c>
      <c r="H16" s="291" t="s">
        <v>28</v>
      </c>
      <c r="I16" s="291" t="s">
        <v>34</v>
      </c>
      <c r="J16" s="291" t="s">
        <v>21</v>
      </c>
      <c r="K16" s="291" t="s">
        <v>36</v>
      </c>
      <c r="L16" s="291" t="s">
        <v>40</v>
      </c>
      <c r="M16" s="291" t="s">
        <v>42</v>
      </c>
      <c r="N16" s="291" t="s">
        <v>40</v>
      </c>
      <c r="O16" s="291" t="s">
        <v>21</v>
      </c>
      <c r="P16" s="334" t="s">
        <v>36</v>
      </c>
      <c r="Q16" s="291" t="s">
        <v>28</v>
      </c>
      <c r="R16" s="291" t="s">
        <v>34</v>
      </c>
      <c r="S16" s="292" t="s">
        <v>21</v>
      </c>
      <c r="T16" s="292" t="s">
        <v>21</v>
      </c>
      <c r="U16" s="412" t="s">
        <v>21</v>
      </c>
      <c r="V16" s="291" t="s">
        <v>36</v>
      </c>
      <c r="W16" s="291" t="s">
        <v>36</v>
      </c>
      <c r="X16" s="291" t="s">
        <v>28</v>
      </c>
      <c r="Y16" s="291" t="s">
        <v>34</v>
      </c>
      <c r="Z16" s="291" t="s">
        <v>21</v>
      </c>
      <c r="AA16" s="291" t="s">
        <v>40</v>
      </c>
      <c r="AB16" s="291" t="s">
        <v>24</v>
      </c>
      <c r="AC16" s="291" t="s">
        <v>34</v>
      </c>
      <c r="AD16" s="292" t="s">
        <v>21</v>
      </c>
      <c r="AE16" s="291" t="s">
        <v>24</v>
      </c>
      <c r="AF16" s="288" t="s">
        <v>34</v>
      </c>
      <c r="AG16" s="288" t="s">
        <v>21</v>
      </c>
      <c r="AH16" s="410" t="s">
        <v>41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3</v>
      </c>
      <c r="AQ16" s="55">
        <f t="shared" si="8"/>
        <v>3</v>
      </c>
      <c r="AR16">
        <f t="shared" si="9"/>
        <v>0</v>
      </c>
      <c r="AS16" s="55">
        <f t="shared" si="14"/>
        <v>3</v>
      </c>
      <c r="AT16" s="55">
        <f t="shared" si="10"/>
        <v>2</v>
      </c>
      <c r="AU16" s="55">
        <f t="shared" si="11"/>
        <v>1</v>
      </c>
      <c r="AV16" s="55">
        <f t="shared" si="12"/>
        <v>4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398" t="s">
        <v>34</v>
      </c>
      <c r="E17" s="399" t="s">
        <v>21</v>
      </c>
      <c r="F17" s="291" t="s">
        <v>36</v>
      </c>
      <c r="G17" s="292" t="s">
        <v>21</v>
      </c>
      <c r="H17" s="291" t="s">
        <v>42</v>
      </c>
      <c r="I17" s="291" t="s">
        <v>42</v>
      </c>
      <c r="J17" s="291" t="s">
        <v>28</v>
      </c>
      <c r="K17" s="291" t="s">
        <v>34</v>
      </c>
      <c r="L17" s="291" t="s">
        <v>21</v>
      </c>
      <c r="M17" s="291" t="s">
        <v>24</v>
      </c>
      <c r="N17" s="291" t="s">
        <v>34</v>
      </c>
      <c r="O17" s="291" t="s">
        <v>21</v>
      </c>
      <c r="P17" s="291" t="s">
        <v>28</v>
      </c>
      <c r="Q17" s="291" t="s">
        <v>34</v>
      </c>
      <c r="R17" s="292" t="s">
        <v>21</v>
      </c>
      <c r="S17" s="291" t="s">
        <v>40</v>
      </c>
      <c r="T17" s="291" t="s">
        <v>40</v>
      </c>
      <c r="U17" s="410" t="s">
        <v>36</v>
      </c>
      <c r="V17" s="291" t="s">
        <v>21</v>
      </c>
      <c r="W17" s="291" t="s">
        <v>21</v>
      </c>
      <c r="X17" s="291" t="s">
        <v>24</v>
      </c>
      <c r="Y17" s="291" t="s">
        <v>34</v>
      </c>
      <c r="Z17" s="292" t="s">
        <v>21</v>
      </c>
      <c r="AA17" s="291" t="s">
        <v>36</v>
      </c>
      <c r="AB17" s="291" t="s">
        <v>41</v>
      </c>
      <c r="AC17" s="291" t="s">
        <v>36</v>
      </c>
      <c r="AD17" s="291" t="s">
        <v>28</v>
      </c>
      <c r="AE17" s="291" t="s">
        <v>34</v>
      </c>
      <c r="AF17" s="288" t="s">
        <v>21</v>
      </c>
      <c r="AG17" s="288" t="s">
        <v>42</v>
      </c>
      <c r="AH17" s="410" t="s">
        <v>42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2</v>
      </c>
      <c r="AQ17" s="55">
        <f t="shared" si="8"/>
        <v>3</v>
      </c>
      <c r="AR17">
        <f t="shared" si="9"/>
        <v>0</v>
      </c>
      <c r="AS17" s="55">
        <f t="shared" si="14"/>
        <v>2</v>
      </c>
      <c r="AT17" s="55">
        <f t="shared" si="10"/>
        <v>4</v>
      </c>
      <c r="AU17" s="55">
        <f t="shared" si="11"/>
        <v>1</v>
      </c>
      <c r="AV17" s="55">
        <f t="shared" si="12"/>
        <v>4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398" t="s">
        <v>34</v>
      </c>
      <c r="E18" s="399" t="s">
        <v>21</v>
      </c>
      <c r="F18" s="291" t="s">
        <v>40</v>
      </c>
      <c r="G18" s="291" t="s">
        <v>21</v>
      </c>
      <c r="H18" s="291" t="s">
        <v>24</v>
      </c>
      <c r="I18" s="291" t="s">
        <v>34</v>
      </c>
      <c r="J18" s="291" t="s">
        <v>21</v>
      </c>
      <c r="K18" s="291" t="s">
        <v>41</v>
      </c>
      <c r="L18" s="337" t="s">
        <v>28</v>
      </c>
      <c r="M18" s="291" t="s">
        <v>34</v>
      </c>
      <c r="N18" s="291" t="s">
        <v>21</v>
      </c>
      <c r="O18" s="291" t="s">
        <v>40</v>
      </c>
      <c r="P18" s="291" t="s">
        <v>42</v>
      </c>
      <c r="Q18" s="382" t="s">
        <v>40</v>
      </c>
      <c r="R18" s="291" t="s">
        <v>28</v>
      </c>
      <c r="S18" s="291" t="s">
        <v>34</v>
      </c>
      <c r="T18" s="291" t="s">
        <v>21</v>
      </c>
      <c r="U18" s="410" t="s">
        <v>40</v>
      </c>
      <c r="V18" s="291" t="s">
        <v>42</v>
      </c>
      <c r="W18" s="291" t="s">
        <v>40</v>
      </c>
      <c r="X18" s="291" t="s">
        <v>21</v>
      </c>
      <c r="Y18" s="291" t="s">
        <v>28</v>
      </c>
      <c r="Z18" s="291" t="s">
        <v>34</v>
      </c>
      <c r="AA18" s="291" t="s">
        <v>21</v>
      </c>
      <c r="AB18" s="291" t="s">
        <v>36</v>
      </c>
      <c r="AC18" s="291" t="s">
        <v>21</v>
      </c>
      <c r="AD18" s="291" t="s">
        <v>24</v>
      </c>
      <c r="AE18" s="291" t="s">
        <v>34</v>
      </c>
      <c r="AF18" s="288" t="s">
        <v>21</v>
      </c>
      <c r="AG18" s="288" t="s">
        <v>36</v>
      </c>
      <c r="AH18" s="410" t="s">
        <v>36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2</v>
      </c>
      <c r="AQ18" s="55">
        <f t="shared" si="8"/>
        <v>3</v>
      </c>
      <c r="AR18">
        <f t="shared" si="9"/>
        <v>0</v>
      </c>
      <c r="AS18" s="55">
        <f t="shared" si="14"/>
        <v>5</v>
      </c>
      <c r="AT18" s="55">
        <f t="shared" si="10"/>
        <v>2</v>
      </c>
      <c r="AU18" s="55">
        <f t="shared" si="11"/>
        <v>1</v>
      </c>
      <c r="AV18" s="55">
        <f t="shared" si="12"/>
        <v>3</v>
      </c>
      <c r="AW18" s="55">
        <f t="shared" si="13"/>
        <v>0</v>
      </c>
    </row>
    <row r="19" spans="1:49" ht="14">
      <c r="A19" s="19" t="s">
        <v>46</v>
      </c>
      <c r="B19" s="34" t="s">
        <v>32</v>
      </c>
      <c r="C19" s="32" t="s">
        <v>57</v>
      </c>
      <c r="D19" s="288" t="s">
        <v>40</v>
      </c>
      <c r="E19" s="291" t="s">
        <v>24</v>
      </c>
      <c r="F19" s="291" t="s">
        <v>34</v>
      </c>
      <c r="G19" s="291" t="s">
        <v>21</v>
      </c>
      <c r="H19" s="291" t="s">
        <v>21</v>
      </c>
      <c r="I19" s="291" t="s">
        <v>36</v>
      </c>
      <c r="J19" s="291" t="s">
        <v>36</v>
      </c>
      <c r="K19" s="291" t="s">
        <v>28</v>
      </c>
      <c r="L19" s="291" t="s">
        <v>34</v>
      </c>
      <c r="M19" s="292" t="s">
        <v>21</v>
      </c>
      <c r="N19" s="291" t="s">
        <v>21</v>
      </c>
      <c r="O19" s="291" t="s">
        <v>36</v>
      </c>
      <c r="P19" s="291" t="s">
        <v>21</v>
      </c>
      <c r="Q19" s="291" t="s">
        <v>42</v>
      </c>
      <c r="R19" s="147" t="s">
        <v>42</v>
      </c>
      <c r="S19" s="292" t="s">
        <v>35</v>
      </c>
      <c r="T19" s="291" t="s">
        <v>41</v>
      </c>
      <c r="U19" s="412" t="s">
        <v>21</v>
      </c>
      <c r="V19" s="291" t="s">
        <v>21</v>
      </c>
      <c r="W19" s="291" t="s">
        <v>28</v>
      </c>
      <c r="X19" s="291" t="s">
        <v>34</v>
      </c>
      <c r="Y19" s="291" t="s">
        <v>21</v>
      </c>
      <c r="Z19" s="291" t="s">
        <v>40</v>
      </c>
      <c r="AA19" s="291" t="s">
        <v>42</v>
      </c>
      <c r="AB19" s="291" t="s">
        <v>42</v>
      </c>
      <c r="AC19" s="291" t="s">
        <v>24</v>
      </c>
      <c r="AD19" s="291" t="s">
        <v>34</v>
      </c>
      <c r="AE19" s="291" t="s">
        <v>21</v>
      </c>
      <c r="AF19" s="288" t="s">
        <v>40</v>
      </c>
      <c r="AG19" s="288" t="s">
        <v>24</v>
      </c>
      <c r="AH19" s="410" t="s">
        <v>34</v>
      </c>
      <c r="AI19" s="99">
        <f t="shared" si="2"/>
        <v>9</v>
      </c>
      <c r="AJ19" s="100">
        <f t="shared" si="3"/>
        <v>1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2</v>
      </c>
      <c r="AR19">
        <f t="shared" si="9"/>
        <v>1</v>
      </c>
      <c r="AS19" s="55">
        <f t="shared" si="14"/>
        <v>3</v>
      </c>
      <c r="AT19" s="55">
        <f t="shared" si="10"/>
        <v>4</v>
      </c>
      <c r="AU19" s="55">
        <f t="shared" si="11"/>
        <v>1</v>
      </c>
      <c r="AV19" s="55">
        <f t="shared" si="12"/>
        <v>3</v>
      </c>
      <c r="AW19" s="55">
        <f t="shared" si="13"/>
        <v>0</v>
      </c>
    </row>
    <row r="20" spans="1:49" ht="14">
      <c r="A20" s="294" t="s">
        <v>46</v>
      </c>
      <c r="B20" s="37" t="s">
        <v>32</v>
      </c>
      <c r="C20" s="38" t="s">
        <v>129</v>
      </c>
      <c r="D20" s="288" t="s">
        <v>41</v>
      </c>
      <c r="E20" s="291" t="s">
        <v>21</v>
      </c>
      <c r="F20" s="350" t="s">
        <v>41</v>
      </c>
      <c r="G20" s="291" t="s">
        <v>36</v>
      </c>
      <c r="H20" s="291" t="s">
        <v>40</v>
      </c>
      <c r="I20" s="291" t="s">
        <v>24</v>
      </c>
      <c r="J20" s="291" t="s">
        <v>34</v>
      </c>
      <c r="K20" s="291" t="s">
        <v>21</v>
      </c>
      <c r="L20" s="291" t="s">
        <v>21</v>
      </c>
      <c r="M20" s="291" t="s">
        <v>28</v>
      </c>
      <c r="N20" s="291" t="s">
        <v>34</v>
      </c>
      <c r="O20" s="291" t="s">
        <v>21</v>
      </c>
      <c r="P20" s="291" t="s">
        <v>40</v>
      </c>
      <c r="Q20" s="291" t="s">
        <v>24</v>
      </c>
      <c r="R20" s="291" t="s">
        <v>34</v>
      </c>
      <c r="S20" s="292" t="s">
        <v>21</v>
      </c>
      <c r="T20" s="292" t="s">
        <v>21</v>
      </c>
      <c r="U20" s="410" t="s">
        <v>42</v>
      </c>
      <c r="V20" s="291" t="s">
        <v>24</v>
      </c>
      <c r="W20" s="291" t="s">
        <v>34</v>
      </c>
      <c r="X20" s="291" t="s">
        <v>21</v>
      </c>
      <c r="Y20" s="291" t="s">
        <v>36</v>
      </c>
      <c r="Z20" s="291" t="s">
        <v>28</v>
      </c>
      <c r="AA20" s="291" t="s">
        <v>34</v>
      </c>
      <c r="AB20" s="291" t="s">
        <v>21</v>
      </c>
      <c r="AC20" s="291" t="s">
        <v>40</v>
      </c>
      <c r="AD20" s="382" t="s">
        <v>42</v>
      </c>
      <c r="AE20" s="291" t="s">
        <v>40</v>
      </c>
      <c r="AF20" s="288" t="s">
        <v>24</v>
      </c>
      <c r="AG20" s="288" t="s">
        <v>34</v>
      </c>
      <c r="AH20" s="412" t="s">
        <v>21</v>
      </c>
      <c r="AI20" s="99">
        <f t="shared" si="2"/>
        <v>9</v>
      </c>
      <c r="AJ20" s="100">
        <f t="shared" si="3"/>
        <v>0</v>
      </c>
      <c r="AK20" s="101">
        <f t="shared" si="4"/>
        <v>6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4</v>
      </c>
      <c r="AQ20" s="55">
        <f t="shared" si="8"/>
        <v>2</v>
      </c>
      <c r="AR20">
        <f t="shared" si="9"/>
        <v>0</v>
      </c>
      <c r="AS20" s="55">
        <f t="shared" si="14"/>
        <v>4</v>
      </c>
      <c r="AT20" s="55">
        <f t="shared" si="10"/>
        <v>2</v>
      </c>
      <c r="AU20" s="55">
        <f t="shared" si="11"/>
        <v>2</v>
      </c>
      <c r="AV20" s="55">
        <f t="shared" si="12"/>
        <v>2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9" t="s">
        <v>190</v>
      </c>
      <c r="D21" s="288" t="s">
        <v>37</v>
      </c>
      <c r="E21" s="291" t="s">
        <v>37</v>
      </c>
      <c r="F21" s="291" t="s">
        <v>41</v>
      </c>
      <c r="G21" s="291" t="s">
        <v>41</v>
      </c>
      <c r="H21" s="291" t="s">
        <v>21</v>
      </c>
      <c r="I21" s="291" t="s">
        <v>41</v>
      </c>
      <c r="J21" s="291" t="s">
        <v>41</v>
      </c>
      <c r="K21" s="291" t="s">
        <v>21</v>
      </c>
      <c r="L21" s="291" t="s">
        <v>41</v>
      </c>
      <c r="M21" s="291" t="s">
        <v>41</v>
      </c>
      <c r="N21" s="291" t="s">
        <v>36</v>
      </c>
      <c r="O21" s="291" t="s">
        <v>21</v>
      </c>
      <c r="P21" s="291" t="s">
        <v>36</v>
      </c>
      <c r="Q21" s="291" t="s">
        <v>41</v>
      </c>
      <c r="R21" s="291" t="s">
        <v>36</v>
      </c>
      <c r="S21" s="291" t="s">
        <v>21</v>
      </c>
      <c r="T21" s="291" t="s">
        <v>21</v>
      </c>
      <c r="U21" s="410" t="s">
        <v>41</v>
      </c>
      <c r="V21" s="291" t="s">
        <v>41</v>
      </c>
      <c r="W21" s="292" t="s">
        <v>21</v>
      </c>
      <c r="X21" s="291" t="s">
        <v>36</v>
      </c>
      <c r="Y21" s="291" t="s">
        <v>41</v>
      </c>
      <c r="Z21" s="291" t="s">
        <v>36</v>
      </c>
      <c r="AA21" s="291" t="s">
        <v>21</v>
      </c>
      <c r="AB21" s="291" t="s">
        <v>21</v>
      </c>
      <c r="AC21" s="291" t="s">
        <v>41</v>
      </c>
      <c r="AD21" s="291" t="s">
        <v>36</v>
      </c>
      <c r="AE21" s="291" t="s">
        <v>36</v>
      </c>
      <c r="AF21" s="288" t="s">
        <v>41</v>
      </c>
      <c r="AG21" s="288" t="s">
        <v>41</v>
      </c>
      <c r="AH21" s="410" t="s">
        <v>21</v>
      </c>
      <c r="AI21" s="99">
        <f t="shared" si="2"/>
        <v>9</v>
      </c>
      <c r="AJ21" s="100">
        <f t="shared" ref="AJ21:AJ23" si="15">COUNTIF(D21:AH21,"有")</f>
        <v>0</v>
      </c>
      <c r="AK21" s="101">
        <f t="shared" ref="AK21" si="16">SUM(AP21:AQ21)</f>
        <v>0</v>
      </c>
      <c r="AL21" s="104"/>
      <c r="AM21" s="98"/>
      <c r="AN21" s="55">
        <f t="shared" si="5"/>
        <v>2</v>
      </c>
      <c r="AO21" s="55">
        <f t="shared" si="6"/>
        <v>9</v>
      </c>
      <c r="AP21" s="55">
        <f t="shared" si="7"/>
        <v>0</v>
      </c>
      <c r="AQ21" s="55">
        <f t="shared" si="8"/>
        <v>0</v>
      </c>
      <c r="AR21">
        <f t="shared" si="9"/>
        <v>0</v>
      </c>
      <c r="AS21" s="55">
        <f t="shared" si="14"/>
        <v>0</v>
      </c>
      <c r="AT21" s="55">
        <f t="shared" si="10"/>
        <v>0</v>
      </c>
      <c r="AU21" s="55">
        <f t="shared" si="11"/>
        <v>13</v>
      </c>
      <c r="AV21" s="55">
        <f t="shared" si="12"/>
        <v>7</v>
      </c>
      <c r="AW21" s="55">
        <f t="shared" si="13"/>
        <v>0</v>
      </c>
    </row>
    <row r="22" spans="1:49" ht="14">
      <c r="A22" s="19"/>
      <c r="B22" s="367"/>
      <c r="C22" s="39"/>
      <c r="D22" s="107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41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107"/>
      <c r="AG22" s="107"/>
      <c r="AH22" s="413"/>
      <c r="AI22" s="99">
        <f>SUM(AO24)</f>
        <v>0</v>
      </c>
      <c r="AJ22" s="100">
        <f t="shared" si="15"/>
        <v>0</v>
      </c>
      <c r="AK22" s="101">
        <f>SUM(AP24:AQ24)</f>
        <v>0</v>
      </c>
      <c r="AL22" s="373"/>
      <c r="AM22" s="98"/>
      <c r="AN22" s="55"/>
      <c r="AO22" s="55">
        <f t="shared" si="6"/>
        <v>0</v>
      </c>
      <c r="AP22" s="55">
        <f t="shared" si="7"/>
        <v>0</v>
      </c>
      <c r="AQ22" s="55">
        <f t="shared" si="8"/>
        <v>0</v>
      </c>
      <c r="AR22">
        <f t="shared" si="9"/>
        <v>0</v>
      </c>
    </row>
    <row r="23" spans="1:49" ht="14">
      <c r="A23" s="19"/>
      <c r="B23" s="295"/>
      <c r="C23" s="39"/>
      <c r="D23" s="107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41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107"/>
      <c r="AG23" s="107"/>
      <c r="AH23" s="413"/>
      <c r="AI23" s="99">
        <f>SUM(AO25)</f>
        <v>0</v>
      </c>
      <c r="AJ23" s="100">
        <f t="shared" si="15"/>
        <v>0</v>
      </c>
      <c r="AK23" s="101">
        <f>SUM(AP25:AQ25)</f>
        <v>0</v>
      </c>
      <c r="AL23" s="228"/>
      <c r="AM23" s="98"/>
      <c r="AN23" s="55"/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46"/>
      <c r="AG24" s="106"/>
      <c r="AH24" s="107"/>
      <c r="AI24" s="108"/>
      <c r="AJ24" s="109"/>
      <c r="AK24" s="110"/>
      <c r="AL24" s="111"/>
      <c r="AM24" s="98"/>
      <c r="AN24" s="55">
        <f>COUNTIF(D23:AH23,"日")</f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9" t="s">
        <v>63</v>
      </c>
      <c r="B25" s="1259"/>
      <c r="C25" s="49"/>
      <c r="D25" s="1292"/>
      <c r="E25" s="1290"/>
      <c r="F25" s="1290"/>
      <c r="G25" s="1310"/>
      <c r="H25" s="1344"/>
      <c r="I25" s="1290"/>
      <c r="J25" s="1290"/>
      <c r="K25" s="1290"/>
      <c r="L25" s="1290"/>
      <c r="M25" s="1290"/>
      <c r="N25" s="1311"/>
      <c r="O25" s="1290"/>
      <c r="P25" s="1290"/>
      <c r="Q25" s="1311"/>
      <c r="R25" s="1291"/>
      <c r="S25" s="1290"/>
      <c r="T25" s="1290"/>
      <c r="U25" s="1290"/>
      <c r="V25" s="1290"/>
      <c r="W25" s="1290"/>
      <c r="X25" s="1290"/>
      <c r="Y25" s="1290" t="s">
        <v>67</v>
      </c>
      <c r="Z25" s="1290"/>
      <c r="AA25" s="1290"/>
      <c r="AB25" s="1290"/>
      <c r="AC25" s="1290"/>
      <c r="AD25" s="1290"/>
      <c r="AE25" s="1290" t="s">
        <v>84</v>
      </c>
      <c r="AF25" s="1311"/>
      <c r="AG25" s="112"/>
      <c r="AH25" s="1286"/>
      <c r="AI25" s="1333"/>
      <c r="AJ25" s="1334"/>
      <c r="AK25" s="1334"/>
      <c r="AL25" s="133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/>
      <c r="B26" s="1259"/>
      <c r="C26" s="49"/>
      <c r="D26" s="1292"/>
      <c r="E26" s="1290"/>
      <c r="F26" s="1290"/>
      <c r="G26" s="1310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/>
      <c r="AD26" s="1290"/>
      <c r="AE26" s="1290"/>
      <c r="AF26" s="1311"/>
      <c r="AG26" s="113"/>
      <c r="AH26" s="1287"/>
      <c r="AI26" s="1336"/>
      <c r="AJ26" s="1337"/>
      <c r="AK26" s="1337"/>
      <c r="AL26" s="1338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21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50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13"/>
      <c r="AH28" s="1287"/>
      <c r="AI28" s="1336"/>
      <c r="AJ28" s="1337"/>
      <c r="AK28" s="1337"/>
      <c r="AL28" s="1338"/>
    </row>
    <row r="29" spans="1:49" ht="14">
      <c r="A29" s="1259"/>
      <c r="B29" s="1259"/>
      <c r="C29" s="5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13"/>
      <c r="AH29" s="1287"/>
      <c r="AI29" s="1336"/>
      <c r="AJ29" s="1337"/>
      <c r="AK29" s="1337"/>
      <c r="AL29" s="1338"/>
    </row>
    <row r="30" spans="1:49" ht="14">
      <c r="A30" s="1259"/>
      <c r="B30" s="1259"/>
      <c r="C30" s="52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14"/>
      <c r="AH30" s="1288"/>
      <c r="AI30" s="1339"/>
      <c r="AJ30" s="1340"/>
      <c r="AK30" s="1340"/>
      <c r="AL30" s="1341"/>
    </row>
    <row r="31" spans="1:49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9" ht="14">
      <c r="C32" s="54">
        <v>0.27083333333333298</v>
      </c>
      <c r="D32" s="55">
        <f t="shared" ref="D32:AH32" si="17">COUNTIF(D7:D22,"6：30")</f>
        <v>0</v>
      </c>
      <c r="E32" s="55">
        <f t="shared" si="17"/>
        <v>0</v>
      </c>
      <c r="F32" s="55">
        <f t="shared" si="17"/>
        <v>0</v>
      </c>
      <c r="G32" s="55">
        <f t="shared" si="17"/>
        <v>0</v>
      </c>
      <c r="H32" s="55">
        <f t="shared" si="17"/>
        <v>0</v>
      </c>
      <c r="I32" s="55">
        <f t="shared" si="17"/>
        <v>0</v>
      </c>
      <c r="J32" s="55">
        <f t="shared" si="17"/>
        <v>0</v>
      </c>
      <c r="K32" s="55">
        <f t="shared" si="17"/>
        <v>0</v>
      </c>
      <c r="L32" s="55">
        <f t="shared" si="17"/>
        <v>0</v>
      </c>
      <c r="M32" s="55">
        <f t="shared" si="17"/>
        <v>0</v>
      </c>
      <c r="N32" s="55">
        <f t="shared" si="17"/>
        <v>0</v>
      </c>
      <c r="O32" s="55">
        <f t="shared" si="17"/>
        <v>0</v>
      </c>
      <c r="P32" s="55">
        <f t="shared" si="17"/>
        <v>0</v>
      </c>
      <c r="Q32" s="55">
        <f t="shared" si="17"/>
        <v>0</v>
      </c>
      <c r="R32" s="55">
        <f t="shared" si="17"/>
        <v>0</v>
      </c>
      <c r="S32" s="55">
        <f t="shared" si="17"/>
        <v>0</v>
      </c>
      <c r="T32" s="55">
        <f t="shared" si="17"/>
        <v>0</v>
      </c>
      <c r="U32" s="55">
        <f t="shared" si="17"/>
        <v>0</v>
      </c>
      <c r="V32" s="55">
        <f t="shared" si="17"/>
        <v>0</v>
      </c>
      <c r="W32" s="55">
        <f t="shared" si="17"/>
        <v>0</v>
      </c>
      <c r="X32" s="55">
        <f t="shared" si="17"/>
        <v>0</v>
      </c>
      <c r="Y32" s="55">
        <f t="shared" si="17"/>
        <v>0</v>
      </c>
      <c r="Z32" s="55">
        <f t="shared" si="17"/>
        <v>0</v>
      </c>
      <c r="AA32" s="55">
        <f t="shared" si="17"/>
        <v>0</v>
      </c>
      <c r="AB32" s="55">
        <f t="shared" si="17"/>
        <v>0</v>
      </c>
      <c r="AC32" s="55">
        <f t="shared" si="17"/>
        <v>0</v>
      </c>
      <c r="AD32" s="55">
        <f t="shared" si="17"/>
        <v>0</v>
      </c>
      <c r="AE32" s="55">
        <f t="shared" si="17"/>
        <v>0</v>
      </c>
      <c r="AF32" s="55">
        <f t="shared" si="17"/>
        <v>0</v>
      </c>
      <c r="AG32" s="55">
        <f t="shared" ref="AG32" si="18">COUNTIF(AG7:AG22,"6：30")</f>
        <v>0</v>
      </c>
      <c r="AH32" s="55">
        <f t="shared" si="17"/>
        <v>0</v>
      </c>
    </row>
    <row r="33" spans="1:49" ht="14">
      <c r="C33" s="54">
        <v>0.41666666666666702</v>
      </c>
      <c r="D33" s="55">
        <f t="shared" ref="D33:AH33" si="19">COUNTIF(D8:D23,"10:00")</f>
        <v>0</v>
      </c>
      <c r="E33" s="55">
        <f t="shared" si="19"/>
        <v>0</v>
      </c>
      <c r="F33" s="55">
        <f t="shared" si="19"/>
        <v>0</v>
      </c>
      <c r="G33" s="55">
        <f t="shared" si="19"/>
        <v>0</v>
      </c>
      <c r="H33" s="55">
        <f t="shared" si="19"/>
        <v>0</v>
      </c>
      <c r="I33" s="55">
        <f t="shared" si="19"/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si="19"/>
        <v>0</v>
      </c>
      <c r="AB33" s="55">
        <f t="shared" si="19"/>
        <v>0</v>
      </c>
      <c r="AC33" s="55">
        <f t="shared" si="19"/>
        <v>0</v>
      </c>
      <c r="AD33" s="55">
        <f t="shared" si="19"/>
        <v>0</v>
      </c>
      <c r="AE33" s="55">
        <f t="shared" si="19"/>
        <v>0</v>
      </c>
      <c r="AF33" s="55">
        <f t="shared" si="19"/>
        <v>0</v>
      </c>
      <c r="AG33" s="55">
        <f t="shared" ref="AG33" si="20">COUNTIF(AG8:AG23,"10:00")</f>
        <v>0</v>
      </c>
      <c r="AH33" s="55">
        <f t="shared" si="19"/>
        <v>0</v>
      </c>
    </row>
    <row r="34" spans="1:49" ht="14">
      <c r="C34" t="s">
        <v>69</v>
      </c>
      <c r="D34" s="55">
        <f t="shared" ref="D34:AH34" si="21">COUNTIF(D8:D24,"2早")</f>
        <v>1</v>
      </c>
      <c r="E34" s="55">
        <f t="shared" si="21"/>
        <v>1</v>
      </c>
      <c r="F34" s="55">
        <f t="shared" si="21"/>
        <v>1</v>
      </c>
      <c r="G34" s="55">
        <f t="shared" si="21"/>
        <v>1</v>
      </c>
      <c r="H34" s="55">
        <f t="shared" si="21"/>
        <v>1</v>
      </c>
      <c r="I34" s="55">
        <f t="shared" si="21"/>
        <v>1</v>
      </c>
      <c r="J34" s="55">
        <f t="shared" si="21"/>
        <v>1</v>
      </c>
      <c r="K34" s="55">
        <f t="shared" si="21"/>
        <v>1</v>
      </c>
      <c r="L34" s="55">
        <f t="shared" si="21"/>
        <v>1</v>
      </c>
      <c r="M34" s="55">
        <f t="shared" si="21"/>
        <v>1</v>
      </c>
      <c r="N34" s="55">
        <f t="shared" si="21"/>
        <v>1</v>
      </c>
      <c r="O34" s="55">
        <f t="shared" si="21"/>
        <v>1</v>
      </c>
      <c r="P34" s="55">
        <f t="shared" si="21"/>
        <v>1</v>
      </c>
      <c r="Q34" s="55">
        <f t="shared" si="21"/>
        <v>1</v>
      </c>
      <c r="R34" s="55">
        <f t="shared" si="21"/>
        <v>1</v>
      </c>
      <c r="S34" s="55">
        <f t="shared" si="21"/>
        <v>1</v>
      </c>
      <c r="T34" s="55">
        <f t="shared" si="21"/>
        <v>1</v>
      </c>
      <c r="U34" s="55">
        <f t="shared" si="21"/>
        <v>1</v>
      </c>
      <c r="V34" s="55">
        <f t="shared" si="21"/>
        <v>1</v>
      </c>
      <c r="W34" s="55">
        <f t="shared" si="21"/>
        <v>1</v>
      </c>
      <c r="X34" s="55">
        <f t="shared" si="21"/>
        <v>1</v>
      </c>
      <c r="Y34" s="55">
        <f t="shared" si="21"/>
        <v>1</v>
      </c>
      <c r="Z34" s="55">
        <f t="shared" si="21"/>
        <v>1</v>
      </c>
      <c r="AA34" s="55">
        <f t="shared" si="21"/>
        <v>1</v>
      </c>
      <c r="AB34" s="55">
        <f t="shared" si="21"/>
        <v>1</v>
      </c>
      <c r="AC34" s="55">
        <f t="shared" si="21"/>
        <v>1</v>
      </c>
      <c r="AD34" s="55">
        <f t="shared" si="21"/>
        <v>1</v>
      </c>
      <c r="AE34" s="55">
        <f t="shared" si="21"/>
        <v>1</v>
      </c>
      <c r="AF34" s="55">
        <f t="shared" si="21"/>
        <v>1</v>
      </c>
      <c r="AG34" s="55">
        <f t="shared" ref="AG34" si="22">COUNTIF(AG8:AG24,"2早")</f>
        <v>1</v>
      </c>
      <c r="AH34" s="55">
        <f t="shared" si="21"/>
        <v>1</v>
      </c>
    </row>
    <row r="35" spans="1:49" ht="14">
      <c r="C35" t="s">
        <v>42</v>
      </c>
      <c r="D35" s="55">
        <f t="shared" ref="D35:AH35" si="23">COUNTIF(D8:D23,"2オ")</f>
        <v>1</v>
      </c>
      <c r="E35" s="55">
        <f t="shared" si="23"/>
        <v>1</v>
      </c>
      <c r="F35" s="55">
        <f t="shared" si="23"/>
        <v>1</v>
      </c>
      <c r="G35" s="55">
        <f t="shared" si="23"/>
        <v>1</v>
      </c>
      <c r="H35" s="55">
        <f t="shared" si="23"/>
        <v>1</v>
      </c>
      <c r="I35" s="55">
        <f t="shared" si="23"/>
        <v>1</v>
      </c>
      <c r="J35" s="55">
        <f t="shared" si="23"/>
        <v>1</v>
      </c>
      <c r="K35" s="55">
        <f t="shared" si="23"/>
        <v>1</v>
      </c>
      <c r="L35" s="55">
        <f t="shared" si="23"/>
        <v>1</v>
      </c>
      <c r="M35" s="55">
        <f t="shared" si="23"/>
        <v>1</v>
      </c>
      <c r="N35" s="55">
        <f t="shared" si="23"/>
        <v>1</v>
      </c>
      <c r="O35" s="55">
        <f t="shared" si="23"/>
        <v>1</v>
      </c>
      <c r="P35" s="55">
        <f t="shared" si="23"/>
        <v>1</v>
      </c>
      <c r="Q35" s="55">
        <f t="shared" si="23"/>
        <v>1</v>
      </c>
      <c r="R35" s="55">
        <f t="shared" si="23"/>
        <v>1</v>
      </c>
      <c r="S35" s="55">
        <f t="shared" si="23"/>
        <v>1</v>
      </c>
      <c r="T35" s="55">
        <f t="shared" si="23"/>
        <v>1</v>
      </c>
      <c r="U35" s="55">
        <f t="shared" si="23"/>
        <v>1</v>
      </c>
      <c r="V35" s="55">
        <f t="shared" si="23"/>
        <v>1</v>
      </c>
      <c r="W35" s="55">
        <f t="shared" si="23"/>
        <v>1</v>
      </c>
      <c r="X35" s="55">
        <f t="shared" si="23"/>
        <v>1</v>
      </c>
      <c r="Y35" s="55">
        <f t="shared" si="23"/>
        <v>1</v>
      </c>
      <c r="Z35" s="55">
        <f t="shared" si="23"/>
        <v>1</v>
      </c>
      <c r="AA35" s="55">
        <f t="shared" si="23"/>
        <v>1</v>
      </c>
      <c r="AB35" s="55">
        <f t="shared" si="23"/>
        <v>1</v>
      </c>
      <c r="AC35" s="55">
        <f t="shared" si="23"/>
        <v>1</v>
      </c>
      <c r="AD35" s="55">
        <f t="shared" si="23"/>
        <v>1</v>
      </c>
      <c r="AE35" s="55">
        <f t="shared" si="23"/>
        <v>1</v>
      </c>
      <c r="AF35" s="55">
        <f t="shared" si="23"/>
        <v>1</v>
      </c>
      <c r="AG35" s="55">
        <f t="shared" ref="AG35" si="24">COUNTIF(AG8:AG23,"2オ")</f>
        <v>1</v>
      </c>
      <c r="AH35" s="55">
        <f t="shared" si="23"/>
        <v>1</v>
      </c>
    </row>
    <row r="36" spans="1:49" ht="14" outlineLevel="1">
      <c r="A36" s="1"/>
      <c r="B36" s="1"/>
      <c r="C36" s="1" t="s">
        <v>24</v>
      </c>
      <c r="D36" s="55">
        <f t="shared" ref="D36:AH36" si="25">COUNTIF(D8:D23,"2－")</f>
        <v>1</v>
      </c>
      <c r="E36" s="55">
        <f t="shared" si="25"/>
        <v>1</v>
      </c>
      <c r="F36" s="55">
        <f t="shared" si="25"/>
        <v>1</v>
      </c>
      <c r="G36" s="55">
        <f t="shared" si="25"/>
        <v>1</v>
      </c>
      <c r="H36" s="55">
        <f t="shared" si="25"/>
        <v>1</v>
      </c>
      <c r="I36" s="55">
        <f t="shared" si="25"/>
        <v>1</v>
      </c>
      <c r="J36" s="55">
        <f t="shared" si="25"/>
        <v>1</v>
      </c>
      <c r="K36" s="55">
        <f t="shared" si="25"/>
        <v>1</v>
      </c>
      <c r="L36" s="55">
        <f t="shared" si="25"/>
        <v>1</v>
      </c>
      <c r="M36" s="55">
        <f t="shared" si="25"/>
        <v>1</v>
      </c>
      <c r="N36" s="55">
        <f t="shared" si="25"/>
        <v>1</v>
      </c>
      <c r="O36" s="55">
        <f t="shared" si="25"/>
        <v>1</v>
      </c>
      <c r="P36" s="55">
        <f t="shared" si="25"/>
        <v>1</v>
      </c>
      <c r="Q36" s="55">
        <f t="shared" si="25"/>
        <v>1</v>
      </c>
      <c r="R36" s="55">
        <f t="shared" si="25"/>
        <v>1</v>
      </c>
      <c r="S36" s="55">
        <f t="shared" si="25"/>
        <v>1</v>
      </c>
      <c r="T36" s="55">
        <f t="shared" si="25"/>
        <v>1</v>
      </c>
      <c r="U36" s="55">
        <f t="shared" si="25"/>
        <v>1</v>
      </c>
      <c r="V36" s="55">
        <f t="shared" si="25"/>
        <v>1</v>
      </c>
      <c r="W36" s="55">
        <f t="shared" si="25"/>
        <v>1</v>
      </c>
      <c r="X36" s="55">
        <f t="shared" si="25"/>
        <v>1</v>
      </c>
      <c r="Y36" s="55">
        <f t="shared" si="25"/>
        <v>1</v>
      </c>
      <c r="Z36" s="55">
        <f t="shared" si="25"/>
        <v>1</v>
      </c>
      <c r="AA36" s="55">
        <f t="shared" si="25"/>
        <v>1</v>
      </c>
      <c r="AB36" s="55">
        <f t="shared" si="25"/>
        <v>1</v>
      </c>
      <c r="AC36" s="55">
        <f t="shared" si="25"/>
        <v>1</v>
      </c>
      <c r="AD36" s="55">
        <f t="shared" si="25"/>
        <v>1</v>
      </c>
      <c r="AE36" s="55">
        <f t="shared" si="25"/>
        <v>1</v>
      </c>
      <c r="AF36" s="55">
        <f t="shared" si="25"/>
        <v>1</v>
      </c>
      <c r="AG36" s="55">
        <f t="shared" ref="AG36" si="26">COUNTIF(AG8:AG23,"2－")</f>
        <v>1</v>
      </c>
      <c r="AH36" s="55">
        <f t="shared" si="25"/>
        <v>1</v>
      </c>
      <c r="AJ36" s="1"/>
      <c r="AK36" s="1"/>
      <c r="AL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s="1" customFormat="1" ht="14" outlineLevel="1">
      <c r="C37" s="1" t="s">
        <v>41</v>
      </c>
      <c r="D37" s="55">
        <f t="shared" ref="D37:AH37" si="27">COUNTIF(D8:D23,"3早")</f>
        <v>1</v>
      </c>
      <c r="E37" s="55">
        <f t="shared" si="27"/>
        <v>1</v>
      </c>
      <c r="F37" s="55">
        <f t="shared" si="27"/>
        <v>2</v>
      </c>
      <c r="G37" s="55">
        <f t="shared" si="27"/>
        <v>2</v>
      </c>
      <c r="H37" s="55">
        <f t="shared" si="27"/>
        <v>1</v>
      </c>
      <c r="I37" s="55">
        <f t="shared" si="27"/>
        <v>2</v>
      </c>
      <c r="J37" s="55">
        <f t="shared" si="27"/>
        <v>1</v>
      </c>
      <c r="K37" s="55">
        <f t="shared" si="27"/>
        <v>1</v>
      </c>
      <c r="L37" s="55">
        <f t="shared" si="27"/>
        <v>1</v>
      </c>
      <c r="M37" s="55">
        <f t="shared" si="27"/>
        <v>1</v>
      </c>
      <c r="N37" s="55">
        <f t="shared" si="27"/>
        <v>1</v>
      </c>
      <c r="O37" s="55">
        <f t="shared" si="27"/>
        <v>1</v>
      </c>
      <c r="P37" s="55">
        <f t="shared" si="27"/>
        <v>1</v>
      </c>
      <c r="Q37" s="55">
        <f t="shared" si="27"/>
        <v>1</v>
      </c>
      <c r="R37" s="55">
        <f t="shared" si="27"/>
        <v>1</v>
      </c>
      <c r="S37" s="55">
        <f t="shared" si="27"/>
        <v>1</v>
      </c>
      <c r="T37" s="55">
        <f t="shared" si="27"/>
        <v>1</v>
      </c>
      <c r="U37" s="55">
        <f t="shared" si="27"/>
        <v>1</v>
      </c>
      <c r="V37" s="55">
        <f t="shared" si="27"/>
        <v>1</v>
      </c>
      <c r="W37" s="55">
        <f t="shared" si="27"/>
        <v>1</v>
      </c>
      <c r="X37" s="55">
        <f t="shared" si="27"/>
        <v>1</v>
      </c>
      <c r="Y37" s="55">
        <f t="shared" si="27"/>
        <v>1</v>
      </c>
      <c r="Z37" s="55">
        <f t="shared" si="27"/>
        <v>1</v>
      </c>
      <c r="AA37" s="55">
        <f t="shared" si="27"/>
        <v>1</v>
      </c>
      <c r="AB37" s="55">
        <f t="shared" si="27"/>
        <v>1</v>
      </c>
      <c r="AC37" s="55">
        <f t="shared" si="27"/>
        <v>1</v>
      </c>
      <c r="AD37" s="55">
        <f t="shared" si="27"/>
        <v>1</v>
      </c>
      <c r="AE37" s="55">
        <f t="shared" si="27"/>
        <v>1</v>
      </c>
      <c r="AF37" s="55">
        <f t="shared" si="27"/>
        <v>1</v>
      </c>
      <c r="AG37" s="55">
        <f t="shared" ref="AG37" si="28">COUNTIF(AG8:AG23,"3早")</f>
        <v>1</v>
      </c>
      <c r="AH37" s="55">
        <f t="shared" si="27"/>
        <v>1</v>
      </c>
    </row>
    <row r="38" spans="1:49" s="1" customFormat="1" ht="14" outlineLevel="1">
      <c r="C38" s="1" t="s">
        <v>36</v>
      </c>
      <c r="D38" s="55">
        <f t="shared" ref="D38:AH38" si="29">COUNTIF(D8:D23,"3オ")</f>
        <v>1</v>
      </c>
      <c r="E38" s="55">
        <f t="shared" si="29"/>
        <v>1</v>
      </c>
      <c r="F38" s="55">
        <f t="shared" si="29"/>
        <v>1</v>
      </c>
      <c r="G38" s="55">
        <f t="shared" si="29"/>
        <v>1</v>
      </c>
      <c r="H38" s="55">
        <f t="shared" si="29"/>
        <v>1</v>
      </c>
      <c r="I38" s="55">
        <f t="shared" si="29"/>
        <v>1</v>
      </c>
      <c r="J38" s="55">
        <f t="shared" si="29"/>
        <v>1</v>
      </c>
      <c r="K38" s="55">
        <f t="shared" si="29"/>
        <v>1</v>
      </c>
      <c r="L38" s="55">
        <f t="shared" si="29"/>
        <v>1</v>
      </c>
      <c r="M38" s="55">
        <f t="shared" si="29"/>
        <v>1</v>
      </c>
      <c r="N38" s="55">
        <f t="shared" si="29"/>
        <v>2</v>
      </c>
      <c r="O38" s="55">
        <f t="shared" si="29"/>
        <v>1</v>
      </c>
      <c r="P38" s="55">
        <f t="shared" si="29"/>
        <v>2</v>
      </c>
      <c r="Q38" s="55">
        <f t="shared" si="29"/>
        <v>1</v>
      </c>
      <c r="R38" s="55">
        <f t="shared" si="29"/>
        <v>2</v>
      </c>
      <c r="S38" s="55">
        <f t="shared" si="29"/>
        <v>1</v>
      </c>
      <c r="T38" s="55">
        <f t="shared" si="29"/>
        <v>1</v>
      </c>
      <c r="U38" s="55">
        <f t="shared" si="29"/>
        <v>1</v>
      </c>
      <c r="V38" s="55">
        <f t="shared" si="29"/>
        <v>1</v>
      </c>
      <c r="W38" s="55">
        <f t="shared" si="29"/>
        <v>1</v>
      </c>
      <c r="X38" s="55">
        <f t="shared" si="29"/>
        <v>1</v>
      </c>
      <c r="Y38" s="55">
        <f t="shared" si="29"/>
        <v>1</v>
      </c>
      <c r="Z38" s="55">
        <f t="shared" si="29"/>
        <v>1</v>
      </c>
      <c r="AA38" s="55">
        <f t="shared" si="29"/>
        <v>1</v>
      </c>
      <c r="AB38" s="55">
        <f t="shared" si="29"/>
        <v>1</v>
      </c>
      <c r="AC38" s="55">
        <f t="shared" si="29"/>
        <v>1</v>
      </c>
      <c r="AD38" s="55">
        <f t="shared" si="29"/>
        <v>1</v>
      </c>
      <c r="AE38" s="55">
        <f t="shared" si="29"/>
        <v>1</v>
      </c>
      <c r="AF38" s="55">
        <f t="shared" si="29"/>
        <v>1</v>
      </c>
      <c r="AG38" s="55">
        <f t="shared" ref="AG38" si="30">COUNTIF(AG8:AG23,"3オ")</f>
        <v>1</v>
      </c>
      <c r="AH38" s="55">
        <f t="shared" si="29"/>
        <v>1</v>
      </c>
    </row>
    <row r="39" spans="1:49" s="1" customFormat="1" ht="14" outlineLevel="1">
      <c r="C39" s="1" t="s">
        <v>28</v>
      </c>
      <c r="D39" s="55">
        <f t="shared" ref="D39:AH39" si="31">COUNTIF(D8:D23,"3－")</f>
        <v>1</v>
      </c>
      <c r="E39" s="55">
        <f t="shared" si="31"/>
        <v>1</v>
      </c>
      <c r="F39" s="55">
        <f t="shared" si="31"/>
        <v>1</v>
      </c>
      <c r="G39" s="55">
        <f t="shared" si="31"/>
        <v>1</v>
      </c>
      <c r="H39" s="55">
        <f t="shared" si="31"/>
        <v>1</v>
      </c>
      <c r="I39" s="55">
        <f t="shared" si="31"/>
        <v>1</v>
      </c>
      <c r="J39" s="55">
        <f t="shared" si="31"/>
        <v>1</v>
      </c>
      <c r="K39" s="55">
        <f t="shared" si="31"/>
        <v>1</v>
      </c>
      <c r="L39" s="55">
        <f t="shared" si="31"/>
        <v>1</v>
      </c>
      <c r="M39" s="55">
        <f t="shared" si="31"/>
        <v>1</v>
      </c>
      <c r="N39" s="55">
        <f t="shared" si="31"/>
        <v>1</v>
      </c>
      <c r="O39" s="55">
        <f t="shared" si="31"/>
        <v>1</v>
      </c>
      <c r="P39" s="55">
        <f t="shared" si="31"/>
        <v>1</v>
      </c>
      <c r="Q39" s="55">
        <f t="shared" si="31"/>
        <v>1</v>
      </c>
      <c r="R39" s="55">
        <f t="shared" si="31"/>
        <v>1</v>
      </c>
      <c r="S39" s="55">
        <f t="shared" si="31"/>
        <v>1</v>
      </c>
      <c r="T39" s="55">
        <f t="shared" si="31"/>
        <v>1</v>
      </c>
      <c r="U39" s="55">
        <f t="shared" si="31"/>
        <v>1</v>
      </c>
      <c r="V39" s="55">
        <f t="shared" si="31"/>
        <v>1</v>
      </c>
      <c r="W39" s="55">
        <f t="shared" si="31"/>
        <v>1</v>
      </c>
      <c r="X39" s="55">
        <f t="shared" si="31"/>
        <v>1</v>
      </c>
      <c r="Y39" s="55">
        <f t="shared" si="31"/>
        <v>1</v>
      </c>
      <c r="Z39" s="55">
        <f t="shared" si="31"/>
        <v>1</v>
      </c>
      <c r="AA39" s="55">
        <f t="shared" si="31"/>
        <v>1</v>
      </c>
      <c r="AB39" s="55">
        <f t="shared" si="31"/>
        <v>1</v>
      </c>
      <c r="AC39" s="55">
        <f t="shared" si="31"/>
        <v>1</v>
      </c>
      <c r="AD39" s="55">
        <f t="shared" si="31"/>
        <v>1</v>
      </c>
      <c r="AE39" s="55">
        <f t="shared" si="31"/>
        <v>1</v>
      </c>
      <c r="AF39" s="55">
        <f t="shared" si="31"/>
        <v>1</v>
      </c>
      <c r="AG39" s="55">
        <f t="shared" ref="AG39" si="32">COUNTIF(AG8:AG23,"3－")</f>
        <v>1</v>
      </c>
      <c r="AH39" s="55">
        <f t="shared" si="31"/>
        <v>1</v>
      </c>
    </row>
    <row r="40" spans="1:49" s="1" customFormat="1" ht="14" outlineLevel="1"/>
    <row r="41" spans="1:49" s="1" customFormat="1" ht="14"/>
    <row r="42" spans="1:49" s="1" customFormat="1" ht="14"/>
    <row r="43" spans="1:49" s="1" customFormat="1" ht="14">
      <c r="AN43"/>
      <c r="AO43"/>
      <c r="AP43"/>
      <c r="AQ43"/>
      <c r="AR43"/>
      <c r="AS43"/>
      <c r="AT43"/>
      <c r="AU43"/>
      <c r="AV43"/>
      <c r="AW43"/>
    </row>
  </sheetData>
  <mergeCells count="49">
    <mergeCell ref="Y1:AH1"/>
    <mergeCell ref="AI1:AL1"/>
    <mergeCell ref="A2:C2"/>
    <mergeCell ref="E2:J2"/>
    <mergeCell ref="Y2:AH2"/>
    <mergeCell ref="AI2:AL2"/>
    <mergeCell ref="AI4:AK4"/>
    <mergeCell ref="A24:C24"/>
    <mergeCell ref="A4:A7"/>
    <mergeCell ref="B4:B7"/>
    <mergeCell ref="C4:C6"/>
    <mergeCell ref="D4:J4"/>
    <mergeCell ref="K4:Q4"/>
    <mergeCell ref="R4:X4"/>
    <mergeCell ref="Y4:AE4"/>
    <mergeCell ref="AF4:AH4"/>
    <mergeCell ref="D25:D30"/>
    <mergeCell ref="E25:E30"/>
    <mergeCell ref="F25:F30"/>
    <mergeCell ref="G25:G30"/>
    <mergeCell ref="H25:H30"/>
    <mergeCell ref="I25:I30"/>
    <mergeCell ref="J25:J30"/>
    <mergeCell ref="K25:K30"/>
    <mergeCell ref="L25:L30"/>
    <mergeCell ref="M25:M30"/>
    <mergeCell ref="V25:V30"/>
    <mergeCell ref="W25:W30"/>
    <mergeCell ref="N25:N30"/>
    <mergeCell ref="O25:O30"/>
    <mergeCell ref="P25:P30"/>
    <mergeCell ref="Q25:Q30"/>
    <mergeCell ref="R25:R30"/>
    <mergeCell ref="AL4:AL7"/>
    <mergeCell ref="A25:B30"/>
    <mergeCell ref="AI25:AL30"/>
    <mergeCell ref="AC25:AC30"/>
    <mergeCell ref="AD25:AD30"/>
    <mergeCell ref="AE25:AE30"/>
    <mergeCell ref="AF25:AF30"/>
    <mergeCell ref="AH25:AH30"/>
    <mergeCell ref="X25:X30"/>
    <mergeCell ref="Y25:Y30"/>
    <mergeCell ref="Z25:Z30"/>
    <mergeCell ref="AA25:AA30"/>
    <mergeCell ref="AB25:AB30"/>
    <mergeCell ref="S25:S30"/>
    <mergeCell ref="T25:T30"/>
    <mergeCell ref="U25:U30"/>
  </mergeCells>
  <phoneticPr fontId="114"/>
  <conditionalFormatting sqref="D8">
    <cfRule type="expression" dxfId="8062" priority="332">
      <formula>COUNTIF(D8,"*有*")</formula>
    </cfRule>
  </conditionalFormatting>
  <conditionalFormatting sqref="D18:D20">
    <cfRule type="expression" dxfId="8061" priority="536" stopIfTrue="1">
      <formula>AND(WEEKDAY(D$5)=1)</formula>
    </cfRule>
  </conditionalFormatting>
  <conditionalFormatting sqref="D21 V21:AA21">
    <cfRule type="expression" dxfId="8060" priority="256">
      <formula>AND(WEEKDAY(D$5)=1)</formula>
    </cfRule>
  </conditionalFormatting>
  <conditionalFormatting sqref="D21">
    <cfRule type="expression" dxfId="8059" priority="245">
      <formula>COUNTIF(D21,"*有*")</formula>
    </cfRule>
    <cfRule type="expression" dxfId="8058" priority="257">
      <formula>COUNTIF(D21,"*有*")</formula>
    </cfRule>
  </conditionalFormatting>
  <conditionalFormatting sqref="D11:E12">
    <cfRule type="expression" dxfId="8057" priority="546" stopIfTrue="1">
      <formula>AND(WEEKDAY(D$5)=1)</formula>
    </cfRule>
  </conditionalFormatting>
  <conditionalFormatting sqref="D21:G21">
    <cfRule type="expression" dxfId="8056" priority="676" stopIfTrue="1">
      <formula>AND(WEEKDAY(D$5)=1)</formula>
    </cfRule>
  </conditionalFormatting>
  <conditionalFormatting sqref="D15:I16">
    <cfRule type="expression" dxfId="8055" priority="664" stopIfTrue="1">
      <formula>AND(WEEKDAY(D$5)=1)</formula>
    </cfRule>
  </conditionalFormatting>
  <conditionalFormatting sqref="D14:M14">
    <cfRule type="expression" dxfId="8054" priority="558" stopIfTrue="1">
      <formula>AND(WEEKDAY(D$5)=1)</formula>
    </cfRule>
  </conditionalFormatting>
  <conditionalFormatting sqref="D20:P20">
    <cfRule type="expression" dxfId="8053" priority="651" stopIfTrue="1">
      <formula>AND(WEEKDAY(D$5)=1)</formula>
    </cfRule>
  </conditionalFormatting>
  <conditionalFormatting sqref="D23:AG23">
    <cfRule type="expression" dxfId="8052" priority="564" stopIfTrue="1">
      <formula>AND(WEEKDAY(D$5)=1)</formula>
    </cfRule>
  </conditionalFormatting>
  <conditionalFormatting sqref="D5:AH7">
    <cfRule type="expression" dxfId="8051" priority="125" stopIfTrue="1">
      <formula>AND(WEEKDAY(D$5)=1)</formula>
    </cfRule>
  </conditionalFormatting>
  <conditionalFormatting sqref="E8">
    <cfRule type="expression" dxfId="8050" priority="386" stopIfTrue="1">
      <formula>AND(WEEKDAY(E$5)=1)</formula>
    </cfRule>
  </conditionalFormatting>
  <conditionalFormatting sqref="E18:E19">
    <cfRule type="expression" dxfId="8049" priority="593" stopIfTrue="1">
      <formula>AND(WEEKDAY(E$5)=1)</formula>
    </cfRule>
  </conditionalFormatting>
  <conditionalFormatting sqref="E21">
    <cfRule type="expression" dxfId="8048" priority="246" stopIfTrue="1">
      <formula>AND(WEEKDAY(E$5)=1)</formula>
    </cfRule>
  </conditionalFormatting>
  <conditionalFormatting sqref="E18:F18">
    <cfRule type="expression" dxfId="8047" priority="613" stopIfTrue="1">
      <formula>AND(WEEKDAY(E$5)=1)</formula>
    </cfRule>
  </conditionalFormatting>
  <conditionalFormatting sqref="E10:H10">
    <cfRule type="expression" dxfId="8046" priority="380" stopIfTrue="1">
      <formula>AND(WEEKDAY(E$5)=1)</formula>
    </cfRule>
  </conditionalFormatting>
  <conditionalFormatting sqref="F9">
    <cfRule type="expression" dxfId="8045" priority="526" stopIfTrue="1">
      <formula>AND(WEEKDAY(F$5)=1)</formula>
    </cfRule>
  </conditionalFormatting>
  <conditionalFormatting sqref="F19">
    <cfRule type="expression" dxfId="8044" priority="379" stopIfTrue="1">
      <formula>AND(WEEKDAY(F$5)=1)</formula>
    </cfRule>
  </conditionalFormatting>
  <conditionalFormatting sqref="F14:G15">
    <cfRule type="expression" dxfId="8043" priority="86" stopIfTrue="1">
      <formula>AND(WEEKDAY(F$5)=1)</formula>
    </cfRule>
  </conditionalFormatting>
  <conditionalFormatting sqref="F11:H12">
    <cfRule type="expression" dxfId="8042" priority="478" stopIfTrue="1">
      <formula>AND(WEEKDAY(F$5)=1)</formula>
    </cfRule>
  </conditionalFormatting>
  <conditionalFormatting sqref="F11:I11">
    <cfRule type="expression" dxfId="8041" priority="527" stopIfTrue="1">
      <formula>AND(WEEKDAY(F$5)=1)</formula>
    </cfRule>
  </conditionalFormatting>
  <conditionalFormatting sqref="F13:I15">
    <cfRule type="expression" dxfId="8040" priority="84" stopIfTrue="1">
      <formula>AND(WEEKDAY(F$5)=1)</formula>
    </cfRule>
  </conditionalFormatting>
  <conditionalFormatting sqref="F11:Q11">
    <cfRule type="expression" dxfId="8039" priority="22" stopIfTrue="1">
      <formula>AND(WEEKDAY(F$5)=1)</formula>
    </cfRule>
  </conditionalFormatting>
  <conditionalFormatting sqref="G17:G18">
    <cfRule type="expression" dxfId="8038" priority="419" stopIfTrue="1">
      <formula>AND(WEEKDAY(G$5)=1)</formula>
    </cfRule>
  </conditionalFormatting>
  <conditionalFormatting sqref="G18:G19">
    <cfRule type="expression" dxfId="8037" priority="620" stopIfTrue="1">
      <formula>AND(WEEKDAY(G$5)=1)</formula>
    </cfRule>
    <cfRule type="expression" dxfId="8036" priority="668" stopIfTrue="1">
      <formula>AND(WEEKDAY(G$5)=1)</formula>
    </cfRule>
  </conditionalFormatting>
  <conditionalFormatting sqref="G19 Z17:AA18 T17:Y17 I16:I17 AC19:AE19 V14:Z15 U18:Y18 U19:Z19 V8:Z8 AA8:AA9 D17:H17 AE17:AG17 D9:E9 D10 AB15:AC15 T15:T16 U16:W16">
    <cfRule type="expression" dxfId="8035" priority="649">
      <formula>AND(WEEKDAY(D$5)=1)</formula>
    </cfRule>
  </conditionalFormatting>
  <conditionalFormatting sqref="G20:G21">
    <cfRule type="expression" dxfId="8034" priority="435" stopIfTrue="1">
      <formula>AND(WEEKDAY(G$5)=1)</formula>
    </cfRule>
  </conditionalFormatting>
  <conditionalFormatting sqref="G9:H9">
    <cfRule type="expression" dxfId="8033" priority="388" stopIfTrue="1">
      <formula>AND(WEEKDAY(G$5)=1)</formula>
    </cfRule>
  </conditionalFormatting>
  <conditionalFormatting sqref="G17:O17">
    <cfRule type="expression" dxfId="8032" priority="415" stopIfTrue="1">
      <formula>AND(WEEKDAY(G$5)=1)</formula>
    </cfRule>
  </conditionalFormatting>
  <conditionalFormatting sqref="H16">
    <cfRule type="expression" dxfId="8031" priority="39">
      <formula>AND(WEEKDAY(H$5)=1)</formula>
    </cfRule>
    <cfRule type="expression" dxfId="8030" priority="48">
      <formula>AND(WEEKDAY(H$5)=1)</formula>
    </cfRule>
  </conditionalFormatting>
  <conditionalFormatting sqref="H21">
    <cfRule type="expression" dxfId="8029" priority="74">
      <formula>AND(WEEKDAY(H$5)=1)</formula>
    </cfRule>
    <cfRule type="expression" dxfId="8028" priority="83">
      <formula>AND(WEEKDAY(H$5)=1)</formula>
    </cfRule>
  </conditionalFormatting>
  <conditionalFormatting sqref="H12:I12 D13:I16">
    <cfRule type="expression" dxfId="8027" priority="529" stopIfTrue="1">
      <formula>AND(WEEKDAY(D$5)=1)</formula>
    </cfRule>
  </conditionalFormatting>
  <conditionalFormatting sqref="H18:I21">
    <cfRule type="expression" dxfId="8026" priority="335" stopIfTrue="1">
      <formula>AND(WEEKDAY(H$5)=1)</formula>
    </cfRule>
  </conditionalFormatting>
  <conditionalFormatting sqref="H16:L16">
    <cfRule type="expression" dxfId="8025" priority="30" stopIfTrue="1">
      <formula>AND(WEEKDAY(H$5)=1)</formula>
    </cfRule>
    <cfRule type="expression" dxfId="8024" priority="40" stopIfTrue="1">
      <formula>AND(WEEKDAY(H$5)=1)</formula>
    </cfRule>
  </conditionalFormatting>
  <conditionalFormatting sqref="H16:L17">
    <cfRule type="expression" dxfId="8023" priority="49" stopIfTrue="1">
      <formula>AND(WEEKDAY(H$5)=1)</formula>
    </cfRule>
  </conditionalFormatting>
  <conditionalFormatting sqref="H21:L21">
    <cfRule type="expression" dxfId="8022" priority="65" stopIfTrue="1">
      <formula>AND(WEEKDAY(H$5)=1)</formula>
    </cfRule>
  </conditionalFormatting>
  <conditionalFormatting sqref="H21:AG21">
    <cfRule type="expression" dxfId="8021" priority="76" stopIfTrue="1">
      <formula>AND(WEEKDAY(H$5)=1)</formula>
    </cfRule>
  </conditionalFormatting>
  <conditionalFormatting sqref="I9:I12">
    <cfRule type="expression" dxfId="8020" priority="101" stopIfTrue="1">
      <formula>AND(WEEKDAY(I$5)=1)</formula>
    </cfRule>
  </conditionalFormatting>
  <conditionalFormatting sqref="I17">
    <cfRule type="expression" dxfId="8019" priority="602" stopIfTrue="1">
      <formula>AND(WEEKDAY(I$5)=1)</formula>
    </cfRule>
  </conditionalFormatting>
  <conditionalFormatting sqref="J16:J18">
    <cfRule type="expression" dxfId="8018" priority="614" stopIfTrue="1">
      <formula>AND(WEEKDAY(J$5)=1)</formula>
    </cfRule>
  </conditionalFormatting>
  <conditionalFormatting sqref="J16:J21">
    <cfRule type="expression" dxfId="8017" priority="32" stopIfTrue="1">
      <formula>AND(WEEKDAY(J$5)=1)</formula>
    </cfRule>
  </conditionalFormatting>
  <conditionalFormatting sqref="J15:K15 M15">
    <cfRule type="expression" dxfId="8016" priority="608" stopIfTrue="1">
      <formula>AND(WEEKDAY(J$5)=1)</formula>
    </cfRule>
  </conditionalFormatting>
  <conditionalFormatting sqref="J11:N14">
    <cfRule type="expression" dxfId="8015" priority="19" stopIfTrue="1">
      <formula>AND(WEEKDAY(J$5)=1)</formula>
    </cfRule>
  </conditionalFormatting>
  <conditionalFormatting sqref="J8:P8">
    <cfRule type="expression" dxfId="8014" priority="234" stopIfTrue="1">
      <formula>AND(WEEKDAY(J$5)=1)</formula>
    </cfRule>
  </conditionalFormatting>
  <conditionalFormatting sqref="J15:P15">
    <cfRule type="expression" dxfId="8013" priority="20" stopIfTrue="1">
      <formula>AND(WEEKDAY(J$5)=1)</formula>
    </cfRule>
  </conditionalFormatting>
  <conditionalFormatting sqref="J14:Q14">
    <cfRule type="expression" dxfId="8012" priority="1" stopIfTrue="1">
      <formula>AND(WEEKDAY(J$5)=1)</formula>
    </cfRule>
  </conditionalFormatting>
  <conditionalFormatting sqref="J21:T21">
    <cfRule type="expression" dxfId="8011" priority="641" stopIfTrue="1">
      <formula>AND(WEEKDAY(J$5)=1)</formula>
    </cfRule>
  </conditionalFormatting>
  <conditionalFormatting sqref="J21:AG21">
    <cfRule type="expression" dxfId="8010" priority="260" stopIfTrue="1">
      <formula>AND(WEEKDAY(J$5)=1)</formula>
    </cfRule>
  </conditionalFormatting>
  <conditionalFormatting sqref="K18:K19">
    <cfRule type="expression" dxfId="8009" priority="609" stopIfTrue="1">
      <formula>AND(WEEKDAY(K$5)=1)</formula>
    </cfRule>
  </conditionalFormatting>
  <conditionalFormatting sqref="K18:K21">
    <cfRule type="expression" dxfId="8008" priority="75" stopIfTrue="1">
      <formula>AND(WEEKDAY(K$5)=1)</formula>
    </cfRule>
  </conditionalFormatting>
  <conditionalFormatting sqref="K17:N17">
    <cfRule type="expression" dxfId="8007" priority="642" stopIfTrue="1">
      <formula>AND(WEEKDAY(K$5)=1)</formula>
    </cfRule>
  </conditionalFormatting>
  <conditionalFormatting sqref="L8 Q8:Z8 AA8:AA9 J8:K11 I9 L9:Z9">
    <cfRule type="expression" dxfId="8006" priority="525" stopIfTrue="1">
      <formula>AND(WEEKDAY(I$5)=1)</formula>
    </cfRule>
  </conditionalFormatting>
  <conditionalFormatting sqref="L18:L19">
    <cfRule type="expression" dxfId="8005" priority="190" stopIfTrue="1">
      <formula>AND(WEEKDAY(L$5)=1)</formula>
    </cfRule>
  </conditionalFormatting>
  <conditionalFormatting sqref="L9:N9">
    <cfRule type="expression" dxfId="8004" priority="196" stopIfTrue="1">
      <formula>AND(WEEKDAY(L$5)=1)</formula>
    </cfRule>
  </conditionalFormatting>
  <conditionalFormatting sqref="L20:N20">
    <cfRule type="expression" dxfId="8003" priority="437" stopIfTrue="1">
      <formula>AND(WEEKDAY(L$5)=1)</formula>
    </cfRule>
  </conditionalFormatting>
  <conditionalFormatting sqref="L9:P10">
    <cfRule type="expression" dxfId="8002" priority="333" stopIfTrue="1">
      <formula>AND(WEEKDAY(L$5)=1)</formula>
    </cfRule>
  </conditionalFormatting>
  <conditionalFormatting sqref="L18:AB18">
    <cfRule type="expression" dxfId="8001" priority="129" stopIfTrue="1">
      <formula>AND(WEEKDAY(L$5)=1)</formula>
    </cfRule>
  </conditionalFormatting>
  <conditionalFormatting sqref="M8:P8">
    <cfRule type="expression" dxfId="8000" priority="233">
      <formula>AND(WEEKDAY(M$5)=1)</formula>
    </cfRule>
  </conditionalFormatting>
  <conditionalFormatting sqref="M16:P19">
    <cfRule type="expression" dxfId="7999" priority="539" stopIfTrue="1">
      <formula>AND(WEEKDAY(M$5)=1)</formula>
    </cfRule>
  </conditionalFormatting>
  <conditionalFormatting sqref="M19:S19">
    <cfRule type="expression" dxfId="7998" priority="111" stopIfTrue="1">
      <formula>AND(WEEKDAY(M$5)=1)</formula>
    </cfRule>
  </conditionalFormatting>
  <conditionalFormatting sqref="M15:AA15 J16:W16">
    <cfRule type="expression" dxfId="7997" priority="665" stopIfTrue="1">
      <formula>AND(WEEKDAY(J$5)=1)</formula>
    </cfRule>
  </conditionalFormatting>
  <conditionalFormatting sqref="N3">
    <cfRule type="expression" dxfId="7996" priority="242">
      <formula>AND(WEEKDAY(N$5)=1)</formula>
    </cfRule>
    <cfRule type="expression" dxfId="7995" priority="243" stopIfTrue="1">
      <formula>AND(WEEKDAY(N$5)=1)</formula>
    </cfRule>
  </conditionalFormatting>
  <conditionalFormatting sqref="N14:N15">
    <cfRule type="expression" dxfId="7994" priority="553" stopIfTrue="1">
      <formula>AND(WEEKDAY(N$5)=1)</formula>
    </cfRule>
  </conditionalFormatting>
  <conditionalFormatting sqref="N18:N20">
    <cfRule type="expression" dxfId="7993" priority="541" stopIfTrue="1">
      <formula>AND(WEEKDAY(N$5)=1)</formula>
    </cfRule>
  </conditionalFormatting>
  <conditionalFormatting sqref="N20:O21">
    <cfRule type="expression" dxfId="7992" priority="407" stopIfTrue="1">
      <formula>AND(WEEKDAY(N$5)=1)</formula>
    </cfRule>
  </conditionalFormatting>
  <conditionalFormatting sqref="N11:P12">
    <cfRule type="expression" dxfId="7991" priority="104" stopIfTrue="1">
      <formula>AND(WEEKDAY(N$5)=1)</formula>
    </cfRule>
  </conditionalFormatting>
  <conditionalFormatting sqref="O10:O15">
    <cfRule type="expression" dxfId="7990" priority="122" stopIfTrue="1">
      <formula>AND(WEEKDAY(O$5)=1)</formula>
    </cfRule>
  </conditionalFormatting>
  <conditionalFormatting sqref="O13:O15">
    <cfRule type="expression" dxfId="7989" priority="532" stopIfTrue="1">
      <formula>AND(WEEKDAY(O$5)=1)</formula>
    </cfRule>
  </conditionalFormatting>
  <conditionalFormatting sqref="O17:O20">
    <cfRule type="expression" dxfId="7988" priority="610" stopIfTrue="1">
      <formula>AND(WEEKDAY(O$5)=1)</formula>
    </cfRule>
  </conditionalFormatting>
  <conditionalFormatting sqref="O18:O19">
    <cfRule type="expression" dxfId="7987" priority="112" stopIfTrue="1">
      <formula>AND(WEEKDAY(O$5)=1)</formula>
    </cfRule>
  </conditionalFormatting>
  <conditionalFormatting sqref="O12:P12">
    <cfRule type="expression" dxfId="7986" priority="108" stopIfTrue="1">
      <formula>AND(WEEKDAY(O$5)=1)</formula>
    </cfRule>
  </conditionalFormatting>
  <conditionalFormatting sqref="P17:P21">
    <cfRule type="expression" dxfId="7985" priority="113" stopIfTrue="1">
      <formula>AND(WEEKDAY(P$5)=1)</formula>
    </cfRule>
  </conditionalFormatting>
  <conditionalFormatting sqref="P14:Q15">
    <cfRule type="expression" dxfId="7984" priority="215" stopIfTrue="1">
      <formula>AND(WEEKDAY(P$5)=1)</formula>
    </cfRule>
  </conditionalFormatting>
  <conditionalFormatting sqref="P14:T14">
    <cfRule type="expression" dxfId="7983" priority="550" stopIfTrue="1">
      <formula>AND(WEEKDAY(P$5)=1)</formula>
    </cfRule>
  </conditionalFormatting>
  <conditionalFormatting sqref="P11:W13">
    <cfRule type="expression" dxfId="7982" priority="364" stopIfTrue="1">
      <formula>AND(WEEKDAY(P$5)=1)</formula>
    </cfRule>
  </conditionalFormatting>
  <conditionalFormatting sqref="P17:X17 Q19:Y19 AA14:AA15 R20:T21">
    <cfRule type="expression" dxfId="7981" priority="669" stopIfTrue="1">
      <formula>AND(WEEKDAY(P$5)=1)</formula>
    </cfRule>
  </conditionalFormatting>
  <conditionalFormatting sqref="Q8:S9 L10:N10 P10:X10 L11:O11 Q11:S11 AA11:AA12 N12:S12 J13:M13 Q13:R13">
    <cfRule type="expression" dxfId="7980" priority="530" stopIfTrue="1">
      <formula>AND(WEEKDAY(J$5)=1)</formula>
    </cfRule>
  </conditionalFormatting>
  <conditionalFormatting sqref="Q20:T21">
    <cfRule type="expression" dxfId="7979" priority="150" stopIfTrue="1">
      <formula>AND(WEEKDAY(Q$5)=1)</formula>
    </cfRule>
  </conditionalFormatting>
  <conditionalFormatting sqref="Q17:U17">
    <cfRule type="expression" dxfId="7978" priority="412" stopIfTrue="1">
      <formula>AND(WEEKDAY(Q$5)=1)</formula>
    </cfRule>
  </conditionalFormatting>
  <conditionalFormatting sqref="Q8:Z8 AG8:AH23 L9:Z19 AC10:AF19 AC8:AF8 AA8:AB19 D8:K23 AB20:AB23 L21:AA23 L20:Y20 AC21:AF23 L8">
    <cfRule type="expression" dxfId="7977" priority="524">
      <formula>AND(WEEKDAY(D$5)=1)</formula>
    </cfRule>
  </conditionalFormatting>
  <conditionalFormatting sqref="Q18:Z19">
    <cfRule type="expression" dxfId="7976" priority="543" stopIfTrue="1">
      <formula>AND(WEEKDAY(Q$5)=1)</formula>
    </cfRule>
  </conditionalFormatting>
  <conditionalFormatting sqref="R20:W20">
    <cfRule type="expression" dxfId="7975" priority="535" stopIfTrue="1">
      <formula>AND(WEEKDAY(R$5)=1)</formula>
    </cfRule>
  </conditionalFormatting>
  <conditionalFormatting sqref="S20:Z20">
    <cfRule type="expression" dxfId="7974" priority="152" stopIfTrue="1">
      <formula>AND(WEEKDAY(S$5)=1)</formula>
    </cfRule>
  </conditionalFormatting>
  <conditionalFormatting sqref="T10:Z11">
    <cfRule type="expression" dxfId="7973" priority="475" stopIfTrue="1">
      <formula>AND(WEEKDAY(T$5)=1)</formula>
    </cfRule>
  </conditionalFormatting>
  <conditionalFormatting sqref="U8">
    <cfRule type="expression" dxfId="7972" priority="513" stopIfTrue="1">
      <formula>AND(WEEKDAY(U$5)=1)</formula>
    </cfRule>
  </conditionalFormatting>
  <conditionalFormatting sqref="U12">
    <cfRule type="expression" dxfId="7971" priority="533" stopIfTrue="1">
      <formula>AND(WEEKDAY(U$5)=1)</formula>
    </cfRule>
  </conditionalFormatting>
  <conditionalFormatting sqref="U14:U15">
    <cfRule type="expression" dxfId="7970" priority="552" stopIfTrue="1">
      <formula>AND(WEEKDAY(U$5)=1)</formula>
    </cfRule>
  </conditionalFormatting>
  <conditionalFormatting sqref="U21:W21">
    <cfRule type="expression" dxfId="7969" priority="371" stopIfTrue="1">
      <formula>AND(WEEKDAY(U$5)=1)</formula>
    </cfRule>
  </conditionalFormatting>
  <conditionalFormatting sqref="U13:Z13">
    <cfRule type="expression" dxfId="7968" priority="363" stopIfTrue="1">
      <formula>AND(WEEKDAY(U$5)=1)</formula>
    </cfRule>
  </conditionalFormatting>
  <conditionalFormatting sqref="V17:V18">
    <cfRule type="expression" dxfId="7967" priority="414" stopIfTrue="1">
      <formula>AND(WEEKDAY(V$5)=1)</formula>
    </cfRule>
  </conditionalFormatting>
  <conditionalFormatting sqref="V12:Z12">
    <cfRule type="expression" dxfId="7966" priority="481" stopIfTrue="1">
      <formula>AND(WEEKDAY(V$5)=1)</formula>
    </cfRule>
  </conditionalFormatting>
  <conditionalFormatting sqref="V21:AA21 D21">
    <cfRule type="expression" dxfId="7965" priority="268">
      <formula>AND(WEEKDAY(D$5)=1)</formula>
    </cfRule>
  </conditionalFormatting>
  <conditionalFormatting sqref="V14:AG14">
    <cfRule type="expression" dxfId="7964" priority="562" stopIfTrue="1">
      <formula>AND(WEEKDAY(V$5)=1)</formula>
    </cfRule>
  </conditionalFormatting>
  <conditionalFormatting sqref="W17:AB17">
    <cfRule type="expression" dxfId="7963" priority="456" stopIfTrue="1">
      <formula>AND(WEEKDAY(W$5)=1)</formula>
    </cfRule>
  </conditionalFormatting>
  <conditionalFormatting sqref="X20:Y21">
    <cfRule type="expression" dxfId="7962" priority="355" stopIfTrue="1">
      <formula>AND(WEEKDAY(X$5)=1)</formula>
    </cfRule>
  </conditionalFormatting>
  <conditionalFormatting sqref="X16:AD16">
    <cfRule type="expression" dxfId="7961" priority="310" stopIfTrue="1">
      <formula>AND(WEEKDAY(X$5)=1)</formula>
    </cfRule>
  </conditionalFormatting>
  <conditionalFormatting sqref="Y14:Z14">
    <cfRule type="expression" dxfId="7960" priority="320" stopIfTrue="1">
      <formula>AND(WEEKDAY(Y$5)=1)</formula>
    </cfRule>
  </conditionalFormatting>
  <conditionalFormatting sqref="Y16:Z16">
    <cfRule type="expression" dxfId="7959" priority="309">
      <formula>AND(WEEKDAY(Y$5)=1)</formula>
    </cfRule>
  </conditionalFormatting>
  <conditionalFormatting sqref="Y17:Z17">
    <cfRule type="expression" dxfId="7958" priority="604" stopIfTrue="1">
      <formula>AND(WEEKDAY(Y$5)=1)</formula>
    </cfRule>
  </conditionalFormatting>
  <conditionalFormatting sqref="Y21:Z21">
    <cfRule type="expression" dxfId="7957" priority="330">
      <formula>AND(WEEKDAY(Y$5)=1)</formula>
    </cfRule>
  </conditionalFormatting>
  <conditionalFormatting sqref="Y21:AA21">
    <cfRule type="expression" dxfId="7956" priority="329" stopIfTrue="1">
      <formula>AND(WEEKDAY(Y$5)=1)</formula>
    </cfRule>
  </conditionalFormatting>
  <conditionalFormatting sqref="Y16:AB16">
    <cfRule type="expression" dxfId="7955" priority="307" stopIfTrue="1">
      <formula>AND(WEEKDAY(Y$5)=1)</formula>
    </cfRule>
  </conditionalFormatting>
  <conditionalFormatting sqref="Z19:Z20">
    <cfRule type="expression" dxfId="7954" priority="187" stopIfTrue="1">
      <formula>AND(WEEKDAY(Z$5)=1)</formula>
    </cfRule>
  </conditionalFormatting>
  <conditionalFormatting sqref="Z20">
    <cfRule type="expression" dxfId="7953" priority="189">
      <formula>AND(WEEKDAY(Z$5)=1)</formula>
    </cfRule>
    <cfRule type="expression" dxfId="7952" priority="186">
      <formula>AND(WEEKDAY(Z$5)=1)</formula>
    </cfRule>
  </conditionalFormatting>
  <conditionalFormatting sqref="Z21">
    <cfRule type="expression" dxfId="7951" priority="357" stopIfTrue="1">
      <formula>AND(WEEKDAY(Z$5)=1)</formula>
    </cfRule>
  </conditionalFormatting>
  <conditionalFormatting sqref="AA10:AA14">
    <cfRule type="expression" dxfId="7950" priority="324" stopIfTrue="1">
      <formula>AND(WEEKDAY(AA$5)=1)</formula>
    </cfRule>
  </conditionalFormatting>
  <conditionalFormatting sqref="AA17:AA19">
    <cfRule type="expression" dxfId="7949" priority="605" stopIfTrue="1">
      <formula>AND(WEEKDAY(AA$5)=1)</formula>
    </cfRule>
  </conditionalFormatting>
  <conditionalFormatting sqref="AA18:AA21">
    <cfRule type="expression" dxfId="7948" priority="331" stopIfTrue="1">
      <formula>AND(WEEKDAY(AA$5)=1)</formula>
    </cfRule>
  </conditionalFormatting>
  <conditionalFormatting sqref="AA20">
    <cfRule type="expression" dxfId="7947" priority="678">
      <formula>AND(WEEKDAY(Z$5)=1)</formula>
    </cfRule>
    <cfRule type="expression" dxfId="7946" priority="679" stopIfTrue="1">
      <formula>AND(WEEKDAY(Z$5)=1)</formula>
    </cfRule>
  </conditionalFormatting>
  <conditionalFormatting sqref="AB9:AB14">
    <cfRule type="expression" dxfId="7945" priority="296" stopIfTrue="1">
      <formula>AND(WEEKDAY(AB$5)=1)</formula>
    </cfRule>
  </conditionalFormatting>
  <conditionalFormatting sqref="AB16:AB20">
    <cfRule type="expression" dxfId="7944" priority="538" stopIfTrue="1">
      <formula>AND(WEEKDAY(AB$5)=1)</formula>
    </cfRule>
  </conditionalFormatting>
  <conditionalFormatting sqref="AB19:AB21">
    <cfRule type="expression" dxfId="7943" priority="284" stopIfTrue="1">
      <formula>AND(WEEKDAY(AB$5)=1)</formula>
    </cfRule>
  </conditionalFormatting>
  <conditionalFormatting sqref="AB17:AD17">
    <cfRule type="expression" dxfId="7942" priority="606" stopIfTrue="1">
      <formula>AND(WEEKDAY(AB$5)=1)</formula>
    </cfRule>
  </conditionalFormatting>
  <conditionalFormatting sqref="AB10:AF10">
    <cfRule type="expression" dxfId="7941" priority="490" stopIfTrue="1">
      <formula>AND(WEEKDAY(AB$5)=1)</formula>
    </cfRule>
  </conditionalFormatting>
  <conditionalFormatting sqref="AB8:AG8 D22:AB22">
    <cfRule type="expression" dxfId="7940" priority="492" stopIfTrue="1">
      <formula>AND(WEEKDAY(D$5)=1)</formula>
    </cfRule>
  </conditionalFormatting>
  <conditionalFormatting sqref="AB19:AG19">
    <cfRule type="expression" dxfId="7939" priority="145" stopIfTrue="1">
      <formula>AND(WEEKDAY(AB$5)=1)</formula>
    </cfRule>
  </conditionalFormatting>
  <conditionalFormatting sqref="AC9">
    <cfRule type="expression" dxfId="7938" priority="167" stopIfTrue="1">
      <formula>AND(WEEKDAY(AC$5)=1)</formula>
    </cfRule>
  </conditionalFormatting>
  <conditionalFormatting sqref="AC11">
    <cfRule type="expression" dxfId="7937" priority="178" stopIfTrue="1">
      <formula>AND(WEEKDAY(AC$5)=1)</formula>
    </cfRule>
  </conditionalFormatting>
  <conditionalFormatting sqref="AC16:AC17">
    <cfRule type="expression" dxfId="7936" priority="399" stopIfTrue="1">
      <formula>AND(WEEKDAY(AC$5)=1)</formula>
    </cfRule>
  </conditionalFormatting>
  <conditionalFormatting sqref="AC14:AD14">
    <cfRule type="expression" dxfId="7935" priority="303">
      <formula>AND(WEEKDAY(AC$5)=1)</formula>
    </cfRule>
  </conditionalFormatting>
  <conditionalFormatting sqref="AC9:AE9">
    <cfRule type="expression" dxfId="7934" priority="168">
      <formula>AND(WEEKDAY(AC$5)=1)</formula>
    </cfRule>
    <cfRule type="expression" dxfId="7933" priority="172" stopIfTrue="1">
      <formula>AND(WEEKDAY(AC$5)=1)</formula>
    </cfRule>
  </conditionalFormatting>
  <conditionalFormatting sqref="AC19:AE19">
    <cfRule type="expression" dxfId="7932" priority="597" stopIfTrue="1">
      <formula>AND(WEEKDAY(AC$5)=1)</formula>
    </cfRule>
  </conditionalFormatting>
  <conditionalFormatting sqref="AC9:AF9">
    <cfRule type="expression" dxfId="7931" priority="173">
      <formula>AND(WEEKDAY(AC$5)=1)</formula>
    </cfRule>
  </conditionalFormatting>
  <conditionalFormatting sqref="AC20:AF20">
    <cfRule type="expression" dxfId="7930" priority="176">
      <formula>AND(WEEKDAY(AC$5)=1)</formula>
    </cfRule>
  </conditionalFormatting>
  <conditionalFormatting sqref="AC11:AG11">
    <cfRule type="expression" dxfId="7929" priority="179">
      <formula>AND(WEEKDAY(AC$5)=1)</formula>
    </cfRule>
  </conditionalFormatting>
  <conditionalFormatting sqref="AC13:AG14">
    <cfRule type="expression" dxfId="7928" priority="279" stopIfTrue="1">
      <formula>AND(WEEKDAY(AC$5)=1)</formula>
    </cfRule>
  </conditionalFormatting>
  <conditionalFormatting sqref="AC20:AG22">
    <cfRule type="expression" dxfId="7927" priority="174" stopIfTrue="1">
      <formula>AND(WEEKDAY(AC$5)=1)</formula>
    </cfRule>
  </conditionalFormatting>
  <conditionalFormatting sqref="AD12">
    <cfRule type="expression" dxfId="7926" priority="521" stopIfTrue="1">
      <formula>AND(WEEKDAY(AD$5)=1)</formula>
    </cfRule>
  </conditionalFormatting>
  <conditionalFormatting sqref="AD15">
    <cfRule type="expression" dxfId="7925" priority="611" stopIfTrue="1">
      <formula>AND(WEEKDAY(AD$5)=1)</formula>
    </cfRule>
  </conditionalFormatting>
  <conditionalFormatting sqref="AD24">
    <cfRule type="expression" dxfId="7924" priority="394" stopIfTrue="1">
      <formula>AND(WEEKDAY(AD$5)=1)</formula>
    </cfRule>
  </conditionalFormatting>
  <conditionalFormatting sqref="AD17:AH17">
    <cfRule type="expression" dxfId="7923" priority="270" stopIfTrue="1">
      <formula>AND(WEEKDAY(AD$5)=1)</formula>
    </cfRule>
  </conditionalFormatting>
  <conditionalFormatting sqref="AD21:AH21">
    <cfRule type="expression" dxfId="7922" priority="275">
      <formula>AND(WEEKDAY(AD$5)=1)</formula>
    </cfRule>
  </conditionalFormatting>
  <conditionalFormatting sqref="AE9">
    <cfRule type="expression" dxfId="7921" priority="171">
      <formula>AND(WEEKDAY(AE$5)=1)</formula>
    </cfRule>
    <cfRule type="expression" dxfId="7920" priority="169" stopIfTrue="1">
      <formula>AND(WEEKDAY(AE$5)=1)</formula>
    </cfRule>
  </conditionalFormatting>
  <conditionalFormatting sqref="AE18:AE19">
    <cfRule type="expression" dxfId="7919" priority="280" stopIfTrue="1">
      <formula>AND(WEEKDAY(AE$5)=1)</formula>
    </cfRule>
  </conditionalFormatting>
  <conditionalFormatting sqref="AE11:AG11">
    <cfRule type="expression" dxfId="7918" priority="281" stopIfTrue="1">
      <formula>AND(WEEKDAY(AE$5)=1)</formula>
    </cfRule>
    <cfRule type="expression" dxfId="7917" priority="283">
      <formula>AND(WEEKDAY(AE$5)=1)</formula>
    </cfRule>
  </conditionalFormatting>
  <conditionalFormatting sqref="AE14:AG14">
    <cfRule type="expression" dxfId="7916" priority="278">
      <formula>AND(WEEKDAY(AE$5)=1)</formula>
    </cfRule>
  </conditionalFormatting>
  <conditionalFormatting sqref="AE14:AH14">
    <cfRule type="expression" dxfId="7915" priority="273" stopIfTrue="1">
      <formula>AND(WEEKDAY(AE$5)=1)</formula>
    </cfRule>
  </conditionalFormatting>
  <conditionalFormatting sqref="AF9:AG9">
    <cfRule type="expression" dxfId="7914" priority="141" stopIfTrue="1">
      <formula>AND(WEEKDAY(AF$5)=1)</formula>
    </cfRule>
    <cfRule type="expression" dxfId="7913" priority="137">
      <formula>AND(WEEKDAY(AF$5)=1)</formula>
    </cfRule>
    <cfRule type="expression" dxfId="7912" priority="139" stopIfTrue="1">
      <formula>AND(WEEKDAY(AF$5)=1)</formula>
    </cfRule>
    <cfRule type="expression" dxfId="7911" priority="140">
      <formula>AND(WEEKDAY(AF$5)=1)</formula>
    </cfRule>
  </conditionalFormatting>
  <conditionalFormatting sqref="AF11:AG11">
    <cfRule type="expression" dxfId="7910" priority="149">
      <formula>AND(WEEKDAY(AF$5)=1)</formula>
    </cfRule>
  </conditionalFormatting>
  <conditionalFormatting sqref="AF19:AG19">
    <cfRule type="expression" dxfId="7909" priority="142">
      <formula>AND(WEEKDAY(AF$5)=1)</formula>
    </cfRule>
    <cfRule type="expression" dxfId="7908" priority="143" stopIfTrue="1">
      <formula>AND(WEEKDAY(AF$5)=1)</formula>
    </cfRule>
    <cfRule type="expression" dxfId="7907" priority="144">
      <formula>AND(WEEKDAY(AF$5)=1)</formula>
    </cfRule>
  </conditionalFormatting>
  <conditionalFormatting sqref="AF9:AH9">
    <cfRule type="expression" dxfId="7906" priority="134" stopIfTrue="1">
      <formula>AND(WEEKDAY(AF$5)=1)</formula>
    </cfRule>
  </conditionalFormatting>
  <conditionalFormatting sqref="AF11:AH11">
    <cfRule type="expression" dxfId="7905" priority="146" stopIfTrue="1">
      <formula>AND(WEEKDAY(AF$5)=1)</formula>
    </cfRule>
  </conditionalFormatting>
  <conditionalFormatting sqref="AG10:AG12 AC11:AF12 T8:T9 U9:Z9">
    <cfRule type="expression" dxfId="7904" priority="523" stopIfTrue="1">
      <formula>AND(WEEKDAY(T$5)=1)</formula>
    </cfRule>
  </conditionalFormatting>
  <conditionalFormatting sqref="AH21:AH24">
    <cfRule type="expression" dxfId="7903" priority="271" stopIfTrue="1">
      <formula>AND(WEEKDAY(AH$5)=1)</formula>
    </cfRule>
  </conditionalFormatting>
  <conditionalFormatting sqref="AI8:AK23 AN8:AN24">
    <cfRule type="cellIs" dxfId="7902" priority="677" stopIfTrue="1" operator="equal">
      <formula>0</formula>
    </cfRule>
  </conditionalFormatting>
  <dataValidations count="2">
    <dataValidation type="list" allowBlank="1" showInputMessage="1" showErrorMessage="1" sqref="N3 D23:AC23 AE23:AH23 AD23:AD24 D8:AH22" xr:uid="{00000000-0002-0000-3E00-000000000000}">
      <formula1>"ヤ,2早,3早,2オ,3オ,2－,3－,－,日,有,2,3,事,ﾍﾙ,ｹｱ,6:00,6:30,7:00,8:30,8:00,10:00,研"</formula1>
    </dataValidation>
    <dataValidation type="list" allowBlank="1" showInputMessage="1" showErrorMessage="1" sqref="AH24" xr:uid="{00000000-0002-0000-3E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W43"/>
  <sheetViews>
    <sheetView workbookViewId="0">
      <selection activeCell="AE18" sqref="AE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17" t="s">
        <v>191</v>
      </c>
      <c r="N1" s="1317"/>
      <c r="O1" s="1317"/>
      <c r="P1" s="1317"/>
      <c r="Q1" s="1317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7"/>
      <c r="N2" s="1317"/>
      <c r="O2" s="1317"/>
      <c r="P2" s="1317"/>
      <c r="Q2" s="1317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198"/>
      <c r="O3" s="296"/>
      <c r="P3" s="8"/>
      <c r="Q3" s="8"/>
      <c r="R3" s="8"/>
      <c r="S3" s="8"/>
      <c r="T3" s="8"/>
      <c r="U3" s="8"/>
      <c r="V3" s="8"/>
      <c r="W3" s="8"/>
      <c r="X3" s="233"/>
      <c r="Y3" s="83"/>
      <c r="Z3" s="83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44774</v>
      </c>
      <c r="E5" s="11">
        <f>DATE($A$1,$D$2,2)</f>
        <v>44775</v>
      </c>
      <c r="F5" s="11">
        <f>DATE($A$1,$D$2,3)</f>
        <v>44776</v>
      </c>
      <c r="G5" s="11">
        <f>DATE($A$1,$D$2,4)</f>
        <v>44777</v>
      </c>
      <c r="H5" s="11">
        <f>DATE($A$1,$D$2,5)</f>
        <v>44778</v>
      </c>
      <c r="I5" s="11">
        <f>DATE($A$1,$D$2,6)</f>
        <v>44779</v>
      </c>
      <c r="J5" s="11">
        <f>DATE($A$1,$D$2,7)</f>
        <v>44780</v>
      </c>
      <c r="K5" s="11">
        <f>DATE($A$1,$D$2,8)</f>
        <v>44781</v>
      </c>
      <c r="L5" s="11">
        <f>DATE($A$1,$D$2,9)</f>
        <v>44782</v>
      </c>
      <c r="M5" s="11">
        <f>DATE($A$1,$D$2,10)</f>
        <v>44783</v>
      </c>
      <c r="N5" s="56">
        <f>DATE($A$1,$D$2,11)</f>
        <v>44784</v>
      </c>
      <c r="O5" s="11">
        <f>DATE($A$1,$D$2,12)</f>
        <v>44785</v>
      </c>
      <c r="P5" s="11">
        <f>DATE($A$1,$D$2,13)</f>
        <v>44786</v>
      </c>
      <c r="Q5" s="11">
        <f>DATE($A$1,$D$2,14)</f>
        <v>44787</v>
      </c>
      <c r="R5" s="11">
        <f>DATE($A$1,$D$2,15)</f>
        <v>44788</v>
      </c>
      <c r="S5" s="11">
        <f>DATE($A$1,$D$2,16)</f>
        <v>44789</v>
      </c>
      <c r="T5" s="11">
        <f>DATE($A$1,$D$2,17)</f>
        <v>44790</v>
      </c>
      <c r="U5" s="11">
        <f>DATE($A$1,$D$2,18)</f>
        <v>44791</v>
      </c>
      <c r="V5" s="11">
        <f>DATE($A$1,$D$2,19)</f>
        <v>44792</v>
      </c>
      <c r="W5" s="11">
        <f>DATE($A$1,$D$2,20)</f>
        <v>44793</v>
      </c>
      <c r="X5" s="11">
        <f>DATE($A$1,$D$2,21)</f>
        <v>44794</v>
      </c>
      <c r="Y5" s="87">
        <f>DATE($A$1,$D$2,22)</f>
        <v>44795</v>
      </c>
      <c r="Z5" s="87">
        <f>DATE($A$1,$D$2,23)</f>
        <v>44796</v>
      </c>
      <c r="AA5" s="87">
        <f>DATE($A$1,$D$2,24)</f>
        <v>44797</v>
      </c>
      <c r="AB5" s="87">
        <f>DATE($A$1,$D$2,25)</f>
        <v>44798</v>
      </c>
      <c r="AC5" s="87">
        <f>DATE($A$1,$D$2,26)</f>
        <v>44799</v>
      </c>
      <c r="AD5" s="87">
        <f>DATE($A$1,$D$2,27)</f>
        <v>44800</v>
      </c>
      <c r="AE5" s="87">
        <f>DATE($A$1,$D$2,28)</f>
        <v>44801</v>
      </c>
      <c r="AF5" s="88">
        <f>DATE($A$1,$D$2,29)</f>
        <v>44802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44774</v>
      </c>
      <c r="E6" s="315">
        <f t="shared" si="0"/>
        <v>44775</v>
      </c>
      <c r="F6" s="315">
        <f t="shared" si="0"/>
        <v>44776</v>
      </c>
      <c r="G6" s="315">
        <f t="shared" si="0"/>
        <v>44777</v>
      </c>
      <c r="H6" s="315">
        <f t="shared" si="0"/>
        <v>44778</v>
      </c>
      <c r="I6" s="315">
        <f t="shared" si="0"/>
        <v>44779</v>
      </c>
      <c r="J6" s="315">
        <f t="shared" si="0"/>
        <v>44780</v>
      </c>
      <c r="K6" s="315">
        <f t="shared" si="0"/>
        <v>44781</v>
      </c>
      <c r="L6" s="315">
        <f t="shared" si="0"/>
        <v>44782</v>
      </c>
      <c r="M6" s="315">
        <f t="shared" si="0"/>
        <v>44783</v>
      </c>
      <c r="N6" s="212">
        <f t="shared" si="0"/>
        <v>44784</v>
      </c>
      <c r="O6" s="315">
        <f t="shared" si="0"/>
        <v>44785</v>
      </c>
      <c r="P6" s="315">
        <f t="shared" si="0"/>
        <v>44786</v>
      </c>
      <c r="Q6" s="315">
        <f t="shared" si="0"/>
        <v>44787</v>
      </c>
      <c r="R6" s="315">
        <f t="shared" si="0"/>
        <v>44788</v>
      </c>
      <c r="S6" s="315">
        <f t="shared" si="0"/>
        <v>44789</v>
      </c>
      <c r="T6" s="315">
        <f t="shared" si="0"/>
        <v>44790</v>
      </c>
      <c r="U6" s="159">
        <f t="shared" si="0"/>
        <v>44791</v>
      </c>
      <c r="V6" s="315">
        <f t="shared" si="0"/>
        <v>44792</v>
      </c>
      <c r="W6" s="315">
        <f t="shared" si="0"/>
        <v>44793</v>
      </c>
      <c r="X6" s="315">
        <f t="shared" si="0"/>
        <v>44794</v>
      </c>
      <c r="Y6" s="315">
        <f t="shared" si="0"/>
        <v>44795</v>
      </c>
      <c r="Z6" s="315">
        <f t="shared" si="0"/>
        <v>44796</v>
      </c>
      <c r="AA6" s="315">
        <f t="shared" si="0"/>
        <v>44797</v>
      </c>
      <c r="AB6" s="315">
        <f t="shared" si="0"/>
        <v>44798</v>
      </c>
      <c r="AC6" s="315">
        <f t="shared" si="0"/>
        <v>44799</v>
      </c>
      <c r="AD6" s="315">
        <f t="shared" si="0"/>
        <v>44800</v>
      </c>
      <c r="AE6" s="315">
        <f t="shared" si="0"/>
        <v>44801</v>
      </c>
      <c r="AF6" s="159">
        <f t="shared" si="0"/>
        <v>44802</v>
      </c>
      <c r="AG6" s="159">
        <v>30</v>
      </c>
      <c r="AH6" s="159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月</v>
      </c>
      <c r="E7" s="297" t="str">
        <f t="shared" si="1"/>
        <v>火</v>
      </c>
      <c r="F7" s="285" t="str">
        <f t="shared" si="1"/>
        <v>水</v>
      </c>
      <c r="G7" s="297" t="str">
        <f t="shared" si="1"/>
        <v>木</v>
      </c>
      <c r="H7" s="297" t="str">
        <f t="shared" si="1"/>
        <v>金</v>
      </c>
      <c r="I7" s="297" t="str">
        <f t="shared" si="1"/>
        <v>土</v>
      </c>
      <c r="J7" s="287" t="str">
        <f t="shared" si="1"/>
        <v>日</v>
      </c>
      <c r="K7" s="297" t="str">
        <f t="shared" si="1"/>
        <v>月</v>
      </c>
      <c r="L7" s="378" t="str">
        <f t="shared" si="1"/>
        <v>火</v>
      </c>
      <c r="M7" s="286" t="str">
        <f t="shared" si="1"/>
        <v>水</v>
      </c>
      <c r="N7" s="146" t="str">
        <f t="shared" si="1"/>
        <v>木</v>
      </c>
      <c r="O7" s="297" t="str">
        <f t="shared" si="1"/>
        <v>金</v>
      </c>
      <c r="P7" s="297" t="str">
        <f t="shared" si="1"/>
        <v>土</v>
      </c>
      <c r="Q7" s="319" t="str">
        <f t="shared" si="1"/>
        <v>日</v>
      </c>
      <c r="R7" s="343" t="str">
        <f t="shared" si="1"/>
        <v>月</v>
      </c>
      <c r="S7" s="343" t="str">
        <f t="shared" si="1"/>
        <v>火</v>
      </c>
      <c r="T7" s="285" t="str">
        <f t="shared" si="1"/>
        <v>水</v>
      </c>
      <c r="U7" s="134" t="str">
        <f t="shared" si="1"/>
        <v>木</v>
      </c>
      <c r="V7" s="297" t="str">
        <f t="shared" si="1"/>
        <v>金</v>
      </c>
      <c r="W7" s="297" t="str">
        <f t="shared" si="1"/>
        <v>土</v>
      </c>
      <c r="X7" s="287" t="str">
        <f t="shared" si="1"/>
        <v>日</v>
      </c>
      <c r="Y7" s="297" t="str">
        <f t="shared" si="1"/>
        <v>月</v>
      </c>
      <c r="Z7" s="297" t="str">
        <f t="shared" si="1"/>
        <v>火</v>
      </c>
      <c r="AA7" s="286" t="str">
        <f t="shared" si="1"/>
        <v>水</v>
      </c>
      <c r="AB7" s="297" t="str">
        <f t="shared" si="1"/>
        <v>木</v>
      </c>
      <c r="AC7" s="297" t="str">
        <f t="shared" si="1"/>
        <v>金</v>
      </c>
      <c r="AD7" s="297" t="str">
        <f t="shared" si="1"/>
        <v>土</v>
      </c>
      <c r="AE7" s="287" t="str">
        <f t="shared" si="1"/>
        <v>日</v>
      </c>
      <c r="AF7" s="134" t="str">
        <f t="shared" si="1"/>
        <v>月</v>
      </c>
      <c r="AG7" s="134" t="s">
        <v>116</v>
      </c>
      <c r="AH7" s="134" t="s">
        <v>131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88" t="s">
        <v>21</v>
      </c>
      <c r="E8" s="299" t="s">
        <v>37</v>
      </c>
      <c r="F8" s="289" t="s">
        <v>42</v>
      </c>
      <c r="G8" s="290" t="s">
        <v>21</v>
      </c>
      <c r="H8" s="291" t="s">
        <v>42</v>
      </c>
      <c r="I8" s="293" t="s">
        <v>24</v>
      </c>
      <c r="J8" s="291" t="s">
        <v>34</v>
      </c>
      <c r="K8" s="298" t="s">
        <v>21</v>
      </c>
      <c r="L8" s="289" t="s">
        <v>36</v>
      </c>
      <c r="M8" s="379" t="s">
        <v>37</v>
      </c>
      <c r="N8" s="317" t="s">
        <v>36</v>
      </c>
      <c r="O8" s="291" t="s">
        <v>21</v>
      </c>
      <c r="P8" s="299" t="s">
        <v>28</v>
      </c>
      <c r="Q8" s="306" t="s">
        <v>34</v>
      </c>
      <c r="R8" s="369" t="s">
        <v>21</v>
      </c>
      <c r="S8" s="307" t="s">
        <v>21</v>
      </c>
      <c r="T8" s="289" t="s">
        <v>36</v>
      </c>
      <c r="U8" s="164" t="s">
        <v>42</v>
      </c>
      <c r="V8" s="291" t="s">
        <v>36</v>
      </c>
      <c r="W8" s="291" t="s">
        <v>24</v>
      </c>
      <c r="X8" s="382" t="s">
        <v>34</v>
      </c>
      <c r="Y8" s="288" t="s">
        <v>21</v>
      </c>
      <c r="Z8" s="293" t="s">
        <v>36</v>
      </c>
      <c r="AA8" s="293" t="s">
        <v>42</v>
      </c>
      <c r="AB8" s="291" t="s">
        <v>36</v>
      </c>
      <c r="AC8" s="291" t="s">
        <v>21</v>
      </c>
      <c r="AD8" s="288" t="s">
        <v>28</v>
      </c>
      <c r="AE8" s="147" t="s">
        <v>34</v>
      </c>
      <c r="AF8" s="391" t="s">
        <v>42</v>
      </c>
      <c r="AG8" s="107" t="s">
        <v>36</v>
      </c>
      <c r="AH8" s="107" t="s">
        <v>42</v>
      </c>
      <c r="AI8" s="99">
        <f t="shared" ref="AI8:AI21" si="2">SUM(AO8)</f>
        <v>8</v>
      </c>
      <c r="AJ8" s="100">
        <f t="shared" ref="AJ8:AJ23" si="3">COUNTIF(D8:AH8,"有")</f>
        <v>0</v>
      </c>
      <c r="AK8" s="101">
        <f t="shared" ref="AK8:AK21" si="4">SUM(AP8:AQ8)</f>
        <v>4</v>
      </c>
      <c r="AL8" s="102" t="s">
        <v>38</v>
      </c>
      <c r="AM8" s="103"/>
      <c r="AN8" s="55">
        <f>COUNTIF(D8:AH8,"日")</f>
        <v>2</v>
      </c>
      <c r="AO8" s="55">
        <f>COUNTIF(D8:AH8,"ヤ")</f>
        <v>8</v>
      </c>
      <c r="AP8" s="55">
        <f>COUNTIF(D8:AH8,"2－")</f>
        <v>2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0</v>
      </c>
      <c r="AV8" s="55">
        <f>COUNTIF(D8:AN8,"3オ")</f>
        <v>7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39</v>
      </c>
      <c r="D9" s="288" t="s">
        <v>40</v>
      </c>
      <c r="E9" s="293" t="s">
        <v>42</v>
      </c>
      <c r="F9" s="337" t="s">
        <v>24</v>
      </c>
      <c r="G9" s="291" t="s">
        <v>34</v>
      </c>
      <c r="H9" s="291" t="s">
        <v>21</v>
      </c>
      <c r="I9" s="291" t="s">
        <v>42</v>
      </c>
      <c r="J9" s="291" t="s">
        <v>36</v>
      </c>
      <c r="K9" s="291" t="s">
        <v>21</v>
      </c>
      <c r="L9" s="291" t="s">
        <v>28</v>
      </c>
      <c r="M9" s="291" t="s">
        <v>34</v>
      </c>
      <c r="N9" s="149" t="s">
        <v>21</v>
      </c>
      <c r="O9" s="291" t="s">
        <v>42</v>
      </c>
      <c r="P9" s="380" t="s">
        <v>21</v>
      </c>
      <c r="Q9" s="384" t="s">
        <v>21</v>
      </c>
      <c r="R9" s="347" t="s">
        <v>42</v>
      </c>
      <c r="S9" s="385" t="s">
        <v>42</v>
      </c>
      <c r="T9" s="386" t="s">
        <v>42</v>
      </c>
      <c r="U9" s="288" t="s">
        <v>21</v>
      </c>
      <c r="V9" s="291" t="s">
        <v>21</v>
      </c>
      <c r="W9" s="293" t="s">
        <v>35</v>
      </c>
      <c r="X9" s="387" t="s">
        <v>35</v>
      </c>
      <c r="Y9" s="288" t="s">
        <v>21</v>
      </c>
      <c r="Z9" s="392" t="s">
        <v>35</v>
      </c>
      <c r="AA9" s="392" t="s">
        <v>35</v>
      </c>
      <c r="AB9" s="392" t="s">
        <v>35</v>
      </c>
      <c r="AC9" s="381" t="s">
        <v>35</v>
      </c>
      <c r="AD9" s="392" t="s">
        <v>35</v>
      </c>
      <c r="AE9" s="393" t="s">
        <v>35</v>
      </c>
      <c r="AF9" s="392" t="s">
        <v>35</v>
      </c>
      <c r="AG9" s="381" t="s">
        <v>21</v>
      </c>
      <c r="AH9" s="392" t="s">
        <v>35</v>
      </c>
      <c r="AI9" s="99">
        <f t="shared" si="2"/>
        <v>9</v>
      </c>
      <c r="AJ9" s="100">
        <f t="shared" si="3"/>
        <v>10</v>
      </c>
      <c r="AK9" s="101">
        <f t="shared" si="4"/>
        <v>2</v>
      </c>
      <c r="AL9" s="102" t="s">
        <v>38</v>
      </c>
      <c r="AM9" s="103"/>
      <c r="AN9" s="55">
        <f>COUNTIF(D9:AH9,"日")</f>
        <v>0</v>
      </c>
      <c r="AO9" s="55">
        <f>COUNTIF(D9:AH9,"ヤ")</f>
        <v>9</v>
      </c>
      <c r="AP9" s="55">
        <f>COUNTIF(D9:AH9,"2－")</f>
        <v>1</v>
      </c>
      <c r="AQ9" s="55">
        <f>COUNTIF(D9:AH9,"3－")</f>
        <v>1</v>
      </c>
      <c r="AR9">
        <f>COUNTIF(E9:AI9,"有")</f>
        <v>10</v>
      </c>
      <c r="AS9" s="55">
        <f>COUNTIF(D9:AL9,"2早")</f>
        <v>1</v>
      </c>
      <c r="AT9" s="55">
        <f>COUNTIF(B9:AL9,"2オ")</f>
        <v>6</v>
      </c>
      <c r="AU9" s="55">
        <f>COUNTIF(D9:AM9,"3早")</f>
        <v>0</v>
      </c>
      <c r="AV9" s="55">
        <f>COUNTIF(D9:AN9,"3オ")</f>
        <v>1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288" t="s">
        <v>37</v>
      </c>
      <c r="E10" s="291" t="s">
        <v>21</v>
      </c>
      <c r="F10" s="291" t="s">
        <v>37</v>
      </c>
      <c r="G10" s="288" t="s">
        <v>37</v>
      </c>
      <c r="H10" s="293" t="s">
        <v>37</v>
      </c>
      <c r="I10" s="381" t="s">
        <v>37</v>
      </c>
      <c r="J10" s="382" t="s">
        <v>37</v>
      </c>
      <c r="K10" s="291" t="s">
        <v>37</v>
      </c>
      <c r="L10" s="288" t="s">
        <v>37</v>
      </c>
      <c r="M10" s="292" t="s">
        <v>21</v>
      </c>
      <c r="N10" s="317" t="s">
        <v>21</v>
      </c>
      <c r="O10" s="291" t="s">
        <v>37</v>
      </c>
      <c r="P10" s="291" t="s">
        <v>41</v>
      </c>
      <c r="Q10" s="337" t="s">
        <v>37</v>
      </c>
      <c r="R10" s="337" t="s">
        <v>21</v>
      </c>
      <c r="S10" s="388" t="s">
        <v>37</v>
      </c>
      <c r="T10" s="381" t="s">
        <v>21</v>
      </c>
      <c r="U10" s="143" t="s">
        <v>21</v>
      </c>
      <c r="V10" s="288" t="s">
        <v>37</v>
      </c>
      <c r="W10" s="291" t="s">
        <v>41</v>
      </c>
      <c r="X10" s="291" t="s">
        <v>21</v>
      </c>
      <c r="Y10" s="334" t="s">
        <v>21</v>
      </c>
      <c r="Z10" s="334" t="s">
        <v>35</v>
      </c>
      <c r="AA10" s="334" t="s">
        <v>35</v>
      </c>
      <c r="AB10" s="292" t="s">
        <v>21</v>
      </c>
      <c r="AC10" s="288" t="s">
        <v>41</v>
      </c>
      <c r="AD10" s="392" t="s">
        <v>36</v>
      </c>
      <c r="AE10" s="394" t="s">
        <v>71</v>
      </c>
      <c r="AF10" s="392" t="s">
        <v>36</v>
      </c>
      <c r="AG10" s="334" t="s">
        <v>42</v>
      </c>
      <c r="AH10" s="323" t="s">
        <v>36</v>
      </c>
      <c r="AI10" s="99">
        <f t="shared" si="2"/>
        <v>9</v>
      </c>
      <c r="AJ10" s="100">
        <f t="shared" si="3"/>
        <v>2</v>
      </c>
      <c r="AK10" s="101">
        <f t="shared" si="4"/>
        <v>0</v>
      </c>
      <c r="AL10" s="102" t="s">
        <v>38</v>
      </c>
      <c r="AM10" s="103"/>
      <c r="AN10" s="55">
        <f>COUNTIF(D10:AH10,"日")</f>
        <v>12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2</v>
      </c>
      <c r="AS10" s="55">
        <f>COUNTIF(D10:AL10,"2早")</f>
        <v>0</v>
      </c>
      <c r="AT10" s="55">
        <f>COUNTIF(B10:AL10,"2オ")</f>
        <v>2</v>
      </c>
      <c r="AU10" s="55">
        <f>COUNTIF(D10:AM10,"3早")</f>
        <v>3</v>
      </c>
      <c r="AV10" s="55">
        <f>COUNTIF(D10:AN10,"3オ")</f>
        <v>3</v>
      </c>
      <c r="AW10" s="55">
        <f>COUNTIF(F10:AP10,"10:00")</f>
        <v>0</v>
      </c>
    </row>
    <row r="11" spans="1:49" ht="14">
      <c r="A11" s="19"/>
      <c r="B11" s="20"/>
      <c r="C11" s="21" t="s">
        <v>88</v>
      </c>
      <c r="D11" s="288"/>
      <c r="E11" s="291"/>
      <c r="F11" s="291"/>
      <c r="G11" s="291"/>
      <c r="H11" s="291"/>
      <c r="I11" s="291"/>
      <c r="J11" s="291"/>
      <c r="K11" s="291"/>
      <c r="L11" s="291"/>
      <c r="M11" s="291"/>
      <c r="N11" s="317"/>
      <c r="O11" s="291"/>
      <c r="P11" s="291"/>
      <c r="Q11" s="291"/>
      <c r="R11" s="291"/>
      <c r="S11" s="291"/>
      <c r="T11" s="291"/>
      <c r="U11" s="288"/>
      <c r="V11" s="291"/>
      <c r="W11" s="291"/>
      <c r="X11" s="387" t="s">
        <v>37</v>
      </c>
      <c r="Y11" s="291"/>
      <c r="Z11" s="291"/>
      <c r="AA11" s="391" t="s">
        <v>40</v>
      </c>
      <c r="AB11" s="288"/>
      <c r="AC11" s="391" t="s">
        <v>40</v>
      </c>
      <c r="AD11" s="291"/>
      <c r="AE11" s="394" t="s">
        <v>37</v>
      </c>
      <c r="AF11" s="288"/>
      <c r="AG11" s="288"/>
      <c r="AH11" s="323" t="s">
        <v>41</v>
      </c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07" t="s">
        <v>34</v>
      </c>
      <c r="E12" s="291" t="s">
        <v>21</v>
      </c>
      <c r="F12" s="291" t="s">
        <v>40</v>
      </c>
      <c r="G12" s="291" t="s">
        <v>40</v>
      </c>
      <c r="H12" s="291" t="s">
        <v>21</v>
      </c>
      <c r="I12" s="292" t="s">
        <v>21</v>
      </c>
      <c r="J12" s="291" t="s">
        <v>42</v>
      </c>
      <c r="K12" s="291" t="s">
        <v>24</v>
      </c>
      <c r="L12" s="291" t="s">
        <v>34</v>
      </c>
      <c r="M12" s="293" t="s">
        <v>21</v>
      </c>
      <c r="N12" s="317" t="s">
        <v>24</v>
      </c>
      <c r="O12" s="291" t="s">
        <v>34</v>
      </c>
      <c r="P12" s="293" t="s">
        <v>24</v>
      </c>
      <c r="Q12" s="291" t="s">
        <v>34</v>
      </c>
      <c r="R12" s="291" t="s">
        <v>21</v>
      </c>
      <c r="S12" s="381" t="s">
        <v>40</v>
      </c>
      <c r="T12" s="381" t="s">
        <v>40</v>
      </c>
      <c r="U12" s="107" t="s">
        <v>24</v>
      </c>
      <c r="V12" s="291" t="s">
        <v>34</v>
      </c>
      <c r="W12" s="291" t="s">
        <v>21</v>
      </c>
      <c r="X12" s="382" t="s">
        <v>24</v>
      </c>
      <c r="Y12" s="291" t="s">
        <v>34</v>
      </c>
      <c r="Z12" s="334" t="s">
        <v>42</v>
      </c>
      <c r="AA12" s="291" t="s">
        <v>24</v>
      </c>
      <c r="AB12" s="291" t="s">
        <v>34</v>
      </c>
      <c r="AC12" s="292" t="s">
        <v>21</v>
      </c>
      <c r="AD12" s="291" t="s">
        <v>24</v>
      </c>
      <c r="AE12" s="291" t="s">
        <v>34</v>
      </c>
      <c r="AF12" s="288" t="s">
        <v>21</v>
      </c>
      <c r="AG12" s="334" t="s">
        <v>21</v>
      </c>
      <c r="AH12" s="334" t="s">
        <v>40</v>
      </c>
      <c r="AI12" s="99">
        <f t="shared" si="2"/>
        <v>9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1" si="5">COUNTIF(D12:AH12,"日")</f>
        <v>0</v>
      </c>
      <c r="AO12" s="55">
        <f t="shared" ref="AO12:AO27" si="6">COUNTIF(D12:AH12,"ヤ")</f>
        <v>9</v>
      </c>
      <c r="AP12" s="55">
        <f t="shared" ref="AP12:AP27" si="7">COUNTIF(D12:AH12,"2－")</f>
        <v>7</v>
      </c>
      <c r="AQ12" s="55">
        <f t="shared" ref="AQ12:AQ27" si="8">COUNTIF(D12:AH12,"3－")</f>
        <v>0</v>
      </c>
      <c r="AR12">
        <f t="shared" ref="AR12:AR27" si="9">COUNTIF(E12:AI12,"有")</f>
        <v>0</v>
      </c>
      <c r="AS12" s="55">
        <f>COUNTIF(H12:AL12,"2早")</f>
        <v>3</v>
      </c>
      <c r="AT12" s="55">
        <f t="shared" ref="AT12:AT21" si="10">COUNTIF(B12:AL12,"2オ")</f>
        <v>2</v>
      </c>
      <c r="AU12" s="55">
        <f t="shared" ref="AU12:AU21" si="11">COUNTIF(D12:AM12,"3早")</f>
        <v>0</v>
      </c>
      <c r="AV12" s="55">
        <f t="shared" ref="AV12:AV21" si="12">COUNTIF(D12:AN12,"3オ")</f>
        <v>0</v>
      </c>
      <c r="AW12" s="55">
        <f t="shared" ref="AW12:AW21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43" t="s">
        <v>21</v>
      </c>
      <c r="E13" s="291" t="s">
        <v>41</v>
      </c>
      <c r="F13" s="292" t="s">
        <v>21</v>
      </c>
      <c r="G13" s="291" t="s">
        <v>36</v>
      </c>
      <c r="H13" s="291" t="s">
        <v>28</v>
      </c>
      <c r="I13" s="288" t="s">
        <v>34</v>
      </c>
      <c r="J13" s="293" t="s">
        <v>21</v>
      </c>
      <c r="K13" s="291" t="s">
        <v>42</v>
      </c>
      <c r="L13" s="291" t="s">
        <v>21</v>
      </c>
      <c r="M13" s="293" t="s">
        <v>41</v>
      </c>
      <c r="N13" s="317" t="s">
        <v>28</v>
      </c>
      <c r="O13" s="291" t="s">
        <v>34</v>
      </c>
      <c r="P13" s="292" t="s">
        <v>21</v>
      </c>
      <c r="Q13" s="291" t="s">
        <v>41</v>
      </c>
      <c r="R13" s="291" t="s">
        <v>36</v>
      </c>
      <c r="S13" s="291" t="s">
        <v>28</v>
      </c>
      <c r="T13" s="291" t="s">
        <v>34</v>
      </c>
      <c r="U13" s="288" t="s">
        <v>21</v>
      </c>
      <c r="V13" s="291" t="s">
        <v>28</v>
      </c>
      <c r="W13" s="291" t="s">
        <v>34</v>
      </c>
      <c r="X13" s="291" t="s">
        <v>21</v>
      </c>
      <c r="Y13" s="291" t="s">
        <v>28</v>
      </c>
      <c r="Z13" s="291" t="s">
        <v>34</v>
      </c>
      <c r="AA13" s="293" t="s">
        <v>21</v>
      </c>
      <c r="AB13" s="391" t="s">
        <v>28</v>
      </c>
      <c r="AC13" s="391" t="s">
        <v>34</v>
      </c>
      <c r="AD13" s="389" t="s">
        <v>21</v>
      </c>
      <c r="AE13" s="291" t="s">
        <v>28</v>
      </c>
      <c r="AF13" s="288" t="s">
        <v>34</v>
      </c>
      <c r="AG13" s="381" t="s">
        <v>28</v>
      </c>
      <c r="AH13" s="381" t="s">
        <v>34</v>
      </c>
      <c r="AI13" s="99">
        <f t="shared" si="2"/>
        <v>9</v>
      </c>
      <c r="AJ13" s="100">
        <f t="shared" si="3"/>
        <v>0</v>
      </c>
      <c r="AK13" s="101">
        <f t="shared" si="4"/>
        <v>8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8</v>
      </c>
      <c r="AR13">
        <f t="shared" si="9"/>
        <v>0</v>
      </c>
      <c r="AS13" s="55">
        <f t="shared" ref="AS13:AS21" si="14">COUNTIF(D13:AL13,"2早")</f>
        <v>0</v>
      </c>
      <c r="AT13" s="55">
        <f t="shared" si="10"/>
        <v>1</v>
      </c>
      <c r="AU13" s="55">
        <f t="shared" si="11"/>
        <v>3</v>
      </c>
      <c r="AV13" s="55">
        <f t="shared" si="12"/>
        <v>2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288" t="s">
        <v>34</v>
      </c>
      <c r="E14" s="291" t="s">
        <v>21</v>
      </c>
      <c r="F14" s="291" t="s">
        <v>41</v>
      </c>
      <c r="G14" s="291" t="s">
        <v>42</v>
      </c>
      <c r="H14" s="291" t="s">
        <v>24</v>
      </c>
      <c r="I14" s="293" t="s">
        <v>34</v>
      </c>
      <c r="J14" s="292" t="s">
        <v>21</v>
      </c>
      <c r="K14" s="291" t="s">
        <v>36</v>
      </c>
      <c r="L14" s="291" t="s">
        <v>40</v>
      </c>
      <c r="M14" s="288" t="s">
        <v>35</v>
      </c>
      <c r="N14" s="149" t="s">
        <v>21</v>
      </c>
      <c r="O14" s="291" t="s">
        <v>41</v>
      </c>
      <c r="P14" s="291" t="s">
        <v>36</v>
      </c>
      <c r="Q14" s="291" t="s">
        <v>28</v>
      </c>
      <c r="R14" s="291" t="s">
        <v>34</v>
      </c>
      <c r="S14" s="291" t="s">
        <v>21</v>
      </c>
      <c r="T14" s="291" t="s">
        <v>24</v>
      </c>
      <c r="U14" s="288" t="s">
        <v>34</v>
      </c>
      <c r="V14" s="291" t="s">
        <v>21</v>
      </c>
      <c r="W14" s="291" t="s">
        <v>21</v>
      </c>
      <c r="X14" s="291" t="s">
        <v>40</v>
      </c>
      <c r="Y14" s="291" t="s">
        <v>41</v>
      </c>
      <c r="Z14" s="381" t="s">
        <v>28</v>
      </c>
      <c r="AA14" s="381" t="s">
        <v>34</v>
      </c>
      <c r="AB14" s="292" t="s">
        <v>21</v>
      </c>
      <c r="AC14" s="291" t="s">
        <v>28</v>
      </c>
      <c r="AD14" s="291" t="s">
        <v>34</v>
      </c>
      <c r="AE14" s="147" t="s">
        <v>21</v>
      </c>
      <c r="AF14" s="288" t="s">
        <v>28</v>
      </c>
      <c r="AG14" s="288" t="s">
        <v>34</v>
      </c>
      <c r="AH14" s="288" t="s">
        <v>21</v>
      </c>
      <c r="AI14" s="99">
        <f t="shared" si="2"/>
        <v>9</v>
      </c>
      <c r="AJ14" s="100">
        <f t="shared" si="3"/>
        <v>1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2</v>
      </c>
      <c r="AQ14" s="55">
        <f t="shared" si="8"/>
        <v>4</v>
      </c>
      <c r="AR14">
        <f t="shared" si="9"/>
        <v>1</v>
      </c>
      <c r="AS14" s="55">
        <f t="shared" si="14"/>
        <v>2</v>
      </c>
      <c r="AT14" s="55">
        <f t="shared" si="10"/>
        <v>1</v>
      </c>
      <c r="AU14" s="55">
        <f t="shared" si="11"/>
        <v>3</v>
      </c>
      <c r="AV14" s="55">
        <f t="shared" si="12"/>
        <v>2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07" t="s">
        <v>42</v>
      </c>
      <c r="E15" s="291" t="s">
        <v>24</v>
      </c>
      <c r="F15" s="291" t="s">
        <v>34</v>
      </c>
      <c r="G15" s="291" t="s">
        <v>21</v>
      </c>
      <c r="H15" s="291" t="s">
        <v>36</v>
      </c>
      <c r="I15" s="291" t="s">
        <v>21</v>
      </c>
      <c r="J15" s="291" t="s">
        <v>28</v>
      </c>
      <c r="K15" s="291" t="s">
        <v>34</v>
      </c>
      <c r="L15" s="291" t="s">
        <v>21</v>
      </c>
      <c r="M15" s="107" t="s">
        <v>36</v>
      </c>
      <c r="N15" s="317" t="s">
        <v>41</v>
      </c>
      <c r="O15" s="291" t="s">
        <v>28</v>
      </c>
      <c r="P15" s="291" t="s">
        <v>34</v>
      </c>
      <c r="Q15" s="291" t="s">
        <v>21</v>
      </c>
      <c r="R15" s="293" t="s">
        <v>41</v>
      </c>
      <c r="S15" s="389" t="s">
        <v>24</v>
      </c>
      <c r="T15" s="381" t="s">
        <v>34</v>
      </c>
      <c r="U15" s="288" t="s">
        <v>21</v>
      </c>
      <c r="V15" s="291" t="s">
        <v>24</v>
      </c>
      <c r="W15" s="293" t="s">
        <v>34</v>
      </c>
      <c r="X15" s="291" t="s">
        <v>21</v>
      </c>
      <c r="Y15" s="291" t="s">
        <v>40</v>
      </c>
      <c r="Z15" s="381" t="s">
        <v>40</v>
      </c>
      <c r="AA15" s="292" t="s">
        <v>21</v>
      </c>
      <c r="AB15" s="292" t="s">
        <v>21</v>
      </c>
      <c r="AC15" s="395" t="s">
        <v>42</v>
      </c>
      <c r="AD15" s="291" t="s">
        <v>40</v>
      </c>
      <c r="AE15" s="291" t="s">
        <v>36</v>
      </c>
      <c r="AF15" s="288" t="s">
        <v>21</v>
      </c>
      <c r="AG15" s="288" t="s">
        <v>24</v>
      </c>
      <c r="AH15" s="288" t="s">
        <v>34</v>
      </c>
      <c r="AI15" s="99">
        <f t="shared" si="2"/>
        <v>9</v>
      </c>
      <c r="AJ15" s="100">
        <f t="shared" si="3"/>
        <v>0</v>
      </c>
      <c r="AK15" s="101">
        <f t="shared" si="4"/>
        <v>6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4</v>
      </c>
      <c r="AQ15" s="55">
        <f t="shared" si="8"/>
        <v>2</v>
      </c>
      <c r="AR15">
        <f t="shared" si="9"/>
        <v>0</v>
      </c>
      <c r="AS15" s="55">
        <f t="shared" si="14"/>
        <v>3</v>
      </c>
      <c r="AT15" s="55">
        <f t="shared" si="10"/>
        <v>2</v>
      </c>
      <c r="AU15" s="55">
        <f t="shared" si="11"/>
        <v>2</v>
      </c>
      <c r="AV15" s="55">
        <f t="shared" si="12"/>
        <v>3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288" t="s">
        <v>36</v>
      </c>
      <c r="E16" s="291" t="s">
        <v>28</v>
      </c>
      <c r="F16" s="291" t="s">
        <v>34</v>
      </c>
      <c r="G16" s="291" t="s">
        <v>21</v>
      </c>
      <c r="H16" s="291" t="s">
        <v>40</v>
      </c>
      <c r="I16" s="291" t="s">
        <v>36</v>
      </c>
      <c r="J16" s="291" t="s">
        <v>24</v>
      </c>
      <c r="K16" s="291" t="s">
        <v>34</v>
      </c>
      <c r="L16" s="291" t="s">
        <v>21</v>
      </c>
      <c r="M16" s="291" t="s">
        <v>28</v>
      </c>
      <c r="N16" s="317" t="s">
        <v>34</v>
      </c>
      <c r="O16" s="292" t="s">
        <v>21</v>
      </c>
      <c r="P16" s="288" t="s">
        <v>42</v>
      </c>
      <c r="Q16" s="291" t="s">
        <v>42</v>
      </c>
      <c r="R16" s="291" t="s">
        <v>21</v>
      </c>
      <c r="S16" s="293" t="s">
        <v>41</v>
      </c>
      <c r="T16" s="293" t="s">
        <v>28</v>
      </c>
      <c r="U16" s="107" t="s">
        <v>34</v>
      </c>
      <c r="V16" s="291" t="s">
        <v>21</v>
      </c>
      <c r="W16" s="291" t="s">
        <v>40</v>
      </c>
      <c r="X16" s="291" t="s">
        <v>41</v>
      </c>
      <c r="Y16" s="291" t="s">
        <v>21</v>
      </c>
      <c r="Z16" s="291" t="s">
        <v>24</v>
      </c>
      <c r="AA16" s="291" t="s">
        <v>34</v>
      </c>
      <c r="AB16" s="391" t="s">
        <v>24</v>
      </c>
      <c r="AC16" s="391" t="s">
        <v>34</v>
      </c>
      <c r="AD16" s="396" t="s">
        <v>41</v>
      </c>
      <c r="AE16" s="291" t="s">
        <v>41</v>
      </c>
      <c r="AF16" s="288" t="s">
        <v>40</v>
      </c>
      <c r="AG16" s="288" t="s">
        <v>21</v>
      </c>
      <c r="AH16" s="288" t="s">
        <v>21</v>
      </c>
      <c r="AI16" s="99">
        <f t="shared" si="2"/>
        <v>8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8</v>
      </c>
      <c r="AP16" s="55">
        <f t="shared" si="7"/>
        <v>3</v>
      </c>
      <c r="AQ16" s="55">
        <f t="shared" si="8"/>
        <v>3</v>
      </c>
      <c r="AR16">
        <f t="shared" si="9"/>
        <v>0</v>
      </c>
      <c r="AS16" s="55">
        <f t="shared" si="14"/>
        <v>3</v>
      </c>
      <c r="AT16" s="55">
        <f t="shared" si="10"/>
        <v>2</v>
      </c>
      <c r="AU16" s="55">
        <f t="shared" si="11"/>
        <v>4</v>
      </c>
      <c r="AV16" s="55">
        <f t="shared" si="12"/>
        <v>2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07" t="s">
        <v>24</v>
      </c>
      <c r="E17" s="293" t="s">
        <v>34</v>
      </c>
      <c r="F17" s="292" t="s">
        <v>21</v>
      </c>
      <c r="G17" s="293" t="s">
        <v>41</v>
      </c>
      <c r="H17" s="291" t="s">
        <v>41</v>
      </c>
      <c r="I17" s="291" t="s">
        <v>28</v>
      </c>
      <c r="J17" s="291" t="s">
        <v>34</v>
      </c>
      <c r="K17" s="291" t="s">
        <v>21</v>
      </c>
      <c r="L17" s="291" t="s">
        <v>24</v>
      </c>
      <c r="M17" s="291" t="s">
        <v>34</v>
      </c>
      <c r="N17" s="149" t="s">
        <v>35</v>
      </c>
      <c r="O17" s="292" t="s">
        <v>35</v>
      </c>
      <c r="P17" s="383" t="s">
        <v>21</v>
      </c>
      <c r="Q17" s="292" t="s">
        <v>21</v>
      </c>
      <c r="R17" s="292" t="s">
        <v>21</v>
      </c>
      <c r="S17" s="291" t="s">
        <v>36</v>
      </c>
      <c r="T17" s="291" t="s">
        <v>21</v>
      </c>
      <c r="U17" s="288" t="s">
        <v>28</v>
      </c>
      <c r="V17" s="291" t="s">
        <v>34</v>
      </c>
      <c r="W17" s="291" t="s">
        <v>21</v>
      </c>
      <c r="X17" s="291" t="s">
        <v>36</v>
      </c>
      <c r="Y17" s="291" t="s">
        <v>36</v>
      </c>
      <c r="Z17" s="292" t="s">
        <v>21</v>
      </c>
      <c r="AA17" s="291" t="s">
        <v>36</v>
      </c>
      <c r="AB17" s="391" t="s">
        <v>42</v>
      </c>
      <c r="AC17" s="291" t="s">
        <v>36</v>
      </c>
      <c r="AD17" s="291" t="s">
        <v>21</v>
      </c>
      <c r="AE17" s="291" t="s">
        <v>40</v>
      </c>
      <c r="AF17" s="288" t="s">
        <v>24</v>
      </c>
      <c r="AG17" s="288" t="s">
        <v>34</v>
      </c>
      <c r="AH17" s="391" t="s">
        <v>28</v>
      </c>
      <c r="AI17" s="99">
        <f t="shared" si="2"/>
        <v>9</v>
      </c>
      <c r="AJ17" s="100">
        <f t="shared" si="3"/>
        <v>2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>
        <f t="shared" si="9"/>
        <v>2</v>
      </c>
      <c r="AS17" s="55">
        <f t="shared" si="14"/>
        <v>1</v>
      </c>
      <c r="AT17" s="55">
        <f t="shared" si="10"/>
        <v>1</v>
      </c>
      <c r="AU17" s="55">
        <f t="shared" si="11"/>
        <v>2</v>
      </c>
      <c r="AV17" s="55">
        <f t="shared" si="12"/>
        <v>5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107" t="s">
        <v>28</v>
      </c>
      <c r="E18" s="293" t="s">
        <v>34</v>
      </c>
      <c r="F18" s="291" t="s">
        <v>21</v>
      </c>
      <c r="G18" s="291" t="s">
        <v>24</v>
      </c>
      <c r="H18" s="291" t="s">
        <v>34</v>
      </c>
      <c r="I18" s="291" t="s">
        <v>21</v>
      </c>
      <c r="J18" s="291" t="s">
        <v>41</v>
      </c>
      <c r="K18" s="291" t="s">
        <v>28</v>
      </c>
      <c r="L18" s="337" t="s">
        <v>34</v>
      </c>
      <c r="M18" s="291" t="s">
        <v>21</v>
      </c>
      <c r="N18" s="317" t="s">
        <v>42</v>
      </c>
      <c r="O18" s="291" t="s">
        <v>36</v>
      </c>
      <c r="P18" s="292" t="s">
        <v>21</v>
      </c>
      <c r="Q18" s="390" t="s">
        <v>21</v>
      </c>
      <c r="R18" s="291" t="s">
        <v>24</v>
      </c>
      <c r="S18" s="291" t="s">
        <v>34</v>
      </c>
      <c r="T18" s="292" t="s">
        <v>21</v>
      </c>
      <c r="U18" s="288" t="s">
        <v>40</v>
      </c>
      <c r="V18" s="291" t="s">
        <v>41</v>
      </c>
      <c r="W18" s="291" t="s">
        <v>28</v>
      </c>
      <c r="X18" s="291" t="s">
        <v>34</v>
      </c>
      <c r="Y18" s="291" t="s">
        <v>21</v>
      </c>
      <c r="Z18" s="291" t="s">
        <v>41</v>
      </c>
      <c r="AA18" s="291" t="s">
        <v>28</v>
      </c>
      <c r="AB18" s="291" t="s">
        <v>34</v>
      </c>
      <c r="AC18" s="291" t="s">
        <v>21</v>
      </c>
      <c r="AD18" s="291" t="s">
        <v>42</v>
      </c>
      <c r="AE18" s="397" t="s">
        <v>24</v>
      </c>
      <c r="AF18" s="391" t="s">
        <v>34</v>
      </c>
      <c r="AG18" s="391" t="s">
        <v>40</v>
      </c>
      <c r="AH18" s="334" t="s">
        <v>24</v>
      </c>
      <c r="AI18" s="99">
        <f t="shared" si="2"/>
        <v>8</v>
      </c>
      <c r="AJ18" s="100">
        <f t="shared" si="3"/>
        <v>0</v>
      </c>
      <c r="AK18" s="101">
        <f t="shared" si="4"/>
        <v>8</v>
      </c>
      <c r="AL18" s="104" t="s">
        <v>48</v>
      </c>
      <c r="AM18" s="98"/>
      <c r="AN18" s="55">
        <f t="shared" si="5"/>
        <v>0</v>
      </c>
      <c r="AO18" s="55">
        <f t="shared" si="6"/>
        <v>8</v>
      </c>
      <c r="AP18" s="55">
        <f t="shared" si="7"/>
        <v>4</v>
      </c>
      <c r="AQ18" s="55">
        <f t="shared" si="8"/>
        <v>4</v>
      </c>
      <c r="AR18">
        <f t="shared" si="9"/>
        <v>0</v>
      </c>
      <c r="AS18" s="55">
        <f t="shared" si="14"/>
        <v>2</v>
      </c>
      <c r="AT18" s="55">
        <f t="shared" si="10"/>
        <v>2</v>
      </c>
      <c r="AU18" s="55">
        <f t="shared" si="11"/>
        <v>3</v>
      </c>
      <c r="AV18" s="55">
        <f t="shared" si="12"/>
        <v>1</v>
      </c>
      <c r="AW18" s="55">
        <f t="shared" si="13"/>
        <v>0</v>
      </c>
    </row>
    <row r="19" spans="1:49" ht="14">
      <c r="A19" s="19" t="s">
        <v>46</v>
      </c>
      <c r="B19" s="34" t="s">
        <v>32</v>
      </c>
      <c r="C19" s="32" t="s">
        <v>57</v>
      </c>
      <c r="D19" s="288" t="s">
        <v>21</v>
      </c>
      <c r="E19" s="291" t="s">
        <v>40</v>
      </c>
      <c r="F19" s="291" t="s">
        <v>36</v>
      </c>
      <c r="G19" s="291" t="s">
        <v>28</v>
      </c>
      <c r="H19" s="291" t="s">
        <v>34</v>
      </c>
      <c r="I19" s="292" t="s">
        <v>21</v>
      </c>
      <c r="J19" s="292" t="s">
        <v>21</v>
      </c>
      <c r="K19" s="291" t="s">
        <v>41</v>
      </c>
      <c r="L19" s="291" t="s">
        <v>41</v>
      </c>
      <c r="M19" s="293" t="s">
        <v>42</v>
      </c>
      <c r="N19" s="317" t="s">
        <v>21</v>
      </c>
      <c r="O19" s="291" t="s">
        <v>24</v>
      </c>
      <c r="P19" s="291" t="s">
        <v>34</v>
      </c>
      <c r="Q19" s="291" t="s">
        <v>24</v>
      </c>
      <c r="R19" s="107" t="s">
        <v>34</v>
      </c>
      <c r="S19" s="293" t="s">
        <v>21</v>
      </c>
      <c r="T19" s="291" t="s">
        <v>41</v>
      </c>
      <c r="U19" s="107" t="s">
        <v>36</v>
      </c>
      <c r="V19" s="291" t="s">
        <v>21</v>
      </c>
      <c r="W19" s="291" t="s">
        <v>36</v>
      </c>
      <c r="X19" s="291" t="s">
        <v>28</v>
      </c>
      <c r="Y19" s="291" t="s">
        <v>34</v>
      </c>
      <c r="Z19" s="291" t="s">
        <v>21</v>
      </c>
      <c r="AA19" s="334" t="s">
        <v>41</v>
      </c>
      <c r="AB19" s="334" t="s">
        <v>41</v>
      </c>
      <c r="AC19" s="291" t="s">
        <v>24</v>
      </c>
      <c r="AD19" s="291" t="s">
        <v>34</v>
      </c>
      <c r="AE19" s="291" t="s">
        <v>21</v>
      </c>
      <c r="AF19" s="323" t="s">
        <v>41</v>
      </c>
      <c r="AG19" s="288" t="s">
        <v>41</v>
      </c>
      <c r="AH19" s="323" t="s">
        <v>21</v>
      </c>
      <c r="AI19" s="99">
        <f t="shared" si="2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2</v>
      </c>
      <c r="AR19">
        <f t="shared" si="9"/>
        <v>0</v>
      </c>
      <c r="AS19" s="55">
        <f t="shared" si="14"/>
        <v>1</v>
      </c>
      <c r="AT19" s="55">
        <f t="shared" si="10"/>
        <v>1</v>
      </c>
      <c r="AU19" s="55">
        <f t="shared" si="11"/>
        <v>7</v>
      </c>
      <c r="AV19" s="55">
        <f t="shared" si="12"/>
        <v>3</v>
      </c>
      <c r="AW19" s="55">
        <f t="shared" si="13"/>
        <v>0</v>
      </c>
    </row>
    <row r="20" spans="1:49" ht="14">
      <c r="A20" s="294" t="s">
        <v>46</v>
      </c>
      <c r="B20" s="37" t="s">
        <v>32</v>
      </c>
      <c r="C20" s="38" t="s">
        <v>129</v>
      </c>
      <c r="D20" s="288" t="s">
        <v>41</v>
      </c>
      <c r="E20" s="291" t="s">
        <v>36</v>
      </c>
      <c r="F20" s="107" t="s">
        <v>28</v>
      </c>
      <c r="G20" s="291" t="s">
        <v>34</v>
      </c>
      <c r="H20" s="291" t="s">
        <v>21</v>
      </c>
      <c r="I20" s="291" t="s">
        <v>41</v>
      </c>
      <c r="J20" s="292" t="s">
        <v>21</v>
      </c>
      <c r="K20" s="291" t="s">
        <v>40</v>
      </c>
      <c r="L20" s="291" t="s">
        <v>42</v>
      </c>
      <c r="M20" s="291" t="s">
        <v>24</v>
      </c>
      <c r="N20" s="317" t="s">
        <v>34</v>
      </c>
      <c r="O20" s="291" t="s">
        <v>21</v>
      </c>
      <c r="P20" s="291" t="s">
        <v>40</v>
      </c>
      <c r="Q20" s="291" t="s">
        <v>36</v>
      </c>
      <c r="R20" s="291" t="s">
        <v>28</v>
      </c>
      <c r="S20" s="293" t="s">
        <v>34</v>
      </c>
      <c r="T20" s="293" t="s">
        <v>21</v>
      </c>
      <c r="U20" s="288" t="s">
        <v>41</v>
      </c>
      <c r="V20" s="291" t="s">
        <v>40</v>
      </c>
      <c r="W20" s="292" t="s">
        <v>21</v>
      </c>
      <c r="X20" s="292" t="s">
        <v>21</v>
      </c>
      <c r="Y20" s="391" t="s">
        <v>35</v>
      </c>
      <c r="Z20" s="391" t="s">
        <v>35</v>
      </c>
      <c r="AA20" s="291" t="s">
        <v>21</v>
      </c>
      <c r="AB20" s="391" t="s">
        <v>35</v>
      </c>
      <c r="AC20" s="391" t="s">
        <v>35</v>
      </c>
      <c r="AD20" s="288" t="s">
        <v>21</v>
      </c>
      <c r="AE20" s="397" t="s">
        <v>35</v>
      </c>
      <c r="AF20" s="391" t="s">
        <v>35</v>
      </c>
      <c r="AG20" s="288" t="s">
        <v>21</v>
      </c>
      <c r="AH20" s="395" t="s">
        <v>35</v>
      </c>
      <c r="AI20" s="99">
        <f t="shared" si="2"/>
        <v>9</v>
      </c>
      <c r="AJ20" s="100">
        <f t="shared" si="3"/>
        <v>7</v>
      </c>
      <c r="AK20" s="101">
        <f t="shared" si="4"/>
        <v>3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1</v>
      </c>
      <c r="AQ20" s="55">
        <f t="shared" si="8"/>
        <v>2</v>
      </c>
      <c r="AR20">
        <f t="shared" si="9"/>
        <v>7</v>
      </c>
      <c r="AS20" s="55">
        <f t="shared" si="14"/>
        <v>3</v>
      </c>
      <c r="AT20" s="55">
        <f t="shared" si="10"/>
        <v>1</v>
      </c>
      <c r="AU20" s="55">
        <f t="shared" si="11"/>
        <v>3</v>
      </c>
      <c r="AV20" s="55">
        <f t="shared" si="12"/>
        <v>2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9" t="s">
        <v>192</v>
      </c>
      <c r="D21" s="288" t="s">
        <v>37</v>
      </c>
      <c r="E21" s="291" t="s">
        <v>37</v>
      </c>
      <c r="F21" s="291" t="s">
        <v>40</v>
      </c>
      <c r="G21" s="291" t="s">
        <v>40</v>
      </c>
      <c r="H21" s="291" t="s">
        <v>21</v>
      </c>
      <c r="I21" s="291" t="s">
        <v>40</v>
      </c>
      <c r="J21" s="291" t="s">
        <v>40</v>
      </c>
      <c r="K21" s="291" t="s">
        <v>21</v>
      </c>
      <c r="L21" s="291" t="s">
        <v>21</v>
      </c>
      <c r="M21" s="291" t="s">
        <v>40</v>
      </c>
      <c r="N21" s="317" t="s">
        <v>40</v>
      </c>
      <c r="O21" s="291" t="s">
        <v>40</v>
      </c>
      <c r="P21" s="291" t="s">
        <v>21</v>
      </c>
      <c r="Q21" s="291" t="s">
        <v>40</v>
      </c>
      <c r="R21" s="291" t="s">
        <v>40</v>
      </c>
      <c r="S21" s="291" t="s">
        <v>42</v>
      </c>
      <c r="T21" s="291" t="s">
        <v>42</v>
      </c>
      <c r="U21" s="288" t="s">
        <v>21</v>
      </c>
      <c r="V21" s="291" t="s">
        <v>42</v>
      </c>
      <c r="W21" s="293" t="s">
        <v>42</v>
      </c>
      <c r="X21" s="291" t="s">
        <v>42</v>
      </c>
      <c r="Y21" s="291" t="s">
        <v>42</v>
      </c>
      <c r="Z21" s="291" t="s">
        <v>21</v>
      </c>
      <c r="AA21" s="397" t="s">
        <v>95</v>
      </c>
      <c r="AB21" s="397" t="s">
        <v>95</v>
      </c>
      <c r="AC21" s="397" t="s">
        <v>95</v>
      </c>
      <c r="AD21" s="291" t="s">
        <v>21</v>
      </c>
      <c r="AE21" s="291" t="s">
        <v>21</v>
      </c>
      <c r="AF21" s="397" t="s">
        <v>95</v>
      </c>
      <c r="AG21" s="397" t="s">
        <v>95</v>
      </c>
      <c r="AH21" s="288" t="s">
        <v>21</v>
      </c>
      <c r="AI21" s="99">
        <f t="shared" si="2"/>
        <v>9</v>
      </c>
      <c r="AJ21" s="100">
        <f t="shared" si="3"/>
        <v>0</v>
      </c>
      <c r="AK21" s="101">
        <f t="shared" si="4"/>
        <v>0</v>
      </c>
      <c r="AL21" s="104" t="s">
        <v>193</v>
      </c>
      <c r="AM21" s="98"/>
      <c r="AN21" s="55">
        <f t="shared" si="5"/>
        <v>2</v>
      </c>
      <c r="AO21" s="55">
        <f t="shared" si="6"/>
        <v>9</v>
      </c>
      <c r="AP21" s="55">
        <f t="shared" si="7"/>
        <v>0</v>
      </c>
      <c r="AQ21" s="55">
        <f t="shared" si="8"/>
        <v>0</v>
      </c>
      <c r="AR21">
        <f t="shared" si="9"/>
        <v>0</v>
      </c>
      <c r="AS21" s="55">
        <f t="shared" si="14"/>
        <v>9</v>
      </c>
      <c r="AT21" s="55">
        <f t="shared" si="10"/>
        <v>6</v>
      </c>
      <c r="AU21" s="55">
        <f t="shared" si="11"/>
        <v>0</v>
      </c>
      <c r="AV21" s="55">
        <f t="shared" si="12"/>
        <v>0</v>
      </c>
      <c r="AW21" s="55">
        <f t="shared" si="13"/>
        <v>0</v>
      </c>
    </row>
    <row r="22" spans="1:49" ht="14">
      <c r="A22" s="19"/>
      <c r="B22" s="367"/>
      <c r="C22" s="39" t="s">
        <v>79</v>
      </c>
      <c r="D22" s="107"/>
      <c r="E22" s="293"/>
      <c r="F22" s="293"/>
      <c r="G22" s="293"/>
      <c r="H22" s="293"/>
      <c r="I22" s="293"/>
      <c r="J22" s="293"/>
      <c r="K22" s="293"/>
      <c r="L22" s="293"/>
      <c r="M22" s="293"/>
      <c r="N22" s="148"/>
      <c r="O22" s="293"/>
      <c r="P22" s="293"/>
      <c r="Q22" s="293"/>
      <c r="R22" s="293"/>
      <c r="S22" s="293"/>
      <c r="T22" s="293"/>
      <c r="U22" s="107"/>
      <c r="V22" s="293"/>
      <c r="W22" s="293"/>
      <c r="X22" s="293"/>
      <c r="Y22" s="395" t="s">
        <v>24</v>
      </c>
      <c r="Z22" s="395" t="s">
        <v>34</v>
      </c>
      <c r="AA22" s="293"/>
      <c r="AB22" s="157" t="s">
        <v>40</v>
      </c>
      <c r="AC22" s="293"/>
      <c r="AD22" s="293"/>
      <c r="AE22" s="293"/>
      <c r="AF22" s="107"/>
      <c r="AG22" s="107"/>
      <c r="AH22" s="107"/>
      <c r="AI22" s="99">
        <f>SUM(AO24)</f>
        <v>0</v>
      </c>
      <c r="AJ22" s="100">
        <f t="shared" si="3"/>
        <v>0</v>
      </c>
      <c r="AK22" s="101">
        <f>SUM(AP24:AQ24)</f>
        <v>0</v>
      </c>
      <c r="AL22" s="373"/>
      <c r="AM22" s="98"/>
      <c r="AN22" s="55"/>
      <c r="AO22" s="55">
        <f t="shared" si="6"/>
        <v>0</v>
      </c>
      <c r="AP22" s="55">
        <f t="shared" si="7"/>
        <v>1</v>
      </c>
      <c r="AQ22" s="55">
        <f t="shared" si="8"/>
        <v>0</v>
      </c>
      <c r="AR22">
        <f t="shared" si="9"/>
        <v>0</v>
      </c>
    </row>
    <row r="23" spans="1:49" ht="14">
      <c r="A23" s="19"/>
      <c r="B23" s="295"/>
      <c r="C23" s="39"/>
      <c r="D23" s="107"/>
      <c r="E23" s="293"/>
      <c r="F23" s="293"/>
      <c r="G23" s="293"/>
      <c r="H23" s="293"/>
      <c r="I23" s="293"/>
      <c r="J23" s="293"/>
      <c r="K23" s="293"/>
      <c r="L23" s="293"/>
      <c r="M23" s="293"/>
      <c r="N23" s="148"/>
      <c r="O23" s="293"/>
      <c r="P23" s="293"/>
      <c r="Q23" s="293"/>
      <c r="R23" s="293"/>
      <c r="S23" s="293"/>
      <c r="T23" s="293"/>
      <c r="U23" s="107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228"/>
      <c r="AM23" s="98"/>
      <c r="AN23" s="55"/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46"/>
      <c r="AG24" s="106"/>
      <c r="AH24" s="107"/>
      <c r="AI24" s="108"/>
      <c r="AJ24" s="109"/>
      <c r="AK24" s="110"/>
      <c r="AL24" s="111"/>
      <c r="AM24" s="98"/>
      <c r="AN24" s="55">
        <f>COUNTIF(D23:AH23,"日")</f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9" t="s">
        <v>63</v>
      </c>
      <c r="B25" s="1259"/>
      <c r="C25" s="49"/>
      <c r="D25" s="1292"/>
      <c r="E25" s="1290"/>
      <c r="F25" s="1290"/>
      <c r="G25" s="1310"/>
      <c r="H25" s="1344"/>
      <c r="I25" s="1290"/>
      <c r="J25" s="1290" t="s">
        <v>163</v>
      </c>
      <c r="K25" s="1290"/>
      <c r="L25" s="1290" t="s">
        <v>164</v>
      </c>
      <c r="M25" s="1290" t="s">
        <v>67</v>
      </c>
      <c r="N25" s="1311"/>
      <c r="O25" s="1290"/>
      <c r="P25" s="1290"/>
      <c r="Q25" s="1311"/>
      <c r="R25" s="1291"/>
      <c r="S25" s="1290"/>
      <c r="T25" s="1290"/>
      <c r="U25" s="1290"/>
      <c r="V25" s="1290"/>
      <c r="W25" s="1290"/>
      <c r="X25" s="1290"/>
      <c r="Y25" s="1290"/>
      <c r="Z25" s="1290"/>
      <c r="AA25" s="1290"/>
      <c r="AB25" s="1290" t="s">
        <v>84</v>
      </c>
      <c r="AC25" s="1290"/>
      <c r="AD25" s="1290"/>
      <c r="AE25" s="1290"/>
      <c r="AF25" s="1311"/>
      <c r="AG25" s="112"/>
      <c r="AH25" s="1286"/>
      <c r="AI25" s="1333"/>
      <c r="AJ25" s="1334"/>
      <c r="AK25" s="1334"/>
      <c r="AL25" s="133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/>
      <c r="B26" s="1259"/>
      <c r="C26" s="49"/>
      <c r="D26" s="1292"/>
      <c r="E26" s="1290"/>
      <c r="F26" s="1290"/>
      <c r="G26" s="1310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/>
      <c r="AD26" s="1290"/>
      <c r="AE26" s="1290"/>
      <c r="AF26" s="1311"/>
      <c r="AG26" s="113"/>
      <c r="AH26" s="1287"/>
      <c r="AI26" s="1336"/>
      <c r="AJ26" s="1337"/>
      <c r="AK26" s="1337"/>
      <c r="AL26" s="1338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21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50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13"/>
      <c r="AH28" s="1287"/>
      <c r="AI28" s="1336"/>
      <c r="AJ28" s="1337"/>
      <c r="AK28" s="1337"/>
      <c r="AL28" s="1338"/>
    </row>
    <row r="29" spans="1:49" ht="14">
      <c r="A29" s="1259"/>
      <c r="B29" s="1259"/>
      <c r="C29" s="5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13"/>
      <c r="AH29" s="1287"/>
      <c r="AI29" s="1336"/>
      <c r="AJ29" s="1337"/>
      <c r="AK29" s="1337"/>
      <c r="AL29" s="1338"/>
    </row>
    <row r="30" spans="1:49" ht="14">
      <c r="A30" s="1259"/>
      <c r="B30" s="1259"/>
      <c r="C30" s="52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14"/>
      <c r="AH30" s="1288"/>
      <c r="AI30" s="1339"/>
      <c r="AJ30" s="1340"/>
      <c r="AK30" s="1340"/>
      <c r="AL30" s="1341"/>
    </row>
    <row r="31" spans="1:49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9" ht="14">
      <c r="C32" s="54">
        <v>0.27083333333333298</v>
      </c>
      <c r="D32" s="55">
        <f t="shared" ref="D32:AH32" si="15">COUNTIF(D7:D22,"6：30")</f>
        <v>0</v>
      </c>
      <c r="E32" s="55">
        <f t="shared" si="15"/>
        <v>0</v>
      </c>
      <c r="F32" s="55">
        <f t="shared" si="15"/>
        <v>0</v>
      </c>
      <c r="G32" s="55">
        <f t="shared" si="15"/>
        <v>0</v>
      </c>
      <c r="H32" s="55">
        <f t="shared" si="15"/>
        <v>0</v>
      </c>
      <c r="I32" s="55">
        <f t="shared" si="15"/>
        <v>0</v>
      </c>
      <c r="J32" s="55">
        <f t="shared" si="15"/>
        <v>0</v>
      </c>
      <c r="K32" s="55">
        <f t="shared" si="15"/>
        <v>0</v>
      </c>
      <c r="L32" s="55">
        <f t="shared" si="15"/>
        <v>0</v>
      </c>
      <c r="M32" s="55">
        <f t="shared" si="15"/>
        <v>0</v>
      </c>
      <c r="N32" s="55">
        <f t="shared" si="15"/>
        <v>0</v>
      </c>
      <c r="O32" s="55">
        <f t="shared" si="15"/>
        <v>0</v>
      </c>
      <c r="P32" s="55">
        <f t="shared" si="15"/>
        <v>0</v>
      </c>
      <c r="Q32" s="55">
        <f t="shared" si="15"/>
        <v>0</v>
      </c>
      <c r="R32" s="55">
        <f t="shared" si="15"/>
        <v>0</v>
      </c>
      <c r="S32" s="55">
        <f t="shared" si="15"/>
        <v>0</v>
      </c>
      <c r="T32" s="55">
        <f t="shared" si="15"/>
        <v>0</v>
      </c>
      <c r="U32" s="55">
        <f t="shared" si="15"/>
        <v>0</v>
      </c>
      <c r="V32" s="55">
        <f t="shared" si="15"/>
        <v>0</v>
      </c>
      <c r="W32" s="55">
        <f t="shared" si="15"/>
        <v>0</v>
      </c>
      <c r="X32" s="55">
        <f t="shared" si="15"/>
        <v>0</v>
      </c>
      <c r="Y32" s="55">
        <f t="shared" si="15"/>
        <v>0</v>
      </c>
      <c r="Z32" s="55">
        <f t="shared" si="15"/>
        <v>0</v>
      </c>
      <c r="AA32" s="55">
        <f t="shared" si="15"/>
        <v>0</v>
      </c>
      <c r="AB32" s="55">
        <f t="shared" si="15"/>
        <v>0</v>
      </c>
      <c r="AC32" s="55">
        <f t="shared" si="15"/>
        <v>0</v>
      </c>
      <c r="AD32" s="55">
        <f t="shared" si="15"/>
        <v>0</v>
      </c>
      <c r="AE32" s="55">
        <f t="shared" si="15"/>
        <v>0</v>
      </c>
      <c r="AF32" s="55">
        <f t="shared" si="15"/>
        <v>0</v>
      </c>
      <c r="AG32" s="55">
        <f t="shared" si="15"/>
        <v>0</v>
      </c>
      <c r="AH32" s="55">
        <f t="shared" si="15"/>
        <v>0</v>
      </c>
    </row>
    <row r="33" spans="1:49" ht="14">
      <c r="C33" s="54">
        <v>0.41666666666666702</v>
      </c>
      <c r="D33" s="55">
        <f t="shared" ref="D33:AH33" si="16">COUNTIF(D8:D23,"10:00")</f>
        <v>0</v>
      </c>
      <c r="E33" s="55">
        <f t="shared" si="16"/>
        <v>0</v>
      </c>
      <c r="F33" s="55">
        <f t="shared" si="16"/>
        <v>0</v>
      </c>
      <c r="G33" s="55">
        <f t="shared" si="16"/>
        <v>0</v>
      </c>
      <c r="H33" s="55">
        <f t="shared" si="16"/>
        <v>0</v>
      </c>
      <c r="I33" s="55">
        <f t="shared" si="16"/>
        <v>0</v>
      </c>
      <c r="J33" s="55">
        <f t="shared" si="16"/>
        <v>0</v>
      </c>
      <c r="K33" s="55">
        <f t="shared" si="16"/>
        <v>0</v>
      </c>
      <c r="L33" s="55">
        <f t="shared" si="16"/>
        <v>0</v>
      </c>
      <c r="M33" s="55">
        <f t="shared" si="16"/>
        <v>0</v>
      </c>
      <c r="N33" s="55">
        <f t="shared" si="16"/>
        <v>0</v>
      </c>
      <c r="O33" s="55">
        <f t="shared" si="16"/>
        <v>0</v>
      </c>
      <c r="P33" s="55">
        <f t="shared" si="16"/>
        <v>0</v>
      </c>
      <c r="Q33" s="55">
        <f t="shared" si="16"/>
        <v>0</v>
      </c>
      <c r="R33" s="55">
        <f t="shared" si="16"/>
        <v>0</v>
      </c>
      <c r="S33" s="55">
        <f t="shared" si="16"/>
        <v>0</v>
      </c>
      <c r="T33" s="55">
        <f t="shared" si="16"/>
        <v>0</v>
      </c>
      <c r="U33" s="55">
        <f t="shared" si="16"/>
        <v>0</v>
      </c>
      <c r="V33" s="55">
        <f t="shared" si="16"/>
        <v>0</v>
      </c>
      <c r="W33" s="55">
        <f t="shared" si="16"/>
        <v>0</v>
      </c>
      <c r="X33" s="55">
        <f t="shared" si="16"/>
        <v>0</v>
      </c>
      <c r="Y33" s="55">
        <f t="shared" si="16"/>
        <v>0</v>
      </c>
      <c r="Z33" s="55">
        <f t="shared" si="16"/>
        <v>0</v>
      </c>
      <c r="AA33" s="55">
        <f t="shared" si="16"/>
        <v>0</v>
      </c>
      <c r="AB33" s="55">
        <f t="shared" si="16"/>
        <v>0</v>
      </c>
      <c r="AC33" s="55">
        <f t="shared" si="16"/>
        <v>0</v>
      </c>
      <c r="AD33" s="55">
        <f t="shared" si="16"/>
        <v>0</v>
      </c>
      <c r="AE33" s="55">
        <f t="shared" si="16"/>
        <v>0</v>
      </c>
      <c r="AF33" s="55">
        <f t="shared" si="16"/>
        <v>0</v>
      </c>
      <c r="AG33" s="55">
        <f t="shared" si="16"/>
        <v>0</v>
      </c>
      <c r="AH33" s="55">
        <f t="shared" si="16"/>
        <v>0</v>
      </c>
    </row>
    <row r="34" spans="1:49" ht="14">
      <c r="C34" t="s">
        <v>69</v>
      </c>
      <c r="D34" s="55">
        <f t="shared" ref="D34:AH34" si="17">COUNTIF(D8:D24,"2早")</f>
        <v>1</v>
      </c>
      <c r="E34" s="55">
        <f t="shared" si="17"/>
        <v>1</v>
      </c>
      <c r="F34" s="55">
        <f t="shared" si="17"/>
        <v>2</v>
      </c>
      <c r="G34" s="55">
        <f t="shared" si="17"/>
        <v>2</v>
      </c>
      <c r="H34" s="55">
        <f t="shared" si="17"/>
        <v>1</v>
      </c>
      <c r="I34" s="55">
        <f t="shared" si="17"/>
        <v>1</v>
      </c>
      <c r="J34" s="55">
        <f t="shared" si="17"/>
        <v>1</v>
      </c>
      <c r="K34" s="55">
        <f t="shared" si="17"/>
        <v>1</v>
      </c>
      <c r="L34" s="55">
        <f t="shared" si="17"/>
        <v>1</v>
      </c>
      <c r="M34" s="55">
        <f t="shared" si="17"/>
        <v>1</v>
      </c>
      <c r="N34" s="55">
        <f t="shared" si="17"/>
        <v>1</v>
      </c>
      <c r="O34" s="55">
        <f t="shared" si="17"/>
        <v>1</v>
      </c>
      <c r="P34" s="55">
        <f t="shared" si="17"/>
        <v>1</v>
      </c>
      <c r="Q34" s="55">
        <f t="shared" si="17"/>
        <v>1</v>
      </c>
      <c r="R34" s="55">
        <f t="shared" si="17"/>
        <v>1</v>
      </c>
      <c r="S34" s="55">
        <f t="shared" si="17"/>
        <v>1</v>
      </c>
      <c r="T34" s="55">
        <f t="shared" si="17"/>
        <v>1</v>
      </c>
      <c r="U34" s="55">
        <f t="shared" si="17"/>
        <v>1</v>
      </c>
      <c r="V34" s="55">
        <f t="shared" si="17"/>
        <v>1</v>
      </c>
      <c r="W34" s="55">
        <f t="shared" si="17"/>
        <v>1</v>
      </c>
      <c r="X34" s="55">
        <f t="shared" si="17"/>
        <v>1</v>
      </c>
      <c r="Y34" s="55">
        <f t="shared" si="17"/>
        <v>1</v>
      </c>
      <c r="Z34" s="55">
        <f t="shared" si="17"/>
        <v>1</v>
      </c>
      <c r="AA34" s="55">
        <f t="shared" si="17"/>
        <v>1</v>
      </c>
      <c r="AB34" s="55">
        <f t="shared" si="17"/>
        <v>1</v>
      </c>
      <c r="AC34" s="55">
        <f t="shared" si="17"/>
        <v>1</v>
      </c>
      <c r="AD34" s="55">
        <f t="shared" si="17"/>
        <v>1</v>
      </c>
      <c r="AE34" s="55">
        <f t="shared" si="17"/>
        <v>1</v>
      </c>
      <c r="AF34" s="55">
        <f t="shared" si="17"/>
        <v>1</v>
      </c>
      <c r="AG34" s="55">
        <f t="shared" si="17"/>
        <v>1</v>
      </c>
      <c r="AH34" s="55">
        <f t="shared" si="17"/>
        <v>1</v>
      </c>
    </row>
    <row r="35" spans="1:49" ht="14">
      <c r="C35" t="s">
        <v>42</v>
      </c>
      <c r="D35" s="55">
        <f t="shared" ref="D35:AH35" si="18">COUNTIF(D8:D23,"2オ")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2</v>
      </c>
      <c r="T35" s="55">
        <f t="shared" si="18"/>
        <v>2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1:49" ht="14" outlineLevel="1">
      <c r="A36" s="1"/>
      <c r="B36" s="1"/>
      <c r="C36" s="1" t="s">
        <v>24</v>
      </c>
      <c r="D36" s="55">
        <f t="shared" ref="D36:AH36" si="19">COUNTIF(D8:D23,"2－")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  <c r="AJ36" s="1"/>
      <c r="AK36" s="1"/>
      <c r="AL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s="1" customFormat="1" ht="14" outlineLevel="1">
      <c r="C37" s="1" t="s">
        <v>41</v>
      </c>
      <c r="D37" s="55">
        <f t="shared" ref="D37:AH37" si="20">COUNTIF(D8:D23,"3早")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</row>
    <row r="38" spans="1:49" s="1" customFormat="1" ht="14" outlineLevel="1">
      <c r="C38" s="1" t="s">
        <v>36</v>
      </c>
      <c r="D38" s="55">
        <f t="shared" ref="D38:AH38" si="21">COUNTIF(D8:D23,"3オ")</f>
        <v>1</v>
      </c>
      <c r="E38" s="55">
        <f t="shared" si="21"/>
        <v>1</v>
      </c>
      <c r="F38" s="55">
        <f t="shared" si="21"/>
        <v>1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</row>
    <row r="39" spans="1:49" s="1" customFormat="1" ht="14" outlineLevel="1">
      <c r="C39" s="1" t="s">
        <v>28</v>
      </c>
      <c r="D39" s="55">
        <f t="shared" ref="D39:AH39" si="22">COUNTIF(D8:D23,"3－")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1:49" s="1" customFormat="1" ht="14" outlineLevel="1"/>
    <row r="41" spans="1:49" s="1" customFormat="1" ht="14"/>
    <row r="42" spans="1:49" s="1" customFormat="1" ht="14"/>
    <row r="43" spans="1:49" s="1" customFormat="1" ht="14">
      <c r="AN43"/>
      <c r="AO43"/>
      <c r="AP43"/>
      <c r="AQ43"/>
      <c r="AR43"/>
      <c r="AS43"/>
      <c r="AT43"/>
      <c r="AU43"/>
      <c r="AV43"/>
      <c r="AW43"/>
    </row>
  </sheetData>
  <mergeCells count="50">
    <mergeCell ref="Y1:AH1"/>
    <mergeCell ref="AI1:AL1"/>
    <mergeCell ref="A2:C2"/>
    <mergeCell ref="E2:J2"/>
    <mergeCell ref="Y2:AH2"/>
    <mergeCell ref="AI2:AL2"/>
    <mergeCell ref="AI4:AK4"/>
    <mergeCell ref="A24:C24"/>
    <mergeCell ref="A4:A7"/>
    <mergeCell ref="B4:B7"/>
    <mergeCell ref="C4:C6"/>
    <mergeCell ref="D4:J4"/>
    <mergeCell ref="K4:Q4"/>
    <mergeCell ref="R4:X4"/>
    <mergeCell ref="Y4:AE4"/>
    <mergeCell ref="AF4:AH4"/>
    <mergeCell ref="D25:D30"/>
    <mergeCell ref="E25:E30"/>
    <mergeCell ref="F25:F30"/>
    <mergeCell ref="G25:G30"/>
    <mergeCell ref="H25:H30"/>
    <mergeCell ref="I25:I30"/>
    <mergeCell ref="J25:J30"/>
    <mergeCell ref="K25:K30"/>
    <mergeCell ref="L25:L30"/>
    <mergeCell ref="M25:M30"/>
    <mergeCell ref="U25:U30"/>
    <mergeCell ref="V25:V30"/>
    <mergeCell ref="W25:W30"/>
    <mergeCell ref="N25:N30"/>
    <mergeCell ref="O25:O30"/>
    <mergeCell ref="P25:P30"/>
    <mergeCell ref="Q25:Q30"/>
    <mergeCell ref="R25:R30"/>
    <mergeCell ref="AL4:AL7"/>
    <mergeCell ref="AI25:AL30"/>
    <mergeCell ref="A25:B30"/>
    <mergeCell ref="M1:Q2"/>
    <mergeCell ref="AC25:AC30"/>
    <mergeCell ref="AD25:AD30"/>
    <mergeCell ref="AE25:AE30"/>
    <mergeCell ref="AF25:AF30"/>
    <mergeCell ref="AH25:AH30"/>
    <mergeCell ref="X25:X30"/>
    <mergeCell ref="Y25:Y30"/>
    <mergeCell ref="Z25:Z30"/>
    <mergeCell ref="AA25:AA30"/>
    <mergeCell ref="AB25:AB30"/>
    <mergeCell ref="S25:S30"/>
    <mergeCell ref="T25:T30"/>
  </mergeCells>
  <phoneticPr fontId="114"/>
  <conditionalFormatting sqref="D8">
    <cfRule type="expression" dxfId="7901" priority="311">
      <formula>COUNTIF(D8,"*有*")</formula>
    </cfRule>
  </conditionalFormatting>
  <conditionalFormatting sqref="D18:D20">
    <cfRule type="expression" dxfId="7900" priority="501" stopIfTrue="1">
      <formula>AND(WEEKDAY(D$5)=1)</formula>
    </cfRule>
  </conditionalFormatting>
  <conditionalFormatting sqref="D21 V21:Z21">
    <cfRule type="expression" dxfId="7899" priority="244">
      <formula>AND(WEEKDAY(D$5)=1)</formula>
    </cfRule>
  </conditionalFormatting>
  <conditionalFormatting sqref="D21">
    <cfRule type="expression" dxfId="7898" priority="233">
      <formula>COUNTIF(D21,"*有*")</formula>
    </cfRule>
    <cfRule type="expression" dxfId="7897" priority="245">
      <formula>COUNTIF(D21,"*有*")</formula>
    </cfRule>
  </conditionalFormatting>
  <conditionalFormatting sqref="D11:E12">
    <cfRule type="expression" dxfId="7896" priority="511" stopIfTrue="1">
      <formula>AND(WEEKDAY(D$5)=1)</formula>
    </cfRule>
  </conditionalFormatting>
  <conditionalFormatting sqref="D21:G21">
    <cfRule type="expression" dxfId="7895" priority="605" stopIfTrue="1">
      <formula>AND(WEEKDAY(D$5)=1)</formula>
    </cfRule>
  </conditionalFormatting>
  <conditionalFormatting sqref="D15:I16">
    <cfRule type="expression" dxfId="7894" priority="594" stopIfTrue="1">
      <formula>AND(WEEKDAY(D$5)=1)</formula>
    </cfRule>
  </conditionalFormatting>
  <conditionalFormatting sqref="D14:M14">
    <cfRule type="expression" dxfId="7893" priority="523" stopIfTrue="1">
      <formula>AND(WEEKDAY(D$5)=1)</formula>
    </cfRule>
  </conditionalFormatting>
  <conditionalFormatting sqref="D20:P20">
    <cfRule type="expression" dxfId="7892" priority="581" stopIfTrue="1">
      <formula>AND(WEEKDAY(D$5)=1)</formula>
    </cfRule>
  </conditionalFormatting>
  <conditionalFormatting sqref="D23:AG23">
    <cfRule type="expression" dxfId="7891" priority="1178" stopIfTrue="1">
      <formula>AND(WEEKDAY(D$5)=1)</formula>
    </cfRule>
  </conditionalFormatting>
  <conditionalFormatting sqref="D5:AH7">
    <cfRule type="expression" dxfId="7890" priority="746" stopIfTrue="1">
      <formula>AND(WEEKDAY(D$5)=1)</formula>
    </cfRule>
  </conditionalFormatting>
  <conditionalFormatting sqref="D23:AH23">
    <cfRule type="expression" dxfId="7889" priority="1138">
      <formula>AND(WEEKDAY(D$5)=1)</formula>
    </cfRule>
  </conditionalFormatting>
  <conditionalFormatting sqref="E8">
    <cfRule type="expression" dxfId="7888" priority="363" stopIfTrue="1">
      <formula>AND(WEEKDAY(E$5)=1)</formula>
    </cfRule>
  </conditionalFormatting>
  <conditionalFormatting sqref="E18:E19">
    <cfRule type="expression" dxfId="7887" priority="530" stopIfTrue="1">
      <formula>AND(WEEKDAY(E$5)=1)</formula>
    </cfRule>
  </conditionalFormatting>
  <conditionalFormatting sqref="E21">
    <cfRule type="expression" dxfId="7886" priority="234" stopIfTrue="1">
      <formula>AND(WEEKDAY(E$5)=1)</formula>
    </cfRule>
  </conditionalFormatting>
  <conditionalFormatting sqref="E18:F18">
    <cfRule type="expression" dxfId="7885" priority="548" stopIfTrue="1">
      <formula>AND(WEEKDAY(E$5)=1)</formula>
    </cfRule>
  </conditionalFormatting>
  <conditionalFormatting sqref="E10:H10">
    <cfRule type="expression" dxfId="7884" priority="357" stopIfTrue="1">
      <formula>AND(WEEKDAY(E$5)=1)</formula>
    </cfRule>
  </conditionalFormatting>
  <conditionalFormatting sqref="F9">
    <cfRule type="expression" dxfId="7883" priority="491" stopIfTrue="1">
      <formula>AND(WEEKDAY(F$5)=1)</formula>
    </cfRule>
  </conditionalFormatting>
  <conditionalFormatting sqref="F19">
    <cfRule type="expression" dxfId="7882" priority="356" stopIfTrue="1">
      <formula>AND(WEEKDAY(F$5)=1)</formula>
    </cfRule>
  </conditionalFormatting>
  <conditionalFormatting sqref="F14:G15">
    <cfRule type="expression" dxfId="7881" priority="86" stopIfTrue="1">
      <formula>AND(WEEKDAY(F$5)=1)</formula>
    </cfRule>
  </conditionalFormatting>
  <conditionalFormatting sqref="F11:H12">
    <cfRule type="expression" dxfId="7880" priority="443" stopIfTrue="1">
      <formula>AND(WEEKDAY(F$5)=1)</formula>
    </cfRule>
  </conditionalFormatting>
  <conditionalFormatting sqref="F11:I11">
    <cfRule type="expression" dxfId="7879" priority="492" stopIfTrue="1">
      <formula>AND(WEEKDAY(F$5)=1)</formula>
    </cfRule>
  </conditionalFormatting>
  <conditionalFormatting sqref="F13:I15">
    <cfRule type="expression" dxfId="7878" priority="84" stopIfTrue="1">
      <formula>AND(WEEKDAY(F$5)=1)</formula>
    </cfRule>
  </conditionalFormatting>
  <conditionalFormatting sqref="F11:Q11">
    <cfRule type="expression" dxfId="7877" priority="22" stopIfTrue="1">
      <formula>AND(WEEKDAY(F$5)=1)</formula>
    </cfRule>
  </conditionalFormatting>
  <conditionalFormatting sqref="G17:G18">
    <cfRule type="expression" dxfId="7876" priority="390" stopIfTrue="1">
      <formula>AND(WEEKDAY(G$5)=1)</formula>
    </cfRule>
  </conditionalFormatting>
  <conditionalFormatting sqref="G18:G19">
    <cfRule type="expression" dxfId="7875" priority="555" stopIfTrue="1">
      <formula>AND(WEEKDAY(G$5)=1)</formula>
    </cfRule>
    <cfRule type="expression" dxfId="7874" priority="598" stopIfTrue="1">
      <formula>AND(WEEKDAY(G$5)=1)</formula>
    </cfRule>
  </conditionalFormatting>
  <conditionalFormatting sqref="G19 Z17:AA18 T17:Y17 I16:I17 AC19:AE19 V14:Z15 U18:Y18 U19:Z19 V8:Z8 AA8:AA9 D17:H17 AE17:AG17 AB15:AC15 T15:T16 U16:W16">
    <cfRule type="expression" dxfId="7873" priority="579">
      <formula>AND(WEEKDAY(D$5)=1)</formula>
    </cfRule>
  </conditionalFormatting>
  <conditionalFormatting sqref="G20:G21">
    <cfRule type="expression" dxfId="7872" priority="405" stopIfTrue="1">
      <formula>AND(WEEKDAY(G$5)=1)</formula>
    </cfRule>
  </conditionalFormatting>
  <conditionalFormatting sqref="G9:H9">
    <cfRule type="expression" dxfId="7871" priority="365" stopIfTrue="1">
      <formula>AND(WEEKDAY(G$5)=1)</formula>
    </cfRule>
  </conditionalFormatting>
  <conditionalFormatting sqref="G17:O17">
    <cfRule type="expression" dxfId="7870" priority="386" stopIfTrue="1">
      <formula>AND(WEEKDAY(G$5)=1)</formula>
    </cfRule>
  </conditionalFormatting>
  <conditionalFormatting sqref="H16">
    <cfRule type="expression" dxfId="7869" priority="48">
      <formula>AND(WEEKDAY(H$5)=1)</formula>
    </cfRule>
    <cfRule type="expression" dxfId="7868" priority="39">
      <formula>AND(WEEKDAY(H$5)=1)</formula>
    </cfRule>
  </conditionalFormatting>
  <conditionalFormatting sqref="H21">
    <cfRule type="expression" dxfId="7867" priority="83">
      <formula>AND(WEEKDAY(H$5)=1)</formula>
    </cfRule>
    <cfRule type="expression" dxfId="7866" priority="74">
      <formula>AND(WEEKDAY(H$5)=1)</formula>
    </cfRule>
  </conditionalFormatting>
  <conditionalFormatting sqref="H12:I12 D13:I16">
    <cfRule type="expression" dxfId="7865" priority="494" stopIfTrue="1">
      <formula>AND(WEEKDAY(D$5)=1)</formula>
    </cfRule>
  </conditionalFormatting>
  <conditionalFormatting sqref="H18:I21">
    <cfRule type="expression" dxfId="7864" priority="314" stopIfTrue="1">
      <formula>AND(WEEKDAY(H$5)=1)</formula>
    </cfRule>
  </conditionalFormatting>
  <conditionalFormatting sqref="H16:L16">
    <cfRule type="expression" dxfId="7863" priority="30" stopIfTrue="1">
      <formula>AND(WEEKDAY(H$5)=1)</formula>
    </cfRule>
    <cfRule type="expression" dxfId="7862" priority="40" stopIfTrue="1">
      <formula>AND(WEEKDAY(H$5)=1)</formula>
    </cfRule>
  </conditionalFormatting>
  <conditionalFormatting sqref="H16:L17">
    <cfRule type="expression" dxfId="7861" priority="49" stopIfTrue="1">
      <formula>AND(WEEKDAY(H$5)=1)</formula>
    </cfRule>
  </conditionalFormatting>
  <conditionalFormatting sqref="H21:L21">
    <cfRule type="expression" dxfId="7860" priority="65" stopIfTrue="1">
      <formula>AND(WEEKDAY(H$5)=1)</formula>
    </cfRule>
  </conditionalFormatting>
  <conditionalFormatting sqref="H21:Z21">
    <cfRule type="expression" dxfId="7859" priority="76" stopIfTrue="1">
      <formula>AND(WEEKDAY(H$5)=1)</formula>
    </cfRule>
  </conditionalFormatting>
  <conditionalFormatting sqref="I9:I12">
    <cfRule type="expression" dxfId="7858" priority="101" stopIfTrue="1">
      <formula>AND(WEEKDAY(I$5)=1)</formula>
    </cfRule>
  </conditionalFormatting>
  <conditionalFormatting sqref="I17">
    <cfRule type="expression" dxfId="7857" priority="537" stopIfTrue="1">
      <formula>AND(WEEKDAY(I$5)=1)</formula>
    </cfRule>
  </conditionalFormatting>
  <conditionalFormatting sqref="J16:J18">
    <cfRule type="expression" dxfId="7856" priority="549" stopIfTrue="1">
      <formula>AND(WEEKDAY(J$5)=1)</formula>
    </cfRule>
  </conditionalFormatting>
  <conditionalFormatting sqref="J16:J21">
    <cfRule type="expression" dxfId="7855" priority="32" stopIfTrue="1">
      <formula>AND(WEEKDAY(J$5)=1)</formula>
    </cfRule>
  </conditionalFormatting>
  <conditionalFormatting sqref="J15:K15 M15">
    <cfRule type="expression" dxfId="7854" priority="543" stopIfTrue="1">
      <formula>AND(WEEKDAY(J$5)=1)</formula>
    </cfRule>
  </conditionalFormatting>
  <conditionalFormatting sqref="J11:N14">
    <cfRule type="expression" dxfId="7853" priority="19" stopIfTrue="1">
      <formula>AND(WEEKDAY(J$5)=1)</formula>
    </cfRule>
  </conditionalFormatting>
  <conditionalFormatting sqref="J8:P8">
    <cfRule type="expression" dxfId="7852" priority="225" stopIfTrue="1">
      <formula>AND(WEEKDAY(J$5)=1)</formula>
    </cfRule>
  </conditionalFormatting>
  <conditionalFormatting sqref="J15:P15">
    <cfRule type="expression" dxfId="7851" priority="20" stopIfTrue="1">
      <formula>AND(WEEKDAY(J$5)=1)</formula>
    </cfRule>
  </conditionalFormatting>
  <conditionalFormatting sqref="J14:Q14">
    <cfRule type="expression" dxfId="7850" priority="1" stopIfTrue="1">
      <formula>AND(WEEKDAY(J$5)=1)</formula>
    </cfRule>
  </conditionalFormatting>
  <conditionalFormatting sqref="J21:T21">
    <cfRule type="expression" dxfId="7849" priority="573" stopIfTrue="1">
      <formula>AND(WEEKDAY(J$5)=1)</formula>
    </cfRule>
  </conditionalFormatting>
  <conditionalFormatting sqref="J21:Z21">
    <cfRule type="expression" dxfId="7848" priority="248" stopIfTrue="1">
      <formula>AND(WEEKDAY(J$5)=1)</formula>
    </cfRule>
  </conditionalFormatting>
  <conditionalFormatting sqref="K18:K19">
    <cfRule type="expression" dxfId="7847" priority="544" stopIfTrue="1">
      <formula>AND(WEEKDAY(K$5)=1)</formula>
    </cfRule>
  </conditionalFormatting>
  <conditionalFormatting sqref="K18:K21">
    <cfRule type="expression" dxfId="7846" priority="75" stopIfTrue="1">
      <formula>AND(WEEKDAY(K$5)=1)</formula>
    </cfRule>
  </conditionalFormatting>
  <conditionalFormatting sqref="K17:N17">
    <cfRule type="expression" dxfId="7845" priority="574" stopIfTrue="1">
      <formula>AND(WEEKDAY(K$5)=1)</formula>
    </cfRule>
  </conditionalFormatting>
  <conditionalFormatting sqref="L8 Q8:Z8 AA8:AA9 J8:K11 I9 L9:W9 Y9:Z9">
    <cfRule type="expression" dxfId="7844" priority="490" stopIfTrue="1">
      <formula>AND(WEEKDAY(I$5)=1)</formula>
    </cfRule>
  </conditionalFormatting>
  <conditionalFormatting sqref="L18:L19">
    <cfRule type="expression" dxfId="7843" priority="186" stopIfTrue="1">
      <formula>AND(WEEKDAY(L$5)=1)</formula>
    </cfRule>
  </conditionalFormatting>
  <conditionalFormatting sqref="L9:N9">
    <cfRule type="expression" dxfId="7842" priority="192" stopIfTrue="1">
      <formula>AND(WEEKDAY(L$5)=1)</formula>
    </cfRule>
  </conditionalFormatting>
  <conditionalFormatting sqref="L20:N20">
    <cfRule type="expression" dxfId="7841" priority="407" stopIfTrue="1">
      <formula>AND(WEEKDAY(L$5)=1)</formula>
    </cfRule>
  </conditionalFormatting>
  <conditionalFormatting sqref="L9:P10">
    <cfRule type="expression" dxfId="7840" priority="312" stopIfTrue="1">
      <formula>AND(WEEKDAY(L$5)=1)</formula>
    </cfRule>
  </conditionalFormatting>
  <conditionalFormatting sqref="L18:AB18">
    <cfRule type="expression" dxfId="7839" priority="128" stopIfTrue="1">
      <formula>AND(WEEKDAY(L$5)=1)</formula>
    </cfRule>
  </conditionalFormatting>
  <conditionalFormatting sqref="M8:P8">
    <cfRule type="expression" dxfId="7838" priority="224">
      <formula>AND(WEEKDAY(M$5)=1)</formula>
    </cfRule>
  </conditionalFormatting>
  <conditionalFormatting sqref="M16:P19">
    <cfRule type="expression" dxfId="7837" priority="504" stopIfTrue="1">
      <formula>AND(WEEKDAY(M$5)=1)</formula>
    </cfRule>
  </conditionalFormatting>
  <conditionalFormatting sqref="M19:S19">
    <cfRule type="expression" dxfId="7836" priority="111" stopIfTrue="1">
      <formula>AND(WEEKDAY(M$5)=1)</formula>
    </cfRule>
  </conditionalFormatting>
  <conditionalFormatting sqref="M15:AA15 J16:W16">
    <cfRule type="expression" dxfId="7835" priority="595" stopIfTrue="1">
      <formula>AND(WEEKDAY(J$5)=1)</formula>
    </cfRule>
  </conditionalFormatting>
  <conditionalFormatting sqref="N3">
    <cfRule type="expression" dxfId="7834" priority="858">
      <formula>AND(WEEKDAY(N$5)=1)</formula>
    </cfRule>
    <cfRule type="expression" dxfId="7833" priority="859" stopIfTrue="1">
      <formula>AND(WEEKDAY(N$5)=1)</formula>
    </cfRule>
  </conditionalFormatting>
  <conditionalFormatting sqref="N14:N15">
    <cfRule type="expression" dxfId="7832" priority="518" stopIfTrue="1">
      <formula>AND(WEEKDAY(N$5)=1)</formula>
    </cfRule>
  </conditionalFormatting>
  <conditionalFormatting sqref="N18:N20">
    <cfRule type="expression" dxfId="7831" priority="506" stopIfTrue="1">
      <formula>AND(WEEKDAY(N$5)=1)</formula>
    </cfRule>
  </conditionalFormatting>
  <conditionalFormatting sqref="N20:O21">
    <cfRule type="expression" dxfId="7830" priority="378" stopIfTrue="1">
      <formula>AND(WEEKDAY(N$5)=1)</formula>
    </cfRule>
  </conditionalFormatting>
  <conditionalFormatting sqref="N11:P12">
    <cfRule type="expression" dxfId="7829" priority="104" stopIfTrue="1">
      <formula>AND(WEEKDAY(N$5)=1)</formula>
    </cfRule>
  </conditionalFormatting>
  <conditionalFormatting sqref="O10:O15">
    <cfRule type="expression" dxfId="7828" priority="122" stopIfTrue="1">
      <formula>AND(WEEKDAY(O$5)=1)</formula>
    </cfRule>
  </conditionalFormatting>
  <conditionalFormatting sqref="O13:O15">
    <cfRule type="expression" dxfId="7827" priority="497" stopIfTrue="1">
      <formula>AND(WEEKDAY(O$5)=1)</formula>
    </cfRule>
  </conditionalFormatting>
  <conditionalFormatting sqref="O17:O20">
    <cfRule type="expression" dxfId="7826" priority="545" stopIfTrue="1">
      <formula>AND(WEEKDAY(O$5)=1)</formula>
    </cfRule>
  </conditionalFormatting>
  <conditionalFormatting sqref="O18:O19">
    <cfRule type="expression" dxfId="7825" priority="112" stopIfTrue="1">
      <formula>AND(WEEKDAY(O$5)=1)</formula>
    </cfRule>
  </conditionalFormatting>
  <conditionalFormatting sqref="O12:P12">
    <cfRule type="expression" dxfId="7824" priority="108" stopIfTrue="1">
      <formula>AND(WEEKDAY(O$5)=1)</formula>
    </cfRule>
  </conditionalFormatting>
  <conditionalFormatting sqref="P17:P21">
    <cfRule type="expression" dxfId="7823" priority="113" stopIfTrue="1">
      <formula>AND(WEEKDAY(P$5)=1)</formula>
    </cfRule>
  </conditionalFormatting>
  <conditionalFormatting sqref="P14:Q15">
    <cfRule type="expression" dxfId="7822" priority="206" stopIfTrue="1">
      <formula>AND(WEEKDAY(P$5)=1)</formula>
    </cfRule>
  </conditionalFormatting>
  <conditionalFormatting sqref="P14:T14">
    <cfRule type="expression" dxfId="7821" priority="515" stopIfTrue="1">
      <formula>AND(WEEKDAY(P$5)=1)</formula>
    </cfRule>
  </conditionalFormatting>
  <conditionalFormatting sqref="P11:W13">
    <cfRule type="expression" dxfId="7820" priority="341" stopIfTrue="1">
      <formula>AND(WEEKDAY(P$5)=1)</formula>
    </cfRule>
  </conditionalFormatting>
  <conditionalFormatting sqref="P17:X17 Q19:Y19 AA14:AA15 R20:T21">
    <cfRule type="expression" dxfId="7819" priority="599" stopIfTrue="1">
      <formula>AND(WEEKDAY(P$5)=1)</formula>
    </cfRule>
  </conditionalFormatting>
  <conditionalFormatting sqref="Q8:S9 L10:N10 P10:X10 L11:O11 Q11:S11 AA11:AA12 N12:S12 J13:M13 Q13:R13">
    <cfRule type="expression" dxfId="7818" priority="495" stopIfTrue="1">
      <formula>AND(WEEKDAY(J$5)=1)</formula>
    </cfRule>
  </conditionalFormatting>
  <conditionalFormatting sqref="Q20:T21">
    <cfRule type="expression" dxfId="7817" priority="149" stopIfTrue="1">
      <formula>AND(WEEKDAY(Q$5)=1)</formula>
    </cfRule>
  </conditionalFormatting>
  <conditionalFormatting sqref="Q17:U17">
    <cfRule type="expression" dxfId="7816" priority="383" stopIfTrue="1">
      <formula>AND(WEEKDAY(Q$5)=1)</formula>
    </cfRule>
  </conditionalFormatting>
  <conditionalFormatting sqref="Q8:Z8 AG8:AG20 L9:W9 Y9:Z9 AF9:AF11 AC10:AD11 L11:W11 AA8:AB17 AC12:AF17 Y11:Z11 AC8:AF8 D8:K22 L21:Z22 AA22:AG22 L10:Z10 L12:Z19 L20:Y20 AA18:AA19 AB18:AB20 AD21:AE21 L8 AC19:AF19 AF20 AC18:AD18 AF18">
    <cfRule type="expression" dxfId="7815" priority="489">
      <formula>AND(WEEKDAY(D$5)=1)</formula>
    </cfRule>
  </conditionalFormatting>
  <conditionalFormatting sqref="Q18:Z19">
    <cfRule type="expression" dxfId="7814" priority="508" stopIfTrue="1">
      <formula>AND(WEEKDAY(Q$5)=1)</formula>
    </cfRule>
  </conditionalFormatting>
  <conditionalFormatting sqref="R20:W20">
    <cfRule type="expression" dxfId="7813" priority="500" stopIfTrue="1">
      <formula>AND(WEEKDAY(R$5)=1)</formula>
    </cfRule>
  </conditionalFormatting>
  <conditionalFormatting sqref="S20:Z20">
    <cfRule type="expression" dxfId="7812" priority="151" stopIfTrue="1">
      <formula>AND(WEEKDAY(S$5)=1)</formula>
    </cfRule>
  </conditionalFormatting>
  <conditionalFormatting sqref="T10:Z10">
    <cfRule type="expression" dxfId="7811" priority="453" stopIfTrue="1">
      <formula>AND(WEEKDAY(T$5)=1)</formula>
    </cfRule>
  </conditionalFormatting>
  <conditionalFormatting sqref="U8">
    <cfRule type="expression" dxfId="7810" priority="478" stopIfTrue="1">
      <formula>AND(WEEKDAY(U$5)=1)</formula>
    </cfRule>
  </conditionalFormatting>
  <conditionalFormatting sqref="U12">
    <cfRule type="expression" dxfId="7809" priority="498" stopIfTrue="1">
      <formula>AND(WEEKDAY(U$5)=1)</formula>
    </cfRule>
  </conditionalFormatting>
  <conditionalFormatting sqref="U14:U15">
    <cfRule type="expression" dxfId="7808" priority="517" stopIfTrue="1">
      <formula>AND(WEEKDAY(U$5)=1)</formula>
    </cfRule>
  </conditionalFormatting>
  <conditionalFormatting sqref="U21:W21">
    <cfRule type="expression" dxfId="7807" priority="348" stopIfTrue="1">
      <formula>AND(WEEKDAY(U$5)=1)</formula>
    </cfRule>
  </conditionalFormatting>
  <conditionalFormatting sqref="U13:Z13">
    <cfRule type="expression" dxfId="7806" priority="340" stopIfTrue="1">
      <formula>AND(WEEKDAY(U$5)=1)</formula>
    </cfRule>
  </conditionalFormatting>
  <conditionalFormatting sqref="V17:V18">
    <cfRule type="expression" dxfId="7805" priority="385" stopIfTrue="1">
      <formula>AND(WEEKDAY(V$5)=1)</formula>
    </cfRule>
  </conditionalFormatting>
  <conditionalFormatting sqref="V12:Z12">
    <cfRule type="expression" dxfId="7804" priority="446" stopIfTrue="1">
      <formula>AND(WEEKDAY(V$5)=1)</formula>
    </cfRule>
  </conditionalFormatting>
  <conditionalFormatting sqref="V21:Z21 D21">
    <cfRule type="expression" dxfId="7803" priority="256">
      <formula>AND(WEEKDAY(D$5)=1)</formula>
    </cfRule>
  </conditionalFormatting>
  <conditionalFormatting sqref="V14:AG14">
    <cfRule type="expression" dxfId="7802" priority="527" stopIfTrue="1">
      <formula>AND(WEEKDAY(V$5)=1)</formula>
    </cfRule>
  </conditionalFormatting>
  <conditionalFormatting sqref="W17:AB17">
    <cfRule type="expression" dxfId="7801" priority="425" stopIfTrue="1">
      <formula>AND(WEEKDAY(W$5)=1)</formula>
    </cfRule>
  </conditionalFormatting>
  <conditionalFormatting sqref="X20:Y21">
    <cfRule type="expression" dxfId="7800" priority="334" stopIfTrue="1">
      <formula>AND(WEEKDAY(X$5)=1)</formula>
    </cfRule>
  </conditionalFormatting>
  <conditionalFormatting sqref="X16:AD16">
    <cfRule type="expression" dxfId="7799" priority="292" stopIfTrue="1">
      <formula>AND(WEEKDAY(X$5)=1)</formula>
    </cfRule>
  </conditionalFormatting>
  <conditionalFormatting sqref="Y11:Z11">
    <cfRule type="expression" dxfId="7798" priority="469" stopIfTrue="1">
      <formula>AND(WEEKDAY(Y$5)=1)</formula>
    </cfRule>
  </conditionalFormatting>
  <conditionalFormatting sqref="Y14:Z14">
    <cfRule type="expression" dxfId="7797" priority="302" stopIfTrue="1">
      <formula>AND(WEEKDAY(Y$5)=1)</formula>
    </cfRule>
  </conditionalFormatting>
  <conditionalFormatting sqref="Y16:Z16">
    <cfRule type="expression" dxfId="7796" priority="291">
      <formula>AND(WEEKDAY(Y$5)=1)</formula>
    </cfRule>
  </conditionalFormatting>
  <conditionalFormatting sqref="Y17:Z17">
    <cfRule type="expression" dxfId="7795" priority="539" stopIfTrue="1">
      <formula>AND(WEEKDAY(Y$5)=1)</formula>
    </cfRule>
  </conditionalFormatting>
  <conditionalFormatting sqref="Y21:Z21">
    <cfRule type="expression" dxfId="7794" priority="310">
      <formula>AND(WEEKDAY(Y$5)=1)</formula>
    </cfRule>
    <cfRule type="expression" dxfId="7793" priority="309" stopIfTrue="1">
      <formula>AND(WEEKDAY(Y$5)=1)</formula>
    </cfRule>
  </conditionalFormatting>
  <conditionalFormatting sqref="Y16:AB16">
    <cfRule type="expression" dxfId="7792" priority="289" stopIfTrue="1">
      <formula>AND(WEEKDAY(Y$5)=1)</formula>
    </cfRule>
  </conditionalFormatting>
  <conditionalFormatting sqref="Z19:Z20">
    <cfRule type="expression" dxfId="7791" priority="183" stopIfTrue="1">
      <formula>AND(WEEKDAY(Z$5)=1)</formula>
    </cfRule>
  </conditionalFormatting>
  <conditionalFormatting sqref="Z20">
    <cfRule type="expression" dxfId="7790" priority="185">
      <formula>AND(WEEKDAY(Z$5)=1)</formula>
    </cfRule>
    <cfRule type="expression" dxfId="7789" priority="182">
      <formula>AND(WEEKDAY(Z$5)=1)</formula>
    </cfRule>
  </conditionalFormatting>
  <conditionalFormatting sqref="Z21">
    <cfRule type="expression" dxfId="7788" priority="336" stopIfTrue="1">
      <formula>AND(WEEKDAY(Z$5)=1)</formula>
    </cfRule>
  </conditionalFormatting>
  <conditionalFormatting sqref="AA10:AA14">
    <cfRule type="expression" dxfId="7787" priority="306" stopIfTrue="1">
      <formula>AND(WEEKDAY(AA$5)=1)</formula>
    </cfRule>
  </conditionalFormatting>
  <conditionalFormatting sqref="AA17:AA19">
    <cfRule type="expression" dxfId="7786" priority="540" stopIfTrue="1">
      <formula>AND(WEEKDAY(AA$5)=1)</formula>
    </cfRule>
  </conditionalFormatting>
  <conditionalFormatting sqref="AA18:AA20">
    <cfRule type="expression" dxfId="7785" priority="397" stopIfTrue="1">
      <formula>AND(WEEKDAY(AA$5)=1)</formula>
    </cfRule>
  </conditionalFormatting>
  <conditionalFormatting sqref="AA20">
    <cfRule type="expression" dxfId="7784" priority="606">
      <formula>AND(WEEKDAY(Z$5)=1)</formula>
    </cfRule>
    <cfRule type="expression" dxfId="7783" priority="607" stopIfTrue="1">
      <formula>AND(WEEKDAY(Z$5)=1)</formula>
    </cfRule>
  </conditionalFormatting>
  <conditionalFormatting sqref="AB9:AB14">
    <cfRule type="expression" dxfId="7782" priority="280" stopIfTrue="1">
      <formula>AND(WEEKDAY(AB$5)=1)</formula>
    </cfRule>
  </conditionalFormatting>
  <conditionalFormatting sqref="AB16:AB20">
    <cfRule type="expression" dxfId="7781" priority="503" stopIfTrue="1">
      <formula>AND(WEEKDAY(AB$5)=1)</formula>
    </cfRule>
  </conditionalFormatting>
  <conditionalFormatting sqref="AB19:AB20">
    <cfRule type="expression" dxfId="7780" priority="268" stopIfTrue="1">
      <formula>AND(WEEKDAY(AB$5)=1)</formula>
    </cfRule>
  </conditionalFormatting>
  <conditionalFormatting sqref="AB10:AD10">
    <cfRule type="expression" dxfId="7779" priority="455" stopIfTrue="1">
      <formula>AND(WEEKDAY(AB$5)=1)</formula>
    </cfRule>
  </conditionalFormatting>
  <conditionalFormatting sqref="AB17:AD17">
    <cfRule type="expression" dxfId="7778" priority="541" stopIfTrue="1">
      <formula>AND(WEEKDAY(AB$5)=1)</formula>
    </cfRule>
  </conditionalFormatting>
  <conditionalFormatting sqref="AB12:AF12">
    <cfRule type="expression" dxfId="7777" priority="486" stopIfTrue="1">
      <formula>AND(WEEKDAY(AB$5)=1)</formula>
    </cfRule>
  </conditionalFormatting>
  <conditionalFormatting sqref="AB8:AG8 D22:AG22">
    <cfRule type="expression" dxfId="7776" priority="457" stopIfTrue="1">
      <formula>AND(WEEKDAY(D$5)=1)</formula>
    </cfRule>
  </conditionalFormatting>
  <conditionalFormatting sqref="AB19:AG19">
    <cfRule type="expression" dxfId="7775" priority="142" stopIfTrue="1">
      <formula>AND(WEEKDAY(AB$5)=1)</formula>
    </cfRule>
  </conditionalFormatting>
  <conditionalFormatting sqref="AC9">
    <cfRule type="expression" dxfId="7774" priority="166" stopIfTrue="1">
      <formula>AND(WEEKDAY(AC$5)=1)</formula>
    </cfRule>
  </conditionalFormatting>
  <conditionalFormatting sqref="AC11">
    <cfRule type="expression" dxfId="7773" priority="174" stopIfTrue="1">
      <formula>AND(WEEKDAY(AC$5)=1)</formula>
    </cfRule>
  </conditionalFormatting>
  <conditionalFormatting sqref="AC16:AC17">
    <cfRule type="expression" dxfId="7772" priority="371" stopIfTrue="1">
      <formula>AND(WEEKDAY(AC$5)=1)</formula>
    </cfRule>
  </conditionalFormatting>
  <conditionalFormatting sqref="AC9:AD9">
    <cfRule type="expression" dxfId="7771" priority="167">
      <formula>AND(WEEKDAY(AC$5)=1)</formula>
    </cfRule>
    <cfRule type="expression" dxfId="7770" priority="168" stopIfTrue="1">
      <formula>AND(WEEKDAY(AC$5)=1)</formula>
    </cfRule>
    <cfRule type="expression" dxfId="7769" priority="169">
      <formula>AND(WEEKDAY(AC$5)=1)</formula>
    </cfRule>
  </conditionalFormatting>
  <conditionalFormatting sqref="AC11:AD11">
    <cfRule type="expression" dxfId="7768" priority="175">
      <formula>AND(WEEKDAY(AC$5)=1)</formula>
    </cfRule>
  </conditionalFormatting>
  <conditionalFormatting sqref="AC14:AD14">
    <cfRule type="expression" dxfId="7767" priority="287">
      <formula>AND(WEEKDAY(AC$5)=1)</formula>
    </cfRule>
  </conditionalFormatting>
  <conditionalFormatting sqref="AC20:AD20">
    <cfRule type="expression" dxfId="7766" priority="170" stopIfTrue="1">
      <formula>AND(WEEKDAY(AC$5)=1)</formula>
    </cfRule>
    <cfRule type="expression" dxfId="7765" priority="172">
      <formula>AND(WEEKDAY(AC$5)=1)</formula>
    </cfRule>
  </conditionalFormatting>
  <conditionalFormatting sqref="AC19:AE19">
    <cfRule type="expression" dxfId="7764" priority="532" stopIfTrue="1">
      <formula>AND(WEEKDAY(AC$5)=1)</formula>
    </cfRule>
  </conditionalFormatting>
  <conditionalFormatting sqref="AC13:AG14">
    <cfRule type="expression" dxfId="7763" priority="264" stopIfTrue="1">
      <formula>AND(WEEKDAY(AC$5)=1)</formula>
    </cfRule>
  </conditionalFormatting>
  <conditionalFormatting sqref="AD15">
    <cfRule type="expression" dxfId="7762" priority="546" stopIfTrue="1">
      <formula>AND(WEEKDAY(AD$5)=1)</formula>
    </cfRule>
  </conditionalFormatting>
  <conditionalFormatting sqref="AD24">
    <cfRule type="expression" dxfId="7761" priority="1010" stopIfTrue="1">
      <formula>AND(WEEKDAY(AD$5)=1)</formula>
    </cfRule>
  </conditionalFormatting>
  <conditionalFormatting sqref="AD21:AE21">
    <cfRule type="expression" dxfId="7760" priority="237" stopIfTrue="1">
      <formula>AND(WEEKDAY(AD$5)=1)</formula>
    </cfRule>
  </conditionalFormatting>
  <conditionalFormatting sqref="AD17:AH17">
    <cfRule type="expression" dxfId="7759" priority="257" stopIfTrue="1">
      <formula>AND(WEEKDAY(AD$5)=1)</formula>
    </cfRule>
  </conditionalFormatting>
  <conditionalFormatting sqref="AE14:AG14">
    <cfRule type="expression" dxfId="7758" priority="263">
      <formula>AND(WEEKDAY(AE$5)=1)</formula>
    </cfRule>
  </conditionalFormatting>
  <conditionalFormatting sqref="AE14:AH14">
    <cfRule type="expression" dxfId="7757" priority="259" stopIfTrue="1">
      <formula>AND(WEEKDAY(AE$5)=1)</formula>
    </cfRule>
  </conditionalFormatting>
  <conditionalFormatting sqref="AF10:AF11 AG10:AG12 AC11:AD11 T8:T9 U9:W9 Y9:Z9 T11:W11">
    <cfRule type="expression" dxfId="7756" priority="488" stopIfTrue="1">
      <formula>AND(WEEKDAY(T$5)=1)</formula>
    </cfRule>
  </conditionalFormatting>
  <conditionalFormatting sqref="AF9:AG9">
    <cfRule type="expression" dxfId="7755" priority="140" stopIfTrue="1">
      <formula>AND(WEEKDAY(AF$5)=1)</formula>
    </cfRule>
    <cfRule type="expression" dxfId="7754" priority="139">
      <formula>AND(WEEKDAY(AF$5)=1)</formula>
    </cfRule>
    <cfRule type="expression" dxfId="7753" priority="138" stopIfTrue="1">
      <formula>AND(WEEKDAY(AF$5)=1)</formula>
    </cfRule>
    <cfRule type="expression" dxfId="7752" priority="136">
      <formula>AND(WEEKDAY(AF$5)=1)</formula>
    </cfRule>
  </conditionalFormatting>
  <conditionalFormatting sqref="AF11:AG11">
    <cfRule type="expression" dxfId="7751" priority="266" stopIfTrue="1">
      <formula>AND(WEEKDAY(AF$5)=1)</formula>
    </cfRule>
    <cfRule type="expression" dxfId="7750" priority="148">
      <formula>AND(WEEKDAY(AF$5)=1)</formula>
    </cfRule>
    <cfRule type="expression" dxfId="7749" priority="267">
      <formula>AND(WEEKDAY(AF$5)=1)</formula>
    </cfRule>
  </conditionalFormatting>
  <conditionalFormatting sqref="AF19:AG19">
    <cfRule type="expression" dxfId="7748" priority="143">
      <formula>AND(WEEKDAY(AF$5)=1)</formula>
    </cfRule>
    <cfRule type="expression" dxfId="7747" priority="141">
      <formula>AND(WEEKDAY(AF$5)=1)</formula>
    </cfRule>
  </conditionalFormatting>
  <conditionalFormatting sqref="AF19:AG20">
    <cfRule type="expression" dxfId="7746" priority="144" stopIfTrue="1">
      <formula>AND(WEEKDAY(AF$5)=1)</formula>
    </cfRule>
  </conditionalFormatting>
  <conditionalFormatting sqref="AF9:AH9">
    <cfRule type="expression" dxfId="7745" priority="133" stopIfTrue="1">
      <formula>AND(WEEKDAY(AF$5)=1)</formula>
    </cfRule>
  </conditionalFormatting>
  <conditionalFormatting sqref="AF11:AH11">
    <cfRule type="expression" dxfId="7744" priority="145" stopIfTrue="1">
      <formula>AND(WEEKDAY(AF$5)=1)</formula>
    </cfRule>
  </conditionalFormatting>
  <conditionalFormatting sqref="AH8:AH22">
    <cfRule type="expression" dxfId="7743" priority="260">
      <formula>AND(WEEKDAY(AH$5)=1)</formula>
    </cfRule>
  </conditionalFormatting>
  <conditionalFormatting sqref="AH21:AH24">
    <cfRule type="expression" dxfId="7742" priority="258" stopIfTrue="1">
      <formula>AND(WEEKDAY(AH$5)=1)</formula>
    </cfRule>
  </conditionalFormatting>
  <conditionalFormatting sqref="AI8:AK23 AN8:AN24">
    <cfRule type="cellIs" dxfId="7741" priority="1283" stopIfTrue="1" operator="equal">
      <formula>0</formula>
    </cfRule>
  </conditionalFormatting>
  <dataValidations count="2">
    <dataValidation type="list" allowBlank="1" showInputMessage="1" showErrorMessage="1" sqref="N3 X8 AE8 X10 AE19 AA22:AC22 AF22:AG22 D23:AC23 AE23:AH23 X12:X22 AD8:AD24 AE12:AE17 AE21:AE22 AH8:AH22 D8:W22 Y8:Z22 AA8:AC20 AF8:AG20" xr:uid="{00000000-0002-0000-3F00-000000000000}">
      <formula1>"ヤ,2早,3早,2オ,3オ,2－,3－,－,日,有,2,3,事,ﾍﾙ,ｹｱ,6:00,6:30,7:00,8:30,8:00,10:00,研"</formula1>
    </dataValidation>
    <dataValidation type="list" allowBlank="1" showInputMessage="1" showErrorMessage="1" sqref="AH24" xr:uid="{00000000-0002-0000-3F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V42"/>
  <sheetViews>
    <sheetView workbookViewId="0">
      <selection activeCell="T15" sqref="T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17"/>
      <c r="N1" s="1317"/>
      <c r="O1" s="1317"/>
      <c r="P1" s="1317"/>
      <c r="Q1" s="1317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17"/>
      <c r="N2" s="1317"/>
      <c r="O2" s="1317"/>
      <c r="P2" s="1317"/>
      <c r="Q2" s="1317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96"/>
      <c r="P3" s="8"/>
      <c r="Q3" s="8"/>
      <c r="R3" s="8"/>
      <c r="S3" s="8"/>
      <c r="T3" s="8"/>
      <c r="U3" s="8"/>
      <c r="V3" s="8"/>
      <c r="W3" s="8"/>
      <c r="X3" s="377"/>
      <c r="Y3" s="83"/>
      <c r="Z3" s="83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44805</v>
      </c>
      <c r="E5" s="11">
        <f>DATE($A$1,$D$2,2)</f>
        <v>44806</v>
      </c>
      <c r="F5" s="11">
        <f>DATE($A$1,$D$2,3)</f>
        <v>44807</v>
      </c>
      <c r="G5" s="11">
        <f>DATE($A$1,$D$2,4)</f>
        <v>44808</v>
      </c>
      <c r="H5" s="11">
        <f>DATE($A$1,$D$2,5)</f>
        <v>44809</v>
      </c>
      <c r="I5" s="11">
        <f>DATE($A$1,$D$2,6)</f>
        <v>44810</v>
      </c>
      <c r="J5" s="11">
        <f>DATE($A$1,$D$2,7)</f>
        <v>44811</v>
      </c>
      <c r="K5" s="11">
        <f>DATE($A$1,$D$2,8)</f>
        <v>44812</v>
      </c>
      <c r="L5" s="11">
        <f>DATE($A$1,$D$2,9)</f>
        <v>44813</v>
      </c>
      <c r="M5" s="11">
        <f>DATE($A$1,$D$2,10)</f>
        <v>44814</v>
      </c>
      <c r="N5" s="56">
        <f>DATE($A$1,$D$2,11)</f>
        <v>44815</v>
      </c>
      <c r="O5" s="11">
        <f>DATE($A$1,$D$2,12)</f>
        <v>44816</v>
      </c>
      <c r="P5" s="11">
        <f>DATE($A$1,$D$2,13)</f>
        <v>44817</v>
      </c>
      <c r="Q5" s="11">
        <f>DATE($A$1,$D$2,14)</f>
        <v>44818</v>
      </c>
      <c r="R5" s="11">
        <f>DATE($A$1,$D$2,15)</f>
        <v>44819</v>
      </c>
      <c r="S5" s="11">
        <f>DATE($A$1,$D$2,16)</f>
        <v>44820</v>
      </c>
      <c r="T5" s="11">
        <f>DATE($A$1,$D$2,17)</f>
        <v>44821</v>
      </c>
      <c r="U5" s="11">
        <f>DATE($A$1,$D$2,18)</f>
        <v>44822</v>
      </c>
      <c r="V5" s="11">
        <f>DATE($A$1,$D$2,19)</f>
        <v>44823</v>
      </c>
      <c r="W5" s="11">
        <f>DATE($A$1,$D$2,20)</f>
        <v>44824</v>
      </c>
      <c r="X5" s="11">
        <f>DATE($A$1,$D$2,21)</f>
        <v>44825</v>
      </c>
      <c r="Y5" s="87">
        <f>DATE($A$1,$D$2,22)</f>
        <v>44826</v>
      </c>
      <c r="Z5" s="87">
        <f>DATE($A$1,$D$2,23)</f>
        <v>44827</v>
      </c>
      <c r="AA5" s="87">
        <f>DATE($A$1,$D$2,24)</f>
        <v>44828</v>
      </c>
      <c r="AB5" s="87">
        <f>DATE($A$1,$D$2,25)</f>
        <v>44829</v>
      </c>
      <c r="AC5" s="87">
        <f>DATE($A$1,$D$2,26)</f>
        <v>44830</v>
      </c>
      <c r="AD5" s="87">
        <f>DATE($A$1,$D$2,27)</f>
        <v>44831</v>
      </c>
      <c r="AE5" s="87">
        <f>DATE($A$1,$D$2,28)</f>
        <v>44832</v>
      </c>
      <c r="AF5" s="88">
        <f>DATE($A$1,$D$2,29)</f>
        <v>44833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F6" si="0">IF(MONTH(D5)&gt;$D$2,"",D5)</f>
        <v>44805</v>
      </c>
      <c r="E6" s="315">
        <f t="shared" si="0"/>
        <v>44806</v>
      </c>
      <c r="F6" s="315">
        <f t="shared" si="0"/>
        <v>44807</v>
      </c>
      <c r="G6" s="315">
        <f t="shared" si="0"/>
        <v>44808</v>
      </c>
      <c r="H6" s="315">
        <f t="shared" si="0"/>
        <v>44809</v>
      </c>
      <c r="I6" s="315">
        <f t="shared" si="0"/>
        <v>44810</v>
      </c>
      <c r="J6" s="315">
        <f t="shared" si="0"/>
        <v>44811</v>
      </c>
      <c r="K6" s="315">
        <f t="shared" si="0"/>
        <v>44812</v>
      </c>
      <c r="L6" s="315">
        <f t="shared" si="0"/>
        <v>44813</v>
      </c>
      <c r="M6" s="315">
        <f t="shared" si="0"/>
        <v>44814</v>
      </c>
      <c r="N6" s="212">
        <f t="shared" si="0"/>
        <v>44815</v>
      </c>
      <c r="O6" s="315">
        <f t="shared" si="0"/>
        <v>44816</v>
      </c>
      <c r="P6" s="315">
        <f t="shared" si="0"/>
        <v>44817</v>
      </c>
      <c r="Q6" s="315">
        <f t="shared" si="0"/>
        <v>44818</v>
      </c>
      <c r="R6" s="315">
        <f t="shared" si="0"/>
        <v>44819</v>
      </c>
      <c r="S6" s="315">
        <f t="shared" si="0"/>
        <v>44820</v>
      </c>
      <c r="T6" s="315">
        <f t="shared" si="0"/>
        <v>44821</v>
      </c>
      <c r="U6" s="159">
        <f t="shared" si="0"/>
        <v>44822</v>
      </c>
      <c r="V6" s="212">
        <f t="shared" si="0"/>
        <v>44823</v>
      </c>
      <c r="W6" s="315">
        <f t="shared" si="0"/>
        <v>44824</v>
      </c>
      <c r="X6" s="315">
        <f t="shared" si="0"/>
        <v>44825</v>
      </c>
      <c r="Y6" s="315">
        <f t="shared" si="0"/>
        <v>44826</v>
      </c>
      <c r="Z6" s="212">
        <f t="shared" si="0"/>
        <v>44827</v>
      </c>
      <c r="AA6" s="315">
        <f t="shared" si="0"/>
        <v>44828</v>
      </c>
      <c r="AB6" s="315">
        <f t="shared" si="0"/>
        <v>44829</v>
      </c>
      <c r="AC6" s="315">
        <f t="shared" si="0"/>
        <v>44830</v>
      </c>
      <c r="AD6" s="315">
        <f t="shared" si="0"/>
        <v>44831</v>
      </c>
      <c r="AE6" s="315">
        <f t="shared" si="0"/>
        <v>44832</v>
      </c>
      <c r="AF6" s="159">
        <f t="shared" si="0"/>
        <v>44833</v>
      </c>
      <c r="AG6" s="159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250" t="str">
        <f t="shared" ref="D7:AF7" si="1">IF(D6="","",CHOOSE(WEEKDAY(D6,1),"日","月","火","水","木","金","土"))</f>
        <v>木</v>
      </c>
      <c r="E7" s="374" t="str">
        <f t="shared" si="1"/>
        <v>金</v>
      </c>
      <c r="F7" s="375" t="str">
        <f t="shared" si="1"/>
        <v>土</v>
      </c>
      <c r="G7" s="287" t="str">
        <f t="shared" si="1"/>
        <v>日</v>
      </c>
      <c r="H7" s="374" t="str">
        <f t="shared" si="1"/>
        <v>月</v>
      </c>
      <c r="I7" s="374" t="str">
        <f t="shared" si="1"/>
        <v>火</v>
      </c>
      <c r="J7" s="374" t="str">
        <f t="shared" si="1"/>
        <v>水</v>
      </c>
      <c r="K7" s="374" t="str">
        <f t="shared" si="1"/>
        <v>木</v>
      </c>
      <c r="L7" s="251" t="str">
        <f t="shared" si="1"/>
        <v>金</v>
      </c>
      <c r="M7" s="374" t="str">
        <f t="shared" si="1"/>
        <v>土</v>
      </c>
      <c r="N7" s="146" t="str">
        <f t="shared" si="1"/>
        <v>日</v>
      </c>
      <c r="O7" s="374" t="str">
        <f t="shared" si="1"/>
        <v>月</v>
      </c>
      <c r="P7" s="374" t="str">
        <f t="shared" si="1"/>
        <v>火</v>
      </c>
      <c r="Q7" s="375" t="str">
        <f t="shared" si="1"/>
        <v>水</v>
      </c>
      <c r="R7" s="375" t="str">
        <f t="shared" si="1"/>
        <v>木</v>
      </c>
      <c r="S7" s="375" t="str">
        <f t="shared" si="1"/>
        <v>金</v>
      </c>
      <c r="T7" s="375" t="str">
        <f t="shared" si="1"/>
        <v>土</v>
      </c>
      <c r="U7" s="161" t="str">
        <f t="shared" si="1"/>
        <v>日</v>
      </c>
      <c r="V7" s="146" t="str">
        <f t="shared" si="1"/>
        <v>月</v>
      </c>
      <c r="W7" s="374" t="str">
        <f t="shared" si="1"/>
        <v>火</v>
      </c>
      <c r="X7" s="374" t="str">
        <f t="shared" si="1"/>
        <v>水</v>
      </c>
      <c r="Y7" s="374" t="str">
        <f t="shared" si="1"/>
        <v>木</v>
      </c>
      <c r="Z7" s="146" t="str">
        <f t="shared" si="1"/>
        <v>金</v>
      </c>
      <c r="AA7" s="374" t="str">
        <f t="shared" si="1"/>
        <v>土</v>
      </c>
      <c r="AB7" s="287" t="str">
        <f t="shared" si="1"/>
        <v>日</v>
      </c>
      <c r="AC7" s="374" t="str">
        <f t="shared" si="1"/>
        <v>月</v>
      </c>
      <c r="AD7" s="374" t="str">
        <f t="shared" si="1"/>
        <v>火</v>
      </c>
      <c r="AE7" s="374" t="str">
        <f t="shared" si="1"/>
        <v>水</v>
      </c>
      <c r="AF7" s="250" t="str">
        <f t="shared" si="1"/>
        <v>木</v>
      </c>
      <c r="AG7" s="250" t="s">
        <v>133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33</v>
      </c>
      <c r="D8" s="107" t="s">
        <v>36</v>
      </c>
      <c r="E8" s="218" t="s">
        <v>21</v>
      </c>
      <c r="F8" s="182" t="s">
        <v>24</v>
      </c>
      <c r="G8" s="164" t="s">
        <v>34</v>
      </c>
      <c r="H8" s="107" t="s">
        <v>21</v>
      </c>
      <c r="I8" s="107" t="s">
        <v>42</v>
      </c>
      <c r="J8" s="107" t="s">
        <v>36</v>
      </c>
      <c r="K8" s="172" t="s">
        <v>42</v>
      </c>
      <c r="L8" s="182" t="s">
        <v>21</v>
      </c>
      <c r="M8" s="164" t="s">
        <v>28</v>
      </c>
      <c r="N8" s="107" t="s">
        <v>34</v>
      </c>
      <c r="O8" s="107" t="s">
        <v>21</v>
      </c>
      <c r="P8" s="172" t="s">
        <v>21</v>
      </c>
      <c r="Q8" s="235" t="s">
        <v>36</v>
      </c>
      <c r="R8" s="219" t="s">
        <v>42</v>
      </c>
      <c r="S8" s="181" t="s">
        <v>21</v>
      </c>
      <c r="T8" s="182" t="s">
        <v>24</v>
      </c>
      <c r="U8" s="164" t="s">
        <v>34</v>
      </c>
      <c r="V8" s="148" t="s">
        <v>21</v>
      </c>
      <c r="W8" s="107" t="s">
        <v>42</v>
      </c>
      <c r="X8" s="107" t="s">
        <v>36</v>
      </c>
      <c r="Y8" s="107" t="s">
        <v>21</v>
      </c>
      <c r="Z8" s="148" t="s">
        <v>36</v>
      </c>
      <c r="AA8" s="107" t="s">
        <v>28</v>
      </c>
      <c r="AB8" s="107" t="s">
        <v>34</v>
      </c>
      <c r="AC8" s="107" t="s">
        <v>21</v>
      </c>
      <c r="AD8" s="107" t="s">
        <v>36</v>
      </c>
      <c r="AE8" s="107" t="s">
        <v>42</v>
      </c>
      <c r="AF8" s="107" t="s">
        <v>36</v>
      </c>
      <c r="AG8" s="107" t="s">
        <v>42</v>
      </c>
      <c r="AH8" s="99">
        <f t="shared" ref="AH8:AH20" si="2">SUM(AN8)</f>
        <v>9</v>
      </c>
      <c r="AI8" s="100">
        <f t="shared" ref="AI8:AI22" si="3">COUNTIF(D8:AG8,"有")</f>
        <v>0</v>
      </c>
      <c r="AJ8" s="101">
        <f t="shared" ref="AJ8:AJ20" si="4">SUM(AO8:AP8)</f>
        <v>4</v>
      </c>
      <c r="AK8" s="102" t="s">
        <v>38</v>
      </c>
      <c r="AL8" s="103"/>
      <c r="AM8" s="55">
        <f>COUNTIF(D8:AG8,"日")</f>
        <v>0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0</v>
      </c>
      <c r="AR8" s="55">
        <f>COUNTIF(D8:AK8,"2早")</f>
        <v>0</v>
      </c>
      <c r="AS8" s="55">
        <f>COUNTIF(B8:AK8,"2オ")</f>
        <v>6</v>
      </c>
      <c r="AT8" s="55">
        <f>COUNTIF(D8:AL8,"3早")</f>
        <v>0</v>
      </c>
      <c r="AU8" s="55">
        <f>COUNTIF(D8:AM8,"3オ")</f>
        <v>7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39</v>
      </c>
      <c r="D9" s="143" t="s">
        <v>35</v>
      </c>
      <c r="E9" s="143" t="s">
        <v>35</v>
      </c>
      <c r="F9" s="249" t="s">
        <v>21</v>
      </c>
      <c r="G9" s="107" t="s">
        <v>37</v>
      </c>
      <c r="H9" s="107" t="s">
        <v>42</v>
      </c>
      <c r="I9" s="107" t="s">
        <v>37</v>
      </c>
      <c r="J9" s="107" t="s">
        <v>21</v>
      </c>
      <c r="K9" s="107" t="s">
        <v>36</v>
      </c>
      <c r="L9" s="107" t="s">
        <v>42</v>
      </c>
      <c r="M9" s="107" t="s">
        <v>21</v>
      </c>
      <c r="N9" s="107" t="s">
        <v>37</v>
      </c>
      <c r="O9" s="107" t="s">
        <v>42</v>
      </c>
      <c r="P9" s="172" t="s">
        <v>21</v>
      </c>
      <c r="Q9" s="220" t="s">
        <v>42</v>
      </c>
      <c r="R9" s="237" t="s">
        <v>21</v>
      </c>
      <c r="S9" s="238" t="s">
        <v>21</v>
      </c>
      <c r="T9" s="223" t="s">
        <v>37</v>
      </c>
      <c r="U9" s="107" t="s">
        <v>37</v>
      </c>
      <c r="V9" s="148" t="s">
        <v>42</v>
      </c>
      <c r="W9" s="107" t="s">
        <v>21</v>
      </c>
      <c r="X9" s="107" t="s">
        <v>42</v>
      </c>
      <c r="Y9" s="107" t="s">
        <v>42</v>
      </c>
      <c r="Z9" s="148" t="s">
        <v>21</v>
      </c>
      <c r="AA9" s="107" t="s">
        <v>36</v>
      </c>
      <c r="AB9" s="107" t="s">
        <v>37</v>
      </c>
      <c r="AC9" s="107" t="s">
        <v>37</v>
      </c>
      <c r="AD9" s="107" t="s">
        <v>37</v>
      </c>
      <c r="AE9" s="107" t="s">
        <v>21</v>
      </c>
      <c r="AF9" s="107" t="s">
        <v>42</v>
      </c>
      <c r="AG9" s="107" t="s">
        <v>37</v>
      </c>
      <c r="AH9" s="99">
        <f t="shared" si="2"/>
        <v>9</v>
      </c>
      <c r="AI9" s="100">
        <f t="shared" si="3"/>
        <v>2</v>
      </c>
      <c r="AJ9" s="101">
        <f t="shared" si="4"/>
        <v>0</v>
      </c>
      <c r="AK9" s="102" t="s">
        <v>38</v>
      </c>
      <c r="AL9" s="103"/>
      <c r="AM9" s="55">
        <f>COUNTIF(D9:AG9,"日")</f>
        <v>9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1</v>
      </c>
      <c r="AR9" s="55">
        <f>COUNTIF(D9:AK9,"2早")</f>
        <v>0</v>
      </c>
      <c r="AS9" s="55">
        <f>COUNTIF(B9:AK9,"2オ")</f>
        <v>8</v>
      </c>
      <c r="AT9" s="55">
        <f>COUNTIF(D9:AL9,"3早")</f>
        <v>0</v>
      </c>
      <c r="AU9" s="55">
        <f>COUNTIF(D9:AM9,"3オ")</f>
        <v>2</v>
      </c>
      <c r="AV9" s="55">
        <f>COUNTIF(F9:AO9,"10:00")</f>
        <v>0</v>
      </c>
    </row>
    <row r="10" spans="1:48" ht="14">
      <c r="A10" s="19" t="s">
        <v>31</v>
      </c>
      <c r="B10" s="20" t="s">
        <v>32</v>
      </c>
      <c r="C10" s="21" t="s">
        <v>45</v>
      </c>
      <c r="D10" s="143" t="s">
        <v>21</v>
      </c>
      <c r="E10" s="107" t="s">
        <v>41</v>
      </c>
      <c r="F10" s="107" t="s">
        <v>41</v>
      </c>
      <c r="G10" s="107" t="s">
        <v>36</v>
      </c>
      <c r="H10" s="107" t="s">
        <v>21</v>
      </c>
      <c r="I10" s="107" t="s">
        <v>41</v>
      </c>
      <c r="J10" s="107" t="s">
        <v>40</v>
      </c>
      <c r="K10" s="143" t="s">
        <v>21</v>
      </c>
      <c r="L10" s="107" t="s">
        <v>36</v>
      </c>
      <c r="M10" s="107" t="s">
        <v>36</v>
      </c>
      <c r="N10" s="107" t="s">
        <v>36</v>
      </c>
      <c r="O10" s="107" t="s">
        <v>41</v>
      </c>
      <c r="P10" s="107" t="s">
        <v>41</v>
      </c>
      <c r="Q10" s="249" t="s">
        <v>21</v>
      </c>
      <c r="R10" s="249" t="s">
        <v>21</v>
      </c>
      <c r="S10" s="189" t="s">
        <v>40</v>
      </c>
      <c r="T10" s="107" t="s">
        <v>41</v>
      </c>
      <c r="U10" s="107" t="s">
        <v>40</v>
      </c>
      <c r="V10" s="148" t="s">
        <v>41</v>
      </c>
      <c r="W10" s="107" t="s">
        <v>21</v>
      </c>
      <c r="X10" s="143" t="s">
        <v>21</v>
      </c>
      <c r="Y10" s="107" t="s">
        <v>40</v>
      </c>
      <c r="Z10" s="148" t="s">
        <v>40</v>
      </c>
      <c r="AA10" s="107" t="s">
        <v>42</v>
      </c>
      <c r="AB10" s="143" t="s">
        <v>21</v>
      </c>
      <c r="AC10" s="107" t="s">
        <v>41</v>
      </c>
      <c r="AD10" s="107" t="s">
        <v>40</v>
      </c>
      <c r="AE10" s="107" t="s">
        <v>41</v>
      </c>
      <c r="AF10" s="143" t="s">
        <v>21</v>
      </c>
      <c r="AG10" s="107" t="s">
        <v>40</v>
      </c>
      <c r="AH10" s="99">
        <f t="shared" si="2"/>
        <v>9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>COUNTIF(D10:AG10,"日")</f>
        <v>0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7</v>
      </c>
      <c r="AS10" s="55">
        <f>COUNTIF(B10:AK10,"2オ")</f>
        <v>1</v>
      </c>
      <c r="AT10" s="55">
        <f>COUNTIF(D10:AL10,"3早")</f>
        <v>9</v>
      </c>
      <c r="AU10" s="55">
        <f>COUNTIF(D10:AM10,"3オ")</f>
        <v>4</v>
      </c>
      <c r="AV10" s="55">
        <f>COUNTIF(F10:AO10,"10:00")</f>
        <v>0</v>
      </c>
    </row>
    <row r="11" spans="1:48" ht="14">
      <c r="A11" s="19"/>
      <c r="B11" s="20"/>
      <c r="C11" s="21" t="s">
        <v>88</v>
      </c>
      <c r="D11" s="107" t="s">
        <v>40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48"/>
      <c r="W11" s="107"/>
      <c r="X11" s="107"/>
      <c r="Y11" s="107"/>
      <c r="Z11" s="148"/>
      <c r="AA11" s="107"/>
      <c r="AB11" s="107"/>
      <c r="AC11" s="107"/>
      <c r="AD11" s="107"/>
      <c r="AE11" s="107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07" t="s">
        <v>21</v>
      </c>
      <c r="G12" s="107" t="s">
        <v>42</v>
      </c>
      <c r="H12" s="107" t="s">
        <v>21</v>
      </c>
      <c r="I12" s="107" t="s">
        <v>24</v>
      </c>
      <c r="J12" s="107" t="s">
        <v>34</v>
      </c>
      <c r="K12" s="107" t="s">
        <v>21</v>
      </c>
      <c r="L12" s="107" t="s">
        <v>21</v>
      </c>
      <c r="M12" s="107" t="s">
        <v>40</v>
      </c>
      <c r="N12" s="107" t="s">
        <v>24</v>
      </c>
      <c r="O12" s="107" t="s">
        <v>34</v>
      </c>
      <c r="P12" s="107" t="s">
        <v>21</v>
      </c>
      <c r="Q12" s="107" t="s">
        <v>40</v>
      </c>
      <c r="R12" s="107" t="s">
        <v>24</v>
      </c>
      <c r="S12" s="107" t="s">
        <v>34</v>
      </c>
      <c r="T12" s="143" t="s">
        <v>21</v>
      </c>
      <c r="U12" s="107" t="s">
        <v>36</v>
      </c>
      <c r="V12" s="148" t="s">
        <v>24</v>
      </c>
      <c r="W12" s="107" t="s">
        <v>34</v>
      </c>
      <c r="X12" s="107" t="s">
        <v>21</v>
      </c>
      <c r="Y12" s="107" t="s">
        <v>121</v>
      </c>
      <c r="Z12" s="148" t="s">
        <v>24</v>
      </c>
      <c r="AA12" s="107" t="s">
        <v>34</v>
      </c>
      <c r="AB12" s="143" t="s">
        <v>21</v>
      </c>
      <c r="AC12" s="107" t="s">
        <v>121</v>
      </c>
      <c r="AD12" s="107" t="s">
        <v>42</v>
      </c>
      <c r="AE12" s="107" t="s">
        <v>40</v>
      </c>
      <c r="AF12" s="107" t="s">
        <v>40</v>
      </c>
      <c r="AG12" s="107" t="s">
        <v>21</v>
      </c>
      <c r="AH12" s="99">
        <f t="shared" si="2"/>
        <v>9</v>
      </c>
      <c r="AI12" s="100">
        <f t="shared" si="3"/>
        <v>0</v>
      </c>
      <c r="AJ12" s="101">
        <f t="shared" si="4"/>
        <v>6</v>
      </c>
      <c r="AK12" s="104" t="s">
        <v>48</v>
      </c>
      <c r="AL12" s="103"/>
      <c r="AM12" s="55">
        <f t="shared" ref="AM12:AM20" si="5">COUNTIF(D12:AG12,"日")</f>
        <v>0</v>
      </c>
      <c r="AN12" s="55">
        <f t="shared" ref="AN12:AN26" si="6">COUNTIF(D12:AG12,"ヤ")</f>
        <v>9</v>
      </c>
      <c r="AO12" s="55">
        <f t="shared" ref="AO12:AO26" si="7">COUNTIF(D12:AG12,"2－")</f>
        <v>6</v>
      </c>
      <c r="AP12" s="55">
        <f t="shared" ref="AP12:AP26" si="8">COUNTIF(D12:AG12,"3－")</f>
        <v>0</v>
      </c>
      <c r="AQ12">
        <f t="shared" ref="AQ12:AQ26" si="9">COUNTIF(E12:AH12,"有")</f>
        <v>0</v>
      </c>
      <c r="AR12" s="55">
        <f>COUNTIF(H12:AK12,"2早")</f>
        <v>4</v>
      </c>
      <c r="AS12" s="55">
        <f t="shared" ref="AS12:AS20" si="10">COUNTIF(B12:AK12,"2オ")</f>
        <v>2</v>
      </c>
      <c r="AT12" s="55">
        <f t="shared" ref="AT12:AT20" si="11">COUNTIF(D12:AL12,"3早")</f>
        <v>0</v>
      </c>
      <c r="AU12" s="55">
        <f t="shared" ref="AU12:AU20" si="12">COUNTIF(D12:AM12,"3オ")</f>
        <v>1</v>
      </c>
      <c r="AV12" s="55">
        <f t="shared" ref="AV12:AV20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206" t="s">
        <v>28</v>
      </c>
      <c r="E13" s="107" t="s">
        <v>34</v>
      </c>
      <c r="F13" s="107" t="s">
        <v>21</v>
      </c>
      <c r="G13" s="107" t="s">
        <v>41</v>
      </c>
      <c r="H13" s="107" t="s">
        <v>36</v>
      </c>
      <c r="I13" s="107" t="s">
        <v>21</v>
      </c>
      <c r="J13" s="107" t="s">
        <v>41</v>
      </c>
      <c r="K13" s="107" t="s">
        <v>41</v>
      </c>
      <c r="L13" s="107" t="s">
        <v>28</v>
      </c>
      <c r="M13" s="107" t="s">
        <v>34</v>
      </c>
      <c r="N13" s="107" t="s">
        <v>21</v>
      </c>
      <c r="O13" s="107" t="s">
        <v>40</v>
      </c>
      <c r="P13" s="107" t="s">
        <v>28</v>
      </c>
      <c r="Q13" s="107" t="s">
        <v>34</v>
      </c>
      <c r="R13" s="107" t="s">
        <v>21</v>
      </c>
      <c r="S13" s="107" t="s">
        <v>36</v>
      </c>
      <c r="T13" s="143" t="s">
        <v>21</v>
      </c>
      <c r="U13" s="107" t="s">
        <v>21</v>
      </c>
      <c r="V13" s="148" t="s">
        <v>36</v>
      </c>
      <c r="W13" s="107" t="s">
        <v>28</v>
      </c>
      <c r="X13" s="107" t="s">
        <v>34</v>
      </c>
      <c r="Y13" s="107" t="s">
        <v>21</v>
      </c>
      <c r="Z13" s="148" t="s">
        <v>41</v>
      </c>
      <c r="AA13" s="107" t="s">
        <v>21</v>
      </c>
      <c r="AB13" s="107" t="s">
        <v>41</v>
      </c>
      <c r="AC13" s="107" t="s">
        <v>28</v>
      </c>
      <c r="AD13" s="107" t="s">
        <v>34</v>
      </c>
      <c r="AE13" s="107" t="s">
        <v>21</v>
      </c>
      <c r="AF13" s="107" t="s">
        <v>28</v>
      </c>
      <c r="AG13" s="107" t="s">
        <v>34</v>
      </c>
      <c r="AH13" s="99">
        <f t="shared" si="2"/>
        <v>9</v>
      </c>
      <c r="AI13" s="100">
        <f t="shared" si="3"/>
        <v>0</v>
      </c>
      <c r="AJ13" s="101">
        <f t="shared" si="4"/>
        <v>6</v>
      </c>
      <c r="AK13" s="104" t="s">
        <v>48</v>
      </c>
      <c r="AL13" s="103"/>
      <c r="AM13" s="55">
        <f t="shared" si="5"/>
        <v>0</v>
      </c>
      <c r="AN13" s="55">
        <f t="shared" si="6"/>
        <v>9</v>
      </c>
      <c r="AO13" s="55">
        <f t="shared" si="7"/>
        <v>0</v>
      </c>
      <c r="AP13" s="55">
        <f t="shared" si="8"/>
        <v>6</v>
      </c>
      <c r="AQ13">
        <f t="shared" si="9"/>
        <v>0</v>
      </c>
      <c r="AR13" s="55">
        <f t="shared" ref="AR13:AR20" si="14">COUNTIF(D13:AK13,"2早")</f>
        <v>1</v>
      </c>
      <c r="AS13" s="55">
        <f t="shared" si="10"/>
        <v>0</v>
      </c>
      <c r="AT13" s="55">
        <f t="shared" si="11"/>
        <v>5</v>
      </c>
      <c r="AU13" s="55">
        <f t="shared" si="12"/>
        <v>3</v>
      </c>
      <c r="AV13" s="55">
        <f t="shared" si="13"/>
        <v>0</v>
      </c>
    </row>
    <row r="14" spans="1:48" ht="14">
      <c r="A14" s="19" t="s">
        <v>46</v>
      </c>
      <c r="B14" s="20" t="s">
        <v>32</v>
      </c>
      <c r="C14" s="32" t="s">
        <v>153</v>
      </c>
      <c r="D14" s="143" t="s">
        <v>21</v>
      </c>
      <c r="E14" s="107" t="s">
        <v>36</v>
      </c>
      <c r="F14" s="107" t="s">
        <v>28</v>
      </c>
      <c r="G14" s="107" t="s">
        <v>34</v>
      </c>
      <c r="H14" s="107" t="s">
        <v>21</v>
      </c>
      <c r="I14" s="107" t="s">
        <v>28</v>
      </c>
      <c r="J14" s="107" t="s">
        <v>34</v>
      </c>
      <c r="K14" s="107" t="s">
        <v>21</v>
      </c>
      <c r="L14" s="107" t="s">
        <v>41</v>
      </c>
      <c r="M14" s="107" t="s">
        <v>21</v>
      </c>
      <c r="N14" s="107" t="s">
        <v>41</v>
      </c>
      <c r="O14" s="107" t="s">
        <v>28</v>
      </c>
      <c r="P14" s="107" t="s">
        <v>34</v>
      </c>
      <c r="Q14" s="107" t="s">
        <v>21</v>
      </c>
      <c r="R14" s="107" t="s">
        <v>40</v>
      </c>
      <c r="S14" s="107" t="s">
        <v>24</v>
      </c>
      <c r="T14" s="107" t="s">
        <v>34</v>
      </c>
      <c r="U14" s="107" t="s">
        <v>21</v>
      </c>
      <c r="V14" s="148" t="s">
        <v>40</v>
      </c>
      <c r="W14" s="107" t="s">
        <v>24</v>
      </c>
      <c r="X14" s="107" t="s">
        <v>34</v>
      </c>
      <c r="Y14" s="107" t="s">
        <v>21</v>
      </c>
      <c r="Z14" s="148" t="s">
        <v>42</v>
      </c>
      <c r="AA14" s="107" t="s">
        <v>41</v>
      </c>
      <c r="AB14" s="107" t="s">
        <v>28</v>
      </c>
      <c r="AC14" s="107" t="s">
        <v>34</v>
      </c>
      <c r="AD14" s="107" t="s">
        <v>21</v>
      </c>
      <c r="AE14" s="107" t="s">
        <v>21</v>
      </c>
      <c r="AF14" s="107" t="s">
        <v>24</v>
      </c>
      <c r="AG14" s="107" t="s">
        <v>34</v>
      </c>
      <c r="AH14" s="99">
        <f t="shared" si="2"/>
        <v>9</v>
      </c>
      <c r="AI14" s="100">
        <f t="shared" si="3"/>
        <v>0</v>
      </c>
      <c r="AJ14" s="101">
        <f t="shared" si="4"/>
        <v>7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4</v>
      </c>
      <c r="AQ14">
        <f t="shared" si="9"/>
        <v>0</v>
      </c>
      <c r="AR14" s="55">
        <f t="shared" si="14"/>
        <v>2</v>
      </c>
      <c r="AS14" s="55">
        <f t="shared" si="10"/>
        <v>1</v>
      </c>
      <c r="AT14" s="55">
        <f t="shared" si="11"/>
        <v>3</v>
      </c>
      <c r="AU14" s="55">
        <f t="shared" si="12"/>
        <v>1</v>
      </c>
      <c r="AV14" s="55">
        <f t="shared" si="13"/>
        <v>0</v>
      </c>
    </row>
    <row r="15" spans="1:48" ht="14">
      <c r="A15" s="33" t="s">
        <v>46</v>
      </c>
      <c r="B15" s="34" t="s">
        <v>32</v>
      </c>
      <c r="C15" s="32" t="s">
        <v>52</v>
      </c>
      <c r="D15" s="206" t="s">
        <v>21</v>
      </c>
      <c r="E15" s="107" t="s">
        <v>42</v>
      </c>
      <c r="F15" s="107" t="s">
        <v>40</v>
      </c>
      <c r="G15" s="107" t="s">
        <v>21</v>
      </c>
      <c r="H15" s="107" t="s">
        <v>41</v>
      </c>
      <c r="I15" s="107" t="s">
        <v>40</v>
      </c>
      <c r="J15" s="107" t="s">
        <v>28</v>
      </c>
      <c r="K15" s="107" t="s">
        <v>34</v>
      </c>
      <c r="L15" s="107" t="s">
        <v>21</v>
      </c>
      <c r="M15" s="107" t="s">
        <v>42</v>
      </c>
      <c r="N15" s="107" t="s">
        <v>42</v>
      </c>
      <c r="O15" s="107" t="s">
        <v>21</v>
      </c>
      <c r="P15" s="107" t="s">
        <v>24</v>
      </c>
      <c r="Q15" s="107" t="s">
        <v>34</v>
      </c>
      <c r="R15" s="107" t="s">
        <v>21</v>
      </c>
      <c r="S15" s="107" t="s">
        <v>42</v>
      </c>
      <c r="T15" s="107" t="s">
        <v>40</v>
      </c>
      <c r="U15" s="107" t="s">
        <v>24</v>
      </c>
      <c r="V15" s="148" t="s">
        <v>34</v>
      </c>
      <c r="W15" s="143" t="s">
        <v>21</v>
      </c>
      <c r="X15" s="107" t="s">
        <v>41</v>
      </c>
      <c r="Y15" s="107" t="s">
        <v>28</v>
      </c>
      <c r="Z15" s="148" t="s">
        <v>34</v>
      </c>
      <c r="AA15" s="107" t="s">
        <v>21</v>
      </c>
      <c r="AB15" s="107" t="s">
        <v>40</v>
      </c>
      <c r="AC15" s="107" t="s">
        <v>24</v>
      </c>
      <c r="AD15" s="107" t="s">
        <v>34</v>
      </c>
      <c r="AE15" s="107" t="s">
        <v>21</v>
      </c>
      <c r="AF15" s="107" t="s">
        <v>21</v>
      </c>
      <c r="AG15" s="107" t="s">
        <v>41</v>
      </c>
      <c r="AH15" s="99">
        <f t="shared" si="2"/>
        <v>9</v>
      </c>
      <c r="AI15" s="100">
        <f t="shared" si="3"/>
        <v>0</v>
      </c>
      <c r="AJ15" s="101">
        <f t="shared" si="4"/>
        <v>5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3</v>
      </c>
      <c r="AP15" s="55">
        <f t="shared" si="8"/>
        <v>2</v>
      </c>
      <c r="AQ15">
        <f t="shared" si="9"/>
        <v>0</v>
      </c>
      <c r="AR15" s="55">
        <f t="shared" si="14"/>
        <v>4</v>
      </c>
      <c r="AS15" s="55">
        <f t="shared" si="10"/>
        <v>4</v>
      </c>
      <c r="AT15" s="55">
        <f t="shared" si="11"/>
        <v>3</v>
      </c>
      <c r="AU15" s="55">
        <f t="shared" si="12"/>
        <v>0</v>
      </c>
      <c r="AV15" s="55">
        <f t="shared" si="13"/>
        <v>0</v>
      </c>
    </row>
    <row r="16" spans="1:48" ht="14">
      <c r="A16" s="33" t="s">
        <v>46</v>
      </c>
      <c r="B16" s="34" t="s">
        <v>32</v>
      </c>
      <c r="C16" s="32" t="s">
        <v>53</v>
      </c>
      <c r="D16" s="107" t="s">
        <v>42</v>
      </c>
      <c r="E16" s="107" t="s">
        <v>24</v>
      </c>
      <c r="F16" s="107" t="s">
        <v>34</v>
      </c>
      <c r="G16" s="107" t="s">
        <v>21</v>
      </c>
      <c r="H16" s="107" t="s">
        <v>28</v>
      </c>
      <c r="I16" s="107" t="s">
        <v>34</v>
      </c>
      <c r="J16" s="143" t="s">
        <v>21</v>
      </c>
      <c r="K16" s="107" t="s">
        <v>28</v>
      </c>
      <c r="L16" s="107" t="s">
        <v>34</v>
      </c>
      <c r="M16" s="107" t="s">
        <v>21</v>
      </c>
      <c r="N16" s="107" t="s">
        <v>40</v>
      </c>
      <c r="O16" s="107" t="s">
        <v>24</v>
      </c>
      <c r="P16" s="107" t="s">
        <v>34</v>
      </c>
      <c r="Q16" s="143" t="s">
        <v>21</v>
      </c>
      <c r="R16" s="107" t="s">
        <v>28</v>
      </c>
      <c r="S16" s="107" t="s">
        <v>34</v>
      </c>
      <c r="T16" s="107" t="s">
        <v>21</v>
      </c>
      <c r="U16" s="107" t="s">
        <v>42</v>
      </c>
      <c r="V16" s="148" t="s">
        <v>21</v>
      </c>
      <c r="W16" s="107" t="s">
        <v>36</v>
      </c>
      <c r="X16" s="107" t="s">
        <v>40</v>
      </c>
      <c r="Y16" s="107" t="s">
        <v>41</v>
      </c>
      <c r="Z16" s="148" t="s">
        <v>21</v>
      </c>
      <c r="AA16" s="107" t="s">
        <v>24</v>
      </c>
      <c r="AB16" s="107" t="s">
        <v>34</v>
      </c>
      <c r="AC16" s="107" t="s">
        <v>21</v>
      </c>
      <c r="AD16" s="107" t="s">
        <v>24</v>
      </c>
      <c r="AE16" s="107" t="s">
        <v>34</v>
      </c>
      <c r="AF16" s="107" t="s">
        <v>21</v>
      </c>
      <c r="AG16" s="107" t="s">
        <v>36</v>
      </c>
      <c r="AH16" s="99">
        <f t="shared" si="2"/>
        <v>9</v>
      </c>
      <c r="AI16" s="100">
        <f t="shared" si="3"/>
        <v>0</v>
      </c>
      <c r="AJ16" s="101">
        <f t="shared" si="4"/>
        <v>7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4</v>
      </c>
      <c r="AP16" s="55">
        <f t="shared" si="8"/>
        <v>3</v>
      </c>
      <c r="AQ16">
        <f t="shared" si="9"/>
        <v>0</v>
      </c>
      <c r="AR16" s="55">
        <f t="shared" si="14"/>
        <v>2</v>
      </c>
      <c r="AS16" s="55">
        <f t="shared" si="10"/>
        <v>2</v>
      </c>
      <c r="AT16" s="55">
        <f t="shared" si="11"/>
        <v>1</v>
      </c>
      <c r="AU16" s="55">
        <f t="shared" si="12"/>
        <v>2</v>
      </c>
      <c r="AV16" s="55">
        <f t="shared" si="13"/>
        <v>0</v>
      </c>
    </row>
    <row r="17" spans="1:48" ht="14">
      <c r="A17" s="19" t="s">
        <v>46</v>
      </c>
      <c r="B17" s="34" t="s">
        <v>32</v>
      </c>
      <c r="C17" s="32" t="s">
        <v>54</v>
      </c>
      <c r="D17" s="206" t="s">
        <v>34</v>
      </c>
      <c r="E17" s="143" t="s">
        <v>21</v>
      </c>
      <c r="F17" s="107" t="s">
        <v>36</v>
      </c>
      <c r="G17" s="107" t="s">
        <v>28</v>
      </c>
      <c r="H17" s="107" t="s">
        <v>34</v>
      </c>
      <c r="I17" s="107" t="s">
        <v>21</v>
      </c>
      <c r="J17" s="107" t="s">
        <v>24</v>
      </c>
      <c r="K17" s="107" t="s">
        <v>34</v>
      </c>
      <c r="L17" s="107" t="s">
        <v>21</v>
      </c>
      <c r="M17" s="107" t="s">
        <v>24</v>
      </c>
      <c r="N17" s="107" t="s">
        <v>34</v>
      </c>
      <c r="O17" s="143" t="s">
        <v>21</v>
      </c>
      <c r="P17" s="107" t="s">
        <v>42</v>
      </c>
      <c r="Q17" s="107" t="s">
        <v>21</v>
      </c>
      <c r="R17" s="107" t="s">
        <v>36</v>
      </c>
      <c r="S17" s="107" t="s">
        <v>41</v>
      </c>
      <c r="T17" s="107" t="s">
        <v>28</v>
      </c>
      <c r="U17" s="107" t="s">
        <v>34</v>
      </c>
      <c r="V17" s="148" t="s">
        <v>21</v>
      </c>
      <c r="W17" s="107" t="s">
        <v>40</v>
      </c>
      <c r="X17" s="107" t="s">
        <v>28</v>
      </c>
      <c r="Y17" s="107" t="s">
        <v>34</v>
      </c>
      <c r="Z17" s="149" t="s">
        <v>21</v>
      </c>
      <c r="AA17" s="107" t="s">
        <v>21</v>
      </c>
      <c r="AB17" s="107" t="s">
        <v>42</v>
      </c>
      <c r="AC17" s="107" t="s">
        <v>42</v>
      </c>
      <c r="AD17" s="107" t="s">
        <v>41</v>
      </c>
      <c r="AE17" s="107" t="s">
        <v>24</v>
      </c>
      <c r="AF17" s="107" t="s">
        <v>34</v>
      </c>
      <c r="AG17" s="107" t="s">
        <v>21</v>
      </c>
      <c r="AH17" s="99">
        <f t="shared" si="2"/>
        <v>9</v>
      </c>
      <c r="AI17" s="100">
        <f t="shared" si="3"/>
        <v>0</v>
      </c>
      <c r="AJ17" s="101">
        <f t="shared" si="4"/>
        <v>6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3</v>
      </c>
      <c r="AP17" s="55">
        <f t="shared" si="8"/>
        <v>3</v>
      </c>
      <c r="AQ17">
        <f t="shared" si="9"/>
        <v>0</v>
      </c>
      <c r="AR17" s="55">
        <f t="shared" si="14"/>
        <v>1</v>
      </c>
      <c r="AS17" s="55">
        <f t="shared" si="10"/>
        <v>3</v>
      </c>
      <c r="AT17" s="55">
        <f t="shared" si="11"/>
        <v>2</v>
      </c>
      <c r="AU17" s="55">
        <f t="shared" si="12"/>
        <v>2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217" t="s">
        <v>34</v>
      </c>
      <c r="E18" s="217" t="s">
        <v>21</v>
      </c>
      <c r="F18" s="107" t="s">
        <v>42</v>
      </c>
      <c r="G18" s="107" t="s">
        <v>40</v>
      </c>
      <c r="H18" s="107" t="s">
        <v>24</v>
      </c>
      <c r="I18" s="107" t="s">
        <v>34</v>
      </c>
      <c r="J18" s="107" t="s">
        <v>21</v>
      </c>
      <c r="K18" s="107" t="s">
        <v>21</v>
      </c>
      <c r="L18" s="189" t="s">
        <v>40</v>
      </c>
      <c r="M18" s="107" t="s">
        <v>41</v>
      </c>
      <c r="N18" s="107" t="s">
        <v>28</v>
      </c>
      <c r="O18" s="107" t="s">
        <v>34</v>
      </c>
      <c r="P18" s="107" t="s">
        <v>21</v>
      </c>
      <c r="Q18" s="107" t="s">
        <v>41</v>
      </c>
      <c r="R18" s="107" t="s">
        <v>41</v>
      </c>
      <c r="S18" s="107" t="s">
        <v>28</v>
      </c>
      <c r="T18" s="107" t="s">
        <v>34</v>
      </c>
      <c r="U18" s="107" t="s">
        <v>21</v>
      </c>
      <c r="V18" s="148" t="s">
        <v>21</v>
      </c>
      <c r="W18" s="107" t="s">
        <v>41</v>
      </c>
      <c r="X18" s="107" t="s">
        <v>21</v>
      </c>
      <c r="Y18" s="107" t="s">
        <v>36</v>
      </c>
      <c r="Z18" s="148" t="s">
        <v>28</v>
      </c>
      <c r="AA18" s="107" t="s">
        <v>34</v>
      </c>
      <c r="AB18" s="107" t="s">
        <v>24</v>
      </c>
      <c r="AC18" s="107" t="s">
        <v>34</v>
      </c>
      <c r="AD18" s="107" t="s">
        <v>21</v>
      </c>
      <c r="AE18" s="107" t="s">
        <v>28</v>
      </c>
      <c r="AF18" s="107" t="s">
        <v>34</v>
      </c>
      <c r="AG18" s="143" t="s">
        <v>21</v>
      </c>
      <c r="AH18" s="99">
        <f t="shared" si="2"/>
        <v>9</v>
      </c>
      <c r="AI18" s="100">
        <f t="shared" si="3"/>
        <v>0</v>
      </c>
      <c r="AJ18" s="101">
        <f t="shared" si="4"/>
        <v>6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2</v>
      </c>
      <c r="AP18" s="55">
        <f t="shared" si="8"/>
        <v>4</v>
      </c>
      <c r="AQ18">
        <f t="shared" si="9"/>
        <v>0</v>
      </c>
      <c r="AR18" s="55">
        <f t="shared" si="14"/>
        <v>2</v>
      </c>
      <c r="AS18" s="55">
        <f t="shared" si="10"/>
        <v>1</v>
      </c>
      <c r="AT18" s="55">
        <f t="shared" si="11"/>
        <v>4</v>
      </c>
      <c r="AU18" s="55">
        <f t="shared" si="12"/>
        <v>1</v>
      </c>
      <c r="AV18" s="55">
        <f t="shared" si="13"/>
        <v>0</v>
      </c>
    </row>
    <row r="19" spans="1:48" ht="14">
      <c r="A19" s="19" t="s">
        <v>46</v>
      </c>
      <c r="B19" s="34" t="s">
        <v>32</v>
      </c>
      <c r="C19" s="32" t="s">
        <v>57</v>
      </c>
      <c r="D19" s="107" t="s">
        <v>41</v>
      </c>
      <c r="E19" s="107" t="s">
        <v>28</v>
      </c>
      <c r="F19" s="107" t="s">
        <v>34</v>
      </c>
      <c r="G19" s="107" t="s">
        <v>21</v>
      </c>
      <c r="H19" s="107" t="s">
        <v>40</v>
      </c>
      <c r="I19" s="107" t="s">
        <v>36</v>
      </c>
      <c r="J19" s="107" t="s">
        <v>21</v>
      </c>
      <c r="K19" s="107" t="s">
        <v>40</v>
      </c>
      <c r="L19" s="107" t="s">
        <v>24</v>
      </c>
      <c r="M19" s="107" t="s">
        <v>34</v>
      </c>
      <c r="N19" s="107" t="s">
        <v>21</v>
      </c>
      <c r="O19" s="107" t="s">
        <v>21</v>
      </c>
      <c r="P19" s="107" t="s">
        <v>40</v>
      </c>
      <c r="Q19" s="107" t="s">
        <v>24</v>
      </c>
      <c r="R19" s="107" t="s">
        <v>34</v>
      </c>
      <c r="S19" s="107" t="s">
        <v>21</v>
      </c>
      <c r="T19" s="107" t="s">
        <v>36</v>
      </c>
      <c r="U19" s="107" t="s">
        <v>28</v>
      </c>
      <c r="V19" s="148" t="s">
        <v>34</v>
      </c>
      <c r="W19" s="143" t="s">
        <v>21</v>
      </c>
      <c r="X19" s="143" t="s">
        <v>21</v>
      </c>
      <c r="Y19" s="107" t="s">
        <v>24</v>
      </c>
      <c r="Z19" s="148" t="s">
        <v>34</v>
      </c>
      <c r="AA19" s="107" t="s">
        <v>21</v>
      </c>
      <c r="AB19" s="107" t="s">
        <v>36</v>
      </c>
      <c r="AC19" s="107" t="s">
        <v>36</v>
      </c>
      <c r="AD19" s="107" t="s">
        <v>21</v>
      </c>
      <c r="AE19" s="107" t="s">
        <v>36</v>
      </c>
      <c r="AF19" s="107" t="s">
        <v>41</v>
      </c>
      <c r="AG19" s="107" t="s">
        <v>28</v>
      </c>
      <c r="AH19" s="99">
        <f t="shared" si="2"/>
        <v>9</v>
      </c>
      <c r="AI19" s="100">
        <f t="shared" si="3"/>
        <v>0</v>
      </c>
      <c r="AJ19" s="101">
        <f t="shared" si="4"/>
        <v>6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3</v>
      </c>
      <c r="AQ19">
        <f t="shared" si="9"/>
        <v>0</v>
      </c>
      <c r="AR19" s="55">
        <f t="shared" si="14"/>
        <v>3</v>
      </c>
      <c r="AS19" s="55">
        <f t="shared" si="10"/>
        <v>0</v>
      </c>
      <c r="AT19" s="55">
        <f t="shared" si="11"/>
        <v>2</v>
      </c>
      <c r="AU19" s="55">
        <f t="shared" si="12"/>
        <v>5</v>
      </c>
      <c r="AV19" s="55">
        <f t="shared" si="13"/>
        <v>0</v>
      </c>
    </row>
    <row r="20" spans="1:48" ht="14">
      <c r="A20" s="294" t="s">
        <v>46</v>
      </c>
      <c r="B20" s="37" t="s">
        <v>32</v>
      </c>
      <c r="C20" s="38" t="s">
        <v>129</v>
      </c>
      <c r="D20" s="107" t="s">
        <v>21</v>
      </c>
      <c r="E20" s="107" t="s">
        <v>40</v>
      </c>
      <c r="F20" s="107" t="s">
        <v>21</v>
      </c>
      <c r="G20" s="107" t="s">
        <v>24</v>
      </c>
      <c r="H20" s="107" t="s">
        <v>34</v>
      </c>
      <c r="I20" s="107" t="s">
        <v>21</v>
      </c>
      <c r="J20" s="107" t="s">
        <v>42</v>
      </c>
      <c r="K20" s="107" t="s">
        <v>24</v>
      </c>
      <c r="L20" s="107" t="s">
        <v>34</v>
      </c>
      <c r="M20" s="143" t="s">
        <v>21</v>
      </c>
      <c r="N20" s="143" t="s">
        <v>21</v>
      </c>
      <c r="O20" s="107" t="s">
        <v>36</v>
      </c>
      <c r="P20" s="107" t="s">
        <v>36</v>
      </c>
      <c r="Q20" s="107" t="s">
        <v>28</v>
      </c>
      <c r="R20" s="107" t="s">
        <v>34</v>
      </c>
      <c r="S20" s="107" t="s">
        <v>21</v>
      </c>
      <c r="T20" s="107" t="s">
        <v>42</v>
      </c>
      <c r="U20" s="107" t="s">
        <v>41</v>
      </c>
      <c r="V20" s="148" t="s">
        <v>28</v>
      </c>
      <c r="W20" s="107" t="s">
        <v>34</v>
      </c>
      <c r="X20" s="107" t="s">
        <v>24</v>
      </c>
      <c r="Y20" s="107" t="s">
        <v>34</v>
      </c>
      <c r="Z20" s="148" t="s">
        <v>21</v>
      </c>
      <c r="AA20" s="107" t="s">
        <v>40</v>
      </c>
      <c r="AB20" s="143" t="s">
        <v>21</v>
      </c>
      <c r="AC20" s="107" t="s">
        <v>40</v>
      </c>
      <c r="AD20" s="107" t="s">
        <v>28</v>
      </c>
      <c r="AE20" s="107" t="s">
        <v>34</v>
      </c>
      <c r="AF20" s="107" t="s">
        <v>21</v>
      </c>
      <c r="AG20" s="107" t="s">
        <v>24</v>
      </c>
      <c r="AH20" s="99">
        <f t="shared" si="2"/>
        <v>9</v>
      </c>
      <c r="AI20" s="100">
        <f t="shared" si="3"/>
        <v>0</v>
      </c>
      <c r="AJ20" s="101">
        <f t="shared" si="4"/>
        <v>7</v>
      </c>
      <c r="AK20" s="104" t="s">
        <v>48</v>
      </c>
      <c r="AM20" s="55">
        <f t="shared" si="5"/>
        <v>0</v>
      </c>
      <c r="AN20" s="55">
        <f t="shared" si="6"/>
        <v>9</v>
      </c>
      <c r="AO20" s="55">
        <f t="shared" si="7"/>
        <v>4</v>
      </c>
      <c r="AP20" s="55">
        <f t="shared" si="8"/>
        <v>3</v>
      </c>
      <c r="AQ20">
        <f t="shared" si="9"/>
        <v>0</v>
      </c>
      <c r="AR20" s="55">
        <f t="shared" si="14"/>
        <v>3</v>
      </c>
      <c r="AS20" s="55">
        <f t="shared" si="10"/>
        <v>2</v>
      </c>
      <c r="AT20" s="55">
        <f t="shared" si="11"/>
        <v>1</v>
      </c>
      <c r="AU20" s="55">
        <f t="shared" si="12"/>
        <v>2</v>
      </c>
      <c r="AV20" s="55">
        <f t="shared" si="13"/>
        <v>0</v>
      </c>
    </row>
    <row r="21" spans="1:48" ht="14">
      <c r="A21" s="19"/>
      <c r="B21" s="367"/>
      <c r="C21" s="39"/>
      <c r="D21" s="107"/>
      <c r="E21" s="293"/>
      <c r="F21" s="293"/>
      <c r="G21" s="293"/>
      <c r="H21" s="293"/>
      <c r="I21" s="293"/>
      <c r="J21" s="293"/>
      <c r="K21" s="293"/>
      <c r="L21" s="293"/>
      <c r="M21" s="293"/>
      <c r="N21" s="148"/>
      <c r="O21" s="293"/>
      <c r="P21" s="293"/>
      <c r="Q21" s="293"/>
      <c r="R21" s="293"/>
      <c r="S21" s="293"/>
      <c r="T21" s="293"/>
      <c r="U21" s="107"/>
      <c r="V21" s="148"/>
      <c r="W21" s="293"/>
      <c r="X21" s="293"/>
      <c r="Y21" s="293"/>
      <c r="Z21" s="148"/>
      <c r="AA21" s="293"/>
      <c r="AB21" s="293"/>
      <c r="AC21" s="293"/>
      <c r="AD21" s="293"/>
      <c r="AE21" s="293"/>
      <c r="AF21" s="107"/>
      <c r="AG21" s="107"/>
      <c r="AH21" s="99">
        <f>SUM(AN23)</f>
        <v>0</v>
      </c>
      <c r="AI21" s="100">
        <f t="shared" si="3"/>
        <v>0</v>
      </c>
      <c r="AJ21" s="101">
        <f>SUM(AO23:AP23)</f>
        <v>0</v>
      </c>
      <c r="AK21" s="373"/>
      <c r="AL21" s="98"/>
      <c r="AM21" s="55"/>
      <c r="AN21" s="55">
        <f t="shared" si="6"/>
        <v>0</v>
      </c>
      <c r="AO21" s="55">
        <f t="shared" si="7"/>
        <v>0</v>
      </c>
      <c r="AP21" s="55">
        <f t="shared" si="8"/>
        <v>0</v>
      </c>
      <c r="AQ21">
        <f t="shared" si="9"/>
        <v>0</v>
      </c>
    </row>
    <row r="22" spans="1:48" ht="14">
      <c r="A22" s="19"/>
      <c r="B22" s="295"/>
      <c r="C22" s="39"/>
      <c r="D22" s="107"/>
      <c r="E22" s="293"/>
      <c r="F22" s="293"/>
      <c r="G22" s="293"/>
      <c r="H22" s="293"/>
      <c r="I22" s="293"/>
      <c r="J22" s="293"/>
      <c r="K22" s="293"/>
      <c r="L22" s="293"/>
      <c r="M22" s="293"/>
      <c r="N22" s="148"/>
      <c r="O22" s="293"/>
      <c r="P22" s="293"/>
      <c r="Q22" s="293"/>
      <c r="R22" s="293"/>
      <c r="S22" s="293"/>
      <c r="T22" s="293"/>
      <c r="U22" s="107"/>
      <c r="V22" s="148"/>
      <c r="W22" s="293"/>
      <c r="X22" s="293"/>
      <c r="Y22" s="293"/>
      <c r="Z22" s="148"/>
      <c r="AA22" s="293"/>
      <c r="AB22" s="293"/>
      <c r="AC22" s="293"/>
      <c r="AD22" s="293"/>
      <c r="AE22" s="293"/>
      <c r="AF22" s="107"/>
      <c r="AG22" s="107"/>
      <c r="AH22" s="99">
        <f>SUM(AN24)</f>
        <v>0</v>
      </c>
      <c r="AI22" s="100">
        <f t="shared" si="3"/>
        <v>0</v>
      </c>
      <c r="AJ22" s="101">
        <f>SUM(AO24:AP24)</f>
        <v>0</v>
      </c>
      <c r="AK22" s="228"/>
      <c r="AL22" s="98"/>
      <c r="AM22" s="55"/>
      <c r="AN22" s="55">
        <f t="shared" si="6"/>
        <v>0</v>
      </c>
      <c r="AO22" s="55">
        <f t="shared" si="7"/>
        <v>0</v>
      </c>
      <c r="AP22" s="55">
        <f t="shared" si="8"/>
        <v>0</v>
      </c>
      <c r="AQ22">
        <f t="shared" si="9"/>
        <v>0</v>
      </c>
    </row>
    <row r="23" spans="1:48" ht="14">
      <c r="A23" s="1258" t="s">
        <v>62</v>
      </c>
      <c r="B23" s="1258"/>
      <c r="C23" s="1258"/>
      <c r="D23" s="65"/>
      <c r="E23" s="46"/>
      <c r="F23" s="47"/>
      <c r="G23" s="48"/>
      <c r="H23" s="46"/>
      <c r="I23" s="63"/>
      <c r="J23" s="64"/>
      <c r="K23" s="65"/>
      <c r="L23" s="66"/>
      <c r="M23" s="46"/>
      <c r="N23" s="46"/>
      <c r="O23" s="67"/>
      <c r="P23" s="193"/>
      <c r="Q23" s="79"/>
      <c r="R23" s="65"/>
      <c r="S23" s="46"/>
      <c r="T23" s="46"/>
      <c r="U23" s="46"/>
      <c r="V23" s="46"/>
      <c r="W23" s="46"/>
      <c r="X23" s="81"/>
      <c r="Y23" s="46"/>
      <c r="Z23" s="46"/>
      <c r="AA23" s="46"/>
      <c r="AB23" s="67"/>
      <c r="AC23" s="46"/>
      <c r="AD23" s="107"/>
      <c r="AE23" s="89"/>
      <c r="AF23" s="46"/>
      <c r="AG23" s="106"/>
      <c r="AH23" s="108"/>
      <c r="AI23" s="109"/>
      <c r="AJ23" s="110"/>
      <c r="AK23" s="111"/>
      <c r="AL23" s="98"/>
      <c r="AM23" s="55">
        <f>COUNTIF(D22:AG22,"日")</f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259" t="s">
        <v>63</v>
      </c>
      <c r="B24" s="1259"/>
      <c r="C24" s="49"/>
      <c r="D24" s="1292"/>
      <c r="E24" s="1290"/>
      <c r="F24" s="1290"/>
      <c r="G24" s="1310"/>
      <c r="H24" s="1344"/>
      <c r="I24" s="1290" t="s">
        <v>67</v>
      </c>
      <c r="J24" s="1290"/>
      <c r="K24" s="1290"/>
      <c r="L24" s="1290"/>
      <c r="M24" s="1290"/>
      <c r="N24" s="1311"/>
      <c r="O24" s="1290"/>
      <c r="P24" s="1290"/>
      <c r="Q24" s="1311"/>
      <c r="R24" s="1291"/>
      <c r="S24" s="1290"/>
      <c r="T24" s="1290"/>
      <c r="U24" s="1290"/>
      <c r="V24" s="1290"/>
      <c r="W24" s="1290"/>
      <c r="X24" s="1290"/>
      <c r="Y24" s="1290" t="s">
        <v>84</v>
      </c>
      <c r="Z24" s="1290"/>
      <c r="AA24" s="1290"/>
      <c r="AB24" s="1290"/>
      <c r="AC24" s="1290"/>
      <c r="AD24" s="1290"/>
      <c r="AE24" s="1290"/>
      <c r="AF24" s="1311"/>
      <c r="AG24" s="112"/>
      <c r="AH24" s="1333"/>
      <c r="AI24" s="1334"/>
      <c r="AJ24" s="1334"/>
      <c r="AK24" s="133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259"/>
      <c r="B25" s="1259"/>
      <c r="C25" s="49"/>
      <c r="D25" s="1292"/>
      <c r="E25" s="1290"/>
      <c r="F25" s="1290"/>
      <c r="G25" s="1310"/>
      <c r="H25" s="1290"/>
      <c r="I25" s="1290"/>
      <c r="J25" s="1290"/>
      <c r="K25" s="1290"/>
      <c r="L25" s="1290"/>
      <c r="M25" s="1290"/>
      <c r="N25" s="1311"/>
      <c r="O25" s="1290"/>
      <c r="P25" s="1290"/>
      <c r="Q25" s="1311"/>
      <c r="R25" s="1291"/>
      <c r="S25" s="1290"/>
      <c r="T25" s="1290"/>
      <c r="U25" s="1290"/>
      <c r="V25" s="1290"/>
      <c r="W25" s="1290"/>
      <c r="X25" s="1290"/>
      <c r="Y25" s="1290"/>
      <c r="Z25" s="1290"/>
      <c r="AA25" s="1290"/>
      <c r="AB25" s="1290"/>
      <c r="AC25" s="1290"/>
      <c r="AD25" s="1290"/>
      <c r="AE25" s="1290"/>
      <c r="AF25" s="1311"/>
      <c r="AG25" s="113"/>
      <c r="AH25" s="1336"/>
      <c r="AI25" s="1337"/>
      <c r="AJ25" s="1337"/>
      <c r="AK25" s="1338"/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9"/>
      <c r="B26" s="1259"/>
      <c r="C26" s="21"/>
      <c r="D26" s="1292"/>
      <c r="E26" s="1290"/>
      <c r="F26" s="1290"/>
      <c r="G26" s="1310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/>
      <c r="AD26" s="1290"/>
      <c r="AE26" s="1290"/>
      <c r="AF26" s="1311"/>
      <c r="AG26" s="113"/>
      <c r="AH26" s="1336"/>
      <c r="AI26" s="1337"/>
      <c r="AJ26" s="1337"/>
      <c r="AK26" s="1338"/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/>
      <c r="B27" s="1259"/>
      <c r="C27" s="50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13"/>
      <c r="AH27" s="1336"/>
      <c r="AI27" s="1337"/>
      <c r="AJ27" s="1337"/>
      <c r="AK27" s="1338"/>
    </row>
    <row r="28" spans="1:48" ht="14">
      <c r="A28" s="1259"/>
      <c r="B28" s="1259"/>
      <c r="C28" s="51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13"/>
      <c r="AH28" s="1336"/>
      <c r="AI28" s="1337"/>
      <c r="AJ28" s="1337"/>
      <c r="AK28" s="1338"/>
    </row>
    <row r="29" spans="1:48" ht="14">
      <c r="A29" s="1259"/>
      <c r="B29" s="1259"/>
      <c r="C29" s="52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14"/>
      <c r="AH29" s="1339"/>
      <c r="AI29" s="1340"/>
      <c r="AJ29" s="1340"/>
      <c r="AK29" s="1341"/>
    </row>
    <row r="30" spans="1:48" ht="14"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48" ht="14">
      <c r="C31" s="54">
        <v>0.27083333333333298</v>
      </c>
      <c r="D31" s="55">
        <f t="shared" ref="D31:AG31" si="15">COUNTIF(D7:D21,"6：30")</f>
        <v>0</v>
      </c>
      <c r="E31" s="55">
        <f t="shared" si="15"/>
        <v>0</v>
      </c>
      <c r="F31" s="55">
        <f t="shared" si="15"/>
        <v>0</v>
      </c>
      <c r="G31" s="55">
        <f t="shared" si="15"/>
        <v>0</v>
      </c>
      <c r="H31" s="55">
        <f t="shared" si="15"/>
        <v>0</v>
      </c>
      <c r="I31" s="55">
        <f t="shared" si="15"/>
        <v>0</v>
      </c>
      <c r="J31" s="55">
        <f t="shared" si="15"/>
        <v>0</v>
      </c>
      <c r="K31" s="55">
        <f t="shared" si="15"/>
        <v>0</v>
      </c>
      <c r="L31" s="55">
        <f t="shared" si="15"/>
        <v>0</v>
      </c>
      <c r="M31" s="55">
        <f t="shared" si="15"/>
        <v>0</v>
      </c>
      <c r="N31" s="55">
        <f t="shared" si="15"/>
        <v>0</v>
      </c>
      <c r="O31" s="55">
        <f t="shared" si="15"/>
        <v>0</v>
      </c>
      <c r="P31" s="55">
        <f t="shared" si="15"/>
        <v>0</v>
      </c>
      <c r="Q31" s="55">
        <f t="shared" si="15"/>
        <v>0</v>
      </c>
      <c r="R31" s="55">
        <f t="shared" si="15"/>
        <v>0</v>
      </c>
      <c r="S31" s="55">
        <f t="shared" si="15"/>
        <v>0</v>
      </c>
      <c r="T31" s="55">
        <f t="shared" si="15"/>
        <v>0</v>
      </c>
      <c r="U31" s="55">
        <f t="shared" si="15"/>
        <v>0</v>
      </c>
      <c r="V31" s="55">
        <f t="shared" si="15"/>
        <v>0</v>
      </c>
      <c r="W31" s="55">
        <f t="shared" si="15"/>
        <v>0</v>
      </c>
      <c r="X31" s="55">
        <f t="shared" si="15"/>
        <v>0</v>
      </c>
      <c r="Y31" s="55">
        <f t="shared" si="15"/>
        <v>0</v>
      </c>
      <c r="Z31" s="55">
        <f t="shared" si="15"/>
        <v>0</v>
      </c>
      <c r="AA31" s="55">
        <f t="shared" si="15"/>
        <v>0</v>
      </c>
      <c r="AB31" s="55">
        <f t="shared" si="15"/>
        <v>0</v>
      </c>
      <c r="AC31" s="55">
        <f t="shared" si="15"/>
        <v>0</v>
      </c>
      <c r="AD31" s="55">
        <f t="shared" si="15"/>
        <v>0</v>
      </c>
      <c r="AE31" s="55">
        <f t="shared" si="15"/>
        <v>0</v>
      </c>
      <c r="AF31" s="55">
        <f t="shared" si="15"/>
        <v>0</v>
      </c>
      <c r="AG31" s="55">
        <f t="shared" si="15"/>
        <v>0</v>
      </c>
    </row>
    <row r="32" spans="1:48" ht="14">
      <c r="C32" s="54">
        <v>0.41666666666666702</v>
      </c>
      <c r="D32" s="55">
        <f t="shared" ref="D32:AG32" si="16">COUNTIF(D8:D22,"10:00")</f>
        <v>0</v>
      </c>
      <c r="E32" s="55">
        <f t="shared" si="16"/>
        <v>0</v>
      </c>
      <c r="F32" s="55">
        <f t="shared" si="16"/>
        <v>0</v>
      </c>
      <c r="G32" s="55">
        <f t="shared" si="16"/>
        <v>0</v>
      </c>
      <c r="H32" s="55">
        <f t="shared" si="16"/>
        <v>0</v>
      </c>
      <c r="I32" s="55">
        <f t="shared" si="16"/>
        <v>0</v>
      </c>
      <c r="J32" s="55">
        <f t="shared" si="16"/>
        <v>0</v>
      </c>
      <c r="K32" s="55">
        <f t="shared" si="16"/>
        <v>0</v>
      </c>
      <c r="L32" s="55">
        <f t="shared" si="16"/>
        <v>0</v>
      </c>
      <c r="M32" s="55">
        <f t="shared" si="16"/>
        <v>0</v>
      </c>
      <c r="N32" s="55">
        <f t="shared" si="16"/>
        <v>0</v>
      </c>
      <c r="O32" s="55">
        <f t="shared" si="16"/>
        <v>0</v>
      </c>
      <c r="P32" s="55">
        <f t="shared" si="16"/>
        <v>0</v>
      </c>
      <c r="Q32" s="55">
        <f t="shared" si="16"/>
        <v>0</v>
      </c>
      <c r="R32" s="55">
        <f t="shared" si="16"/>
        <v>0</v>
      </c>
      <c r="S32" s="55">
        <f t="shared" si="16"/>
        <v>0</v>
      </c>
      <c r="T32" s="55">
        <f t="shared" si="16"/>
        <v>0</v>
      </c>
      <c r="U32" s="55">
        <f t="shared" si="16"/>
        <v>0</v>
      </c>
      <c r="V32" s="55">
        <f t="shared" si="16"/>
        <v>0</v>
      </c>
      <c r="W32" s="55">
        <f t="shared" si="16"/>
        <v>0</v>
      </c>
      <c r="X32" s="55">
        <f t="shared" si="16"/>
        <v>0</v>
      </c>
      <c r="Y32" s="55">
        <f t="shared" si="16"/>
        <v>0</v>
      </c>
      <c r="Z32" s="55">
        <f t="shared" si="16"/>
        <v>0</v>
      </c>
      <c r="AA32" s="55">
        <f t="shared" si="16"/>
        <v>0</v>
      </c>
      <c r="AB32" s="55">
        <f t="shared" si="16"/>
        <v>0</v>
      </c>
      <c r="AC32" s="55">
        <f t="shared" si="16"/>
        <v>0</v>
      </c>
      <c r="AD32" s="55">
        <f t="shared" si="16"/>
        <v>0</v>
      </c>
      <c r="AE32" s="55">
        <f t="shared" si="16"/>
        <v>0</v>
      </c>
      <c r="AF32" s="55">
        <f t="shared" si="16"/>
        <v>0</v>
      </c>
      <c r="AG32" s="55">
        <f t="shared" si="16"/>
        <v>0</v>
      </c>
    </row>
    <row r="33" spans="1:48" ht="14">
      <c r="C33" t="s">
        <v>69</v>
      </c>
      <c r="D33" s="55">
        <f t="shared" ref="D33:AG33" si="17">COUNTIF(D8:D23,"2早")</f>
        <v>1</v>
      </c>
      <c r="E33" s="55">
        <f t="shared" si="17"/>
        <v>1</v>
      </c>
      <c r="F33" s="55">
        <f t="shared" si="17"/>
        <v>1</v>
      </c>
      <c r="G33" s="55">
        <f t="shared" si="17"/>
        <v>1</v>
      </c>
      <c r="H33" s="55">
        <f t="shared" si="17"/>
        <v>1</v>
      </c>
      <c r="I33" s="55">
        <f t="shared" si="17"/>
        <v>1</v>
      </c>
      <c r="J33" s="55">
        <f t="shared" si="17"/>
        <v>1</v>
      </c>
      <c r="K33" s="55">
        <f t="shared" si="17"/>
        <v>1</v>
      </c>
      <c r="L33" s="55">
        <f t="shared" si="17"/>
        <v>1</v>
      </c>
      <c r="M33" s="55">
        <f t="shared" si="17"/>
        <v>1</v>
      </c>
      <c r="N33" s="55">
        <f t="shared" si="17"/>
        <v>1</v>
      </c>
      <c r="O33" s="55">
        <f t="shared" si="17"/>
        <v>1</v>
      </c>
      <c r="P33" s="55">
        <f t="shared" si="17"/>
        <v>1</v>
      </c>
      <c r="Q33" s="55">
        <f t="shared" si="17"/>
        <v>1</v>
      </c>
      <c r="R33" s="55">
        <f t="shared" si="17"/>
        <v>1</v>
      </c>
      <c r="S33" s="55">
        <f t="shared" si="17"/>
        <v>1</v>
      </c>
      <c r="T33" s="55">
        <f t="shared" si="17"/>
        <v>1</v>
      </c>
      <c r="U33" s="55">
        <f t="shared" si="17"/>
        <v>1</v>
      </c>
      <c r="V33" s="55">
        <f t="shared" si="17"/>
        <v>1</v>
      </c>
      <c r="W33" s="55">
        <f t="shared" si="17"/>
        <v>1</v>
      </c>
      <c r="X33" s="55">
        <f t="shared" si="17"/>
        <v>1</v>
      </c>
      <c r="Y33" s="55">
        <f t="shared" si="17"/>
        <v>1</v>
      </c>
      <c r="Z33" s="55">
        <f t="shared" si="17"/>
        <v>1</v>
      </c>
      <c r="AA33" s="55">
        <f t="shared" si="17"/>
        <v>1</v>
      </c>
      <c r="AB33" s="55">
        <f t="shared" si="17"/>
        <v>1</v>
      </c>
      <c r="AC33" s="55">
        <f t="shared" si="17"/>
        <v>1</v>
      </c>
      <c r="AD33" s="55">
        <f t="shared" si="17"/>
        <v>1</v>
      </c>
      <c r="AE33" s="55">
        <f t="shared" si="17"/>
        <v>1</v>
      </c>
      <c r="AF33" s="55">
        <f t="shared" si="17"/>
        <v>1</v>
      </c>
      <c r="AG33" s="55">
        <f t="shared" si="17"/>
        <v>1</v>
      </c>
    </row>
    <row r="34" spans="1:48" ht="14">
      <c r="C34" t="s">
        <v>42</v>
      </c>
      <c r="D34" s="55">
        <f t="shared" ref="D34:AG34" si="18">COUNTIF(D8:D22,"2オ")</f>
        <v>1</v>
      </c>
      <c r="E34" s="55">
        <f t="shared" si="18"/>
        <v>1</v>
      </c>
      <c r="F34" s="55">
        <f t="shared" si="18"/>
        <v>1</v>
      </c>
      <c r="G34" s="55">
        <f t="shared" si="18"/>
        <v>1</v>
      </c>
      <c r="H34" s="55">
        <f t="shared" si="18"/>
        <v>1</v>
      </c>
      <c r="I34" s="55">
        <f t="shared" si="18"/>
        <v>1</v>
      </c>
      <c r="J34" s="55">
        <f t="shared" si="18"/>
        <v>1</v>
      </c>
      <c r="K34" s="55">
        <f t="shared" si="18"/>
        <v>1</v>
      </c>
      <c r="L34" s="55">
        <f t="shared" si="18"/>
        <v>1</v>
      </c>
      <c r="M34" s="55">
        <f t="shared" si="18"/>
        <v>1</v>
      </c>
      <c r="N34" s="55">
        <f t="shared" si="18"/>
        <v>1</v>
      </c>
      <c r="O34" s="55">
        <f t="shared" si="18"/>
        <v>1</v>
      </c>
      <c r="P34" s="55">
        <f t="shared" si="18"/>
        <v>1</v>
      </c>
      <c r="Q34" s="55">
        <f t="shared" si="18"/>
        <v>1</v>
      </c>
      <c r="R34" s="55">
        <f t="shared" si="18"/>
        <v>1</v>
      </c>
      <c r="S34" s="55">
        <f t="shared" si="18"/>
        <v>1</v>
      </c>
      <c r="T34" s="55">
        <f t="shared" si="18"/>
        <v>1</v>
      </c>
      <c r="U34" s="55">
        <f t="shared" si="18"/>
        <v>1</v>
      </c>
      <c r="V34" s="55">
        <f t="shared" si="18"/>
        <v>1</v>
      </c>
      <c r="W34" s="55">
        <f t="shared" si="18"/>
        <v>1</v>
      </c>
      <c r="X34" s="55">
        <f t="shared" si="18"/>
        <v>1</v>
      </c>
      <c r="Y34" s="55">
        <f t="shared" si="18"/>
        <v>1</v>
      </c>
      <c r="Z34" s="55">
        <f t="shared" si="18"/>
        <v>1</v>
      </c>
      <c r="AA34" s="55">
        <f t="shared" si="18"/>
        <v>1</v>
      </c>
      <c r="AB34" s="55">
        <f t="shared" si="18"/>
        <v>1</v>
      </c>
      <c r="AC34" s="55">
        <f t="shared" si="18"/>
        <v>1</v>
      </c>
      <c r="AD34" s="55">
        <f t="shared" si="18"/>
        <v>1</v>
      </c>
      <c r="AE34" s="55">
        <f t="shared" si="18"/>
        <v>1</v>
      </c>
      <c r="AF34" s="55">
        <f t="shared" si="18"/>
        <v>1</v>
      </c>
      <c r="AG34" s="55">
        <f t="shared" si="18"/>
        <v>1</v>
      </c>
    </row>
    <row r="35" spans="1:48" ht="14" outlineLevel="1">
      <c r="A35" s="1"/>
      <c r="B35" s="1"/>
      <c r="C35" s="1" t="s">
        <v>24</v>
      </c>
      <c r="D35" s="55">
        <f t="shared" ref="D35:AG35" si="19">COUNTIF(D8:D22,"2－")</f>
        <v>1</v>
      </c>
      <c r="E35" s="55">
        <f t="shared" si="19"/>
        <v>1</v>
      </c>
      <c r="F35" s="55">
        <f t="shared" si="19"/>
        <v>1</v>
      </c>
      <c r="G35" s="55">
        <f t="shared" si="19"/>
        <v>1</v>
      </c>
      <c r="H35" s="55">
        <f t="shared" si="19"/>
        <v>1</v>
      </c>
      <c r="I35" s="55">
        <f t="shared" si="19"/>
        <v>1</v>
      </c>
      <c r="J35" s="55">
        <f t="shared" si="19"/>
        <v>1</v>
      </c>
      <c r="K35" s="55">
        <f t="shared" si="19"/>
        <v>1</v>
      </c>
      <c r="L35" s="55">
        <f t="shared" si="19"/>
        <v>1</v>
      </c>
      <c r="M35" s="55">
        <f t="shared" si="19"/>
        <v>1</v>
      </c>
      <c r="N35" s="55">
        <f t="shared" si="19"/>
        <v>1</v>
      </c>
      <c r="O35" s="55">
        <f t="shared" si="19"/>
        <v>1</v>
      </c>
      <c r="P35" s="55">
        <f t="shared" si="19"/>
        <v>1</v>
      </c>
      <c r="Q35" s="55">
        <f t="shared" si="19"/>
        <v>1</v>
      </c>
      <c r="R35" s="55">
        <f t="shared" si="19"/>
        <v>1</v>
      </c>
      <c r="S35" s="55">
        <f t="shared" si="19"/>
        <v>1</v>
      </c>
      <c r="T35" s="55">
        <f t="shared" si="19"/>
        <v>1</v>
      </c>
      <c r="U35" s="55">
        <f t="shared" si="19"/>
        <v>1</v>
      </c>
      <c r="V35" s="55">
        <f t="shared" si="19"/>
        <v>1</v>
      </c>
      <c r="W35" s="55">
        <f t="shared" si="19"/>
        <v>1</v>
      </c>
      <c r="X35" s="55">
        <f t="shared" si="19"/>
        <v>1</v>
      </c>
      <c r="Y35" s="55">
        <f t="shared" si="19"/>
        <v>1</v>
      </c>
      <c r="Z35" s="55">
        <f t="shared" si="19"/>
        <v>1</v>
      </c>
      <c r="AA35" s="55">
        <f t="shared" si="19"/>
        <v>1</v>
      </c>
      <c r="AB35" s="55">
        <f t="shared" si="19"/>
        <v>1</v>
      </c>
      <c r="AC35" s="55">
        <f t="shared" si="19"/>
        <v>1</v>
      </c>
      <c r="AD35" s="55">
        <f t="shared" si="19"/>
        <v>1</v>
      </c>
      <c r="AE35" s="55">
        <f t="shared" si="19"/>
        <v>1</v>
      </c>
      <c r="AF35" s="55">
        <f t="shared" si="19"/>
        <v>1</v>
      </c>
      <c r="AG35" s="55">
        <f t="shared" si="19"/>
        <v>1</v>
      </c>
      <c r="AI35" s="1"/>
      <c r="AJ35" s="1"/>
      <c r="AK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s="1" customFormat="1" ht="14" outlineLevel="1">
      <c r="C36" s="1" t="s">
        <v>41</v>
      </c>
      <c r="D36" s="55">
        <f t="shared" ref="D36:AG36" si="20">COUNTIF(D8:D22,"3早")</f>
        <v>1</v>
      </c>
      <c r="E36" s="55">
        <f t="shared" si="20"/>
        <v>1</v>
      </c>
      <c r="F36" s="55">
        <f t="shared" si="20"/>
        <v>1</v>
      </c>
      <c r="G36" s="55">
        <f t="shared" si="20"/>
        <v>1</v>
      </c>
      <c r="H36" s="55">
        <f t="shared" si="20"/>
        <v>1</v>
      </c>
      <c r="I36" s="55">
        <f t="shared" si="20"/>
        <v>1</v>
      </c>
      <c r="J36" s="55">
        <f t="shared" si="20"/>
        <v>1</v>
      </c>
      <c r="K36" s="55">
        <f t="shared" si="20"/>
        <v>1</v>
      </c>
      <c r="L36" s="55">
        <f t="shared" si="20"/>
        <v>1</v>
      </c>
      <c r="M36" s="55">
        <f t="shared" si="20"/>
        <v>1</v>
      </c>
      <c r="N36" s="55">
        <f t="shared" si="20"/>
        <v>1</v>
      </c>
      <c r="O36" s="55">
        <f t="shared" si="20"/>
        <v>1</v>
      </c>
      <c r="P36" s="55">
        <f t="shared" si="20"/>
        <v>1</v>
      </c>
      <c r="Q36" s="55">
        <f t="shared" si="20"/>
        <v>1</v>
      </c>
      <c r="R36" s="55">
        <f t="shared" si="20"/>
        <v>1</v>
      </c>
      <c r="S36" s="55">
        <f t="shared" si="20"/>
        <v>1</v>
      </c>
      <c r="T36" s="55">
        <f t="shared" si="20"/>
        <v>1</v>
      </c>
      <c r="U36" s="55">
        <f t="shared" si="20"/>
        <v>1</v>
      </c>
      <c r="V36" s="55">
        <f t="shared" si="20"/>
        <v>1</v>
      </c>
      <c r="W36" s="55">
        <f t="shared" si="20"/>
        <v>1</v>
      </c>
      <c r="X36" s="55">
        <f t="shared" si="20"/>
        <v>1</v>
      </c>
      <c r="Y36" s="55">
        <f t="shared" si="20"/>
        <v>1</v>
      </c>
      <c r="Z36" s="55">
        <f t="shared" si="20"/>
        <v>1</v>
      </c>
      <c r="AA36" s="55">
        <f t="shared" si="20"/>
        <v>1</v>
      </c>
      <c r="AB36" s="55">
        <f t="shared" si="20"/>
        <v>1</v>
      </c>
      <c r="AC36" s="55">
        <f t="shared" si="20"/>
        <v>1</v>
      </c>
      <c r="AD36" s="55">
        <f t="shared" si="20"/>
        <v>1</v>
      </c>
      <c r="AE36" s="55">
        <f t="shared" si="20"/>
        <v>1</v>
      </c>
      <c r="AF36" s="55">
        <f t="shared" si="20"/>
        <v>1</v>
      </c>
      <c r="AG36" s="55">
        <f t="shared" si="20"/>
        <v>1</v>
      </c>
    </row>
    <row r="37" spans="1:48" s="1" customFormat="1" ht="14" outlineLevel="1">
      <c r="C37" s="1" t="s">
        <v>36</v>
      </c>
      <c r="D37" s="55">
        <f t="shared" ref="D37:AG37" si="21">COUNTIF(D8:D22,"3オ")</f>
        <v>1</v>
      </c>
      <c r="E37" s="55">
        <f t="shared" si="21"/>
        <v>1</v>
      </c>
      <c r="F37" s="55">
        <f t="shared" si="21"/>
        <v>1</v>
      </c>
      <c r="G37" s="55">
        <f t="shared" si="21"/>
        <v>1</v>
      </c>
      <c r="H37" s="55">
        <f t="shared" si="21"/>
        <v>1</v>
      </c>
      <c r="I37" s="55">
        <f t="shared" si="21"/>
        <v>1</v>
      </c>
      <c r="J37" s="55">
        <f t="shared" si="21"/>
        <v>1</v>
      </c>
      <c r="K37" s="55">
        <f t="shared" si="21"/>
        <v>1</v>
      </c>
      <c r="L37" s="55">
        <f t="shared" si="21"/>
        <v>1</v>
      </c>
      <c r="M37" s="55">
        <f t="shared" si="21"/>
        <v>1</v>
      </c>
      <c r="N37" s="55">
        <f t="shared" si="21"/>
        <v>1</v>
      </c>
      <c r="O37" s="55">
        <f t="shared" si="21"/>
        <v>1</v>
      </c>
      <c r="P37" s="55">
        <f t="shared" si="21"/>
        <v>1</v>
      </c>
      <c r="Q37" s="55">
        <f t="shared" si="21"/>
        <v>1</v>
      </c>
      <c r="R37" s="55">
        <f t="shared" si="21"/>
        <v>1</v>
      </c>
      <c r="S37" s="55">
        <f t="shared" si="21"/>
        <v>1</v>
      </c>
      <c r="T37" s="55">
        <f t="shared" si="21"/>
        <v>1</v>
      </c>
      <c r="U37" s="55">
        <f t="shared" si="21"/>
        <v>1</v>
      </c>
      <c r="V37" s="55">
        <f t="shared" si="21"/>
        <v>1</v>
      </c>
      <c r="W37" s="55">
        <f t="shared" si="21"/>
        <v>1</v>
      </c>
      <c r="X37" s="55">
        <f t="shared" si="21"/>
        <v>1</v>
      </c>
      <c r="Y37" s="55">
        <f t="shared" si="21"/>
        <v>1</v>
      </c>
      <c r="Z37" s="55">
        <f t="shared" si="21"/>
        <v>1</v>
      </c>
      <c r="AA37" s="55">
        <f t="shared" si="21"/>
        <v>1</v>
      </c>
      <c r="AB37" s="55">
        <f t="shared" si="21"/>
        <v>1</v>
      </c>
      <c r="AC37" s="55">
        <f t="shared" si="21"/>
        <v>1</v>
      </c>
      <c r="AD37" s="55">
        <f t="shared" si="21"/>
        <v>1</v>
      </c>
      <c r="AE37" s="55">
        <f t="shared" si="21"/>
        <v>1</v>
      </c>
      <c r="AF37" s="55">
        <f t="shared" si="21"/>
        <v>1</v>
      </c>
      <c r="AG37" s="55">
        <f t="shared" si="21"/>
        <v>1</v>
      </c>
    </row>
    <row r="38" spans="1:48" s="1" customFormat="1" ht="14" outlineLevel="1">
      <c r="C38" s="1" t="s">
        <v>28</v>
      </c>
      <c r="D38" s="55">
        <f t="shared" ref="D38:AG38" si="22">COUNTIF(D8:D22,"3－")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1</v>
      </c>
      <c r="K38" s="55">
        <f t="shared" si="22"/>
        <v>1</v>
      </c>
      <c r="L38" s="55">
        <f t="shared" si="22"/>
        <v>1</v>
      </c>
      <c r="M38" s="55">
        <f t="shared" si="22"/>
        <v>1</v>
      </c>
      <c r="N38" s="55">
        <f t="shared" si="22"/>
        <v>1</v>
      </c>
      <c r="O38" s="55">
        <f t="shared" si="22"/>
        <v>1</v>
      </c>
      <c r="P38" s="55">
        <f t="shared" si="22"/>
        <v>1</v>
      </c>
      <c r="Q38" s="55">
        <f t="shared" si="22"/>
        <v>1</v>
      </c>
      <c r="R38" s="55">
        <f t="shared" si="22"/>
        <v>1</v>
      </c>
      <c r="S38" s="55">
        <f t="shared" si="22"/>
        <v>1</v>
      </c>
      <c r="T38" s="55">
        <f t="shared" si="22"/>
        <v>1</v>
      </c>
      <c r="U38" s="55">
        <f t="shared" si="22"/>
        <v>1</v>
      </c>
      <c r="V38" s="55">
        <f t="shared" si="22"/>
        <v>1</v>
      </c>
      <c r="W38" s="55">
        <f t="shared" si="22"/>
        <v>1</v>
      </c>
      <c r="X38" s="55">
        <f t="shared" si="22"/>
        <v>1</v>
      </c>
      <c r="Y38" s="55">
        <f t="shared" si="22"/>
        <v>1</v>
      </c>
      <c r="Z38" s="55">
        <f t="shared" si="22"/>
        <v>1</v>
      </c>
      <c r="AA38" s="55">
        <f t="shared" si="22"/>
        <v>1</v>
      </c>
      <c r="AB38" s="55">
        <f t="shared" si="22"/>
        <v>1</v>
      </c>
      <c r="AC38" s="55">
        <f t="shared" si="22"/>
        <v>1</v>
      </c>
      <c r="AD38" s="55">
        <f t="shared" si="22"/>
        <v>1</v>
      </c>
      <c r="AE38" s="55">
        <f t="shared" si="22"/>
        <v>1</v>
      </c>
      <c r="AF38" s="55">
        <f t="shared" si="22"/>
        <v>1</v>
      </c>
      <c r="AG38" s="55">
        <f t="shared" si="22"/>
        <v>1</v>
      </c>
    </row>
    <row r="39" spans="1:48" s="1" customFormat="1" ht="14" outlineLevel="1"/>
    <row r="40" spans="1:48" s="1" customFormat="1" ht="14"/>
    <row r="41" spans="1:48" s="1" customFormat="1" ht="14"/>
    <row r="42" spans="1:48" s="1" customFormat="1" ht="14">
      <c r="AM42"/>
      <c r="AN42"/>
      <c r="AO42"/>
      <c r="AP42"/>
      <c r="AQ42"/>
      <c r="AR42"/>
      <c r="AS42"/>
      <c r="AT42"/>
      <c r="AU42"/>
      <c r="AV42"/>
    </row>
  </sheetData>
  <mergeCells count="49">
    <mergeCell ref="Y1:AG1"/>
    <mergeCell ref="AH1:AK1"/>
    <mergeCell ref="A2:C2"/>
    <mergeCell ref="E2:J2"/>
    <mergeCell ref="Y2:AG2"/>
    <mergeCell ref="AH2:AK2"/>
    <mergeCell ref="AH4:AJ4"/>
    <mergeCell ref="A23:C23"/>
    <mergeCell ref="A4:A7"/>
    <mergeCell ref="B4:B7"/>
    <mergeCell ref="C4:C6"/>
    <mergeCell ref="D4:J4"/>
    <mergeCell ref="K4:Q4"/>
    <mergeCell ref="R4:X4"/>
    <mergeCell ref="Y4:AE4"/>
    <mergeCell ref="AF4:AG4"/>
    <mergeCell ref="D24:D29"/>
    <mergeCell ref="E24:E29"/>
    <mergeCell ref="F24:F29"/>
    <mergeCell ref="G24:G29"/>
    <mergeCell ref="H24:H29"/>
    <mergeCell ref="I24:I29"/>
    <mergeCell ref="J24:J29"/>
    <mergeCell ref="K24:K29"/>
    <mergeCell ref="L24:L29"/>
    <mergeCell ref="M24:M29"/>
    <mergeCell ref="V24:V29"/>
    <mergeCell ref="W24:W29"/>
    <mergeCell ref="N24:N29"/>
    <mergeCell ref="O24:O29"/>
    <mergeCell ref="P24:P29"/>
    <mergeCell ref="Q24:Q29"/>
    <mergeCell ref="R24:R29"/>
    <mergeCell ref="A24:B29"/>
    <mergeCell ref="AH24:AK29"/>
    <mergeCell ref="M1:Q2"/>
    <mergeCell ref="AC24:AC29"/>
    <mergeCell ref="AD24:AD29"/>
    <mergeCell ref="AE24:AE29"/>
    <mergeCell ref="AF24:AF29"/>
    <mergeCell ref="AK4:AK7"/>
    <mergeCell ref="X24:X29"/>
    <mergeCell ref="Y24:Y29"/>
    <mergeCell ref="Z24:Z29"/>
    <mergeCell ref="AA24:AA29"/>
    <mergeCell ref="AB24:AB29"/>
    <mergeCell ref="S24:S29"/>
    <mergeCell ref="T24:T29"/>
    <mergeCell ref="U24:U29"/>
  </mergeCells>
  <phoneticPr fontId="114"/>
  <conditionalFormatting sqref="D8">
    <cfRule type="expression" dxfId="7740" priority="341">
      <formula>COUNTIF(D8,"*有*")</formula>
    </cfRule>
  </conditionalFormatting>
  <conditionalFormatting sqref="D18:D20">
    <cfRule type="expression" dxfId="7739" priority="538" stopIfTrue="1">
      <formula>AND(WEEKDAY(D$5)=1)</formula>
    </cfRule>
  </conditionalFormatting>
  <conditionalFormatting sqref="D11:E12">
    <cfRule type="expression" dxfId="7738" priority="548" stopIfTrue="1">
      <formula>AND(WEEKDAY(D$5)=1)</formula>
    </cfRule>
  </conditionalFormatting>
  <conditionalFormatting sqref="D15:I16">
    <cfRule type="expression" dxfId="7737" priority="659" stopIfTrue="1">
      <formula>AND(WEEKDAY(D$5)=1)</formula>
    </cfRule>
  </conditionalFormatting>
  <conditionalFormatting sqref="D14:M14">
    <cfRule type="expression" dxfId="7736" priority="560" stopIfTrue="1">
      <formula>AND(WEEKDAY(D$5)=1)</formula>
    </cfRule>
  </conditionalFormatting>
  <conditionalFormatting sqref="D20:P20">
    <cfRule type="expression" dxfId="7735" priority="646" stopIfTrue="1">
      <formula>AND(WEEKDAY(D$5)=1)</formula>
    </cfRule>
  </conditionalFormatting>
  <conditionalFormatting sqref="D22:AC22">
    <cfRule type="expression" dxfId="7734" priority="569" stopIfTrue="1">
      <formula>AND(WEEKDAY(D$5)=1)</formula>
    </cfRule>
  </conditionalFormatting>
  <conditionalFormatting sqref="D5:AG7">
    <cfRule type="expression" dxfId="7733" priority="150" stopIfTrue="1">
      <formula>AND(WEEKDAY(D$5)=1)</formula>
    </cfRule>
  </conditionalFormatting>
  <conditionalFormatting sqref="E8">
    <cfRule type="expression" dxfId="7732" priority="395" stopIfTrue="1">
      <formula>AND(WEEKDAY(E$5)=1)</formula>
    </cfRule>
  </conditionalFormatting>
  <conditionalFormatting sqref="E18:E19">
    <cfRule type="expression" dxfId="7731" priority="595" stopIfTrue="1">
      <formula>AND(WEEKDAY(E$5)=1)</formula>
    </cfRule>
  </conditionalFormatting>
  <conditionalFormatting sqref="E18:F18">
    <cfRule type="expression" dxfId="7730" priority="613" stopIfTrue="1">
      <formula>AND(WEEKDAY(E$5)=1)</formula>
    </cfRule>
  </conditionalFormatting>
  <conditionalFormatting sqref="E10:H10">
    <cfRule type="expression" dxfId="7729" priority="389" stopIfTrue="1">
      <formula>AND(WEEKDAY(E$5)=1)</formula>
    </cfRule>
  </conditionalFormatting>
  <conditionalFormatting sqref="F9">
    <cfRule type="expression" dxfId="7728" priority="528" stopIfTrue="1">
      <formula>AND(WEEKDAY(F$5)=1)</formula>
    </cfRule>
  </conditionalFormatting>
  <conditionalFormatting sqref="F19">
    <cfRule type="expression" dxfId="7727" priority="388" stopIfTrue="1">
      <formula>AND(WEEKDAY(F$5)=1)</formula>
    </cfRule>
  </conditionalFormatting>
  <conditionalFormatting sqref="F14:G15">
    <cfRule type="expression" dxfId="7726" priority="111" stopIfTrue="1">
      <formula>AND(WEEKDAY(F$5)=1)</formula>
    </cfRule>
  </conditionalFormatting>
  <conditionalFormatting sqref="F11:H12">
    <cfRule type="expression" dxfId="7725" priority="480" stopIfTrue="1">
      <formula>AND(WEEKDAY(F$5)=1)</formula>
    </cfRule>
  </conditionalFormatting>
  <conditionalFormatting sqref="F11:I11">
    <cfRule type="expression" dxfId="7724" priority="529" stopIfTrue="1">
      <formula>AND(WEEKDAY(F$5)=1)</formula>
    </cfRule>
  </conditionalFormatting>
  <conditionalFormatting sqref="F13:I15">
    <cfRule type="expression" dxfId="7723" priority="109" stopIfTrue="1">
      <formula>AND(WEEKDAY(F$5)=1)</formula>
    </cfRule>
  </conditionalFormatting>
  <conditionalFormatting sqref="F11:Q11">
    <cfRule type="expression" dxfId="7722" priority="47" stopIfTrue="1">
      <formula>AND(WEEKDAY(F$5)=1)</formula>
    </cfRule>
  </conditionalFormatting>
  <conditionalFormatting sqref="G17:G18">
    <cfRule type="expression" dxfId="7721" priority="423" stopIfTrue="1">
      <formula>AND(WEEKDAY(G$5)=1)</formula>
    </cfRule>
  </conditionalFormatting>
  <conditionalFormatting sqref="G18:G19">
    <cfRule type="expression" dxfId="7720" priority="663" stopIfTrue="1">
      <formula>AND(WEEKDAY(G$5)=1)</formula>
    </cfRule>
    <cfRule type="expression" dxfId="7719" priority="620" stopIfTrue="1">
      <formula>AND(WEEKDAY(G$5)=1)</formula>
    </cfRule>
  </conditionalFormatting>
  <conditionalFormatting sqref="G20">
    <cfRule type="expression" dxfId="7718" priority="439" stopIfTrue="1">
      <formula>AND(WEEKDAY(G$5)=1)</formula>
    </cfRule>
  </conditionalFormatting>
  <conditionalFormatting sqref="G9:H9">
    <cfRule type="expression" dxfId="7717" priority="397" stopIfTrue="1">
      <formula>AND(WEEKDAY(G$5)=1)</formula>
    </cfRule>
  </conditionalFormatting>
  <conditionalFormatting sqref="G17:O17">
    <cfRule type="expression" dxfId="7716" priority="419" stopIfTrue="1">
      <formula>AND(WEEKDAY(G$5)=1)</formula>
    </cfRule>
  </conditionalFormatting>
  <conditionalFormatting sqref="H16">
    <cfRule type="expression" dxfId="7715" priority="64">
      <formula>AND(WEEKDAY(H$5)=1)</formula>
    </cfRule>
    <cfRule type="expression" dxfId="7714" priority="73">
      <formula>AND(WEEKDAY(H$5)=1)</formula>
    </cfRule>
  </conditionalFormatting>
  <conditionalFormatting sqref="H12:I12 D13:I16">
    <cfRule type="expression" dxfId="7713" priority="531" stopIfTrue="1">
      <formula>AND(WEEKDAY(D$5)=1)</formula>
    </cfRule>
  </conditionalFormatting>
  <conditionalFormatting sqref="H15:I20">
    <cfRule type="expression" dxfId="7712" priority="81" stopIfTrue="1">
      <formula>AND(WEEKDAY(H$5)=1)</formula>
    </cfRule>
  </conditionalFormatting>
  <conditionalFormatting sqref="H16:L16">
    <cfRule type="expression" dxfId="7711" priority="65" stopIfTrue="1">
      <formula>AND(WEEKDAY(H$5)=1)</formula>
    </cfRule>
    <cfRule type="expression" dxfId="7710" priority="55" stopIfTrue="1">
      <formula>AND(WEEKDAY(H$5)=1)</formula>
    </cfRule>
  </conditionalFormatting>
  <conditionalFormatting sqref="I9:I12">
    <cfRule type="expression" dxfId="7709" priority="126" stopIfTrue="1">
      <formula>AND(WEEKDAY(I$5)=1)</formula>
    </cfRule>
  </conditionalFormatting>
  <conditionalFormatting sqref="I17">
    <cfRule type="expression" dxfId="7708" priority="602" stopIfTrue="1">
      <formula>AND(WEEKDAY(I$5)=1)</formula>
    </cfRule>
  </conditionalFormatting>
  <conditionalFormatting sqref="J16:J18">
    <cfRule type="expression" dxfId="7707" priority="614" stopIfTrue="1">
      <formula>AND(WEEKDAY(J$5)=1)</formula>
    </cfRule>
  </conditionalFormatting>
  <conditionalFormatting sqref="J16:J20">
    <cfRule type="expression" dxfId="7706" priority="57" stopIfTrue="1">
      <formula>AND(WEEKDAY(J$5)=1)</formula>
    </cfRule>
  </conditionalFormatting>
  <conditionalFormatting sqref="J15:K15 M15">
    <cfRule type="expression" dxfId="7705" priority="608" stopIfTrue="1">
      <formula>AND(WEEKDAY(J$5)=1)</formula>
    </cfRule>
  </conditionalFormatting>
  <conditionalFormatting sqref="J16:L17">
    <cfRule type="expression" dxfId="7704" priority="74" stopIfTrue="1">
      <formula>AND(WEEKDAY(J$5)=1)</formula>
    </cfRule>
  </conditionalFormatting>
  <conditionalFormatting sqref="J11:N14">
    <cfRule type="expression" dxfId="7703" priority="44" stopIfTrue="1">
      <formula>AND(WEEKDAY(J$5)=1)</formula>
    </cfRule>
  </conditionalFormatting>
  <conditionalFormatting sqref="J8:P8">
    <cfRule type="expression" dxfId="7702" priority="252" stopIfTrue="1">
      <formula>AND(WEEKDAY(J$5)=1)</formula>
    </cfRule>
  </conditionalFormatting>
  <conditionalFormatting sqref="J15:P15">
    <cfRule type="expression" dxfId="7701" priority="45" stopIfTrue="1">
      <formula>AND(WEEKDAY(J$5)=1)</formula>
    </cfRule>
  </conditionalFormatting>
  <conditionalFormatting sqref="J14:Q14">
    <cfRule type="expression" dxfId="7700" priority="26" stopIfTrue="1">
      <formula>AND(WEEKDAY(J$5)=1)</formula>
    </cfRule>
  </conditionalFormatting>
  <conditionalFormatting sqref="K18:K19">
    <cfRule type="expression" dxfId="7699" priority="609" stopIfTrue="1">
      <formula>AND(WEEKDAY(K$5)=1)</formula>
    </cfRule>
  </conditionalFormatting>
  <conditionalFormatting sqref="K18:K20">
    <cfRule type="expression" dxfId="7698" priority="434" stopIfTrue="1">
      <formula>AND(WEEKDAY(K$5)=1)</formula>
    </cfRule>
  </conditionalFormatting>
  <conditionalFormatting sqref="K17:N17">
    <cfRule type="expression" dxfId="7697" priority="639" stopIfTrue="1">
      <formula>AND(WEEKDAY(K$5)=1)</formula>
    </cfRule>
  </conditionalFormatting>
  <conditionalFormatting sqref="L8 Q8:Z8 AA8:AA9 J8:K11 I9 L9:Z9">
    <cfRule type="expression" dxfId="7696" priority="527" stopIfTrue="1">
      <formula>AND(WEEKDAY(I$5)=1)</formula>
    </cfRule>
  </conditionalFormatting>
  <conditionalFormatting sqref="L18:L19">
    <cfRule type="expression" dxfId="7695" priority="213" stopIfTrue="1">
      <formula>AND(WEEKDAY(L$5)=1)</formula>
    </cfRule>
  </conditionalFormatting>
  <conditionalFormatting sqref="L9:N9">
    <cfRule type="expression" dxfId="7694" priority="219" stopIfTrue="1">
      <formula>AND(WEEKDAY(L$5)=1)</formula>
    </cfRule>
  </conditionalFormatting>
  <conditionalFormatting sqref="L20:O20">
    <cfRule type="expression" dxfId="7693" priority="441" stopIfTrue="1">
      <formula>AND(WEEKDAY(L$5)=1)</formula>
    </cfRule>
  </conditionalFormatting>
  <conditionalFormatting sqref="L9:P10">
    <cfRule type="expression" dxfId="7692" priority="342" stopIfTrue="1">
      <formula>AND(WEEKDAY(L$5)=1)</formula>
    </cfRule>
  </conditionalFormatting>
  <conditionalFormatting sqref="L18:AA18">
    <cfRule type="expression" dxfId="7691" priority="9" stopIfTrue="1">
      <formula>AND(WEEKDAY(L$5)=1)</formula>
    </cfRule>
  </conditionalFormatting>
  <conditionalFormatting sqref="M8:P8">
    <cfRule type="expression" dxfId="7690" priority="251">
      <formula>AND(WEEKDAY(M$5)=1)</formula>
    </cfRule>
  </conditionalFormatting>
  <conditionalFormatting sqref="M16:P19">
    <cfRule type="expression" dxfId="7689" priority="541" stopIfTrue="1">
      <formula>AND(WEEKDAY(M$5)=1)</formula>
    </cfRule>
  </conditionalFormatting>
  <conditionalFormatting sqref="M19:S19">
    <cfRule type="expression" dxfId="7688" priority="136" stopIfTrue="1">
      <formula>AND(WEEKDAY(M$5)=1)</formula>
    </cfRule>
  </conditionalFormatting>
  <conditionalFormatting sqref="M15:AA15 J16:W16">
    <cfRule type="expression" dxfId="7687" priority="660" stopIfTrue="1">
      <formula>AND(WEEKDAY(J$5)=1)</formula>
    </cfRule>
  </conditionalFormatting>
  <conditionalFormatting sqref="N14:N15">
    <cfRule type="expression" dxfId="7686" priority="555" stopIfTrue="1">
      <formula>AND(WEEKDAY(N$5)=1)</formula>
    </cfRule>
  </conditionalFormatting>
  <conditionalFormatting sqref="N18:N20">
    <cfRule type="expression" dxfId="7685" priority="543" stopIfTrue="1">
      <formula>AND(WEEKDAY(N$5)=1)</formula>
    </cfRule>
  </conditionalFormatting>
  <conditionalFormatting sqref="N11:P12">
    <cfRule type="expression" dxfId="7684" priority="129" stopIfTrue="1">
      <formula>AND(WEEKDAY(N$5)=1)</formula>
    </cfRule>
  </conditionalFormatting>
  <conditionalFormatting sqref="O10:O15">
    <cfRule type="expression" dxfId="7683" priority="147" stopIfTrue="1">
      <formula>AND(WEEKDAY(O$5)=1)</formula>
    </cfRule>
  </conditionalFormatting>
  <conditionalFormatting sqref="O13:O15">
    <cfRule type="expression" dxfId="7682" priority="534" stopIfTrue="1">
      <formula>AND(WEEKDAY(O$5)=1)</formula>
    </cfRule>
  </conditionalFormatting>
  <conditionalFormatting sqref="O17:O20">
    <cfRule type="expression" dxfId="7681" priority="610" stopIfTrue="1">
      <formula>AND(WEEKDAY(O$5)=1)</formula>
    </cfRule>
  </conditionalFormatting>
  <conditionalFormatting sqref="O18:O19">
    <cfRule type="expression" dxfId="7680" priority="137" stopIfTrue="1">
      <formula>AND(WEEKDAY(O$5)=1)</formula>
    </cfRule>
  </conditionalFormatting>
  <conditionalFormatting sqref="O12:P12">
    <cfRule type="expression" dxfId="7679" priority="133" stopIfTrue="1">
      <formula>AND(WEEKDAY(O$5)=1)</formula>
    </cfRule>
  </conditionalFormatting>
  <conditionalFormatting sqref="P17:P20">
    <cfRule type="expression" dxfId="7678" priority="138" stopIfTrue="1">
      <formula>AND(WEEKDAY(P$5)=1)</formula>
    </cfRule>
  </conditionalFormatting>
  <conditionalFormatting sqref="P14:Q15">
    <cfRule type="expression" dxfId="7677" priority="233" stopIfTrue="1">
      <formula>AND(WEEKDAY(P$5)=1)</formula>
    </cfRule>
  </conditionalFormatting>
  <conditionalFormatting sqref="P14:T14">
    <cfRule type="expression" dxfId="7676" priority="552" stopIfTrue="1">
      <formula>AND(WEEKDAY(P$5)=1)</formula>
    </cfRule>
  </conditionalFormatting>
  <conditionalFormatting sqref="P11:W13">
    <cfRule type="expression" dxfId="7675" priority="24" stopIfTrue="1">
      <formula>AND(WEEKDAY(P$5)=1)</formula>
    </cfRule>
  </conditionalFormatting>
  <conditionalFormatting sqref="P17:X17 Q19:Y19">
    <cfRule type="expression" dxfId="7674" priority="664" stopIfTrue="1">
      <formula>AND(WEEKDAY(P$5)=1)</formula>
    </cfRule>
  </conditionalFormatting>
  <conditionalFormatting sqref="Q8:S9 L10:N10 P10:X10 L11:O11 Q11:S11 N12:S12 AA12 J13:M13 Q13:R13">
    <cfRule type="expression" dxfId="7673" priority="532" stopIfTrue="1">
      <formula>AND(WEEKDAY(J$5)=1)</formula>
    </cfRule>
  </conditionalFormatting>
  <conditionalFormatting sqref="Q17:U17">
    <cfRule type="expression" dxfId="7672" priority="416" stopIfTrue="1">
      <formula>AND(WEEKDAY(Q$5)=1)</formula>
    </cfRule>
  </conditionalFormatting>
  <conditionalFormatting sqref="Q18:V18">
    <cfRule type="expression" dxfId="7671" priority="618" stopIfTrue="1">
      <formula>AND(WEEKDAY(Q$5)=1)</formula>
    </cfRule>
  </conditionalFormatting>
  <conditionalFormatting sqref="Q8:Z8 AG8:AG22 L9:Z19 AC10:AF19 AC8:AF8 AA8:AB19 D8:K22 AB20:AB22 L21:AA22 AC21:AF22 L20:Y20 L8">
    <cfRule type="expression" dxfId="7670" priority="526">
      <formula>AND(WEEKDAY(D$5)=1)</formula>
    </cfRule>
  </conditionalFormatting>
  <conditionalFormatting sqref="Q20:Z20">
    <cfRule type="expression" dxfId="7669" priority="173" stopIfTrue="1">
      <formula>AND(WEEKDAY(Q$5)=1)</formula>
    </cfRule>
  </conditionalFormatting>
  <conditionalFormatting sqref="Q19:AA19">
    <cfRule type="expression" dxfId="7668" priority="547" stopIfTrue="1">
      <formula>AND(WEEKDAY(Q$5)=1)</formula>
    </cfRule>
  </conditionalFormatting>
  <conditionalFormatting sqref="R20:W20">
    <cfRule type="expression" dxfId="7667" priority="537" stopIfTrue="1">
      <formula>AND(WEEKDAY(R$5)=1)</formula>
    </cfRule>
  </conditionalFormatting>
  <conditionalFormatting sqref="T11:AA11">
    <cfRule type="expression" dxfId="7666" priority="18" stopIfTrue="1">
      <formula>AND(WEEKDAY(T$5)=1)</formula>
    </cfRule>
  </conditionalFormatting>
  <conditionalFormatting sqref="T10:AF10">
    <cfRule type="expression" dxfId="7665" priority="490" stopIfTrue="1">
      <formula>AND(WEEKDAY(T$5)=1)</formula>
    </cfRule>
  </conditionalFormatting>
  <conditionalFormatting sqref="U8">
    <cfRule type="expression" dxfId="7664" priority="515" stopIfTrue="1">
      <formula>AND(WEEKDAY(U$5)=1)</formula>
    </cfRule>
  </conditionalFormatting>
  <conditionalFormatting sqref="U12">
    <cfRule type="expression" dxfId="7663" priority="535" stopIfTrue="1">
      <formula>AND(WEEKDAY(U$5)=1)</formula>
    </cfRule>
  </conditionalFormatting>
  <conditionalFormatting sqref="U14:U15">
    <cfRule type="expression" dxfId="7662" priority="554" stopIfTrue="1">
      <formula>AND(WEEKDAY(U$5)=1)</formula>
    </cfRule>
  </conditionalFormatting>
  <conditionalFormatting sqref="U13:Z13">
    <cfRule type="expression" dxfId="7661" priority="372" stopIfTrue="1">
      <formula>AND(WEEKDAY(U$5)=1)</formula>
    </cfRule>
  </conditionalFormatting>
  <conditionalFormatting sqref="V14 G19 U18:V18 T17:AA17 I16:I17 AC19:AE19 U19:Z19 V8:Z8 AA8:AA9 AE17:AG17 D17:H17 D9:E9 D10 V15:Z15 AB15:AC15 T15:T16 U16:W16">
    <cfRule type="expression" dxfId="7660" priority="644">
      <formula>AND(WEEKDAY(D$5)=1)</formula>
    </cfRule>
  </conditionalFormatting>
  <conditionalFormatting sqref="V14">
    <cfRule type="expression" dxfId="7659" priority="636" stopIfTrue="1">
      <formula>AND(WEEKDAY(V$5)=1)</formula>
    </cfRule>
  </conditionalFormatting>
  <conditionalFormatting sqref="V17:V18">
    <cfRule type="expression" dxfId="7658" priority="418" stopIfTrue="1">
      <formula>AND(WEEKDAY(V$5)=1)</formula>
    </cfRule>
  </conditionalFormatting>
  <conditionalFormatting sqref="V12:Z12">
    <cfRule type="expression" dxfId="7657" priority="483" stopIfTrue="1">
      <formula>AND(WEEKDAY(V$5)=1)</formula>
    </cfRule>
  </conditionalFormatting>
  <conditionalFormatting sqref="W18:Z18">
    <cfRule type="expression" dxfId="7656" priority="16">
      <formula>AND(WEEKDAY(W$5)=1)</formula>
    </cfRule>
  </conditionalFormatting>
  <conditionalFormatting sqref="W11:AA11">
    <cfRule type="expression" dxfId="7655" priority="25">
      <formula>AND(WEEKDAY(W$5)=1)</formula>
    </cfRule>
  </conditionalFormatting>
  <conditionalFormatting sqref="W14:AA14">
    <cfRule type="expression" dxfId="7654" priority="1" stopIfTrue="1">
      <formula>AND(WEEKDAY(W$5)=1)</formula>
    </cfRule>
    <cfRule type="expression" dxfId="7653" priority="8">
      <formula>AND(WEEKDAY(W$5)=1)</formula>
    </cfRule>
  </conditionalFormatting>
  <conditionalFormatting sqref="W17:AB17">
    <cfRule type="expression" dxfId="7652" priority="459" stopIfTrue="1">
      <formula>AND(WEEKDAY(W$5)=1)</formula>
    </cfRule>
  </conditionalFormatting>
  <conditionalFormatting sqref="X16:AD16">
    <cfRule type="expression" dxfId="7651" priority="319" stopIfTrue="1">
      <formula>AND(WEEKDAY(X$5)=1)</formula>
    </cfRule>
  </conditionalFormatting>
  <conditionalFormatting sqref="Y16:Z16">
    <cfRule type="expression" dxfId="7650" priority="318">
      <formula>AND(WEEKDAY(Y$5)=1)</formula>
    </cfRule>
  </conditionalFormatting>
  <conditionalFormatting sqref="Y16:AB16">
    <cfRule type="expression" dxfId="7649" priority="316" stopIfTrue="1">
      <formula>AND(WEEKDAY(Y$5)=1)</formula>
    </cfRule>
  </conditionalFormatting>
  <conditionalFormatting sqref="Y17:AD17">
    <cfRule type="expression" dxfId="7648" priority="604" stopIfTrue="1">
      <formula>AND(WEEKDAY(Y$5)=1)</formula>
    </cfRule>
  </conditionalFormatting>
  <conditionalFormatting sqref="Z20">
    <cfRule type="expression" dxfId="7647" priority="209">
      <formula>AND(WEEKDAY(Z$5)=1)</formula>
    </cfRule>
    <cfRule type="expression" dxfId="7646" priority="212">
      <formula>AND(WEEKDAY(Z$5)=1)</formula>
    </cfRule>
  </conditionalFormatting>
  <conditionalFormatting sqref="Z19:AA20">
    <cfRule type="expression" dxfId="7645" priority="210" stopIfTrue="1">
      <formula>AND(WEEKDAY(Z$5)=1)</formula>
    </cfRule>
  </conditionalFormatting>
  <conditionalFormatting sqref="AA11:AA14">
    <cfRule type="expression" dxfId="7644" priority="2" stopIfTrue="1">
      <formula>AND(WEEKDAY(AA$5)=1)</formula>
    </cfRule>
  </conditionalFormatting>
  <conditionalFormatting sqref="AA20">
    <cfRule type="expression" dxfId="7643" priority="671">
      <formula>AND(WEEKDAY(Z$5)=1)</formula>
    </cfRule>
    <cfRule type="expression" dxfId="7642" priority="672" stopIfTrue="1">
      <formula>AND(WEEKDAY(Z$5)=1)</formula>
    </cfRule>
  </conditionalFormatting>
  <conditionalFormatting sqref="AB9:AB14">
    <cfRule type="expression" dxfId="7641" priority="305" stopIfTrue="1">
      <formula>AND(WEEKDAY(AB$5)=1)</formula>
    </cfRule>
  </conditionalFormatting>
  <conditionalFormatting sqref="AB16:AB20">
    <cfRule type="expression" dxfId="7640" priority="540" stopIfTrue="1">
      <formula>AND(WEEKDAY(AB$5)=1)</formula>
    </cfRule>
  </conditionalFormatting>
  <conditionalFormatting sqref="AB18:AB20">
    <cfRule type="expression" dxfId="7639" priority="293" stopIfTrue="1">
      <formula>AND(WEEKDAY(AB$5)=1)</formula>
    </cfRule>
  </conditionalFormatting>
  <conditionalFormatting sqref="AB8:AG8 D21:AG21">
    <cfRule type="expression" dxfId="7638" priority="494" stopIfTrue="1">
      <formula>AND(WEEKDAY(D$5)=1)</formula>
    </cfRule>
  </conditionalFormatting>
  <conditionalFormatting sqref="AB14:AG14">
    <cfRule type="expression" dxfId="7637" priority="564" stopIfTrue="1">
      <formula>AND(WEEKDAY(AB$5)=1)</formula>
    </cfRule>
  </conditionalFormatting>
  <conditionalFormatting sqref="AB19:AG19">
    <cfRule type="expression" dxfId="7636" priority="169" stopIfTrue="1">
      <formula>AND(WEEKDAY(AB$5)=1)</formula>
    </cfRule>
  </conditionalFormatting>
  <conditionalFormatting sqref="AC9">
    <cfRule type="expression" dxfId="7635" priority="190" stopIfTrue="1">
      <formula>AND(WEEKDAY(AC$5)=1)</formula>
    </cfRule>
  </conditionalFormatting>
  <conditionalFormatting sqref="AC11">
    <cfRule type="expression" dxfId="7634" priority="201" stopIfTrue="1">
      <formula>AND(WEEKDAY(AC$5)=1)</formula>
    </cfRule>
  </conditionalFormatting>
  <conditionalFormatting sqref="AC16:AC17">
    <cfRule type="expression" dxfId="7633" priority="403" stopIfTrue="1">
      <formula>AND(WEEKDAY(AC$5)=1)</formula>
    </cfRule>
  </conditionalFormatting>
  <conditionalFormatting sqref="AC14:AD14">
    <cfRule type="expression" dxfId="7632" priority="312">
      <formula>AND(WEEKDAY(AC$5)=1)</formula>
    </cfRule>
  </conditionalFormatting>
  <conditionalFormatting sqref="AC9:AE9">
    <cfRule type="expression" dxfId="7631" priority="195" stopIfTrue="1">
      <formula>AND(WEEKDAY(AC$5)=1)</formula>
    </cfRule>
    <cfRule type="expression" dxfId="7630" priority="191">
      <formula>AND(WEEKDAY(AC$5)=1)</formula>
    </cfRule>
  </conditionalFormatting>
  <conditionalFormatting sqref="AC19:AE19">
    <cfRule type="expression" dxfId="7629" priority="597" stopIfTrue="1">
      <formula>AND(WEEKDAY(AC$5)=1)</formula>
    </cfRule>
  </conditionalFormatting>
  <conditionalFormatting sqref="AC9:AF9">
    <cfRule type="expression" dxfId="7628" priority="196">
      <formula>AND(WEEKDAY(AC$5)=1)</formula>
    </cfRule>
  </conditionalFormatting>
  <conditionalFormatting sqref="AC20:AF20">
    <cfRule type="expression" dxfId="7627" priority="199">
      <formula>AND(WEEKDAY(AC$5)=1)</formula>
    </cfRule>
  </conditionalFormatting>
  <conditionalFormatting sqref="AC11:AG11">
    <cfRule type="expression" dxfId="7626" priority="202">
      <formula>AND(WEEKDAY(AC$5)=1)</formula>
    </cfRule>
  </conditionalFormatting>
  <conditionalFormatting sqref="AC13:AG14">
    <cfRule type="expression" dxfId="7625" priority="288" stopIfTrue="1">
      <formula>AND(WEEKDAY(AC$5)=1)</formula>
    </cfRule>
  </conditionalFormatting>
  <conditionalFormatting sqref="AC20:AG20">
    <cfRule type="expression" dxfId="7624" priority="197" stopIfTrue="1">
      <formula>AND(WEEKDAY(AC$5)=1)</formula>
    </cfRule>
  </conditionalFormatting>
  <conditionalFormatting sqref="AD12">
    <cfRule type="expression" dxfId="7623" priority="523" stopIfTrue="1">
      <formula>AND(WEEKDAY(AD$5)=1)</formula>
    </cfRule>
  </conditionalFormatting>
  <conditionalFormatting sqref="AD15">
    <cfRule type="expression" dxfId="7622" priority="611" stopIfTrue="1">
      <formula>AND(WEEKDAY(AD$5)=1)</formula>
    </cfRule>
  </conditionalFormatting>
  <conditionalFormatting sqref="AD22:AD23">
    <cfRule type="expression" dxfId="7621" priority="568" stopIfTrue="1">
      <formula>AND(WEEKDAY(AD$5)=1)</formula>
    </cfRule>
  </conditionalFormatting>
  <conditionalFormatting sqref="AD17:AG17">
    <cfRule type="expression" dxfId="7620" priority="426" stopIfTrue="1">
      <formula>AND(WEEKDAY(AD$5)=1)</formula>
    </cfRule>
  </conditionalFormatting>
  <conditionalFormatting sqref="AE9">
    <cfRule type="expression" dxfId="7619" priority="194">
      <formula>AND(WEEKDAY(AE$5)=1)</formula>
    </cfRule>
    <cfRule type="expression" dxfId="7618" priority="192" stopIfTrue="1">
      <formula>AND(WEEKDAY(AE$5)=1)</formula>
    </cfRule>
  </conditionalFormatting>
  <conditionalFormatting sqref="AE18:AE19">
    <cfRule type="expression" dxfId="7617" priority="289" stopIfTrue="1">
      <formula>AND(WEEKDAY(AE$5)=1)</formula>
    </cfRule>
  </conditionalFormatting>
  <conditionalFormatting sqref="AE11:AG11">
    <cfRule type="expression" dxfId="7616" priority="290" stopIfTrue="1">
      <formula>AND(WEEKDAY(AE$5)=1)</formula>
    </cfRule>
    <cfRule type="expression" dxfId="7615" priority="292">
      <formula>AND(WEEKDAY(AE$5)=1)</formula>
    </cfRule>
  </conditionalFormatting>
  <conditionalFormatting sqref="AE14:AG14">
    <cfRule type="expression" dxfId="7614" priority="287">
      <formula>AND(WEEKDAY(AE$5)=1)</formula>
    </cfRule>
    <cfRule type="expression" dxfId="7613" priority="285" stopIfTrue="1">
      <formula>AND(WEEKDAY(AE$5)=1)</formula>
    </cfRule>
  </conditionalFormatting>
  <conditionalFormatting sqref="AE22:AG22">
    <cfRule type="expression" dxfId="7612" priority="566" stopIfTrue="1">
      <formula>AND(WEEKDAY(AE$5)=1)</formula>
    </cfRule>
  </conditionalFormatting>
  <conditionalFormatting sqref="AF9:AG9">
    <cfRule type="expression" dxfId="7611" priority="165" stopIfTrue="1">
      <formula>AND(WEEKDAY(AF$5)=1)</formula>
    </cfRule>
    <cfRule type="expression" dxfId="7610" priority="164">
      <formula>AND(WEEKDAY(AF$5)=1)</formula>
    </cfRule>
    <cfRule type="expression" dxfId="7609" priority="163" stopIfTrue="1">
      <formula>AND(WEEKDAY(AF$5)=1)</formula>
    </cfRule>
    <cfRule type="expression" dxfId="7608" priority="161">
      <formula>AND(WEEKDAY(AF$5)=1)</formula>
    </cfRule>
    <cfRule type="expression" dxfId="7607" priority="159" stopIfTrue="1">
      <formula>AND(WEEKDAY(AF$5)=1)</formula>
    </cfRule>
  </conditionalFormatting>
  <conditionalFormatting sqref="AF11:AG11">
    <cfRule type="expression" dxfId="7606" priority="170" stopIfTrue="1">
      <formula>AND(WEEKDAY(AF$5)=1)</formula>
    </cfRule>
    <cfRule type="expression" dxfId="7605" priority="172">
      <formula>AND(WEEKDAY(AF$5)=1)</formula>
    </cfRule>
  </conditionalFormatting>
  <conditionalFormatting sqref="AF19:AG19">
    <cfRule type="expression" dxfId="7604" priority="168">
      <formula>AND(WEEKDAY(AF$5)=1)</formula>
    </cfRule>
    <cfRule type="expression" dxfId="7603" priority="167" stopIfTrue="1">
      <formula>AND(WEEKDAY(AF$5)=1)</formula>
    </cfRule>
    <cfRule type="expression" dxfId="7602" priority="166">
      <formula>AND(WEEKDAY(AF$5)=1)</formula>
    </cfRule>
  </conditionalFormatting>
  <conditionalFormatting sqref="AG10:AG12 AC11:AF12 T8:T9 U9:Z9">
    <cfRule type="expression" dxfId="7601" priority="525" stopIfTrue="1">
      <formula>AND(WEEKDAY(T$5)=1)</formula>
    </cfRule>
  </conditionalFormatting>
  <conditionalFormatting sqref="AH8:AJ22 AM8:AM23">
    <cfRule type="cellIs" dxfId="7600" priority="1974" stopIfTrue="1" operator="equal">
      <formula>0</formula>
    </cfRule>
  </conditionalFormatting>
  <dataValidations count="1">
    <dataValidation type="list" allowBlank="1" showInputMessage="1" showErrorMessage="1" sqref="D11:V11 W11:AA11 AB11:AG11 D14:V14 W14:AA14 AB14:AG14 D18:V18 W18:AA18 AB18:AG18 D21:AG21 D22:AC22 AD22 AE22:AG22 AD23 D8:AG10 D19:AG20 D12:AG13 D15:AG17" xr:uid="{00000000-0002-0000-40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W43"/>
  <sheetViews>
    <sheetView workbookViewId="0">
      <selection activeCell="AE21" sqref="AE2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45" t="s">
        <v>194</v>
      </c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198"/>
      <c r="O3" s="296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44835</v>
      </c>
      <c r="E5" s="11">
        <f>DATE($A$1,$D$2,2)</f>
        <v>44836</v>
      </c>
      <c r="F5" s="11">
        <f>DATE($A$1,$D$2,3)</f>
        <v>44837</v>
      </c>
      <c r="G5" s="11">
        <f>DATE($A$1,$D$2,4)</f>
        <v>44838</v>
      </c>
      <c r="H5" s="11">
        <f>DATE($A$1,$D$2,5)</f>
        <v>44839</v>
      </c>
      <c r="I5" s="11">
        <f>DATE($A$1,$D$2,6)</f>
        <v>44840</v>
      </c>
      <c r="J5" s="11">
        <f>DATE($A$1,$D$2,7)</f>
        <v>44841</v>
      </c>
      <c r="K5" s="11">
        <f>DATE($A$1,$D$2,8)</f>
        <v>44842</v>
      </c>
      <c r="L5" s="11">
        <f>DATE($A$1,$D$2,9)</f>
        <v>44843</v>
      </c>
      <c r="M5" s="11">
        <f>DATE($A$1,$D$2,10)</f>
        <v>44844</v>
      </c>
      <c r="N5" s="56">
        <f>DATE($A$1,$D$2,11)</f>
        <v>44845</v>
      </c>
      <c r="O5" s="11">
        <f>DATE($A$1,$D$2,12)</f>
        <v>44846</v>
      </c>
      <c r="P5" s="11">
        <f>DATE($A$1,$D$2,13)</f>
        <v>44847</v>
      </c>
      <c r="Q5" s="11">
        <f>DATE($A$1,$D$2,14)</f>
        <v>44848</v>
      </c>
      <c r="R5" s="11">
        <f>DATE($A$1,$D$2,15)</f>
        <v>44849</v>
      </c>
      <c r="S5" s="11">
        <f>DATE($A$1,$D$2,16)</f>
        <v>44850</v>
      </c>
      <c r="T5" s="11">
        <f>DATE($A$1,$D$2,17)</f>
        <v>44851</v>
      </c>
      <c r="U5" s="11">
        <f>DATE($A$1,$D$2,18)</f>
        <v>44852</v>
      </c>
      <c r="V5" s="11">
        <f>DATE($A$1,$D$2,19)</f>
        <v>44853</v>
      </c>
      <c r="W5" s="11">
        <f>DATE($A$1,$D$2,20)</f>
        <v>44854</v>
      </c>
      <c r="X5" s="11">
        <f>DATE($A$1,$D$2,21)</f>
        <v>44855</v>
      </c>
      <c r="Y5" s="87">
        <f>DATE($A$1,$D$2,22)</f>
        <v>44856</v>
      </c>
      <c r="Z5" s="87">
        <f>DATE($A$1,$D$2,23)</f>
        <v>44857</v>
      </c>
      <c r="AA5" s="87">
        <f>DATE($A$1,$D$2,24)</f>
        <v>44858</v>
      </c>
      <c r="AB5" s="87">
        <f>DATE($A$1,$D$2,25)</f>
        <v>44859</v>
      </c>
      <c r="AC5" s="87">
        <f>DATE($A$1,$D$2,26)</f>
        <v>44860</v>
      </c>
      <c r="AD5" s="87">
        <f>DATE($A$1,$D$2,27)</f>
        <v>44861</v>
      </c>
      <c r="AE5" s="87">
        <f>DATE($A$1,$D$2,28)</f>
        <v>44862</v>
      </c>
      <c r="AF5" s="88">
        <f>DATE($A$1,$D$2,29)</f>
        <v>44863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44835</v>
      </c>
      <c r="E6" s="315">
        <f t="shared" si="0"/>
        <v>44836</v>
      </c>
      <c r="F6" s="315">
        <f t="shared" si="0"/>
        <v>44837</v>
      </c>
      <c r="G6" s="315">
        <f t="shared" si="0"/>
        <v>44838</v>
      </c>
      <c r="H6" s="315">
        <f t="shared" si="0"/>
        <v>44839</v>
      </c>
      <c r="I6" s="315">
        <f t="shared" si="0"/>
        <v>44840</v>
      </c>
      <c r="J6" s="315">
        <f t="shared" si="0"/>
        <v>44841</v>
      </c>
      <c r="K6" s="315">
        <f t="shared" si="0"/>
        <v>44842</v>
      </c>
      <c r="L6" s="315">
        <f t="shared" si="0"/>
        <v>44843</v>
      </c>
      <c r="M6" s="212">
        <f t="shared" si="0"/>
        <v>44844</v>
      </c>
      <c r="N6" s="159">
        <f t="shared" si="0"/>
        <v>44845</v>
      </c>
      <c r="O6" s="315">
        <f t="shared" si="0"/>
        <v>44846</v>
      </c>
      <c r="P6" s="315">
        <f t="shared" si="0"/>
        <v>44847</v>
      </c>
      <c r="Q6" s="315">
        <f t="shared" si="0"/>
        <v>44848</v>
      </c>
      <c r="R6" s="315">
        <f t="shared" si="0"/>
        <v>44849</v>
      </c>
      <c r="S6" s="315">
        <f t="shared" si="0"/>
        <v>44850</v>
      </c>
      <c r="T6" s="315">
        <f t="shared" si="0"/>
        <v>44851</v>
      </c>
      <c r="U6" s="159">
        <f t="shared" si="0"/>
        <v>44852</v>
      </c>
      <c r="V6" s="315">
        <f t="shared" si="0"/>
        <v>44853</v>
      </c>
      <c r="W6" s="315">
        <f t="shared" si="0"/>
        <v>44854</v>
      </c>
      <c r="X6" s="315">
        <f t="shared" si="0"/>
        <v>44855</v>
      </c>
      <c r="Y6" s="315">
        <f t="shared" si="0"/>
        <v>44856</v>
      </c>
      <c r="Z6" s="315">
        <f t="shared" si="0"/>
        <v>44857</v>
      </c>
      <c r="AA6" s="315">
        <f t="shared" si="0"/>
        <v>44858</v>
      </c>
      <c r="AB6" s="315">
        <f t="shared" si="0"/>
        <v>44859</v>
      </c>
      <c r="AC6" s="315">
        <f t="shared" si="0"/>
        <v>44860</v>
      </c>
      <c r="AD6" s="315">
        <f t="shared" si="0"/>
        <v>44861</v>
      </c>
      <c r="AE6" s="315">
        <f t="shared" si="0"/>
        <v>44862</v>
      </c>
      <c r="AF6" s="159">
        <f t="shared" si="0"/>
        <v>44863</v>
      </c>
      <c r="AG6" s="212">
        <v>30</v>
      </c>
      <c r="AH6" s="159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土</v>
      </c>
      <c r="E7" s="287" t="str">
        <f t="shared" si="1"/>
        <v>日</v>
      </c>
      <c r="F7" s="285" t="str">
        <f t="shared" si="1"/>
        <v>月</v>
      </c>
      <c r="G7" s="297" t="str">
        <f t="shared" si="1"/>
        <v>火</v>
      </c>
      <c r="H7" s="297" t="str">
        <f t="shared" si="1"/>
        <v>水</v>
      </c>
      <c r="I7" s="297" t="str">
        <f t="shared" si="1"/>
        <v>木</v>
      </c>
      <c r="J7" s="286" t="str">
        <f t="shared" si="1"/>
        <v>金</v>
      </c>
      <c r="K7" s="297" t="str">
        <f t="shared" si="1"/>
        <v>土</v>
      </c>
      <c r="L7" s="234" t="str">
        <f t="shared" si="1"/>
        <v>日</v>
      </c>
      <c r="M7" s="146" t="str">
        <f t="shared" si="1"/>
        <v>月</v>
      </c>
      <c r="N7" s="134" t="str">
        <f t="shared" si="1"/>
        <v>火</v>
      </c>
      <c r="O7" s="297" t="str">
        <f t="shared" si="1"/>
        <v>水</v>
      </c>
      <c r="P7" s="297" t="str">
        <f t="shared" si="1"/>
        <v>木</v>
      </c>
      <c r="Q7" s="285" t="str">
        <f t="shared" si="1"/>
        <v>金</v>
      </c>
      <c r="R7" s="343" t="str">
        <f t="shared" si="1"/>
        <v>土</v>
      </c>
      <c r="S7" s="319" t="str">
        <f t="shared" si="1"/>
        <v>日</v>
      </c>
      <c r="T7" s="285" t="str">
        <f t="shared" si="1"/>
        <v>月</v>
      </c>
      <c r="U7" s="134" t="str">
        <f t="shared" si="1"/>
        <v>火</v>
      </c>
      <c r="V7" s="297" t="str">
        <f t="shared" si="1"/>
        <v>水</v>
      </c>
      <c r="W7" s="297" t="str">
        <f t="shared" si="1"/>
        <v>木</v>
      </c>
      <c r="X7" s="286" t="str">
        <f t="shared" si="1"/>
        <v>金</v>
      </c>
      <c r="Y7" s="297" t="str">
        <f t="shared" si="1"/>
        <v>土</v>
      </c>
      <c r="Z7" s="287" t="str">
        <f t="shared" si="1"/>
        <v>日</v>
      </c>
      <c r="AA7" s="286" t="str">
        <f t="shared" si="1"/>
        <v>月</v>
      </c>
      <c r="AB7" s="297" t="str">
        <f t="shared" si="1"/>
        <v>火</v>
      </c>
      <c r="AC7" s="297" t="str">
        <f t="shared" si="1"/>
        <v>水</v>
      </c>
      <c r="AD7" s="297" t="str">
        <f t="shared" si="1"/>
        <v>木</v>
      </c>
      <c r="AE7" s="286" t="str">
        <f t="shared" si="1"/>
        <v>金</v>
      </c>
      <c r="AF7" s="297" t="str">
        <f t="shared" si="1"/>
        <v>土</v>
      </c>
      <c r="AG7" s="146" t="s">
        <v>37</v>
      </c>
      <c r="AH7" s="286" t="s">
        <v>115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88" t="s">
        <v>24</v>
      </c>
      <c r="E8" s="299" t="s">
        <v>34</v>
      </c>
      <c r="F8" s="289" t="s">
        <v>42</v>
      </c>
      <c r="G8" s="290" t="s">
        <v>21</v>
      </c>
      <c r="H8" s="291" t="s">
        <v>36</v>
      </c>
      <c r="I8" s="293" t="s">
        <v>21</v>
      </c>
      <c r="J8" s="291" t="s">
        <v>36</v>
      </c>
      <c r="K8" s="298" t="s">
        <v>28</v>
      </c>
      <c r="L8" s="289" t="s">
        <v>34</v>
      </c>
      <c r="M8" s="248" t="s">
        <v>21</v>
      </c>
      <c r="N8" s="288" t="s">
        <v>42</v>
      </c>
      <c r="O8" s="291" t="s">
        <v>36</v>
      </c>
      <c r="P8" s="299" t="s">
        <v>42</v>
      </c>
      <c r="Q8" s="368" t="s">
        <v>21</v>
      </c>
      <c r="R8" s="369" t="s">
        <v>28</v>
      </c>
      <c r="S8" s="307" t="s">
        <v>34</v>
      </c>
      <c r="T8" s="289" t="s">
        <v>21</v>
      </c>
      <c r="U8" s="164" t="s">
        <v>42</v>
      </c>
      <c r="V8" s="291" t="s">
        <v>21</v>
      </c>
      <c r="W8" s="334" t="s">
        <v>37</v>
      </c>
      <c r="X8" s="288" t="s">
        <v>42</v>
      </c>
      <c r="Y8" s="288" t="s">
        <v>24</v>
      </c>
      <c r="Z8" s="293" t="s">
        <v>34</v>
      </c>
      <c r="AA8" s="292" t="s">
        <v>21</v>
      </c>
      <c r="AB8" s="351" t="s">
        <v>36</v>
      </c>
      <c r="AC8" s="291" t="s">
        <v>21</v>
      </c>
      <c r="AD8" s="351" t="s">
        <v>36</v>
      </c>
      <c r="AE8" s="107" t="s">
        <v>42</v>
      </c>
      <c r="AF8" s="288" t="s">
        <v>24</v>
      </c>
      <c r="AG8" s="148" t="s">
        <v>34</v>
      </c>
      <c r="AH8" s="107" t="s">
        <v>21</v>
      </c>
      <c r="AI8" s="99">
        <f t="shared" ref="AI8:AI21" si="2">SUM(AO8)</f>
        <v>9</v>
      </c>
      <c r="AJ8" s="100">
        <f t="shared" ref="AJ8:AJ23" si="3">COUNTIF(D8:AH8,"有")</f>
        <v>0</v>
      </c>
      <c r="AK8" s="101">
        <f t="shared" ref="AK8:AK21" si="4">SUM(AP8:AQ8)</f>
        <v>5</v>
      </c>
      <c r="AL8" s="102" t="s">
        <v>38</v>
      </c>
      <c r="AM8" s="103"/>
      <c r="AN8" s="55">
        <f>COUNTIF(D8:AH8,"日")</f>
        <v>1</v>
      </c>
      <c r="AO8" s="55">
        <f>COUNTIF(D8:AH8,"ヤ")</f>
        <v>9</v>
      </c>
      <c r="AP8" s="55">
        <f>COUNTIF(D8:AH8,"2－")</f>
        <v>3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0</v>
      </c>
      <c r="AV8" s="55">
        <f>COUNTIF(D8:AN8,"3オ")</f>
        <v>5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195</v>
      </c>
      <c r="D9" s="288" t="s">
        <v>37</v>
      </c>
      <c r="E9" s="293" t="s">
        <v>21</v>
      </c>
      <c r="F9" s="366" t="s">
        <v>21</v>
      </c>
      <c r="G9" s="291" t="s">
        <v>37</v>
      </c>
      <c r="H9" s="291" t="s">
        <v>42</v>
      </c>
      <c r="I9" s="291" t="s">
        <v>36</v>
      </c>
      <c r="J9" s="291" t="s">
        <v>21</v>
      </c>
      <c r="K9" s="291" t="s">
        <v>42</v>
      </c>
      <c r="L9" s="291" t="s">
        <v>37</v>
      </c>
      <c r="M9" s="317" t="s">
        <v>42</v>
      </c>
      <c r="N9" s="107" t="s">
        <v>21</v>
      </c>
      <c r="O9" s="292" t="s">
        <v>21</v>
      </c>
      <c r="P9" s="299" t="s">
        <v>37</v>
      </c>
      <c r="Q9" s="220" t="s">
        <v>42</v>
      </c>
      <c r="R9" s="347" t="s">
        <v>42</v>
      </c>
      <c r="S9" s="185" t="s">
        <v>37</v>
      </c>
      <c r="T9" s="348" t="s">
        <v>36</v>
      </c>
      <c r="U9" s="288" t="s">
        <v>21</v>
      </c>
      <c r="V9" s="291" t="s">
        <v>37</v>
      </c>
      <c r="W9" s="293" t="s">
        <v>42</v>
      </c>
      <c r="X9" s="291" t="s">
        <v>21</v>
      </c>
      <c r="Y9" s="288" t="s">
        <v>36</v>
      </c>
      <c r="Z9" s="371" t="s">
        <v>42</v>
      </c>
      <c r="AA9" s="334" t="s">
        <v>42</v>
      </c>
      <c r="AB9" s="288" t="s">
        <v>21</v>
      </c>
      <c r="AC9" s="288" t="s">
        <v>42</v>
      </c>
      <c r="AD9" s="288" t="s">
        <v>42</v>
      </c>
      <c r="AE9" s="288" t="s">
        <v>21</v>
      </c>
      <c r="AF9" s="334" t="s">
        <v>37</v>
      </c>
      <c r="AG9" s="317" t="s">
        <v>37</v>
      </c>
      <c r="AH9" s="288" t="s">
        <v>42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8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11</v>
      </c>
      <c r="AU9" s="55">
        <f>COUNTIF(D9:AM9,"3早")</f>
        <v>0</v>
      </c>
      <c r="AV9" s="55">
        <f>COUNTIF(D9:AN9,"3オ")</f>
        <v>3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288" t="s">
        <v>41</v>
      </c>
      <c r="E10" s="291" t="s">
        <v>37</v>
      </c>
      <c r="F10" s="292" t="s">
        <v>21</v>
      </c>
      <c r="G10" s="288" t="s">
        <v>41</v>
      </c>
      <c r="H10" s="292" t="s">
        <v>21</v>
      </c>
      <c r="I10" s="107" t="s">
        <v>40</v>
      </c>
      <c r="J10" s="288" t="s">
        <v>37</v>
      </c>
      <c r="K10" s="291" t="s">
        <v>21</v>
      </c>
      <c r="L10" s="288" t="s">
        <v>41</v>
      </c>
      <c r="M10" s="148" t="s">
        <v>40</v>
      </c>
      <c r="N10" s="288" t="s">
        <v>37</v>
      </c>
      <c r="O10" s="292" t="s">
        <v>21</v>
      </c>
      <c r="P10" s="291" t="s">
        <v>41</v>
      </c>
      <c r="Q10" s="337" t="s">
        <v>36</v>
      </c>
      <c r="R10" s="366" t="s">
        <v>21</v>
      </c>
      <c r="S10" s="249" t="s">
        <v>21</v>
      </c>
      <c r="T10" s="288" t="s">
        <v>40</v>
      </c>
      <c r="U10" s="127" t="s">
        <v>37</v>
      </c>
      <c r="V10" s="288" t="s">
        <v>41</v>
      </c>
      <c r="W10" s="292" t="s">
        <v>21</v>
      </c>
      <c r="X10" s="334" t="s">
        <v>37</v>
      </c>
      <c r="Y10" s="288" t="s">
        <v>40</v>
      </c>
      <c r="Z10" s="371" t="s">
        <v>37</v>
      </c>
      <c r="AA10" s="334" t="s">
        <v>41</v>
      </c>
      <c r="AB10" s="107" t="s">
        <v>21</v>
      </c>
      <c r="AC10" s="288" t="s">
        <v>41</v>
      </c>
      <c r="AD10" s="288" t="s">
        <v>41</v>
      </c>
      <c r="AE10" s="293" t="s">
        <v>41</v>
      </c>
      <c r="AF10" s="288" t="s">
        <v>40</v>
      </c>
      <c r="AG10" s="149" t="s">
        <v>21</v>
      </c>
      <c r="AH10" s="334" t="s">
        <v>37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7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5</v>
      </c>
      <c r="AT10" s="55">
        <f>COUNTIF(B10:AL10,"2オ")</f>
        <v>0</v>
      </c>
      <c r="AU10" s="55">
        <f>COUNTIF(D10:AM10,"3早")</f>
        <v>9</v>
      </c>
      <c r="AV10" s="55">
        <f>COUNTIF(D10:AN10,"3オ")</f>
        <v>1</v>
      </c>
      <c r="AW10" s="55">
        <f>COUNTIF(F10:AP10,"10:00")</f>
        <v>0</v>
      </c>
    </row>
    <row r="11" spans="1:49" ht="14">
      <c r="A11" s="19"/>
      <c r="B11" s="20"/>
      <c r="C11" s="21"/>
      <c r="D11" s="288"/>
      <c r="E11" s="291"/>
      <c r="F11" s="291"/>
      <c r="G11" s="291"/>
      <c r="H11" s="291"/>
      <c r="I11" s="291"/>
      <c r="J11" s="291"/>
      <c r="K11" s="291"/>
      <c r="L11" s="291"/>
      <c r="M11" s="317"/>
      <c r="N11" s="288"/>
      <c r="O11" s="291"/>
      <c r="P11" s="291"/>
      <c r="Q11" s="291"/>
      <c r="R11" s="291"/>
      <c r="S11" s="288"/>
      <c r="T11" s="288"/>
      <c r="U11" s="288"/>
      <c r="V11" s="291"/>
      <c r="W11" s="291"/>
      <c r="X11" s="233"/>
      <c r="Y11" s="288"/>
      <c r="Z11" s="288"/>
      <c r="AA11" s="288"/>
      <c r="AB11" s="288"/>
      <c r="AC11" s="288"/>
      <c r="AD11" s="288"/>
      <c r="AE11" s="226"/>
      <c r="AF11" s="288"/>
      <c r="AG11" s="317"/>
      <c r="AH11" s="288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19" t="s">
        <v>46</v>
      </c>
      <c r="B12" s="20" t="s">
        <v>32</v>
      </c>
      <c r="C12" s="32" t="s">
        <v>47</v>
      </c>
      <c r="D12" s="143" t="s">
        <v>21</v>
      </c>
      <c r="E12" s="291" t="s">
        <v>24</v>
      </c>
      <c r="F12" s="291" t="s">
        <v>34</v>
      </c>
      <c r="G12" s="291" t="s">
        <v>21</v>
      </c>
      <c r="H12" s="291" t="s">
        <v>40</v>
      </c>
      <c r="I12" s="293" t="s">
        <v>24</v>
      </c>
      <c r="J12" s="291" t="s">
        <v>34</v>
      </c>
      <c r="K12" s="291" t="s">
        <v>21</v>
      </c>
      <c r="L12" s="291" t="s">
        <v>42</v>
      </c>
      <c r="M12" s="148" t="s">
        <v>24</v>
      </c>
      <c r="N12" s="288" t="s">
        <v>34</v>
      </c>
      <c r="O12" s="291" t="s">
        <v>21</v>
      </c>
      <c r="P12" s="293" t="s">
        <v>21</v>
      </c>
      <c r="Q12" s="291" t="s">
        <v>40</v>
      </c>
      <c r="R12" s="291" t="s">
        <v>36</v>
      </c>
      <c r="S12" s="288" t="s">
        <v>36</v>
      </c>
      <c r="T12" s="288" t="s">
        <v>21</v>
      </c>
      <c r="U12" s="107" t="s">
        <v>24</v>
      </c>
      <c r="V12" s="291" t="s">
        <v>34</v>
      </c>
      <c r="W12" s="291" t="s">
        <v>21</v>
      </c>
      <c r="X12" s="288" t="s">
        <v>40</v>
      </c>
      <c r="Y12" s="288" t="s">
        <v>42</v>
      </c>
      <c r="Z12" s="288" t="s">
        <v>24</v>
      </c>
      <c r="AA12" s="288" t="s">
        <v>34</v>
      </c>
      <c r="AB12" s="288" t="s">
        <v>21</v>
      </c>
      <c r="AC12" s="107" t="s">
        <v>40</v>
      </c>
      <c r="AD12" s="288" t="s">
        <v>24</v>
      </c>
      <c r="AE12" s="288" t="s">
        <v>34</v>
      </c>
      <c r="AF12" s="143" t="s">
        <v>21</v>
      </c>
      <c r="AG12" s="317" t="s">
        <v>24</v>
      </c>
      <c r="AH12" s="288" t="s">
        <v>34</v>
      </c>
      <c r="AI12" s="99">
        <f t="shared" si="2"/>
        <v>9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1" si="5">COUNTIF(D12:AH12,"日")</f>
        <v>0</v>
      </c>
      <c r="AO12" s="55">
        <f t="shared" ref="AO12:AO27" si="6">COUNTIF(D12:AH12,"ヤ")</f>
        <v>9</v>
      </c>
      <c r="AP12" s="55">
        <f t="shared" ref="AP12:AP27" si="7">COUNTIF(D12:AH12,"2－")</f>
        <v>7</v>
      </c>
      <c r="AQ12" s="55">
        <f t="shared" ref="AQ12:AQ27" si="8">COUNTIF(D12:AH12,"3－")</f>
        <v>0</v>
      </c>
      <c r="AR12">
        <f t="shared" ref="AR12:AR27" si="9">COUNTIF(E12:AI12,"有")</f>
        <v>0</v>
      </c>
      <c r="AS12" s="55">
        <f>COUNTIF(H12:AL12,"2早")</f>
        <v>4</v>
      </c>
      <c r="AT12" s="55">
        <f t="shared" ref="AT12:AT21" si="10">COUNTIF(B12:AL12,"2オ")</f>
        <v>2</v>
      </c>
      <c r="AU12" s="55">
        <f t="shared" ref="AU12:AU21" si="11">COUNTIF(D12:AM12,"3早")</f>
        <v>0</v>
      </c>
      <c r="AV12" s="55">
        <f t="shared" ref="AV12:AV21" si="12">COUNTIF(D12:AN12,"3オ")</f>
        <v>2</v>
      </c>
      <c r="AW12" s="55">
        <f t="shared" ref="AW12:AW21" si="13">COUNTIF(F12:AP12,"10:00")</f>
        <v>0</v>
      </c>
    </row>
    <row r="13" spans="1:49" ht="14">
      <c r="A13" s="19" t="s">
        <v>46</v>
      </c>
      <c r="B13" s="20" t="s">
        <v>32</v>
      </c>
      <c r="C13" s="32" t="s">
        <v>49</v>
      </c>
      <c r="D13" s="107" t="s">
        <v>21</v>
      </c>
      <c r="E13" s="291" t="s">
        <v>36</v>
      </c>
      <c r="F13" s="293" t="s">
        <v>36</v>
      </c>
      <c r="G13" s="291" t="s">
        <v>28</v>
      </c>
      <c r="H13" s="291" t="s">
        <v>34</v>
      </c>
      <c r="I13" s="288" t="s">
        <v>21</v>
      </c>
      <c r="J13" s="293" t="s">
        <v>28</v>
      </c>
      <c r="K13" s="291" t="s">
        <v>34</v>
      </c>
      <c r="L13" s="291" t="s">
        <v>21</v>
      </c>
      <c r="M13" s="148" t="s">
        <v>21</v>
      </c>
      <c r="N13" s="288" t="s">
        <v>40</v>
      </c>
      <c r="O13" s="291" t="s">
        <v>28</v>
      </c>
      <c r="P13" s="293" t="s">
        <v>34</v>
      </c>
      <c r="Q13" s="291" t="s">
        <v>21</v>
      </c>
      <c r="R13" s="291" t="s">
        <v>41</v>
      </c>
      <c r="S13" s="370" t="s">
        <v>41</v>
      </c>
      <c r="T13" s="288" t="s">
        <v>28</v>
      </c>
      <c r="U13" s="288" t="s">
        <v>34</v>
      </c>
      <c r="V13" s="291" t="s">
        <v>21</v>
      </c>
      <c r="W13" s="291" t="s">
        <v>28</v>
      </c>
      <c r="X13" s="291" t="s">
        <v>34</v>
      </c>
      <c r="Y13" s="334" t="s">
        <v>28</v>
      </c>
      <c r="Z13" s="371" t="s">
        <v>93</v>
      </c>
      <c r="AA13" s="127" t="s">
        <v>21</v>
      </c>
      <c r="AB13" s="288" t="s">
        <v>41</v>
      </c>
      <c r="AC13" s="288" t="s">
        <v>21</v>
      </c>
      <c r="AD13" s="107" t="s">
        <v>121</v>
      </c>
      <c r="AE13" s="288" t="s">
        <v>40</v>
      </c>
      <c r="AF13" s="143" t="s">
        <v>21</v>
      </c>
      <c r="AG13" s="317" t="s">
        <v>28</v>
      </c>
      <c r="AH13" s="288" t="s">
        <v>34</v>
      </c>
      <c r="AI13" s="99">
        <f t="shared" si="2"/>
        <v>9</v>
      </c>
      <c r="AJ13" s="100">
        <f t="shared" si="3"/>
        <v>0</v>
      </c>
      <c r="AK13" s="101">
        <f t="shared" si="4"/>
        <v>7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7</v>
      </c>
      <c r="AR13">
        <f t="shared" si="9"/>
        <v>0</v>
      </c>
      <c r="AS13" s="55">
        <f t="shared" ref="AS13:AS21" si="14">COUNTIF(D13:AL13,"2早")</f>
        <v>2</v>
      </c>
      <c r="AT13" s="55">
        <f t="shared" si="10"/>
        <v>0</v>
      </c>
      <c r="AU13" s="55">
        <f t="shared" si="11"/>
        <v>3</v>
      </c>
      <c r="AV13" s="55">
        <f t="shared" si="12"/>
        <v>2</v>
      </c>
      <c r="AW13" s="55">
        <f t="shared" si="13"/>
        <v>0</v>
      </c>
    </row>
    <row r="14" spans="1:49" ht="14">
      <c r="A14" s="19" t="s">
        <v>46</v>
      </c>
      <c r="B14" s="20" t="s">
        <v>32</v>
      </c>
      <c r="C14" s="32" t="s">
        <v>153</v>
      </c>
      <c r="D14" s="288" t="s">
        <v>21</v>
      </c>
      <c r="E14" s="291" t="s">
        <v>40</v>
      </c>
      <c r="F14" s="291" t="s">
        <v>40</v>
      </c>
      <c r="G14" s="291" t="s">
        <v>24</v>
      </c>
      <c r="H14" s="291" t="s">
        <v>34</v>
      </c>
      <c r="I14" s="293" t="s">
        <v>21</v>
      </c>
      <c r="J14" s="293" t="s">
        <v>41</v>
      </c>
      <c r="K14" s="291" t="s">
        <v>40</v>
      </c>
      <c r="L14" s="291" t="s">
        <v>24</v>
      </c>
      <c r="M14" s="317" t="s">
        <v>34</v>
      </c>
      <c r="N14" s="107" t="s">
        <v>28</v>
      </c>
      <c r="O14" s="291" t="s">
        <v>34</v>
      </c>
      <c r="P14" s="291" t="s">
        <v>21</v>
      </c>
      <c r="Q14" s="291" t="s">
        <v>24</v>
      </c>
      <c r="R14" s="291" t="s">
        <v>34</v>
      </c>
      <c r="S14" s="288" t="s">
        <v>21</v>
      </c>
      <c r="T14" s="351" t="s">
        <v>41</v>
      </c>
      <c r="U14" s="288" t="s">
        <v>28</v>
      </c>
      <c r="V14" s="291" t="s">
        <v>34</v>
      </c>
      <c r="W14" s="292" t="s">
        <v>21</v>
      </c>
      <c r="X14" s="292" t="s">
        <v>21</v>
      </c>
      <c r="Y14" s="334" t="s">
        <v>35</v>
      </c>
      <c r="Z14" s="371" t="s">
        <v>35</v>
      </c>
      <c r="AA14" s="288" t="s">
        <v>21</v>
      </c>
      <c r="AB14" s="107" t="s">
        <v>42</v>
      </c>
      <c r="AC14" s="288" t="s">
        <v>24</v>
      </c>
      <c r="AD14" s="288" t="s">
        <v>34</v>
      </c>
      <c r="AE14" s="107" t="s">
        <v>21</v>
      </c>
      <c r="AF14" s="288" t="s">
        <v>28</v>
      </c>
      <c r="AG14" s="317" t="s">
        <v>34</v>
      </c>
      <c r="AH14" s="288" t="s">
        <v>21</v>
      </c>
      <c r="AI14" s="99">
        <f t="shared" si="2"/>
        <v>9</v>
      </c>
      <c r="AJ14" s="100">
        <f t="shared" si="3"/>
        <v>2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3</v>
      </c>
      <c r="AR14">
        <f t="shared" si="9"/>
        <v>2</v>
      </c>
      <c r="AS14" s="55">
        <f t="shared" si="14"/>
        <v>3</v>
      </c>
      <c r="AT14" s="55">
        <f t="shared" si="10"/>
        <v>1</v>
      </c>
      <c r="AU14" s="55">
        <f t="shared" si="11"/>
        <v>2</v>
      </c>
      <c r="AV14" s="55">
        <f t="shared" si="12"/>
        <v>0</v>
      </c>
      <c r="AW14" s="55">
        <f t="shared" si="13"/>
        <v>0</v>
      </c>
    </row>
    <row r="15" spans="1:49" ht="14">
      <c r="A15" s="33" t="s">
        <v>46</v>
      </c>
      <c r="B15" s="34" t="s">
        <v>32</v>
      </c>
      <c r="C15" s="32" t="s">
        <v>52</v>
      </c>
      <c r="D15" s="107" t="s">
        <v>40</v>
      </c>
      <c r="E15" s="291" t="s">
        <v>42</v>
      </c>
      <c r="F15" s="291" t="s">
        <v>21</v>
      </c>
      <c r="G15" s="291" t="s">
        <v>36</v>
      </c>
      <c r="H15" s="291" t="s">
        <v>28</v>
      </c>
      <c r="I15" s="291" t="s">
        <v>34</v>
      </c>
      <c r="J15" s="292" t="s">
        <v>21</v>
      </c>
      <c r="K15" s="291" t="s">
        <v>21</v>
      </c>
      <c r="L15" s="291" t="s">
        <v>40</v>
      </c>
      <c r="M15" s="148" t="s">
        <v>41</v>
      </c>
      <c r="N15" s="288" t="s">
        <v>24</v>
      </c>
      <c r="O15" s="291" t="s">
        <v>34</v>
      </c>
      <c r="P15" s="291" t="s">
        <v>21</v>
      </c>
      <c r="Q15" s="291" t="s">
        <v>28</v>
      </c>
      <c r="R15" s="293" t="s">
        <v>34</v>
      </c>
      <c r="S15" s="107" t="s">
        <v>21</v>
      </c>
      <c r="T15" s="288" t="s">
        <v>42</v>
      </c>
      <c r="U15" s="288" t="s">
        <v>36</v>
      </c>
      <c r="V15" s="291" t="s">
        <v>24</v>
      </c>
      <c r="W15" s="293" t="s">
        <v>34</v>
      </c>
      <c r="X15" s="291" t="s">
        <v>21</v>
      </c>
      <c r="Y15" s="288" t="s">
        <v>21</v>
      </c>
      <c r="Z15" s="288" t="s">
        <v>40</v>
      </c>
      <c r="AA15" s="127" t="s">
        <v>36</v>
      </c>
      <c r="AB15" s="107" t="s">
        <v>40</v>
      </c>
      <c r="AC15" s="107" t="s">
        <v>28</v>
      </c>
      <c r="AD15" s="288" t="s">
        <v>34</v>
      </c>
      <c r="AE15" s="143" t="s">
        <v>21</v>
      </c>
      <c r="AF15" s="288" t="s">
        <v>21</v>
      </c>
      <c r="AG15" s="317" t="s">
        <v>40</v>
      </c>
      <c r="AH15" s="288" t="s">
        <v>40</v>
      </c>
      <c r="AI15" s="99">
        <f t="shared" si="2"/>
        <v>9</v>
      </c>
      <c r="AJ15" s="100">
        <f t="shared" si="3"/>
        <v>0</v>
      </c>
      <c r="AK15" s="101">
        <f t="shared" si="4"/>
        <v>5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3</v>
      </c>
      <c r="AR15">
        <f t="shared" si="9"/>
        <v>0</v>
      </c>
      <c r="AS15" s="55">
        <f t="shared" si="14"/>
        <v>6</v>
      </c>
      <c r="AT15" s="55">
        <f t="shared" si="10"/>
        <v>2</v>
      </c>
      <c r="AU15" s="55">
        <f t="shared" si="11"/>
        <v>1</v>
      </c>
      <c r="AV15" s="55">
        <f t="shared" si="12"/>
        <v>3</v>
      </c>
      <c r="AW15" s="55">
        <f t="shared" si="13"/>
        <v>0</v>
      </c>
    </row>
    <row r="16" spans="1:49" ht="14">
      <c r="A16" s="33" t="s">
        <v>46</v>
      </c>
      <c r="B16" s="34" t="s">
        <v>32</v>
      </c>
      <c r="C16" s="32" t="s">
        <v>53</v>
      </c>
      <c r="D16" s="288" t="s">
        <v>42</v>
      </c>
      <c r="E16" s="291" t="s">
        <v>41</v>
      </c>
      <c r="F16" s="291" t="s">
        <v>28</v>
      </c>
      <c r="G16" s="291" t="s">
        <v>34</v>
      </c>
      <c r="H16" s="291" t="s">
        <v>21</v>
      </c>
      <c r="I16" s="291" t="s">
        <v>42</v>
      </c>
      <c r="J16" s="291" t="s">
        <v>24</v>
      </c>
      <c r="K16" s="291" t="s">
        <v>34</v>
      </c>
      <c r="L16" s="292" t="s">
        <v>21</v>
      </c>
      <c r="M16" s="149" t="s">
        <v>21</v>
      </c>
      <c r="N16" s="288" t="s">
        <v>36</v>
      </c>
      <c r="O16" s="293" t="s">
        <v>41</v>
      </c>
      <c r="P16" s="288" t="s">
        <v>28</v>
      </c>
      <c r="Q16" s="291" t="s">
        <v>34</v>
      </c>
      <c r="R16" s="291" t="s">
        <v>21</v>
      </c>
      <c r="S16" s="293" t="s">
        <v>40</v>
      </c>
      <c r="T16" s="293" t="s">
        <v>24</v>
      </c>
      <c r="U16" s="107" t="s">
        <v>34</v>
      </c>
      <c r="V16" s="291" t="s">
        <v>21</v>
      </c>
      <c r="W16" s="291" t="s">
        <v>21</v>
      </c>
      <c r="X16" s="291" t="s">
        <v>24</v>
      </c>
      <c r="Y16" s="288" t="s">
        <v>34</v>
      </c>
      <c r="Z16" s="288" t="s">
        <v>21</v>
      </c>
      <c r="AA16" s="288" t="s">
        <v>28</v>
      </c>
      <c r="AB16" s="288" t="s">
        <v>34</v>
      </c>
      <c r="AC16" s="288" t="s">
        <v>21</v>
      </c>
      <c r="AD16" s="107" t="s">
        <v>40</v>
      </c>
      <c r="AE16" s="288" t="s">
        <v>21</v>
      </c>
      <c r="AF16" s="288" t="s">
        <v>41</v>
      </c>
      <c r="AG16" s="317" t="s">
        <v>42</v>
      </c>
      <c r="AH16" s="288" t="s">
        <v>37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1</v>
      </c>
      <c r="AO16" s="55">
        <f t="shared" si="6"/>
        <v>9</v>
      </c>
      <c r="AP16" s="55">
        <f t="shared" si="7"/>
        <v>3</v>
      </c>
      <c r="AQ16" s="55">
        <f t="shared" si="8"/>
        <v>3</v>
      </c>
      <c r="AR16">
        <f t="shared" si="9"/>
        <v>0</v>
      </c>
      <c r="AS16" s="55">
        <f t="shared" si="14"/>
        <v>2</v>
      </c>
      <c r="AT16" s="55">
        <f t="shared" si="10"/>
        <v>3</v>
      </c>
      <c r="AU16" s="55">
        <f t="shared" si="11"/>
        <v>3</v>
      </c>
      <c r="AV16" s="55">
        <f t="shared" si="12"/>
        <v>1</v>
      </c>
      <c r="AW16" s="55">
        <f t="shared" si="13"/>
        <v>0</v>
      </c>
    </row>
    <row r="17" spans="1:49" ht="14">
      <c r="A17" s="19" t="s">
        <v>46</v>
      </c>
      <c r="B17" s="34" t="s">
        <v>32</v>
      </c>
      <c r="C17" s="32" t="s">
        <v>54</v>
      </c>
      <c r="D17" s="107" t="s">
        <v>28</v>
      </c>
      <c r="E17" s="293" t="s">
        <v>34</v>
      </c>
      <c r="F17" s="292" t="s">
        <v>21</v>
      </c>
      <c r="G17" s="293" t="s">
        <v>40</v>
      </c>
      <c r="H17" s="292" t="s">
        <v>21</v>
      </c>
      <c r="I17" s="291" t="s">
        <v>21</v>
      </c>
      <c r="J17" s="291" t="s">
        <v>40</v>
      </c>
      <c r="K17" s="291" t="s">
        <v>24</v>
      </c>
      <c r="L17" s="291" t="s">
        <v>34</v>
      </c>
      <c r="M17" s="317" t="s">
        <v>21</v>
      </c>
      <c r="N17" s="107" t="s">
        <v>41</v>
      </c>
      <c r="O17" s="293" t="s">
        <v>42</v>
      </c>
      <c r="P17" s="107" t="s">
        <v>24</v>
      </c>
      <c r="Q17" s="293" t="s">
        <v>34</v>
      </c>
      <c r="R17" s="293" t="s">
        <v>21</v>
      </c>
      <c r="S17" s="291" t="s">
        <v>42</v>
      </c>
      <c r="T17" s="334" t="s">
        <v>35</v>
      </c>
      <c r="U17" s="288" t="s">
        <v>21</v>
      </c>
      <c r="V17" s="291" t="s">
        <v>28</v>
      </c>
      <c r="W17" s="291" t="s">
        <v>34</v>
      </c>
      <c r="X17" s="291" t="s">
        <v>21</v>
      </c>
      <c r="Y17" s="288" t="s">
        <v>41</v>
      </c>
      <c r="Z17" s="143" t="s">
        <v>21</v>
      </c>
      <c r="AA17" s="334" t="s">
        <v>35</v>
      </c>
      <c r="AB17" s="288" t="s">
        <v>28</v>
      </c>
      <c r="AC17" s="288" t="s">
        <v>34</v>
      </c>
      <c r="AD17" s="288" t="s">
        <v>21</v>
      </c>
      <c r="AE17" s="288" t="s">
        <v>36</v>
      </c>
      <c r="AF17" s="288" t="s">
        <v>42</v>
      </c>
      <c r="AG17" s="372" t="s">
        <v>36</v>
      </c>
      <c r="AH17" s="288" t="s">
        <v>24</v>
      </c>
      <c r="AI17" s="99">
        <f t="shared" si="2"/>
        <v>9</v>
      </c>
      <c r="AJ17" s="100">
        <f t="shared" si="3"/>
        <v>2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>
        <f t="shared" si="9"/>
        <v>2</v>
      </c>
      <c r="AS17" s="55">
        <f t="shared" si="14"/>
        <v>2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0</v>
      </c>
    </row>
    <row r="18" spans="1:49" ht="14">
      <c r="A18" s="19" t="s">
        <v>46</v>
      </c>
      <c r="B18" s="34" t="s">
        <v>32</v>
      </c>
      <c r="C18" s="32" t="s">
        <v>55</v>
      </c>
      <c r="D18" s="107" t="s">
        <v>36</v>
      </c>
      <c r="E18" s="293" t="s">
        <v>28</v>
      </c>
      <c r="F18" s="291" t="s">
        <v>34</v>
      </c>
      <c r="G18" s="292" t="s">
        <v>21</v>
      </c>
      <c r="H18" s="291" t="s">
        <v>24</v>
      </c>
      <c r="I18" s="291" t="s">
        <v>34</v>
      </c>
      <c r="J18" s="291" t="s">
        <v>21</v>
      </c>
      <c r="K18" s="291" t="s">
        <v>41</v>
      </c>
      <c r="L18" s="337" t="s">
        <v>21</v>
      </c>
      <c r="M18" s="317" t="s">
        <v>28</v>
      </c>
      <c r="N18" s="288" t="s">
        <v>34</v>
      </c>
      <c r="O18" s="291" t="s">
        <v>21</v>
      </c>
      <c r="P18" s="293" t="s">
        <v>40</v>
      </c>
      <c r="Q18" s="123" t="s">
        <v>41</v>
      </c>
      <c r="R18" s="291" t="s">
        <v>24</v>
      </c>
      <c r="S18" s="291" t="s">
        <v>34</v>
      </c>
      <c r="T18" s="293" t="s">
        <v>21</v>
      </c>
      <c r="U18" s="288" t="s">
        <v>40</v>
      </c>
      <c r="V18" s="291" t="s">
        <v>42</v>
      </c>
      <c r="W18" s="291" t="s">
        <v>24</v>
      </c>
      <c r="X18" s="291" t="s">
        <v>34</v>
      </c>
      <c r="Y18" s="288" t="s">
        <v>21</v>
      </c>
      <c r="Z18" s="288" t="s">
        <v>28</v>
      </c>
      <c r="AA18" s="288" t="s">
        <v>34</v>
      </c>
      <c r="AB18" s="288" t="s">
        <v>21</v>
      </c>
      <c r="AC18" s="288" t="s">
        <v>36</v>
      </c>
      <c r="AD18" s="288" t="s">
        <v>21</v>
      </c>
      <c r="AE18" s="293" t="s">
        <v>28</v>
      </c>
      <c r="AF18" s="288" t="s">
        <v>34</v>
      </c>
      <c r="AG18" s="372" t="s">
        <v>41</v>
      </c>
      <c r="AH18" s="288" t="s">
        <v>21</v>
      </c>
      <c r="AI18" s="99">
        <f t="shared" si="2"/>
        <v>9</v>
      </c>
      <c r="AJ18" s="100">
        <f t="shared" si="3"/>
        <v>0</v>
      </c>
      <c r="AK18" s="101">
        <f t="shared" si="4"/>
        <v>7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3</v>
      </c>
      <c r="AQ18" s="55">
        <f t="shared" si="8"/>
        <v>4</v>
      </c>
      <c r="AR18">
        <f t="shared" si="9"/>
        <v>0</v>
      </c>
      <c r="AS18" s="55">
        <f t="shared" si="14"/>
        <v>2</v>
      </c>
      <c r="AT18" s="55">
        <f t="shared" si="10"/>
        <v>1</v>
      </c>
      <c r="AU18" s="55">
        <f t="shared" si="11"/>
        <v>3</v>
      </c>
      <c r="AV18" s="55">
        <f t="shared" si="12"/>
        <v>2</v>
      </c>
      <c r="AW18" s="55">
        <f t="shared" si="13"/>
        <v>0</v>
      </c>
    </row>
    <row r="19" spans="1:49" ht="14">
      <c r="A19" s="19" t="s">
        <v>46</v>
      </c>
      <c r="B19" s="34" t="s">
        <v>32</v>
      </c>
      <c r="C19" s="32" t="s">
        <v>57</v>
      </c>
      <c r="D19" s="288" t="s">
        <v>34</v>
      </c>
      <c r="E19" s="291" t="s">
        <v>21</v>
      </c>
      <c r="F19" s="291" t="s">
        <v>41</v>
      </c>
      <c r="G19" s="291" t="s">
        <v>42</v>
      </c>
      <c r="H19" s="291" t="s">
        <v>41</v>
      </c>
      <c r="I19" s="293" t="s">
        <v>28</v>
      </c>
      <c r="J19" s="293" t="s">
        <v>34</v>
      </c>
      <c r="K19" s="291" t="s">
        <v>21</v>
      </c>
      <c r="L19" s="291" t="s">
        <v>36</v>
      </c>
      <c r="M19" s="148" t="s">
        <v>36</v>
      </c>
      <c r="N19" s="288" t="s">
        <v>21</v>
      </c>
      <c r="O19" s="291" t="s">
        <v>40</v>
      </c>
      <c r="P19" s="291" t="s">
        <v>36</v>
      </c>
      <c r="Q19" s="291" t="s">
        <v>21</v>
      </c>
      <c r="R19" s="107" t="s">
        <v>21</v>
      </c>
      <c r="S19" s="293" t="s">
        <v>28</v>
      </c>
      <c r="T19" s="291" t="s">
        <v>34</v>
      </c>
      <c r="U19" s="107" t="s">
        <v>21</v>
      </c>
      <c r="V19" s="291" t="s">
        <v>36</v>
      </c>
      <c r="W19" s="291" t="s">
        <v>40</v>
      </c>
      <c r="X19" s="291" t="s">
        <v>36</v>
      </c>
      <c r="Y19" s="288" t="s">
        <v>21</v>
      </c>
      <c r="Z19" s="371" t="s">
        <v>36</v>
      </c>
      <c r="AA19" s="334" t="s">
        <v>40</v>
      </c>
      <c r="AB19" s="288" t="s">
        <v>24</v>
      </c>
      <c r="AC19" s="288" t="s">
        <v>34</v>
      </c>
      <c r="AD19" s="288" t="s">
        <v>21</v>
      </c>
      <c r="AE19" s="288" t="s">
        <v>24</v>
      </c>
      <c r="AF19" s="288" t="s">
        <v>34</v>
      </c>
      <c r="AG19" s="317" t="s">
        <v>21</v>
      </c>
      <c r="AH19" s="288" t="s">
        <v>28</v>
      </c>
      <c r="AI19" s="99">
        <f t="shared" si="2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3</v>
      </c>
      <c r="AR19">
        <f t="shared" si="9"/>
        <v>0</v>
      </c>
      <c r="AS19" s="55">
        <f t="shared" si="14"/>
        <v>3</v>
      </c>
      <c r="AT19" s="55">
        <f t="shared" si="10"/>
        <v>1</v>
      </c>
      <c r="AU19" s="55">
        <f t="shared" si="11"/>
        <v>2</v>
      </c>
      <c r="AV19" s="55">
        <f t="shared" si="12"/>
        <v>6</v>
      </c>
      <c r="AW19" s="55">
        <f t="shared" si="13"/>
        <v>0</v>
      </c>
    </row>
    <row r="20" spans="1:49" ht="14">
      <c r="A20" s="294" t="s">
        <v>46</v>
      </c>
      <c r="B20" s="37" t="s">
        <v>32</v>
      </c>
      <c r="C20" s="38" t="s">
        <v>129</v>
      </c>
      <c r="D20" s="288" t="s">
        <v>34</v>
      </c>
      <c r="E20" s="291" t="s">
        <v>21</v>
      </c>
      <c r="F20" s="107" t="s">
        <v>24</v>
      </c>
      <c r="G20" s="291" t="s">
        <v>34</v>
      </c>
      <c r="H20" s="291" t="s">
        <v>21</v>
      </c>
      <c r="I20" s="291" t="s">
        <v>41</v>
      </c>
      <c r="J20" s="293" t="s">
        <v>42</v>
      </c>
      <c r="K20" s="291" t="s">
        <v>36</v>
      </c>
      <c r="L20" s="291" t="s">
        <v>28</v>
      </c>
      <c r="M20" s="317" t="s">
        <v>34</v>
      </c>
      <c r="N20" s="288" t="s">
        <v>21</v>
      </c>
      <c r="O20" s="291" t="s">
        <v>24</v>
      </c>
      <c r="P20" s="291" t="s">
        <v>34</v>
      </c>
      <c r="Q20" s="291" t="s">
        <v>21</v>
      </c>
      <c r="R20" s="291" t="s">
        <v>40</v>
      </c>
      <c r="S20" s="293" t="s">
        <v>24</v>
      </c>
      <c r="T20" s="293" t="s">
        <v>34</v>
      </c>
      <c r="U20" s="288" t="s">
        <v>21</v>
      </c>
      <c r="V20" s="291" t="s">
        <v>40</v>
      </c>
      <c r="W20" s="127" t="s">
        <v>36</v>
      </c>
      <c r="X20" s="293" t="s">
        <v>28</v>
      </c>
      <c r="Y20" s="288" t="s">
        <v>34</v>
      </c>
      <c r="Z20" s="143" t="s">
        <v>21</v>
      </c>
      <c r="AA20" s="288" t="s">
        <v>24</v>
      </c>
      <c r="AB20" s="288" t="s">
        <v>34</v>
      </c>
      <c r="AC20" s="288" t="s">
        <v>21</v>
      </c>
      <c r="AD20" s="288" t="s">
        <v>28</v>
      </c>
      <c r="AE20" s="293" t="s">
        <v>34</v>
      </c>
      <c r="AF20" s="143" t="s">
        <v>21</v>
      </c>
      <c r="AG20" s="149" t="s">
        <v>21</v>
      </c>
      <c r="AH20" s="127" t="s">
        <v>41</v>
      </c>
      <c r="AI20" s="99">
        <f t="shared" si="2"/>
        <v>9</v>
      </c>
      <c r="AJ20" s="100">
        <f t="shared" si="3"/>
        <v>0</v>
      </c>
      <c r="AK20" s="101">
        <f t="shared" si="4"/>
        <v>7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4</v>
      </c>
      <c r="AQ20" s="55">
        <f t="shared" si="8"/>
        <v>3</v>
      </c>
      <c r="AR20">
        <f t="shared" si="9"/>
        <v>0</v>
      </c>
      <c r="AS20" s="55">
        <f t="shared" si="14"/>
        <v>2</v>
      </c>
      <c r="AT20" s="55">
        <f t="shared" si="10"/>
        <v>1</v>
      </c>
      <c r="AU20" s="55">
        <f t="shared" si="11"/>
        <v>2</v>
      </c>
      <c r="AV20" s="55">
        <f t="shared" si="12"/>
        <v>2</v>
      </c>
      <c r="AW20" s="55">
        <f t="shared" si="13"/>
        <v>0</v>
      </c>
    </row>
    <row r="21" spans="1:49" ht="14">
      <c r="A21" s="294" t="s">
        <v>46</v>
      </c>
      <c r="B21" s="37" t="s">
        <v>32</v>
      </c>
      <c r="C21" s="39" t="s">
        <v>196</v>
      </c>
      <c r="D21" s="288"/>
      <c r="E21" s="291"/>
      <c r="F21" s="291"/>
      <c r="G21" s="291"/>
      <c r="H21" s="291"/>
      <c r="I21" s="291"/>
      <c r="J21" s="291"/>
      <c r="K21" s="291"/>
      <c r="L21" s="291"/>
      <c r="M21" s="317"/>
      <c r="N21" s="288"/>
      <c r="O21" s="291"/>
      <c r="P21" s="291" t="s">
        <v>37</v>
      </c>
      <c r="Q21" s="291" t="s">
        <v>41</v>
      </c>
      <c r="R21" s="292" t="s">
        <v>21</v>
      </c>
      <c r="S21" s="291" t="s">
        <v>41</v>
      </c>
      <c r="T21" s="291" t="s">
        <v>41</v>
      </c>
      <c r="U21" s="288" t="s">
        <v>41</v>
      </c>
      <c r="V21" s="291" t="s">
        <v>21</v>
      </c>
      <c r="W21" s="293" t="s">
        <v>41</v>
      </c>
      <c r="X21" s="291" t="s">
        <v>41</v>
      </c>
      <c r="Y21" s="143" t="s">
        <v>21</v>
      </c>
      <c r="Z21" s="288" t="s">
        <v>41</v>
      </c>
      <c r="AA21" s="293" t="s">
        <v>36</v>
      </c>
      <c r="AB21" s="293" t="s">
        <v>36</v>
      </c>
      <c r="AC21" s="143" t="s">
        <v>21</v>
      </c>
      <c r="AD21" s="288" t="s">
        <v>36</v>
      </c>
      <c r="AE21" s="291" t="s">
        <v>21</v>
      </c>
      <c r="AF21" s="107" t="s">
        <v>36</v>
      </c>
      <c r="AG21" s="148" t="s">
        <v>21</v>
      </c>
      <c r="AH21" s="288" t="s">
        <v>36</v>
      </c>
      <c r="AI21" s="99">
        <f t="shared" si="2"/>
        <v>6</v>
      </c>
      <c r="AJ21" s="100">
        <f t="shared" si="3"/>
        <v>0</v>
      </c>
      <c r="AK21" s="101">
        <f t="shared" si="4"/>
        <v>0</v>
      </c>
      <c r="AL21" s="104" t="s">
        <v>189</v>
      </c>
      <c r="AM21" s="98"/>
      <c r="AN21" s="55">
        <f t="shared" si="5"/>
        <v>1</v>
      </c>
      <c r="AO21" s="55">
        <f t="shared" si="6"/>
        <v>6</v>
      </c>
      <c r="AP21" s="55">
        <f t="shared" si="7"/>
        <v>0</v>
      </c>
      <c r="AQ21" s="55">
        <f t="shared" si="8"/>
        <v>0</v>
      </c>
      <c r="AR21">
        <f t="shared" si="9"/>
        <v>0</v>
      </c>
      <c r="AS21" s="55">
        <f t="shared" si="14"/>
        <v>0</v>
      </c>
      <c r="AT21" s="55">
        <f t="shared" si="10"/>
        <v>0</v>
      </c>
      <c r="AU21" s="55">
        <f t="shared" si="11"/>
        <v>7</v>
      </c>
      <c r="AV21" s="55">
        <f t="shared" si="12"/>
        <v>5</v>
      </c>
      <c r="AW21" s="55">
        <f t="shared" si="13"/>
        <v>0</v>
      </c>
    </row>
    <row r="22" spans="1:49" ht="14">
      <c r="A22" s="19"/>
      <c r="B22" s="367"/>
      <c r="C22" s="39"/>
      <c r="D22" s="107"/>
      <c r="E22" s="293"/>
      <c r="F22" s="293"/>
      <c r="G22" s="293"/>
      <c r="H22" s="293"/>
      <c r="I22" s="293"/>
      <c r="J22" s="293"/>
      <c r="K22" s="293"/>
      <c r="L22" s="293"/>
      <c r="M22" s="148"/>
      <c r="N22" s="107"/>
      <c r="O22" s="293"/>
      <c r="P22" s="293"/>
      <c r="Q22" s="293"/>
      <c r="R22" s="293"/>
      <c r="S22" s="293"/>
      <c r="T22" s="293"/>
      <c r="U22" s="107"/>
      <c r="V22" s="293"/>
      <c r="W22" s="293"/>
      <c r="X22" s="293"/>
      <c r="Y22" s="107"/>
      <c r="Z22" s="107"/>
      <c r="AA22" s="107"/>
      <c r="AB22" s="107"/>
      <c r="AC22" s="107"/>
      <c r="AD22" s="107"/>
      <c r="AE22" s="293"/>
      <c r="AF22" s="107"/>
      <c r="AG22" s="148"/>
      <c r="AH22" s="107"/>
      <c r="AI22" s="99">
        <f>SUM(AO24)</f>
        <v>0</v>
      </c>
      <c r="AJ22" s="100">
        <f t="shared" si="3"/>
        <v>0</v>
      </c>
      <c r="AK22" s="101">
        <f>SUM(AP24:AQ24)</f>
        <v>0</v>
      </c>
      <c r="AL22" s="373"/>
      <c r="AM22" s="98"/>
      <c r="AN22" s="55"/>
      <c r="AO22" s="55">
        <f t="shared" si="6"/>
        <v>0</v>
      </c>
      <c r="AP22" s="55">
        <f t="shared" si="7"/>
        <v>0</v>
      </c>
      <c r="AQ22" s="55">
        <f t="shared" si="8"/>
        <v>0</v>
      </c>
      <c r="AR22">
        <f t="shared" si="9"/>
        <v>0</v>
      </c>
    </row>
    <row r="23" spans="1:49" ht="14">
      <c r="A23" s="19"/>
      <c r="B23" s="295"/>
      <c r="C23" s="39"/>
      <c r="D23" s="107"/>
      <c r="E23" s="293"/>
      <c r="F23" s="293"/>
      <c r="G23" s="293"/>
      <c r="H23" s="293"/>
      <c r="I23" s="293"/>
      <c r="J23" s="293"/>
      <c r="K23" s="293"/>
      <c r="L23" s="293"/>
      <c r="M23" s="148"/>
      <c r="N23" s="107"/>
      <c r="O23" s="293"/>
      <c r="P23" s="293"/>
      <c r="Q23" s="293"/>
      <c r="R23" s="293"/>
      <c r="S23" s="293"/>
      <c r="T23" s="293"/>
      <c r="U23" s="107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107"/>
      <c r="AG23" s="148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228"/>
      <c r="AM23" s="98"/>
      <c r="AN23" s="55"/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46"/>
      <c r="AG24" s="106"/>
      <c r="AH24" s="107"/>
      <c r="AI24" s="108"/>
      <c r="AJ24" s="109"/>
      <c r="AK24" s="110"/>
      <c r="AL24" s="111"/>
      <c r="AM24" s="98"/>
      <c r="AN24" s="55">
        <f>COUNTIF(D23:AH23,"日")</f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9" t="s">
        <v>63</v>
      </c>
      <c r="B25" s="1259"/>
      <c r="C25" s="49"/>
      <c r="D25" s="1292"/>
      <c r="E25" s="1290" t="s">
        <v>163</v>
      </c>
      <c r="F25" s="1290"/>
      <c r="G25" s="1310" t="s">
        <v>164</v>
      </c>
      <c r="H25" s="1344"/>
      <c r="I25" s="1290"/>
      <c r="J25" s="1290"/>
      <c r="K25" s="1290"/>
      <c r="L25" s="1290"/>
      <c r="M25" s="1290"/>
      <c r="N25" s="1311"/>
      <c r="O25" s="1290" t="s">
        <v>67</v>
      </c>
      <c r="P25" s="1290"/>
      <c r="Q25" s="1311"/>
      <c r="R25" s="1291"/>
      <c r="S25" s="1290"/>
      <c r="T25" s="1290"/>
      <c r="U25" s="1290"/>
      <c r="V25" s="1290"/>
      <c r="W25" s="1290"/>
      <c r="X25" s="1290"/>
      <c r="Y25" s="1290"/>
      <c r="Z25" s="1290"/>
      <c r="AA25" s="1290"/>
      <c r="AB25" s="1290"/>
      <c r="AC25" s="1290"/>
      <c r="AD25" s="1290" t="s">
        <v>84</v>
      </c>
      <c r="AE25" s="1290"/>
      <c r="AF25" s="1311"/>
      <c r="AG25" s="112"/>
      <c r="AH25" s="1286" t="s">
        <v>112</v>
      </c>
      <c r="AI25" s="1333"/>
      <c r="AJ25" s="1334"/>
      <c r="AK25" s="1334"/>
      <c r="AL25" s="133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/>
      <c r="B26" s="1259"/>
      <c r="C26" s="49"/>
      <c r="D26" s="1292"/>
      <c r="E26" s="1290"/>
      <c r="F26" s="1290"/>
      <c r="G26" s="1310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0"/>
      <c r="AD26" s="1290"/>
      <c r="AE26" s="1290"/>
      <c r="AF26" s="1311"/>
      <c r="AG26" s="113"/>
      <c r="AH26" s="1287"/>
      <c r="AI26" s="1336"/>
      <c r="AJ26" s="1337"/>
      <c r="AK26" s="1337"/>
      <c r="AL26" s="1338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21"/>
      <c r="D27" s="1292"/>
      <c r="E27" s="1290"/>
      <c r="F27" s="1290"/>
      <c r="G27" s="1310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50"/>
      <c r="D28" s="1292"/>
      <c r="E28" s="1290"/>
      <c r="F28" s="1290"/>
      <c r="G28" s="1310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13"/>
      <c r="AH28" s="1287"/>
      <c r="AI28" s="1336"/>
      <c r="AJ28" s="1337"/>
      <c r="AK28" s="1337"/>
      <c r="AL28" s="1338"/>
    </row>
    <row r="29" spans="1:49" ht="14">
      <c r="A29" s="1259"/>
      <c r="B29" s="1259"/>
      <c r="C29" s="51"/>
      <c r="D29" s="1292"/>
      <c r="E29" s="1290"/>
      <c r="F29" s="1290"/>
      <c r="G29" s="1310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13"/>
      <c r="AH29" s="1287"/>
      <c r="AI29" s="1336"/>
      <c r="AJ29" s="1337"/>
      <c r="AK29" s="1337"/>
      <c r="AL29" s="1338"/>
    </row>
    <row r="30" spans="1:49" ht="14">
      <c r="A30" s="1259"/>
      <c r="B30" s="1259"/>
      <c r="C30" s="52"/>
      <c r="D30" s="1292"/>
      <c r="E30" s="1290"/>
      <c r="F30" s="1290"/>
      <c r="G30" s="1310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14"/>
      <c r="AH30" s="1288"/>
      <c r="AI30" s="1339"/>
      <c r="AJ30" s="1340"/>
      <c r="AK30" s="1340"/>
      <c r="AL30" s="1341"/>
    </row>
    <row r="31" spans="1:49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9" ht="14">
      <c r="C32" s="54">
        <v>0.27083333333333298</v>
      </c>
      <c r="D32" s="55">
        <f t="shared" ref="D32:AH32" si="15">COUNTIF(D7:D22,"6：30")</f>
        <v>0</v>
      </c>
      <c r="E32" s="55">
        <f t="shared" si="15"/>
        <v>0</v>
      </c>
      <c r="F32" s="55">
        <f t="shared" si="15"/>
        <v>0</v>
      </c>
      <c r="G32" s="55">
        <f t="shared" si="15"/>
        <v>0</v>
      </c>
      <c r="H32" s="55">
        <f t="shared" si="15"/>
        <v>0</v>
      </c>
      <c r="I32" s="55">
        <f t="shared" si="15"/>
        <v>0</v>
      </c>
      <c r="J32" s="55">
        <f t="shared" si="15"/>
        <v>0</v>
      </c>
      <c r="K32" s="55">
        <f t="shared" si="15"/>
        <v>0</v>
      </c>
      <c r="L32" s="55">
        <f t="shared" si="15"/>
        <v>0</v>
      </c>
      <c r="M32" s="55">
        <f t="shared" si="15"/>
        <v>0</v>
      </c>
      <c r="N32" s="55">
        <f t="shared" si="15"/>
        <v>0</v>
      </c>
      <c r="O32" s="55">
        <f t="shared" si="15"/>
        <v>0</v>
      </c>
      <c r="P32" s="55">
        <f t="shared" si="15"/>
        <v>0</v>
      </c>
      <c r="Q32" s="55">
        <f t="shared" si="15"/>
        <v>0</v>
      </c>
      <c r="R32" s="55">
        <f t="shared" si="15"/>
        <v>0</v>
      </c>
      <c r="S32" s="55">
        <f t="shared" si="15"/>
        <v>0</v>
      </c>
      <c r="T32" s="55">
        <f t="shared" si="15"/>
        <v>0</v>
      </c>
      <c r="U32" s="55">
        <f t="shared" si="15"/>
        <v>0</v>
      </c>
      <c r="V32" s="55">
        <f t="shared" si="15"/>
        <v>0</v>
      </c>
      <c r="W32" s="55">
        <f t="shared" si="15"/>
        <v>0</v>
      </c>
      <c r="X32" s="55">
        <f t="shared" si="15"/>
        <v>0</v>
      </c>
      <c r="Y32" s="55">
        <f t="shared" si="15"/>
        <v>0</v>
      </c>
      <c r="Z32" s="55">
        <f t="shared" si="15"/>
        <v>0</v>
      </c>
      <c r="AA32" s="55">
        <f t="shared" si="15"/>
        <v>0</v>
      </c>
      <c r="AB32" s="55">
        <f t="shared" si="15"/>
        <v>0</v>
      </c>
      <c r="AC32" s="55">
        <f t="shared" si="15"/>
        <v>0</v>
      </c>
      <c r="AD32" s="55">
        <f t="shared" si="15"/>
        <v>0</v>
      </c>
      <c r="AE32" s="55">
        <f t="shared" si="15"/>
        <v>0</v>
      </c>
      <c r="AF32" s="55">
        <f t="shared" si="15"/>
        <v>0</v>
      </c>
      <c r="AG32" s="55">
        <f t="shared" si="15"/>
        <v>0</v>
      </c>
      <c r="AH32" s="55">
        <f t="shared" si="15"/>
        <v>0</v>
      </c>
    </row>
    <row r="33" spans="1:49" ht="14">
      <c r="C33" s="54">
        <v>0.41666666666666702</v>
      </c>
      <c r="D33" s="55">
        <f t="shared" ref="D33:AH33" si="16">COUNTIF(D8:D23,"10:00")</f>
        <v>0</v>
      </c>
      <c r="E33" s="55">
        <f t="shared" si="16"/>
        <v>0</v>
      </c>
      <c r="F33" s="55">
        <f t="shared" si="16"/>
        <v>0</v>
      </c>
      <c r="G33" s="55">
        <f t="shared" si="16"/>
        <v>0</v>
      </c>
      <c r="H33" s="55">
        <f t="shared" si="16"/>
        <v>0</v>
      </c>
      <c r="I33" s="55">
        <f t="shared" si="16"/>
        <v>0</v>
      </c>
      <c r="J33" s="55">
        <f t="shared" si="16"/>
        <v>0</v>
      </c>
      <c r="K33" s="55">
        <f t="shared" si="16"/>
        <v>0</v>
      </c>
      <c r="L33" s="55">
        <f t="shared" si="16"/>
        <v>0</v>
      </c>
      <c r="M33" s="55">
        <f t="shared" si="16"/>
        <v>0</v>
      </c>
      <c r="N33" s="55">
        <f t="shared" si="16"/>
        <v>0</v>
      </c>
      <c r="O33" s="55">
        <f t="shared" si="16"/>
        <v>0</v>
      </c>
      <c r="P33" s="55">
        <f t="shared" si="16"/>
        <v>0</v>
      </c>
      <c r="Q33" s="55">
        <f t="shared" si="16"/>
        <v>0</v>
      </c>
      <c r="R33" s="55">
        <f t="shared" si="16"/>
        <v>0</v>
      </c>
      <c r="S33" s="55">
        <f t="shared" si="16"/>
        <v>0</v>
      </c>
      <c r="T33" s="55">
        <f t="shared" si="16"/>
        <v>0</v>
      </c>
      <c r="U33" s="55">
        <f t="shared" si="16"/>
        <v>0</v>
      </c>
      <c r="V33" s="55">
        <f t="shared" si="16"/>
        <v>0</v>
      </c>
      <c r="W33" s="55">
        <f t="shared" si="16"/>
        <v>0</v>
      </c>
      <c r="X33" s="55">
        <f t="shared" si="16"/>
        <v>0</v>
      </c>
      <c r="Y33" s="55">
        <f t="shared" si="16"/>
        <v>0</v>
      </c>
      <c r="Z33" s="55">
        <f t="shared" si="16"/>
        <v>0</v>
      </c>
      <c r="AA33" s="55">
        <f t="shared" si="16"/>
        <v>0</v>
      </c>
      <c r="AB33" s="55">
        <f t="shared" si="16"/>
        <v>0</v>
      </c>
      <c r="AC33" s="55">
        <f t="shared" si="16"/>
        <v>0</v>
      </c>
      <c r="AD33" s="55">
        <f t="shared" si="16"/>
        <v>0</v>
      </c>
      <c r="AE33" s="55">
        <f t="shared" si="16"/>
        <v>0</v>
      </c>
      <c r="AF33" s="55">
        <f t="shared" si="16"/>
        <v>0</v>
      </c>
      <c r="AG33" s="55">
        <f t="shared" si="16"/>
        <v>0</v>
      </c>
      <c r="AH33" s="55">
        <f t="shared" si="16"/>
        <v>0</v>
      </c>
    </row>
    <row r="34" spans="1:49" ht="14">
      <c r="C34" t="s">
        <v>69</v>
      </c>
      <c r="D34" s="55">
        <f t="shared" ref="D34:AH34" si="17">COUNTIF(D8:D24,"2早")</f>
        <v>1</v>
      </c>
      <c r="E34" s="55">
        <f t="shared" si="17"/>
        <v>1</v>
      </c>
      <c r="F34" s="55">
        <f t="shared" si="17"/>
        <v>1</v>
      </c>
      <c r="G34" s="55">
        <f t="shared" si="17"/>
        <v>1</v>
      </c>
      <c r="H34" s="55">
        <f t="shared" si="17"/>
        <v>1</v>
      </c>
      <c r="I34" s="55">
        <f t="shared" si="17"/>
        <v>1</v>
      </c>
      <c r="J34" s="55">
        <f t="shared" si="17"/>
        <v>1</v>
      </c>
      <c r="K34" s="55">
        <f t="shared" si="17"/>
        <v>1</v>
      </c>
      <c r="L34" s="55">
        <f t="shared" si="17"/>
        <v>1</v>
      </c>
      <c r="M34" s="55">
        <f t="shared" si="17"/>
        <v>1</v>
      </c>
      <c r="N34" s="55">
        <f t="shared" si="17"/>
        <v>1</v>
      </c>
      <c r="O34" s="55">
        <f t="shared" si="17"/>
        <v>1</v>
      </c>
      <c r="P34" s="55">
        <f t="shared" si="17"/>
        <v>1</v>
      </c>
      <c r="Q34" s="55">
        <f t="shared" si="17"/>
        <v>1</v>
      </c>
      <c r="R34" s="55">
        <f t="shared" si="17"/>
        <v>1</v>
      </c>
      <c r="S34" s="55">
        <f t="shared" si="17"/>
        <v>1</v>
      </c>
      <c r="T34" s="55">
        <f t="shared" si="17"/>
        <v>1</v>
      </c>
      <c r="U34" s="55">
        <f t="shared" si="17"/>
        <v>1</v>
      </c>
      <c r="V34" s="55">
        <f t="shared" si="17"/>
        <v>1</v>
      </c>
      <c r="W34" s="55">
        <f t="shared" si="17"/>
        <v>1</v>
      </c>
      <c r="X34" s="55">
        <f t="shared" si="17"/>
        <v>1</v>
      </c>
      <c r="Y34" s="55">
        <f t="shared" si="17"/>
        <v>1</v>
      </c>
      <c r="Z34" s="55">
        <f t="shared" si="17"/>
        <v>1</v>
      </c>
      <c r="AA34" s="55">
        <f t="shared" si="17"/>
        <v>1</v>
      </c>
      <c r="AB34" s="55">
        <f t="shared" si="17"/>
        <v>1</v>
      </c>
      <c r="AC34" s="55">
        <f t="shared" si="17"/>
        <v>1</v>
      </c>
      <c r="AD34" s="55">
        <f t="shared" si="17"/>
        <v>1</v>
      </c>
      <c r="AE34" s="55">
        <f t="shared" si="17"/>
        <v>1</v>
      </c>
      <c r="AF34" s="55">
        <f t="shared" si="17"/>
        <v>1</v>
      </c>
      <c r="AG34" s="55">
        <f t="shared" si="17"/>
        <v>1</v>
      </c>
      <c r="AH34" s="55">
        <f t="shared" si="17"/>
        <v>1</v>
      </c>
    </row>
    <row r="35" spans="1:49" ht="14">
      <c r="C35" t="s">
        <v>42</v>
      </c>
      <c r="D35" s="55">
        <f t="shared" ref="D35:AH35" si="18">COUNTIF(D8:D23,"2オ")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1:49" ht="14" outlineLevel="1">
      <c r="A36" s="1"/>
      <c r="B36" s="1"/>
      <c r="C36" s="1" t="s">
        <v>24</v>
      </c>
      <c r="D36" s="55">
        <f t="shared" ref="D36:AH36" si="19">COUNTIF(D8:D23,"2－")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  <c r="AJ36" s="1"/>
      <c r="AK36" s="1"/>
      <c r="AL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s="1" customFormat="1" ht="14" outlineLevel="1">
      <c r="C37" s="1" t="s">
        <v>41</v>
      </c>
      <c r="D37" s="55">
        <f t="shared" ref="D37:AH37" si="20">COUNTIF(D8:D23,"3早")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2</v>
      </c>
      <c r="R37" s="55">
        <f t="shared" si="20"/>
        <v>1</v>
      </c>
      <c r="S37" s="55">
        <f t="shared" si="20"/>
        <v>2</v>
      </c>
      <c r="T37" s="55">
        <f t="shared" si="20"/>
        <v>2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</row>
    <row r="38" spans="1:49" s="1" customFormat="1" ht="14" outlineLevel="1">
      <c r="C38" s="1" t="s">
        <v>36</v>
      </c>
      <c r="D38" s="55">
        <f t="shared" ref="D38:AH38" si="21">COUNTIF(D8:D23,"3オ")</f>
        <v>1</v>
      </c>
      <c r="E38" s="55">
        <f t="shared" si="21"/>
        <v>1</v>
      </c>
      <c r="F38" s="55">
        <f t="shared" si="21"/>
        <v>1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2</v>
      </c>
      <c r="AB38" s="55">
        <f t="shared" si="21"/>
        <v>2</v>
      </c>
      <c r="AC38" s="55">
        <f t="shared" si="21"/>
        <v>1</v>
      </c>
      <c r="AD38" s="55">
        <f t="shared" si="21"/>
        <v>2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</row>
    <row r="39" spans="1:49" s="1" customFormat="1" ht="14" outlineLevel="1">
      <c r="C39" s="1" t="s">
        <v>28</v>
      </c>
      <c r="D39" s="55">
        <f t="shared" ref="D39:AH39" si="22">COUNTIF(D8:D23,"3－")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1:49" s="1" customFormat="1" ht="14" outlineLevel="1"/>
    <row r="41" spans="1:49" s="1" customFormat="1" ht="14"/>
    <row r="42" spans="1:49" s="1" customFormat="1" ht="14"/>
    <row r="43" spans="1:49" s="1" customFormat="1" ht="14">
      <c r="AN43"/>
      <c r="AO43"/>
      <c r="AP43"/>
      <c r="AQ43"/>
      <c r="AR43"/>
      <c r="AS43"/>
      <c r="AT43"/>
      <c r="AU43"/>
      <c r="AV43"/>
      <c r="AW43"/>
    </row>
  </sheetData>
  <mergeCells count="50">
    <mergeCell ref="Y1:AH1"/>
    <mergeCell ref="AI1:AL1"/>
    <mergeCell ref="A2:C2"/>
    <mergeCell ref="E2:J2"/>
    <mergeCell ref="Y2:AH2"/>
    <mergeCell ref="AI2:AL2"/>
    <mergeCell ref="AI4:AK4"/>
    <mergeCell ref="A24:C24"/>
    <mergeCell ref="A4:A7"/>
    <mergeCell ref="B4:B7"/>
    <mergeCell ref="C4:C6"/>
    <mergeCell ref="D4:J4"/>
    <mergeCell ref="K4:Q4"/>
    <mergeCell ref="R4:X4"/>
    <mergeCell ref="Y4:AE4"/>
    <mergeCell ref="AF4:AH4"/>
    <mergeCell ref="D25:D30"/>
    <mergeCell ref="E25:E30"/>
    <mergeCell ref="F25:F30"/>
    <mergeCell ref="G25:G30"/>
    <mergeCell ref="H25:H30"/>
    <mergeCell ref="I25:I30"/>
    <mergeCell ref="J25:J30"/>
    <mergeCell ref="K25:K30"/>
    <mergeCell ref="L25:L30"/>
    <mergeCell ref="M25:M30"/>
    <mergeCell ref="U25:U30"/>
    <mergeCell ref="V25:V30"/>
    <mergeCell ref="W25:W30"/>
    <mergeCell ref="N25:N30"/>
    <mergeCell ref="O25:O30"/>
    <mergeCell ref="P25:P30"/>
    <mergeCell ref="Q25:Q30"/>
    <mergeCell ref="R25:R30"/>
    <mergeCell ref="AL4:AL7"/>
    <mergeCell ref="M1:Q2"/>
    <mergeCell ref="A25:B30"/>
    <mergeCell ref="AI25:AL30"/>
    <mergeCell ref="AC25:AC30"/>
    <mergeCell ref="AD25:AD30"/>
    <mergeCell ref="AE25:AE30"/>
    <mergeCell ref="AF25:AF30"/>
    <mergeCell ref="AH25:AH30"/>
    <mergeCell ref="X25:X30"/>
    <mergeCell ref="Y25:Y30"/>
    <mergeCell ref="Z25:Z30"/>
    <mergeCell ref="AA25:AA30"/>
    <mergeCell ref="AB25:AB30"/>
    <mergeCell ref="S25:S30"/>
    <mergeCell ref="T25:T30"/>
  </mergeCells>
  <phoneticPr fontId="114"/>
  <conditionalFormatting sqref="D8">
    <cfRule type="expression" dxfId="7599" priority="335">
      <formula>COUNTIF(D8,"*有*")</formula>
    </cfRule>
  </conditionalFormatting>
  <conditionalFormatting sqref="D18:D20">
    <cfRule type="expression" dxfId="7598" priority="525" stopIfTrue="1">
      <formula>AND(WEEKDAY(D$5)=1)</formula>
    </cfRule>
  </conditionalFormatting>
  <conditionalFormatting sqref="D21 V21:Z21">
    <cfRule type="expression" dxfId="7597" priority="268">
      <formula>AND(WEEKDAY(D$5)=1)</formula>
    </cfRule>
  </conditionalFormatting>
  <conditionalFormatting sqref="D21">
    <cfRule type="expression" dxfId="7596" priority="257">
      <formula>COUNTIF(D21,"*有*")</formula>
    </cfRule>
    <cfRule type="expression" dxfId="7595" priority="269">
      <formula>COUNTIF(D21,"*有*")</formula>
    </cfRule>
  </conditionalFormatting>
  <conditionalFormatting sqref="D11:E12">
    <cfRule type="expression" dxfId="7594" priority="535" stopIfTrue="1">
      <formula>AND(WEEKDAY(D$5)=1)</formula>
    </cfRule>
  </conditionalFormatting>
  <conditionalFormatting sqref="D21:G21">
    <cfRule type="expression" dxfId="7593" priority="629" stopIfTrue="1">
      <formula>AND(WEEKDAY(D$5)=1)</formula>
    </cfRule>
  </conditionalFormatting>
  <conditionalFormatting sqref="D15:I16">
    <cfRule type="expression" dxfId="7592" priority="618" stopIfTrue="1">
      <formula>AND(WEEKDAY(D$5)=1)</formula>
    </cfRule>
  </conditionalFormatting>
  <conditionalFormatting sqref="D14:M14">
    <cfRule type="expression" dxfId="7591" priority="547" stopIfTrue="1">
      <formula>AND(WEEKDAY(D$5)=1)</formula>
    </cfRule>
  </conditionalFormatting>
  <conditionalFormatting sqref="D20:P20">
    <cfRule type="expression" dxfId="7590" priority="605" stopIfTrue="1">
      <formula>AND(WEEKDAY(D$5)=1)</formula>
    </cfRule>
  </conditionalFormatting>
  <conditionalFormatting sqref="D23:AG23">
    <cfRule type="expression" dxfId="7589" priority="646" stopIfTrue="1">
      <formula>AND(WEEKDAY(D$5)=1)</formula>
    </cfRule>
  </conditionalFormatting>
  <conditionalFormatting sqref="D5:AH7">
    <cfRule type="expression" dxfId="7588" priority="632" stopIfTrue="1">
      <formula>AND(WEEKDAY(D$5)=1)</formula>
    </cfRule>
  </conditionalFormatting>
  <conditionalFormatting sqref="D23:AH23">
    <cfRule type="expression" dxfId="7587" priority="645">
      <formula>AND(WEEKDAY(D$5)=1)</formula>
    </cfRule>
  </conditionalFormatting>
  <conditionalFormatting sqref="E8">
    <cfRule type="expression" dxfId="7586" priority="387" stopIfTrue="1">
      <formula>AND(WEEKDAY(E$5)=1)</formula>
    </cfRule>
  </conditionalFormatting>
  <conditionalFormatting sqref="E18:E19">
    <cfRule type="expression" dxfId="7585" priority="554" stopIfTrue="1">
      <formula>AND(WEEKDAY(E$5)=1)</formula>
    </cfRule>
  </conditionalFormatting>
  <conditionalFormatting sqref="E21">
    <cfRule type="expression" dxfId="7584" priority="258" stopIfTrue="1">
      <formula>AND(WEEKDAY(E$5)=1)</formula>
    </cfRule>
  </conditionalFormatting>
  <conditionalFormatting sqref="E18:F18">
    <cfRule type="expression" dxfId="7583" priority="572" stopIfTrue="1">
      <formula>AND(WEEKDAY(E$5)=1)</formula>
    </cfRule>
  </conditionalFormatting>
  <conditionalFormatting sqref="E10:H10">
    <cfRule type="expression" dxfId="7582" priority="381" stopIfTrue="1">
      <formula>AND(WEEKDAY(E$5)=1)</formula>
    </cfRule>
  </conditionalFormatting>
  <conditionalFormatting sqref="F9">
    <cfRule type="expression" dxfId="7581" priority="515" stopIfTrue="1">
      <formula>AND(WEEKDAY(F$5)=1)</formula>
    </cfRule>
  </conditionalFormatting>
  <conditionalFormatting sqref="F19">
    <cfRule type="expression" dxfId="7580" priority="380" stopIfTrue="1">
      <formula>AND(WEEKDAY(F$5)=1)</formula>
    </cfRule>
  </conditionalFormatting>
  <conditionalFormatting sqref="F14:G15">
    <cfRule type="expression" dxfId="7579" priority="110" stopIfTrue="1">
      <formula>AND(WEEKDAY(F$5)=1)</formula>
    </cfRule>
  </conditionalFormatting>
  <conditionalFormatting sqref="F11:H12">
    <cfRule type="expression" dxfId="7578" priority="467" stopIfTrue="1">
      <formula>AND(WEEKDAY(F$5)=1)</formula>
    </cfRule>
  </conditionalFormatting>
  <conditionalFormatting sqref="F11:I11">
    <cfRule type="expression" dxfId="7577" priority="516" stopIfTrue="1">
      <formula>AND(WEEKDAY(F$5)=1)</formula>
    </cfRule>
  </conditionalFormatting>
  <conditionalFormatting sqref="F13:I15">
    <cfRule type="expression" dxfId="7576" priority="108" stopIfTrue="1">
      <formula>AND(WEEKDAY(F$5)=1)</formula>
    </cfRule>
  </conditionalFormatting>
  <conditionalFormatting sqref="F11:Q11">
    <cfRule type="expression" dxfId="7575" priority="46" stopIfTrue="1">
      <formula>AND(WEEKDAY(F$5)=1)</formula>
    </cfRule>
  </conditionalFormatting>
  <conditionalFormatting sqref="G17:G18">
    <cfRule type="expression" dxfId="7574" priority="414" stopIfTrue="1">
      <formula>AND(WEEKDAY(G$5)=1)</formula>
    </cfRule>
  </conditionalFormatting>
  <conditionalFormatting sqref="G18:G19">
    <cfRule type="expression" dxfId="7573" priority="622" stopIfTrue="1">
      <formula>AND(WEEKDAY(G$5)=1)</formula>
    </cfRule>
    <cfRule type="expression" dxfId="7572" priority="579" stopIfTrue="1">
      <formula>AND(WEEKDAY(G$5)=1)</formula>
    </cfRule>
  </conditionalFormatting>
  <conditionalFormatting sqref="G20:G21">
    <cfRule type="expression" dxfId="7571" priority="429" stopIfTrue="1">
      <formula>AND(WEEKDAY(G$5)=1)</formula>
    </cfRule>
  </conditionalFormatting>
  <conditionalFormatting sqref="G9:H9">
    <cfRule type="expression" dxfId="7570" priority="389" stopIfTrue="1">
      <formula>AND(WEEKDAY(G$5)=1)</formula>
    </cfRule>
  </conditionalFormatting>
  <conditionalFormatting sqref="G17:O17">
    <cfRule type="expression" dxfId="7569" priority="410" stopIfTrue="1">
      <formula>AND(WEEKDAY(G$5)=1)</formula>
    </cfRule>
  </conditionalFormatting>
  <conditionalFormatting sqref="H16">
    <cfRule type="expression" dxfId="7568" priority="72">
      <formula>AND(WEEKDAY(H$5)=1)</formula>
    </cfRule>
    <cfRule type="expression" dxfId="7567" priority="63">
      <formula>AND(WEEKDAY(H$5)=1)</formula>
    </cfRule>
  </conditionalFormatting>
  <conditionalFormatting sqref="H21">
    <cfRule type="expression" dxfId="7566" priority="98">
      <formula>AND(WEEKDAY(H$5)=1)</formula>
    </cfRule>
    <cfRule type="expression" dxfId="7565" priority="107">
      <formula>AND(WEEKDAY(H$5)=1)</formula>
    </cfRule>
  </conditionalFormatting>
  <conditionalFormatting sqref="H12:I12 D13:I16">
    <cfRule type="expression" dxfId="7564" priority="518" stopIfTrue="1">
      <formula>AND(WEEKDAY(D$5)=1)</formula>
    </cfRule>
  </conditionalFormatting>
  <conditionalFormatting sqref="H18:I21">
    <cfRule type="expression" dxfId="7563" priority="338" stopIfTrue="1">
      <formula>AND(WEEKDAY(H$5)=1)</formula>
    </cfRule>
  </conditionalFormatting>
  <conditionalFormatting sqref="H16:L16">
    <cfRule type="expression" dxfId="7562" priority="64" stopIfTrue="1">
      <formula>AND(WEEKDAY(H$5)=1)</formula>
    </cfRule>
    <cfRule type="expression" dxfId="7561" priority="54" stopIfTrue="1">
      <formula>AND(WEEKDAY(H$5)=1)</formula>
    </cfRule>
  </conditionalFormatting>
  <conditionalFormatting sqref="H16:L17">
    <cfRule type="expression" dxfId="7560" priority="73" stopIfTrue="1">
      <formula>AND(WEEKDAY(H$5)=1)</formula>
    </cfRule>
  </conditionalFormatting>
  <conditionalFormatting sqref="H21:L21">
    <cfRule type="expression" dxfId="7559" priority="89" stopIfTrue="1">
      <formula>AND(WEEKDAY(H$5)=1)</formula>
    </cfRule>
  </conditionalFormatting>
  <conditionalFormatting sqref="H21:Z21">
    <cfRule type="expression" dxfId="7558" priority="100" stopIfTrue="1">
      <formula>AND(WEEKDAY(H$5)=1)</formula>
    </cfRule>
  </conditionalFormatting>
  <conditionalFormatting sqref="I9:I12">
    <cfRule type="expression" dxfId="7557" priority="125" stopIfTrue="1">
      <formula>AND(WEEKDAY(I$5)=1)</formula>
    </cfRule>
  </conditionalFormatting>
  <conditionalFormatting sqref="I17">
    <cfRule type="expression" dxfId="7556" priority="561" stopIfTrue="1">
      <formula>AND(WEEKDAY(I$5)=1)</formula>
    </cfRule>
  </conditionalFormatting>
  <conditionalFormatting sqref="J16:J18">
    <cfRule type="expression" dxfId="7555" priority="573" stopIfTrue="1">
      <formula>AND(WEEKDAY(J$5)=1)</formula>
    </cfRule>
  </conditionalFormatting>
  <conditionalFormatting sqref="J16:J21">
    <cfRule type="expression" dxfId="7554" priority="56" stopIfTrue="1">
      <formula>AND(WEEKDAY(J$5)=1)</formula>
    </cfRule>
  </conditionalFormatting>
  <conditionalFormatting sqref="J15:K15 M15">
    <cfRule type="expression" dxfId="7553" priority="567" stopIfTrue="1">
      <formula>AND(WEEKDAY(J$5)=1)</formula>
    </cfRule>
  </conditionalFormatting>
  <conditionalFormatting sqref="J11:N14">
    <cfRule type="expression" dxfId="7552" priority="43" stopIfTrue="1">
      <formula>AND(WEEKDAY(J$5)=1)</formula>
    </cfRule>
  </conditionalFormatting>
  <conditionalFormatting sqref="J8:P8">
    <cfRule type="expression" dxfId="7551" priority="249" stopIfTrue="1">
      <formula>AND(WEEKDAY(J$5)=1)</formula>
    </cfRule>
  </conditionalFormatting>
  <conditionalFormatting sqref="J15:P15">
    <cfRule type="expression" dxfId="7550" priority="44" stopIfTrue="1">
      <formula>AND(WEEKDAY(J$5)=1)</formula>
    </cfRule>
  </conditionalFormatting>
  <conditionalFormatting sqref="J14:Q14">
    <cfRule type="expression" dxfId="7549" priority="25" stopIfTrue="1">
      <formula>AND(WEEKDAY(J$5)=1)</formula>
    </cfRule>
  </conditionalFormatting>
  <conditionalFormatting sqref="J21:T21">
    <cfRule type="expression" dxfId="7548" priority="597" stopIfTrue="1">
      <formula>AND(WEEKDAY(J$5)=1)</formula>
    </cfRule>
  </conditionalFormatting>
  <conditionalFormatting sqref="J21:Z21">
    <cfRule type="expression" dxfId="7547" priority="272" stopIfTrue="1">
      <formula>AND(WEEKDAY(J$5)=1)</formula>
    </cfRule>
  </conditionalFormatting>
  <conditionalFormatting sqref="K18:K19">
    <cfRule type="expression" dxfId="7546" priority="568" stopIfTrue="1">
      <formula>AND(WEEKDAY(K$5)=1)</formula>
    </cfRule>
  </conditionalFormatting>
  <conditionalFormatting sqref="K18:K21">
    <cfRule type="expression" dxfId="7545" priority="99" stopIfTrue="1">
      <formula>AND(WEEKDAY(K$5)=1)</formula>
    </cfRule>
  </conditionalFormatting>
  <conditionalFormatting sqref="K17:N17">
    <cfRule type="expression" dxfId="7544" priority="598" stopIfTrue="1">
      <formula>AND(WEEKDAY(K$5)=1)</formula>
    </cfRule>
  </conditionalFormatting>
  <conditionalFormatting sqref="L8 Q8:Z8 AA8:AA9 J8:K11 I9 L9:W9 Y9">
    <cfRule type="expression" dxfId="7543" priority="514" stopIfTrue="1">
      <formula>AND(WEEKDAY(I$5)=1)</formula>
    </cfRule>
  </conditionalFormatting>
  <conditionalFormatting sqref="L18:L19">
    <cfRule type="expression" dxfId="7542" priority="210" stopIfTrue="1">
      <formula>AND(WEEKDAY(L$5)=1)</formula>
    </cfRule>
  </conditionalFormatting>
  <conditionalFormatting sqref="L9:N9">
    <cfRule type="expression" dxfId="7541" priority="216" stopIfTrue="1">
      <formula>AND(WEEKDAY(L$5)=1)</formula>
    </cfRule>
  </conditionalFormatting>
  <conditionalFormatting sqref="L20:N20">
    <cfRule type="expression" dxfId="7540" priority="431" stopIfTrue="1">
      <formula>AND(WEEKDAY(L$5)=1)</formula>
    </cfRule>
  </conditionalFormatting>
  <conditionalFormatting sqref="L9:P10">
    <cfRule type="expression" dxfId="7539" priority="336" stopIfTrue="1">
      <formula>AND(WEEKDAY(L$5)=1)</formula>
    </cfRule>
  </conditionalFormatting>
  <conditionalFormatting sqref="L18:AB18">
    <cfRule type="expression" dxfId="7538" priority="152" stopIfTrue="1">
      <formula>AND(WEEKDAY(L$5)=1)</formula>
    </cfRule>
  </conditionalFormatting>
  <conditionalFormatting sqref="M8:P8">
    <cfRule type="expression" dxfId="7537" priority="248">
      <formula>AND(WEEKDAY(M$5)=1)</formula>
    </cfRule>
  </conditionalFormatting>
  <conditionalFormatting sqref="M16:P19">
    <cfRule type="expression" dxfId="7536" priority="528" stopIfTrue="1">
      <formula>AND(WEEKDAY(M$5)=1)</formula>
    </cfRule>
  </conditionalFormatting>
  <conditionalFormatting sqref="M19:S19">
    <cfRule type="expression" dxfId="7535" priority="135" stopIfTrue="1">
      <formula>AND(WEEKDAY(M$5)=1)</formula>
    </cfRule>
  </conditionalFormatting>
  <conditionalFormatting sqref="M15:AA15 J16:W16">
    <cfRule type="expression" dxfId="7534" priority="619" stopIfTrue="1">
      <formula>AND(WEEKDAY(J$5)=1)</formula>
    </cfRule>
  </conditionalFormatting>
  <conditionalFormatting sqref="N3">
    <cfRule type="expression" dxfId="7533" priority="634" stopIfTrue="1">
      <formula>AND(WEEKDAY(N$5)=1)</formula>
    </cfRule>
    <cfRule type="expression" dxfId="7532" priority="633">
      <formula>AND(WEEKDAY(N$5)=1)</formula>
    </cfRule>
  </conditionalFormatting>
  <conditionalFormatting sqref="N14:N15">
    <cfRule type="expression" dxfId="7531" priority="542" stopIfTrue="1">
      <formula>AND(WEEKDAY(N$5)=1)</formula>
    </cfRule>
  </conditionalFormatting>
  <conditionalFormatting sqref="N18:N20">
    <cfRule type="expression" dxfId="7530" priority="530" stopIfTrue="1">
      <formula>AND(WEEKDAY(N$5)=1)</formula>
    </cfRule>
  </conditionalFormatting>
  <conditionalFormatting sqref="N20:O21">
    <cfRule type="expression" dxfId="7529" priority="402" stopIfTrue="1">
      <formula>AND(WEEKDAY(N$5)=1)</formula>
    </cfRule>
  </conditionalFormatting>
  <conditionalFormatting sqref="N11:S12">
    <cfRule type="expression" dxfId="7528" priority="128" stopIfTrue="1">
      <formula>AND(WEEKDAY(N$5)=1)</formula>
    </cfRule>
  </conditionalFormatting>
  <conditionalFormatting sqref="O10:O15">
    <cfRule type="expression" dxfId="7527" priority="146" stopIfTrue="1">
      <formula>AND(WEEKDAY(O$5)=1)</formula>
    </cfRule>
  </conditionalFormatting>
  <conditionalFormatting sqref="O13:O15">
    <cfRule type="expression" dxfId="7526" priority="521" stopIfTrue="1">
      <formula>AND(WEEKDAY(O$5)=1)</formula>
    </cfRule>
  </conditionalFormatting>
  <conditionalFormatting sqref="O17:O20">
    <cfRule type="expression" dxfId="7525" priority="569" stopIfTrue="1">
      <formula>AND(WEEKDAY(O$5)=1)</formula>
    </cfRule>
  </conditionalFormatting>
  <conditionalFormatting sqref="O18:O19">
    <cfRule type="expression" dxfId="7524" priority="136" stopIfTrue="1">
      <formula>AND(WEEKDAY(O$5)=1)</formula>
    </cfRule>
  </conditionalFormatting>
  <conditionalFormatting sqref="O12:P12">
    <cfRule type="expression" dxfId="7523" priority="132" stopIfTrue="1">
      <formula>AND(WEEKDAY(O$5)=1)</formula>
    </cfRule>
  </conditionalFormatting>
  <conditionalFormatting sqref="P11:P15">
    <cfRule type="expression" dxfId="7522" priority="134" stopIfTrue="1">
      <formula>AND(WEEKDAY(P$5)=1)</formula>
    </cfRule>
  </conditionalFormatting>
  <conditionalFormatting sqref="P17:P21">
    <cfRule type="expression" dxfId="7521" priority="137" stopIfTrue="1">
      <formula>AND(WEEKDAY(P$5)=1)</formula>
    </cfRule>
  </conditionalFormatting>
  <conditionalFormatting sqref="P14:T14">
    <cfRule type="expression" dxfId="7520" priority="539" stopIfTrue="1">
      <formula>AND(WEEKDAY(P$5)=1)</formula>
    </cfRule>
  </conditionalFormatting>
  <conditionalFormatting sqref="P17:X17 Q19:Y19 R20:T21">
    <cfRule type="expression" dxfId="7519" priority="623" stopIfTrue="1">
      <formula>AND(WEEKDAY(P$5)=1)</formula>
    </cfRule>
  </conditionalFormatting>
  <conditionalFormatting sqref="Q14:Q15">
    <cfRule type="expression" dxfId="7518" priority="236" stopIfTrue="1">
      <formula>AND(WEEKDAY(Q$5)=1)</formula>
    </cfRule>
  </conditionalFormatting>
  <conditionalFormatting sqref="Q13:R13">
    <cfRule type="expression" dxfId="7517" priority="503" stopIfTrue="1">
      <formula>AND(WEEKDAY(Q$5)=1)</formula>
    </cfRule>
  </conditionalFormatting>
  <conditionalFormatting sqref="Q8:S9 L10:N10 P10:X10 L11:O11 Q11:S11 AA11:AA12 N12:S12 J13:M13 Q13:R13">
    <cfRule type="expression" dxfId="7516" priority="519" stopIfTrue="1">
      <formula>AND(WEEKDAY(J$5)=1)</formula>
    </cfRule>
  </conditionalFormatting>
  <conditionalFormatting sqref="Q20:T21">
    <cfRule type="expression" dxfId="7515" priority="173" stopIfTrue="1">
      <formula>AND(WEEKDAY(Q$5)=1)</formula>
    </cfRule>
  </conditionalFormatting>
  <conditionalFormatting sqref="Q17:U17">
    <cfRule type="expression" dxfId="7514" priority="407" stopIfTrue="1">
      <formula>AND(WEEKDAY(Q$5)=1)</formula>
    </cfRule>
  </conditionalFormatting>
  <conditionalFormatting sqref="Q19:Y19">
    <cfRule type="expression" dxfId="7513" priority="534" stopIfTrue="1">
      <formula>AND(WEEKDAY(Q$5)=1)</formula>
    </cfRule>
  </conditionalFormatting>
  <conditionalFormatting sqref="Q8:Z8 AG8:AG16 L9:Y10 AF9:AF11 AC10:AD11 AA8:AB20 AC12:AF19 L13:R13 Y11:Z11 AC8:AF8 D8:K22 L21:Z22 AA22:AG22 L12:Z12 L15:Z18 L19:Y20 L11:W11 T13:Y13 L14:Y14 L8 AG19:AG20 AC21:AE21">
    <cfRule type="expression" dxfId="7512" priority="513">
      <formula>AND(WEEKDAY(D$5)=1)</formula>
    </cfRule>
  </conditionalFormatting>
  <conditionalFormatting sqref="Q18:Z18">
    <cfRule type="expression" dxfId="7511" priority="532" stopIfTrue="1">
      <formula>AND(WEEKDAY(Q$5)=1)</formula>
    </cfRule>
  </conditionalFormatting>
  <conditionalFormatting sqref="R20:W20">
    <cfRule type="expression" dxfId="7510" priority="524" stopIfTrue="1">
      <formula>AND(WEEKDAY(R$5)=1)</formula>
    </cfRule>
  </conditionalFormatting>
  <conditionalFormatting sqref="S20:T20">
    <cfRule type="expression" dxfId="7509" priority="175" stopIfTrue="1">
      <formula>AND(WEEKDAY(S$5)=1)</formula>
    </cfRule>
  </conditionalFormatting>
  <conditionalFormatting sqref="T11:W13">
    <cfRule type="expression" dxfId="7508" priority="365" stopIfTrue="1">
      <formula>AND(WEEKDAY(T$5)=1)</formula>
    </cfRule>
  </conditionalFormatting>
  <conditionalFormatting sqref="T10:Y10">
    <cfRule type="expression" dxfId="7507" priority="504" stopIfTrue="1">
      <formula>AND(WEEKDAY(T$5)=1)</formula>
    </cfRule>
  </conditionalFormatting>
  <conditionalFormatting sqref="U8">
    <cfRule type="expression" dxfId="7506" priority="502" stopIfTrue="1">
      <formula>AND(WEEKDAY(U$5)=1)</formula>
    </cfRule>
  </conditionalFormatting>
  <conditionalFormatting sqref="U12">
    <cfRule type="expression" dxfId="7505" priority="522" stopIfTrue="1">
      <formula>AND(WEEKDAY(U$5)=1)</formula>
    </cfRule>
  </conditionalFormatting>
  <conditionalFormatting sqref="U14:U15">
    <cfRule type="expression" dxfId="7504" priority="541" stopIfTrue="1">
      <formula>AND(WEEKDAY(U$5)=1)</formula>
    </cfRule>
  </conditionalFormatting>
  <conditionalFormatting sqref="U21:W21">
    <cfRule type="expression" dxfId="7503" priority="372" stopIfTrue="1">
      <formula>AND(WEEKDAY(U$5)=1)</formula>
    </cfRule>
  </conditionalFormatting>
  <conditionalFormatting sqref="U9:Y9">
    <cfRule type="expression" dxfId="7502" priority="21" stopIfTrue="1">
      <formula>AND(WEEKDAY(U$5)=1)</formula>
    </cfRule>
  </conditionalFormatting>
  <conditionalFormatting sqref="U13:Y13">
    <cfRule type="expression" dxfId="7501" priority="364" stopIfTrue="1">
      <formula>AND(WEEKDAY(U$5)=1)</formula>
    </cfRule>
  </conditionalFormatting>
  <conditionalFormatting sqref="U20:Z20">
    <cfRule type="expression" dxfId="7500" priority="207" stopIfTrue="1">
      <formula>AND(WEEKDAY(U$5)=1)</formula>
    </cfRule>
  </conditionalFormatting>
  <conditionalFormatting sqref="V17:V18">
    <cfRule type="expression" dxfId="7499" priority="409" stopIfTrue="1">
      <formula>AND(WEEKDAY(V$5)=1)</formula>
    </cfRule>
  </conditionalFormatting>
  <conditionalFormatting sqref="V14:Y14 G19 Z17:AA18 T17:Y17 I16:I17 AC19:AE19 U18:Y19 V8:Z8 AA8:AA9 AE17:AF17 D17:H17 D9:E9 D10 V15:Z15 AB15:AC15 T15:T16 U16:W16">
    <cfRule type="expression" dxfId="7498" priority="603">
      <formula>AND(WEEKDAY(D$5)=1)</formula>
    </cfRule>
  </conditionalFormatting>
  <conditionalFormatting sqref="V14:Y14 AA14:AA15">
    <cfRule type="expression" dxfId="7497" priority="595" stopIfTrue="1">
      <formula>AND(WEEKDAY(V$5)=1)</formula>
    </cfRule>
  </conditionalFormatting>
  <conditionalFormatting sqref="V12:Z12">
    <cfRule type="expression" dxfId="7496" priority="470" stopIfTrue="1">
      <formula>AND(WEEKDAY(V$5)=1)</formula>
    </cfRule>
  </conditionalFormatting>
  <conditionalFormatting sqref="V21:Z21 D21">
    <cfRule type="expression" dxfId="7495" priority="280">
      <formula>AND(WEEKDAY(D$5)=1)</formula>
    </cfRule>
  </conditionalFormatting>
  <conditionalFormatting sqref="W17:AB17">
    <cfRule type="expression" dxfId="7494" priority="449" stopIfTrue="1">
      <formula>AND(WEEKDAY(W$5)=1)</formula>
    </cfRule>
  </conditionalFormatting>
  <conditionalFormatting sqref="X20:Y21">
    <cfRule type="expression" dxfId="7493" priority="358" stopIfTrue="1">
      <formula>AND(WEEKDAY(X$5)=1)</formula>
    </cfRule>
  </conditionalFormatting>
  <conditionalFormatting sqref="X16:AD16">
    <cfRule type="expression" dxfId="7492" priority="316" stopIfTrue="1">
      <formula>AND(WEEKDAY(X$5)=1)</formula>
    </cfRule>
  </conditionalFormatting>
  <conditionalFormatting sqref="Y14">
    <cfRule type="expression" dxfId="7491" priority="326" stopIfTrue="1">
      <formula>AND(WEEKDAY(Y$5)=1)</formula>
    </cfRule>
  </conditionalFormatting>
  <conditionalFormatting sqref="Y11:Z11">
    <cfRule type="expression" dxfId="7490" priority="493" stopIfTrue="1">
      <formula>AND(WEEKDAY(Y$5)=1)</formula>
    </cfRule>
  </conditionalFormatting>
  <conditionalFormatting sqref="Y16:Z16">
    <cfRule type="expression" dxfId="7489" priority="315">
      <formula>AND(WEEKDAY(Y$5)=1)</formula>
    </cfRule>
  </conditionalFormatting>
  <conditionalFormatting sqref="Y17:Z17">
    <cfRule type="expression" dxfId="7488" priority="563" stopIfTrue="1">
      <formula>AND(WEEKDAY(Y$5)=1)</formula>
    </cfRule>
  </conditionalFormatting>
  <conditionalFormatting sqref="Y21:Z21">
    <cfRule type="expression" dxfId="7487" priority="333" stopIfTrue="1">
      <formula>AND(WEEKDAY(Y$5)=1)</formula>
    </cfRule>
    <cfRule type="expression" dxfId="7486" priority="334">
      <formula>AND(WEEKDAY(Y$5)=1)</formula>
    </cfRule>
  </conditionalFormatting>
  <conditionalFormatting sqref="Y16:AB16">
    <cfRule type="expression" dxfId="7485" priority="313" stopIfTrue="1">
      <formula>AND(WEEKDAY(Y$5)=1)</formula>
    </cfRule>
  </conditionalFormatting>
  <conditionalFormatting sqref="Z20">
    <cfRule type="expression" dxfId="7484" priority="209">
      <formula>AND(WEEKDAY(Z$5)=1)</formula>
    </cfRule>
    <cfRule type="expression" dxfId="7483" priority="206">
      <formula>AND(WEEKDAY(Z$5)=1)</formula>
    </cfRule>
    <cfRule type="expression" dxfId="7482" priority="205" stopIfTrue="1">
      <formula>AND(WEEKDAY(Z$5)=1)</formula>
    </cfRule>
  </conditionalFormatting>
  <conditionalFormatting sqref="Z21">
    <cfRule type="expression" dxfId="7481" priority="360" stopIfTrue="1">
      <formula>AND(WEEKDAY(Z$5)=1)</formula>
    </cfRule>
  </conditionalFormatting>
  <conditionalFormatting sqref="AA10:AA14">
    <cfRule type="expression" dxfId="7480" priority="330" stopIfTrue="1">
      <formula>AND(WEEKDAY(AA$5)=1)</formula>
    </cfRule>
  </conditionalFormatting>
  <conditionalFormatting sqref="AA17:AA19">
    <cfRule type="expression" dxfId="7479" priority="564" stopIfTrue="1">
      <formula>AND(WEEKDAY(AA$5)=1)</formula>
    </cfRule>
  </conditionalFormatting>
  <conditionalFormatting sqref="AA18:AA21">
    <cfRule type="expression" dxfId="7478" priority="10" stopIfTrue="1">
      <formula>AND(WEEKDAY(AA$5)=1)</formula>
    </cfRule>
  </conditionalFormatting>
  <conditionalFormatting sqref="AA21:AB21">
    <cfRule type="expression" dxfId="7477" priority="7">
      <formula>AND(WEEKDAY(AA$5)=1)</formula>
    </cfRule>
  </conditionalFormatting>
  <conditionalFormatting sqref="AB9:AB14">
    <cfRule type="expression" dxfId="7476" priority="304" stopIfTrue="1">
      <formula>AND(WEEKDAY(AB$5)=1)</formula>
    </cfRule>
  </conditionalFormatting>
  <conditionalFormatting sqref="AB16:AB20">
    <cfRule type="expression" dxfId="7475" priority="527" stopIfTrue="1">
      <formula>AND(WEEKDAY(AB$5)=1)</formula>
    </cfRule>
  </conditionalFormatting>
  <conditionalFormatting sqref="AB19:AB21">
    <cfRule type="expression" dxfId="7474" priority="8" stopIfTrue="1">
      <formula>AND(WEEKDAY(AB$5)=1)</formula>
    </cfRule>
  </conditionalFormatting>
  <conditionalFormatting sqref="AB10:AD10">
    <cfRule type="expression" dxfId="7473" priority="479" stopIfTrue="1">
      <formula>AND(WEEKDAY(AB$5)=1)</formula>
    </cfRule>
  </conditionalFormatting>
  <conditionalFormatting sqref="AB17:AD17">
    <cfRule type="expression" dxfId="7472" priority="565" stopIfTrue="1">
      <formula>AND(WEEKDAY(AB$5)=1)</formula>
    </cfRule>
  </conditionalFormatting>
  <conditionalFormatting sqref="AB12:AF12">
    <cfRule type="expression" dxfId="7471" priority="510" stopIfTrue="1">
      <formula>AND(WEEKDAY(AB$5)=1)</formula>
    </cfRule>
  </conditionalFormatting>
  <conditionalFormatting sqref="AB8:AG8 D22:AG22">
    <cfRule type="expression" dxfId="7470" priority="481" stopIfTrue="1">
      <formula>AND(WEEKDAY(D$5)=1)</formula>
    </cfRule>
  </conditionalFormatting>
  <conditionalFormatting sqref="AB14:AG14">
    <cfRule type="expression" dxfId="7469" priority="551" stopIfTrue="1">
      <formula>AND(WEEKDAY(AB$5)=1)</formula>
    </cfRule>
  </conditionalFormatting>
  <conditionalFormatting sqref="AB19:AG19">
    <cfRule type="expression" dxfId="7468" priority="166" stopIfTrue="1">
      <formula>AND(WEEKDAY(AB$5)=1)</formula>
    </cfRule>
  </conditionalFormatting>
  <conditionalFormatting sqref="AC9">
    <cfRule type="expression" dxfId="7467" priority="190" stopIfTrue="1">
      <formula>AND(WEEKDAY(AC$5)=1)</formula>
    </cfRule>
  </conditionalFormatting>
  <conditionalFormatting sqref="AC11">
    <cfRule type="expression" dxfId="7466" priority="198" stopIfTrue="1">
      <formula>AND(WEEKDAY(AC$5)=1)</formula>
    </cfRule>
  </conditionalFormatting>
  <conditionalFormatting sqref="AC16:AC17">
    <cfRule type="expression" dxfId="7465" priority="395" stopIfTrue="1">
      <formula>AND(WEEKDAY(AC$5)=1)</formula>
    </cfRule>
  </conditionalFormatting>
  <conditionalFormatting sqref="AC9:AD9">
    <cfRule type="expression" dxfId="7464" priority="192" stopIfTrue="1">
      <formula>AND(WEEKDAY(AC$5)=1)</formula>
    </cfRule>
    <cfRule type="expression" dxfId="7463" priority="191">
      <formula>AND(WEEKDAY(AC$5)=1)</formula>
    </cfRule>
    <cfRule type="expression" dxfId="7462" priority="193">
      <formula>AND(WEEKDAY(AC$5)=1)</formula>
    </cfRule>
  </conditionalFormatting>
  <conditionalFormatting sqref="AC11:AD11">
    <cfRule type="expression" dxfId="7461" priority="199">
      <formula>AND(WEEKDAY(AC$5)=1)</formula>
    </cfRule>
  </conditionalFormatting>
  <conditionalFormatting sqref="AC14:AD14">
    <cfRule type="expression" dxfId="7460" priority="311">
      <formula>AND(WEEKDAY(AC$5)=1)</formula>
    </cfRule>
  </conditionalFormatting>
  <conditionalFormatting sqref="AC19:AE19">
    <cfRule type="expression" dxfId="7459" priority="556" stopIfTrue="1">
      <formula>AND(WEEKDAY(AC$5)=1)</formula>
    </cfRule>
  </conditionalFormatting>
  <conditionalFormatting sqref="AC20:AE21">
    <cfRule type="expression" dxfId="7458" priority="22" stopIfTrue="1">
      <formula>AND(WEEKDAY(AC$5)=1)</formula>
    </cfRule>
  </conditionalFormatting>
  <conditionalFormatting sqref="AC20:AF20">
    <cfRule type="expression" dxfId="7457" priority="196">
      <formula>AND(WEEKDAY(AC$5)=1)</formula>
    </cfRule>
  </conditionalFormatting>
  <conditionalFormatting sqref="AC13:AG14">
    <cfRule type="expression" dxfId="7456" priority="288" stopIfTrue="1">
      <formula>AND(WEEKDAY(AC$5)=1)</formula>
    </cfRule>
  </conditionalFormatting>
  <conditionalFormatting sqref="AD15">
    <cfRule type="expression" dxfId="7455" priority="570" stopIfTrue="1">
      <formula>AND(WEEKDAY(AD$5)=1)</formula>
    </cfRule>
  </conditionalFormatting>
  <conditionalFormatting sqref="AD24">
    <cfRule type="expression" dxfId="7454" priority="639" stopIfTrue="1">
      <formula>AND(WEEKDAY(AD$5)=1)</formula>
    </cfRule>
  </conditionalFormatting>
  <conditionalFormatting sqref="AD17:AF17">
    <cfRule type="expression" dxfId="7453" priority="417" stopIfTrue="1">
      <formula>AND(WEEKDAY(AD$5)=1)</formula>
    </cfRule>
  </conditionalFormatting>
  <conditionalFormatting sqref="AE9">
    <cfRule type="expression" dxfId="7452" priority="15">
      <formula>AND(WEEKDAY(AE$5)=1)</formula>
    </cfRule>
    <cfRule type="expression" dxfId="7451" priority="17" stopIfTrue="1">
      <formula>AND(WEEKDAY(AE$5)=1)</formula>
    </cfRule>
    <cfRule type="expression" dxfId="7450" priority="18">
      <formula>AND(WEEKDAY(AE$5)=1)</formula>
    </cfRule>
  </conditionalFormatting>
  <conditionalFormatting sqref="AE9:AE10">
    <cfRule type="expression" dxfId="7449" priority="12" stopIfTrue="1">
      <formula>AND(WEEKDAY(AE$5)=1)</formula>
    </cfRule>
  </conditionalFormatting>
  <conditionalFormatting sqref="AE10">
    <cfRule type="expression" dxfId="7448" priority="11">
      <formula>AND(WEEKDAY(AE$5)=1)</formula>
    </cfRule>
  </conditionalFormatting>
  <conditionalFormatting sqref="AE18">
    <cfRule type="expression" dxfId="7447" priority="23" stopIfTrue="1">
      <formula>AND(WEEKDAY(AE$5)=1)</formula>
    </cfRule>
  </conditionalFormatting>
  <conditionalFormatting sqref="AE9:AG9">
    <cfRule type="expression" dxfId="7446" priority="20">
      <formula>AND(WEEKDAY(AE$5)=1)</formula>
    </cfRule>
  </conditionalFormatting>
  <conditionalFormatting sqref="AE14:AG14">
    <cfRule type="expression" dxfId="7445" priority="287">
      <formula>AND(WEEKDAY(AE$5)=1)</formula>
    </cfRule>
  </conditionalFormatting>
  <conditionalFormatting sqref="AE9:AH9">
    <cfRule type="expression" dxfId="7444" priority="19" stopIfTrue="1">
      <formula>AND(WEEKDAY(AE$5)=1)</formula>
    </cfRule>
  </conditionalFormatting>
  <conditionalFormatting sqref="AE14:AH14">
    <cfRule type="expression" dxfId="7443" priority="283" stopIfTrue="1">
      <formula>AND(WEEKDAY(AE$5)=1)</formula>
    </cfRule>
  </conditionalFormatting>
  <conditionalFormatting sqref="AF10:AF11 AG10:AG12 AC11:AD11 T8:T9">
    <cfRule type="expression" dxfId="7442" priority="512" stopIfTrue="1">
      <formula>AND(WEEKDAY(T$5)=1)</formula>
    </cfRule>
  </conditionalFormatting>
  <conditionalFormatting sqref="AF9:AG9">
    <cfRule type="expression" dxfId="7441" priority="164" stopIfTrue="1">
      <formula>AND(WEEKDAY(AF$5)=1)</formula>
    </cfRule>
    <cfRule type="expression" dxfId="7440" priority="163">
      <formula>AND(WEEKDAY(AF$5)=1)</formula>
    </cfRule>
    <cfRule type="expression" dxfId="7439" priority="162" stopIfTrue="1">
      <formula>AND(WEEKDAY(AF$5)=1)</formula>
    </cfRule>
  </conditionalFormatting>
  <conditionalFormatting sqref="AF11:AG11">
    <cfRule type="expression" dxfId="7438" priority="172">
      <formula>AND(WEEKDAY(AF$5)=1)</formula>
    </cfRule>
    <cfRule type="expression" dxfId="7437" priority="290" stopIfTrue="1">
      <formula>AND(WEEKDAY(AF$5)=1)</formula>
    </cfRule>
    <cfRule type="expression" dxfId="7436" priority="291">
      <formula>AND(WEEKDAY(AF$5)=1)</formula>
    </cfRule>
  </conditionalFormatting>
  <conditionalFormatting sqref="AF19:AG19">
    <cfRule type="expression" dxfId="7435" priority="165">
      <formula>AND(WEEKDAY(AF$5)=1)</formula>
    </cfRule>
    <cfRule type="expression" dxfId="7434" priority="167">
      <formula>AND(WEEKDAY(AF$5)=1)</formula>
    </cfRule>
  </conditionalFormatting>
  <conditionalFormatting sqref="AF19:AG20">
    <cfRule type="expression" dxfId="7433" priority="168" stopIfTrue="1">
      <formula>AND(WEEKDAY(AF$5)=1)</formula>
    </cfRule>
  </conditionalFormatting>
  <conditionalFormatting sqref="AF21:AG21">
    <cfRule type="expression" dxfId="7432" priority="3">
      <formula>AND(WEEKDAY(AF$5)=1)</formula>
    </cfRule>
    <cfRule type="expression" dxfId="7431" priority="4" stopIfTrue="1">
      <formula>AND(WEEKDAY(AF$5)=1)</formula>
    </cfRule>
  </conditionalFormatting>
  <conditionalFormatting sqref="AF11:AH11">
    <cfRule type="expression" dxfId="7430" priority="169" stopIfTrue="1">
      <formula>AND(WEEKDAY(AF$5)=1)</formula>
    </cfRule>
  </conditionalFormatting>
  <conditionalFormatting sqref="AH8:AH22">
    <cfRule type="expression" dxfId="7429" priority="284">
      <formula>AND(WEEKDAY(AH$5)=1)</formula>
    </cfRule>
  </conditionalFormatting>
  <conditionalFormatting sqref="AH17">
    <cfRule type="expression" dxfId="7428" priority="281" stopIfTrue="1">
      <formula>AND(WEEKDAY(AH$5)=1)</formula>
    </cfRule>
  </conditionalFormatting>
  <conditionalFormatting sqref="AH21:AH24">
    <cfRule type="expression" dxfId="7427" priority="282" stopIfTrue="1">
      <formula>AND(WEEKDAY(AH$5)=1)</formula>
    </cfRule>
  </conditionalFormatting>
  <conditionalFormatting sqref="AI8:AK23 AN8:AN24">
    <cfRule type="cellIs" dxfId="7426" priority="675" stopIfTrue="1" operator="equal">
      <formula>0</formula>
    </cfRule>
  </conditionalFormatting>
  <dataValidations count="2">
    <dataValidation type="list" allowBlank="1" showInputMessage="1" showErrorMessage="1" sqref="N3 Z8 D23:AC23 AE23:AH23 S8:S12 S14:S22 X8:X10 X12:X22 Y8:Y22 Z11:Z12 Z15:Z18 Z20:Z22 AD8:AD24 AE8:AE10 AE12:AE22 AF8:AF22 AG8:AG16 AG19:AG22 AH8:AH22 D8:R22 AA8:AC22 T8:W22" xr:uid="{00000000-0002-0000-4100-000000000000}">
      <formula1>"ヤ,2早,3早,2オ,3オ,2－,3－,－,日,有,2,3,事,ﾍﾙ,ｹｱ,6:00,6:30,7:00,8:30,8:00,10:00,研"</formula1>
    </dataValidation>
    <dataValidation type="list" allowBlank="1" showInputMessage="1" showErrorMessage="1" sqref="AH24" xr:uid="{00000000-0002-0000-41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V43"/>
  <sheetViews>
    <sheetView zoomScale="90" zoomScaleNormal="90" workbookViewId="0">
      <selection activeCell="AC15" sqref="AC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198"/>
      <c r="O3" s="296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44866</v>
      </c>
      <c r="E5" s="11">
        <f>DATE($A$1,$D$2,2)</f>
        <v>44867</v>
      </c>
      <c r="F5" s="11">
        <f>DATE($A$1,$D$2,3)</f>
        <v>44868</v>
      </c>
      <c r="G5" s="11">
        <f>DATE($A$1,$D$2,4)</f>
        <v>44869</v>
      </c>
      <c r="H5" s="11">
        <f>DATE($A$1,$D$2,5)</f>
        <v>44870</v>
      </c>
      <c r="I5" s="11">
        <f>DATE($A$1,$D$2,6)</f>
        <v>44871</v>
      </c>
      <c r="J5" s="11">
        <f>DATE($A$1,$D$2,7)</f>
        <v>44872</v>
      </c>
      <c r="K5" s="11">
        <f>DATE($A$1,$D$2,8)</f>
        <v>44873</v>
      </c>
      <c r="L5" s="11">
        <f>DATE($A$1,$D$2,9)</f>
        <v>44874</v>
      </c>
      <c r="M5" s="11">
        <f>DATE($A$1,$D$2,10)</f>
        <v>44875</v>
      </c>
      <c r="N5" s="56">
        <f>DATE($A$1,$D$2,11)</f>
        <v>44876</v>
      </c>
      <c r="O5" s="11">
        <f>DATE($A$1,$D$2,12)</f>
        <v>44877</v>
      </c>
      <c r="P5" s="11">
        <f>DATE($A$1,$D$2,13)</f>
        <v>44878</v>
      </c>
      <c r="Q5" s="11">
        <f>DATE($A$1,$D$2,14)</f>
        <v>44879</v>
      </c>
      <c r="R5" s="11">
        <f>DATE($A$1,$D$2,15)</f>
        <v>44880</v>
      </c>
      <c r="S5" s="11">
        <f>DATE($A$1,$D$2,16)</f>
        <v>44881</v>
      </c>
      <c r="T5" s="11">
        <f>DATE($A$1,$D$2,17)</f>
        <v>44882</v>
      </c>
      <c r="U5" s="11">
        <f>DATE($A$1,$D$2,18)</f>
        <v>44883</v>
      </c>
      <c r="V5" s="11">
        <f>DATE($A$1,$D$2,19)</f>
        <v>44884</v>
      </c>
      <c r="W5" s="11">
        <f>DATE($A$1,$D$2,20)</f>
        <v>44885</v>
      </c>
      <c r="X5" s="11">
        <f>DATE($A$1,$D$2,21)</f>
        <v>44886</v>
      </c>
      <c r="Y5" s="87">
        <f>DATE($A$1,$D$2,22)</f>
        <v>44887</v>
      </c>
      <c r="Z5" s="87">
        <f>DATE($A$1,$D$2,23)</f>
        <v>44888</v>
      </c>
      <c r="AA5" s="87">
        <f>DATE($A$1,$D$2,24)</f>
        <v>44889</v>
      </c>
      <c r="AB5" s="87">
        <f>DATE($A$1,$D$2,25)</f>
        <v>44890</v>
      </c>
      <c r="AC5" s="87">
        <f>DATE($A$1,$D$2,26)</f>
        <v>44891</v>
      </c>
      <c r="AD5" s="87">
        <f>DATE($A$1,$D$2,27)</f>
        <v>44892</v>
      </c>
      <c r="AE5" s="87">
        <f>DATE($A$1,$D$2,28)</f>
        <v>44893</v>
      </c>
      <c r="AF5" s="88">
        <f>DATE($A$1,$D$2,29)</f>
        <v>44894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F6" si="0">IF(MONTH(D5)&gt;$D$2,"",D5)</f>
        <v>44866</v>
      </c>
      <c r="E6" s="315">
        <f t="shared" si="0"/>
        <v>44867</v>
      </c>
      <c r="F6" s="212">
        <f t="shared" si="0"/>
        <v>44868</v>
      </c>
      <c r="G6" s="315">
        <f t="shared" si="0"/>
        <v>44869</v>
      </c>
      <c r="H6" s="315">
        <f t="shared" si="0"/>
        <v>44870</v>
      </c>
      <c r="I6" s="315">
        <f t="shared" si="0"/>
        <v>44871</v>
      </c>
      <c r="J6" s="315">
        <f t="shared" si="0"/>
        <v>44872</v>
      </c>
      <c r="K6" s="315">
        <f t="shared" si="0"/>
        <v>44873</v>
      </c>
      <c r="L6" s="315">
        <f t="shared" si="0"/>
        <v>44874</v>
      </c>
      <c r="M6" s="159">
        <f t="shared" si="0"/>
        <v>44875</v>
      </c>
      <c r="N6" s="159">
        <f t="shared" si="0"/>
        <v>44876</v>
      </c>
      <c r="O6" s="315">
        <f t="shared" si="0"/>
        <v>44877</v>
      </c>
      <c r="P6" s="315">
        <f t="shared" si="0"/>
        <v>44878</v>
      </c>
      <c r="Q6" s="315">
        <f t="shared" si="0"/>
        <v>44879</v>
      </c>
      <c r="R6" s="315">
        <f t="shared" si="0"/>
        <v>44880</v>
      </c>
      <c r="S6" s="315">
        <f t="shared" si="0"/>
        <v>44881</v>
      </c>
      <c r="T6" s="315">
        <f t="shared" si="0"/>
        <v>44882</v>
      </c>
      <c r="U6" s="159">
        <f t="shared" si="0"/>
        <v>44883</v>
      </c>
      <c r="V6" s="315">
        <f t="shared" si="0"/>
        <v>44884</v>
      </c>
      <c r="W6" s="315">
        <f t="shared" si="0"/>
        <v>44885</v>
      </c>
      <c r="X6" s="315">
        <f t="shared" si="0"/>
        <v>44886</v>
      </c>
      <c r="Y6" s="315">
        <f t="shared" si="0"/>
        <v>44887</v>
      </c>
      <c r="Z6" s="212">
        <f t="shared" si="0"/>
        <v>44888</v>
      </c>
      <c r="AA6" s="315">
        <f t="shared" si="0"/>
        <v>44889</v>
      </c>
      <c r="AB6" s="315">
        <f t="shared" si="0"/>
        <v>44890</v>
      </c>
      <c r="AC6" s="315">
        <f t="shared" si="0"/>
        <v>44891</v>
      </c>
      <c r="AD6" s="315">
        <f t="shared" si="0"/>
        <v>44892</v>
      </c>
      <c r="AE6" s="315">
        <f t="shared" si="0"/>
        <v>44893</v>
      </c>
      <c r="AF6" s="159">
        <f t="shared" si="0"/>
        <v>44894</v>
      </c>
      <c r="AG6" s="159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火</v>
      </c>
      <c r="E7" s="286" t="str">
        <f t="shared" si="1"/>
        <v>水</v>
      </c>
      <c r="F7" s="213" t="str">
        <f t="shared" si="1"/>
        <v>木</v>
      </c>
      <c r="G7" s="286" t="str">
        <f t="shared" si="1"/>
        <v>金</v>
      </c>
      <c r="H7" s="286" t="str">
        <f t="shared" si="1"/>
        <v>土</v>
      </c>
      <c r="I7" s="287" t="str">
        <f t="shared" si="1"/>
        <v>日</v>
      </c>
      <c r="J7" s="286" t="str">
        <f t="shared" si="1"/>
        <v>月</v>
      </c>
      <c r="K7" s="286" t="str">
        <f t="shared" si="1"/>
        <v>火</v>
      </c>
      <c r="L7" s="160" t="str">
        <f t="shared" si="1"/>
        <v>水</v>
      </c>
      <c r="M7" s="134" t="str">
        <f t="shared" si="1"/>
        <v>木</v>
      </c>
      <c r="N7" s="134" t="str">
        <f t="shared" si="1"/>
        <v>金</v>
      </c>
      <c r="O7" s="286" t="str">
        <f t="shared" si="1"/>
        <v>土</v>
      </c>
      <c r="P7" s="287" t="str">
        <f t="shared" si="1"/>
        <v>日</v>
      </c>
      <c r="Q7" s="285" t="str">
        <f t="shared" si="1"/>
        <v>月</v>
      </c>
      <c r="R7" s="285" t="str">
        <f t="shared" si="1"/>
        <v>火</v>
      </c>
      <c r="S7" s="285" t="str">
        <f t="shared" si="1"/>
        <v>水</v>
      </c>
      <c r="T7" s="285" t="str">
        <f t="shared" si="1"/>
        <v>木</v>
      </c>
      <c r="U7" s="134" t="str">
        <f t="shared" si="1"/>
        <v>金</v>
      </c>
      <c r="V7" s="286" t="str">
        <f t="shared" si="1"/>
        <v>土</v>
      </c>
      <c r="W7" s="287" t="str">
        <f t="shared" si="1"/>
        <v>日</v>
      </c>
      <c r="X7" s="286" t="str">
        <f t="shared" si="1"/>
        <v>月</v>
      </c>
      <c r="Y7" s="286" t="str">
        <f t="shared" si="1"/>
        <v>火</v>
      </c>
      <c r="Z7" s="146" t="str">
        <f t="shared" si="1"/>
        <v>水</v>
      </c>
      <c r="AA7" s="286" t="str">
        <f t="shared" si="1"/>
        <v>木</v>
      </c>
      <c r="AB7" s="286" t="str">
        <f t="shared" si="1"/>
        <v>金</v>
      </c>
      <c r="AC7" s="286" t="str">
        <f t="shared" si="1"/>
        <v>土</v>
      </c>
      <c r="AD7" s="287" t="str">
        <f t="shared" si="1"/>
        <v>日</v>
      </c>
      <c r="AE7" s="286" t="str">
        <f t="shared" si="1"/>
        <v>月</v>
      </c>
      <c r="AF7" s="286" t="str">
        <f t="shared" si="1"/>
        <v>火</v>
      </c>
      <c r="AG7" s="134" t="s">
        <v>131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33</v>
      </c>
      <c r="D8" s="107" t="s">
        <v>42</v>
      </c>
      <c r="E8" s="172" t="s">
        <v>42</v>
      </c>
      <c r="F8" s="214" t="s">
        <v>21</v>
      </c>
      <c r="G8" s="164" t="s">
        <v>42</v>
      </c>
      <c r="H8" s="107" t="s">
        <v>24</v>
      </c>
      <c r="I8" s="107" t="s">
        <v>34</v>
      </c>
      <c r="J8" s="107" t="s">
        <v>21</v>
      </c>
      <c r="K8" s="172" t="s">
        <v>37</v>
      </c>
      <c r="L8" s="182" t="s">
        <v>37</v>
      </c>
      <c r="M8" s="171" t="s">
        <v>21</v>
      </c>
      <c r="N8" s="288" t="s">
        <v>21</v>
      </c>
      <c r="O8" s="107" t="s">
        <v>28</v>
      </c>
      <c r="P8" s="172" t="s">
        <v>34</v>
      </c>
      <c r="Q8" s="235" t="s">
        <v>21</v>
      </c>
      <c r="R8" s="363" t="s">
        <v>21</v>
      </c>
      <c r="S8" s="181" t="s">
        <v>37</v>
      </c>
      <c r="T8" s="182" t="s">
        <v>37</v>
      </c>
      <c r="U8" s="364" t="s">
        <v>37</v>
      </c>
      <c r="V8" s="107" t="s">
        <v>28</v>
      </c>
      <c r="W8" s="107" t="s">
        <v>34</v>
      </c>
      <c r="X8" s="107" t="s">
        <v>21</v>
      </c>
      <c r="Y8" s="107" t="s">
        <v>37</v>
      </c>
      <c r="Z8" s="148" t="s">
        <v>21</v>
      </c>
      <c r="AA8" s="107" t="s">
        <v>37</v>
      </c>
      <c r="AB8" s="107" t="s">
        <v>37</v>
      </c>
      <c r="AC8" s="107" t="s">
        <v>24</v>
      </c>
      <c r="AD8" s="107" t="s">
        <v>34</v>
      </c>
      <c r="AE8" s="107" t="s">
        <v>21</v>
      </c>
      <c r="AF8" s="107" t="s">
        <v>42</v>
      </c>
      <c r="AG8" s="107" t="s">
        <v>37</v>
      </c>
      <c r="AH8" s="99">
        <f t="shared" ref="AH8:AH22" si="2">SUM(AN8)</f>
        <v>9</v>
      </c>
      <c r="AI8" s="100">
        <f t="shared" ref="AI8:AI23" si="3">COUNTIF(D8:AG8,"有")</f>
        <v>0</v>
      </c>
      <c r="AJ8" s="101">
        <f t="shared" ref="AJ8:AJ21" si="4">SUM(AO8:AP8)</f>
        <v>4</v>
      </c>
      <c r="AK8" s="102" t="s">
        <v>38</v>
      </c>
      <c r="AL8" s="103"/>
      <c r="AM8" s="55">
        <f>COUNTIF(D8:AG8,"日")</f>
        <v>9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0</v>
      </c>
      <c r="AR8" s="55">
        <f>COUNTIF(D8:AK8,"2早")</f>
        <v>0</v>
      </c>
      <c r="AS8" s="55">
        <f>COUNTIF(B8:AK8,"2オ")</f>
        <v>4</v>
      </c>
      <c r="AT8" s="55">
        <f>COUNTIF(D8:AL8,"3早")</f>
        <v>0</v>
      </c>
      <c r="AU8" s="55">
        <f>COUNTIF(D8:AM8,"3オ")</f>
        <v>0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195</v>
      </c>
      <c r="D9" s="143" t="s">
        <v>21</v>
      </c>
      <c r="E9" s="143" t="s">
        <v>21</v>
      </c>
      <c r="F9" s="357" t="s">
        <v>35</v>
      </c>
      <c r="G9" s="107" t="s">
        <v>37</v>
      </c>
      <c r="H9" s="107" t="s">
        <v>42</v>
      </c>
      <c r="I9" s="107" t="s">
        <v>21</v>
      </c>
      <c r="J9" s="107" t="s">
        <v>37</v>
      </c>
      <c r="K9" s="107" t="s">
        <v>21</v>
      </c>
      <c r="L9" s="107" t="s">
        <v>42</v>
      </c>
      <c r="M9" s="107" t="s">
        <v>37</v>
      </c>
      <c r="N9" s="278" t="s">
        <v>42</v>
      </c>
      <c r="O9" s="358" t="s">
        <v>151</v>
      </c>
      <c r="P9" s="362" t="s">
        <v>151</v>
      </c>
      <c r="Q9" s="220" t="s">
        <v>21</v>
      </c>
      <c r="R9" s="184" t="s">
        <v>37</v>
      </c>
      <c r="S9" s="185" t="s">
        <v>36</v>
      </c>
      <c r="T9" s="223" t="s">
        <v>42</v>
      </c>
      <c r="U9" s="107" t="s">
        <v>21</v>
      </c>
      <c r="V9" s="107" t="s">
        <v>36</v>
      </c>
      <c r="W9" s="107" t="s">
        <v>37</v>
      </c>
      <c r="X9" s="107" t="s">
        <v>37</v>
      </c>
      <c r="Y9" s="107" t="s">
        <v>21</v>
      </c>
      <c r="Z9" s="148" t="s">
        <v>37</v>
      </c>
      <c r="AA9" s="107" t="s">
        <v>21</v>
      </c>
      <c r="AB9" s="107" t="s">
        <v>21</v>
      </c>
      <c r="AC9" s="107" t="s">
        <v>42</v>
      </c>
      <c r="AD9" s="107" t="s">
        <v>37</v>
      </c>
      <c r="AE9" s="107" t="s">
        <v>37</v>
      </c>
      <c r="AF9" s="107" t="s">
        <v>36</v>
      </c>
      <c r="AG9" s="107" t="s">
        <v>36</v>
      </c>
      <c r="AH9" s="99">
        <f t="shared" si="2"/>
        <v>9</v>
      </c>
      <c r="AI9" s="100">
        <f t="shared" si="3"/>
        <v>1</v>
      </c>
      <c r="AJ9" s="101">
        <f t="shared" si="4"/>
        <v>0</v>
      </c>
      <c r="AK9" s="102" t="s">
        <v>38</v>
      </c>
      <c r="AL9" s="103"/>
      <c r="AM9" s="55">
        <f>COUNTIF(D9:AG9,"日")</f>
        <v>9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1</v>
      </c>
      <c r="AR9" s="55">
        <f>COUNTIF(D9:AK9,"2早")</f>
        <v>0</v>
      </c>
      <c r="AS9" s="55">
        <f>COUNTIF(B9:AK9,"2オ")</f>
        <v>5</v>
      </c>
      <c r="AT9" s="55">
        <f>COUNTIF(D9:AL9,"3早")</f>
        <v>0</v>
      </c>
      <c r="AU9" s="55">
        <f>COUNTIF(D9:AM9,"3オ")</f>
        <v>4</v>
      </c>
      <c r="AV9" s="55">
        <f>COUNTIF(F9:AO9,"10:00")</f>
        <v>0</v>
      </c>
    </row>
    <row r="10" spans="1:48" ht="14">
      <c r="A10" s="19" t="s">
        <v>31</v>
      </c>
      <c r="B10" s="20" t="s">
        <v>32</v>
      </c>
      <c r="C10" s="21" t="s">
        <v>45</v>
      </c>
      <c r="D10" s="107" t="s">
        <v>37</v>
      </c>
      <c r="E10" s="107" t="s">
        <v>41</v>
      </c>
      <c r="F10" s="148" t="s">
        <v>42</v>
      </c>
      <c r="G10" s="143" t="s">
        <v>21</v>
      </c>
      <c r="H10" s="358" t="s">
        <v>151</v>
      </c>
      <c r="I10" s="107" t="s">
        <v>37</v>
      </c>
      <c r="J10" s="107" t="s">
        <v>41</v>
      </c>
      <c r="K10" s="143" t="s">
        <v>21</v>
      </c>
      <c r="L10" s="143" t="s">
        <v>21</v>
      </c>
      <c r="M10" s="143" t="s">
        <v>21</v>
      </c>
      <c r="N10" s="107" t="s">
        <v>41</v>
      </c>
      <c r="O10" s="107" t="s">
        <v>40</v>
      </c>
      <c r="P10" s="107" t="s">
        <v>41</v>
      </c>
      <c r="Q10" s="189" t="s">
        <v>37</v>
      </c>
      <c r="R10" s="189" t="s">
        <v>21</v>
      </c>
      <c r="S10" s="189" t="s">
        <v>40</v>
      </c>
      <c r="T10" s="107" t="s">
        <v>41</v>
      </c>
      <c r="U10" s="107" t="s">
        <v>21</v>
      </c>
      <c r="V10" s="358" t="s">
        <v>151</v>
      </c>
      <c r="W10" s="365" t="s">
        <v>21</v>
      </c>
      <c r="X10" s="107" t="s">
        <v>37</v>
      </c>
      <c r="Y10" s="107" t="s">
        <v>36</v>
      </c>
      <c r="Z10" s="148" t="s">
        <v>21</v>
      </c>
      <c r="AA10" s="107" t="s">
        <v>40</v>
      </c>
      <c r="AB10" s="107" t="s">
        <v>41</v>
      </c>
      <c r="AC10" s="358" t="s">
        <v>151</v>
      </c>
      <c r="AD10" s="358" t="s">
        <v>151</v>
      </c>
      <c r="AE10" s="143" t="s">
        <v>21</v>
      </c>
      <c r="AF10" s="107" t="s">
        <v>37</v>
      </c>
      <c r="AG10" s="107" t="s">
        <v>40</v>
      </c>
      <c r="AH10" s="99">
        <f t="shared" si="2"/>
        <v>9</v>
      </c>
      <c r="AI10" s="100">
        <f t="shared" si="3"/>
        <v>0</v>
      </c>
      <c r="AJ10" s="101">
        <f t="shared" si="4"/>
        <v>0</v>
      </c>
      <c r="AK10" s="102" t="s">
        <v>38</v>
      </c>
      <c r="AL10" s="103"/>
      <c r="AM10" s="55">
        <f>COUNTIF(D10:AG10,"日")</f>
        <v>5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4</v>
      </c>
      <c r="AS10" s="55">
        <f>COUNTIF(B10:AK10,"2オ")</f>
        <v>1</v>
      </c>
      <c r="AT10" s="55">
        <f>COUNTIF(D10:AL10,"3早")</f>
        <v>6</v>
      </c>
      <c r="AU10" s="55">
        <f>COUNTIF(D10:AM10,"3オ")</f>
        <v>1</v>
      </c>
      <c r="AV10" s="55">
        <f>COUNTIF(F10:AO10,"10:00")</f>
        <v>0</v>
      </c>
    </row>
    <row r="11" spans="1:48" ht="14">
      <c r="A11" s="19"/>
      <c r="B11" s="20"/>
      <c r="C11" s="21"/>
      <c r="D11" s="107"/>
      <c r="E11" s="107"/>
      <c r="F11" s="148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233"/>
      <c r="Y11" s="107"/>
      <c r="Z11" s="148"/>
      <c r="AA11" s="107"/>
      <c r="AB11" s="107"/>
      <c r="AC11" s="107"/>
      <c r="AD11" s="107"/>
      <c r="AE11" s="226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4">
      <c r="A12" s="19" t="s">
        <v>46</v>
      </c>
      <c r="B12" s="20" t="s">
        <v>32</v>
      </c>
      <c r="C12" s="32" t="s">
        <v>47</v>
      </c>
      <c r="D12" s="206" t="s">
        <v>21</v>
      </c>
      <c r="E12" s="359" t="s">
        <v>40</v>
      </c>
      <c r="F12" s="156" t="s">
        <v>40</v>
      </c>
      <c r="G12" s="107" t="s">
        <v>24</v>
      </c>
      <c r="H12" s="107" t="s">
        <v>34</v>
      </c>
      <c r="I12" s="143" t="s">
        <v>21</v>
      </c>
      <c r="J12" s="107" t="s">
        <v>21</v>
      </c>
      <c r="K12" s="107" t="s">
        <v>42</v>
      </c>
      <c r="L12" s="107" t="s">
        <v>24</v>
      </c>
      <c r="M12" s="107" t="s">
        <v>34</v>
      </c>
      <c r="N12" s="288" t="s">
        <v>21</v>
      </c>
      <c r="O12" s="107" t="s">
        <v>36</v>
      </c>
      <c r="P12" s="143" t="s">
        <v>21</v>
      </c>
      <c r="Q12" s="107" t="s">
        <v>35</v>
      </c>
      <c r="R12" s="107" t="s">
        <v>24</v>
      </c>
      <c r="S12" s="107" t="s">
        <v>34</v>
      </c>
      <c r="T12" s="107" t="s">
        <v>21</v>
      </c>
      <c r="U12" s="288" t="s">
        <v>40</v>
      </c>
      <c r="V12" s="107" t="s">
        <v>24</v>
      </c>
      <c r="W12" s="107" t="s">
        <v>34</v>
      </c>
      <c r="X12" s="107" t="s">
        <v>21</v>
      </c>
      <c r="Y12" s="107" t="s">
        <v>21</v>
      </c>
      <c r="Z12" s="148" t="s">
        <v>35</v>
      </c>
      <c r="AA12" s="107" t="s">
        <v>121</v>
      </c>
      <c r="AB12" s="107" t="s">
        <v>121</v>
      </c>
      <c r="AC12" s="107" t="s">
        <v>21</v>
      </c>
      <c r="AD12" s="107" t="s">
        <v>35</v>
      </c>
      <c r="AE12" s="107" t="s">
        <v>37</v>
      </c>
      <c r="AF12" s="107" t="s">
        <v>35</v>
      </c>
      <c r="AG12" s="107" t="s">
        <v>24</v>
      </c>
      <c r="AH12" s="99">
        <f t="shared" si="2"/>
        <v>9</v>
      </c>
      <c r="AI12" s="100">
        <f t="shared" si="3"/>
        <v>4</v>
      </c>
      <c r="AJ12" s="101">
        <f t="shared" si="4"/>
        <v>5</v>
      </c>
      <c r="AK12" s="104" t="s">
        <v>48</v>
      </c>
      <c r="AL12" s="103"/>
      <c r="AM12" s="55">
        <f t="shared" ref="AM12:AM21" si="5">COUNTIF(D12:AG12,"日")</f>
        <v>1</v>
      </c>
      <c r="AN12" s="55">
        <f t="shared" ref="AN12:AN27" si="6">COUNTIF(D12:AG12,"ヤ")</f>
        <v>9</v>
      </c>
      <c r="AO12" s="55">
        <f t="shared" ref="AO12:AO27" si="7">COUNTIF(D12:AG12,"2－")</f>
        <v>5</v>
      </c>
      <c r="AP12" s="55">
        <f t="shared" ref="AP12:AP27" si="8">COUNTIF(D12:AG12,"3－")</f>
        <v>0</v>
      </c>
      <c r="AQ12">
        <f t="shared" ref="AQ12:AQ27" si="9">COUNTIF(E12:AH12,"有")</f>
        <v>4</v>
      </c>
      <c r="AR12" s="55">
        <f>COUNTIF(H12:AK12,"2早")</f>
        <v>1</v>
      </c>
      <c r="AS12" s="55">
        <f t="shared" ref="AS12:AS21" si="10">COUNTIF(B12:AK12,"2オ")</f>
        <v>1</v>
      </c>
      <c r="AT12" s="55">
        <f t="shared" ref="AT12:AT21" si="11">COUNTIF(D12:AL12,"3早")</f>
        <v>0</v>
      </c>
      <c r="AU12" s="55">
        <f t="shared" ref="AU12:AU21" si="12">COUNTIF(D12:AM12,"3オ")</f>
        <v>1</v>
      </c>
      <c r="AV12" s="55">
        <f t="shared" ref="AV12:AV21" si="13">COUNTIF(F12:AO12,"10:00")</f>
        <v>0</v>
      </c>
    </row>
    <row r="13" spans="1:48" ht="14">
      <c r="A13" s="19" t="s">
        <v>46</v>
      </c>
      <c r="B13" s="20" t="s">
        <v>32</v>
      </c>
      <c r="C13" s="32" t="s">
        <v>49</v>
      </c>
      <c r="D13" s="206" t="s">
        <v>21</v>
      </c>
      <c r="E13" s="107" t="s">
        <v>21</v>
      </c>
      <c r="F13" s="148" t="s">
        <v>41</v>
      </c>
      <c r="G13" s="107" t="s">
        <v>28</v>
      </c>
      <c r="H13" s="107" t="s">
        <v>34</v>
      </c>
      <c r="I13" s="288" t="s">
        <v>21</v>
      </c>
      <c r="J13" s="107" t="s">
        <v>36</v>
      </c>
      <c r="K13" s="107" t="s">
        <v>28</v>
      </c>
      <c r="L13" s="107" t="s">
        <v>34</v>
      </c>
      <c r="M13" s="107" t="s">
        <v>21</v>
      </c>
      <c r="N13" s="107" t="s">
        <v>28</v>
      </c>
      <c r="O13" s="107" t="s">
        <v>34</v>
      </c>
      <c r="P13" s="143" t="s">
        <v>21</v>
      </c>
      <c r="Q13" s="107" t="s">
        <v>41</v>
      </c>
      <c r="R13" s="107" t="s">
        <v>36</v>
      </c>
      <c r="S13" s="107" t="s">
        <v>21</v>
      </c>
      <c r="T13" s="107" t="s">
        <v>21</v>
      </c>
      <c r="U13" s="107" t="s">
        <v>28</v>
      </c>
      <c r="V13" s="107" t="s">
        <v>34</v>
      </c>
      <c r="W13" s="107" t="s">
        <v>21</v>
      </c>
      <c r="X13" s="107" t="s">
        <v>41</v>
      </c>
      <c r="Y13" s="107" t="s">
        <v>28</v>
      </c>
      <c r="Z13" s="148" t="s">
        <v>34</v>
      </c>
      <c r="AA13" s="143" t="s">
        <v>109</v>
      </c>
      <c r="AB13" s="107" t="s">
        <v>42</v>
      </c>
      <c r="AC13" s="107" t="s">
        <v>28</v>
      </c>
      <c r="AD13" s="107" t="s">
        <v>34</v>
      </c>
      <c r="AE13" s="107" t="s">
        <v>21</v>
      </c>
      <c r="AF13" s="107" t="s">
        <v>35</v>
      </c>
      <c r="AG13" s="107" t="s">
        <v>35</v>
      </c>
      <c r="AH13" s="99">
        <f t="shared" si="2"/>
        <v>9</v>
      </c>
      <c r="AI13" s="100">
        <f t="shared" si="3"/>
        <v>2</v>
      </c>
      <c r="AJ13" s="101">
        <f t="shared" si="4"/>
        <v>6</v>
      </c>
      <c r="AK13" s="104" t="s">
        <v>48</v>
      </c>
      <c r="AL13" s="103"/>
      <c r="AM13" s="55">
        <f t="shared" si="5"/>
        <v>0</v>
      </c>
      <c r="AN13" s="55">
        <f t="shared" si="6"/>
        <v>9</v>
      </c>
      <c r="AO13" s="55">
        <f t="shared" si="7"/>
        <v>0</v>
      </c>
      <c r="AP13" s="55">
        <f t="shared" si="8"/>
        <v>6</v>
      </c>
      <c r="AQ13">
        <f t="shared" si="9"/>
        <v>2</v>
      </c>
      <c r="AR13" s="55">
        <f t="shared" ref="AR13:AR21" si="14">COUNTIF(D13:AK13,"2早")</f>
        <v>0</v>
      </c>
      <c r="AS13" s="55">
        <f t="shared" si="10"/>
        <v>1</v>
      </c>
      <c r="AT13" s="55">
        <f t="shared" si="11"/>
        <v>3</v>
      </c>
      <c r="AU13" s="55">
        <f t="shared" si="12"/>
        <v>2</v>
      </c>
      <c r="AV13" s="55">
        <f t="shared" si="13"/>
        <v>0</v>
      </c>
    </row>
    <row r="14" spans="1:48" ht="14">
      <c r="A14" s="19" t="s">
        <v>46</v>
      </c>
      <c r="B14" s="20" t="s">
        <v>32</v>
      </c>
      <c r="C14" s="32" t="s">
        <v>153</v>
      </c>
      <c r="D14" s="107" t="s">
        <v>36</v>
      </c>
      <c r="E14" s="107" t="s">
        <v>28</v>
      </c>
      <c r="F14" s="148" t="s">
        <v>34</v>
      </c>
      <c r="G14" s="107" t="s">
        <v>21</v>
      </c>
      <c r="H14" s="143" t="s">
        <v>21</v>
      </c>
      <c r="I14" s="107" t="s">
        <v>40</v>
      </c>
      <c r="J14" s="107" t="s">
        <v>35</v>
      </c>
      <c r="K14" s="107" t="s">
        <v>35</v>
      </c>
      <c r="L14" s="107" t="s">
        <v>21</v>
      </c>
      <c r="M14" s="107" t="s">
        <v>28</v>
      </c>
      <c r="N14" s="107" t="s">
        <v>34</v>
      </c>
      <c r="O14" s="107" t="s">
        <v>21</v>
      </c>
      <c r="P14" s="107" t="s">
        <v>36</v>
      </c>
      <c r="Q14" s="107" t="s">
        <v>24</v>
      </c>
      <c r="R14" s="107" t="s">
        <v>34</v>
      </c>
      <c r="S14" s="107" t="s">
        <v>21</v>
      </c>
      <c r="T14" s="107" t="s">
        <v>21</v>
      </c>
      <c r="U14" s="107" t="s">
        <v>24</v>
      </c>
      <c r="V14" s="107" t="s">
        <v>34</v>
      </c>
      <c r="W14" s="107" t="s">
        <v>21</v>
      </c>
      <c r="X14" s="107" t="s">
        <v>28</v>
      </c>
      <c r="Y14" s="107" t="s">
        <v>34</v>
      </c>
      <c r="Z14" s="148" t="s">
        <v>21</v>
      </c>
      <c r="AA14" s="107" t="s">
        <v>42</v>
      </c>
      <c r="AB14" s="107" t="s">
        <v>24</v>
      </c>
      <c r="AC14" s="107" t="s">
        <v>34</v>
      </c>
      <c r="AD14" s="107" t="s">
        <v>21</v>
      </c>
      <c r="AE14" s="107" t="s">
        <v>36</v>
      </c>
      <c r="AF14" s="107" t="s">
        <v>24</v>
      </c>
      <c r="AG14" s="107" t="s">
        <v>34</v>
      </c>
      <c r="AH14" s="99">
        <f t="shared" si="2"/>
        <v>9</v>
      </c>
      <c r="AI14" s="100">
        <f t="shared" si="3"/>
        <v>2</v>
      </c>
      <c r="AJ14" s="101">
        <f t="shared" si="4"/>
        <v>7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4</v>
      </c>
      <c r="AP14" s="55">
        <f t="shared" si="8"/>
        <v>3</v>
      </c>
      <c r="AQ14">
        <f t="shared" si="9"/>
        <v>2</v>
      </c>
      <c r="AR14" s="55">
        <f t="shared" si="14"/>
        <v>1</v>
      </c>
      <c r="AS14" s="55">
        <f t="shared" si="10"/>
        <v>1</v>
      </c>
      <c r="AT14" s="55">
        <f t="shared" si="11"/>
        <v>0</v>
      </c>
      <c r="AU14" s="55">
        <f t="shared" si="12"/>
        <v>3</v>
      </c>
      <c r="AV14" s="55">
        <f t="shared" si="13"/>
        <v>0</v>
      </c>
    </row>
    <row r="15" spans="1:48" ht="14">
      <c r="A15" s="33" t="s">
        <v>46</v>
      </c>
      <c r="B15" s="34" t="s">
        <v>32</v>
      </c>
      <c r="C15" s="32" t="s">
        <v>52</v>
      </c>
      <c r="D15" s="107" t="s">
        <v>28</v>
      </c>
      <c r="E15" s="107" t="s">
        <v>34</v>
      </c>
      <c r="F15" s="148" t="s">
        <v>21</v>
      </c>
      <c r="G15" s="278" t="s">
        <v>40</v>
      </c>
      <c r="H15" s="107" t="s">
        <v>21</v>
      </c>
      <c r="I15" s="358" t="s">
        <v>151</v>
      </c>
      <c r="J15" s="107" t="s">
        <v>24</v>
      </c>
      <c r="K15" s="107" t="s">
        <v>34</v>
      </c>
      <c r="L15" s="107" t="s">
        <v>21</v>
      </c>
      <c r="M15" s="107" t="s">
        <v>42</v>
      </c>
      <c r="N15" s="143" t="s">
        <v>21</v>
      </c>
      <c r="O15" s="107" t="s">
        <v>41</v>
      </c>
      <c r="P15" s="107" t="s">
        <v>28</v>
      </c>
      <c r="Q15" s="107" t="s">
        <v>34</v>
      </c>
      <c r="R15" s="107" t="s">
        <v>21</v>
      </c>
      <c r="S15" s="107" t="s">
        <v>28</v>
      </c>
      <c r="T15" s="107" t="s">
        <v>34</v>
      </c>
      <c r="U15" s="107" t="s">
        <v>21</v>
      </c>
      <c r="V15" s="143" t="s">
        <v>35</v>
      </c>
      <c r="W15" s="358" t="s">
        <v>151</v>
      </c>
      <c r="X15" s="107" t="s">
        <v>21</v>
      </c>
      <c r="Y15" s="107" t="s">
        <v>40</v>
      </c>
      <c r="Z15" s="148" t="s">
        <v>24</v>
      </c>
      <c r="AA15" s="107" t="s">
        <v>34</v>
      </c>
      <c r="AB15" s="107" t="s">
        <v>21</v>
      </c>
      <c r="AC15" s="107" t="s">
        <v>41</v>
      </c>
      <c r="AD15" s="107" t="s">
        <v>36</v>
      </c>
      <c r="AE15" s="107" t="s">
        <v>42</v>
      </c>
      <c r="AF15" s="107" t="s">
        <v>40</v>
      </c>
      <c r="AG15" s="107" t="s">
        <v>21</v>
      </c>
      <c r="AH15" s="99">
        <f t="shared" si="2"/>
        <v>9</v>
      </c>
      <c r="AI15" s="100">
        <f t="shared" si="3"/>
        <v>1</v>
      </c>
      <c r="AJ15" s="101">
        <f t="shared" si="4"/>
        <v>5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2</v>
      </c>
      <c r="AP15" s="55">
        <f t="shared" si="8"/>
        <v>3</v>
      </c>
      <c r="AQ15">
        <f t="shared" si="9"/>
        <v>1</v>
      </c>
      <c r="AR15" s="55">
        <f t="shared" si="14"/>
        <v>3</v>
      </c>
      <c r="AS15" s="55">
        <f t="shared" si="10"/>
        <v>2</v>
      </c>
      <c r="AT15" s="55">
        <f t="shared" si="11"/>
        <v>2</v>
      </c>
      <c r="AU15" s="55">
        <f t="shared" si="12"/>
        <v>1</v>
      </c>
      <c r="AV15" s="55">
        <f t="shared" si="13"/>
        <v>0</v>
      </c>
    </row>
    <row r="16" spans="1:48" ht="14">
      <c r="A16" s="33" t="s">
        <v>46</v>
      </c>
      <c r="B16" s="34" t="s">
        <v>32</v>
      </c>
      <c r="C16" s="32" t="s">
        <v>53</v>
      </c>
      <c r="D16" s="107" t="s">
        <v>21</v>
      </c>
      <c r="E16" s="143" t="s">
        <v>35</v>
      </c>
      <c r="F16" s="148" t="s">
        <v>24</v>
      </c>
      <c r="G16" s="107" t="s">
        <v>34</v>
      </c>
      <c r="H16" s="107" t="s">
        <v>21</v>
      </c>
      <c r="I16" s="107" t="s">
        <v>41</v>
      </c>
      <c r="J16" s="107" t="s">
        <v>28</v>
      </c>
      <c r="K16" s="107" t="s">
        <v>34</v>
      </c>
      <c r="L16" s="107" t="s">
        <v>21</v>
      </c>
      <c r="M16" s="107" t="s">
        <v>24</v>
      </c>
      <c r="N16" s="107" t="s">
        <v>34</v>
      </c>
      <c r="O16" s="107" t="s">
        <v>21</v>
      </c>
      <c r="P16" s="144" t="s">
        <v>42</v>
      </c>
      <c r="Q16" s="107" t="s">
        <v>40</v>
      </c>
      <c r="R16" s="107" t="s">
        <v>28</v>
      </c>
      <c r="S16" s="107" t="s">
        <v>34</v>
      </c>
      <c r="T16" s="107" t="s">
        <v>21</v>
      </c>
      <c r="U16" s="107" t="s">
        <v>36</v>
      </c>
      <c r="V16" s="107" t="s">
        <v>42</v>
      </c>
      <c r="W16" s="107" t="s">
        <v>24</v>
      </c>
      <c r="X16" s="107" t="s">
        <v>34</v>
      </c>
      <c r="Y16" s="107" t="s">
        <v>21</v>
      </c>
      <c r="Z16" s="148" t="s">
        <v>28</v>
      </c>
      <c r="AA16" s="107" t="s">
        <v>34</v>
      </c>
      <c r="AB16" s="107" t="s">
        <v>21</v>
      </c>
      <c r="AC16" s="107" t="s">
        <v>36</v>
      </c>
      <c r="AD16" s="143" t="s">
        <v>21</v>
      </c>
      <c r="AE16" s="107" t="s">
        <v>24</v>
      </c>
      <c r="AF16" s="107" t="s">
        <v>34</v>
      </c>
      <c r="AG16" s="107" t="s">
        <v>21</v>
      </c>
      <c r="AH16" s="99">
        <f t="shared" si="2"/>
        <v>9</v>
      </c>
      <c r="AI16" s="100">
        <f t="shared" si="3"/>
        <v>1</v>
      </c>
      <c r="AJ16" s="101">
        <f t="shared" si="4"/>
        <v>7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4</v>
      </c>
      <c r="AP16" s="55">
        <f t="shared" si="8"/>
        <v>3</v>
      </c>
      <c r="AQ16">
        <f t="shared" si="9"/>
        <v>1</v>
      </c>
      <c r="AR16" s="55">
        <f t="shared" si="14"/>
        <v>1</v>
      </c>
      <c r="AS16" s="55">
        <f t="shared" si="10"/>
        <v>2</v>
      </c>
      <c r="AT16" s="55">
        <f t="shared" si="11"/>
        <v>1</v>
      </c>
      <c r="AU16" s="55">
        <f t="shared" si="12"/>
        <v>2</v>
      </c>
      <c r="AV16" s="55">
        <f t="shared" si="13"/>
        <v>0</v>
      </c>
    </row>
    <row r="17" spans="1:48" ht="14">
      <c r="A17" s="19" t="s">
        <v>46</v>
      </c>
      <c r="B17" s="34" t="s">
        <v>32</v>
      </c>
      <c r="C17" s="32" t="s">
        <v>54</v>
      </c>
      <c r="D17" s="206" t="s">
        <v>34</v>
      </c>
      <c r="E17" s="206" t="s">
        <v>21</v>
      </c>
      <c r="F17" s="148" t="s">
        <v>28</v>
      </c>
      <c r="G17" s="107" t="s">
        <v>34</v>
      </c>
      <c r="H17" s="107" t="s">
        <v>21</v>
      </c>
      <c r="I17" s="107" t="s">
        <v>42</v>
      </c>
      <c r="J17" s="107" t="s">
        <v>42</v>
      </c>
      <c r="K17" s="107" t="s">
        <v>24</v>
      </c>
      <c r="L17" s="107" t="s">
        <v>34</v>
      </c>
      <c r="M17" s="107" t="s">
        <v>21</v>
      </c>
      <c r="N17" s="107" t="s">
        <v>40</v>
      </c>
      <c r="O17" s="107" t="s">
        <v>24</v>
      </c>
      <c r="P17" s="107" t="s">
        <v>34</v>
      </c>
      <c r="Q17" s="107" t="s">
        <v>21</v>
      </c>
      <c r="R17" s="107" t="s">
        <v>21</v>
      </c>
      <c r="S17" s="107" t="s">
        <v>42</v>
      </c>
      <c r="T17" s="107" t="s">
        <v>21</v>
      </c>
      <c r="U17" s="107" t="s">
        <v>41</v>
      </c>
      <c r="V17" s="107" t="s">
        <v>40</v>
      </c>
      <c r="W17" s="107" t="s">
        <v>40</v>
      </c>
      <c r="X17" s="107" t="s">
        <v>24</v>
      </c>
      <c r="Y17" s="107" t="s">
        <v>34</v>
      </c>
      <c r="Z17" s="149" t="s">
        <v>21</v>
      </c>
      <c r="AA17" s="107" t="s">
        <v>36</v>
      </c>
      <c r="AB17" s="107" t="s">
        <v>28</v>
      </c>
      <c r="AC17" s="107" t="s">
        <v>34</v>
      </c>
      <c r="AD17" s="107" t="s">
        <v>21</v>
      </c>
      <c r="AE17" s="107" t="s">
        <v>28</v>
      </c>
      <c r="AF17" s="107" t="s">
        <v>34</v>
      </c>
      <c r="AG17" s="143" t="s">
        <v>21</v>
      </c>
      <c r="AH17" s="99">
        <f t="shared" si="2"/>
        <v>9</v>
      </c>
      <c r="AI17" s="100">
        <f t="shared" si="3"/>
        <v>0</v>
      </c>
      <c r="AJ17" s="101">
        <f t="shared" si="4"/>
        <v>6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3</v>
      </c>
      <c r="AP17" s="55">
        <f t="shared" si="8"/>
        <v>3</v>
      </c>
      <c r="AQ17">
        <f t="shared" si="9"/>
        <v>0</v>
      </c>
      <c r="AR17" s="55">
        <f t="shared" si="14"/>
        <v>3</v>
      </c>
      <c r="AS17" s="55">
        <f t="shared" si="10"/>
        <v>3</v>
      </c>
      <c r="AT17" s="55">
        <f t="shared" si="11"/>
        <v>1</v>
      </c>
      <c r="AU17" s="55">
        <f t="shared" si="12"/>
        <v>1</v>
      </c>
      <c r="AV17" s="55">
        <f t="shared" si="13"/>
        <v>0</v>
      </c>
    </row>
    <row r="18" spans="1:48" ht="14">
      <c r="A18" s="19" t="s">
        <v>46</v>
      </c>
      <c r="B18" s="34" t="s">
        <v>32</v>
      </c>
      <c r="C18" s="32" t="s">
        <v>55</v>
      </c>
      <c r="D18" s="107" t="s">
        <v>40</v>
      </c>
      <c r="E18" s="107" t="s">
        <v>24</v>
      </c>
      <c r="F18" s="148" t="s">
        <v>34</v>
      </c>
      <c r="G18" s="107" t="s">
        <v>21</v>
      </c>
      <c r="H18" s="107" t="s">
        <v>36</v>
      </c>
      <c r="I18" s="107" t="s">
        <v>28</v>
      </c>
      <c r="J18" s="107" t="s">
        <v>34</v>
      </c>
      <c r="K18" s="107" t="s">
        <v>21</v>
      </c>
      <c r="L18" s="189" t="s">
        <v>41</v>
      </c>
      <c r="M18" s="107" t="s">
        <v>41</v>
      </c>
      <c r="N18" s="288" t="s">
        <v>21</v>
      </c>
      <c r="O18" s="143" t="s">
        <v>21</v>
      </c>
      <c r="P18" s="107" t="s">
        <v>40</v>
      </c>
      <c r="Q18" s="107" t="s">
        <v>28</v>
      </c>
      <c r="R18" s="107" t="s">
        <v>34</v>
      </c>
      <c r="S18" s="107" t="s">
        <v>21</v>
      </c>
      <c r="T18" s="107" t="s">
        <v>24</v>
      </c>
      <c r="U18" s="107" t="s">
        <v>34</v>
      </c>
      <c r="V18" s="107" t="s">
        <v>21</v>
      </c>
      <c r="W18" s="107" t="s">
        <v>36</v>
      </c>
      <c r="X18" s="107" t="s">
        <v>36</v>
      </c>
      <c r="Y18" s="107" t="s">
        <v>21</v>
      </c>
      <c r="Z18" s="148" t="s">
        <v>36</v>
      </c>
      <c r="AA18" s="107" t="s">
        <v>28</v>
      </c>
      <c r="AB18" s="107" t="s">
        <v>34</v>
      </c>
      <c r="AC18" s="107" t="s">
        <v>21</v>
      </c>
      <c r="AD18" s="107" t="s">
        <v>24</v>
      </c>
      <c r="AE18" s="107" t="s">
        <v>34</v>
      </c>
      <c r="AF18" s="107" t="s">
        <v>21</v>
      </c>
      <c r="AG18" s="107" t="s">
        <v>41</v>
      </c>
      <c r="AH18" s="99">
        <f t="shared" si="2"/>
        <v>9</v>
      </c>
      <c r="AI18" s="100">
        <f t="shared" si="3"/>
        <v>0</v>
      </c>
      <c r="AJ18" s="101">
        <f t="shared" si="4"/>
        <v>6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3</v>
      </c>
      <c r="AP18" s="55">
        <f t="shared" si="8"/>
        <v>3</v>
      </c>
      <c r="AQ18">
        <f t="shared" si="9"/>
        <v>0</v>
      </c>
      <c r="AR18" s="55">
        <f t="shared" si="14"/>
        <v>2</v>
      </c>
      <c r="AS18" s="55">
        <f t="shared" si="10"/>
        <v>0</v>
      </c>
      <c r="AT18" s="55">
        <f t="shared" si="11"/>
        <v>3</v>
      </c>
      <c r="AU18" s="55">
        <f t="shared" si="12"/>
        <v>4</v>
      </c>
      <c r="AV18" s="55">
        <f t="shared" si="13"/>
        <v>0</v>
      </c>
    </row>
    <row r="19" spans="1:48" ht="14">
      <c r="A19" s="19" t="s">
        <v>46</v>
      </c>
      <c r="B19" s="34" t="s">
        <v>32</v>
      </c>
      <c r="C19" s="32" t="s">
        <v>57</v>
      </c>
      <c r="D19" s="206" t="s">
        <v>34</v>
      </c>
      <c r="E19" s="206" t="s">
        <v>21</v>
      </c>
      <c r="F19" s="149" t="s">
        <v>21</v>
      </c>
      <c r="G19" s="107" t="s">
        <v>36</v>
      </c>
      <c r="H19" s="107" t="s">
        <v>40</v>
      </c>
      <c r="I19" s="107" t="s">
        <v>24</v>
      </c>
      <c r="J19" s="107" t="s">
        <v>34</v>
      </c>
      <c r="K19" s="143" t="s">
        <v>21</v>
      </c>
      <c r="L19" s="107" t="s">
        <v>28</v>
      </c>
      <c r="M19" s="107" t="s">
        <v>34</v>
      </c>
      <c r="N19" s="288" t="s">
        <v>21</v>
      </c>
      <c r="O19" s="107" t="s">
        <v>42</v>
      </c>
      <c r="P19" s="107" t="s">
        <v>24</v>
      </c>
      <c r="Q19" s="107" t="s">
        <v>34</v>
      </c>
      <c r="R19" s="107" t="s">
        <v>21</v>
      </c>
      <c r="S19" s="107" t="s">
        <v>24</v>
      </c>
      <c r="T19" s="107" t="s">
        <v>34</v>
      </c>
      <c r="U19" s="288" t="s">
        <v>21</v>
      </c>
      <c r="V19" s="107" t="s">
        <v>21</v>
      </c>
      <c r="W19" s="107" t="s">
        <v>28</v>
      </c>
      <c r="X19" s="107" t="s">
        <v>34</v>
      </c>
      <c r="Y19" s="107" t="s">
        <v>21</v>
      </c>
      <c r="Z19" s="148" t="s">
        <v>40</v>
      </c>
      <c r="AA19" s="107" t="s">
        <v>24</v>
      </c>
      <c r="AB19" s="107" t="s">
        <v>34</v>
      </c>
      <c r="AC19" s="107" t="s">
        <v>21</v>
      </c>
      <c r="AD19" s="107" t="s">
        <v>40</v>
      </c>
      <c r="AE19" s="107" t="s">
        <v>40</v>
      </c>
      <c r="AF19" s="107" t="s">
        <v>28</v>
      </c>
      <c r="AG19" s="107" t="s">
        <v>34</v>
      </c>
      <c r="AH19" s="99">
        <f t="shared" si="2"/>
        <v>9</v>
      </c>
      <c r="AI19" s="100">
        <f t="shared" si="3"/>
        <v>0</v>
      </c>
      <c r="AJ19" s="101">
        <f t="shared" si="4"/>
        <v>7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4</v>
      </c>
      <c r="AP19" s="55">
        <f t="shared" si="8"/>
        <v>3</v>
      </c>
      <c r="AQ19">
        <f t="shared" si="9"/>
        <v>0</v>
      </c>
      <c r="AR19" s="55">
        <f t="shared" si="14"/>
        <v>4</v>
      </c>
      <c r="AS19" s="55">
        <f t="shared" si="10"/>
        <v>1</v>
      </c>
      <c r="AT19" s="55">
        <f t="shared" si="11"/>
        <v>0</v>
      </c>
      <c r="AU19" s="55">
        <f t="shared" si="12"/>
        <v>1</v>
      </c>
      <c r="AV19" s="55">
        <f t="shared" si="13"/>
        <v>0</v>
      </c>
    </row>
    <row r="20" spans="1:48" ht="14">
      <c r="A20" s="360" t="s">
        <v>46</v>
      </c>
      <c r="B20" s="37" t="s">
        <v>32</v>
      </c>
      <c r="C20" s="38" t="s">
        <v>129</v>
      </c>
      <c r="D20" s="107" t="s">
        <v>24</v>
      </c>
      <c r="E20" s="107" t="s">
        <v>34</v>
      </c>
      <c r="F20" s="148" t="s">
        <v>21</v>
      </c>
      <c r="G20" s="107" t="s">
        <v>41</v>
      </c>
      <c r="H20" s="107" t="s">
        <v>28</v>
      </c>
      <c r="I20" s="107" t="s">
        <v>34</v>
      </c>
      <c r="J20" s="107" t="s">
        <v>21</v>
      </c>
      <c r="K20" s="107" t="s">
        <v>41</v>
      </c>
      <c r="L20" s="143" t="s">
        <v>21</v>
      </c>
      <c r="M20" s="143" t="s">
        <v>35</v>
      </c>
      <c r="N20" s="107" t="s">
        <v>24</v>
      </c>
      <c r="O20" s="107" t="s">
        <v>34</v>
      </c>
      <c r="P20" s="107" t="s">
        <v>21</v>
      </c>
      <c r="Q20" s="278" t="s">
        <v>42</v>
      </c>
      <c r="R20" s="107" t="s">
        <v>40</v>
      </c>
      <c r="S20" s="107" t="s">
        <v>21</v>
      </c>
      <c r="T20" s="107" t="s">
        <v>28</v>
      </c>
      <c r="U20" s="107" t="s">
        <v>34</v>
      </c>
      <c r="V20" s="143" t="s">
        <v>21</v>
      </c>
      <c r="W20" s="143" t="s">
        <v>21</v>
      </c>
      <c r="X20" s="107" t="s">
        <v>42</v>
      </c>
      <c r="Y20" s="107" t="s">
        <v>24</v>
      </c>
      <c r="Z20" s="148" t="s">
        <v>34</v>
      </c>
      <c r="AA20" s="107" t="s">
        <v>21</v>
      </c>
      <c r="AB20" s="107" t="s">
        <v>36</v>
      </c>
      <c r="AC20" s="107" t="s">
        <v>40</v>
      </c>
      <c r="AD20" s="107" t="s">
        <v>28</v>
      </c>
      <c r="AE20" s="107" t="s">
        <v>34</v>
      </c>
      <c r="AF20" s="107" t="s">
        <v>21</v>
      </c>
      <c r="AG20" s="107" t="s">
        <v>28</v>
      </c>
      <c r="AH20" s="99">
        <f t="shared" si="2"/>
        <v>9</v>
      </c>
      <c r="AI20" s="100">
        <f t="shared" si="3"/>
        <v>1</v>
      </c>
      <c r="AJ20" s="101">
        <f t="shared" si="4"/>
        <v>7</v>
      </c>
      <c r="AK20" s="104" t="s">
        <v>48</v>
      </c>
      <c r="AM20" s="55">
        <f t="shared" si="5"/>
        <v>0</v>
      </c>
      <c r="AN20" s="55">
        <f t="shared" si="6"/>
        <v>9</v>
      </c>
      <c r="AO20" s="55">
        <f t="shared" si="7"/>
        <v>3</v>
      </c>
      <c r="AP20" s="55">
        <f t="shared" si="8"/>
        <v>4</v>
      </c>
      <c r="AQ20">
        <f t="shared" si="9"/>
        <v>1</v>
      </c>
      <c r="AR20" s="55">
        <f t="shared" si="14"/>
        <v>2</v>
      </c>
      <c r="AS20" s="55">
        <f t="shared" si="10"/>
        <v>2</v>
      </c>
      <c r="AT20" s="55">
        <f t="shared" si="11"/>
        <v>2</v>
      </c>
      <c r="AU20" s="55">
        <f t="shared" si="12"/>
        <v>1</v>
      </c>
      <c r="AV20" s="55">
        <f t="shared" si="13"/>
        <v>0</v>
      </c>
    </row>
    <row r="21" spans="1:48" ht="14">
      <c r="A21" s="361" t="s">
        <v>46</v>
      </c>
      <c r="B21" s="37" t="s">
        <v>32</v>
      </c>
      <c r="C21" s="39" t="s">
        <v>196</v>
      </c>
      <c r="D21" s="107" t="s">
        <v>41</v>
      </c>
      <c r="E21" s="107" t="s">
        <v>36</v>
      </c>
      <c r="F21" s="148" t="s">
        <v>36</v>
      </c>
      <c r="G21" s="107" t="s">
        <v>21</v>
      </c>
      <c r="H21" s="107" t="s">
        <v>41</v>
      </c>
      <c r="I21" s="107" t="s">
        <v>36</v>
      </c>
      <c r="J21" s="107" t="s">
        <v>21</v>
      </c>
      <c r="K21" s="107" t="s">
        <v>36</v>
      </c>
      <c r="L21" s="107" t="s">
        <v>36</v>
      </c>
      <c r="M21" s="107" t="s">
        <v>36</v>
      </c>
      <c r="N21" s="288" t="s">
        <v>36</v>
      </c>
      <c r="O21" s="143" t="s">
        <v>21</v>
      </c>
      <c r="P21" s="143" t="s">
        <v>21</v>
      </c>
      <c r="Q21" s="107" t="s">
        <v>36</v>
      </c>
      <c r="R21" s="107" t="s">
        <v>41</v>
      </c>
      <c r="S21" s="107" t="s">
        <v>41</v>
      </c>
      <c r="T21" s="107" t="s">
        <v>36</v>
      </c>
      <c r="U21" s="288" t="s">
        <v>21</v>
      </c>
      <c r="V21" s="107" t="s">
        <v>41</v>
      </c>
      <c r="W21" s="107" t="s">
        <v>41</v>
      </c>
      <c r="X21" s="107" t="s">
        <v>21</v>
      </c>
      <c r="Y21" s="107" t="s">
        <v>41</v>
      </c>
      <c r="Z21" s="148" t="s">
        <v>41</v>
      </c>
      <c r="AA21" s="107" t="s">
        <v>41</v>
      </c>
      <c r="AB21" s="107" t="s">
        <v>21</v>
      </c>
      <c r="AC21" s="107" t="s">
        <v>21</v>
      </c>
      <c r="AD21" s="107" t="s">
        <v>41</v>
      </c>
      <c r="AE21" s="107" t="s">
        <v>41</v>
      </c>
      <c r="AF21" s="107" t="s">
        <v>41</v>
      </c>
      <c r="AG21" s="107" t="s">
        <v>21</v>
      </c>
      <c r="AH21" s="99">
        <f t="shared" si="2"/>
        <v>9</v>
      </c>
      <c r="AI21" s="100">
        <f t="shared" si="3"/>
        <v>0</v>
      </c>
      <c r="AJ21" s="101">
        <f t="shared" si="4"/>
        <v>0</v>
      </c>
      <c r="AK21" s="104" t="s">
        <v>189</v>
      </c>
      <c r="AL21" s="98"/>
      <c r="AM21" s="55">
        <f t="shared" si="5"/>
        <v>0</v>
      </c>
      <c r="AN21" s="55">
        <f t="shared" si="6"/>
        <v>9</v>
      </c>
      <c r="AO21" s="55">
        <f t="shared" si="7"/>
        <v>0</v>
      </c>
      <c r="AP21" s="55">
        <f t="shared" si="8"/>
        <v>0</v>
      </c>
      <c r="AQ21">
        <f t="shared" si="9"/>
        <v>0</v>
      </c>
      <c r="AR21" s="55">
        <f t="shared" si="14"/>
        <v>0</v>
      </c>
      <c r="AS21" s="55">
        <f t="shared" si="10"/>
        <v>0</v>
      </c>
      <c r="AT21" s="55">
        <f t="shared" si="11"/>
        <v>12</v>
      </c>
      <c r="AU21" s="55">
        <f t="shared" si="12"/>
        <v>9</v>
      </c>
      <c r="AV21" s="55">
        <f t="shared" si="13"/>
        <v>0</v>
      </c>
    </row>
    <row r="22" spans="1:48" ht="14">
      <c r="A22" s="361" t="s">
        <v>46</v>
      </c>
      <c r="B22" s="37" t="s">
        <v>32</v>
      </c>
      <c r="C22" s="39" t="s">
        <v>197</v>
      </c>
      <c r="D22" s="107" t="s">
        <v>37</v>
      </c>
      <c r="E22" s="107" t="s">
        <v>40</v>
      </c>
      <c r="F22" s="148" t="s">
        <v>40</v>
      </c>
      <c r="G22" s="107" t="s">
        <v>40</v>
      </c>
      <c r="H22" s="107" t="s">
        <v>21</v>
      </c>
      <c r="I22" s="107" t="s">
        <v>21</v>
      </c>
      <c r="J22" s="107" t="s">
        <v>40</v>
      </c>
      <c r="K22" s="107" t="s">
        <v>40</v>
      </c>
      <c r="L22" s="107" t="s">
        <v>40</v>
      </c>
      <c r="M22" s="107" t="s">
        <v>40</v>
      </c>
      <c r="N22" s="107" t="s">
        <v>42</v>
      </c>
      <c r="O22" s="107" t="s">
        <v>21</v>
      </c>
      <c r="P22" s="107" t="s">
        <v>42</v>
      </c>
      <c r="Q22" s="107" t="s">
        <v>42</v>
      </c>
      <c r="R22" s="107" t="s">
        <v>42</v>
      </c>
      <c r="S22" s="107" t="s">
        <v>21</v>
      </c>
      <c r="T22" s="107" t="s">
        <v>40</v>
      </c>
      <c r="U22" s="107" t="s">
        <v>42</v>
      </c>
      <c r="V22" s="107" t="s">
        <v>21</v>
      </c>
      <c r="W22" s="107" t="s">
        <v>42</v>
      </c>
      <c r="X22" s="107" t="s">
        <v>40</v>
      </c>
      <c r="Y22" s="107" t="s">
        <v>42</v>
      </c>
      <c r="Z22" s="148" t="s">
        <v>42</v>
      </c>
      <c r="AA22" s="107" t="s">
        <v>21</v>
      </c>
      <c r="AB22" s="107" t="s">
        <v>40</v>
      </c>
      <c r="AC22" s="107" t="s">
        <v>21</v>
      </c>
      <c r="AD22" s="107" t="s">
        <v>42</v>
      </c>
      <c r="AE22" s="107" t="s">
        <v>21</v>
      </c>
      <c r="AF22" s="107" t="s">
        <v>21</v>
      </c>
      <c r="AG22" s="107" t="s">
        <v>42</v>
      </c>
      <c r="AH22" s="99">
        <f t="shared" si="2"/>
        <v>9</v>
      </c>
      <c r="AI22" s="100">
        <f t="shared" si="3"/>
        <v>0</v>
      </c>
      <c r="AJ22" s="101">
        <f>SUM(AO24:AP24)</f>
        <v>0</v>
      </c>
      <c r="AK22" s="104" t="s">
        <v>48</v>
      </c>
      <c r="AL22" s="98"/>
      <c r="AM22" s="55"/>
      <c r="AN22" s="55">
        <f t="shared" si="6"/>
        <v>9</v>
      </c>
      <c r="AO22" s="55">
        <f t="shared" si="7"/>
        <v>0</v>
      </c>
      <c r="AP22" s="55">
        <f t="shared" si="8"/>
        <v>0</v>
      </c>
      <c r="AQ22">
        <f t="shared" si="9"/>
        <v>0</v>
      </c>
      <c r="AR22" s="55">
        <f t="shared" ref="AR22" si="15">COUNTIF(D22:AK22,"2早")</f>
        <v>10</v>
      </c>
      <c r="AS22" s="55">
        <f t="shared" ref="AS22" si="16">COUNTIF(B22:AK22,"2オ")</f>
        <v>10</v>
      </c>
      <c r="AT22" s="55">
        <f t="shared" ref="AT22" si="17">COUNTIF(D22:AL22,"3早")</f>
        <v>0</v>
      </c>
      <c r="AU22" s="55">
        <f t="shared" ref="AU22" si="18">COUNTIF(D22:AM22,"3オ")</f>
        <v>0</v>
      </c>
    </row>
    <row r="23" spans="1:48" ht="14">
      <c r="A23" s="19"/>
      <c r="B23" s="295"/>
      <c r="C23" s="39"/>
      <c r="D23" s="107"/>
      <c r="E23" s="107"/>
      <c r="F23" s="148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48"/>
      <c r="AA23" s="107"/>
      <c r="AB23" s="107"/>
      <c r="AC23" s="107"/>
      <c r="AD23" s="107"/>
      <c r="AE23" s="107"/>
      <c r="AF23" s="107"/>
      <c r="AG23" s="107"/>
      <c r="AH23" s="99">
        <f>SUM(AN25)</f>
        <v>0</v>
      </c>
      <c r="AI23" s="100">
        <f t="shared" si="3"/>
        <v>0</v>
      </c>
      <c r="AJ23" s="101">
        <f>SUM(AO25:AP25)</f>
        <v>0</v>
      </c>
      <c r="AK23" s="228"/>
      <c r="AL23" s="98"/>
      <c r="AM23" s="55"/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</row>
    <row r="24" spans="1:48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46"/>
      <c r="AG24" s="106"/>
      <c r="AH24" s="108"/>
      <c r="AI24" s="109"/>
      <c r="AJ24" s="110"/>
      <c r="AK24" s="111"/>
      <c r="AL24" s="98"/>
      <c r="AM24" s="55">
        <f>COUNTIF(D23:AG23,"日")</f>
        <v>0</v>
      </c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259" t="s">
        <v>63</v>
      </c>
      <c r="B25" s="1259"/>
      <c r="C25" s="49"/>
      <c r="D25" s="1292"/>
      <c r="E25" s="1347" t="s">
        <v>198</v>
      </c>
      <c r="F25" s="1290"/>
      <c r="G25" s="1348" t="s">
        <v>198</v>
      </c>
      <c r="H25" s="1344"/>
      <c r="I25" s="1290"/>
      <c r="J25" s="1290"/>
      <c r="K25" s="1290"/>
      <c r="L25" s="1290"/>
      <c r="M25" s="1290"/>
      <c r="N25" s="1311" t="s">
        <v>185</v>
      </c>
      <c r="O25" s="1290"/>
      <c r="P25" s="1290"/>
      <c r="Q25" s="1311" t="s">
        <v>66</v>
      </c>
      <c r="R25" s="1291"/>
      <c r="S25" s="1290"/>
      <c r="T25" s="1290"/>
      <c r="U25" s="1346" t="s">
        <v>199</v>
      </c>
      <c r="V25" s="1290"/>
      <c r="W25" s="1290"/>
      <c r="X25" s="1290"/>
      <c r="Y25" s="1290"/>
      <c r="Z25" s="1290"/>
      <c r="AA25" s="1291" t="s">
        <v>84</v>
      </c>
      <c r="AB25" s="1290"/>
      <c r="AC25" s="1290"/>
      <c r="AD25" s="1290"/>
      <c r="AE25" s="1290"/>
      <c r="AF25" s="1311"/>
      <c r="AG25" s="112"/>
      <c r="AH25" s="1333"/>
      <c r="AI25" s="1334"/>
      <c r="AJ25" s="1334"/>
      <c r="AK25" s="1335"/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4">
      <c r="A26" s="1259"/>
      <c r="B26" s="1259"/>
      <c r="C26" s="49"/>
      <c r="D26" s="1292"/>
      <c r="E26" s="1347"/>
      <c r="F26" s="1290"/>
      <c r="G26" s="1348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347"/>
      <c r="V26" s="1290"/>
      <c r="W26" s="1290"/>
      <c r="X26" s="1290"/>
      <c r="Y26" s="1290"/>
      <c r="Z26" s="1290"/>
      <c r="AA26" s="1291"/>
      <c r="AB26" s="1290"/>
      <c r="AC26" s="1290"/>
      <c r="AD26" s="1290"/>
      <c r="AE26" s="1290"/>
      <c r="AF26" s="1311"/>
      <c r="AG26" s="113"/>
      <c r="AH26" s="1336"/>
      <c r="AI26" s="1337"/>
      <c r="AJ26" s="1337"/>
      <c r="AK26" s="1338"/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/>
      <c r="B27" s="1259"/>
      <c r="C27" s="21"/>
      <c r="D27" s="1292"/>
      <c r="E27" s="1347"/>
      <c r="F27" s="1290"/>
      <c r="G27" s="1348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347"/>
      <c r="V27" s="1290"/>
      <c r="W27" s="1290"/>
      <c r="X27" s="1290"/>
      <c r="Y27" s="1290"/>
      <c r="Z27" s="1290"/>
      <c r="AA27" s="1291"/>
      <c r="AB27" s="1290"/>
      <c r="AC27" s="1290"/>
      <c r="AD27" s="1290"/>
      <c r="AE27" s="1290"/>
      <c r="AF27" s="1311"/>
      <c r="AG27" s="113"/>
      <c r="AH27" s="1336"/>
      <c r="AI27" s="1337"/>
      <c r="AJ27" s="1337"/>
      <c r="AK27" s="1338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50"/>
      <c r="D28" s="1292"/>
      <c r="E28" s="1347"/>
      <c r="F28" s="1290"/>
      <c r="G28" s="1348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347"/>
      <c r="V28" s="1290"/>
      <c r="W28" s="1290"/>
      <c r="X28" s="1290"/>
      <c r="Y28" s="1290"/>
      <c r="Z28" s="1290"/>
      <c r="AA28" s="1291"/>
      <c r="AB28" s="1290"/>
      <c r="AC28" s="1290"/>
      <c r="AD28" s="1290"/>
      <c r="AE28" s="1290"/>
      <c r="AF28" s="1311"/>
      <c r="AG28" s="113"/>
      <c r="AH28" s="1336"/>
      <c r="AI28" s="1337"/>
      <c r="AJ28" s="1337"/>
      <c r="AK28" s="1338"/>
    </row>
    <row r="29" spans="1:48" ht="14">
      <c r="A29" s="1259"/>
      <c r="B29" s="1259"/>
      <c r="C29" s="51"/>
      <c r="D29" s="1292"/>
      <c r="E29" s="1347"/>
      <c r="F29" s="1290"/>
      <c r="G29" s="1348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347"/>
      <c r="V29" s="1290"/>
      <c r="W29" s="1290"/>
      <c r="X29" s="1290"/>
      <c r="Y29" s="1290"/>
      <c r="Z29" s="1290"/>
      <c r="AA29" s="1291"/>
      <c r="AB29" s="1290"/>
      <c r="AC29" s="1290"/>
      <c r="AD29" s="1290"/>
      <c r="AE29" s="1290"/>
      <c r="AF29" s="1311"/>
      <c r="AG29" s="113"/>
      <c r="AH29" s="1336"/>
      <c r="AI29" s="1337"/>
      <c r="AJ29" s="1337"/>
      <c r="AK29" s="1338"/>
    </row>
    <row r="30" spans="1:48" ht="14">
      <c r="A30" s="1259"/>
      <c r="B30" s="1259"/>
      <c r="C30" s="52"/>
      <c r="D30" s="1292"/>
      <c r="E30" s="1347"/>
      <c r="F30" s="1290"/>
      <c r="G30" s="1348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347"/>
      <c r="V30" s="1290"/>
      <c r="W30" s="1290"/>
      <c r="X30" s="1290"/>
      <c r="Y30" s="1290"/>
      <c r="Z30" s="1290"/>
      <c r="AA30" s="1291"/>
      <c r="AB30" s="1290"/>
      <c r="AC30" s="1290"/>
      <c r="AD30" s="1290"/>
      <c r="AE30" s="1290"/>
      <c r="AF30" s="1311"/>
      <c r="AG30" s="114"/>
      <c r="AH30" s="1339"/>
      <c r="AI30" s="1340"/>
      <c r="AJ30" s="1340"/>
      <c r="AK30" s="1341"/>
    </row>
    <row r="31" spans="1:48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8" ht="14">
      <c r="C32" s="54">
        <v>0.27083333333333298</v>
      </c>
      <c r="D32" s="55">
        <f t="shared" ref="D32:AG32" si="19">COUNTIF(D7:D22,"6：30")</f>
        <v>0</v>
      </c>
      <c r="E32" s="55">
        <f t="shared" si="19"/>
        <v>0</v>
      </c>
      <c r="F32" s="55">
        <f t="shared" si="19"/>
        <v>0</v>
      </c>
      <c r="G32" s="55">
        <f t="shared" si="19"/>
        <v>0</v>
      </c>
      <c r="H32" s="55">
        <f t="shared" si="19"/>
        <v>0</v>
      </c>
      <c r="I32" s="55">
        <f t="shared" si="19"/>
        <v>0</v>
      </c>
      <c r="J32" s="55">
        <f t="shared" si="19"/>
        <v>0</v>
      </c>
      <c r="K32" s="55">
        <f t="shared" si="19"/>
        <v>0</v>
      </c>
      <c r="L32" s="55">
        <f t="shared" si="19"/>
        <v>0</v>
      </c>
      <c r="M32" s="55">
        <f t="shared" si="19"/>
        <v>0</v>
      </c>
      <c r="N32" s="55">
        <f t="shared" si="19"/>
        <v>0</v>
      </c>
      <c r="O32" s="55">
        <f t="shared" si="19"/>
        <v>0</v>
      </c>
      <c r="P32" s="55">
        <f t="shared" si="19"/>
        <v>0</v>
      </c>
      <c r="Q32" s="55">
        <f t="shared" si="19"/>
        <v>0</v>
      </c>
      <c r="R32" s="55">
        <f t="shared" si="19"/>
        <v>0</v>
      </c>
      <c r="S32" s="55">
        <f t="shared" si="19"/>
        <v>0</v>
      </c>
      <c r="T32" s="55">
        <f t="shared" si="19"/>
        <v>0</v>
      </c>
      <c r="U32" s="55">
        <f t="shared" si="19"/>
        <v>0</v>
      </c>
      <c r="V32" s="55">
        <f t="shared" si="19"/>
        <v>0</v>
      </c>
      <c r="W32" s="55">
        <f t="shared" si="19"/>
        <v>0</v>
      </c>
      <c r="X32" s="55">
        <f t="shared" si="19"/>
        <v>0</v>
      </c>
      <c r="Y32" s="55">
        <f t="shared" si="19"/>
        <v>0</v>
      </c>
      <c r="Z32" s="55">
        <f t="shared" si="19"/>
        <v>0</v>
      </c>
      <c r="AA32" s="55">
        <f t="shared" si="19"/>
        <v>0</v>
      </c>
      <c r="AB32" s="55">
        <f t="shared" si="19"/>
        <v>0</v>
      </c>
      <c r="AC32" s="55">
        <f t="shared" si="19"/>
        <v>0</v>
      </c>
      <c r="AD32" s="55">
        <f t="shared" si="19"/>
        <v>0</v>
      </c>
      <c r="AE32" s="55">
        <f t="shared" si="19"/>
        <v>0</v>
      </c>
      <c r="AF32" s="55">
        <f t="shared" si="19"/>
        <v>0</v>
      </c>
      <c r="AG32" s="55">
        <f t="shared" si="19"/>
        <v>0</v>
      </c>
    </row>
    <row r="33" spans="1:48" ht="14">
      <c r="C33" s="54">
        <v>0.41666666666666702</v>
      </c>
      <c r="D33" s="55">
        <f t="shared" ref="D33:AG33" si="20">COUNTIF(D8:D23,"10:00")</f>
        <v>0</v>
      </c>
      <c r="E33" s="55">
        <f t="shared" si="20"/>
        <v>0</v>
      </c>
      <c r="F33" s="55">
        <f t="shared" si="20"/>
        <v>0</v>
      </c>
      <c r="G33" s="55">
        <f t="shared" si="20"/>
        <v>0</v>
      </c>
      <c r="H33" s="55">
        <f t="shared" si="20"/>
        <v>0</v>
      </c>
      <c r="I33" s="55">
        <f t="shared" si="20"/>
        <v>0</v>
      </c>
      <c r="J33" s="55">
        <f t="shared" si="20"/>
        <v>0</v>
      </c>
      <c r="K33" s="55">
        <f t="shared" si="20"/>
        <v>0</v>
      </c>
      <c r="L33" s="55">
        <f t="shared" si="20"/>
        <v>0</v>
      </c>
      <c r="M33" s="55">
        <f t="shared" si="20"/>
        <v>0</v>
      </c>
      <c r="N33" s="55">
        <f t="shared" si="20"/>
        <v>0</v>
      </c>
      <c r="O33" s="55">
        <f t="shared" si="20"/>
        <v>0</v>
      </c>
      <c r="P33" s="55">
        <f t="shared" si="20"/>
        <v>0</v>
      </c>
      <c r="Q33" s="55">
        <f t="shared" si="20"/>
        <v>0</v>
      </c>
      <c r="R33" s="55">
        <f t="shared" si="20"/>
        <v>0</v>
      </c>
      <c r="S33" s="55">
        <f t="shared" si="20"/>
        <v>0</v>
      </c>
      <c r="T33" s="55">
        <f t="shared" si="20"/>
        <v>0</v>
      </c>
      <c r="U33" s="55">
        <f t="shared" si="20"/>
        <v>0</v>
      </c>
      <c r="V33" s="55">
        <f t="shared" si="20"/>
        <v>0</v>
      </c>
      <c r="W33" s="55">
        <f t="shared" si="20"/>
        <v>0</v>
      </c>
      <c r="X33" s="55">
        <f t="shared" si="20"/>
        <v>0</v>
      </c>
      <c r="Y33" s="55">
        <f t="shared" si="20"/>
        <v>0</v>
      </c>
      <c r="Z33" s="55">
        <f t="shared" si="20"/>
        <v>0</v>
      </c>
      <c r="AA33" s="55">
        <f t="shared" si="20"/>
        <v>0</v>
      </c>
      <c r="AB33" s="55">
        <f t="shared" si="20"/>
        <v>0</v>
      </c>
      <c r="AC33" s="55">
        <f t="shared" si="20"/>
        <v>0</v>
      </c>
      <c r="AD33" s="55">
        <f t="shared" si="20"/>
        <v>0</v>
      </c>
      <c r="AE33" s="55">
        <f t="shared" si="20"/>
        <v>0</v>
      </c>
      <c r="AF33" s="55">
        <f t="shared" si="20"/>
        <v>0</v>
      </c>
      <c r="AG33" s="55">
        <f t="shared" si="20"/>
        <v>0</v>
      </c>
    </row>
    <row r="34" spans="1:48" ht="14">
      <c r="C34" t="s">
        <v>69</v>
      </c>
      <c r="D34" s="55">
        <f t="shared" ref="D34:AG34" si="21">COUNTIF(D8:D24,"2早")</f>
        <v>1</v>
      </c>
      <c r="E34" s="55">
        <f t="shared" si="21"/>
        <v>2</v>
      </c>
      <c r="F34" s="55">
        <f t="shared" si="21"/>
        <v>2</v>
      </c>
      <c r="G34" s="55">
        <f t="shared" si="21"/>
        <v>2</v>
      </c>
      <c r="H34" s="55">
        <f t="shared" si="21"/>
        <v>1</v>
      </c>
      <c r="I34" s="55">
        <f t="shared" si="21"/>
        <v>1</v>
      </c>
      <c r="J34" s="55">
        <f t="shared" si="21"/>
        <v>1</v>
      </c>
      <c r="K34" s="55">
        <f t="shared" si="21"/>
        <v>1</v>
      </c>
      <c r="L34" s="55">
        <f t="shared" si="21"/>
        <v>1</v>
      </c>
      <c r="M34" s="55">
        <f t="shared" si="21"/>
        <v>1</v>
      </c>
      <c r="N34" s="55">
        <f t="shared" si="21"/>
        <v>1</v>
      </c>
      <c r="O34" s="55">
        <f t="shared" si="21"/>
        <v>1</v>
      </c>
      <c r="P34" s="55">
        <f t="shared" si="21"/>
        <v>1</v>
      </c>
      <c r="Q34" s="55">
        <f t="shared" si="21"/>
        <v>1</v>
      </c>
      <c r="R34" s="55">
        <f t="shared" si="21"/>
        <v>1</v>
      </c>
      <c r="S34" s="55">
        <f t="shared" si="21"/>
        <v>1</v>
      </c>
      <c r="T34" s="55">
        <f t="shared" si="21"/>
        <v>1</v>
      </c>
      <c r="U34" s="55">
        <f t="shared" si="21"/>
        <v>1</v>
      </c>
      <c r="V34" s="55">
        <f t="shared" si="21"/>
        <v>1</v>
      </c>
      <c r="W34" s="55">
        <f t="shared" si="21"/>
        <v>1</v>
      </c>
      <c r="X34" s="55">
        <f t="shared" si="21"/>
        <v>1</v>
      </c>
      <c r="Y34" s="55">
        <f t="shared" si="21"/>
        <v>1</v>
      </c>
      <c r="Z34" s="55">
        <f t="shared" si="21"/>
        <v>1</v>
      </c>
      <c r="AA34" s="55">
        <f t="shared" si="21"/>
        <v>1</v>
      </c>
      <c r="AB34" s="55">
        <f t="shared" si="21"/>
        <v>1</v>
      </c>
      <c r="AC34" s="55">
        <f t="shared" si="21"/>
        <v>1</v>
      </c>
      <c r="AD34" s="55">
        <f t="shared" si="21"/>
        <v>1</v>
      </c>
      <c r="AE34" s="55">
        <f t="shared" si="21"/>
        <v>1</v>
      </c>
      <c r="AF34" s="55">
        <f t="shared" si="21"/>
        <v>1</v>
      </c>
      <c r="AG34" s="55">
        <f t="shared" si="21"/>
        <v>1</v>
      </c>
    </row>
    <row r="35" spans="1:48" ht="14">
      <c r="C35" t="s">
        <v>42</v>
      </c>
      <c r="D35" s="55">
        <f t="shared" ref="D35:AG35" si="22">COUNTIF(D8:D23,"2オ")</f>
        <v>1</v>
      </c>
      <c r="E35" s="55">
        <f t="shared" si="22"/>
        <v>1</v>
      </c>
      <c r="F35" s="55">
        <f t="shared" si="22"/>
        <v>1</v>
      </c>
      <c r="G35" s="55">
        <f t="shared" si="22"/>
        <v>1</v>
      </c>
      <c r="H35" s="55">
        <f t="shared" si="22"/>
        <v>1</v>
      </c>
      <c r="I35" s="55">
        <f t="shared" si="22"/>
        <v>1</v>
      </c>
      <c r="J35" s="55">
        <f t="shared" si="22"/>
        <v>1</v>
      </c>
      <c r="K35" s="55">
        <f t="shared" si="22"/>
        <v>1</v>
      </c>
      <c r="L35" s="55">
        <f t="shared" si="22"/>
        <v>1</v>
      </c>
      <c r="M35" s="55">
        <f t="shared" si="22"/>
        <v>1</v>
      </c>
      <c r="N35" s="55">
        <f t="shared" si="22"/>
        <v>2</v>
      </c>
      <c r="O35" s="55">
        <f t="shared" si="22"/>
        <v>1</v>
      </c>
      <c r="P35" s="55">
        <f t="shared" si="22"/>
        <v>2</v>
      </c>
      <c r="Q35" s="55">
        <f t="shared" si="22"/>
        <v>2</v>
      </c>
      <c r="R35" s="55">
        <f t="shared" si="22"/>
        <v>1</v>
      </c>
      <c r="S35" s="55">
        <f t="shared" si="22"/>
        <v>1</v>
      </c>
      <c r="T35" s="55">
        <f t="shared" si="22"/>
        <v>1</v>
      </c>
      <c r="U35" s="55">
        <f t="shared" si="22"/>
        <v>1</v>
      </c>
      <c r="V35" s="55">
        <f t="shared" si="22"/>
        <v>1</v>
      </c>
      <c r="W35" s="55">
        <f t="shared" si="22"/>
        <v>1</v>
      </c>
      <c r="X35" s="55">
        <f t="shared" si="22"/>
        <v>1</v>
      </c>
      <c r="Y35" s="55">
        <f t="shared" si="22"/>
        <v>1</v>
      </c>
      <c r="Z35" s="55">
        <f t="shared" si="22"/>
        <v>1</v>
      </c>
      <c r="AA35" s="55">
        <f t="shared" si="22"/>
        <v>1</v>
      </c>
      <c r="AB35" s="55">
        <f t="shared" si="22"/>
        <v>1</v>
      </c>
      <c r="AC35" s="55">
        <f t="shared" si="22"/>
        <v>1</v>
      </c>
      <c r="AD35" s="55">
        <f t="shared" si="22"/>
        <v>1</v>
      </c>
      <c r="AE35" s="55">
        <f t="shared" si="22"/>
        <v>1</v>
      </c>
      <c r="AF35" s="55">
        <f t="shared" si="22"/>
        <v>1</v>
      </c>
      <c r="AG35" s="55">
        <f t="shared" si="22"/>
        <v>1</v>
      </c>
    </row>
    <row r="36" spans="1:48" ht="14" outlineLevel="1">
      <c r="A36" s="1"/>
      <c r="B36" s="1"/>
      <c r="C36" s="1" t="s">
        <v>24</v>
      </c>
      <c r="D36" s="55">
        <f t="shared" ref="D36:AG36" si="23">COUNTIF(D8:D23,"2－")</f>
        <v>1</v>
      </c>
      <c r="E36" s="55">
        <f t="shared" si="23"/>
        <v>1</v>
      </c>
      <c r="F36" s="55">
        <f t="shared" si="23"/>
        <v>1</v>
      </c>
      <c r="G36" s="55">
        <f t="shared" si="23"/>
        <v>1</v>
      </c>
      <c r="H36" s="55">
        <f t="shared" si="23"/>
        <v>1</v>
      </c>
      <c r="I36" s="55">
        <f t="shared" si="23"/>
        <v>1</v>
      </c>
      <c r="J36" s="55">
        <f t="shared" si="23"/>
        <v>1</v>
      </c>
      <c r="K36" s="55">
        <f t="shared" si="23"/>
        <v>1</v>
      </c>
      <c r="L36" s="55">
        <f t="shared" si="23"/>
        <v>1</v>
      </c>
      <c r="M36" s="55">
        <f t="shared" si="23"/>
        <v>1</v>
      </c>
      <c r="N36" s="55">
        <f t="shared" si="23"/>
        <v>1</v>
      </c>
      <c r="O36" s="55">
        <f t="shared" si="23"/>
        <v>1</v>
      </c>
      <c r="P36" s="55">
        <f t="shared" si="23"/>
        <v>1</v>
      </c>
      <c r="Q36" s="55">
        <f t="shared" si="23"/>
        <v>1</v>
      </c>
      <c r="R36" s="55">
        <f t="shared" si="23"/>
        <v>1</v>
      </c>
      <c r="S36" s="55">
        <f t="shared" si="23"/>
        <v>1</v>
      </c>
      <c r="T36" s="55">
        <f t="shared" si="23"/>
        <v>1</v>
      </c>
      <c r="U36" s="55">
        <f t="shared" si="23"/>
        <v>1</v>
      </c>
      <c r="V36" s="55">
        <f t="shared" si="23"/>
        <v>1</v>
      </c>
      <c r="W36" s="55">
        <f t="shared" si="23"/>
        <v>1</v>
      </c>
      <c r="X36" s="55">
        <f t="shared" si="23"/>
        <v>1</v>
      </c>
      <c r="Y36" s="55">
        <f t="shared" si="23"/>
        <v>1</v>
      </c>
      <c r="Z36" s="55">
        <f t="shared" si="23"/>
        <v>1</v>
      </c>
      <c r="AA36" s="55">
        <f t="shared" si="23"/>
        <v>1</v>
      </c>
      <c r="AB36" s="55">
        <f t="shared" si="23"/>
        <v>1</v>
      </c>
      <c r="AC36" s="55">
        <f t="shared" si="23"/>
        <v>1</v>
      </c>
      <c r="AD36" s="55">
        <f t="shared" si="23"/>
        <v>1</v>
      </c>
      <c r="AE36" s="55">
        <f t="shared" si="23"/>
        <v>1</v>
      </c>
      <c r="AF36" s="55">
        <f t="shared" si="23"/>
        <v>1</v>
      </c>
      <c r="AG36" s="55">
        <f t="shared" si="23"/>
        <v>1</v>
      </c>
      <c r="AI36" s="1"/>
      <c r="AJ36" s="1"/>
      <c r="AK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s="1" customFormat="1" ht="14" outlineLevel="1">
      <c r="C37" s="1" t="s">
        <v>41</v>
      </c>
      <c r="D37" s="55">
        <f t="shared" ref="D37:AG37" si="24">COUNTIF(D8:D23,"3早")</f>
        <v>1</v>
      </c>
      <c r="E37" s="55">
        <f t="shared" si="24"/>
        <v>1</v>
      </c>
      <c r="F37" s="55">
        <f t="shared" si="24"/>
        <v>1</v>
      </c>
      <c r="G37" s="55">
        <f t="shared" si="24"/>
        <v>1</v>
      </c>
      <c r="H37" s="55">
        <f t="shared" si="24"/>
        <v>1</v>
      </c>
      <c r="I37" s="55">
        <f t="shared" si="24"/>
        <v>1</v>
      </c>
      <c r="J37" s="55">
        <f t="shared" si="24"/>
        <v>1</v>
      </c>
      <c r="K37" s="55">
        <f t="shared" si="24"/>
        <v>1</v>
      </c>
      <c r="L37" s="55">
        <f t="shared" si="24"/>
        <v>1</v>
      </c>
      <c r="M37" s="55">
        <f t="shared" si="24"/>
        <v>1</v>
      </c>
      <c r="N37" s="55">
        <f t="shared" si="24"/>
        <v>1</v>
      </c>
      <c r="O37" s="55">
        <f t="shared" si="24"/>
        <v>1</v>
      </c>
      <c r="P37" s="55">
        <f t="shared" si="24"/>
        <v>1</v>
      </c>
      <c r="Q37" s="55">
        <f t="shared" si="24"/>
        <v>1</v>
      </c>
      <c r="R37" s="55">
        <f t="shared" si="24"/>
        <v>1</v>
      </c>
      <c r="S37" s="55">
        <f t="shared" si="24"/>
        <v>1</v>
      </c>
      <c r="T37" s="55">
        <f t="shared" si="24"/>
        <v>1</v>
      </c>
      <c r="U37" s="55">
        <f t="shared" si="24"/>
        <v>1</v>
      </c>
      <c r="V37" s="55">
        <f t="shared" si="24"/>
        <v>1</v>
      </c>
      <c r="W37" s="55">
        <f t="shared" si="24"/>
        <v>1</v>
      </c>
      <c r="X37" s="55">
        <f t="shared" si="24"/>
        <v>1</v>
      </c>
      <c r="Y37" s="55">
        <f t="shared" si="24"/>
        <v>1</v>
      </c>
      <c r="Z37" s="55">
        <f t="shared" si="24"/>
        <v>1</v>
      </c>
      <c r="AA37" s="55">
        <f t="shared" si="24"/>
        <v>1</v>
      </c>
      <c r="AB37" s="55">
        <f t="shared" si="24"/>
        <v>1</v>
      </c>
      <c r="AC37" s="55">
        <f t="shared" si="24"/>
        <v>1</v>
      </c>
      <c r="AD37" s="55">
        <f t="shared" si="24"/>
        <v>1</v>
      </c>
      <c r="AE37" s="55">
        <f t="shared" si="24"/>
        <v>1</v>
      </c>
      <c r="AF37" s="55">
        <f t="shared" si="24"/>
        <v>1</v>
      </c>
      <c r="AG37" s="55">
        <f t="shared" si="24"/>
        <v>1</v>
      </c>
    </row>
    <row r="38" spans="1:48" s="1" customFormat="1" ht="14" outlineLevel="1">
      <c r="C38" s="1" t="s">
        <v>36</v>
      </c>
      <c r="D38" s="55">
        <f t="shared" ref="D38:AG38" si="25">COUNTIF(D8:D23,"3オ")</f>
        <v>1</v>
      </c>
      <c r="E38" s="55">
        <f t="shared" si="25"/>
        <v>1</v>
      </c>
      <c r="F38" s="55">
        <f t="shared" si="25"/>
        <v>1</v>
      </c>
      <c r="G38" s="55">
        <f t="shared" si="25"/>
        <v>1</v>
      </c>
      <c r="H38" s="55">
        <f t="shared" si="25"/>
        <v>1</v>
      </c>
      <c r="I38" s="55">
        <f t="shared" si="25"/>
        <v>1</v>
      </c>
      <c r="J38" s="55">
        <f t="shared" si="25"/>
        <v>1</v>
      </c>
      <c r="K38" s="55">
        <f t="shared" si="25"/>
        <v>1</v>
      </c>
      <c r="L38" s="55">
        <f t="shared" si="25"/>
        <v>1</v>
      </c>
      <c r="M38" s="55">
        <f t="shared" si="25"/>
        <v>1</v>
      </c>
      <c r="N38" s="55">
        <f t="shared" si="25"/>
        <v>1</v>
      </c>
      <c r="O38" s="55">
        <f t="shared" si="25"/>
        <v>1</v>
      </c>
      <c r="P38" s="55">
        <f t="shared" si="25"/>
        <v>1</v>
      </c>
      <c r="Q38" s="55">
        <f t="shared" si="25"/>
        <v>1</v>
      </c>
      <c r="R38" s="55">
        <f t="shared" si="25"/>
        <v>1</v>
      </c>
      <c r="S38" s="55">
        <f t="shared" si="25"/>
        <v>1</v>
      </c>
      <c r="T38" s="55">
        <f t="shared" si="25"/>
        <v>1</v>
      </c>
      <c r="U38" s="55">
        <f t="shared" si="25"/>
        <v>1</v>
      </c>
      <c r="V38" s="55">
        <f t="shared" si="25"/>
        <v>1</v>
      </c>
      <c r="W38" s="55">
        <f t="shared" si="25"/>
        <v>1</v>
      </c>
      <c r="X38" s="55">
        <f t="shared" si="25"/>
        <v>1</v>
      </c>
      <c r="Y38" s="55">
        <f t="shared" si="25"/>
        <v>1</v>
      </c>
      <c r="Z38" s="55">
        <f t="shared" si="25"/>
        <v>1</v>
      </c>
      <c r="AA38" s="55">
        <f t="shared" si="25"/>
        <v>1</v>
      </c>
      <c r="AB38" s="55">
        <f t="shared" si="25"/>
        <v>1</v>
      </c>
      <c r="AC38" s="55">
        <f t="shared" si="25"/>
        <v>1</v>
      </c>
      <c r="AD38" s="55">
        <f t="shared" si="25"/>
        <v>1</v>
      </c>
      <c r="AE38" s="55">
        <f t="shared" si="25"/>
        <v>1</v>
      </c>
      <c r="AF38" s="55">
        <f t="shared" si="25"/>
        <v>1</v>
      </c>
      <c r="AG38" s="55">
        <f t="shared" si="25"/>
        <v>1</v>
      </c>
    </row>
    <row r="39" spans="1:48" s="1" customFormat="1" ht="14" outlineLevel="1">
      <c r="C39" s="1" t="s">
        <v>28</v>
      </c>
      <c r="D39" s="55">
        <f t="shared" ref="D39:AG39" si="26">COUNTIF(D8:D23,"3－")</f>
        <v>1</v>
      </c>
      <c r="E39" s="55">
        <f t="shared" si="26"/>
        <v>1</v>
      </c>
      <c r="F39" s="55">
        <f t="shared" si="26"/>
        <v>1</v>
      </c>
      <c r="G39" s="55">
        <f t="shared" si="26"/>
        <v>1</v>
      </c>
      <c r="H39" s="55">
        <f t="shared" si="26"/>
        <v>1</v>
      </c>
      <c r="I39" s="55">
        <f t="shared" si="26"/>
        <v>1</v>
      </c>
      <c r="J39" s="55">
        <f t="shared" si="26"/>
        <v>1</v>
      </c>
      <c r="K39" s="55">
        <f t="shared" si="26"/>
        <v>1</v>
      </c>
      <c r="L39" s="55">
        <f t="shared" si="26"/>
        <v>1</v>
      </c>
      <c r="M39" s="55">
        <f t="shared" si="26"/>
        <v>1</v>
      </c>
      <c r="N39" s="55">
        <f t="shared" si="26"/>
        <v>1</v>
      </c>
      <c r="O39" s="55">
        <f t="shared" si="26"/>
        <v>1</v>
      </c>
      <c r="P39" s="55">
        <f t="shared" si="26"/>
        <v>1</v>
      </c>
      <c r="Q39" s="55">
        <f t="shared" si="26"/>
        <v>1</v>
      </c>
      <c r="R39" s="55">
        <f t="shared" si="26"/>
        <v>1</v>
      </c>
      <c r="S39" s="55">
        <f t="shared" si="26"/>
        <v>1</v>
      </c>
      <c r="T39" s="55">
        <f t="shared" si="26"/>
        <v>1</v>
      </c>
      <c r="U39" s="55">
        <f t="shared" si="26"/>
        <v>1</v>
      </c>
      <c r="V39" s="55">
        <f t="shared" si="26"/>
        <v>1</v>
      </c>
      <c r="W39" s="55">
        <f t="shared" si="26"/>
        <v>1</v>
      </c>
      <c r="X39" s="55">
        <f t="shared" si="26"/>
        <v>1</v>
      </c>
      <c r="Y39" s="55">
        <f t="shared" si="26"/>
        <v>1</v>
      </c>
      <c r="Z39" s="55">
        <f t="shared" si="26"/>
        <v>1</v>
      </c>
      <c r="AA39" s="55">
        <f t="shared" si="26"/>
        <v>1</v>
      </c>
      <c r="AB39" s="55">
        <f t="shared" si="26"/>
        <v>1</v>
      </c>
      <c r="AC39" s="55">
        <f t="shared" si="26"/>
        <v>1</v>
      </c>
      <c r="AD39" s="55">
        <f t="shared" si="26"/>
        <v>1</v>
      </c>
      <c r="AE39" s="55">
        <f t="shared" si="26"/>
        <v>1</v>
      </c>
      <c r="AF39" s="55">
        <f t="shared" si="26"/>
        <v>1</v>
      </c>
      <c r="AG39" s="55">
        <f t="shared" si="26"/>
        <v>1</v>
      </c>
    </row>
    <row r="40" spans="1:48" s="1" customFormat="1" ht="14" outlineLevel="1"/>
    <row r="41" spans="1:48" s="1" customFormat="1" ht="14"/>
    <row r="42" spans="1:48" s="1" customFormat="1" ht="14"/>
    <row r="43" spans="1:48" s="1" customFormat="1" ht="14">
      <c r="AM43"/>
      <c r="AN43"/>
      <c r="AO43"/>
      <c r="AP43"/>
      <c r="AQ43"/>
      <c r="AR43"/>
      <c r="AS43"/>
      <c r="AT43"/>
      <c r="AU43"/>
      <c r="AV43"/>
    </row>
  </sheetData>
  <mergeCells count="49">
    <mergeCell ref="Y1:AG1"/>
    <mergeCell ref="AH1:AK1"/>
    <mergeCell ref="A2:C2"/>
    <mergeCell ref="E2:J2"/>
    <mergeCell ref="Y2:AG2"/>
    <mergeCell ref="AH2:AK2"/>
    <mergeCell ref="AH4:AJ4"/>
    <mergeCell ref="A24:C24"/>
    <mergeCell ref="A4:A7"/>
    <mergeCell ref="B4:B7"/>
    <mergeCell ref="C4:C6"/>
    <mergeCell ref="D4:J4"/>
    <mergeCell ref="K4:Q4"/>
    <mergeCell ref="R4:X4"/>
    <mergeCell ref="Y4:AE4"/>
    <mergeCell ref="AF4:AG4"/>
    <mergeCell ref="D25:D30"/>
    <mergeCell ref="E25:E30"/>
    <mergeCell ref="F25:F30"/>
    <mergeCell ref="G25:G30"/>
    <mergeCell ref="H25:H30"/>
    <mergeCell ref="I25:I30"/>
    <mergeCell ref="J25:J30"/>
    <mergeCell ref="K25:K30"/>
    <mergeCell ref="L25:L30"/>
    <mergeCell ref="M25:M30"/>
    <mergeCell ref="V25:V30"/>
    <mergeCell ref="W25:W30"/>
    <mergeCell ref="N25:N30"/>
    <mergeCell ref="O25:O30"/>
    <mergeCell ref="P25:P30"/>
    <mergeCell ref="Q25:Q30"/>
    <mergeCell ref="R25:R30"/>
    <mergeCell ref="A25:B30"/>
    <mergeCell ref="AH25:AK30"/>
    <mergeCell ref="M1:Q2"/>
    <mergeCell ref="AC25:AC30"/>
    <mergeCell ref="AD25:AD30"/>
    <mergeCell ref="AE25:AE30"/>
    <mergeCell ref="AF25:AF30"/>
    <mergeCell ref="AK4:AK7"/>
    <mergeCell ref="X25:X30"/>
    <mergeCell ref="Y25:Y30"/>
    <mergeCell ref="Z25:Z30"/>
    <mergeCell ref="AA25:AA30"/>
    <mergeCell ref="AB25:AB30"/>
    <mergeCell ref="S25:S30"/>
    <mergeCell ref="T25:T30"/>
    <mergeCell ref="U25:U30"/>
  </mergeCells>
  <phoneticPr fontId="114"/>
  <conditionalFormatting sqref="D8">
    <cfRule type="expression" dxfId="7425" priority="353">
      <formula>COUNTIF(D8,"*有*")</formula>
    </cfRule>
  </conditionalFormatting>
  <conditionalFormatting sqref="D18:D20">
    <cfRule type="expression" dxfId="7424" priority="541" stopIfTrue="1">
      <formula>AND(WEEKDAY(D$5)=1)</formula>
    </cfRule>
  </conditionalFormatting>
  <conditionalFormatting sqref="D21 V21:Z21">
    <cfRule type="expression" dxfId="7423" priority="288">
      <formula>AND(WEEKDAY(D$5)=1)</formula>
    </cfRule>
  </conditionalFormatting>
  <conditionalFormatting sqref="D21">
    <cfRule type="expression" dxfId="7422" priority="289">
      <formula>COUNTIF(D21,"*有*")</formula>
    </cfRule>
    <cfRule type="expression" dxfId="7421" priority="277">
      <formula>COUNTIF(D21,"*有*")</formula>
    </cfRule>
  </conditionalFormatting>
  <conditionalFormatting sqref="D11:E12">
    <cfRule type="expression" dxfId="7420" priority="551" stopIfTrue="1">
      <formula>AND(WEEKDAY(D$5)=1)</formula>
    </cfRule>
  </conditionalFormatting>
  <conditionalFormatting sqref="D21:G21">
    <cfRule type="expression" dxfId="7419" priority="643" stopIfTrue="1">
      <formula>AND(WEEKDAY(D$5)=1)</formula>
    </cfRule>
  </conditionalFormatting>
  <conditionalFormatting sqref="D15:I16">
    <cfRule type="expression" dxfId="7418" priority="632" stopIfTrue="1">
      <formula>AND(WEEKDAY(D$5)=1)</formula>
    </cfRule>
  </conditionalFormatting>
  <conditionalFormatting sqref="D14:M14">
    <cfRule type="expression" dxfId="7417" priority="563" stopIfTrue="1">
      <formula>AND(WEEKDAY(D$5)=1)</formula>
    </cfRule>
  </conditionalFormatting>
  <conditionalFormatting sqref="D20:P20">
    <cfRule type="expression" dxfId="7416" priority="619" stopIfTrue="1">
      <formula>AND(WEEKDAY(D$5)=1)</formula>
    </cfRule>
  </conditionalFormatting>
  <conditionalFormatting sqref="D5:AG7">
    <cfRule type="expression" dxfId="7415" priority="644" stopIfTrue="1">
      <formula>AND(WEEKDAY(D$5)=1)</formula>
    </cfRule>
  </conditionalFormatting>
  <conditionalFormatting sqref="D23:AG23">
    <cfRule type="expression" dxfId="7414" priority="658" stopIfTrue="1">
      <formula>AND(WEEKDAY(D$5)=1)</formula>
    </cfRule>
    <cfRule type="expression" dxfId="7413" priority="657">
      <formula>AND(WEEKDAY(D$5)=1)</formula>
    </cfRule>
  </conditionalFormatting>
  <conditionalFormatting sqref="E8">
    <cfRule type="expression" dxfId="7412" priority="405" stopIfTrue="1">
      <formula>AND(WEEKDAY(E$5)=1)</formula>
    </cfRule>
  </conditionalFormatting>
  <conditionalFormatting sqref="E18:E19">
    <cfRule type="expression" dxfId="7411" priority="570" stopIfTrue="1">
      <formula>AND(WEEKDAY(E$5)=1)</formula>
    </cfRule>
  </conditionalFormatting>
  <conditionalFormatting sqref="E21">
    <cfRule type="expression" dxfId="7410" priority="278" stopIfTrue="1">
      <formula>AND(WEEKDAY(E$5)=1)</formula>
    </cfRule>
  </conditionalFormatting>
  <conditionalFormatting sqref="E18:F18">
    <cfRule type="expression" dxfId="7409" priority="586" stopIfTrue="1">
      <formula>AND(WEEKDAY(E$5)=1)</formula>
    </cfRule>
  </conditionalFormatting>
  <conditionalFormatting sqref="E10:H10">
    <cfRule type="expression" dxfId="7408" priority="399" stopIfTrue="1">
      <formula>AND(WEEKDAY(E$5)=1)</formula>
    </cfRule>
  </conditionalFormatting>
  <conditionalFormatting sqref="F9">
    <cfRule type="expression" dxfId="7407" priority="531" stopIfTrue="1">
      <formula>AND(WEEKDAY(F$5)=1)</formula>
    </cfRule>
  </conditionalFormatting>
  <conditionalFormatting sqref="F19">
    <cfRule type="expression" dxfId="7406" priority="398" stopIfTrue="1">
      <formula>AND(WEEKDAY(F$5)=1)</formula>
    </cfRule>
  </conditionalFormatting>
  <conditionalFormatting sqref="F14:G15">
    <cfRule type="expression" dxfId="7405" priority="130" stopIfTrue="1">
      <formula>AND(WEEKDAY(F$5)=1)</formula>
    </cfRule>
  </conditionalFormatting>
  <conditionalFormatting sqref="F11:H12">
    <cfRule type="expression" dxfId="7404" priority="483" stopIfTrue="1">
      <formula>AND(WEEKDAY(F$5)=1)</formula>
    </cfRule>
  </conditionalFormatting>
  <conditionalFormatting sqref="F11:I11">
    <cfRule type="expression" dxfId="7403" priority="532" stopIfTrue="1">
      <formula>AND(WEEKDAY(F$5)=1)</formula>
    </cfRule>
  </conditionalFormatting>
  <conditionalFormatting sqref="F13:I15">
    <cfRule type="expression" dxfId="7402" priority="128" stopIfTrue="1">
      <formula>AND(WEEKDAY(F$5)=1)</formula>
    </cfRule>
  </conditionalFormatting>
  <conditionalFormatting sqref="F11:Q11">
    <cfRule type="expression" dxfId="7401" priority="66" stopIfTrue="1">
      <formula>AND(WEEKDAY(F$5)=1)</formula>
    </cfRule>
  </conditionalFormatting>
  <conditionalFormatting sqref="G17:G18">
    <cfRule type="expression" dxfId="7400" priority="432" stopIfTrue="1">
      <formula>AND(WEEKDAY(G$5)=1)</formula>
    </cfRule>
  </conditionalFormatting>
  <conditionalFormatting sqref="G18:G19">
    <cfRule type="expression" dxfId="7399" priority="636" stopIfTrue="1">
      <formula>AND(WEEKDAY(G$5)=1)</formula>
    </cfRule>
    <cfRule type="expression" dxfId="7398" priority="593" stopIfTrue="1">
      <formula>AND(WEEKDAY(G$5)=1)</formula>
    </cfRule>
  </conditionalFormatting>
  <conditionalFormatting sqref="G20:G21">
    <cfRule type="expression" dxfId="7397" priority="447" stopIfTrue="1">
      <formula>AND(WEEKDAY(G$5)=1)</formula>
    </cfRule>
  </conditionalFormatting>
  <conditionalFormatting sqref="G9:H9">
    <cfRule type="expression" dxfId="7396" priority="407" stopIfTrue="1">
      <formula>AND(WEEKDAY(G$5)=1)</formula>
    </cfRule>
  </conditionalFormatting>
  <conditionalFormatting sqref="G17:O17">
    <cfRule type="expression" dxfId="7395" priority="428" stopIfTrue="1">
      <formula>AND(WEEKDAY(G$5)=1)</formula>
    </cfRule>
  </conditionalFormatting>
  <conditionalFormatting sqref="H16">
    <cfRule type="expression" dxfId="7394" priority="92">
      <formula>AND(WEEKDAY(H$5)=1)</formula>
    </cfRule>
    <cfRule type="expression" dxfId="7393" priority="83">
      <formula>AND(WEEKDAY(H$5)=1)</formula>
    </cfRule>
  </conditionalFormatting>
  <conditionalFormatting sqref="H21">
    <cfRule type="expression" dxfId="7392" priority="127">
      <formula>AND(WEEKDAY(H$5)=1)</formula>
    </cfRule>
    <cfRule type="expression" dxfId="7391" priority="118">
      <formula>AND(WEEKDAY(H$5)=1)</formula>
    </cfRule>
  </conditionalFormatting>
  <conditionalFormatting sqref="H12:I12 D13:I16">
    <cfRule type="expression" dxfId="7390" priority="534" stopIfTrue="1">
      <formula>AND(WEEKDAY(D$5)=1)</formula>
    </cfRule>
  </conditionalFormatting>
  <conditionalFormatting sqref="H18:I21">
    <cfRule type="expression" dxfId="7389" priority="356" stopIfTrue="1">
      <formula>AND(WEEKDAY(H$5)=1)</formula>
    </cfRule>
  </conditionalFormatting>
  <conditionalFormatting sqref="H16:L16">
    <cfRule type="expression" dxfId="7388" priority="84" stopIfTrue="1">
      <formula>AND(WEEKDAY(H$5)=1)</formula>
    </cfRule>
    <cfRule type="expression" dxfId="7387" priority="74" stopIfTrue="1">
      <formula>AND(WEEKDAY(H$5)=1)</formula>
    </cfRule>
  </conditionalFormatting>
  <conditionalFormatting sqref="H16:L17">
    <cfRule type="expression" dxfId="7386" priority="93" stopIfTrue="1">
      <formula>AND(WEEKDAY(H$5)=1)</formula>
    </cfRule>
  </conditionalFormatting>
  <conditionalFormatting sqref="H21:L21">
    <cfRule type="expression" dxfId="7385" priority="109" stopIfTrue="1">
      <formula>AND(WEEKDAY(H$5)=1)</formula>
    </cfRule>
  </conditionalFormatting>
  <conditionalFormatting sqref="H21:Z21">
    <cfRule type="expression" dxfId="7384" priority="120" stopIfTrue="1">
      <formula>AND(WEEKDAY(H$5)=1)</formula>
    </cfRule>
  </conditionalFormatting>
  <conditionalFormatting sqref="I9:I12">
    <cfRule type="expression" dxfId="7383" priority="145" stopIfTrue="1">
      <formula>AND(WEEKDAY(I$5)=1)</formula>
    </cfRule>
  </conditionalFormatting>
  <conditionalFormatting sqref="I17">
    <cfRule type="expression" dxfId="7382" priority="575" stopIfTrue="1">
      <formula>AND(WEEKDAY(I$5)=1)</formula>
    </cfRule>
  </conditionalFormatting>
  <conditionalFormatting sqref="J16:J18">
    <cfRule type="expression" dxfId="7381" priority="587" stopIfTrue="1">
      <formula>AND(WEEKDAY(J$5)=1)</formula>
    </cfRule>
  </conditionalFormatting>
  <conditionalFormatting sqref="J16:J21">
    <cfRule type="expression" dxfId="7380" priority="76" stopIfTrue="1">
      <formula>AND(WEEKDAY(J$5)=1)</formula>
    </cfRule>
  </conditionalFormatting>
  <conditionalFormatting sqref="J15:K15 M15">
    <cfRule type="expression" dxfId="7379" priority="581" stopIfTrue="1">
      <formula>AND(WEEKDAY(J$5)=1)</formula>
    </cfRule>
  </conditionalFormatting>
  <conditionalFormatting sqref="J11:N14">
    <cfRule type="expression" dxfId="7378" priority="63" stopIfTrue="1">
      <formula>AND(WEEKDAY(J$5)=1)</formula>
    </cfRule>
  </conditionalFormatting>
  <conditionalFormatting sqref="J8:P8">
    <cfRule type="expression" dxfId="7377" priority="269" stopIfTrue="1">
      <formula>AND(WEEKDAY(J$5)=1)</formula>
    </cfRule>
  </conditionalFormatting>
  <conditionalFormatting sqref="J15:P15">
    <cfRule type="expression" dxfId="7376" priority="64" stopIfTrue="1">
      <formula>AND(WEEKDAY(J$5)=1)</formula>
    </cfRule>
  </conditionalFormatting>
  <conditionalFormatting sqref="J14:Q14">
    <cfRule type="expression" dxfId="7375" priority="45" stopIfTrue="1">
      <formula>AND(WEEKDAY(J$5)=1)</formula>
    </cfRule>
  </conditionalFormatting>
  <conditionalFormatting sqref="J21:T21">
    <cfRule type="expression" dxfId="7374" priority="611" stopIfTrue="1">
      <formula>AND(WEEKDAY(J$5)=1)</formula>
    </cfRule>
  </conditionalFormatting>
  <conditionalFormatting sqref="J21:Z21">
    <cfRule type="expression" dxfId="7373" priority="292" stopIfTrue="1">
      <formula>AND(WEEKDAY(J$5)=1)</formula>
    </cfRule>
  </conditionalFormatting>
  <conditionalFormatting sqref="K18:K19">
    <cfRule type="expression" dxfId="7372" priority="582" stopIfTrue="1">
      <formula>AND(WEEKDAY(K$5)=1)</formula>
    </cfRule>
  </conditionalFormatting>
  <conditionalFormatting sqref="K18:K21">
    <cfRule type="expression" dxfId="7371" priority="119" stopIfTrue="1">
      <formula>AND(WEEKDAY(K$5)=1)</formula>
    </cfRule>
  </conditionalFormatting>
  <conditionalFormatting sqref="K17:N17">
    <cfRule type="expression" dxfId="7370" priority="612" stopIfTrue="1">
      <formula>AND(WEEKDAY(K$5)=1)</formula>
    </cfRule>
  </conditionalFormatting>
  <conditionalFormatting sqref="L8 Q8:Z8 AA8:AA9 J8:K11 I9 L9:W9 Y9:Z9">
    <cfRule type="expression" dxfId="7369" priority="530" stopIfTrue="1">
      <formula>AND(WEEKDAY(I$5)=1)</formula>
    </cfRule>
  </conditionalFormatting>
  <conditionalFormatting sqref="L18:L19">
    <cfRule type="expression" dxfId="7368" priority="230" stopIfTrue="1">
      <formula>AND(WEEKDAY(L$5)=1)</formula>
    </cfRule>
  </conditionalFormatting>
  <conditionalFormatting sqref="L9:N9">
    <cfRule type="expression" dxfId="7367" priority="236" stopIfTrue="1">
      <formula>AND(WEEKDAY(L$5)=1)</formula>
    </cfRule>
  </conditionalFormatting>
  <conditionalFormatting sqref="L20:N20">
    <cfRule type="expression" dxfId="7366" priority="449" stopIfTrue="1">
      <formula>AND(WEEKDAY(L$5)=1)</formula>
    </cfRule>
  </conditionalFormatting>
  <conditionalFormatting sqref="L9:P10">
    <cfRule type="expression" dxfId="7365" priority="354" stopIfTrue="1">
      <formula>AND(WEEKDAY(L$5)=1)</formula>
    </cfRule>
  </conditionalFormatting>
  <conditionalFormatting sqref="L18:AB18">
    <cfRule type="expression" dxfId="7364" priority="172" stopIfTrue="1">
      <formula>AND(WEEKDAY(L$5)=1)</formula>
    </cfRule>
  </conditionalFormatting>
  <conditionalFormatting sqref="M8:P8">
    <cfRule type="expression" dxfId="7363" priority="268">
      <formula>AND(WEEKDAY(M$5)=1)</formula>
    </cfRule>
  </conditionalFormatting>
  <conditionalFormatting sqref="M16:P19">
    <cfRule type="expression" dxfId="7362" priority="544" stopIfTrue="1">
      <formula>AND(WEEKDAY(M$5)=1)</formula>
    </cfRule>
  </conditionalFormatting>
  <conditionalFormatting sqref="M19:S19">
    <cfRule type="expression" dxfId="7361" priority="155" stopIfTrue="1">
      <formula>AND(WEEKDAY(M$5)=1)</formula>
    </cfRule>
  </conditionalFormatting>
  <conditionalFormatting sqref="M15:AA15 J16:W16">
    <cfRule type="expression" dxfId="7360" priority="633" stopIfTrue="1">
      <formula>AND(WEEKDAY(J$5)=1)</formula>
    </cfRule>
  </conditionalFormatting>
  <conditionalFormatting sqref="N3">
    <cfRule type="expression" dxfId="7359" priority="645">
      <formula>AND(WEEKDAY(N$5)=1)</formula>
    </cfRule>
    <cfRule type="expression" dxfId="7358" priority="646" stopIfTrue="1">
      <formula>AND(WEEKDAY(N$5)=1)</formula>
    </cfRule>
  </conditionalFormatting>
  <conditionalFormatting sqref="N14:N15">
    <cfRule type="expression" dxfId="7357" priority="558" stopIfTrue="1">
      <formula>AND(WEEKDAY(N$5)=1)</formula>
    </cfRule>
  </conditionalFormatting>
  <conditionalFormatting sqref="N18:N20">
    <cfRule type="expression" dxfId="7356" priority="546" stopIfTrue="1">
      <formula>AND(WEEKDAY(N$5)=1)</formula>
    </cfRule>
  </conditionalFormatting>
  <conditionalFormatting sqref="N20:O21">
    <cfRule type="expression" dxfId="7355" priority="420" stopIfTrue="1">
      <formula>AND(WEEKDAY(N$5)=1)</formula>
    </cfRule>
  </conditionalFormatting>
  <conditionalFormatting sqref="N11:S12">
    <cfRule type="expression" dxfId="7354" priority="148" stopIfTrue="1">
      <formula>AND(WEEKDAY(N$5)=1)</formula>
    </cfRule>
  </conditionalFormatting>
  <conditionalFormatting sqref="O10:O15">
    <cfRule type="expression" dxfId="7353" priority="166" stopIfTrue="1">
      <formula>AND(WEEKDAY(O$5)=1)</formula>
    </cfRule>
  </conditionalFormatting>
  <conditionalFormatting sqref="O13:O15">
    <cfRule type="expression" dxfId="7352" priority="537" stopIfTrue="1">
      <formula>AND(WEEKDAY(O$5)=1)</formula>
    </cfRule>
  </conditionalFormatting>
  <conditionalFormatting sqref="O17:O20">
    <cfRule type="expression" dxfId="7351" priority="583" stopIfTrue="1">
      <formula>AND(WEEKDAY(O$5)=1)</formula>
    </cfRule>
  </conditionalFormatting>
  <conditionalFormatting sqref="O18:O19">
    <cfRule type="expression" dxfId="7350" priority="156" stopIfTrue="1">
      <formula>AND(WEEKDAY(O$5)=1)</formula>
    </cfRule>
  </conditionalFormatting>
  <conditionalFormatting sqref="O12:P12">
    <cfRule type="expression" dxfId="7349" priority="152" stopIfTrue="1">
      <formula>AND(WEEKDAY(O$5)=1)</formula>
    </cfRule>
  </conditionalFormatting>
  <conditionalFormatting sqref="P11:P15">
    <cfRule type="expression" dxfId="7348" priority="154" stopIfTrue="1">
      <formula>AND(WEEKDAY(P$5)=1)</formula>
    </cfRule>
  </conditionalFormatting>
  <conditionalFormatting sqref="P17:P21">
    <cfRule type="expression" dxfId="7347" priority="157" stopIfTrue="1">
      <formula>AND(WEEKDAY(P$5)=1)</formula>
    </cfRule>
  </conditionalFormatting>
  <conditionalFormatting sqref="P14:T14">
    <cfRule type="expression" dxfId="7346" priority="555" stopIfTrue="1">
      <formula>AND(WEEKDAY(P$5)=1)</formula>
    </cfRule>
  </conditionalFormatting>
  <conditionalFormatting sqref="P17:X17 Q19:Y19 R20:T21">
    <cfRule type="expression" dxfId="7345" priority="637" stopIfTrue="1">
      <formula>AND(WEEKDAY(P$5)=1)</formula>
    </cfRule>
  </conditionalFormatting>
  <conditionalFormatting sqref="Q14:Q15">
    <cfRule type="expression" dxfId="7344" priority="256" stopIfTrue="1">
      <formula>AND(WEEKDAY(Q$5)=1)</formula>
    </cfRule>
  </conditionalFormatting>
  <conditionalFormatting sqref="Q8:S9 L10:N10 P10:X10 L11:O11 Q11:S11 AA11:AA12 N12:S12 J13:M13 Q13:R13">
    <cfRule type="expression" dxfId="7343" priority="535" stopIfTrue="1">
      <formula>AND(WEEKDAY(J$5)=1)</formula>
    </cfRule>
  </conditionalFormatting>
  <conditionalFormatting sqref="Q13:S13">
    <cfRule type="expression" dxfId="7342" priority="12" stopIfTrue="1">
      <formula>AND(WEEKDAY(Q$5)=1)</formula>
    </cfRule>
  </conditionalFormatting>
  <conditionalFormatting sqref="Q20:T21">
    <cfRule type="expression" dxfId="7341" priority="193" stopIfTrue="1">
      <formula>AND(WEEKDAY(Q$5)=1)</formula>
    </cfRule>
  </conditionalFormatting>
  <conditionalFormatting sqref="Q17:U17">
    <cfRule type="expression" dxfId="7340" priority="425" stopIfTrue="1">
      <formula>AND(WEEKDAY(Q$5)=1)</formula>
    </cfRule>
  </conditionalFormatting>
  <conditionalFormatting sqref="Q19:Y19">
    <cfRule type="expression" dxfId="7339" priority="550" stopIfTrue="1">
      <formula>AND(WEEKDAY(Q$5)=1)</formula>
    </cfRule>
  </conditionalFormatting>
  <conditionalFormatting sqref="Q8:Z8 AG8:AG12 L9:Z10 AF9:AF11 AC10:AD11 AA8:AB12 AC12:AF12 Y11:Z11 AC8:AF8 D8:K22 L21:Z22 AA22:AG22 L12:Z18 AA15:AB20 L19:Y20 AC15:AF19 L11:W11 L8 AG19:AG20 AC21:AE21">
    <cfRule type="expression" dxfId="7338" priority="529">
      <formula>AND(WEEKDAY(D$5)=1)</formula>
    </cfRule>
  </conditionalFormatting>
  <conditionalFormatting sqref="Q18:Z18">
    <cfRule type="expression" dxfId="7337" priority="548" stopIfTrue="1">
      <formula>AND(WEEKDAY(Q$5)=1)</formula>
    </cfRule>
  </conditionalFormatting>
  <conditionalFormatting sqref="R20:W20">
    <cfRule type="expression" dxfId="7336" priority="540" stopIfTrue="1">
      <formula>AND(WEEKDAY(R$5)=1)</formula>
    </cfRule>
  </conditionalFormatting>
  <conditionalFormatting sqref="S20:Z20">
    <cfRule type="expression" dxfId="7335" priority="195" stopIfTrue="1">
      <formula>AND(WEEKDAY(S$5)=1)</formula>
    </cfRule>
  </conditionalFormatting>
  <conditionalFormatting sqref="T11:W13">
    <cfRule type="expression" dxfId="7334" priority="383" stopIfTrue="1">
      <formula>AND(WEEKDAY(T$5)=1)</formula>
    </cfRule>
  </conditionalFormatting>
  <conditionalFormatting sqref="T10:Z10">
    <cfRule type="expression" dxfId="7333" priority="1" stopIfTrue="1">
      <formula>AND(WEEKDAY(T$5)=1)</formula>
    </cfRule>
  </conditionalFormatting>
  <conditionalFormatting sqref="U8">
    <cfRule type="expression" dxfId="7332" priority="518" stopIfTrue="1">
      <formula>AND(WEEKDAY(U$5)=1)</formula>
    </cfRule>
  </conditionalFormatting>
  <conditionalFormatting sqref="U12">
    <cfRule type="expression" dxfId="7331" priority="538" stopIfTrue="1">
      <formula>AND(WEEKDAY(U$5)=1)</formula>
    </cfRule>
  </conditionalFormatting>
  <conditionalFormatting sqref="U14:U15">
    <cfRule type="expression" dxfId="7330" priority="557" stopIfTrue="1">
      <formula>AND(WEEKDAY(U$5)=1)</formula>
    </cfRule>
  </conditionalFormatting>
  <conditionalFormatting sqref="U21:W21">
    <cfRule type="expression" dxfId="7329" priority="390" stopIfTrue="1">
      <formula>AND(WEEKDAY(U$5)=1)</formula>
    </cfRule>
  </conditionalFormatting>
  <conditionalFormatting sqref="U9:Y9">
    <cfRule type="expression" dxfId="7328" priority="41" stopIfTrue="1">
      <formula>AND(WEEKDAY(U$5)=1)</formula>
    </cfRule>
  </conditionalFormatting>
  <conditionalFormatting sqref="U13:Y13">
    <cfRule type="expression" dxfId="7327" priority="382" stopIfTrue="1">
      <formula>AND(WEEKDAY(U$5)=1)</formula>
    </cfRule>
  </conditionalFormatting>
  <conditionalFormatting sqref="V17:V18">
    <cfRule type="expression" dxfId="7326" priority="427" stopIfTrue="1">
      <formula>AND(WEEKDAY(V$5)=1)</formula>
    </cfRule>
  </conditionalFormatting>
  <conditionalFormatting sqref="V12:Y12">
    <cfRule type="expression" dxfId="7325" priority="486" stopIfTrue="1">
      <formula>AND(WEEKDAY(V$5)=1)</formula>
    </cfRule>
  </conditionalFormatting>
  <conditionalFormatting sqref="V14:Y14">
    <cfRule type="expression" dxfId="7324" priority="609" stopIfTrue="1">
      <formula>AND(WEEKDAY(V$5)=1)</formula>
    </cfRule>
  </conditionalFormatting>
  <conditionalFormatting sqref="V14:Z15 G19 Z17:AA18 T17:Y17 I16:I17 AC19:AE19 U18:Y19 V8:Z8 AA8:AA9 AE17:AF17 D17:H17 D9:E9 D10 AB15:AC15 T15:T16 U16:W16">
    <cfRule type="expression" dxfId="7323" priority="617">
      <formula>AND(WEEKDAY(D$5)=1)</formula>
    </cfRule>
  </conditionalFormatting>
  <conditionalFormatting sqref="V21:Z21 D21">
    <cfRule type="expression" dxfId="7322" priority="300">
      <formula>AND(WEEKDAY(D$5)=1)</formula>
    </cfRule>
  </conditionalFormatting>
  <conditionalFormatting sqref="W21">
    <cfRule type="expression" dxfId="7321" priority="11" stopIfTrue="1">
      <formula>AND(WEEKDAY(W$5)=1)</formula>
    </cfRule>
  </conditionalFormatting>
  <conditionalFormatting sqref="W17:AB17">
    <cfRule type="expression" dxfId="7320" priority="467" stopIfTrue="1">
      <formula>AND(WEEKDAY(W$5)=1)</formula>
    </cfRule>
  </conditionalFormatting>
  <conditionalFormatting sqref="X20:Y21">
    <cfRule type="expression" dxfId="7319" priority="376" stopIfTrue="1">
      <formula>AND(WEEKDAY(X$5)=1)</formula>
    </cfRule>
  </conditionalFormatting>
  <conditionalFormatting sqref="X16:AD16">
    <cfRule type="expression" dxfId="7318" priority="336" stopIfTrue="1">
      <formula>AND(WEEKDAY(X$5)=1)</formula>
    </cfRule>
  </conditionalFormatting>
  <conditionalFormatting sqref="Y14">
    <cfRule type="expression" dxfId="7317" priority="346" stopIfTrue="1">
      <formula>AND(WEEKDAY(Y$5)=1)</formula>
    </cfRule>
  </conditionalFormatting>
  <conditionalFormatting sqref="Y11:Z11">
    <cfRule type="expression" dxfId="7316" priority="509" stopIfTrue="1">
      <formula>AND(WEEKDAY(Y$5)=1)</formula>
    </cfRule>
  </conditionalFormatting>
  <conditionalFormatting sqref="Y16:Z16 AB13:AG14">
    <cfRule type="expression" dxfId="7315" priority="335">
      <formula>AND(WEEKDAY(Y$5)=1)</formula>
    </cfRule>
  </conditionalFormatting>
  <conditionalFormatting sqref="Y17:Z17">
    <cfRule type="expression" dxfId="7314" priority="577" stopIfTrue="1">
      <formula>AND(WEEKDAY(Y$5)=1)</formula>
    </cfRule>
  </conditionalFormatting>
  <conditionalFormatting sqref="Y21:Z21">
    <cfRule type="expression" dxfId="7313" priority="352">
      <formula>AND(WEEKDAY(Y$5)=1)</formula>
    </cfRule>
    <cfRule type="expression" dxfId="7312" priority="351" stopIfTrue="1">
      <formula>AND(WEEKDAY(Y$5)=1)</formula>
    </cfRule>
  </conditionalFormatting>
  <conditionalFormatting sqref="Y16:AB16">
    <cfRule type="expression" dxfId="7311" priority="333" stopIfTrue="1">
      <formula>AND(WEEKDAY(Y$5)=1)</formula>
    </cfRule>
  </conditionalFormatting>
  <conditionalFormatting sqref="Z9:Z10">
    <cfRule type="expression" dxfId="7310" priority="2">
      <formula>AND(WEEKDAY(Z$5)=1)</formula>
    </cfRule>
  </conditionalFormatting>
  <conditionalFormatting sqref="Z12:Z14">
    <cfRule type="expression" dxfId="7309" priority="21" stopIfTrue="1">
      <formula>AND(WEEKDAY(Z$5)=1)</formula>
    </cfRule>
  </conditionalFormatting>
  <conditionalFormatting sqref="Z19:Z20">
    <cfRule type="expression" dxfId="7308" priority="229">
      <formula>AND(WEEKDAY(Z$5)=1)</formula>
    </cfRule>
    <cfRule type="expression" dxfId="7307" priority="18" stopIfTrue="1">
      <formula>AND(WEEKDAY(Z$5)=1)</formula>
    </cfRule>
    <cfRule type="expression" dxfId="7306" priority="20">
      <formula>AND(WEEKDAY(Z$5)=1)</formula>
    </cfRule>
  </conditionalFormatting>
  <conditionalFormatting sqref="Z21">
    <cfRule type="expression" dxfId="7305" priority="378" stopIfTrue="1">
      <formula>AND(WEEKDAY(Z$5)=1)</formula>
    </cfRule>
  </conditionalFormatting>
  <conditionalFormatting sqref="AA10:AA13">
    <cfRule type="expression" dxfId="7304" priority="7" stopIfTrue="1">
      <formula>AND(WEEKDAY(AA$5)=1)</formula>
    </cfRule>
  </conditionalFormatting>
  <conditionalFormatting sqref="AA13">
    <cfRule type="expression" dxfId="7303" priority="10">
      <formula>AND(WEEKDAY(AA$5)=1)</formula>
    </cfRule>
  </conditionalFormatting>
  <conditionalFormatting sqref="AA14">
    <cfRule type="expression" dxfId="7302" priority="6">
      <formula>AND(WEEKDAY(AA$5)=1)</formula>
    </cfRule>
  </conditionalFormatting>
  <conditionalFormatting sqref="AA17:AA19">
    <cfRule type="expression" dxfId="7301" priority="578" stopIfTrue="1">
      <formula>AND(WEEKDAY(AA$5)=1)</formula>
    </cfRule>
  </conditionalFormatting>
  <conditionalFormatting sqref="AA18:AA21">
    <cfRule type="expression" dxfId="7300" priority="30" stopIfTrue="1">
      <formula>AND(WEEKDAY(AA$5)=1)</formula>
    </cfRule>
  </conditionalFormatting>
  <conditionalFormatting sqref="AA21:AB21">
    <cfRule type="expression" dxfId="7299" priority="27">
      <formula>AND(WEEKDAY(AA$5)=1)</formula>
    </cfRule>
  </conditionalFormatting>
  <conditionalFormatting sqref="AA14:AG14">
    <cfRule type="expression" dxfId="7298" priority="308" stopIfTrue="1">
      <formula>AND(WEEKDAY(AA$5)=1)</formula>
    </cfRule>
    <cfRule type="expression" dxfId="7297" priority="350" stopIfTrue="1">
      <formula>AND(WEEKDAY(AA$5)=1)</formula>
    </cfRule>
  </conditionalFormatting>
  <conditionalFormatting sqref="AB9:AB13">
    <cfRule type="expression" dxfId="7296" priority="478" stopIfTrue="1">
      <formula>AND(WEEKDAY(AB$5)=1)</formula>
    </cfRule>
  </conditionalFormatting>
  <conditionalFormatting sqref="AB16:AB20">
    <cfRule type="expression" dxfId="7295" priority="543" stopIfTrue="1">
      <formula>AND(WEEKDAY(AB$5)=1)</formula>
    </cfRule>
  </conditionalFormatting>
  <conditionalFormatting sqref="AB19:AB21">
    <cfRule type="expression" dxfId="7294" priority="28" stopIfTrue="1">
      <formula>AND(WEEKDAY(AB$5)=1)</formula>
    </cfRule>
  </conditionalFormatting>
  <conditionalFormatting sqref="AB10:AD10">
    <cfRule type="expression" dxfId="7293" priority="495" stopIfTrue="1">
      <formula>AND(WEEKDAY(AB$5)=1)</formula>
    </cfRule>
  </conditionalFormatting>
  <conditionalFormatting sqref="AB17:AD17">
    <cfRule type="expression" dxfId="7292" priority="579" stopIfTrue="1">
      <formula>AND(WEEKDAY(AB$5)=1)</formula>
    </cfRule>
  </conditionalFormatting>
  <conditionalFormatting sqref="AB12:AF12">
    <cfRule type="expression" dxfId="7291" priority="526" stopIfTrue="1">
      <formula>AND(WEEKDAY(AB$5)=1)</formula>
    </cfRule>
  </conditionalFormatting>
  <conditionalFormatting sqref="AB8:AG8 D22:AG22">
    <cfRule type="expression" dxfId="7290" priority="497" stopIfTrue="1">
      <formula>AND(WEEKDAY(D$5)=1)</formula>
    </cfRule>
  </conditionalFormatting>
  <conditionalFormatting sqref="AB19:AG19">
    <cfRule type="expression" dxfId="7289" priority="186" stopIfTrue="1">
      <formula>AND(WEEKDAY(AB$5)=1)</formula>
    </cfRule>
  </conditionalFormatting>
  <conditionalFormatting sqref="AC9">
    <cfRule type="expression" dxfId="7288" priority="210" stopIfTrue="1">
      <formula>AND(WEEKDAY(AC$5)=1)</formula>
    </cfRule>
  </conditionalFormatting>
  <conditionalFormatting sqref="AC11">
    <cfRule type="expression" dxfId="7287" priority="218" stopIfTrue="1">
      <formula>AND(WEEKDAY(AC$5)=1)</formula>
    </cfRule>
  </conditionalFormatting>
  <conditionalFormatting sqref="AC16:AC17">
    <cfRule type="expression" dxfId="7286" priority="413" stopIfTrue="1">
      <formula>AND(WEEKDAY(AC$5)=1)</formula>
    </cfRule>
  </conditionalFormatting>
  <conditionalFormatting sqref="AC9:AD9">
    <cfRule type="expression" dxfId="7285" priority="211">
      <formula>AND(WEEKDAY(AC$5)=1)</formula>
    </cfRule>
    <cfRule type="expression" dxfId="7284" priority="212" stopIfTrue="1">
      <formula>AND(WEEKDAY(AC$5)=1)</formula>
    </cfRule>
    <cfRule type="expression" dxfId="7283" priority="213">
      <formula>AND(WEEKDAY(AC$5)=1)</formula>
    </cfRule>
  </conditionalFormatting>
  <conditionalFormatting sqref="AC11:AD11">
    <cfRule type="expression" dxfId="7282" priority="219">
      <formula>AND(WEEKDAY(AC$5)=1)</formula>
    </cfRule>
  </conditionalFormatting>
  <conditionalFormatting sqref="AC14:AD14">
    <cfRule type="expression" dxfId="7281" priority="331">
      <formula>AND(WEEKDAY(AC$5)=1)</formula>
    </cfRule>
  </conditionalFormatting>
  <conditionalFormatting sqref="AC19:AE19">
    <cfRule type="expression" dxfId="7280" priority="572" stopIfTrue="1">
      <formula>AND(WEEKDAY(AC$5)=1)</formula>
    </cfRule>
  </conditionalFormatting>
  <conditionalFormatting sqref="AC20:AE21">
    <cfRule type="expression" dxfId="7279" priority="42" stopIfTrue="1">
      <formula>AND(WEEKDAY(AC$5)=1)</formula>
    </cfRule>
  </conditionalFormatting>
  <conditionalFormatting sqref="AC20:AF20">
    <cfRule type="expression" dxfId="7278" priority="216">
      <formula>AND(WEEKDAY(AC$5)=1)</formula>
    </cfRule>
  </conditionalFormatting>
  <conditionalFormatting sqref="AC13:AG13">
    <cfRule type="expression" dxfId="7277" priority="392" stopIfTrue="1">
      <formula>AND(WEEKDAY(AC$5)=1)</formula>
    </cfRule>
  </conditionalFormatting>
  <conditionalFormatting sqref="AD15">
    <cfRule type="expression" dxfId="7276" priority="584" stopIfTrue="1">
      <formula>AND(WEEKDAY(AD$5)=1)</formula>
    </cfRule>
  </conditionalFormatting>
  <conditionalFormatting sqref="AD24">
    <cfRule type="expression" dxfId="7275" priority="651" stopIfTrue="1">
      <formula>AND(WEEKDAY(AD$5)=1)</formula>
    </cfRule>
  </conditionalFormatting>
  <conditionalFormatting sqref="AD17:AF17">
    <cfRule type="expression" dxfId="7274" priority="435" stopIfTrue="1">
      <formula>AND(WEEKDAY(AD$5)=1)</formula>
    </cfRule>
  </conditionalFormatting>
  <conditionalFormatting sqref="AE9">
    <cfRule type="expression" dxfId="7273" priority="35">
      <formula>AND(WEEKDAY(AE$5)=1)</formula>
    </cfRule>
    <cfRule type="expression" dxfId="7272" priority="37" stopIfTrue="1">
      <formula>AND(WEEKDAY(AE$5)=1)</formula>
    </cfRule>
    <cfRule type="expression" dxfId="7271" priority="38">
      <formula>AND(WEEKDAY(AE$5)=1)</formula>
    </cfRule>
  </conditionalFormatting>
  <conditionalFormatting sqref="AE9:AE10">
    <cfRule type="expression" dxfId="7270" priority="32" stopIfTrue="1">
      <formula>AND(WEEKDAY(AE$5)=1)</formula>
    </cfRule>
  </conditionalFormatting>
  <conditionalFormatting sqref="AE10">
    <cfRule type="expression" dxfId="7269" priority="31">
      <formula>AND(WEEKDAY(AE$5)=1)</formula>
    </cfRule>
  </conditionalFormatting>
  <conditionalFormatting sqref="AE18">
    <cfRule type="expression" dxfId="7268" priority="43" stopIfTrue="1">
      <formula>AND(WEEKDAY(AE$5)=1)</formula>
    </cfRule>
  </conditionalFormatting>
  <conditionalFormatting sqref="AE9:AG9">
    <cfRule type="expression" dxfId="7267" priority="39" stopIfTrue="1">
      <formula>AND(WEEKDAY(AE$5)=1)</formula>
    </cfRule>
    <cfRule type="expression" dxfId="7266" priority="40">
      <formula>AND(WEEKDAY(AE$5)=1)</formula>
    </cfRule>
  </conditionalFormatting>
  <conditionalFormatting sqref="AE14:AG14">
    <cfRule type="expression" dxfId="7265" priority="307">
      <formula>AND(WEEKDAY(AE$5)=1)</formula>
    </cfRule>
    <cfRule type="expression" dxfId="7264" priority="305" stopIfTrue="1">
      <formula>AND(WEEKDAY(AE$5)=1)</formula>
    </cfRule>
  </conditionalFormatting>
  <conditionalFormatting sqref="AF10:AF11 AG10:AG12 AC11:AD11 T8:T9">
    <cfRule type="expression" dxfId="7263" priority="528" stopIfTrue="1">
      <formula>AND(WEEKDAY(T$5)=1)</formula>
    </cfRule>
  </conditionalFormatting>
  <conditionalFormatting sqref="AF9:AG9">
    <cfRule type="expression" dxfId="7262" priority="182" stopIfTrue="1">
      <formula>AND(WEEKDAY(AF$5)=1)</formula>
    </cfRule>
    <cfRule type="expression" dxfId="7261" priority="183">
      <formula>AND(WEEKDAY(AF$5)=1)</formula>
    </cfRule>
    <cfRule type="expression" dxfId="7260" priority="184" stopIfTrue="1">
      <formula>AND(WEEKDAY(AF$5)=1)</formula>
    </cfRule>
  </conditionalFormatting>
  <conditionalFormatting sqref="AF11:AG11">
    <cfRule type="expression" dxfId="7259" priority="190" stopIfTrue="1">
      <formula>AND(WEEKDAY(AF$5)=1)</formula>
    </cfRule>
    <cfRule type="expression" dxfId="7258" priority="192">
      <formula>AND(WEEKDAY(AF$5)=1)</formula>
    </cfRule>
    <cfRule type="expression" dxfId="7257" priority="311">
      <formula>AND(WEEKDAY(AF$5)=1)</formula>
    </cfRule>
    <cfRule type="expression" dxfId="7256" priority="310" stopIfTrue="1">
      <formula>AND(WEEKDAY(AF$5)=1)</formula>
    </cfRule>
  </conditionalFormatting>
  <conditionalFormatting sqref="AF19:AG19">
    <cfRule type="expression" dxfId="7255" priority="185">
      <formula>AND(WEEKDAY(AF$5)=1)</formula>
    </cfRule>
    <cfRule type="expression" dxfId="7254" priority="187">
      <formula>AND(WEEKDAY(AF$5)=1)</formula>
    </cfRule>
  </conditionalFormatting>
  <conditionalFormatting sqref="AF19:AG20">
    <cfRule type="expression" dxfId="7253" priority="188" stopIfTrue="1">
      <formula>AND(WEEKDAY(AF$5)=1)</formula>
    </cfRule>
  </conditionalFormatting>
  <conditionalFormatting sqref="AF21:AG21">
    <cfRule type="expression" dxfId="7252" priority="24" stopIfTrue="1">
      <formula>AND(WEEKDAY(AF$5)=1)</formula>
    </cfRule>
    <cfRule type="expression" dxfId="7251" priority="23">
      <formula>AND(WEEKDAY(AF$5)=1)</formula>
    </cfRule>
  </conditionalFormatting>
  <conditionalFormatting sqref="AG13">
    <cfRule type="expression" dxfId="7250" priority="16" stopIfTrue="1">
      <formula>AND(WEEKDAY(AG$5)=1)</formula>
    </cfRule>
    <cfRule type="expression" dxfId="7249" priority="15">
      <formula>AND(WEEKDAY(AG$5)=1)</formula>
    </cfRule>
    <cfRule type="expression" dxfId="7248" priority="14" stopIfTrue="1">
      <formula>AND(WEEKDAY(AG$5)=1)</formula>
    </cfRule>
  </conditionalFormatting>
  <conditionalFormatting sqref="AG15:AG18">
    <cfRule type="expression" dxfId="7247" priority="4">
      <formula>AND(WEEKDAY(AG$5)=1)</formula>
    </cfRule>
  </conditionalFormatting>
  <conditionalFormatting sqref="AG18">
    <cfRule type="expression" dxfId="7246" priority="5" stopIfTrue="1">
      <formula>AND(WEEKDAY(AG$5)=1)</formula>
    </cfRule>
  </conditionalFormatting>
  <conditionalFormatting sqref="AH8:AJ23 AM8:AM24">
    <cfRule type="cellIs" dxfId="7245" priority="687" stopIfTrue="1" operator="equal">
      <formula>0</formula>
    </cfRule>
  </conditionalFormatting>
  <dataValidations count="2">
    <dataValidation type="list" allowBlank="1" showInputMessage="1" showErrorMessage="1" sqref="N3 X12 AA14 D23:AC23 AE23:AG23 X8:X10 X14:X22 AA8:AA12 AD8:AD24 AE8:AE10 AE12:AE22 D8:W22 Y8:Z22 AF8:AG22 AA15:AC22 AB8:AC14" xr:uid="{00000000-0002-0000-4200-000000000000}">
      <formula1>"ヤ,2早,3早,2オ,3オ,2－,3－,－,日,有,2,3,事,ﾍﾙ,ｹｱ,6:00,6:30,7:00,8:30,8:00,10:00,研"</formula1>
    </dataValidation>
    <dataValidation type="list" allowBlank="1" showInputMessage="1" showErrorMessage="1" sqref="X13 AA13" xr:uid="{00000000-0002-0000-4200-000001000000}">
      <formula1>"ヤ,2早,3早,2オ,3オ,2－,3－,－,日,特,有,2,3,事,ﾍﾙ,ｹｱ,6:00,6:30,7:00,8:30,8:00,10:00,研"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W45"/>
  <sheetViews>
    <sheetView workbookViewId="0">
      <selection activeCell="V18" sqref="V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2022</v>
      </c>
      <c r="B1" s="3" t="s">
        <v>0</v>
      </c>
      <c r="C1" s="3"/>
      <c r="D1" s="3"/>
      <c r="E1" s="3"/>
      <c r="F1" s="3"/>
      <c r="G1" s="3"/>
      <c r="K1" s="244"/>
      <c r="L1" s="244"/>
      <c r="M1" s="1345" t="s">
        <v>200</v>
      </c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233"/>
      <c r="O3" s="296"/>
      <c r="P3" s="8"/>
      <c r="Q3" s="8"/>
      <c r="R3" s="8"/>
      <c r="S3" s="8"/>
      <c r="T3" s="233"/>
      <c r="U3" s="342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44896</v>
      </c>
      <c r="E5" s="11">
        <f>DATE($A$1,$D$2,2)</f>
        <v>44897</v>
      </c>
      <c r="F5" s="11">
        <f>DATE($A$1,$D$2,3)</f>
        <v>44898</v>
      </c>
      <c r="G5" s="11">
        <f>DATE($A$1,$D$2,4)</f>
        <v>44899</v>
      </c>
      <c r="H5" s="11">
        <f>DATE($A$1,$D$2,5)</f>
        <v>44900</v>
      </c>
      <c r="I5" s="11">
        <f>DATE($A$1,$D$2,6)</f>
        <v>44901</v>
      </c>
      <c r="J5" s="11">
        <f>DATE($A$1,$D$2,7)</f>
        <v>44902</v>
      </c>
      <c r="K5" s="11">
        <f>DATE($A$1,$D$2,8)</f>
        <v>44903</v>
      </c>
      <c r="L5" s="11">
        <f>DATE($A$1,$D$2,9)</f>
        <v>44904</v>
      </c>
      <c r="M5" s="11">
        <f>DATE($A$1,$D$2,10)</f>
        <v>44905</v>
      </c>
      <c r="N5" s="56">
        <f>DATE($A$1,$D$2,11)</f>
        <v>44906</v>
      </c>
      <c r="O5" s="11">
        <f>DATE($A$1,$D$2,12)</f>
        <v>44907</v>
      </c>
      <c r="P5" s="11">
        <f>DATE($A$1,$D$2,13)</f>
        <v>44908</v>
      </c>
      <c r="Q5" s="11">
        <f>DATE($A$1,$D$2,14)</f>
        <v>44909</v>
      </c>
      <c r="R5" s="11">
        <f>DATE($A$1,$D$2,15)</f>
        <v>44910</v>
      </c>
      <c r="S5" s="11">
        <f>DATE($A$1,$D$2,16)</f>
        <v>44911</v>
      </c>
      <c r="T5" s="11">
        <f>DATE($A$1,$D$2,17)</f>
        <v>44912</v>
      </c>
      <c r="U5" s="11">
        <f>DATE($A$1,$D$2,18)</f>
        <v>44913</v>
      </c>
      <c r="V5" s="11">
        <f>DATE($A$1,$D$2,19)</f>
        <v>44914</v>
      </c>
      <c r="W5" s="11">
        <f>DATE($A$1,$D$2,20)</f>
        <v>44915</v>
      </c>
      <c r="X5" s="11">
        <f>DATE($A$1,$D$2,21)</f>
        <v>44916</v>
      </c>
      <c r="Y5" s="87">
        <f>DATE($A$1,$D$2,22)</f>
        <v>44917</v>
      </c>
      <c r="Z5" s="87">
        <f>DATE($A$1,$D$2,23)</f>
        <v>44918</v>
      </c>
      <c r="AA5" s="87">
        <f>DATE($A$1,$D$2,24)</f>
        <v>44919</v>
      </c>
      <c r="AB5" s="87">
        <f>DATE($A$1,$D$2,25)</f>
        <v>44920</v>
      </c>
      <c r="AC5" s="87">
        <f>DATE($A$1,$D$2,26)</f>
        <v>44921</v>
      </c>
      <c r="AD5" s="87">
        <f>DATE($A$1,$D$2,27)</f>
        <v>44922</v>
      </c>
      <c r="AE5" s="87">
        <f>DATE($A$1,$D$2,28)</f>
        <v>44923</v>
      </c>
      <c r="AF5" s="88">
        <f>DATE($A$1,$D$2,29)</f>
        <v>44924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44896</v>
      </c>
      <c r="E6" s="315">
        <f t="shared" si="0"/>
        <v>44897</v>
      </c>
      <c r="F6" s="315">
        <f t="shared" si="0"/>
        <v>44898</v>
      </c>
      <c r="G6" s="315">
        <f t="shared" si="0"/>
        <v>44899</v>
      </c>
      <c r="H6" s="315">
        <f t="shared" si="0"/>
        <v>44900</v>
      </c>
      <c r="I6" s="315">
        <f t="shared" si="0"/>
        <v>44901</v>
      </c>
      <c r="J6" s="315">
        <f t="shared" si="0"/>
        <v>44902</v>
      </c>
      <c r="K6" s="315">
        <f t="shared" si="0"/>
        <v>44903</v>
      </c>
      <c r="L6" s="315">
        <f t="shared" si="0"/>
        <v>44904</v>
      </c>
      <c r="M6" s="159">
        <f t="shared" si="0"/>
        <v>44905</v>
      </c>
      <c r="N6" s="159">
        <f t="shared" si="0"/>
        <v>44906</v>
      </c>
      <c r="O6" s="315">
        <f t="shared" si="0"/>
        <v>44907</v>
      </c>
      <c r="P6" s="315">
        <f t="shared" si="0"/>
        <v>44908</v>
      </c>
      <c r="Q6" s="315">
        <f t="shared" si="0"/>
        <v>44909</v>
      </c>
      <c r="R6" s="315">
        <f t="shared" si="0"/>
        <v>44910</v>
      </c>
      <c r="S6" s="315">
        <f t="shared" si="0"/>
        <v>44911</v>
      </c>
      <c r="T6" s="315">
        <f t="shared" si="0"/>
        <v>44912</v>
      </c>
      <c r="U6" s="159">
        <f t="shared" si="0"/>
        <v>44913</v>
      </c>
      <c r="V6" s="315">
        <f t="shared" si="0"/>
        <v>44914</v>
      </c>
      <c r="W6" s="315">
        <f t="shared" si="0"/>
        <v>44915</v>
      </c>
      <c r="X6" s="315">
        <f t="shared" si="0"/>
        <v>44916</v>
      </c>
      <c r="Y6" s="315">
        <f t="shared" si="0"/>
        <v>44917</v>
      </c>
      <c r="Z6" s="315">
        <f t="shared" si="0"/>
        <v>44918</v>
      </c>
      <c r="AA6" s="315">
        <f t="shared" si="0"/>
        <v>44919</v>
      </c>
      <c r="AB6" s="315">
        <f t="shared" si="0"/>
        <v>44920</v>
      </c>
      <c r="AC6" s="315">
        <f t="shared" si="0"/>
        <v>44921</v>
      </c>
      <c r="AD6" s="315">
        <f t="shared" si="0"/>
        <v>44922</v>
      </c>
      <c r="AE6" s="315">
        <f t="shared" si="0"/>
        <v>44923</v>
      </c>
      <c r="AF6" s="159">
        <f t="shared" si="0"/>
        <v>44924</v>
      </c>
      <c r="AG6" s="159">
        <v>30</v>
      </c>
      <c r="AH6" s="159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木</v>
      </c>
      <c r="E7" s="286" t="str">
        <f t="shared" si="1"/>
        <v>金</v>
      </c>
      <c r="F7" s="285" t="str">
        <f t="shared" si="1"/>
        <v>土</v>
      </c>
      <c r="G7" s="287" t="str">
        <f t="shared" si="1"/>
        <v>日</v>
      </c>
      <c r="H7" s="297" t="str">
        <f t="shared" si="1"/>
        <v>月</v>
      </c>
      <c r="I7" s="297" t="str">
        <f t="shared" si="1"/>
        <v>火</v>
      </c>
      <c r="J7" s="286" t="str">
        <f t="shared" si="1"/>
        <v>水</v>
      </c>
      <c r="K7" s="297" t="str">
        <f t="shared" si="1"/>
        <v>木</v>
      </c>
      <c r="L7" s="160" t="str">
        <f t="shared" si="1"/>
        <v>金</v>
      </c>
      <c r="M7" s="134" t="str">
        <f t="shared" si="1"/>
        <v>土</v>
      </c>
      <c r="N7" s="161" t="str">
        <f t="shared" si="1"/>
        <v>日</v>
      </c>
      <c r="O7" s="297" t="str">
        <f t="shared" si="1"/>
        <v>月</v>
      </c>
      <c r="P7" s="297" t="str">
        <f t="shared" si="1"/>
        <v>火</v>
      </c>
      <c r="Q7" s="285" t="str">
        <f t="shared" si="1"/>
        <v>水</v>
      </c>
      <c r="R7" s="343" t="str">
        <f t="shared" si="1"/>
        <v>木</v>
      </c>
      <c r="S7" s="285" t="str">
        <f t="shared" si="1"/>
        <v>金</v>
      </c>
      <c r="T7" s="285" t="str">
        <f t="shared" si="1"/>
        <v>土</v>
      </c>
      <c r="U7" s="161" t="str">
        <f t="shared" si="1"/>
        <v>日</v>
      </c>
      <c r="V7" s="297" t="str">
        <f t="shared" si="1"/>
        <v>月</v>
      </c>
      <c r="W7" s="297" t="str">
        <f t="shared" si="1"/>
        <v>火</v>
      </c>
      <c r="X7" s="286" t="str">
        <f t="shared" si="1"/>
        <v>水</v>
      </c>
      <c r="Y7" s="297" t="str">
        <f t="shared" si="1"/>
        <v>木</v>
      </c>
      <c r="Z7" s="286" t="str">
        <f t="shared" si="1"/>
        <v>金</v>
      </c>
      <c r="AA7" s="286" t="str">
        <f t="shared" si="1"/>
        <v>土</v>
      </c>
      <c r="AB7" s="287" t="str">
        <f t="shared" si="1"/>
        <v>日</v>
      </c>
      <c r="AC7" s="297" t="str">
        <f t="shared" si="1"/>
        <v>月</v>
      </c>
      <c r="AD7" s="297" t="str">
        <f t="shared" si="1"/>
        <v>火</v>
      </c>
      <c r="AE7" s="286" t="str">
        <f t="shared" si="1"/>
        <v>水</v>
      </c>
      <c r="AF7" s="297" t="str">
        <f t="shared" si="1"/>
        <v>木</v>
      </c>
      <c r="AG7" s="134" t="s">
        <v>133</v>
      </c>
      <c r="AH7" s="286" t="s">
        <v>134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43" t="s">
        <v>21</v>
      </c>
      <c r="E8" s="299" t="s">
        <v>37</v>
      </c>
      <c r="F8" s="182" t="s">
        <v>28</v>
      </c>
      <c r="G8" s="290" t="s">
        <v>34</v>
      </c>
      <c r="H8" s="291" t="s">
        <v>21</v>
      </c>
      <c r="I8" s="293" t="s">
        <v>21</v>
      </c>
      <c r="J8" s="291" t="s">
        <v>35</v>
      </c>
      <c r="K8" s="332" t="s">
        <v>35</v>
      </c>
      <c r="L8" s="333" t="s">
        <v>35</v>
      </c>
      <c r="M8" s="252" t="s">
        <v>35</v>
      </c>
      <c r="N8" s="143" t="s">
        <v>35</v>
      </c>
      <c r="O8" s="334" t="s">
        <v>35</v>
      </c>
      <c r="P8" s="335" t="s">
        <v>35</v>
      </c>
      <c r="Q8" s="344" t="s">
        <v>21</v>
      </c>
      <c r="R8" s="345" t="s">
        <v>21</v>
      </c>
      <c r="S8" s="346" t="s">
        <v>21</v>
      </c>
      <c r="T8" s="333" t="s">
        <v>21</v>
      </c>
      <c r="U8" s="143" t="s">
        <v>37</v>
      </c>
      <c r="V8" s="293" t="s">
        <v>36</v>
      </c>
      <c r="W8" s="288" t="s">
        <v>37</v>
      </c>
      <c r="X8" s="288" t="s">
        <v>37</v>
      </c>
      <c r="Y8" s="323" t="s">
        <v>37</v>
      </c>
      <c r="Z8" s="157" t="s">
        <v>36</v>
      </c>
      <c r="AA8" s="157" t="s">
        <v>28</v>
      </c>
      <c r="AB8" s="351" t="s">
        <v>34</v>
      </c>
      <c r="AC8" s="291" t="s">
        <v>21</v>
      </c>
      <c r="AD8" s="288" t="s">
        <v>37</v>
      </c>
      <c r="AE8" s="107" t="s">
        <v>37</v>
      </c>
      <c r="AF8" s="288" t="s">
        <v>21</v>
      </c>
      <c r="AG8" s="107" t="s">
        <v>36</v>
      </c>
      <c r="AH8" s="107" t="s">
        <v>28</v>
      </c>
      <c r="AI8" s="99">
        <f t="shared" ref="AI8:AI22" si="2">SUM(AO8)</f>
        <v>9</v>
      </c>
      <c r="AJ8" s="100">
        <f t="shared" ref="AJ8:AJ23" si="3">COUNTIF(D8:AH8,"有")</f>
        <v>7</v>
      </c>
      <c r="AK8" s="101">
        <f t="shared" ref="AK8:AK22" si="4">SUM(AP8:AQ8)</f>
        <v>3</v>
      </c>
      <c r="AL8" s="102" t="s">
        <v>38</v>
      </c>
      <c r="AM8" s="103"/>
      <c r="AN8" s="55">
        <f>COUNTIF(D8:AH8,"日")</f>
        <v>7</v>
      </c>
      <c r="AO8" s="55">
        <f>COUNTIF(D8:AH8,"ヤ")</f>
        <v>9</v>
      </c>
      <c r="AP8" s="55">
        <f>COUNTIF(D8:AH8,"2－")</f>
        <v>0</v>
      </c>
      <c r="AQ8" s="55">
        <f>COUNTIF(D8:AH8,"3－")</f>
        <v>3</v>
      </c>
      <c r="AR8">
        <f>COUNTIF(E8:AI8,"有")</f>
        <v>7</v>
      </c>
      <c r="AS8" s="55">
        <f>COUNTIF(D8:AL8,"2早")</f>
        <v>0</v>
      </c>
      <c r="AT8" s="55">
        <f>COUNTIF(B8:AL8,"2オ")</f>
        <v>0</v>
      </c>
      <c r="AU8" s="55">
        <f>COUNTIF(D8:AM8,"3早")</f>
        <v>0</v>
      </c>
      <c r="AV8" s="55">
        <f>COUNTIF(D8:AN8,"3オ")</f>
        <v>3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195</v>
      </c>
      <c r="D9" s="143" t="s">
        <v>21</v>
      </c>
      <c r="E9" s="293" t="s">
        <v>21</v>
      </c>
      <c r="F9" s="313" t="s">
        <v>42</v>
      </c>
      <c r="G9" s="291" t="s">
        <v>151</v>
      </c>
      <c r="H9" s="291" t="s">
        <v>42</v>
      </c>
      <c r="I9" s="291" t="s">
        <v>36</v>
      </c>
      <c r="J9" s="291" t="s">
        <v>21</v>
      </c>
      <c r="K9" s="291" t="s">
        <v>36</v>
      </c>
      <c r="L9" s="291" t="s">
        <v>37</v>
      </c>
      <c r="M9" s="334" t="s">
        <v>42</v>
      </c>
      <c r="N9" s="107" t="s">
        <v>42</v>
      </c>
      <c r="O9" s="293" t="s">
        <v>21</v>
      </c>
      <c r="P9" s="299" t="s">
        <v>36</v>
      </c>
      <c r="Q9" s="220" t="s">
        <v>42</v>
      </c>
      <c r="R9" s="347" t="s">
        <v>36</v>
      </c>
      <c r="S9" s="185" t="s">
        <v>21</v>
      </c>
      <c r="T9" s="348" t="s">
        <v>42</v>
      </c>
      <c r="U9" s="288" t="s">
        <v>21</v>
      </c>
      <c r="V9" s="291" t="s">
        <v>21</v>
      </c>
      <c r="W9" s="127" t="s">
        <v>36</v>
      </c>
      <c r="X9" s="291" t="s">
        <v>42</v>
      </c>
      <c r="Y9" s="288" t="s">
        <v>21</v>
      </c>
      <c r="Z9" s="323" t="s">
        <v>41</v>
      </c>
      <c r="AA9" s="288" t="s">
        <v>36</v>
      </c>
      <c r="AB9" s="143" t="s">
        <v>42</v>
      </c>
      <c r="AC9" s="288" t="s">
        <v>36</v>
      </c>
      <c r="AD9" s="288" t="s">
        <v>21</v>
      </c>
      <c r="AE9" s="288" t="s">
        <v>36</v>
      </c>
      <c r="AF9" s="288" t="s">
        <v>42</v>
      </c>
      <c r="AG9" s="288" t="s">
        <v>42</v>
      </c>
      <c r="AH9" s="288" t="s">
        <v>151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10</v>
      </c>
      <c r="AU9" s="55">
        <f>COUNTIF(D9:AM9,"3早")</f>
        <v>1</v>
      </c>
      <c r="AV9" s="55">
        <f>COUNTIF(D9:AN9,"3オ")</f>
        <v>8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288" t="s">
        <v>37</v>
      </c>
      <c r="E10" s="291" t="s">
        <v>21</v>
      </c>
      <c r="F10" s="107" t="s">
        <v>151</v>
      </c>
      <c r="G10" s="288" t="s">
        <v>21</v>
      </c>
      <c r="H10" s="293" t="s">
        <v>37</v>
      </c>
      <c r="I10" s="107" t="s">
        <v>37</v>
      </c>
      <c r="J10" s="334" t="s">
        <v>41</v>
      </c>
      <c r="K10" s="334" t="s">
        <v>37</v>
      </c>
      <c r="L10" s="143" t="s">
        <v>21</v>
      </c>
      <c r="M10" s="127" t="s">
        <v>41</v>
      </c>
      <c r="N10" s="288" t="s">
        <v>151</v>
      </c>
      <c r="O10" s="293" t="s">
        <v>37</v>
      </c>
      <c r="P10" s="127" t="s">
        <v>28</v>
      </c>
      <c r="Q10" s="349" t="s">
        <v>34</v>
      </c>
      <c r="R10" s="313" t="s">
        <v>37</v>
      </c>
      <c r="S10" s="258" t="s">
        <v>41</v>
      </c>
      <c r="T10" s="334" t="s">
        <v>37</v>
      </c>
      <c r="U10" s="350" t="s">
        <v>42</v>
      </c>
      <c r="V10" s="334" t="s">
        <v>21</v>
      </c>
      <c r="W10" s="157" t="s">
        <v>35</v>
      </c>
      <c r="X10" s="334" t="s">
        <v>60</v>
      </c>
      <c r="Y10" s="323" t="s">
        <v>35</v>
      </c>
      <c r="Z10" s="323" t="s">
        <v>35</v>
      </c>
      <c r="AA10" s="323" t="s">
        <v>21</v>
      </c>
      <c r="AB10" s="143" t="s">
        <v>21</v>
      </c>
      <c r="AC10" s="323" t="s">
        <v>21</v>
      </c>
      <c r="AD10" s="143" t="s">
        <v>21</v>
      </c>
      <c r="AE10" s="293" t="s">
        <v>37</v>
      </c>
      <c r="AF10" s="288" t="s">
        <v>37</v>
      </c>
      <c r="AG10" s="107" t="s">
        <v>37</v>
      </c>
      <c r="AH10" s="143" t="s">
        <v>21</v>
      </c>
      <c r="AI10" s="99">
        <f t="shared" si="2"/>
        <v>9</v>
      </c>
      <c r="AJ10" s="100">
        <f t="shared" si="3"/>
        <v>3</v>
      </c>
      <c r="AK10" s="101">
        <f t="shared" si="4"/>
        <v>1</v>
      </c>
      <c r="AL10" s="102" t="s">
        <v>38</v>
      </c>
      <c r="AM10" s="103"/>
      <c r="AN10" s="55">
        <f>COUNTIF(D10:AH10,"日")</f>
        <v>10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1</v>
      </c>
      <c r="AR10">
        <f>COUNTIF(E10:AI10,"有")</f>
        <v>3</v>
      </c>
      <c r="AS10" s="55">
        <f>COUNTIF(D10:AL10,"2早")</f>
        <v>0</v>
      </c>
      <c r="AT10" s="55">
        <f>COUNTIF(B10:AL10,"2オ")</f>
        <v>1</v>
      </c>
      <c r="AU10" s="55">
        <f>COUNTIF(D10:AM10,"3早")</f>
        <v>3</v>
      </c>
      <c r="AV10" s="55">
        <f>COUNTIF(D10:AN10,"3オ")</f>
        <v>0</v>
      </c>
      <c r="AW10" s="55">
        <f>COUNTIF(F10:AP10,"10:00")</f>
        <v>0</v>
      </c>
    </row>
    <row r="11" spans="1:49" ht="14">
      <c r="A11" s="294"/>
      <c r="B11" s="20"/>
      <c r="C11" s="21"/>
      <c r="D11" s="288"/>
      <c r="E11" s="291"/>
      <c r="F11" s="291"/>
      <c r="G11" s="291"/>
      <c r="H11" s="291"/>
      <c r="I11" s="291"/>
      <c r="J11" s="291"/>
      <c r="K11" s="291"/>
      <c r="L11" s="291"/>
      <c r="M11" s="288"/>
      <c r="N11" s="288"/>
      <c r="O11" s="291"/>
      <c r="P11" s="291"/>
      <c r="Q11" s="291"/>
      <c r="R11" s="291"/>
      <c r="S11" s="288"/>
      <c r="T11" s="288"/>
      <c r="U11" s="288"/>
      <c r="V11" s="291"/>
      <c r="W11" s="291"/>
      <c r="X11" s="233"/>
      <c r="Y11" s="288"/>
      <c r="Z11" s="288"/>
      <c r="AA11" s="288"/>
      <c r="AB11" s="288"/>
      <c r="AC11" s="288"/>
      <c r="AD11" s="288"/>
      <c r="AE11" s="226"/>
      <c r="AF11" s="288"/>
      <c r="AG11" s="288"/>
      <c r="AH11" s="288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4">
      <c r="A12" s="321" t="s">
        <v>46</v>
      </c>
      <c r="B12" s="20" t="s">
        <v>32</v>
      </c>
      <c r="C12" s="32" t="s">
        <v>47</v>
      </c>
      <c r="D12" s="107" t="s">
        <v>34</v>
      </c>
      <c r="E12" s="291" t="s">
        <v>21</v>
      </c>
      <c r="F12" s="291" t="s">
        <v>24</v>
      </c>
      <c r="G12" s="291" t="s">
        <v>34</v>
      </c>
      <c r="H12" s="291" t="s">
        <v>21</v>
      </c>
      <c r="I12" s="107" t="s">
        <v>42</v>
      </c>
      <c r="J12" s="288" t="s">
        <v>42</v>
      </c>
      <c r="K12" s="291" t="s">
        <v>24</v>
      </c>
      <c r="L12" s="288" t="s">
        <v>24</v>
      </c>
      <c r="M12" s="107" t="s">
        <v>34</v>
      </c>
      <c r="N12" s="143" t="s">
        <v>21</v>
      </c>
      <c r="O12" s="334" t="s">
        <v>35</v>
      </c>
      <c r="P12" s="127" t="s">
        <v>35</v>
      </c>
      <c r="Q12" s="334" t="s">
        <v>35</v>
      </c>
      <c r="R12" s="334" t="s">
        <v>35</v>
      </c>
      <c r="S12" s="334" t="s">
        <v>21</v>
      </c>
      <c r="T12" s="334" t="s">
        <v>21</v>
      </c>
      <c r="U12" s="107" t="s">
        <v>21</v>
      </c>
      <c r="V12" s="334" t="s">
        <v>21</v>
      </c>
      <c r="W12" s="334" t="s">
        <v>21</v>
      </c>
      <c r="X12" s="323" t="s">
        <v>37</v>
      </c>
      <c r="Y12" s="323" t="s">
        <v>40</v>
      </c>
      <c r="Z12" s="323" t="s">
        <v>40</v>
      </c>
      <c r="AA12" s="323" t="s">
        <v>24</v>
      </c>
      <c r="AB12" s="143" t="s">
        <v>34</v>
      </c>
      <c r="AC12" s="157" t="s">
        <v>42</v>
      </c>
      <c r="AD12" s="288" t="s">
        <v>24</v>
      </c>
      <c r="AE12" s="288" t="s">
        <v>34</v>
      </c>
      <c r="AF12" s="107" t="s">
        <v>21</v>
      </c>
      <c r="AG12" s="334" t="s">
        <v>24</v>
      </c>
      <c r="AH12" s="334" t="s">
        <v>34</v>
      </c>
      <c r="AI12" s="99">
        <f t="shared" si="2"/>
        <v>9</v>
      </c>
      <c r="AJ12" s="100">
        <f t="shared" si="3"/>
        <v>4</v>
      </c>
      <c r="AK12" s="101">
        <f t="shared" si="4"/>
        <v>6</v>
      </c>
      <c r="AL12" s="104" t="s">
        <v>48</v>
      </c>
      <c r="AM12" s="103"/>
      <c r="AN12" s="55">
        <f t="shared" ref="AN12:AN21" si="5">COUNTIF(D12:AH12,"日")</f>
        <v>1</v>
      </c>
      <c r="AO12" s="55">
        <f t="shared" ref="AO12:AO23" si="6">COUNTIF(D12:AH12,"ヤ")</f>
        <v>9</v>
      </c>
      <c r="AP12" s="55">
        <f t="shared" ref="AP12:AP23" si="7">COUNTIF(D12:AH12,"2－")</f>
        <v>6</v>
      </c>
      <c r="AQ12" s="55">
        <f t="shared" ref="AQ12:AQ23" si="8">COUNTIF(D12:AH12,"3－")</f>
        <v>0</v>
      </c>
      <c r="AR12">
        <f t="shared" ref="AR12:AR23" si="9">COUNTIF(E12:AI12,"有")</f>
        <v>4</v>
      </c>
      <c r="AS12" s="55">
        <f>COUNTIF(H12:AL12,"2早")</f>
        <v>2</v>
      </c>
      <c r="AT12" s="55">
        <f t="shared" ref="AT12:AT21" si="10">COUNTIF(B12:AL12,"2オ")</f>
        <v>3</v>
      </c>
      <c r="AU12" s="55">
        <f t="shared" ref="AU12:AU21" si="11">COUNTIF(D12:AM12,"3早")</f>
        <v>0</v>
      </c>
      <c r="AV12" s="55">
        <f t="shared" ref="AV12:AV21" si="12">COUNTIF(D12:AN12,"3オ")</f>
        <v>0</v>
      </c>
      <c r="AW12" s="55">
        <f t="shared" ref="AW12:AW21" si="13">COUNTIF(F12:AP12,"10:00")</f>
        <v>0</v>
      </c>
    </row>
    <row r="13" spans="1:49" ht="14">
      <c r="A13" s="321" t="s">
        <v>46</v>
      </c>
      <c r="B13" s="20" t="s">
        <v>32</v>
      </c>
      <c r="C13" s="32" t="s">
        <v>49</v>
      </c>
      <c r="D13" s="107" t="s">
        <v>41</v>
      </c>
      <c r="E13" s="291" t="s">
        <v>41</v>
      </c>
      <c r="F13" s="107" t="s">
        <v>41</v>
      </c>
      <c r="G13" s="291" t="s">
        <v>28</v>
      </c>
      <c r="H13" s="291" t="s">
        <v>34</v>
      </c>
      <c r="I13" s="288" t="s">
        <v>21</v>
      </c>
      <c r="J13" s="293" t="s">
        <v>36</v>
      </c>
      <c r="K13" s="291" t="s">
        <v>28</v>
      </c>
      <c r="L13" s="291" t="s">
        <v>34</v>
      </c>
      <c r="M13" s="143" t="s">
        <v>21</v>
      </c>
      <c r="N13" s="288" t="s">
        <v>21</v>
      </c>
      <c r="O13" s="291" t="s">
        <v>28</v>
      </c>
      <c r="P13" s="336" t="s">
        <v>201</v>
      </c>
      <c r="Q13" s="291" t="s">
        <v>21</v>
      </c>
      <c r="R13" s="334" t="s">
        <v>28</v>
      </c>
      <c r="S13" s="334" t="s">
        <v>34</v>
      </c>
      <c r="T13" s="127" t="s">
        <v>28</v>
      </c>
      <c r="U13" s="143" t="s">
        <v>34</v>
      </c>
      <c r="V13" s="323" t="s">
        <v>21</v>
      </c>
      <c r="W13" s="323" t="s">
        <v>35</v>
      </c>
      <c r="X13" s="323" t="s">
        <v>35</v>
      </c>
      <c r="Y13" s="323" t="s">
        <v>35</v>
      </c>
      <c r="Z13" s="323" t="s">
        <v>35</v>
      </c>
      <c r="AA13" s="157" t="s">
        <v>21</v>
      </c>
      <c r="AB13" s="144" t="s">
        <v>21</v>
      </c>
      <c r="AC13" s="323" t="s">
        <v>21</v>
      </c>
      <c r="AD13" s="107" t="s">
        <v>28</v>
      </c>
      <c r="AE13" s="288" t="s">
        <v>34</v>
      </c>
      <c r="AF13" s="107" t="s">
        <v>21</v>
      </c>
      <c r="AG13" s="288" t="s">
        <v>28</v>
      </c>
      <c r="AH13" s="288" t="s">
        <v>34</v>
      </c>
      <c r="AI13" s="99">
        <f t="shared" si="2"/>
        <v>9</v>
      </c>
      <c r="AJ13" s="100">
        <f t="shared" si="3"/>
        <v>4</v>
      </c>
      <c r="AK13" s="101">
        <f t="shared" si="4"/>
        <v>7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7</v>
      </c>
      <c r="AR13">
        <f t="shared" si="9"/>
        <v>4</v>
      </c>
      <c r="AS13" s="55">
        <f t="shared" ref="AS13:AS21" si="14">COUNTIF(D13:AL13,"2早")</f>
        <v>0</v>
      </c>
      <c r="AT13" s="55">
        <f t="shared" si="10"/>
        <v>0</v>
      </c>
      <c r="AU13" s="55">
        <f t="shared" si="11"/>
        <v>3</v>
      </c>
      <c r="AV13" s="55">
        <f t="shared" si="12"/>
        <v>1</v>
      </c>
      <c r="AW13" s="55">
        <f t="shared" si="13"/>
        <v>0</v>
      </c>
    </row>
    <row r="14" spans="1:49" ht="14">
      <c r="A14" s="294" t="s">
        <v>46</v>
      </c>
      <c r="B14" s="20" t="s">
        <v>32</v>
      </c>
      <c r="C14" s="32" t="s">
        <v>153</v>
      </c>
      <c r="D14" s="288" t="s">
        <v>21</v>
      </c>
      <c r="E14" s="288" t="s">
        <v>40</v>
      </c>
      <c r="F14" s="157" t="s">
        <v>21</v>
      </c>
      <c r="G14" s="291" t="s">
        <v>21</v>
      </c>
      <c r="H14" s="291" t="s">
        <v>36</v>
      </c>
      <c r="I14" s="293" t="s">
        <v>28</v>
      </c>
      <c r="J14" s="293" t="s">
        <v>34</v>
      </c>
      <c r="K14" s="291" t="s">
        <v>21</v>
      </c>
      <c r="L14" s="291" t="s">
        <v>40</v>
      </c>
      <c r="M14" s="288" t="s">
        <v>24</v>
      </c>
      <c r="N14" s="107" t="s">
        <v>34</v>
      </c>
      <c r="O14" s="291" t="s">
        <v>21</v>
      </c>
      <c r="P14" s="334" t="s">
        <v>24</v>
      </c>
      <c r="Q14" s="334" t="s">
        <v>34</v>
      </c>
      <c r="R14" s="291" t="s">
        <v>21</v>
      </c>
      <c r="S14" s="288" t="s">
        <v>40</v>
      </c>
      <c r="T14" s="288" t="s">
        <v>24</v>
      </c>
      <c r="U14" s="288" t="s">
        <v>34</v>
      </c>
      <c r="V14" s="334" t="s">
        <v>41</v>
      </c>
      <c r="W14" s="293" t="s">
        <v>24</v>
      </c>
      <c r="X14" s="293" t="s">
        <v>34</v>
      </c>
      <c r="Y14" s="334" t="s">
        <v>28</v>
      </c>
      <c r="Z14" s="334" t="s">
        <v>34</v>
      </c>
      <c r="AA14" s="157" t="s">
        <v>21</v>
      </c>
      <c r="AB14" s="143" t="s">
        <v>21</v>
      </c>
      <c r="AC14" s="157" t="s">
        <v>40</v>
      </c>
      <c r="AD14" s="323" t="s">
        <v>41</v>
      </c>
      <c r="AE14" s="143" t="s">
        <v>21</v>
      </c>
      <c r="AF14" s="143" t="s">
        <v>35</v>
      </c>
      <c r="AG14" s="143" t="s">
        <v>35</v>
      </c>
      <c r="AH14" s="288" t="s">
        <v>42</v>
      </c>
      <c r="AI14" s="99">
        <f t="shared" si="2"/>
        <v>9</v>
      </c>
      <c r="AJ14" s="100">
        <f t="shared" si="3"/>
        <v>2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2</v>
      </c>
      <c r="AR14">
        <f t="shared" si="9"/>
        <v>2</v>
      </c>
      <c r="AS14" s="55">
        <f t="shared" si="14"/>
        <v>4</v>
      </c>
      <c r="AT14" s="55">
        <f t="shared" si="10"/>
        <v>1</v>
      </c>
      <c r="AU14" s="55">
        <f t="shared" si="11"/>
        <v>2</v>
      </c>
      <c r="AV14" s="55">
        <f t="shared" si="12"/>
        <v>1</v>
      </c>
      <c r="AW14" s="55">
        <f t="shared" si="13"/>
        <v>0</v>
      </c>
    </row>
    <row r="15" spans="1:49" ht="14">
      <c r="A15" s="321" t="s">
        <v>46</v>
      </c>
      <c r="B15" s="34" t="s">
        <v>32</v>
      </c>
      <c r="C15" s="32" t="s">
        <v>52</v>
      </c>
      <c r="D15" s="107" t="s">
        <v>40</v>
      </c>
      <c r="E15" s="291" t="s">
        <v>28</v>
      </c>
      <c r="F15" s="288" t="s">
        <v>34</v>
      </c>
      <c r="G15" s="291" t="s">
        <v>21</v>
      </c>
      <c r="H15" s="291" t="s">
        <v>21</v>
      </c>
      <c r="I15" s="291" t="s">
        <v>41</v>
      </c>
      <c r="J15" s="293" t="s">
        <v>24</v>
      </c>
      <c r="K15" s="291" t="s">
        <v>34</v>
      </c>
      <c r="L15" s="291" t="s">
        <v>21</v>
      </c>
      <c r="M15" s="143" t="s">
        <v>21</v>
      </c>
      <c r="N15" s="288" t="s">
        <v>40</v>
      </c>
      <c r="O15" s="334" t="s">
        <v>42</v>
      </c>
      <c r="P15" s="292" t="s">
        <v>35</v>
      </c>
      <c r="Q15" s="291" t="s">
        <v>41</v>
      </c>
      <c r="R15" s="293" t="s">
        <v>21</v>
      </c>
      <c r="S15" s="107" t="s">
        <v>28</v>
      </c>
      <c r="T15" s="288" t="s">
        <v>34</v>
      </c>
      <c r="U15" s="144" t="s">
        <v>28</v>
      </c>
      <c r="V15" s="334" t="s">
        <v>34</v>
      </c>
      <c r="W15" s="292" t="s">
        <v>21</v>
      </c>
      <c r="X15" s="291" t="s">
        <v>36</v>
      </c>
      <c r="Y15" s="323" t="s">
        <v>24</v>
      </c>
      <c r="Z15" s="323" t="s">
        <v>34</v>
      </c>
      <c r="AA15" s="107" t="s">
        <v>21</v>
      </c>
      <c r="AB15" s="107" t="s">
        <v>28</v>
      </c>
      <c r="AC15" s="107" t="s">
        <v>34</v>
      </c>
      <c r="AD15" s="288" t="s">
        <v>21</v>
      </c>
      <c r="AE15" s="107" t="s">
        <v>40</v>
      </c>
      <c r="AF15" s="288" t="s">
        <v>24</v>
      </c>
      <c r="AG15" s="288" t="s">
        <v>34</v>
      </c>
      <c r="AH15" s="288" t="s">
        <v>21</v>
      </c>
      <c r="AI15" s="99">
        <f t="shared" si="2"/>
        <v>9</v>
      </c>
      <c r="AJ15" s="100">
        <f t="shared" si="3"/>
        <v>1</v>
      </c>
      <c r="AK15" s="101">
        <f t="shared" si="4"/>
        <v>7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3</v>
      </c>
      <c r="AQ15" s="55">
        <f t="shared" si="8"/>
        <v>4</v>
      </c>
      <c r="AR15">
        <f t="shared" si="9"/>
        <v>1</v>
      </c>
      <c r="AS15" s="55">
        <f t="shared" si="14"/>
        <v>3</v>
      </c>
      <c r="AT15" s="55">
        <f t="shared" si="10"/>
        <v>1</v>
      </c>
      <c r="AU15" s="55">
        <f t="shared" si="11"/>
        <v>2</v>
      </c>
      <c r="AV15" s="55">
        <f t="shared" si="12"/>
        <v>1</v>
      </c>
      <c r="AW15" s="55">
        <f t="shared" si="13"/>
        <v>0</v>
      </c>
    </row>
    <row r="16" spans="1:49" ht="14">
      <c r="A16" s="322" t="s">
        <v>46</v>
      </c>
      <c r="B16" s="34" t="s">
        <v>32</v>
      </c>
      <c r="C16" s="32" t="s">
        <v>53</v>
      </c>
      <c r="D16" s="288" t="s">
        <v>28</v>
      </c>
      <c r="E16" s="291" t="s">
        <v>34</v>
      </c>
      <c r="F16" s="291" t="s">
        <v>21</v>
      </c>
      <c r="G16" s="291" t="s">
        <v>42</v>
      </c>
      <c r="H16" s="323" t="s">
        <v>21</v>
      </c>
      <c r="I16" s="291" t="s">
        <v>24</v>
      </c>
      <c r="J16" s="291" t="s">
        <v>34</v>
      </c>
      <c r="K16" s="291" t="s">
        <v>21</v>
      </c>
      <c r="L16" s="107" t="s">
        <v>28</v>
      </c>
      <c r="M16" s="107" t="s">
        <v>34</v>
      </c>
      <c r="N16" s="288" t="s">
        <v>28</v>
      </c>
      <c r="O16" s="293" t="s">
        <v>34</v>
      </c>
      <c r="P16" s="143" t="s">
        <v>21</v>
      </c>
      <c r="Q16" s="292" t="s">
        <v>21</v>
      </c>
      <c r="R16" s="291" t="s">
        <v>40</v>
      </c>
      <c r="S16" s="293" t="s">
        <v>24</v>
      </c>
      <c r="T16" s="127" t="s">
        <v>34</v>
      </c>
      <c r="U16" s="107" t="s">
        <v>21</v>
      </c>
      <c r="V16" s="291" t="s">
        <v>28</v>
      </c>
      <c r="W16" s="291" t="s">
        <v>34</v>
      </c>
      <c r="X16" s="334" t="s">
        <v>28</v>
      </c>
      <c r="Y16" s="334" t="s">
        <v>34</v>
      </c>
      <c r="Z16" s="288" t="s">
        <v>28</v>
      </c>
      <c r="AA16" s="288" t="s">
        <v>34</v>
      </c>
      <c r="AB16" s="288" t="s">
        <v>21</v>
      </c>
      <c r="AC16" s="288" t="s">
        <v>24</v>
      </c>
      <c r="AD16" s="107" t="s">
        <v>34</v>
      </c>
      <c r="AE16" s="288" t="s">
        <v>21</v>
      </c>
      <c r="AF16" s="288" t="s">
        <v>36</v>
      </c>
      <c r="AG16" s="143" t="s">
        <v>21</v>
      </c>
      <c r="AH16" s="288" t="s">
        <v>24</v>
      </c>
      <c r="AI16" s="99">
        <f t="shared" si="2"/>
        <v>9</v>
      </c>
      <c r="AJ16" s="100">
        <f t="shared" si="3"/>
        <v>0</v>
      </c>
      <c r="AK16" s="101">
        <f t="shared" si="4"/>
        <v>10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4</v>
      </c>
      <c r="AQ16" s="55">
        <f t="shared" si="8"/>
        <v>6</v>
      </c>
      <c r="AR16">
        <f t="shared" si="9"/>
        <v>0</v>
      </c>
      <c r="AS16" s="55">
        <f t="shared" si="14"/>
        <v>1</v>
      </c>
      <c r="AT16" s="55">
        <f t="shared" si="10"/>
        <v>1</v>
      </c>
      <c r="AU16" s="55">
        <f t="shared" si="11"/>
        <v>0</v>
      </c>
      <c r="AV16" s="55">
        <f t="shared" si="12"/>
        <v>1</v>
      </c>
      <c r="AW16" s="55">
        <f t="shared" si="13"/>
        <v>0</v>
      </c>
    </row>
    <row r="17" spans="1:49" ht="14">
      <c r="A17" s="322" t="s">
        <v>46</v>
      </c>
      <c r="B17" s="34" t="s">
        <v>32</v>
      </c>
      <c r="C17" s="32" t="s">
        <v>54</v>
      </c>
      <c r="D17" s="107" t="s">
        <v>36</v>
      </c>
      <c r="E17" s="293" t="s">
        <v>36</v>
      </c>
      <c r="F17" s="293" t="s">
        <v>21</v>
      </c>
      <c r="G17" s="293" t="s">
        <v>36</v>
      </c>
      <c r="H17" s="293" t="s">
        <v>24</v>
      </c>
      <c r="I17" s="291" t="s">
        <v>34</v>
      </c>
      <c r="J17" s="292" t="s">
        <v>21</v>
      </c>
      <c r="K17" s="334" t="s">
        <v>40</v>
      </c>
      <c r="L17" s="291" t="s">
        <v>41</v>
      </c>
      <c r="M17" s="288" t="s">
        <v>28</v>
      </c>
      <c r="N17" s="107" t="s">
        <v>34</v>
      </c>
      <c r="O17" s="127" t="s">
        <v>35</v>
      </c>
      <c r="P17" s="127" t="s">
        <v>35</v>
      </c>
      <c r="Q17" s="127" t="s">
        <v>35</v>
      </c>
      <c r="R17" s="127" t="s">
        <v>35</v>
      </c>
      <c r="S17" s="334" t="s">
        <v>35</v>
      </c>
      <c r="T17" s="334" t="s">
        <v>21</v>
      </c>
      <c r="U17" s="288" t="s">
        <v>21</v>
      </c>
      <c r="V17" s="291" t="s">
        <v>21</v>
      </c>
      <c r="W17" s="291" t="s">
        <v>21</v>
      </c>
      <c r="X17" s="323" t="s">
        <v>40</v>
      </c>
      <c r="Y17" s="323" t="s">
        <v>41</v>
      </c>
      <c r="Z17" s="143" t="s">
        <v>21</v>
      </c>
      <c r="AA17" s="323" t="s">
        <v>42</v>
      </c>
      <c r="AB17" s="288" t="s">
        <v>24</v>
      </c>
      <c r="AC17" s="288" t="s">
        <v>34</v>
      </c>
      <c r="AD17" s="288" t="s">
        <v>21</v>
      </c>
      <c r="AE17" s="288" t="s">
        <v>28</v>
      </c>
      <c r="AF17" s="288" t="s">
        <v>34</v>
      </c>
      <c r="AG17" s="107" t="s">
        <v>21</v>
      </c>
      <c r="AH17" s="288" t="s">
        <v>41</v>
      </c>
      <c r="AI17" s="99">
        <f t="shared" si="2"/>
        <v>9</v>
      </c>
      <c r="AJ17" s="100">
        <f t="shared" si="3"/>
        <v>5</v>
      </c>
      <c r="AK17" s="101">
        <f t="shared" si="4"/>
        <v>4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2</v>
      </c>
      <c r="AQ17" s="55">
        <f t="shared" si="8"/>
        <v>2</v>
      </c>
      <c r="AR17">
        <f t="shared" si="9"/>
        <v>5</v>
      </c>
      <c r="AS17" s="55">
        <f t="shared" si="14"/>
        <v>2</v>
      </c>
      <c r="AT17" s="55">
        <f t="shared" si="10"/>
        <v>1</v>
      </c>
      <c r="AU17" s="55">
        <f t="shared" si="11"/>
        <v>3</v>
      </c>
      <c r="AV17" s="55">
        <f t="shared" si="12"/>
        <v>3</v>
      </c>
      <c r="AW17" s="55">
        <f t="shared" si="13"/>
        <v>0</v>
      </c>
    </row>
    <row r="18" spans="1:49" ht="14">
      <c r="A18" s="322" t="s">
        <v>46</v>
      </c>
      <c r="B18" s="34" t="s">
        <v>32</v>
      </c>
      <c r="C18" s="32" t="s">
        <v>55</v>
      </c>
      <c r="D18" s="107" t="s">
        <v>24</v>
      </c>
      <c r="E18" s="293" t="s">
        <v>34</v>
      </c>
      <c r="F18" s="291" t="s">
        <v>21</v>
      </c>
      <c r="G18" s="293" t="s">
        <v>41</v>
      </c>
      <c r="H18" s="291" t="s">
        <v>28</v>
      </c>
      <c r="I18" s="291" t="s">
        <v>34</v>
      </c>
      <c r="J18" s="291" t="s">
        <v>21</v>
      </c>
      <c r="K18" s="291" t="s">
        <v>41</v>
      </c>
      <c r="L18" s="337" t="s">
        <v>36</v>
      </c>
      <c r="M18" s="334" t="s">
        <v>36</v>
      </c>
      <c r="N18" s="288" t="s">
        <v>36</v>
      </c>
      <c r="O18" s="334"/>
      <c r="P18" s="127" t="s">
        <v>35</v>
      </c>
      <c r="Q18" s="127" t="s">
        <v>35</v>
      </c>
      <c r="R18" s="127" t="s">
        <v>35</v>
      </c>
      <c r="S18" s="334" t="s">
        <v>35</v>
      </c>
      <c r="T18" s="127" t="s">
        <v>35</v>
      </c>
      <c r="U18" s="143" t="s">
        <v>35</v>
      </c>
      <c r="V18" s="334" t="s">
        <v>35</v>
      </c>
      <c r="W18" s="334" t="s">
        <v>21</v>
      </c>
      <c r="X18" s="334" t="s">
        <v>21</v>
      </c>
      <c r="Y18" s="288" t="s">
        <v>21</v>
      </c>
      <c r="Z18" s="323" t="s">
        <v>21</v>
      </c>
      <c r="AA18" s="288" t="s">
        <v>41</v>
      </c>
      <c r="AB18" s="143" t="s">
        <v>36</v>
      </c>
      <c r="AC18" s="288" t="s">
        <v>28</v>
      </c>
      <c r="AD18" s="288" t="s">
        <v>34</v>
      </c>
      <c r="AE18" s="293" t="s">
        <v>21</v>
      </c>
      <c r="AF18" s="143" t="s">
        <v>21</v>
      </c>
      <c r="AG18" s="143" t="s">
        <v>21</v>
      </c>
      <c r="AH18" s="288" t="s">
        <v>36</v>
      </c>
      <c r="AI18" s="99">
        <f t="shared" si="2"/>
        <v>9</v>
      </c>
      <c r="AJ18" s="100">
        <f t="shared" si="3"/>
        <v>7</v>
      </c>
      <c r="AK18" s="101">
        <f t="shared" si="4"/>
        <v>3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1</v>
      </c>
      <c r="AQ18" s="55">
        <f t="shared" si="8"/>
        <v>2</v>
      </c>
      <c r="AR18">
        <f t="shared" si="9"/>
        <v>7</v>
      </c>
      <c r="AS18" s="55">
        <f t="shared" si="14"/>
        <v>0</v>
      </c>
      <c r="AT18" s="55">
        <f t="shared" si="10"/>
        <v>0</v>
      </c>
      <c r="AU18" s="55">
        <f t="shared" si="11"/>
        <v>3</v>
      </c>
      <c r="AV18" s="55">
        <f t="shared" si="12"/>
        <v>5</v>
      </c>
      <c r="AW18" s="55">
        <f t="shared" si="13"/>
        <v>0</v>
      </c>
    </row>
    <row r="19" spans="1:49" ht="14">
      <c r="A19" s="322" t="s">
        <v>46</v>
      </c>
      <c r="B19" s="34" t="s">
        <v>32</v>
      </c>
      <c r="C19" s="32" t="s">
        <v>57</v>
      </c>
      <c r="D19" s="288" t="s">
        <v>21</v>
      </c>
      <c r="E19" s="291" t="s">
        <v>24</v>
      </c>
      <c r="F19" s="288" t="s">
        <v>34</v>
      </c>
      <c r="G19" s="292" t="s">
        <v>35</v>
      </c>
      <c r="H19" s="291" t="s">
        <v>41</v>
      </c>
      <c r="I19" s="293" t="s">
        <v>21</v>
      </c>
      <c r="J19" s="293" t="s">
        <v>28</v>
      </c>
      <c r="K19" s="291" t="s">
        <v>34</v>
      </c>
      <c r="L19" s="291" t="s">
        <v>21</v>
      </c>
      <c r="M19" s="107" t="s">
        <v>21</v>
      </c>
      <c r="N19" s="288" t="s">
        <v>24</v>
      </c>
      <c r="O19" s="291" t="s">
        <v>34</v>
      </c>
      <c r="P19" s="291" t="s">
        <v>21</v>
      </c>
      <c r="Q19" s="291" t="s">
        <v>28</v>
      </c>
      <c r="R19" s="107" t="s">
        <v>34</v>
      </c>
      <c r="S19" s="293" t="s">
        <v>21</v>
      </c>
      <c r="T19" s="323"/>
      <c r="U19" s="143" t="s">
        <v>35</v>
      </c>
      <c r="V19" s="323" t="s">
        <v>35</v>
      </c>
      <c r="W19" s="157" t="s">
        <v>35</v>
      </c>
      <c r="X19" s="323" t="s">
        <v>35</v>
      </c>
      <c r="Y19" s="323" t="s">
        <v>35</v>
      </c>
      <c r="Z19" s="157" t="s">
        <v>35</v>
      </c>
      <c r="AA19" s="352" t="s">
        <v>35</v>
      </c>
      <c r="AB19" s="107" t="s">
        <v>35</v>
      </c>
      <c r="AC19" s="352" t="s">
        <v>21</v>
      </c>
      <c r="AD19" s="323" t="s">
        <v>21</v>
      </c>
      <c r="AE19" s="288" t="s">
        <v>41</v>
      </c>
      <c r="AF19" s="288" t="s">
        <v>28</v>
      </c>
      <c r="AG19" s="288" t="s">
        <v>34</v>
      </c>
      <c r="AH19" s="143" t="s">
        <v>21</v>
      </c>
      <c r="AI19" s="99">
        <f t="shared" si="2"/>
        <v>9</v>
      </c>
      <c r="AJ19" s="100">
        <f t="shared" si="3"/>
        <v>9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3</v>
      </c>
      <c r="AR19">
        <f t="shared" si="9"/>
        <v>9</v>
      </c>
      <c r="AS19" s="55">
        <f t="shared" si="14"/>
        <v>0</v>
      </c>
      <c r="AT19" s="55">
        <f t="shared" si="10"/>
        <v>0</v>
      </c>
      <c r="AU19" s="55">
        <f t="shared" si="11"/>
        <v>2</v>
      </c>
      <c r="AV19" s="55">
        <f t="shared" si="12"/>
        <v>0</v>
      </c>
      <c r="AW19" s="55">
        <f t="shared" si="13"/>
        <v>0</v>
      </c>
    </row>
    <row r="20" spans="1:49" ht="14">
      <c r="A20" s="324" t="s">
        <v>46</v>
      </c>
      <c r="B20" s="37" t="s">
        <v>32</v>
      </c>
      <c r="C20" s="38" t="s">
        <v>129</v>
      </c>
      <c r="D20" s="288" t="s">
        <v>34</v>
      </c>
      <c r="E20" s="291" t="s">
        <v>21</v>
      </c>
      <c r="F20" s="107" t="s">
        <v>36</v>
      </c>
      <c r="G20" s="291" t="s">
        <v>24</v>
      </c>
      <c r="H20" s="291" t="s">
        <v>34</v>
      </c>
      <c r="I20" s="291" t="s">
        <v>21</v>
      </c>
      <c r="J20" s="65" t="s">
        <v>202</v>
      </c>
      <c r="K20" s="65" t="s">
        <v>202</v>
      </c>
      <c r="L20" s="65" t="s">
        <v>202</v>
      </c>
      <c r="M20" s="288" t="s">
        <v>21</v>
      </c>
      <c r="N20" s="143" t="s">
        <v>21</v>
      </c>
      <c r="O20" s="291" t="s">
        <v>24</v>
      </c>
      <c r="P20" s="291" t="s">
        <v>34</v>
      </c>
      <c r="Q20" s="334" t="s">
        <v>24</v>
      </c>
      <c r="R20" s="334" t="s">
        <v>34</v>
      </c>
      <c r="S20" s="127" t="s">
        <v>21</v>
      </c>
      <c r="T20" s="127" t="s">
        <v>41</v>
      </c>
      <c r="U20" s="288" t="s">
        <v>41</v>
      </c>
      <c r="V20" s="334" t="s">
        <v>24</v>
      </c>
      <c r="W20" s="127" t="s">
        <v>34</v>
      </c>
      <c r="X20" s="107" t="s">
        <v>24</v>
      </c>
      <c r="Y20" s="288" t="s">
        <v>34</v>
      </c>
      <c r="Z20" s="157" t="s">
        <v>24</v>
      </c>
      <c r="AA20" s="323" t="s">
        <v>34</v>
      </c>
      <c r="AB20" s="143" t="s">
        <v>21</v>
      </c>
      <c r="AC20" s="288" t="s">
        <v>21</v>
      </c>
      <c r="AD20" s="288" t="s">
        <v>40</v>
      </c>
      <c r="AE20" s="293" t="s">
        <v>24</v>
      </c>
      <c r="AF20" s="107" t="s">
        <v>34</v>
      </c>
      <c r="AG20" s="143" t="s">
        <v>21</v>
      </c>
      <c r="AH20" s="143" t="s">
        <v>21</v>
      </c>
      <c r="AI20" s="99">
        <f t="shared" si="2"/>
        <v>9</v>
      </c>
      <c r="AJ20" s="100">
        <f t="shared" si="3"/>
        <v>0</v>
      </c>
      <c r="AK20" s="101">
        <f t="shared" si="4"/>
        <v>7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7</v>
      </c>
      <c r="AQ20" s="55">
        <f t="shared" si="8"/>
        <v>0</v>
      </c>
      <c r="AR20">
        <f t="shared" si="9"/>
        <v>0</v>
      </c>
      <c r="AS20" s="55">
        <f t="shared" si="14"/>
        <v>1</v>
      </c>
      <c r="AT20" s="55">
        <f t="shared" si="10"/>
        <v>0</v>
      </c>
      <c r="AU20" s="55">
        <f t="shared" si="11"/>
        <v>2</v>
      </c>
      <c r="AV20" s="55">
        <f t="shared" si="12"/>
        <v>1</v>
      </c>
      <c r="AW20" s="55">
        <f t="shared" si="13"/>
        <v>0</v>
      </c>
    </row>
    <row r="21" spans="1:49" ht="14">
      <c r="A21" s="324" t="s">
        <v>46</v>
      </c>
      <c r="B21" s="37" t="s">
        <v>32</v>
      </c>
      <c r="C21" s="39" t="s">
        <v>196</v>
      </c>
      <c r="D21" s="288" t="s">
        <v>40</v>
      </c>
      <c r="E21" s="291" t="s">
        <v>40</v>
      </c>
      <c r="F21" s="291" t="s">
        <v>21</v>
      </c>
      <c r="G21" s="291" t="s">
        <v>40</v>
      </c>
      <c r="H21" s="291" t="s">
        <v>21</v>
      </c>
      <c r="I21" s="291" t="s">
        <v>42</v>
      </c>
      <c r="J21" s="291" t="s">
        <v>42</v>
      </c>
      <c r="K21" s="291" t="s">
        <v>42</v>
      </c>
      <c r="L21" s="291" t="s">
        <v>21</v>
      </c>
      <c r="M21" s="334" t="s">
        <v>21</v>
      </c>
      <c r="N21" s="338" t="s">
        <v>21</v>
      </c>
      <c r="O21" s="334" t="s">
        <v>21</v>
      </c>
      <c r="P21" s="334" t="s">
        <v>21</v>
      </c>
      <c r="Q21" s="334" t="s">
        <v>21</v>
      </c>
      <c r="R21" s="127" t="s">
        <v>21</v>
      </c>
      <c r="S21" s="334" t="s">
        <v>21</v>
      </c>
      <c r="T21" s="334" t="s">
        <v>21</v>
      </c>
      <c r="U21" s="288" t="s">
        <v>21</v>
      </c>
      <c r="V21" s="291" t="s">
        <v>21</v>
      </c>
      <c r="W21" s="293" t="s">
        <v>41</v>
      </c>
      <c r="X21" s="291" t="s">
        <v>41</v>
      </c>
      <c r="Y21" s="157" t="s">
        <v>36</v>
      </c>
      <c r="Z21" s="288" t="s">
        <v>21</v>
      </c>
      <c r="AA21" s="293" t="s">
        <v>40</v>
      </c>
      <c r="AB21" s="293" t="s">
        <v>41</v>
      </c>
      <c r="AC21" s="107" t="s">
        <v>41</v>
      </c>
      <c r="AD21" s="107" t="s">
        <v>36</v>
      </c>
      <c r="AE21" s="292" t="s">
        <v>21</v>
      </c>
      <c r="AF21" s="107" t="s">
        <v>41</v>
      </c>
      <c r="AG21" s="107" t="s">
        <v>41</v>
      </c>
      <c r="AH21" s="143" t="s">
        <v>21</v>
      </c>
      <c r="AI21" s="99">
        <f t="shared" si="2"/>
        <v>16</v>
      </c>
      <c r="AJ21" s="100">
        <f t="shared" si="3"/>
        <v>0</v>
      </c>
      <c r="AK21" s="101">
        <f t="shared" si="4"/>
        <v>0</v>
      </c>
      <c r="AL21" s="104" t="s">
        <v>189</v>
      </c>
      <c r="AM21" s="98"/>
      <c r="AN21" s="55">
        <f t="shared" si="5"/>
        <v>0</v>
      </c>
      <c r="AO21" s="55">
        <f t="shared" si="6"/>
        <v>16</v>
      </c>
      <c r="AP21" s="55">
        <f t="shared" si="7"/>
        <v>0</v>
      </c>
      <c r="AQ21" s="55">
        <f t="shared" si="8"/>
        <v>0</v>
      </c>
      <c r="AR21">
        <f t="shared" si="9"/>
        <v>0</v>
      </c>
      <c r="AS21" s="55">
        <f t="shared" si="14"/>
        <v>4</v>
      </c>
      <c r="AT21" s="55">
        <f t="shared" si="10"/>
        <v>3</v>
      </c>
      <c r="AU21" s="55">
        <f t="shared" si="11"/>
        <v>6</v>
      </c>
      <c r="AV21" s="55">
        <f t="shared" si="12"/>
        <v>2</v>
      </c>
      <c r="AW21" s="55">
        <f t="shared" si="13"/>
        <v>0</v>
      </c>
    </row>
    <row r="22" spans="1:49" ht="14">
      <c r="A22" s="324" t="s">
        <v>46</v>
      </c>
      <c r="B22" s="37" t="s">
        <v>32</v>
      </c>
      <c r="C22" s="39" t="s">
        <v>197</v>
      </c>
      <c r="D22" s="288" t="s">
        <v>42</v>
      </c>
      <c r="E22" s="291" t="s">
        <v>42</v>
      </c>
      <c r="F22" s="288" t="s">
        <v>40</v>
      </c>
      <c r="G22" s="291" t="s">
        <v>21</v>
      </c>
      <c r="H22" s="291" t="s">
        <v>40</v>
      </c>
      <c r="I22" s="291" t="s">
        <v>40</v>
      </c>
      <c r="J22" s="291" t="s">
        <v>40</v>
      </c>
      <c r="K22" s="291" t="s">
        <v>21</v>
      </c>
      <c r="L22" s="291" t="s">
        <v>42</v>
      </c>
      <c r="M22" s="143" t="s">
        <v>21</v>
      </c>
      <c r="N22" s="143" t="s">
        <v>21</v>
      </c>
      <c r="O22" s="291" t="s">
        <v>40</v>
      </c>
      <c r="P22" s="291" t="s">
        <v>42</v>
      </c>
      <c r="Q22" s="291" t="s">
        <v>21</v>
      </c>
      <c r="R22" s="127" t="s">
        <v>42</v>
      </c>
      <c r="S22" s="334" t="s">
        <v>42</v>
      </c>
      <c r="T22" s="291" t="s">
        <v>21</v>
      </c>
      <c r="U22" s="288" t="s">
        <v>40</v>
      </c>
      <c r="V22" s="334" t="s">
        <v>42</v>
      </c>
      <c r="W22" s="127" t="s">
        <v>42</v>
      </c>
      <c r="X22" s="291" t="s">
        <v>21</v>
      </c>
      <c r="Y22" s="127" t="s">
        <v>42</v>
      </c>
      <c r="Z22" s="334" t="s">
        <v>42</v>
      </c>
      <c r="AA22" s="293" t="s">
        <v>21</v>
      </c>
      <c r="AB22" s="293" t="s">
        <v>40</v>
      </c>
      <c r="AC22" s="107" t="s">
        <v>21</v>
      </c>
      <c r="AD22" s="288" t="s">
        <v>42</v>
      </c>
      <c r="AE22" s="291" t="s">
        <v>42</v>
      </c>
      <c r="AF22" s="107" t="s">
        <v>40</v>
      </c>
      <c r="AG22" s="127" t="s">
        <v>40</v>
      </c>
      <c r="AH22" s="334" t="s">
        <v>40</v>
      </c>
      <c r="AI22" s="99">
        <f t="shared" si="2"/>
        <v>9</v>
      </c>
      <c r="AJ22" s="100">
        <f t="shared" si="3"/>
        <v>0</v>
      </c>
      <c r="AK22" s="55">
        <f t="shared" si="4"/>
        <v>0</v>
      </c>
      <c r="AL22" s="104" t="s">
        <v>48</v>
      </c>
      <c r="AM22" s="98"/>
      <c r="AN22" s="55"/>
      <c r="AO22" s="55">
        <f t="shared" si="6"/>
        <v>9</v>
      </c>
      <c r="AP22" s="55">
        <f t="shared" si="7"/>
        <v>0</v>
      </c>
      <c r="AQ22" s="55">
        <f t="shared" si="8"/>
        <v>0</v>
      </c>
      <c r="AR22">
        <f t="shared" si="9"/>
        <v>0</v>
      </c>
    </row>
    <row r="23" spans="1:49" ht="14">
      <c r="A23" s="19"/>
      <c r="B23" s="295"/>
      <c r="C23" s="39" t="s">
        <v>79</v>
      </c>
      <c r="D23" s="107"/>
      <c r="E23" s="293"/>
      <c r="F23" s="293"/>
      <c r="G23" s="293"/>
      <c r="H23" s="293"/>
      <c r="I23" s="293"/>
      <c r="J23" s="293"/>
      <c r="K23" s="293"/>
      <c r="L23" s="293"/>
      <c r="M23" s="127" t="s">
        <v>40</v>
      </c>
      <c r="N23" s="339" t="s">
        <v>41</v>
      </c>
      <c r="O23" s="127" t="s">
        <v>36</v>
      </c>
      <c r="P23" s="127" t="s">
        <v>41</v>
      </c>
      <c r="Q23" s="127" t="s">
        <v>36</v>
      </c>
      <c r="R23" s="127" t="s">
        <v>24</v>
      </c>
      <c r="S23" s="127" t="s">
        <v>34</v>
      </c>
      <c r="T23" s="293"/>
      <c r="U23" s="144" t="s">
        <v>24</v>
      </c>
      <c r="V23" s="127" t="s">
        <v>34</v>
      </c>
      <c r="W23" s="127" t="s">
        <v>28</v>
      </c>
      <c r="X23" s="127" t="s">
        <v>34</v>
      </c>
      <c r="Y23" s="293"/>
      <c r="Z23" s="293"/>
      <c r="AA23" s="293"/>
      <c r="AB23" s="293"/>
      <c r="AC23" s="293"/>
      <c r="AD23" s="293"/>
      <c r="AE23" s="293"/>
      <c r="AF23" s="107"/>
      <c r="AG23" s="107"/>
      <c r="AH23" s="107"/>
      <c r="AI23" s="99">
        <f>SUM(AO27)</f>
        <v>0</v>
      </c>
      <c r="AJ23" s="100">
        <f t="shared" si="3"/>
        <v>0</v>
      </c>
      <c r="AK23" s="101">
        <f>SUM(AP27:AQ27)</f>
        <v>0</v>
      </c>
      <c r="AL23" s="228"/>
      <c r="AM23" s="98"/>
      <c r="AN23" s="55"/>
      <c r="AO23" s="55">
        <f t="shared" si="6"/>
        <v>0</v>
      </c>
      <c r="AP23" s="55">
        <f t="shared" si="7"/>
        <v>2</v>
      </c>
      <c r="AQ23" s="55">
        <f t="shared" si="8"/>
        <v>1</v>
      </c>
      <c r="AR23">
        <f t="shared" si="9"/>
        <v>0</v>
      </c>
    </row>
    <row r="24" spans="1:49" ht="14">
      <c r="A24" s="325"/>
      <c r="B24" s="326"/>
      <c r="C24" s="327" t="s">
        <v>88</v>
      </c>
      <c r="D24" s="328"/>
      <c r="E24" s="329"/>
      <c r="F24" s="329"/>
      <c r="G24" s="329"/>
      <c r="H24" s="329"/>
      <c r="I24" s="329"/>
      <c r="J24" s="329"/>
      <c r="K24" s="329"/>
      <c r="L24" s="329"/>
      <c r="M24" s="328"/>
      <c r="N24" s="340"/>
      <c r="O24" s="329"/>
      <c r="P24" s="341" t="s">
        <v>40</v>
      </c>
      <c r="Q24" s="341" t="s">
        <v>40</v>
      </c>
      <c r="R24" s="329"/>
      <c r="S24" s="329"/>
      <c r="T24" s="329"/>
      <c r="U24" s="328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8"/>
      <c r="AG24" s="328"/>
      <c r="AH24" s="328"/>
      <c r="AI24" s="353"/>
      <c r="AJ24" s="354"/>
      <c r="AK24" s="355"/>
      <c r="AL24" s="356"/>
      <c r="AM24" s="98"/>
      <c r="AN24" s="55"/>
      <c r="AO24" s="55"/>
      <c r="AP24" s="55"/>
      <c r="AQ24" s="55"/>
    </row>
    <row r="25" spans="1:49" ht="14">
      <c r="A25" s="294"/>
      <c r="B25" s="330"/>
      <c r="C25" s="331"/>
      <c r="D25" s="328"/>
      <c r="E25" s="329"/>
      <c r="F25" s="329"/>
      <c r="G25" s="329"/>
      <c r="H25" s="329"/>
      <c r="I25" s="329"/>
      <c r="J25" s="329"/>
      <c r="K25" s="329"/>
      <c r="L25" s="329"/>
      <c r="M25" s="328"/>
      <c r="N25" s="340"/>
      <c r="O25" s="329"/>
      <c r="P25" s="328"/>
      <c r="Q25" s="328"/>
      <c r="R25" s="329" t="s">
        <v>41</v>
      </c>
      <c r="S25" s="329" t="s">
        <v>36</v>
      </c>
      <c r="T25" s="329" t="s">
        <v>40</v>
      </c>
      <c r="U25" s="328"/>
      <c r="V25" s="329" t="s">
        <v>40</v>
      </c>
      <c r="W25" s="329" t="s">
        <v>40</v>
      </c>
      <c r="X25" s="329"/>
      <c r="Y25" s="329"/>
      <c r="Z25" s="329"/>
      <c r="AA25" s="329"/>
      <c r="AB25" s="329"/>
      <c r="AC25" s="329"/>
      <c r="AD25" s="329"/>
      <c r="AE25" s="329"/>
      <c r="AF25" s="328"/>
      <c r="AG25" s="328"/>
      <c r="AH25" s="328"/>
      <c r="AI25" s="353"/>
      <c r="AJ25" s="354"/>
      <c r="AK25" s="355"/>
      <c r="AL25" s="356"/>
      <c r="AM25" s="98"/>
      <c r="AN25" s="55"/>
      <c r="AO25" s="55"/>
      <c r="AP25" s="55"/>
      <c r="AQ25" s="55"/>
    </row>
    <row r="26" spans="1:49" ht="14">
      <c r="A26" s="1259" t="s">
        <v>63</v>
      </c>
      <c r="B26" s="1259"/>
      <c r="C26" s="49"/>
      <c r="D26" s="1292"/>
      <c r="E26" s="1290"/>
      <c r="F26" s="1291" t="s">
        <v>203</v>
      </c>
      <c r="G26" s="1311" t="s">
        <v>163</v>
      </c>
      <c r="H26" s="1344"/>
      <c r="I26" s="1290" t="s">
        <v>67</v>
      </c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1"/>
      <c r="U26" s="1290"/>
      <c r="V26" s="1290"/>
      <c r="W26" s="1290"/>
      <c r="X26" s="1290"/>
      <c r="Y26" s="1290" t="s">
        <v>84</v>
      </c>
      <c r="Z26" s="1290"/>
      <c r="AA26" s="1290"/>
      <c r="AB26" s="1290"/>
      <c r="AC26" s="1290"/>
      <c r="AD26" s="1290"/>
      <c r="AE26" s="1290" t="s">
        <v>90</v>
      </c>
      <c r="AF26" s="1311"/>
      <c r="AG26" s="112"/>
      <c r="AH26" s="1286"/>
      <c r="AI26" s="1333"/>
      <c r="AJ26" s="1334"/>
      <c r="AK26" s="1334"/>
      <c r="AL26" s="1335"/>
      <c r="AM26" s="98"/>
      <c r="AN26" s="55">
        <f>COUNTIF(D23:AH23,"日")</f>
        <v>0</v>
      </c>
      <c r="AO26" s="55" t="e">
        <f>COUNTIF(#REF!,"ヤ")</f>
        <v>#REF!</v>
      </c>
      <c r="AP26" s="55" t="e">
        <f>COUNTIF(#REF!,"2－")</f>
        <v>#REF!</v>
      </c>
      <c r="AQ26" s="55" t="e">
        <f>COUNTIF(#REF!,"3－")</f>
        <v>#REF!</v>
      </c>
      <c r="AR26" t="e">
        <f>COUNTIF(#REF!,"有")</f>
        <v>#REF!</v>
      </c>
    </row>
    <row r="27" spans="1:49" ht="14">
      <c r="A27" s="1259"/>
      <c r="B27" s="1259"/>
      <c r="C27" s="49"/>
      <c r="D27" s="1292"/>
      <c r="E27" s="1290"/>
      <c r="F27" s="1291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1"/>
      <c r="U27" s="1290"/>
      <c r="V27" s="1290"/>
      <c r="W27" s="1290"/>
      <c r="X27" s="1290"/>
      <c r="Y27" s="1290"/>
      <c r="Z27" s="1290"/>
      <c r="AA27" s="1290"/>
      <c r="AB27" s="1290"/>
      <c r="AC27" s="1290"/>
      <c r="AD27" s="1290"/>
      <c r="AE27" s="1290"/>
      <c r="AF27" s="1311"/>
      <c r="AG27" s="113"/>
      <c r="AH27" s="1287"/>
      <c r="AI27" s="1336"/>
      <c r="AJ27" s="1337"/>
      <c r="AK27" s="1337"/>
      <c r="AL27" s="1338"/>
      <c r="AO27" s="55">
        <f>COUNTIF(D26:AH26,"ヤ")</f>
        <v>0</v>
      </c>
      <c r="AP27" s="55">
        <f>COUNTIF(D26:AH26,"2－")</f>
        <v>0</v>
      </c>
      <c r="AQ27" s="55">
        <f>COUNTIF(D26:AH26,"3－")</f>
        <v>0</v>
      </c>
      <c r="AR27">
        <f>COUNTIF(E26:AI26,"有")</f>
        <v>0</v>
      </c>
    </row>
    <row r="28" spans="1:49" ht="14">
      <c r="A28" s="1259"/>
      <c r="B28" s="1259"/>
      <c r="C28" s="21"/>
      <c r="D28" s="1292"/>
      <c r="E28" s="1290"/>
      <c r="F28" s="1291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1"/>
      <c r="U28" s="1290"/>
      <c r="V28" s="1290"/>
      <c r="W28" s="1290"/>
      <c r="X28" s="1290"/>
      <c r="Y28" s="1290"/>
      <c r="Z28" s="1290"/>
      <c r="AA28" s="1290"/>
      <c r="AB28" s="1290"/>
      <c r="AC28" s="1290"/>
      <c r="AD28" s="1290"/>
      <c r="AE28" s="1290"/>
      <c r="AF28" s="1311"/>
      <c r="AG28" s="113"/>
      <c r="AH28" s="1287"/>
      <c r="AI28" s="1336"/>
      <c r="AJ28" s="1337"/>
      <c r="AK28" s="1337"/>
      <c r="AL28" s="1338"/>
      <c r="AO28" s="55">
        <f>COUNTIF(D27:AH27,"ヤ")</f>
        <v>0</v>
      </c>
      <c r="AP28" s="55">
        <f>COUNTIF(D27:AH27,"2－")</f>
        <v>0</v>
      </c>
      <c r="AQ28" s="55">
        <f>COUNTIF(D27:AH27,"3－")</f>
        <v>0</v>
      </c>
      <c r="AR28">
        <f>COUNTIF(E27:AI27,"有")</f>
        <v>0</v>
      </c>
    </row>
    <row r="29" spans="1:49" ht="14">
      <c r="A29" s="1259"/>
      <c r="B29" s="1259"/>
      <c r="C29" s="50"/>
      <c r="D29" s="1292"/>
      <c r="E29" s="1290"/>
      <c r="F29" s="1291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1"/>
      <c r="U29" s="1290"/>
      <c r="V29" s="1290"/>
      <c r="W29" s="1290"/>
      <c r="X29" s="1290"/>
      <c r="Y29" s="1290"/>
      <c r="Z29" s="1290"/>
      <c r="AA29" s="1290"/>
      <c r="AB29" s="1290"/>
      <c r="AC29" s="1290"/>
      <c r="AD29" s="1290"/>
      <c r="AE29" s="1290"/>
      <c r="AF29" s="1311"/>
      <c r="AG29" s="113"/>
      <c r="AH29" s="1287"/>
      <c r="AI29" s="1336"/>
      <c r="AJ29" s="1337"/>
      <c r="AK29" s="1337"/>
      <c r="AL29" s="1338"/>
      <c r="AO29" s="55">
        <f>COUNTIF(D28:AH28,"ヤ")</f>
        <v>0</v>
      </c>
      <c r="AP29" s="55">
        <f>COUNTIF(D28:AH28,"2－")</f>
        <v>0</v>
      </c>
      <c r="AQ29" s="55">
        <f>COUNTIF(D28:AH28,"3－")</f>
        <v>0</v>
      </c>
      <c r="AR29">
        <f>COUNTIF(E28:AI28,"有")</f>
        <v>0</v>
      </c>
    </row>
    <row r="30" spans="1:49" ht="14">
      <c r="A30" s="1259"/>
      <c r="B30" s="1259"/>
      <c r="C30" s="51"/>
      <c r="D30" s="1292"/>
      <c r="E30" s="1290"/>
      <c r="F30" s="1291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1"/>
      <c r="U30" s="1290"/>
      <c r="V30" s="1290"/>
      <c r="W30" s="1290"/>
      <c r="X30" s="1290"/>
      <c r="Y30" s="1290"/>
      <c r="Z30" s="1290"/>
      <c r="AA30" s="1290"/>
      <c r="AB30" s="1290"/>
      <c r="AC30" s="1290"/>
      <c r="AD30" s="1290"/>
      <c r="AE30" s="1290"/>
      <c r="AF30" s="1311"/>
      <c r="AG30" s="113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1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1"/>
      <c r="U31" s="1290"/>
      <c r="V31" s="1290"/>
      <c r="W31" s="1290"/>
      <c r="X31" s="1290"/>
      <c r="Y31" s="1290"/>
      <c r="Z31" s="1290"/>
      <c r="AA31" s="1290"/>
      <c r="AB31" s="1290"/>
      <c r="AC31" s="1290"/>
      <c r="AD31" s="1290"/>
      <c r="AE31" s="1290"/>
      <c r="AF31" s="1311"/>
      <c r="AG31" s="114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15">COUNTIF(D7:D22,"6：30")</f>
        <v>0</v>
      </c>
      <c r="E33" s="55">
        <f t="shared" si="15"/>
        <v>0</v>
      </c>
      <c r="F33" s="55">
        <f t="shared" si="15"/>
        <v>0</v>
      </c>
      <c r="G33" s="55">
        <f t="shared" si="15"/>
        <v>0</v>
      </c>
      <c r="H33" s="55">
        <f t="shared" si="15"/>
        <v>0</v>
      </c>
      <c r="I33" s="55">
        <f t="shared" si="15"/>
        <v>0</v>
      </c>
      <c r="J33" s="55">
        <f t="shared" si="15"/>
        <v>0</v>
      </c>
      <c r="K33" s="55">
        <f t="shared" si="15"/>
        <v>0</v>
      </c>
      <c r="L33" s="55">
        <f t="shared" si="15"/>
        <v>0</v>
      </c>
      <c r="M33" s="55">
        <f t="shared" si="15"/>
        <v>0</v>
      </c>
      <c r="N33" s="55">
        <f t="shared" si="15"/>
        <v>0</v>
      </c>
      <c r="O33" s="55">
        <f t="shared" si="15"/>
        <v>0</v>
      </c>
      <c r="P33" s="55">
        <f t="shared" si="15"/>
        <v>0</v>
      </c>
      <c r="Q33" s="55">
        <f t="shared" si="15"/>
        <v>0</v>
      </c>
      <c r="R33" s="55">
        <f t="shared" si="15"/>
        <v>0</v>
      </c>
      <c r="S33" s="55">
        <f t="shared" si="15"/>
        <v>0</v>
      </c>
      <c r="T33" s="55">
        <f t="shared" si="15"/>
        <v>0</v>
      </c>
      <c r="U33" s="55">
        <f t="shared" si="15"/>
        <v>0</v>
      </c>
      <c r="V33" s="55">
        <f t="shared" si="15"/>
        <v>0</v>
      </c>
      <c r="W33" s="55">
        <f t="shared" si="15"/>
        <v>0</v>
      </c>
      <c r="X33" s="55">
        <f t="shared" si="15"/>
        <v>0</v>
      </c>
      <c r="Y33" s="55">
        <f t="shared" si="15"/>
        <v>0</v>
      </c>
      <c r="Z33" s="55">
        <f t="shared" si="15"/>
        <v>0</v>
      </c>
      <c r="AA33" s="55">
        <f t="shared" si="15"/>
        <v>0</v>
      </c>
      <c r="AB33" s="55">
        <f t="shared" si="15"/>
        <v>0</v>
      </c>
      <c r="AC33" s="55">
        <f t="shared" si="15"/>
        <v>0</v>
      </c>
      <c r="AD33" s="55">
        <f t="shared" si="15"/>
        <v>0</v>
      </c>
      <c r="AE33" s="55">
        <f t="shared" si="15"/>
        <v>0</v>
      </c>
      <c r="AF33" s="55">
        <f t="shared" si="15"/>
        <v>0</v>
      </c>
      <c r="AG33" s="55">
        <f t="shared" si="15"/>
        <v>0</v>
      </c>
      <c r="AH33" s="55">
        <f t="shared" si="15"/>
        <v>0</v>
      </c>
    </row>
    <row r="34" spans="1:49" ht="14">
      <c r="C34" s="54">
        <v>0.41666666666666702</v>
      </c>
      <c r="D34" s="55">
        <f t="shared" ref="D34:AH34" si="16">COUNTIF(D8:D23,"10:00")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1:49" ht="14">
      <c r="C35" t="s">
        <v>69</v>
      </c>
      <c r="D35" s="55">
        <f t="shared" ref="D35:AH35" si="17">COUNTIF(D8:D25,"2早")</f>
        <v>2</v>
      </c>
      <c r="E35" s="55">
        <f t="shared" si="17"/>
        <v>2</v>
      </c>
      <c r="F35" s="55">
        <f t="shared" si="17"/>
        <v>1</v>
      </c>
      <c r="G35" s="55">
        <f t="shared" si="17"/>
        <v>1</v>
      </c>
      <c r="H35" s="55">
        <f t="shared" si="17"/>
        <v>1</v>
      </c>
      <c r="I35" s="55">
        <f t="shared" si="17"/>
        <v>1</v>
      </c>
      <c r="J35" s="55">
        <f t="shared" si="17"/>
        <v>1</v>
      </c>
      <c r="K35" s="55">
        <f t="shared" si="17"/>
        <v>1</v>
      </c>
      <c r="L35" s="55">
        <f t="shared" si="17"/>
        <v>1</v>
      </c>
      <c r="M35" s="55">
        <f t="shared" si="17"/>
        <v>1</v>
      </c>
      <c r="N35" s="55">
        <f t="shared" si="17"/>
        <v>1</v>
      </c>
      <c r="O35" s="55">
        <f t="shared" si="17"/>
        <v>1</v>
      </c>
      <c r="P35" s="55">
        <f t="shared" si="17"/>
        <v>1</v>
      </c>
      <c r="Q35" s="55">
        <f t="shared" si="17"/>
        <v>1</v>
      </c>
      <c r="R35" s="55">
        <f t="shared" si="17"/>
        <v>1</v>
      </c>
      <c r="S35" s="55">
        <f t="shared" si="17"/>
        <v>1</v>
      </c>
      <c r="T35" s="55">
        <f t="shared" si="17"/>
        <v>1</v>
      </c>
      <c r="U35" s="55">
        <f t="shared" si="17"/>
        <v>1</v>
      </c>
      <c r="V35" s="55">
        <f t="shared" si="17"/>
        <v>1</v>
      </c>
      <c r="W35" s="55">
        <f t="shared" si="17"/>
        <v>1</v>
      </c>
      <c r="X35" s="55">
        <f t="shared" si="17"/>
        <v>1</v>
      </c>
      <c r="Y35" s="55">
        <f t="shared" si="17"/>
        <v>1</v>
      </c>
      <c r="Z35" s="55">
        <f t="shared" si="17"/>
        <v>1</v>
      </c>
      <c r="AA35" s="55">
        <f t="shared" si="17"/>
        <v>1</v>
      </c>
      <c r="AB35" s="55">
        <f t="shared" si="17"/>
        <v>1</v>
      </c>
      <c r="AC35" s="55">
        <f t="shared" si="17"/>
        <v>1</v>
      </c>
      <c r="AD35" s="55">
        <f t="shared" si="17"/>
        <v>1</v>
      </c>
      <c r="AE35" s="55">
        <f t="shared" si="17"/>
        <v>1</v>
      </c>
      <c r="AF35" s="55">
        <f t="shared" si="17"/>
        <v>1</v>
      </c>
      <c r="AG35" s="55">
        <f t="shared" si="17"/>
        <v>1</v>
      </c>
      <c r="AH35" s="55">
        <f t="shared" si="17"/>
        <v>1</v>
      </c>
    </row>
    <row r="36" spans="1:49" ht="14" outlineLevel="1">
      <c r="C36" t="s">
        <v>42</v>
      </c>
      <c r="D36" s="55">
        <f t="shared" ref="D36:AH36" si="18">COUNTIF(D8:D23,"2オ")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2</v>
      </c>
      <c r="J36" s="55">
        <f t="shared" si="18"/>
        <v>2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1:49" s="1" customFormat="1" ht="14" outlineLevel="1">
      <c r="C37" s="1" t="s">
        <v>24</v>
      </c>
      <c r="D37" s="55">
        <f t="shared" ref="D37:AH37" si="19">COUNTIF(D8:D23,"2－")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  <c r="AM37"/>
      <c r="AN37"/>
      <c r="AO37"/>
      <c r="AP37"/>
      <c r="AQ37"/>
      <c r="AR37"/>
      <c r="AS37"/>
      <c r="AT37"/>
      <c r="AU37"/>
      <c r="AV37"/>
      <c r="AW37"/>
    </row>
    <row r="38" spans="1:49" s="1" customFormat="1" ht="14" outlineLevel="1">
      <c r="C38" s="1" t="s">
        <v>41</v>
      </c>
      <c r="D38" s="55">
        <f t="shared" ref="D38:AH38" si="20">COUNTIF(D8:D23,"3早")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0</v>
      </c>
      <c r="P38" s="55">
        <f t="shared" si="20"/>
        <v>1</v>
      </c>
      <c r="Q38" s="55">
        <f t="shared" si="20"/>
        <v>1</v>
      </c>
      <c r="R38" s="55">
        <f t="shared" si="20"/>
        <v>0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  <c r="AM38"/>
    </row>
    <row r="39" spans="1:49" s="1" customFormat="1" ht="14" outlineLevel="1">
      <c r="C39" s="1" t="s">
        <v>36</v>
      </c>
      <c r="D39" s="55">
        <f t="shared" ref="D39:AH39" si="21">COUNTIF(D8:D23,"3オ")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0</v>
      </c>
      <c r="T39" s="55">
        <f t="shared" si="21"/>
        <v>0</v>
      </c>
      <c r="U39" s="55">
        <f t="shared" si="21"/>
        <v>0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1:49" s="1" customFormat="1" ht="14" outlineLevel="1">
      <c r="C40" s="1" t="s">
        <v>28</v>
      </c>
      <c r="D40" s="55">
        <f t="shared" ref="D40:AH40" si="22">COUNTIF(D8:D23,"3－")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1:49" s="1" customFormat="1" ht="14"/>
    <row r="42" spans="1:49" s="1" customFormat="1" ht="14"/>
    <row r="43" spans="1:49" s="1" customFormat="1" ht="14"/>
    <row r="44" spans="1:49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6.5" customHeight="1">
      <c r="AM45" s="1"/>
    </row>
  </sheetData>
  <mergeCells count="49">
    <mergeCell ref="Y1:AH1"/>
    <mergeCell ref="AI1:AL1"/>
    <mergeCell ref="A2:C2"/>
    <mergeCell ref="E2:J2"/>
    <mergeCell ref="Y2:AH2"/>
    <mergeCell ref="AI2:AL2"/>
    <mergeCell ref="M1:Q2"/>
    <mergeCell ref="D4:J4"/>
    <mergeCell ref="K4:Q4"/>
    <mergeCell ref="R4:X4"/>
    <mergeCell ref="Y4:AE4"/>
    <mergeCell ref="AF4:AH4"/>
    <mergeCell ref="AI4:AK4"/>
    <mergeCell ref="A4:A7"/>
    <mergeCell ref="B4:B7"/>
    <mergeCell ref="C4:C6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AE26:AE31"/>
    <mergeCell ref="AF26:AF31"/>
    <mergeCell ref="AH26:AH31"/>
    <mergeCell ref="AL4:AL7"/>
    <mergeCell ref="A26:B31"/>
    <mergeCell ref="AI26:AL31"/>
    <mergeCell ref="Z26:Z31"/>
    <mergeCell ref="AA26:AA31"/>
    <mergeCell ref="AB26:AB31"/>
    <mergeCell ref="AC26:AC31"/>
    <mergeCell ref="AD26:AD31"/>
    <mergeCell ref="U26:U31"/>
    <mergeCell ref="V26:V31"/>
    <mergeCell ref="W26:W31"/>
    <mergeCell ref="X26:X31"/>
    <mergeCell ref="Y26:Y31"/>
  </mergeCells>
  <phoneticPr fontId="114"/>
  <conditionalFormatting sqref="D8">
    <cfRule type="expression" dxfId="7244" priority="389">
      <formula>COUNTIF(D8,"*有*")</formula>
    </cfRule>
  </conditionalFormatting>
  <conditionalFormatting sqref="D18:D20">
    <cfRule type="expression" dxfId="7243" priority="577" stopIfTrue="1">
      <formula>AND(WEEKDAY(D$5)=1)</formula>
    </cfRule>
  </conditionalFormatting>
  <conditionalFormatting sqref="D21:D22">
    <cfRule type="expression" dxfId="7242" priority="325">
      <formula>COUNTIF(D21,"*有*")</formula>
    </cfRule>
    <cfRule type="expression" dxfId="7241" priority="313">
      <formula>COUNTIF(D21,"*有*")</formula>
    </cfRule>
  </conditionalFormatting>
  <conditionalFormatting sqref="D11:E12">
    <cfRule type="expression" dxfId="7240" priority="587" stopIfTrue="1">
      <formula>AND(WEEKDAY(D$5)=1)</formula>
    </cfRule>
  </conditionalFormatting>
  <conditionalFormatting sqref="D21:G21 O21:T21">
    <cfRule type="expression" dxfId="7239" priority="679" stopIfTrue="1">
      <formula>AND(WEEKDAY(D$5)=1)</formula>
    </cfRule>
  </conditionalFormatting>
  <conditionalFormatting sqref="D15:I16">
    <cfRule type="expression" dxfId="7238" priority="668" stopIfTrue="1">
      <formula>AND(WEEKDAY(D$5)=1)</formula>
    </cfRule>
  </conditionalFormatting>
  <conditionalFormatting sqref="D20:I20">
    <cfRule type="expression" dxfId="7237" priority="655" stopIfTrue="1">
      <formula>AND(WEEKDAY(D$5)=1)</formula>
    </cfRule>
  </conditionalFormatting>
  <conditionalFormatting sqref="D14:M14">
    <cfRule type="expression" dxfId="7236" priority="599" stopIfTrue="1">
      <formula>AND(WEEKDAY(D$5)=1)</formula>
    </cfRule>
  </conditionalFormatting>
  <conditionalFormatting sqref="D23:M25 O24:AH25 D5:AH7">
    <cfRule type="expression" dxfId="7235" priority="680" stopIfTrue="1">
      <formula>AND(WEEKDAY(D$5)=1)</formula>
    </cfRule>
  </conditionalFormatting>
  <conditionalFormatting sqref="D22:Z22">
    <cfRule type="expression" dxfId="7234" priority="38" stopIfTrue="1">
      <formula>AND(WEEKDAY(D$5)=1)</formula>
    </cfRule>
  </conditionalFormatting>
  <conditionalFormatting sqref="E8">
    <cfRule type="expression" dxfId="7233" priority="441" stopIfTrue="1">
      <formula>AND(WEEKDAY(E$5)=1)</formula>
    </cfRule>
  </conditionalFormatting>
  <conditionalFormatting sqref="E18:E19">
    <cfRule type="expression" dxfId="7232" priority="606" stopIfTrue="1">
      <formula>AND(WEEKDAY(E$5)=1)</formula>
    </cfRule>
  </conditionalFormatting>
  <conditionalFormatting sqref="E21:E22">
    <cfRule type="expression" dxfId="7231" priority="314" stopIfTrue="1">
      <formula>AND(WEEKDAY(E$5)=1)</formula>
    </cfRule>
  </conditionalFormatting>
  <conditionalFormatting sqref="E18:F18">
    <cfRule type="expression" dxfId="7230" priority="622" stopIfTrue="1">
      <formula>AND(WEEKDAY(E$5)=1)</formula>
    </cfRule>
  </conditionalFormatting>
  <conditionalFormatting sqref="E10:H10">
    <cfRule type="expression" dxfId="7229" priority="435" stopIfTrue="1">
      <formula>AND(WEEKDAY(E$5)=1)</formula>
    </cfRule>
  </conditionalFormatting>
  <conditionalFormatting sqref="F9">
    <cfRule type="expression" dxfId="7228" priority="567" stopIfTrue="1">
      <formula>AND(WEEKDAY(F$5)=1)</formula>
    </cfRule>
  </conditionalFormatting>
  <conditionalFormatting sqref="F19">
    <cfRule type="expression" dxfId="7227" priority="434" stopIfTrue="1">
      <formula>AND(WEEKDAY(F$5)=1)</formula>
    </cfRule>
  </conditionalFormatting>
  <conditionalFormatting sqref="F14:G15">
    <cfRule type="expression" dxfId="7226" priority="166" stopIfTrue="1">
      <formula>AND(WEEKDAY(F$5)=1)</formula>
    </cfRule>
  </conditionalFormatting>
  <conditionalFormatting sqref="F11:H12">
    <cfRule type="expression" dxfId="7225" priority="519" stopIfTrue="1">
      <formula>AND(WEEKDAY(F$5)=1)</formula>
    </cfRule>
  </conditionalFormatting>
  <conditionalFormatting sqref="F11:I11">
    <cfRule type="expression" dxfId="7224" priority="568" stopIfTrue="1">
      <formula>AND(WEEKDAY(F$5)=1)</formula>
    </cfRule>
  </conditionalFormatting>
  <conditionalFormatting sqref="F13:I15">
    <cfRule type="expression" dxfId="7223" priority="164" stopIfTrue="1">
      <formula>AND(WEEKDAY(F$5)=1)</formula>
    </cfRule>
  </conditionalFormatting>
  <conditionalFormatting sqref="F11:Q11">
    <cfRule type="expression" dxfId="7222" priority="102" stopIfTrue="1">
      <formula>AND(WEEKDAY(F$5)=1)</formula>
    </cfRule>
  </conditionalFormatting>
  <conditionalFormatting sqref="G17:G18">
    <cfRule type="expression" dxfId="7221" priority="468" stopIfTrue="1">
      <formula>AND(WEEKDAY(G$5)=1)</formula>
    </cfRule>
  </conditionalFormatting>
  <conditionalFormatting sqref="G18:G19">
    <cfRule type="expression" dxfId="7220" priority="629" stopIfTrue="1">
      <formula>AND(WEEKDAY(G$5)=1)</formula>
    </cfRule>
    <cfRule type="expression" dxfId="7219" priority="672" stopIfTrue="1">
      <formula>AND(WEEKDAY(G$5)=1)</formula>
    </cfRule>
  </conditionalFormatting>
  <conditionalFormatting sqref="G20:G22">
    <cfRule type="expression" dxfId="7218" priority="483" stopIfTrue="1">
      <formula>AND(WEEKDAY(G$5)=1)</formula>
    </cfRule>
  </conditionalFormatting>
  <conditionalFormatting sqref="G9:H9">
    <cfRule type="expression" dxfId="7217" priority="443" stopIfTrue="1">
      <formula>AND(WEEKDAY(G$5)=1)</formula>
    </cfRule>
  </conditionalFormatting>
  <conditionalFormatting sqref="G17:O17">
    <cfRule type="expression" dxfId="7216" priority="464" stopIfTrue="1">
      <formula>AND(WEEKDAY(G$5)=1)</formula>
    </cfRule>
  </conditionalFormatting>
  <conditionalFormatting sqref="H16">
    <cfRule type="expression" dxfId="7215" priority="119">
      <formula>AND(WEEKDAY(H$5)=1)</formula>
    </cfRule>
    <cfRule type="expression" dxfId="7214" priority="128">
      <formula>AND(WEEKDAY(H$5)=1)</formula>
    </cfRule>
  </conditionalFormatting>
  <conditionalFormatting sqref="H21:H22">
    <cfRule type="expression" dxfId="7213" priority="154">
      <formula>AND(WEEKDAY(H$5)=1)</formula>
    </cfRule>
    <cfRule type="expression" dxfId="7212" priority="163">
      <formula>AND(WEEKDAY(H$5)=1)</formula>
    </cfRule>
  </conditionalFormatting>
  <conditionalFormatting sqref="H12:I12 D13:I16">
    <cfRule type="expression" dxfId="7211" priority="570" stopIfTrue="1">
      <formula>AND(WEEKDAY(D$5)=1)</formula>
    </cfRule>
  </conditionalFormatting>
  <conditionalFormatting sqref="H18:I21">
    <cfRule type="expression" dxfId="7210" priority="392" stopIfTrue="1">
      <formula>AND(WEEKDAY(H$5)=1)</formula>
    </cfRule>
  </conditionalFormatting>
  <conditionalFormatting sqref="H21:J22">
    <cfRule type="expression" dxfId="7209" priority="145" stopIfTrue="1">
      <formula>AND(WEEKDAY(H$5)=1)</formula>
    </cfRule>
  </conditionalFormatting>
  <conditionalFormatting sqref="H21:K22">
    <cfRule type="expression" dxfId="7208" priority="155" stopIfTrue="1">
      <formula>AND(WEEKDAY(H$5)=1)</formula>
    </cfRule>
  </conditionalFormatting>
  <conditionalFormatting sqref="H16:L16">
    <cfRule type="expression" dxfId="7207" priority="110" stopIfTrue="1">
      <formula>AND(WEEKDAY(H$5)=1)</formula>
    </cfRule>
    <cfRule type="expression" dxfId="7206" priority="120" stopIfTrue="1">
      <formula>AND(WEEKDAY(H$5)=1)</formula>
    </cfRule>
  </conditionalFormatting>
  <conditionalFormatting sqref="H16:L17">
    <cfRule type="expression" dxfId="7205" priority="129" stopIfTrue="1">
      <formula>AND(WEEKDAY(H$5)=1)</formula>
    </cfRule>
  </conditionalFormatting>
  <conditionalFormatting sqref="I9:I12">
    <cfRule type="expression" dxfId="7204" priority="181" stopIfTrue="1">
      <formula>AND(WEEKDAY(I$5)=1)</formula>
    </cfRule>
  </conditionalFormatting>
  <conditionalFormatting sqref="I17">
    <cfRule type="expression" dxfId="7203" priority="611" stopIfTrue="1">
      <formula>AND(WEEKDAY(I$5)=1)</formula>
    </cfRule>
  </conditionalFormatting>
  <conditionalFormatting sqref="I21:M21">
    <cfRule type="expression" dxfId="7202" priority="149" stopIfTrue="1">
      <formula>AND(WEEKDAY(I$5)=1)</formula>
    </cfRule>
  </conditionalFormatting>
  <conditionalFormatting sqref="J16:J18">
    <cfRule type="expression" dxfId="7201" priority="623" stopIfTrue="1">
      <formula>AND(WEEKDAY(J$5)=1)</formula>
    </cfRule>
  </conditionalFormatting>
  <conditionalFormatting sqref="J16:J19">
    <cfRule type="expression" dxfId="7200" priority="112" stopIfTrue="1">
      <formula>AND(WEEKDAY(J$5)=1)</formula>
    </cfRule>
  </conditionalFormatting>
  <conditionalFormatting sqref="J15:K15 M15">
    <cfRule type="expression" dxfId="7199" priority="617" stopIfTrue="1">
      <formula>AND(WEEKDAY(J$5)=1)</formula>
    </cfRule>
  </conditionalFormatting>
  <conditionalFormatting sqref="J21:M21">
    <cfRule type="expression" dxfId="7198" priority="647" stopIfTrue="1">
      <formula>AND(WEEKDAY(J$5)=1)</formula>
    </cfRule>
  </conditionalFormatting>
  <conditionalFormatting sqref="J11:N14">
    <cfRule type="expression" dxfId="7197" priority="99" stopIfTrue="1">
      <formula>AND(WEEKDAY(J$5)=1)</formula>
    </cfRule>
  </conditionalFormatting>
  <conditionalFormatting sqref="J8:P8">
    <cfRule type="expression" dxfId="7196" priority="305" stopIfTrue="1">
      <formula>AND(WEEKDAY(J$5)=1)</formula>
    </cfRule>
  </conditionalFormatting>
  <conditionalFormatting sqref="J15:P15">
    <cfRule type="expression" dxfId="7195" priority="100" stopIfTrue="1">
      <formula>AND(WEEKDAY(J$5)=1)</formula>
    </cfRule>
  </conditionalFormatting>
  <conditionalFormatting sqref="J14:Q14">
    <cfRule type="expression" dxfId="7194" priority="81" stopIfTrue="1">
      <formula>AND(WEEKDAY(J$5)=1)</formula>
    </cfRule>
  </conditionalFormatting>
  <conditionalFormatting sqref="K18:K19">
    <cfRule type="expression" dxfId="7193" priority="618" stopIfTrue="1">
      <formula>AND(WEEKDAY(K$5)=1)</formula>
    </cfRule>
  </conditionalFormatting>
  <conditionalFormatting sqref="K18:L19">
    <cfRule type="expression" dxfId="7192" priority="430" stopIfTrue="1">
      <formula>AND(WEEKDAY(K$5)=1)</formula>
    </cfRule>
  </conditionalFormatting>
  <conditionalFormatting sqref="K17:N17">
    <cfRule type="expression" dxfId="7191" priority="648" stopIfTrue="1">
      <formula>AND(WEEKDAY(K$5)=1)</formula>
    </cfRule>
  </conditionalFormatting>
  <conditionalFormatting sqref="L8 Q8:T8 V8:Z8 AA8:AA9 J8:K11 I9 L9:W9 Y9">
    <cfRule type="expression" dxfId="7190" priority="566" stopIfTrue="1">
      <formula>AND(WEEKDAY(I$5)=1)</formula>
    </cfRule>
  </conditionalFormatting>
  <conditionalFormatting sqref="L21:L22">
    <cfRule type="expression" dxfId="7189" priority="153" stopIfTrue="1">
      <formula>AND(WEEKDAY(L$5)=1)</formula>
    </cfRule>
  </conditionalFormatting>
  <conditionalFormatting sqref="L9:N9">
    <cfRule type="expression" dxfId="7188" priority="272" stopIfTrue="1">
      <formula>AND(WEEKDAY(L$5)=1)</formula>
    </cfRule>
  </conditionalFormatting>
  <conditionalFormatting sqref="L9:P10">
    <cfRule type="expression" dxfId="7187" priority="390" stopIfTrue="1">
      <formula>AND(WEEKDAY(L$5)=1)</formula>
    </cfRule>
  </conditionalFormatting>
  <conditionalFormatting sqref="L18:AB18">
    <cfRule type="expression" dxfId="7186" priority="208" stopIfTrue="1">
      <formula>AND(WEEKDAY(L$5)=1)</formula>
    </cfRule>
  </conditionalFormatting>
  <conditionalFormatting sqref="M18:N20">
    <cfRule type="expression" dxfId="7185" priority="582" stopIfTrue="1">
      <formula>AND(WEEKDAY(M$5)=1)</formula>
    </cfRule>
  </conditionalFormatting>
  <conditionalFormatting sqref="M20:N20">
    <cfRule type="expression" dxfId="7184" priority="485" stopIfTrue="1">
      <formula>AND(WEEKDAY(M$5)=1)</formula>
    </cfRule>
  </conditionalFormatting>
  <conditionalFormatting sqref="M8:P8">
    <cfRule type="expression" dxfId="7183" priority="304">
      <formula>AND(WEEKDAY(M$5)=1)</formula>
    </cfRule>
  </conditionalFormatting>
  <conditionalFormatting sqref="M16:P20">
    <cfRule type="expression" dxfId="7182" priority="580" stopIfTrue="1">
      <formula>AND(WEEKDAY(M$5)=1)</formula>
    </cfRule>
  </conditionalFormatting>
  <conditionalFormatting sqref="M19:S19">
    <cfRule type="expression" dxfId="7181" priority="191" stopIfTrue="1">
      <formula>AND(WEEKDAY(M$5)=1)</formula>
    </cfRule>
  </conditionalFormatting>
  <conditionalFormatting sqref="M15:AA15 J16:W16">
    <cfRule type="expression" dxfId="7180" priority="669" stopIfTrue="1">
      <formula>AND(WEEKDAY(J$5)=1)</formula>
    </cfRule>
  </conditionalFormatting>
  <conditionalFormatting sqref="N14:N15">
    <cfRule type="expression" dxfId="7179" priority="594" stopIfTrue="1">
      <formula>AND(WEEKDAY(N$5)=1)</formula>
    </cfRule>
  </conditionalFormatting>
  <conditionalFormatting sqref="N23">
    <cfRule type="expression" dxfId="7178" priority="14" stopIfTrue="1">
      <formula>AND(WEEKDAY(N$5)=1)</formula>
    </cfRule>
    <cfRule type="expression" dxfId="7177" priority="13">
      <formula>AND(WEEKDAY(N$5)=1)</formula>
    </cfRule>
  </conditionalFormatting>
  <conditionalFormatting sqref="N11:S12">
    <cfRule type="expression" dxfId="7176" priority="184" stopIfTrue="1">
      <formula>AND(WEEKDAY(N$5)=1)</formula>
    </cfRule>
  </conditionalFormatting>
  <conditionalFormatting sqref="O10:O15">
    <cfRule type="expression" dxfId="7175" priority="202" stopIfTrue="1">
      <formula>AND(WEEKDAY(O$5)=1)</formula>
    </cfRule>
  </conditionalFormatting>
  <conditionalFormatting sqref="O13:O15">
    <cfRule type="expression" dxfId="7174" priority="573" stopIfTrue="1">
      <formula>AND(WEEKDAY(O$5)=1)</formula>
    </cfRule>
  </conditionalFormatting>
  <conditionalFormatting sqref="O17:O20">
    <cfRule type="expression" dxfId="7173" priority="619" stopIfTrue="1">
      <formula>AND(WEEKDAY(O$5)=1)</formula>
    </cfRule>
  </conditionalFormatting>
  <conditionalFormatting sqref="O18:O22">
    <cfRule type="expression" dxfId="7172" priority="192" stopIfTrue="1">
      <formula>AND(WEEKDAY(O$5)=1)</formula>
    </cfRule>
  </conditionalFormatting>
  <conditionalFormatting sqref="O12:P12">
    <cfRule type="expression" dxfId="7171" priority="188" stopIfTrue="1">
      <formula>AND(WEEKDAY(O$5)=1)</formula>
    </cfRule>
  </conditionalFormatting>
  <conditionalFormatting sqref="O21:Z21">
    <cfRule type="expression" dxfId="7170" priority="334" stopIfTrue="1">
      <formula>AND(WEEKDAY(O$5)=1)</formula>
    </cfRule>
    <cfRule type="expression" dxfId="7169" priority="322" stopIfTrue="1">
      <formula>AND(WEEKDAY(O$5)=1)</formula>
    </cfRule>
  </conditionalFormatting>
  <conditionalFormatting sqref="O23:AG23">
    <cfRule type="expression" dxfId="7168" priority="694" stopIfTrue="1">
      <formula>AND(WEEKDAY(O$5)=1)</formula>
    </cfRule>
  </conditionalFormatting>
  <conditionalFormatting sqref="P17:P22">
    <cfRule type="expression" dxfId="7167" priority="193" stopIfTrue="1">
      <formula>AND(WEEKDAY(P$5)=1)</formula>
    </cfRule>
  </conditionalFormatting>
  <conditionalFormatting sqref="P14:Q15">
    <cfRule type="expression" dxfId="7166" priority="286" stopIfTrue="1">
      <formula>AND(WEEKDAY(P$5)=1)</formula>
    </cfRule>
  </conditionalFormatting>
  <conditionalFormatting sqref="P14:T14">
    <cfRule type="expression" dxfId="7165" priority="591" stopIfTrue="1">
      <formula>AND(WEEKDAY(P$5)=1)</formula>
    </cfRule>
  </conditionalFormatting>
  <conditionalFormatting sqref="P21:U22">
    <cfRule type="expression" dxfId="7164" priority="319" stopIfTrue="1">
      <formula>AND(WEEKDAY(P$5)=1)</formula>
    </cfRule>
  </conditionalFormatting>
  <conditionalFormatting sqref="P17:X17 Q19:Y19 R20:T21">
    <cfRule type="expression" dxfId="7163" priority="673" stopIfTrue="1">
      <formula>AND(WEEKDAY(P$5)=1)</formula>
    </cfRule>
  </conditionalFormatting>
  <conditionalFormatting sqref="Q8:S9 L10:N10 P10:X10 L11:O11 Q11:S11 AA11:AA12 N12:S12 J13:M13 Q13:R13">
    <cfRule type="expression" dxfId="7162" priority="571" stopIfTrue="1">
      <formula>AND(WEEKDAY(J$5)=1)</formula>
    </cfRule>
  </conditionalFormatting>
  <conditionalFormatting sqref="Q13:S13">
    <cfRule type="expression" dxfId="7161" priority="32" stopIfTrue="1">
      <formula>AND(WEEKDAY(Q$5)=1)</formula>
    </cfRule>
  </conditionalFormatting>
  <conditionalFormatting sqref="Q20:T22">
    <cfRule type="expression" dxfId="7160" priority="41" stopIfTrue="1">
      <formula>AND(WEEKDAY(Q$5)=1)</formula>
    </cfRule>
  </conditionalFormatting>
  <conditionalFormatting sqref="Q17:U17">
    <cfRule type="expression" dxfId="7159" priority="461" stopIfTrue="1">
      <formula>AND(WEEKDAY(Q$5)=1)</formula>
    </cfRule>
  </conditionalFormatting>
  <conditionalFormatting sqref="Q19:Y19">
    <cfRule type="expression" dxfId="7158" priority="586" stopIfTrue="1">
      <formula>AND(WEEKDAY(Q$5)=1)</formula>
    </cfRule>
  </conditionalFormatting>
  <conditionalFormatting sqref="Q8:Z8 AG8:AG16 L9:Z10 AF9:AF11 AC10:AD11 AA8:AB12 AC12:AF13 Y11:Z11 AC8:AF8 L12:Z12 D8:I22 L15:AF18 M20:Y20 J8:K19 L19:Y19 O21:Z21 L11:W11 Q13:Z13 L22:Z22 AB13:AB14 L8 L14:Y14 AD19:AG20 L13:O13 J21:K22 L21:M21 AC21:AE22 AB19">
    <cfRule type="expression" dxfId="7157" priority="565">
      <formula>AND(WEEKDAY(D$5)=1)</formula>
    </cfRule>
  </conditionalFormatting>
  <conditionalFormatting sqref="Q18:Z18">
    <cfRule type="expression" dxfId="7156" priority="584" stopIfTrue="1">
      <formula>AND(WEEKDAY(Q$5)=1)</formula>
    </cfRule>
  </conditionalFormatting>
  <conditionalFormatting sqref="R20:W20">
    <cfRule type="expression" dxfId="7155" priority="576" stopIfTrue="1">
      <formula>AND(WEEKDAY(R$5)=1)</formula>
    </cfRule>
  </conditionalFormatting>
  <conditionalFormatting sqref="T11:W13">
    <cfRule type="expression" dxfId="7154" priority="419" stopIfTrue="1">
      <formula>AND(WEEKDAY(T$5)=1)</formula>
    </cfRule>
  </conditionalFormatting>
  <conditionalFormatting sqref="T10:Z10">
    <cfRule type="expression" dxfId="7153" priority="29" stopIfTrue="1">
      <formula>AND(WEEKDAY(T$5)=1)</formula>
    </cfRule>
  </conditionalFormatting>
  <conditionalFormatting sqref="U8">
    <cfRule type="expression" dxfId="7152" priority="1" stopIfTrue="1">
      <formula>AND(WEEKDAY(U$5)=1)</formula>
    </cfRule>
  </conditionalFormatting>
  <conditionalFormatting sqref="U12">
    <cfRule type="expression" dxfId="7151" priority="574" stopIfTrue="1">
      <formula>AND(WEEKDAY(U$5)=1)</formula>
    </cfRule>
  </conditionalFormatting>
  <conditionalFormatting sqref="U14:U15">
    <cfRule type="expression" dxfId="7150" priority="593" stopIfTrue="1">
      <formula>AND(WEEKDAY(U$5)=1)</formula>
    </cfRule>
  </conditionalFormatting>
  <conditionalFormatting sqref="U21:W21">
    <cfRule type="expression" dxfId="7149" priority="426" stopIfTrue="1">
      <formula>AND(WEEKDAY(U$5)=1)</formula>
    </cfRule>
  </conditionalFormatting>
  <conditionalFormatting sqref="U9:Z9">
    <cfRule type="expression" dxfId="7148" priority="17" stopIfTrue="1">
      <formula>AND(WEEKDAY(U$5)=1)</formula>
    </cfRule>
  </conditionalFormatting>
  <conditionalFormatting sqref="U13:Z13">
    <cfRule type="expression" dxfId="7147" priority="27" stopIfTrue="1">
      <formula>AND(WEEKDAY(U$5)=1)</formula>
    </cfRule>
  </conditionalFormatting>
  <conditionalFormatting sqref="U20:Z20">
    <cfRule type="expression" dxfId="7146" priority="263" stopIfTrue="1">
      <formula>AND(WEEKDAY(U$5)=1)</formula>
    </cfRule>
  </conditionalFormatting>
  <conditionalFormatting sqref="V17:V18">
    <cfRule type="expression" dxfId="7145" priority="463" stopIfTrue="1">
      <formula>AND(WEEKDAY(V$5)=1)</formula>
    </cfRule>
  </conditionalFormatting>
  <conditionalFormatting sqref="V14:Y14">
    <cfRule type="expression" dxfId="7144" priority="645" stopIfTrue="1">
      <formula>AND(WEEKDAY(V$5)=1)</formula>
    </cfRule>
  </conditionalFormatting>
  <conditionalFormatting sqref="V12:Z12">
    <cfRule type="expression" dxfId="7143" priority="522" stopIfTrue="1">
      <formula>AND(WEEKDAY(V$5)=1)</formula>
    </cfRule>
  </conditionalFormatting>
  <conditionalFormatting sqref="V14:Z15 AD19:AE19 G19 Z17:AA18 T17:Y17 I16:I17 U18:Y19 V8:Z8 AA8:AA9 AE17:AF17 D17:H17 AD21:AE21 D9:E9 D10 AB15:AC15 T15:T16 U16:W16">
    <cfRule type="expression" dxfId="7142" priority="653">
      <formula>AND(WEEKDAY(D$5)=1)</formula>
    </cfRule>
  </conditionalFormatting>
  <conditionalFormatting sqref="V21:Z22 D21:D22">
    <cfRule type="expression" dxfId="7141" priority="324">
      <formula>AND(WEEKDAY(D$5)=1)</formula>
    </cfRule>
    <cfRule type="expression" dxfId="7140" priority="336">
      <formula>AND(WEEKDAY(D$5)=1)</formula>
    </cfRule>
  </conditionalFormatting>
  <conditionalFormatting sqref="W17:AB17">
    <cfRule type="expression" dxfId="7139" priority="503" stopIfTrue="1">
      <formula>AND(WEEKDAY(W$5)=1)</formula>
    </cfRule>
  </conditionalFormatting>
  <conditionalFormatting sqref="X20:Y22">
    <cfRule type="expression" dxfId="7138" priority="412" stopIfTrue="1">
      <formula>AND(WEEKDAY(X$5)=1)</formula>
    </cfRule>
  </conditionalFormatting>
  <conditionalFormatting sqref="X16:AD16">
    <cfRule type="expression" dxfId="7137" priority="372" stopIfTrue="1">
      <formula>AND(WEEKDAY(X$5)=1)</formula>
    </cfRule>
  </conditionalFormatting>
  <conditionalFormatting sqref="Y11:Z11">
    <cfRule type="expression" dxfId="7136" priority="545" stopIfTrue="1">
      <formula>AND(WEEKDAY(Y$5)=1)</formula>
    </cfRule>
  </conditionalFormatting>
  <conditionalFormatting sqref="Y14:Z14">
    <cfRule type="expression" dxfId="7135" priority="18" stopIfTrue="1">
      <formula>AND(WEEKDAY(Y$5)=1)</formula>
    </cfRule>
  </conditionalFormatting>
  <conditionalFormatting sqref="Y16:Z16 O23:AH25 D23:M25">
    <cfRule type="expression" dxfId="7134" priority="371">
      <formula>AND(WEEKDAY(D$5)=1)</formula>
    </cfRule>
  </conditionalFormatting>
  <conditionalFormatting sqref="Y17:Z17">
    <cfRule type="expression" dxfId="7133" priority="613" stopIfTrue="1">
      <formula>AND(WEEKDAY(Y$5)=1)</formula>
    </cfRule>
  </conditionalFormatting>
  <conditionalFormatting sqref="Y21:Z21">
    <cfRule type="expression" dxfId="7132" priority="387" stopIfTrue="1">
      <formula>AND(WEEKDAY(Y$5)=1)</formula>
    </cfRule>
    <cfRule type="expression" dxfId="7131" priority="388">
      <formula>AND(WEEKDAY(Y$5)=1)</formula>
    </cfRule>
  </conditionalFormatting>
  <conditionalFormatting sqref="Y22:Z22">
    <cfRule type="expression" dxfId="7130" priority="48">
      <formula>AND(WEEKDAY(Y$5)=1)</formula>
    </cfRule>
  </conditionalFormatting>
  <conditionalFormatting sqref="Y16:AB16">
    <cfRule type="expression" dxfId="7129" priority="369" stopIfTrue="1">
      <formula>AND(WEEKDAY(Y$5)=1)</formula>
    </cfRule>
  </conditionalFormatting>
  <conditionalFormatting sqref="Z13">
    <cfRule type="expression" dxfId="7128" priority="24">
      <formula>AND(WEEKDAY(Z$5)=1)</formula>
    </cfRule>
  </conditionalFormatting>
  <conditionalFormatting sqref="Z13:Z14">
    <cfRule type="expression" dxfId="7127" priority="20" stopIfTrue="1">
      <formula>AND(WEEKDAY(Z$5)=1)</formula>
    </cfRule>
  </conditionalFormatting>
  <conditionalFormatting sqref="Z14">
    <cfRule type="expression" dxfId="7126" priority="19">
      <formula>AND(WEEKDAY(Z$5)=1)</formula>
    </cfRule>
  </conditionalFormatting>
  <conditionalFormatting sqref="Z20">
    <cfRule type="expression" dxfId="7125" priority="262">
      <formula>AND(WEEKDAY(Z$5)=1)</formula>
    </cfRule>
  </conditionalFormatting>
  <conditionalFormatting sqref="Z21:Z22">
    <cfRule type="expression" dxfId="7124" priority="414" stopIfTrue="1">
      <formula>AND(WEEKDAY(Z$5)=1)</formula>
    </cfRule>
  </conditionalFormatting>
  <conditionalFormatting sqref="Z19:AA19">
    <cfRule type="expression" dxfId="7123" priority="11">
      <formula>AND(WEEKDAY(Z$5)=1)</formula>
    </cfRule>
  </conditionalFormatting>
  <conditionalFormatting sqref="Z19:AA20">
    <cfRule type="expression" dxfId="7122" priority="12" stopIfTrue="1">
      <formula>AND(WEEKDAY(Z$5)=1)</formula>
    </cfRule>
  </conditionalFormatting>
  <conditionalFormatting sqref="Z20:AB20">
    <cfRule type="expression" dxfId="7121" priority="265">
      <formula>AND(WEEKDAY(Z$5)=1)</formula>
    </cfRule>
  </conditionalFormatting>
  <conditionalFormatting sqref="AA10:AA14">
    <cfRule type="expression" dxfId="7120" priority="6" stopIfTrue="1">
      <formula>AND(WEEKDAY(AA$5)=1)</formula>
    </cfRule>
  </conditionalFormatting>
  <conditionalFormatting sqref="AA13:AA14">
    <cfRule type="expression" dxfId="7119" priority="5">
      <formula>AND(WEEKDAY(AA$5)=1)</formula>
    </cfRule>
  </conditionalFormatting>
  <conditionalFormatting sqref="AA17:AA18">
    <cfRule type="expression" dxfId="7118" priority="614" stopIfTrue="1">
      <formula>AND(WEEKDAY(AA$5)=1)</formula>
    </cfRule>
  </conditionalFormatting>
  <conditionalFormatting sqref="AA21:AA22">
    <cfRule type="expression" dxfId="7117" priority="66" stopIfTrue="1">
      <formula>AND(WEEKDAY(AA$5)=1)</formula>
    </cfRule>
  </conditionalFormatting>
  <conditionalFormatting sqref="AA21:AB22">
    <cfRule type="expression" dxfId="7116" priority="63">
      <formula>AND(WEEKDAY(AA$5)=1)</formula>
    </cfRule>
  </conditionalFormatting>
  <conditionalFormatting sqref="AB9:AB14">
    <cfRule type="expression" dxfId="7115" priority="360" stopIfTrue="1">
      <formula>AND(WEEKDAY(AB$5)=1)</formula>
    </cfRule>
  </conditionalFormatting>
  <conditionalFormatting sqref="AB14">
    <cfRule type="expression" dxfId="7114" priority="604" stopIfTrue="1">
      <formula>AND(WEEKDAY(AB$5)=1)</formula>
    </cfRule>
  </conditionalFormatting>
  <conditionalFormatting sqref="AB16:AB20">
    <cfRule type="expression" dxfId="7113" priority="579" stopIfTrue="1">
      <formula>AND(WEEKDAY(AB$5)=1)</formula>
    </cfRule>
  </conditionalFormatting>
  <conditionalFormatting sqref="AB19:AB22">
    <cfRule type="expression" dxfId="7112" priority="64" stopIfTrue="1">
      <formula>AND(WEEKDAY(AB$5)=1)</formula>
    </cfRule>
  </conditionalFormatting>
  <conditionalFormatting sqref="AB10:AD10">
    <cfRule type="expression" dxfId="7111" priority="531" stopIfTrue="1">
      <formula>AND(WEEKDAY(AB$5)=1)</formula>
    </cfRule>
  </conditionalFormatting>
  <conditionalFormatting sqref="AB17:AD17">
    <cfRule type="expression" dxfId="7110" priority="615" stopIfTrue="1">
      <formula>AND(WEEKDAY(AB$5)=1)</formula>
    </cfRule>
  </conditionalFormatting>
  <conditionalFormatting sqref="AB12:AF12">
    <cfRule type="expression" dxfId="7109" priority="562" stopIfTrue="1">
      <formula>AND(WEEKDAY(AB$5)=1)</formula>
    </cfRule>
  </conditionalFormatting>
  <conditionalFormatting sqref="AB8:AG8">
    <cfRule type="expression" dxfId="7108" priority="533" stopIfTrue="1">
      <formula>AND(WEEKDAY(AB$5)=1)</formula>
    </cfRule>
  </conditionalFormatting>
  <conditionalFormatting sqref="AC9">
    <cfRule type="expression" dxfId="7107" priority="246" stopIfTrue="1">
      <formula>AND(WEEKDAY(AC$5)=1)</formula>
    </cfRule>
  </conditionalFormatting>
  <conditionalFormatting sqref="AC11">
    <cfRule type="expression" dxfId="7106" priority="254" stopIfTrue="1">
      <formula>AND(WEEKDAY(AC$5)=1)</formula>
    </cfRule>
  </conditionalFormatting>
  <conditionalFormatting sqref="AC14">
    <cfRule type="expression" dxfId="7105" priority="3">
      <formula>AND(WEEKDAY(AC$5)=1)</formula>
    </cfRule>
    <cfRule type="expression" dxfId="7104" priority="4" stopIfTrue="1">
      <formula>AND(WEEKDAY(AC$5)=1)</formula>
    </cfRule>
  </conditionalFormatting>
  <conditionalFormatting sqref="AC16:AC17">
    <cfRule type="expression" dxfId="7103" priority="449" stopIfTrue="1">
      <formula>AND(WEEKDAY(AC$5)=1)</formula>
    </cfRule>
  </conditionalFormatting>
  <conditionalFormatting sqref="AC19">
    <cfRule type="expression" dxfId="7102" priority="10" stopIfTrue="1">
      <formula>AND(WEEKDAY(AC$5)=1)</formula>
    </cfRule>
    <cfRule type="expression" dxfId="7101" priority="9">
      <formula>AND(WEEKDAY(AC$5)=1)</formula>
    </cfRule>
  </conditionalFormatting>
  <conditionalFormatting sqref="AC20">
    <cfRule type="expression" dxfId="7100" priority="252">
      <formula>AND(WEEKDAY(AC$5)=1)</formula>
    </cfRule>
  </conditionalFormatting>
  <conditionalFormatting sqref="AC9:AD9">
    <cfRule type="expression" dxfId="7099" priority="249">
      <formula>AND(WEEKDAY(AC$5)=1)</formula>
    </cfRule>
    <cfRule type="expression" dxfId="7098" priority="247">
      <formula>AND(WEEKDAY(AC$5)=1)</formula>
    </cfRule>
    <cfRule type="expression" dxfId="7097" priority="248" stopIfTrue="1">
      <formula>AND(WEEKDAY(AC$5)=1)</formula>
    </cfRule>
  </conditionalFormatting>
  <conditionalFormatting sqref="AC11:AD11">
    <cfRule type="expression" dxfId="7096" priority="255">
      <formula>AND(WEEKDAY(AC$5)=1)</formula>
    </cfRule>
  </conditionalFormatting>
  <conditionalFormatting sqref="AC20:AE22">
    <cfRule type="expression" dxfId="7095" priority="78" stopIfTrue="1">
      <formula>AND(WEEKDAY(AC$5)=1)</formula>
    </cfRule>
  </conditionalFormatting>
  <conditionalFormatting sqref="AC13:AG13">
    <cfRule type="expression" dxfId="7094" priority="428" stopIfTrue="1">
      <formula>AND(WEEKDAY(AC$5)=1)</formula>
    </cfRule>
  </conditionalFormatting>
  <conditionalFormatting sqref="AD15">
    <cfRule type="expression" dxfId="7093" priority="620" stopIfTrue="1">
      <formula>AND(WEEKDAY(AD$5)=1)</formula>
    </cfRule>
  </conditionalFormatting>
  <conditionalFormatting sqref="AD19:AE19">
    <cfRule type="expression" dxfId="7092" priority="641" stopIfTrue="1">
      <formula>AND(WEEKDAY(AD$5)=1)</formula>
    </cfRule>
  </conditionalFormatting>
  <conditionalFormatting sqref="AD22:AE22">
    <cfRule type="expression" dxfId="7091" priority="56">
      <formula>AND(WEEKDAY(AD$5)=1)</formula>
    </cfRule>
  </conditionalFormatting>
  <conditionalFormatting sqref="AD14:AF14">
    <cfRule type="expression" dxfId="7090" priority="367">
      <formula>AND(WEEKDAY(AD$5)=1)</formula>
    </cfRule>
  </conditionalFormatting>
  <conditionalFormatting sqref="AD17:AF17">
    <cfRule type="expression" dxfId="7089" priority="471" stopIfTrue="1">
      <formula>AND(WEEKDAY(AD$5)=1)</formula>
    </cfRule>
  </conditionalFormatting>
  <conditionalFormatting sqref="AD14:AG14">
    <cfRule type="expression" dxfId="7088" priority="603" stopIfTrue="1">
      <formula>AND(WEEKDAY(AD$5)=1)</formula>
    </cfRule>
    <cfRule type="expression" dxfId="7087" priority="344" stopIfTrue="1">
      <formula>AND(WEEKDAY(AD$5)=1)</formula>
    </cfRule>
  </conditionalFormatting>
  <conditionalFormatting sqref="AD19:AG19">
    <cfRule type="expression" dxfId="7086" priority="222" stopIfTrue="1">
      <formula>AND(WEEKDAY(AD$5)=1)</formula>
    </cfRule>
  </conditionalFormatting>
  <conditionalFormatting sqref="AE9">
    <cfRule type="expression" dxfId="7085" priority="71">
      <formula>AND(WEEKDAY(AE$5)=1)</formula>
    </cfRule>
    <cfRule type="expression" dxfId="7084" priority="73" stopIfTrue="1">
      <formula>AND(WEEKDAY(AE$5)=1)</formula>
    </cfRule>
    <cfRule type="expression" dxfId="7083" priority="74">
      <formula>AND(WEEKDAY(AE$5)=1)</formula>
    </cfRule>
  </conditionalFormatting>
  <conditionalFormatting sqref="AE9:AE10">
    <cfRule type="expression" dxfId="7082" priority="68" stopIfTrue="1">
      <formula>AND(WEEKDAY(AE$5)=1)</formula>
    </cfRule>
  </conditionalFormatting>
  <conditionalFormatting sqref="AE10">
    <cfRule type="expression" dxfId="7081" priority="67">
      <formula>AND(WEEKDAY(AE$5)=1)</formula>
    </cfRule>
  </conditionalFormatting>
  <conditionalFormatting sqref="AE18">
    <cfRule type="expression" dxfId="7080" priority="79" stopIfTrue="1">
      <formula>AND(WEEKDAY(AE$5)=1)</formula>
    </cfRule>
  </conditionalFormatting>
  <conditionalFormatting sqref="AE9:AG9">
    <cfRule type="expression" dxfId="7079" priority="76">
      <formula>AND(WEEKDAY(AE$5)=1)</formula>
    </cfRule>
  </conditionalFormatting>
  <conditionalFormatting sqref="AE14:AG14">
    <cfRule type="expression" dxfId="7078" priority="343">
      <formula>AND(WEEKDAY(AE$5)=1)</formula>
    </cfRule>
  </conditionalFormatting>
  <conditionalFormatting sqref="AE9:AH9">
    <cfRule type="expression" dxfId="7077" priority="75" stopIfTrue="1">
      <formula>AND(WEEKDAY(AE$5)=1)</formula>
    </cfRule>
  </conditionalFormatting>
  <conditionalFormatting sqref="AE14:AH14">
    <cfRule type="expression" dxfId="7076" priority="339" stopIfTrue="1">
      <formula>AND(WEEKDAY(AE$5)=1)</formula>
    </cfRule>
  </conditionalFormatting>
  <conditionalFormatting sqref="AF10:AF11 AG10:AG12 AC11:AD11 T8:T9">
    <cfRule type="expression" dxfId="7075" priority="564" stopIfTrue="1">
      <formula>AND(WEEKDAY(T$5)=1)</formula>
    </cfRule>
  </conditionalFormatting>
  <conditionalFormatting sqref="AF9:AG9">
    <cfRule type="expression" dxfId="7074" priority="220" stopIfTrue="1">
      <formula>AND(WEEKDAY(AF$5)=1)</formula>
    </cfRule>
    <cfRule type="expression" dxfId="7073" priority="218" stopIfTrue="1">
      <formula>AND(WEEKDAY(AF$5)=1)</formula>
    </cfRule>
    <cfRule type="expression" dxfId="7072" priority="219">
      <formula>AND(WEEKDAY(AF$5)=1)</formula>
    </cfRule>
  </conditionalFormatting>
  <conditionalFormatting sqref="AF11:AG11">
    <cfRule type="expression" dxfId="7071" priority="228">
      <formula>AND(WEEKDAY(AF$5)=1)</formula>
    </cfRule>
    <cfRule type="expression" dxfId="7070" priority="347">
      <formula>AND(WEEKDAY(AF$5)=1)</formula>
    </cfRule>
    <cfRule type="expression" dxfId="7069" priority="346" stopIfTrue="1">
      <formula>AND(WEEKDAY(AF$5)=1)</formula>
    </cfRule>
  </conditionalFormatting>
  <conditionalFormatting sqref="AF19:AG19">
    <cfRule type="expression" dxfId="7068" priority="223">
      <formula>AND(WEEKDAY(AF$5)=1)</formula>
    </cfRule>
    <cfRule type="expression" dxfId="7067" priority="221">
      <formula>AND(WEEKDAY(AF$5)=1)</formula>
    </cfRule>
  </conditionalFormatting>
  <conditionalFormatting sqref="AF19:AG20">
    <cfRule type="expression" dxfId="7066" priority="224" stopIfTrue="1">
      <formula>AND(WEEKDAY(AF$5)=1)</formula>
    </cfRule>
  </conditionalFormatting>
  <conditionalFormatting sqref="AF21:AG22">
    <cfRule type="expression" dxfId="7065" priority="59">
      <formula>AND(WEEKDAY(AF$5)=1)</formula>
    </cfRule>
    <cfRule type="expression" dxfId="7064" priority="60" stopIfTrue="1">
      <formula>AND(WEEKDAY(AF$5)=1)</formula>
    </cfRule>
  </conditionalFormatting>
  <conditionalFormatting sqref="AF11:AH11">
    <cfRule type="expression" dxfId="7063" priority="225" stopIfTrue="1">
      <formula>AND(WEEKDAY(AF$5)=1)</formula>
    </cfRule>
  </conditionalFormatting>
  <conditionalFormatting sqref="AG17:AG18">
    <cfRule type="expression" dxfId="7062" priority="31" stopIfTrue="1">
      <formula>AND(WEEKDAY(AG$5)=1)</formula>
    </cfRule>
    <cfRule type="expression" dxfId="7061" priority="30">
      <formula>AND(WEEKDAY(AG$5)=1)</formula>
    </cfRule>
  </conditionalFormatting>
  <conditionalFormatting sqref="AG18">
    <cfRule type="expression" dxfId="7060" priority="35">
      <formula>AND(WEEKDAY(AG$5)=1)</formula>
    </cfRule>
    <cfRule type="expression" dxfId="7059" priority="37">
      <formula>AND(WEEKDAY(AG$5)=1)</formula>
    </cfRule>
    <cfRule type="expression" dxfId="7058" priority="36" stopIfTrue="1">
      <formula>AND(WEEKDAY(AG$5)=1)</formula>
    </cfRule>
  </conditionalFormatting>
  <conditionalFormatting sqref="AH8:AH22">
    <cfRule type="expression" dxfId="7057" priority="340">
      <formula>AND(WEEKDAY(AH$5)=1)</formula>
    </cfRule>
  </conditionalFormatting>
  <conditionalFormatting sqref="AH17">
    <cfRule type="expression" dxfId="7056" priority="337" stopIfTrue="1">
      <formula>AND(WEEKDAY(AH$5)=1)</formula>
    </cfRule>
  </conditionalFormatting>
  <conditionalFormatting sqref="AH21:AH23">
    <cfRule type="expression" dxfId="7055" priority="338" stopIfTrue="1">
      <formula>AND(WEEKDAY(AH$5)=1)</formula>
    </cfRule>
  </conditionalFormatting>
  <conditionalFormatting sqref="AI8:AK21 AN8:AN26 AI22:AJ22 AI23:AK25">
    <cfRule type="cellIs" dxfId="7054" priority="723" stopIfTrue="1" operator="equal">
      <formula>0</formula>
    </cfRule>
  </conditionalFormatting>
  <dataValidations count="1">
    <dataValidation type="list" allowBlank="1" showInputMessage="1" showErrorMessage="1" sqref="M8:M25 N8:N20 N22:N23 O8:O22 P8:P12 P14:P22 X8:X10 X12:X22 AD8:AD25 AE8:AE10 AE12:AE22 J8:L19 AF8:AH22 Y8:AC22 Q8:W22 O23:AC25 AE23:AH25 D8:I25 J21:L25" xr:uid="{00000000-0002-0000-43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W43"/>
  <sheetViews>
    <sheetView workbookViewId="0">
      <selection activeCell="J13" sqref="J1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96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44927</v>
      </c>
      <c r="E5" s="11">
        <f>DATE($A$1,$D$2,2)</f>
        <v>44928</v>
      </c>
      <c r="F5" s="11">
        <f>DATE($A$1,$D$2,3)</f>
        <v>44929</v>
      </c>
      <c r="G5" s="11">
        <f>DATE($A$1,$D$2,4)</f>
        <v>44930</v>
      </c>
      <c r="H5" s="11">
        <f>DATE($A$1,$D$2,5)</f>
        <v>44931</v>
      </c>
      <c r="I5" s="11">
        <f>DATE($A$1,$D$2,6)</f>
        <v>44932</v>
      </c>
      <c r="J5" s="11">
        <f>DATE($A$1,$D$2,7)</f>
        <v>44933</v>
      </c>
      <c r="K5" s="11">
        <f>DATE($A$1,$D$2,8)</f>
        <v>44934</v>
      </c>
      <c r="L5" s="11">
        <f>DATE($A$1,$D$2,9)</f>
        <v>44935</v>
      </c>
      <c r="M5" s="11">
        <f>DATE($A$1,$D$2,10)</f>
        <v>44936</v>
      </c>
      <c r="N5" s="56">
        <f>DATE($A$1,$D$2,11)</f>
        <v>44937</v>
      </c>
      <c r="O5" s="11">
        <f>DATE($A$1,$D$2,12)</f>
        <v>44938</v>
      </c>
      <c r="P5" s="11">
        <f>DATE($A$1,$D$2,13)</f>
        <v>44939</v>
      </c>
      <c r="Q5" s="11">
        <f>DATE($A$1,$D$2,14)</f>
        <v>44940</v>
      </c>
      <c r="R5" s="11">
        <f>DATE($A$1,$D$2,15)</f>
        <v>44941</v>
      </c>
      <c r="S5" s="11">
        <f>DATE($A$1,$D$2,16)</f>
        <v>44942</v>
      </c>
      <c r="T5" s="11">
        <f>DATE($A$1,$D$2,17)</f>
        <v>44943</v>
      </c>
      <c r="U5" s="11">
        <f>DATE($A$1,$D$2,18)</f>
        <v>44944</v>
      </c>
      <c r="V5" s="11">
        <f>DATE($A$1,$D$2,19)</f>
        <v>44945</v>
      </c>
      <c r="W5" s="11">
        <f>DATE($A$1,$D$2,20)</f>
        <v>44946</v>
      </c>
      <c r="X5" s="11">
        <f>DATE($A$1,$D$2,21)</f>
        <v>44947</v>
      </c>
      <c r="Y5" s="87">
        <f>DATE($A$1,$D$2,22)</f>
        <v>44948</v>
      </c>
      <c r="Z5" s="87">
        <f>DATE($A$1,$D$2,23)</f>
        <v>44949</v>
      </c>
      <c r="AA5" s="87">
        <f>DATE($A$1,$D$2,24)</f>
        <v>44950</v>
      </c>
      <c r="AB5" s="87">
        <f>DATE($A$1,$D$2,25)</f>
        <v>44951</v>
      </c>
      <c r="AC5" s="87">
        <f>DATE($A$1,$D$2,26)</f>
        <v>44952</v>
      </c>
      <c r="AD5" s="87">
        <f>DATE($A$1,$D$2,27)</f>
        <v>44953</v>
      </c>
      <c r="AE5" s="87">
        <f>DATE($A$1,$D$2,28)</f>
        <v>44954</v>
      </c>
      <c r="AF5" s="88">
        <f>DATE($A$1,$D$2,29)</f>
        <v>44955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44927</v>
      </c>
      <c r="E6" s="212">
        <f t="shared" si="0"/>
        <v>44928</v>
      </c>
      <c r="F6" s="315">
        <f t="shared" si="0"/>
        <v>44929</v>
      </c>
      <c r="G6" s="315">
        <f t="shared" si="0"/>
        <v>44930</v>
      </c>
      <c r="H6" s="315">
        <f t="shared" si="0"/>
        <v>44931</v>
      </c>
      <c r="I6" s="315">
        <f t="shared" si="0"/>
        <v>44932</v>
      </c>
      <c r="J6" s="315">
        <f t="shared" si="0"/>
        <v>44933</v>
      </c>
      <c r="K6" s="315">
        <f t="shared" si="0"/>
        <v>44934</v>
      </c>
      <c r="L6" s="212">
        <f t="shared" si="0"/>
        <v>44935</v>
      </c>
      <c r="M6" s="159">
        <f t="shared" si="0"/>
        <v>44936</v>
      </c>
      <c r="N6" s="159">
        <f t="shared" si="0"/>
        <v>44937</v>
      </c>
      <c r="O6" s="315">
        <f t="shared" si="0"/>
        <v>44938</v>
      </c>
      <c r="P6" s="315">
        <f t="shared" si="0"/>
        <v>44939</v>
      </c>
      <c r="Q6" s="315">
        <f t="shared" si="0"/>
        <v>44940</v>
      </c>
      <c r="R6" s="315">
        <f t="shared" si="0"/>
        <v>44941</v>
      </c>
      <c r="S6" s="315">
        <f t="shared" si="0"/>
        <v>44942</v>
      </c>
      <c r="T6" s="315">
        <f t="shared" si="0"/>
        <v>44943</v>
      </c>
      <c r="U6" s="159">
        <f t="shared" si="0"/>
        <v>44944</v>
      </c>
      <c r="V6" s="315">
        <f t="shared" si="0"/>
        <v>44945</v>
      </c>
      <c r="W6" s="315">
        <f t="shared" si="0"/>
        <v>44946</v>
      </c>
      <c r="X6" s="315">
        <f t="shared" si="0"/>
        <v>44947</v>
      </c>
      <c r="Y6" s="315">
        <f t="shared" si="0"/>
        <v>44948</v>
      </c>
      <c r="Z6" s="315">
        <f t="shared" si="0"/>
        <v>44949</v>
      </c>
      <c r="AA6" s="315">
        <f t="shared" si="0"/>
        <v>44950</v>
      </c>
      <c r="AB6" s="315">
        <f t="shared" si="0"/>
        <v>44951</v>
      </c>
      <c r="AC6" s="315">
        <f t="shared" si="0"/>
        <v>44952</v>
      </c>
      <c r="AD6" s="315">
        <f t="shared" si="0"/>
        <v>44953</v>
      </c>
      <c r="AE6" s="315">
        <f t="shared" si="0"/>
        <v>44954</v>
      </c>
      <c r="AF6" s="159">
        <f t="shared" si="0"/>
        <v>44955</v>
      </c>
      <c r="AG6" s="159">
        <v>30</v>
      </c>
      <c r="AH6" s="159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61" t="str">
        <f t="shared" ref="D7:AF7" si="1">IF(D6="","",CHOOSE(WEEKDAY(D6,1),"日","月","火","水","木","金","土"))</f>
        <v>日</v>
      </c>
      <c r="E7" s="146" t="str">
        <f t="shared" si="1"/>
        <v>月</v>
      </c>
      <c r="F7" s="285" t="str">
        <f t="shared" si="1"/>
        <v>火</v>
      </c>
      <c r="G7" s="286" t="str">
        <f t="shared" si="1"/>
        <v>水</v>
      </c>
      <c r="H7" s="297" t="str">
        <f t="shared" si="1"/>
        <v>木</v>
      </c>
      <c r="I7" s="297" t="str">
        <f t="shared" si="1"/>
        <v>金</v>
      </c>
      <c r="J7" s="286" t="str">
        <f t="shared" si="1"/>
        <v>土</v>
      </c>
      <c r="K7" s="287" t="str">
        <f t="shared" si="1"/>
        <v>日</v>
      </c>
      <c r="L7" s="213" t="str">
        <f t="shared" si="1"/>
        <v>月</v>
      </c>
      <c r="M7" s="134" t="str">
        <f t="shared" si="1"/>
        <v>火</v>
      </c>
      <c r="N7" s="134" t="str">
        <f t="shared" si="1"/>
        <v>水</v>
      </c>
      <c r="O7" s="297" t="str">
        <f t="shared" si="1"/>
        <v>木</v>
      </c>
      <c r="P7" s="297" t="str">
        <f t="shared" si="1"/>
        <v>金</v>
      </c>
      <c r="Q7" s="285" t="str">
        <f t="shared" si="1"/>
        <v>土</v>
      </c>
      <c r="R7" s="319" t="str">
        <f t="shared" si="1"/>
        <v>日</v>
      </c>
      <c r="S7" s="285" t="str">
        <f t="shared" si="1"/>
        <v>月</v>
      </c>
      <c r="T7" s="285" t="str">
        <f t="shared" si="1"/>
        <v>火</v>
      </c>
      <c r="U7" s="134" t="str">
        <f t="shared" si="1"/>
        <v>水</v>
      </c>
      <c r="V7" s="297" t="str">
        <f t="shared" si="1"/>
        <v>木</v>
      </c>
      <c r="W7" s="297" t="str">
        <f t="shared" si="1"/>
        <v>金</v>
      </c>
      <c r="X7" s="286" t="str">
        <f t="shared" si="1"/>
        <v>土</v>
      </c>
      <c r="Y7" s="287" t="str">
        <f t="shared" si="1"/>
        <v>日</v>
      </c>
      <c r="Z7" s="286" t="str">
        <f t="shared" si="1"/>
        <v>月</v>
      </c>
      <c r="AA7" s="286" t="str">
        <f t="shared" si="1"/>
        <v>火</v>
      </c>
      <c r="AB7" s="286" t="str">
        <f t="shared" si="1"/>
        <v>水</v>
      </c>
      <c r="AC7" s="297" t="str">
        <f t="shared" si="1"/>
        <v>木</v>
      </c>
      <c r="AD7" s="297" t="str">
        <f t="shared" si="1"/>
        <v>金</v>
      </c>
      <c r="AE7" s="286" t="str">
        <f t="shared" si="1"/>
        <v>土</v>
      </c>
      <c r="AF7" s="287" t="str">
        <f t="shared" si="1"/>
        <v>日</v>
      </c>
      <c r="AG7" s="134" t="s">
        <v>115</v>
      </c>
      <c r="AH7" s="286" t="s">
        <v>116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88" t="s">
        <v>34</v>
      </c>
      <c r="E8" s="316" t="s">
        <v>21</v>
      </c>
      <c r="F8" s="289" t="s">
        <v>36</v>
      </c>
      <c r="G8" s="290" t="s">
        <v>37</v>
      </c>
      <c r="H8" s="291" t="s">
        <v>21</v>
      </c>
      <c r="I8" s="293" t="s">
        <v>36</v>
      </c>
      <c r="J8" s="291" t="s">
        <v>24</v>
      </c>
      <c r="K8" s="298" t="s">
        <v>34</v>
      </c>
      <c r="L8" s="259" t="s">
        <v>21</v>
      </c>
      <c r="M8" s="164" t="s">
        <v>42</v>
      </c>
      <c r="N8" s="143" t="s">
        <v>21</v>
      </c>
      <c r="O8" s="293" t="s">
        <v>37</v>
      </c>
      <c r="P8" s="299" t="s">
        <v>36</v>
      </c>
      <c r="Q8" s="306" t="s">
        <v>28</v>
      </c>
      <c r="R8" s="219" t="s">
        <v>34</v>
      </c>
      <c r="S8" s="307" t="s">
        <v>21</v>
      </c>
      <c r="T8" s="289" t="s">
        <v>21</v>
      </c>
      <c r="U8" s="164" t="s">
        <v>42</v>
      </c>
      <c r="V8" s="293" t="s">
        <v>42</v>
      </c>
      <c r="W8" s="107" t="s">
        <v>37</v>
      </c>
      <c r="X8" s="107" t="s">
        <v>24</v>
      </c>
      <c r="Y8" s="107" t="s">
        <v>34</v>
      </c>
      <c r="Z8" s="293" t="s">
        <v>21</v>
      </c>
      <c r="AA8" s="107" t="s">
        <v>37</v>
      </c>
      <c r="AB8" s="107" t="s">
        <v>42</v>
      </c>
      <c r="AC8" s="107" t="s">
        <v>42</v>
      </c>
      <c r="AD8" s="107" t="s">
        <v>37</v>
      </c>
      <c r="AE8" s="107" t="s">
        <v>28</v>
      </c>
      <c r="AF8" s="107" t="s">
        <v>34</v>
      </c>
      <c r="AG8" s="107" t="s">
        <v>21</v>
      </c>
      <c r="AH8" s="107" t="s">
        <v>21</v>
      </c>
      <c r="AI8" s="99">
        <f t="shared" ref="AI8:AI22" si="2">SUM(AO8)</f>
        <v>9</v>
      </c>
      <c r="AJ8" s="100">
        <f t="shared" ref="AJ8:AJ23" si="3">COUNTIF(D8:AH8,"有")</f>
        <v>0</v>
      </c>
      <c r="AK8" s="101">
        <f t="shared" ref="AK8:AK22" si="4">SUM(AP8:AQ8)</f>
        <v>4</v>
      </c>
      <c r="AL8" s="102" t="s">
        <v>38</v>
      </c>
      <c r="AM8" s="103"/>
      <c r="AN8" s="55">
        <f>COUNTIF(D8:AH8,"日")</f>
        <v>5</v>
      </c>
      <c r="AO8" s="55">
        <f>COUNTIF(D8:AH8,"ヤ")</f>
        <v>9</v>
      </c>
      <c r="AP8" s="55">
        <f>COUNTIF(D8:AH8,"2－")</f>
        <v>2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5</v>
      </c>
      <c r="AU8" s="55">
        <f>COUNTIF(D8:AM8,"3早")</f>
        <v>0</v>
      </c>
      <c r="AV8" s="55">
        <f>COUNTIF(D8:AN8,"3オ")</f>
        <v>3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195</v>
      </c>
      <c r="D9" s="288" t="s">
        <v>151</v>
      </c>
      <c r="E9" s="149" t="s">
        <v>21</v>
      </c>
      <c r="F9" s="313" t="s">
        <v>42</v>
      </c>
      <c r="G9" s="291" t="s">
        <v>21</v>
      </c>
      <c r="H9" s="291" t="s">
        <v>36</v>
      </c>
      <c r="I9" s="291" t="s">
        <v>42</v>
      </c>
      <c r="J9" s="291" t="s">
        <v>21</v>
      </c>
      <c r="K9" s="302" t="s">
        <v>151</v>
      </c>
      <c r="L9" s="148" t="s">
        <v>36</v>
      </c>
      <c r="M9" s="107" t="s">
        <v>21</v>
      </c>
      <c r="N9" s="107" t="s">
        <v>36</v>
      </c>
      <c r="O9" s="293" t="s">
        <v>42</v>
      </c>
      <c r="P9" s="299" t="s">
        <v>42</v>
      </c>
      <c r="Q9" s="220" t="s">
        <v>21</v>
      </c>
      <c r="R9" s="320" t="s">
        <v>37</v>
      </c>
      <c r="S9" s="185" t="s">
        <v>37</v>
      </c>
      <c r="T9" s="223" t="s">
        <v>42</v>
      </c>
      <c r="U9" s="107" t="s">
        <v>21</v>
      </c>
      <c r="V9" s="293" t="s">
        <v>41</v>
      </c>
      <c r="W9" s="293" t="s">
        <v>42</v>
      </c>
      <c r="X9" s="293" t="s">
        <v>36</v>
      </c>
      <c r="Y9" s="143" t="s">
        <v>21</v>
      </c>
      <c r="Z9" s="107" t="s">
        <v>36</v>
      </c>
      <c r="AA9" s="107" t="s">
        <v>42</v>
      </c>
      <c r="AB9" s="107" t="s">
        <v>21</v>
      </c>
      <c r="AC9" s="107" t="s">
        <v>36</v>
      </c>
      <c r="AD9" s="107" t="s">
        <v>42</v>
      </c>
      <c r="AE9" s="107" t="s">
        <v>21</v>
      </c>
      <c r="AF9" s="107" t="s">
        <v>42</v>
      </c>
      <c r="AG9" s="107" t="s">
        <v>36</v>
      </c>
      <c r="AH9" s="107" t="s">
        <v>36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2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9</v>
      </c>
      <c r="AU9" s="55">
        <f>COUNTIF(D9:AM9,"3早")</f>
        <v>1</v>
      </c>
      <c r="AV9" s="55">
        <f>COUNTIF(D9:AN9,"3オ")</f>
        <v>8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45</v>
      </c>
      <c r="D10" s="143" t="s">
        <v>21</v>
      </c>
      <c r="E10" s="317" t="s">
        <v>37</v>
      </c>
      <c r="F10" s="293" t="s">
        <v>37</v>
      </c>
      <c r="G10" s="288" t="s">
        <v>21</v>
      </c>
      <c r="H10" s="293" t="s">
        <v>37</v>
      </c>
      <c r="I10" s="107" t="s">
        <v>37</v>
      </c>
      <c r="J10" s="288" t="s">
        <v>151</v>
      </c>
      <c r="K10" s="291" t="s">
        <v>21</v>
      </c>
      <c r="L10" s="148" t="s">
        <v>40</v>
      </c>
      <c r="M10" s="107" t="s">
        <v>37</v>
      </c>
      <c r="N10" s="107" t="s">
        <v>37</v>
      </c>
      <c r="O10" s="293" t="s">
        <v>21</v>
      </c>
      <c r="P10" s="293" t="s">
        <v>37</v>
      </c>
      <c r="Q10" s="313" t="s">
        <v>37</v>
      </c>
      <c r="R10" s="313" t="s">
        <v>21</v>
      </c>
      <c r="S10" s="249" t="s">
        <v>21</v>
      </c>
      <c r="T10" s="107" t="s">
        <v>37</v>
      </c>
      <c r="U10" s="107" t="s">
        <v>37</v>
      </c>
      <c r="V10" s="107" t="s">
        <v>37</v>
      </c>
      <c r="W10" s="293" t="s">
        <v>21</v>
      </c>
      <c r="X10" s="107" t="s">
        <v>37</v>
      </c>
      <c r="Y10" s="107" t="s">
        <v>37</v>
      </c>
      <c r="Z10" s="107" t="s">
        <v>37</v>
      </c>
      <c r="AA10" s="107" t="s">
        <v>21</v>
      </c>
      <c r="AB10" s="107" t="s">
        <v>37</v>
      </c>
      <c r="AC10" s="107" t="s">
        <v>37</v>
      </c>
      <c r="AD10" s="107" t="s">
        <v>21</v>
      </c>
      <c r="AE10" s="293" t="s">
        <v>41</v>
      </c>
      <c r="AF10" s="107" t="s">
        <v>37</v>
      </c>
      <c r="AG10" s="107" t="s">
        <v>37</v>
      </c>
      <c r="AH10" s="107" t="s">
        <v>37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19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1</v>
      </c>
      <c r="AT10" s="55">
        <f>COUNTIF(B10:AL10,"2オ")</f>
        <v>0</v>
      </c>
      <c r="AU10" s="55">
        <f>COUNTIF(D10:AM10,"3早")</f>
        <v>1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288"/>
      <c r="E11" s="317"/>
      <c r="F11" s="291"/>
      <c r="G11" s="291"/>
      <c r="H11" s="291"/>
      <c r="I11" s="291"/>
      <c r="J11" s="291"/>
      <c r="K11" s="291"/>
      <c r="L11" s="148"/>
      <c r="M11" s="107"/>
      <c r="N11" s="107"/>
      <c r="O11" s="293"/>
      <c r="P11" s="293"/>
      <c r="Q11" s="293"/>
      <c r="R11" s="293"/>
      <c r="S11" s="107"/>
      <c r="T11" s="107"/>
      <c r="U11" s="107"/>
      <c r="V11" s="293"/>
      <c r="W11" s="293"/>
      <c r="X11" s="233"/>
      <c r="Y11" s="107"/>
      <c r="Z11" s="107"/>
      <c r="AA11" s="107"/>
      <c r="AB11" s="107"/>
      <c r="AC11" s="107"/>
      <c r="AD11" s="107"/>
      <c r="AE11" s="226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317" t="s">
        <v>34</v>
      </c>
      <c r="F12" s="291" t="s">
        <v>24</v>
      </c>
      <c r="G12" s="291" t="s">
        <v>34</v>
      </c>
      <c r="H12" s="291" t="s">
        <v>21</v>
      </c>
      <c r="I12" s="293" t="s">
        <v>21</v>
      </c>
      <c r="J12" s="291" t="s">
        <v>42</v>
      </c>
      <c r="K12" s="318" t="s">
        <v>24</v>
      </c>
      <c r="L12" s="156" t="s">
        <v>34</v>
      </c>
      <c r="M12" s="107" t="s">
        <v>21</v>
      </c>
      <c r="N12" s="127" t="s">
        <v>24</v>
      </c>
      <c r="O12" s="127" t="s">
        <v>34</v>
      </c>
      <c r="P12" s="293" t="s">
        <v>21</v>
      </c>
      <c r="Q12" s="293" t="s">
        <v>42</v>
      </c>
      <c r="R12" s="293" t="s">
        <v>24</v>
      </c>
      <c r="S12" s="107" t="s">
        <v>34</v>
      </c>
      <c r="T12" s="143" t="s">
        <v>21</v>
      </c>
      <c r="U12" s="107" t="s">
        <v>40</v>
      </c>
      <c r="V12" s="293" t="s">
        <v>21</v>
      </c>
      <c r="W12" s="293" t="s">
        <v>24</v>
      </c>
      <c r="X12" s="107" t="s">
        <v>34</v>
      </c>
      <c r="Y12" s="143" t="s">
        <v>21</v>
      </c>
      <c r="Z12" s="107" t="s">
        <v>42</v>
      </c>
      <c r="AA12" s="107" t="s">
        <v>40</v>
      </c>
      <c r="AB12" s="107" t="s">
        <v>121</v>
      </c>
      <c r="AC12" s="107" t="s">
        <v>121</v>
      </c>
      <c r="AD12" s="107" t="s">
        <v>21</v>
      </c>
      <c r="AE12" s="107" t="s">
        <v>24</v>
      </c>
      <c r="AF12" s="107" t="s">
        <v>34</v>
      </c>
      <c r="AG12" s="107" t="s">
        <v>21</v>
      </c>
      <c r="AH12" s="107" t="s">
        <v>40</v>
      </c>
      <c r="AI12" s="99">
        <f t="shared" si="2"/>
        <v>9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2" si="5">COUNTIF(D12:AH12,"日")</f>
        <v>0</v>
      </c>
      <c r="AO12" s="55">
        <f t="shared" ref="AO12:AO27" si="6">COUNTIF(D12:AH12,"ヤ")</f>
        <v>9</v>
      </c>
      <c r="AP12" s="55">
        <f t="shared" ref="AP12:AP27" si="7">COUNTIF(D12:AH12,"2－")</f>
        <v>7</v>
      </c>
      <c r="AQ12" s="55">
        <f t="shared" ref="AQ12:AQ27" si="8">COUNTIF(D12:AH12,"3－")</f>
        <v>0</v>
      </c>
      <c r="AR12">
        <f t="shared" ref="AR12:AR27" si="9">COUNTIF(E12:AI12,"有")</f>
        <v>0</v>
      </c>
      <c r="AS12" s="55">
        <f>COUNTIF(H12:AL12,"2早")</f>
        <v>3</v>
      </c>
      <c r="AT12" s="55">
        <f t="shared" ref="AT12:AT22" si="10">COUNTIF(B12:AL12,"2オ")</f>
        <v>3</v>
      </c>
      <c r="AU12" s="55">
        <f t="shared" ref="AU12:AU22" si="11">COUNTIF(D12:AM12,"3早")</f>
        <v>0</v>
      </c>
      <c r="AV12" s="55">
        <f t="shared" ref="AV12:AV22" si="12">COUNTIF(D12:AN12,"3オ")</f>
        <v>0</v>
      </c>
      <c r="AW12" s="55">
        <f t="shared" ref="AW12:AW22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07" t="s">
        <v>21</v>
      </c>
      <c r="E13" s="317" t="s">
        <v>41</v>
      </c>
      <c r="F13" s="292" t="s">
        <v>21</v>
      </c>
      <c r="G13" s="288" t="s">
        <v>36</v>
      </c>
      <c r="H13" s="288" t="s">
        <v>28</v>
      </c>
      <c r="I13" s="288" t="s">
        <v>34</v>
      </c>
      <c r="J13" s="293" t="s">
        <v>21</v>
      </c>
      <c r="K13" s="291" t="s">
        <v>36</v>
      </c>
      <c r="L13" s="148" t="s">
        <v>21</v>
      </c>
      <c r="M13" s="107" t="s">
        <v>41</v>
      </c>
      <c r="N13" s="107" t="s">
        <v>28</v>
      </c>
      <c r="O13" s="293" t="s">
        <v>34</v>
      </c>
      <c r="P13" s="293" t="s">
        <v>21</v>
      </c>
      <c r="Q13" s="107" t="s">
        <v>41</v>
      </c>
      <c r="R13" s="107" t="s">
        <v>41</v>
      </c>
      <c r="S13" s="107" t="s">
        <v>28</v>
      </c>
      <c r="T13" s="107" t="s">
        <v>34</v>
      </c>
      <c r="U13" s="107" t="s">
        <v>21</v>
      </c>
      <c r="V13" s="293" t="s">
        <v>36</v>
      </c>
      <c r="W13" s="293" t="s">
        <v>28</v>
      </c>
      <c r="X13" s="293" t="s">
        <v>34</v>
      </c>
      <c r="Y13" s="107" t="s">
        <v>21</v>
      </c>
      <c r="Z13" s="107" t="s">
        <v>41</v>
      </c>
      <c r="AA13" s="107" t="s">
        <v>28</v>
      </c>
      <c r="AB13" s="107" t="s">
        <v>34</v>
      </c>
      <c r="AC13" s="107" t="s">
        <v>21</v>
      </c>
      <c r="AD13" s="107" t="s">
        <v>36</v>
      </c>
      <c r="AE13" s="107" t="s">
        <v>36</v>
      </c>
      <c r="AF13" s="107" t="s">
        <v>28</v>
      </c>
      <c r="AG13" s="107" t="s">
        <v>34</v>
      </c>
      <c r="AH13" s="107" t="s">
        <v>21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2" si="14">COUNTIF(D13:AL13,"2早")</f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288" t="s">
        <v>28</v>
      </c>
      <c r="E14" s="317" t="s">
        <v>34</v>
      </c>
      <c r="F14" s="292" t="s">
        <v>21</v>
      </c>
      <c r="G14" s="288" t="s">
        <v>40</v>
      </c>
      <c r="H14" s="288" t="s">
        <v>24</v>
      </c>
      <c r="I14" s="293" t="s">
        <v>34</v>
      </c>
      <c r="J14" s="293" t="s">
        <v>21</v>
      </c>
      <c r="K14" s="291" t="s">
        <v>42</v>
      </c>
      <c r="L14" s="148" t="s">
        <v>28</v>
      </c>
      <c r="M14" s="107" t="s">
        <v>34</v>
      </c>
      <c r="N14" s="107" t="s">
        <v>21</v>
      </c>
      <c r="O14" s="293" t="s">
        <v>41</v>
      </c>
      <c r="P14" s="293" t="s">
        <v>40</v>
      </c>
      <c r="Q14" s="293" t="s">
        <v>24</v>
      </c>
      <c r="R14" s="293" t="s">
        <v>34</v>
      </c>
      <c r="S14" s="107" t="s">
        <v>21</v>
      </c>
      <c r="T14" s="107" t="s">
        <v>24</v>
      </c>
      <c r="U14" s="107" t="s">
        <v>34</v>
      </c>
      <c r="V14" s="107" t="s">
        <v>21</v>
      </c>
      <c r="W14" s="107" t="s">
        <v>21</v>
      </c>
      <c r="X14" s="107" t="s">
        <v>37</v>
      </c>
      <c r="Y14" s="107" t="s">
        <v>28</v>
      </c>
      <c r="Z14" s="107" t="s">
        <v>34</v>
      </c>
      <c r="AA14" s="107" t="s">
        <v>21</v>
      </c>
      <c r="AB14" s="107" t="s">
        <v>40</v>
      </c>
      <c r="AC14" s="107" t="s">
        <v>21</v>
      </c>
      <c r="AD14" s="107" t="s">
        <v>28</v>
      </c>
      <c r="AE14" s="107" t="s">
        <v>34</v>
      </c>
      <c r="AF14" s="143" t="s">
        <v>21</v>
      </c>
      <c r="AG14" s="107" t="s">
        <v>42</v>
      </c>
      <c r="AH14" s="107" t="s">
        <v>28</v>
      </c>
      <c r="AI14" s="99">
        <f t="shared" si="2"/>
        <v>9</v>
      </c>
      <c r="AJ14" s="100">
        <f t="shared" si="3"/>
        <v>0</v>
      </c>
      <c r="AK14" s="101">
        <f t="shared" si="4"/>
        <v>8</v>
      </c>
      <c r="AL14" s="104" t="s">
        <v>48</v>
      </c>
      <c r="AM14" s="103"/>
      <c r="AN14" s="55">
        <f t="shared" si="5"/>
        <v>1</v>
      </c>
      <c r="AO14" s="55">
        <f t="shared" si="6"/>
        <v>9</v>
      </c>
      <c r="AP14" s="55">
        <f t="shared" si="7"/>
        <v>3</v>
      </c>
      <c r="AQ14" s="55">
        <f t="shared" si="8"/>
        <v>5</v>
      </c>
      <c r="AR14">
        <f t="shared" si="9"/>
        <v>0</v>
      </c>
      <c r="AS14" s="55">
        <f t="shared" si="14"/>
        <v>3</v>
      </c>
      <c r="AT14" s="55">
        <f t="shared" si="10"/>
        <v>2</v>
      </c>
      <c r="AU14" s="55">
        <f t="shared" si="11"/>
        <v>1</v>
      </c>
      <c r="AV14" s="55">
        <f t="shared" si="12"/>
        <v>0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42</v>
      </c>
      <c r="E15" s="317" t="s">
        <v>28</v>
      </c>
      <c r="F15" s="291" t="s">
        <v>34</v>
      </c>
      <c r="G15" s="288" t="s">
        <v>21</v>
      </c>
      <c r="H15" s="288" t="s">
        <v>41</v>
      </c>
      <c r="I15" s="292" t="s">
        <v>21</v>
      </c>
      <c r="J15" s="293" t="s">
        <v>28</v>
      </c>
      <c r="K15" s="291" t="s">
        <v>34</v>
      </c>
      <c r="L15" s="148" t="s">
        <v>21</v>
      </c>
      <c r="M15" s="107" t="s">
        <v>40</v>
      </c>
      <c r="N15" s="107" t="s">
        <v>41</v>
      </c>
      <c r="O15" s="293" t="s">
        <v>40</v>
      </c>
      <c r="P15" s="293" t="s">
        <v>24</v>
      </c>
      <c r="Q15" s="293" t="s">
        <v>34</v>
      </c>
      <c r="R15" s="293" t="s">
        <v>21</v>
      </c>
      <c r="S15" s="107" t="s">
        <v>36</v>
      </c>
      <c r="T15" s="107" t="s">
        <v>40</v>
      </c>
      <c r="U15" s="107" t="s">
        <v>24</v>
      </c>
      <c r="V15" s="293" t="s">
        <v>34</v>
      </c>
      <c r="W15" s="292" t="s">
        <v>21</v>
      </c>
      <c r="X15" s="293" t="s">
        <v>41</v>
      </c>
      <c r="Y15" s="107" t="s">
        <v>40</v>
      </c>
      <c r="Z15" s="107" t="s">
        <v>21</v>
      </c>
      <c r="AA15" s="107" t="s">
        <v>36</v>
      </c>
      <c r="AB15" s="107" t="s">
        <v>28</v>
      </c>
      <c r="AC15" s="107" t="s">
        <v>34</v>
      </c>
      <c r="AD15" s="107" t="s">
        <v>21</v>
      </c>
      <c r="AE15" s="107" t="s">
        <v>42</v>
      </c>
      <c r="AF15" s="107" t="s">
        <v>36</v>
      </c>
      <c r="AG15" s="107" t="s">
        <v>21</v>
      </c>
      <c r="AH15" s="107" t="s">
        <v>21</v>
      </c>
      <c r="AI15" s="99">
        <f t="shared" si="2"/>
        <v>9</v>
      </c>
      <c r="AJ15" s="100">
        <f t="shared" si="3"/>
        <v>0</v>
      </c>
      <c r="AK15" s="101">
        <f t="shared" si="4"/>
        <v>5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3</v>
      </c>
      <c r="AR15">
        <f t="shared" si="9"/>
        <v>0</v>
      </c>
      <c r="AS15" s="55">
        <f t="shared" si="14"/>
        <v>4</v>
      </c>
      <c r="AT15" s="55">
        <f t="shared" si="10"/>
        <v>2</v>
      </c>
      <c r="AU15" s="55">
        <f t="shared" si="11"/>
        <v>3</v>
      </c>
      <c r="AV15" s="55">
        <f t="shared" si="12"/>
        <v>3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88" t="s">
        <v>34</v>
      </c>
      <c r="E16" s="317" t="s">
        <v>21</v>
      </c>
      <c r="F16" s="292" t="s">
        <v>21</v>
      </c>
      <c r="G16" s="288" t="s">
        <v>24</v>
      </c>
      <c r="H16" s="288" t="s">
        <v>34</v>
      </c>
      <c r="I16" s="291" t="s">
        <v>28</v>
      </c>
      <c r="J16" s="291" t="s">
        <v>34</v>
      </c>
      <c r="K16" s="291" t="s">
        <v>21</v>
      </c>
      <c r="L16" s="148" t="s">
        <v>21</v>
      </c>
      <c r="M16" s="107" t="s">
        <v>24</v>
      </c>
      <c r="N16" s="107" t="s">
        <v>34</v>
      </c>
      <c r="O16" s="293" t="s">
        <v>21</v>
      </c>
      <c r="P16" s="107" t="s">
        <v>28</v>
      </c>
      <c r="Q16" s="293" t="s">
        <v>34</v>
      </c>
      <c r="R16" s="292" t="s">
        <v>21</v>
      </c>
      <c r="S16" s="293" t="s">
        <v>41</v>
      </c>
      <c r="T16" s="293" t="s">
        <v>41</v>
      </c>
      <c r="U16" s="107" t="s">
        <v>28</v>
      </c>
      <c r="V16" s="293" t="s">
        <v>34</v>
      </c>
      <c r="W16" s="293" t="s">
        <v>21</v>
      </c>
      <c r="X16" s="293" t="s">
        <v>42</v>
      </c>
      <c r="Y16" s="107" t="s">
        <v>24</v>
      </c>
      <c r="Z16" s="107" t="s">
        <v>34</v>
      </c>
      <c r="AA16" s="107" t="s">
        <v>21</v>
      </c>
      <c r="AB16" s="107" t="s">
        <v>41</v>
      </c>
      <c r="AC16" s="107" t="s">
        <v>28</v>
      </c>
      <c r="AD16" s="107" t="s">
        <v>34</v>
      </c>
      <c r="AE16" s="107" t="s">
        <v>21</v>
      </c>
      <c r="AF16" s="107" t="s">
        <v>40</v>
      </c>
      <c r="AG16" s="107" t="s">
        <v>24</v>
      </c>
      <c r="AH16" s="107" t="s">
        <v>34</v>
      </c>
      <c r="AI16" s="99">
        <f t="shared" si="2"/>
        <v>9</v>
      </c>
      <c r="AJ16" s="100">
        <f t="shared" si="3"/>
        <v>0</v>
      </c>
      <c r="AK16" s="101">
        <f t="shared" si="4"/>
        <v>8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4</v>
      </c>
      <c r="AQ16" s="55">
        <f t="shared" si="8"/>
        <v>4</v>
      </c>
      <c r="AR16">
        <f t="shared" si="9"/>
        <v>0</v>
      </c>
      <c r="AS16" s="55">
        <f t="shared" si="14"/>
        <v>1</v>
      </c>
      <c r="AT16" s="55">
        <f t="shared" si="10"/>
        <v>1</v>
      </c>
      <c r="AU16" s="55">
        <f t="shared" si="11"/>
        <v>3</v>
      </c>
      <c r="AV16" s="55">
        <f t="shared" si="12"/>
        <v>0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07" t="s">
        <v>40</v>
      </c>
      <c r="E17" s="148" t="s">
        <v>24</v>
      </c>
      <c r="F17" s="293" t="s">
        <v>34</v>
      </c>
      <c r="G17" s="293" t="s">
        <v>21</v>
      </c>
      <c r="H17" s="292" t="s">
        <v>21</v>
      </c>
      <c r="I17" s="291" t="s">
        <v>41</v>
      </c>
      <c r="J17" s="291" t="s">
        <v>41</v>
      </c>
      <c r="K17" s="291" t="s">
        <v>28</v>
      </c>
      <c r="L17" s="148" t="s">
        <v>34</v>
      </c>
      <c r="M17" s="107" t="s">
        <v>21</v>
      </c>
      <c r="N17" s="107" t="s">
        <v>42</v>
      </c>
      <c r="O17" s="293" t="s">
        <v>24</v>
      </c>
      <c r="P17" s="107" t="s">
        <v>34</v>
      </c>
      <c r="Q17" s="293" t="s">
        <v>21</v>
      </c>
      <c r="R17" s="293" t="s">
        <v>21</v>
      </c>
      <c r="S17" s="293" t="s">
        <v>40</v>
      </c>
      <c r="T17" s="107" t="s">
        <v>28</v>
      </c>
      <c r="U17" s="107" t="s">
        <v>34</v>
      </c>
      <c r="V17" s="293" t="s">
        <v>21</v>
      </c>
      <c r="W17" s="293" t="s">
        <v>41</v>
      </c>
      <c r="X17" s="293" t="s">
        <v>28</v>
      </c>
      <c r="Y17" s="107" t="s">
        <v>34</v>
      </c>
      <c r="Z17" s="143" t="s">
        <v>21</v>
      </c>
      <c r="AA17" s="107" t="s">
        <v>24</v>
      </c>
      <c r="AB17" s="107" t="s">
        <v>34</v>
      </c>
      <c r="AC17" s="143" t="s">
        <v>21</v>
      </c>
      <c r="AD17" s="107" t="s">
        <v>40</v>
      </c>
      <c r="AE17" s="107" t="s">
        <v>40</v>
      </c>
      <c r="AF17" s="107" t="s">
        <v>24</v>
      </c>
      <c r="AG17" s="107" t="s">
        <v>34</v>
      </c>
      <c r="AH17" s="107" t="s">
        <v>21</v>
      </c>
      <c r="AI17" s="99">
        <f t="shared" si="2"/>
        <v>9</v>
      </c>
      <c r="AJ17" s="100">
        <f t="shared" si="3"/>
        <v>0</v>
      </c>
      <c r="AK17" s="101">
        <f t="shared" si="4"/>
        <v>7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4</v>
      </c>
      <c r="AQ17" s="55">
        <f t="shared" si="8"/>
        <v>3</v>
      </c>
      <c r="AR17">
        <f t="shared" si="9"/>
        <v>0</v>
      </c>
      <c r="AS17" s="55">
        <f t="shared" si="14"/>
        <v>4</v>
      </c>
      <c r="AT17" s="55">
        <f t="shared" si="10"/>
        <v>1</v>
      </c>
      <c r="AU17" s="55">
        <f t="shared" si="11"/>
        <v>3</v>
      </c>
      <c r="AV17" s="55">
        <f t="shared" si="12"/>
        <v>0</v>
      </c>
      <c r="AW17" s="55">
        <f t="shared" si="13"/>
        <v>0</v>
      </c>
    </row>
    <row r="18" spans="1:49" ht="16" customHeight="1">
      <c r="A18" s="19" t="s">
        <v>46</v>
      </c>
      <c r="B18" s="34" t="s">
        <v>32</v>
      </c>
      <c r="C18" s="32" t="s">
        <v>57</v>
      </c>
      <c r="D18" s="288" t="s">
        <v>41</v>
      </c>
      <c r="E18" s="149" t="s">
        <v>21</v>
      </c>
      <c r="F18" s="291" t="s">
        <v>28</v>
      </c>
      <c r="G18" s="291" t="s">
        <v>34</v>
      </c>
      <c r="H18" s="291" t="s">
        <v>21</v>
      </c>
      <c r="I18" s="293" t="s">
        <v>24</v>
      </c>
      <c r="J18" s="293" t="s">
        <v>34</v>
      </c>
      <c r="K18" s="291" t="s">
        <v>21</v>
      </c>
      <c r="L18" s="148" t="s">
        <v>41</v>
      </c>
      <c r="M18" s="107" t="s">
        <v>28</v>
      </c>
      <c r="N18" s="107" t="s">
        <v>34</v>
      </c>
      <c r="O18" s="293" t="s">
        <v>21</v>
      </c>
      <c r="P18" s="293" t="s">
        <v>41</v>
      </c>
      <c r="Q18" s="293" t="s">
        <v>36</v>
      </c>
      <c r="R18" s="107" t="s">
        <v>28</v>
      </c>
      <c r="S18" s="293" t="s">
        <v>34</v>
      </c>
      <c r="T18" s="293" t="s">
        <v>21</v>
      </c>
      <c r="U18" s="107" t="s">
        <v>21</v>
      </c>
      <c r="V18" s="293" t="s">
        <v>24</v>
      </c>
      <c r="W18" s="293" t="s">
        <v>34</v>
      </c>
      <c r="X18" s="293" t="s">
        <v>21</v>
      </c>
      <c r="Y18" s="107" t="s">
        <v>36</v>
      </c>
      <c r="Z18" s="293" t="s">
        <v>40</v>
      </c>
      <c r="AA18" s="107" t="s">
        <v>41</v>
      </c>
      <c r="AB18" s="107" t="s">
        <v>24</v>
      </c>
      <c r="AC18" s="107" t="s">
        <v>34</v>
      </c>
      <c r="AD18" s="107" t="s">
        <v>21</v>
      </c>
      <c r="AE18" s="107" t="s">
        <v>21</v>
      </c>
      <c r="AF18" s="107" t="s">
        <v>41</v>
      </c>
      <c r="AG18" s="107" t="s">
        <v>28</v>
      </c>
      <c r="AH18" s="107" t="s">
        <v>34</v>
      </c>
      <c r="AI18" s="99">
        <f t="shared" ref="AI18:AI21" si="15">SUM(AO18)</f>
        <v>9</v>
      </c>
      <c r="AJ18" s="100">
        <f t="shared" ref="AJ18:AJ21" si="16">COUNTIF(D18:AH18,"有")</f>
        <v>0</v>
      </c>
      <c r="AK18" s="101">
        <f t="shared" ref="AK18:AK21" si="17">SUM(AP18:AQ18)</f>
        <v>7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3</v>
      </c>
      <c r="AQ18" s="55">
        <f t="shared" si="8"/>
        <v>4</v>
      </c>
      <c r="AR18">
        <f t="shared" si="9"/>
        <v>0</v>
      </c>
      <c r="AS18" s="55">
        <f t="shared" si="14"/>
        <v>1</v>
      </c>
      <c r="AT18" s="55">
        <f t="shared" si="10"/>
        <v>0</v>
      </c>
      <c r="AU18" s="55">
        <f t="shared" si="11"/>
        <v>5</v>
      </c>
      <c r="AV18" s="55">
        <f t="shared" si="12"/>
        <v>2</v>
      </c>
      <c r="AW18" s="55">
        <f t="shared" si="13"/>
        <v>0</v>
      </c>
    </row>
    <row r="19" spans="1:49" ht="16" customHeight="1">
      <c r="A19" s="294" t="s">
        <v>46</v>
      </c>
      <c r="B19" s="37" t="s">
        <v>32</v>
      </c>
      <c r="C19" s="38" t="s">
        <v>129</v>
      </c>
      <c r="D19" s="143" t="s">
        <v>35</v>
      </c>
      <c r="E19" s="317" t="s">
        <v>42</v>
      </c>
      <c r="F19" s="107" t="s">
        <v>41</v>
      </c>
      <c r="G19" s="291" t="s">
        <v>28</v>
      </c>
      <c r="H19" s="291" t="s">
        <v>34</v>
      </c>
      <c r="I19" s="291" t="s">
        <v>21</v>
      </c>
      <c r="J19" s="293" t="s">
        <v>36</v>
      </c>
      <c r="K19" s="291" t="s">
        <v>41</v>
      </c>
      <c r="L19" s="148" t="s">
        <v>24</v>
      </c>
      <c r="M19" s="107" t="s">
        <v>34</v>
      </c>
      <c r="N19" s="107" t="s">
        <v>21</v>
      </c>
      <c r="O19" s="293" t="s">
        <v>28</v>
      </c>
      <c r="P19" s="293" t="s">
        <v>34</v>
      </c>
      <c r="Q19" s="293" t="s">
        <v>21</v>
      </c>
      <c r="R19" s="293" t="s">
        <v>40</v>
      </c>
      <c r="S19" s="293" t="s">
        <v>42</v>
      </c>
      <c r="T19" s="293" t="s">
        <v>21</v>
      </c>
      <c r="U19" s="107" t="s">
        <v>41</v>
      </c>
      <c r="V19" s="293" t="s">
        <v>28</v>
      </c>
      <c r="W19" s="107" t="s">
        <v>34</v>
      </c>
      <c r="X19" s="292" t="s">
        <v>21</v>
      </c>
      <c r="Y19" s="143" t="s">
        <v>35</v>
      </c>
      <c r="Z19" s="107" t="s">
        <v>28</v>
      </c>
      <c r="AA19" s="107" t="s">
        <v>34</v>
      </c>
      <c r="AB19" s="107" t="s">
        <v>21</v>
      </c>
      <c r="AC19" s="107" t="s">
        <v>24</v>
      </c>
      <c r="AD19" s="107" t="s">
        <v>34</v>
      </c>
      <c r="AE19" s="292" t="s">
        <v>21</v>
      </c>
      <c r="AF19" s="143" t="s">
        <v>21</v>
      </c>
      <c r="AG19" s="107" t="s">
        <v>21</v>
      </c>
      <c r="AH19" s="107" t="s">
        <v>24</v>
      </c>
      <c r="AI19" s="99">
        <f t="shared" si="15"/>
        <v>9</v>
      </c>
      <c r="AJ19" s="100">
        <f t="shared" si="16"/>
        <v>2</v>
      </c>
      <c r="AK19" s="101">
        <f t="shared" si="17"/>
        <v>7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4</v>
      </c>
      <c r="AR19">
        <f t="shared" si="9"/>
        <v>1</v>
      </c>
      <c r="AS19" s="55">
        <f t="shared" si="14"/>
        <v>1</v>
      </c>
      <c r="AT19" s="55">
        <f t="shared" si="10"/>
        <v>2</v>
      </c>
      <c r="AU19" s="55">
        <f t="shared" si="11"/>
        <v>3</v>
      </c>
      <c r="AV19" s="55">
        <f t="shared" si="12"/>
        <v>1</v>
      </c>
      <c r="AW19" s="55">
        <f t="shared" si="13"/>
        <v>0</v>
      </c>
    </row>
    <row r="20" spans="1:49" ht="16" customHeight="1">
      <c r="A20" s="294" t="s">
        <v>46</v>
      </c>
      <c r="B20" s="37" t="s">
        <v>32</v>
      </c>
      <c r="C20" s="39" t="s">
        <v>196</v>
      </c>
      <c r="D20" s="288" t="s">
        <v>36</v>
      </c>
      <c r="E20" s="317" t="s">
        <v>36</v>
      </c>
      <c r="F20" s="292" t="s">
        <v>21</v>
      </c>
      <c r="G20" s="291" t="s">
        <v>41</v>
      </c>
      <c r="H20" s="291" t="s">
        <v>40</v>
      </c>
      <c r="I20" s="291" t="s">
        <v>40</v>
      </c>
      <c r="J20" s="291" t="s">
        <v>21</v>
      </c>
      <c r="K20" s="291" t="s">
        <v>40</v>
      </c>
      <c r="L20" s="148" t="s">
        <v>42</v>
      </c>
      <c r="M20" s="107" t="s">
        <v>36</v>
      </c>
      <c r="N20" s="107" t="s">
        <v>40</v>
      </c>
      <c r="O20" s="293" t="s">
        <v>36</v>
      </c>
      <c r="P20" s="293" t="s">
        <v>21</v>
      </c>
      <c r="Q20" s="293" t="s">
        <v>40</v>
      </c>
      <c r="R20" s="293" t="s">
        <v>36</v>
      </c>
      <c r="S20" s="293" t="s">
        <v>21</v>
      </c>
      <c r="T20" s="293" t="s">
        <v>36</v>
      </c>
      <c r="U20" s="107" t="s">
        <v>36</v>
      </c>
      <c r="V20" s="293" t="s">
        <v>21</v>
      </c>
      <c r="W20" s="293" t="s">
        <v>36</v>
      </c>
      <c r="X20" s="293" t="s">
        <v>40</v>
      </c>
      <c r="Y20" s="107" t="s">
        <v>41</v>
      </c>
      <c r="Z20" s="107" t="s">
        <v>21</v>
      </c>
      <c r="AA20" s="293" t="s">
        <v>21</v>
      </c>
      <c r="AB20" s="293" t="s">
        <v>36</v>
      </c>
      <c r="AC20" s="107" t="s">
        <v>41</v>
      </c>
      <c r="AD20" s="107" t="s">
        <v>41</v>
      </c>
      <c r="AE20" s="292" t="s">
        <v>21</v>
      </c>
      <c r="AF20" s="143" t="s">
        <v>21</v>
      </c>
      <c r="AG20" s="107" t="s">
        <v>41</v>
      </c>
      <c r="AH20" s="107" t="s">
        <v>41</v>
      </c>
      <c r="AI20" s="99">
        <f t="shared" si="15"/>
        <v>9</v>
      </c>
      <c r="AJ20" s="100">
        <f t="shared" si="16"/>
        <v>0</v>
      </c>
      <c r="AK20" s="101">
        <f t="shared" si="17"/>
        <v>0</v>
      </c>
      <c r="AL20" s="104" t="s">
        <v>189</v>
      </c>
      <c r="AN20" s="55">
        <f t="shared" si="5"/>
        <v>0</v>
      </c>
      <c r="AO20" s="55">
        <f t="shared" si="6"/>
        <v>9</v>
      </c>
      <c r="AP20" s="55">
        <f t="shared" si="7"/>
        <v>0</v>
      </c>
      <c r="AQ20" s="55">
        <f t="shared" si="8"/>
        <v>0</v>
      </c>
      <c r="AR20">
        <f t="shared" si="9"/>
        <v>0</v>
      </c>
      <c r="AS20" s="55">
        <f t="shared" si="14"/>
        <v>6</v>
      </c>
      <c r="AT20" s="55">
        <f t="shared" si="10"/>
        <v>1</v>
      </c>
      <c r="AU20" s="55">
        <f t="shared" si="11"/>
        <v>6</v>
      </c>
      <c r="AV20" s="55">
        <f t="shared" si="12"/>
        <v>9</v>
      </c>
      <c r="AW20" s="55">
        <f t="shared" si="13"/>
        <v>0</v>
      </c>
    </row>
    <row r="21" spans="1:49" ht="16" customHeight="1">
      <c r="A21" s="294" t="s">
        <v>46</v>
      </c>
      <c r="B21" s="37" t="s">
        <v>32</v>
      </c>
      <c r="C21" s="39" t="s">
        <v>197</v>
      </c>
      <c r="D21" s="288" t="s">
        <v>21</v>
      </c>
      <c r="E21" s="317" t="s">
        <v>40</v>
      </c>
      <c r="F21" s="291" t="s">
        <v>40</v>
      </c>
      <c r="G21" s="291" t="s">
        <v>42</v>
      </c>
      <c r="H21" s="291" t="s">
        <v>42</v>
      </c>
      <c r="I21" s="291" t="s">
        <v>21</v>
      </c>
      <c r="J21" s="291" t="s">
        <v>40</v>
      </c>
      <c r="K21" s="291" t="s">
        <v>24</v>
      </c>
      <c r="L21" s="148" t="s">
        <v>34</v>
      </c>
      <c r="M21" s="107" t="s">
        <v>21</v>
      </c>
      <c r="N21" s="107" t="s">
        <v>24</v>
      </c>
      <c r="O21" s="293" t="s">
        <v>34</v>
      </c>
      <c r="P21" s="293" t="s">
        <v>21</v>
      </c>
      <c r="Q21" s="293" t="s">
        <v>21</v>
      </c>
      <c r="R21" s="293" t="s">
        <v>42</v>
      </c>
      <c r="S21" s="293" t="s">
        <v>24</v>
      </c>
      <c r="T21" s="293" t="s">
        <v>34</v>
      </c>
      <c r="U21" s="107" t="s">
        <v>21</v>
      </c>
      <c r="V21" s="293" t="s">
        <v>40</v>
      </c>
      <c r="W21" s="293" t="s">
        <v>40</v>
      </c>
      <c r="X21" s="293" t="s">
        <v>21</v>
      </c>
      <c r="Y21" s="107" t="s">
        <v>42</v>
      </c>
      <c r="Z21" s="107" t="s">
        <v>24</v>
      </c>
      <c r="AA21" s="293" t="s">
        <v>34</v>
      </c>
      <c r="AB21" s="293" t="s">
        <v>21</v>
      </c>
      <c r="AC21" s="107" t="s">
        <v>40</v>
      </c>
      <c r="AD21" s="107" t="s">
        <v>24</v>
      </c>
      <c r="AE21" s="293" t="s">
        <v>34</v>
      </c>
      <c r="AF21" s="107" t="s">
        <v>21</v>
      </c>
      <c r="AG21" s="107" t="s">
        <v>40</v>
      </c>
      <c r="AH21" s="107" t="s">
        <v>42</v>
      </c>
      <c r="AI21" s="99">
        <f t="shared" si="15"/>
        <v>9</v>
      </c>
      <c r="AJ21" s="100">
        <f t="shared" si="16"/>
        <v>0</v>
      </c>
      <c r="AK21" s="101">
        <f t="shared" si="17"/>
        <v>5</v>
      </c>
      <c r="AL21" s="104" t="s">
        <v>48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5</v>
      </c>
      <c r="AQ21" s="55">
        <f t="shared" si="8"/>
        <v>0</v>
      </c>
      <c r="AR21">
        <f t="shared" si="9"/>
        <v>0</v>
      </c>
      <c r="AS21" s="55">
        <f t="shared" si="14"/>
        <v>7</v>
      </c>
      <c r="AT21" s="55">
        <f t="shared" si="10"/>
        <v>5</v>
      </c>
      <c r="AU21" s="55">
        <f t="shared" si="11"/>
        <v>0</v>
      </c>
      <c r="AV21" s="55">
        <f t="shared" si="12"/>
        <v>0</v>
      </c>
      <c r="AW21" s="55">
        <f t="shared" si="13"/>
        <v>0</v>
      </c>
    </row>
    <row r="22" spans="1:49" ht="14">
      <c r="A22" s="294"/>
      <c r="B22" s="37"/>
      <c r="C22" s="39"/>
      <c r="D22" s="288"/>
      <c r="E22" s="317"/>
      <c r="F22" s="291"/>
      <c r="G22" s="291"/>
      <c r="H22" s="291"/>
      <c r="I22" s="291"/>
      <c r="J22" s="291"/>
      <c r="K22" s="291"/>
      <c r="L22" s="148"/>
      <c r="M22" s="107"/>
      <c r="N22" s="107"/>
      <c r="O22" s="293"/>
      <c r="P22" s="293"/>
      <c r="Q22" s="293"/>
      <c r="R22" s="293"/>
      <c r="S22" s="293"/>
      <c r="T22" s="293"/>
      <c r="U22" s="107"/>
      <c r="V22" s="293"/>
      <c r="W22" s="293"/>
      <c r="X22" s="293"/>
      <c r="Y22" s="107"/>
      <c r="Z22" s="107"/>
      <c r="AA22" s="293"/>
      <c r="AB22" s="293"/>
      <c r="AC22" s="107"/>
      <c r="AD22" s="107"/>
      <c r="AE22" s="293"/>
      <c r="AF22" s="107"/>
      <c r="AG22" s="107"/>
      <c r="AH22" s="107"/>
      <c r="AI22" s="99">
        <f t="shared" si="2"/>
        <v>0</v>
      </c>
      <c r="AJ22" s="100">
        <f t="shared" si="3"/>
        <v>0</v>
      </c>
      <c r="AK22" s="101">
        <f t="shared" si="4"/>
        <v>0</v>
      </c>
      <c r="AL22" s="104"/>
      <c r="AM22" s="98"/>
      <c r="AN22" s="55">
        <f t="shared" si="5"/>
        <v>0</v>
      </c>
      <c r="AO22" s="55">
        <f t="shared" si="6"/>
        <v>0</v>
      </c>
      <c r="AP22" s="55">
        <f t="shared" si="7"/>
        <v>0</v>
      </c>
      <c r="AQ22" s="55">
        <f t="shared" si="8"/>
        <v>0</v>
      </c>
      <c r="AR22">
        <f t="shared" si="9"/>
        <v>0</v>
      </c>
      <c r="AS22" s="55">
        <f t="shared" si="14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</row>
    <row r="23" spans="1:49" ht="14">
      <c r="A23" s="19"/>
      <c r="B23" s="295"/>
      <c r="C23" s="39"/>
      <c r="D23" s="107"/>
      <c r="E23" s="148"/>
      <c r="F23" s="293"/>
      <c r="G23" s="293"/>
      <c r="H23" s="293"/>
      <c r="I23" s="293"/>
      <c r="J23" s="293"/>
      <c r="K23" s="293"/>
      <c r="L23" s="148"/>
      <c r="M23" s="107"/>
      <c r="N23" s="107"/>
      <c r="O23" s="293"/>
      <c r="P23" s="293"/>
      <c r="Q23" s="293"/>
      <c r="R23" s="293"/>
      <c r="S23" s="293"/>
      <c r="T23" s="293"/>
      <c r="U23" s="107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107"/>
      <c r="AG23" s="107"/>
      <c r="AH23" s="107"/>
      <c r="AI23" s="99">
        <f>SUM(AO25)</f>
        <v>0</v>
      </c>
      <c r="AJ23" s="100">
        <f t="shared" si="3"/>
        <v>0</v>
      </c>
      <c r="AK23" s="101">
        <f>SUM(AP25:AQ25)</f>
        <v>0</v>
      </c>
      <c r="AL23" s="228"/>
      <c r="AM23" s="98"/>
      <c r="AN23" s="55"/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</row>
    <row r="24" spans="1:49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46"/>
      <c r="AG24" s="106"/>
      <c r="AH24" s="107"/>
      <c r="AI24" s="108"/>
      <c r="AJ24" s="109"/>
      <c r="AK24" s="110"/>
      <c r="AL24" s="111"/>
      <c r="AM24" s="98"/>
      <c r="AN24" s="55">
        <f>COUNTIF(D23:AH23,"日")</f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9" t="s">
        <v>63</v>
      </c>
      <c r="B25" s="1259"/>
      <c r="C25" s="49"/>
      <c r="D25" s="1292"/>
      <c r="E25" s="1290"/>
      <c r="F25" s="1290"/>
      <c r="G25" s="1311"/>
      <c r="H25" s="1344"/>
      <c r="I25" s="1290"/>
      <c r="J25" s="1290"/>
      <c r="K25" s="1290"/>
      <c r="L25" s="1290"/>
      <c r="M25" s="1290"/>
      <c r="N25" s="1311"/>
      <c r="O25" s="1290"/>
      <c r="P25" s="1290"/>
      <c r="Q25" s="1311"/>
      <c r="R25" s="1291"/>
      <c r="S25" s="1290"/>
      <c r="T25" s="1290"/>
      <c r="U25" s="1290"/>
      <c r="V25" s="1290"/>
      <c r="W25" s="1290"/>
      <c r="X25" s="1290" t="s">
        <v>204</v>
      </c>
      <c r="Y25" s="1290"/>
      <c r="Z25" s="1290"/>
      <c r="AA25" s="1290"/>
      <c r="AB25" s="1290"/>
      <c r="AC25" s="1349" t="s">
        <v>205</v>
      </c>
      <c r="AD25" s="1290"/>
      <c r="AE25" s="1290"/>
      <c r="AF25" s="1311"/>
      <c r="AG25" s="112"/>
      <c r="AH25" s="1286"/>
      <c r="AI25" s="1333"/>
      <c r="AJ25" s="1334"/>
      <c r="AK25" s="1334"/>
      <c r="AL25" s="133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/>
      <c r="B26" s="1259"/>
      <c r="C26" s="49"/>
      <c r="D26" s="1292"/>
      <c r="E26" s="1290"/>
      <c r="F26" s="1290"/>
      <c r="G26" s="1311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7"/>
      <c r="AD26" s="1290"/>
      <c r="AE26" s="1290"/>
      <c r="AF26" s="1311"/>
      <c r="AG26" s="113"/>
      <c r="AH26" s="1287"/>
      <c r="AI26" s="1336"/>
      <c r="AJ26" s="1337"/>
      <c r="AK26" s="1337"/>
      <c r="AL26" s="1338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21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50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13"/>
      <c r="AH28" s="1287"/>
      <c r="AI28" s="1336"/>
      <c r="AJ28" s="1337"/>
      <c r="AK28" s="1337"/>
      <c r="AL28" s="1338"/>
    </row>
    <row r="29" spans="1:49" ht="14">
      <c r="A29" s="1259"/>
      <c r="B29" s="1259"/>
      <c r="C29" s="5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13"/>
      <c r="AH29" s="1287"/>
      <c r="AI29" s="1336"/>
      <c r="AJ29" s="1337"/>
      <c r="AK29" s="1337"/>
      <c r="AL29" s="1338"/>
    </row>
    <row r="30" spans="1:49" ht="14">
      <c r="A30" s="1259"/>
      <c r="B30" s="1259"/>
      <c r="C30" s="52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14"/>
      <c r="AH30" s="1288"/>
      <c r="AI30" s="1339"/>
      <c r="AJ30" s="1340"/>
      <c r="AK30" s="1340"/>
      <c r="AL30" s="1341"/>
    </row>
    <row r="31" spans="1:49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9" ht="14">
      <c r="C32" s="54">
        <v>0.27083333333333298</v>
      </c>
      <c r="D32" s="55">
        <f t="shared" ref="D32:AH32" si="18">COUNTIF(D7:D22,"6：30")</f>
        <v>0</v>
      </c>
      <c r="E32" s="55">
        <f t="shared" si="18"/>
        <v>0</v>
      </c>
      <c r="F32" s="55">
        <f t="shared" si="18"/>
        <v>0</v>
      </c>
      <c r="G32" s="55">
        <f t="shared" si="18"/>
        <v>0</v>
      </c>
      <c r="H32" s="55">
        <f t="shared" si="18"/>
        <v>0</v>
      </c>
      <c r="I32" s="55">
        <f t="shared" si="18"/>
        <v>0</v>
      </c>
      <c r="J32" s="55">
        <f t="shared" si="18"/>
        <v>0</v>
      </c>
      <c r="K32" s="55">
        <f t="shared" si="18"/>
        <v>0</v>
      </c>
      <c r="L32" s="55">
        <f t="shared" si="18"/>
        <v>0</v>
      </c>
      <c r="M32" s="55">
        <f t="shared" si="18"/>
        <v>0</v>
      </c>
      <c r="N32" s="55">
        <f t="shared" si="18"/>
        <v>0</v>
      </c>
      <c r="O32" s="55">
        <f t="shared" si="18"/>
        <v>0</v>
      </c>
      <c r="P32" s="55">
        <f t="shared" si="18"/>
        <v>0</v>
      </c>
      <c r="Q32" s="55">
        <f t="shared" si="18"/>
        <v>0</v>
      </c>
      <c r="R32" s="55">
        <f t="shared" si="18"/>
        <v>0</v>
      </c>
      <c r="S32" s="55">
        <f t="shared" si="18"/>
        <v>0</v>
      </c>
      <c r="T32" s="55">
        <f t="shared" si="18"/>
        <v>0</v>
      </c>
      <c r="U32" s="55">
        <f t="shared" si="18"/>
        <v>0</v>
      </c>
      <c r="V32" s="55">
        <f t="shared" si="18"/>
        <v>0</v>
      </c>
      <c r="W32" s="55">
        <f t="shared" si="18"/>
        <v>0</v>
      </c>
      <c r="X32" s="55">
        <f t="shared" si="18"/>
        <v>0</v>
      </c>
      <c r="Y32" s="55">
        <f t="shared" si="18"/>
        <v>0</v>
      </c>
      <c r="Z32" s="55">
        <f t="shared" si="18"/>
        <v>0</v>
      </c>
      <c r="AA32" s="55">
        <f t="shared" si="18"/>
        <v>0</v>
      </c>
      <c r="AB32" s="55">
        <f t="shared" si="18"/>
        <v>0</v>
      </c>
      <c r="AC32" s="55">
        <f t="shared" si="18"/>
        <v>0</v>
      </c>
      <c r="AD32" s="55">
        <f t="shared" si="18"/>
        <v>0</v>
      </c>
      <c r="AE32" s="55">
        <f t="shared" si="18"/>
        <v>0</v>
      </c>
      <c r="AF32" s="55">
        <f t="shared" si="18"/>
        <v>0</v>
      </c>
      <c r="AG32" s="55">
        <f t="shared" si="18"/>
        <v>0</v>
      </c>
      <c r="AH32" s="55">
        <f t="shared" si="18"/>
        <v>0</v>
      </c>
    </row>
    <row r="33" spans="1:49" ht="14">
      <c r="C33" s="54">
        <v>0.41666666666666702</v>
      </c>
      <c r="D33" s="55">
        <f t="shared" ref="D33:AH33" si="19">COUNTIF(D8:D23,"10:00")</f>
        <v>0</v>
      </c>
      <c r="E33" s="55">
        <f t="shared" si="19"/>
        <v>0</v>
      </c>
      <c r="F33" s="55">
        <f t="shared" si="19"/>
        <v>0</v>
      </c>
      <c r="G33" s="55">
        <f t="shared" si="19"/>
        <v>0</v>
      </c>
      <c r="H33" s="55">
        <f t="shared" si="19"/>
        <v>0</v>
      </c>
      <c r="I33" s="55">
        <f t="shared" si="19"/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si="19"/>
        <v>0</v>
      </c>
      <c r="AB33" s="55">
        <f t="shared" si="19"/>
        <v>0</v>
      </c>
      <c r="AC33" s="55">
        <f t="shared" si="19"/>
        <v>0</v>
      </c>
      <c r="AD33" s="55">
        <f t="shared" si="19"/>
        <v>0</v>
      </c>
      <c r="AE33" s="55">
        <f t="shared" si="19"/>
        <v>0</v>
      </c>
      <c r="AF33" s="55">
        <f t="shared" si="19"/>
        <v>0</v>
      </c>
      <c r="AG33" s="55">
        <f t="shared" si="19"/>
        <v>0</v>
      </c>
      <c r="AH33" s="55">
        <f t="shared" si="19"/>
        <v>0</v>
      </c>
    </row>
    <row r="34" spans="1:49" ht="14">
      <c r="C34" t="s">
        <v>69</v>
      </c>
      <c r="D34" s="55">
        <f t="shared" ref="D34:AH34" si="20">COUNTIF(D8:D24,"2早")</f>
        <v>1</v>
      </c>
      <c r="E34" s="55">
        <f t="shared" si="20"/>
        <v>1</v>
      </c>
      <c r="F34" s="55">
        <f t="shared" si="20"/>
        <v>1</v>
      </c>
      <c r="G34" s="55">
        <f t="shared" si="20"/>
        <v>1</v>
      </c>
      <c r="H34" s="55">
        <f t="shared" si="20"/>
        <v>1</v>
      </c>
      <c r="I34" s="55">
        <f t="shared" si="20"/>
        <v>1</v>
      </c>
      <c r="J34" s="55">
        <f t="shared" si="20"/>
        <v>1</v>
      </c>
      <c r="K34" s="55">
        <f t="shared" si="20"/>
        <v>1</v>
      </c>
      <c r="L34" s="55">
        <f t="shared" si="20"/>
        <v>1</v>
      </c>
      <c r="M34" s="55">
        <f t="shared" si="20"/>
        <v>1</v>
      </c>
      <c r="N34" s="55">
        <f t="shared" si="20"/>
        <v>1</v>
      </c>
      <c r="O34" s="55">
        <f t="shared" si="20"/>
        <v>1</v>
      </c>
      <c r="P34" s="55">
        <f t="shared" si="20"/>
        <v>1</v>
      </c>
      <c r="Q34" s="55">
        <f t="shared" si="20"/>
        <v>1</v>
      </c>
      <c r="R34" s="55">
        <f t="shared" si="20"/>
        <v>1</v>
      </c>
      <c r="S34" s="55">
        <f t="shared" si="20"/>
        <v>1</v>
      </c>
      <c r="T34" s="55">
        <f t="shared" si="20"/>
        <v>1</v>
      </c>
      <c r="U34" s="55">
        <f t="shared" si="20"/>
        <v>1</v>
      </c>
      <c r="V34" s="55">
        <f t="shared" si="20"/>
        <v>1</v>
      </c>
      <c r="W34" s="55">
        <f t="shared" si="20"/>
        <v>1</v>
      </c>
      <c r="X34" s="55">
        <f t="shared" si="20"/>
        <v>1</v>
      </c>
      <c r="Y34" s="55">
        <f t="shared" si="20"/>
        <v>1</v>
      </c>
      <c r="Z34" s="55">
        <f t="shared" si="20"/>
        <v>1</v>
      </c>
      <c r="AA34" s="55">
        <f t="shared" si="20"/>
        <v>1</v>
      </c>
      <c r="AB34" s="55">
        <f t="shared" si="20"/>
        <v>1</v>
      </c>
      <c r="AC34" s="55">
        <f t="shared" si="20"/>
        <v>1</v>
      </c>
      <c r="AD34" s="55">
        <f t="shared" si="20"/>
        <v>1</v>
      </c>
      <c r="AE34" s="55">
        <f t="shared" si="20"/>
        <v>1</v>
      </c>
      <c r="AF34" s="55">
        <f t="shared" si="20"/>
        <v>1</v>
      </c>
      <c r="AG34" s="55">
        <f t="shared" si="20"/>
        <v>1</v>
      </c>
      <c r="AH34" s="55">
        <f t="shared" si="20"/>
        <v>1</v>
      </c>
    </row>
    <row r="35" spans="1:49" ht="14">
      <c r="C35" t="s">
        <v>42</v>
      </c>
      <c r="D35" s="55">
        <f t="shared" ref="D35:AH35" si="21">COUNTIF(D8:D23,"2オ")</f>
        <v>1</v>
      </c>
      <c r="E35" s="55">
        <f t="shared" si="21"/>
        <v>1</v>
      </c>
      <c r="F35" s="55">
        <f t="shared" si="21"/>
        <v>1</v>
      </c>
      <c r="G35" s="55">
        <f t="shared" si="21"/>
        <v>1</v>
      </c>
      <c r="H35" s="55">
        <f t="shared" si="21"/>
        <v>1</v>
      </c>
      <c r="I35" s="55">
        <f t="shared" si="21"/>
        <v>1</v>
      </c>
      <c r="J35" s="55">
        <f t="shared" si="21"/>
        <v>1</v>
      </c>
      <c r="K35" s="55">
        <f t="shared" si="21"/>
        <v>1</v>
      </c>
      <c r="L35" s="55">
        <f t="shared" si="21"/>
        <v>1</v>
      </c>
      <c r="M35" s="55">
        <f t="shared" si="21"/>
        <v>1</v>
      </c>
      <c r="N35" s="55">
        <f t="shared" si="21"/>
        <v>1</v>
      </c>
      <c r="O35" s="55">
        <f t="shared" si="21"/>
        <v>1</v>
      </c>
      <c r="P35" s="55">
        <f t="shared" si="21"/>
        <v>1</v>
      </c>
      <c r="Q35" s="55">
        <f t="shared" si="21"/>
        <v>1</v>
      </c>
      <c r="R35" s="55">
        <f t="shared" si="21"/>
        <v>1</v>
      </c>
      <c r="S35" s="55">
        <f t="shared" si="21"/>
        <v>1</v>
      </c>
      <c r="T35" s="55">
        <f t="shared" si="21"/>
        <v>1</v>
      </c>
      <c r="U35" s="55">
        <f t="shared" si="21"/>
        <v>1</v>
      </c>
      <c r="V35" s="55">
        <f t="shared" si="21"/>
        <v>1</v>
      </c>
      <c r="W35" s="55">
        <f t="shared" si="21"/>
        <v>1</v>
      </c>
      <c r="X35" s="55">
        <f t="shared" si="21"/>
        <v>1</v>
      </c>
      <c r="Y35" s="55">
        <f t="shared" si="21"/>
        <v>1</v>
      </c>
      <c r="Z35" s="55">
        <f t="shared" si="21"/>
        <v>1</v>
      </c>
      <c r="AA35" s="55">
        <f t="shared" si="21"/>
        <v>1</v>
      </c>
      <c r="AB35" s="55">
        <f t="shared" si="21"/>
        <v>1</v>
      </c>
      <c r="AC35" s="55">
        <f t="shared" si="21"/>
        <v>1</v>
      </c>
      <c r="AD35" s="55">
        <f t="shared" si="21"/>
        <v>1</v>
      </c>
      <c r="AE35" s="55">
        <f t="shared" si="21"/>
        <v>1</v>
      </c>
      <c r="AF35" s="55">
        <f t="shared" si="21"/>
        <v>1</v>
      </c>
      <c r="AG35" s="55">
        <f t="shared" si="21"/>
        <v>1</v>
      </c>
      <c r="AH35" s="55">
        <f t="shared" si="21"/>
        <v>1</v>
      </c>
    </row>
    <row r="36" spans="1:49" ht="14" outlineLevel="1">
      <c r="A36" s="1"/>
      <c r="B36" s="1"/>
      <c r="C36" s="1" t="s">
        <v>24</v>
      </c>
      <c r="D36" s="55">
        <f t="shared" ref="D36:AH36" si="22">COUNTIF(D8:D23,"2－")</f>
        <v>1</v>
      </c>
      <c r="E36" s="55">
        <f t="shared" si="22"/>
        <v>1</v>
      </c>
      <c r="F36" s="55">
        <f t="shared" si="22"/>
        <v>1</v>
      </c>
      <c r="G36" s="55">
        <f t="shared" si="22"/>
        <v>1</v>
      </c>
      <c r="H36" s="55">
        <f t="shared" si="22"/>
        <v>1</v>
      </c>
      <c r="I36" s="55">
        <f t="shared" si="22"/>
        <v>1</v>
      </c>
      <c r="J36" s="55">
        <f t="shared" si="22"/>
        <v>1</v>
      </c>
      <c r="K36" s="55">
        <f t="shared" si="22"/>
        <v>2</v>
      </c>
      <c r="L36" s="55">
        <f t="shared" si="22"/>
        <v>1</v>
      </c>
      <c r="M36" s="55">
        <f t="shared" si="22"/>
        <v>1</v>
      </c>
      <c r="N36" s="55">
        <f t="shared" si="22"/>
        <v>2</v>
      </c>
      <c r="O36" s="55">
        <f t="shared" si="22"/>
        <v>1</v>
      </c>
      <c r="P36" s="55">
        <f t="shared" si="22"/>
        <v>1</v>
      </c>
      <c r="Q36" s="55">
        <f t="shared" si="22"/>
        <v>1</v>
      </c>
      <c r="R36" s="55">
        <f t="shared" si="22"/>
        <v>1</v>
      </c>
      <c r="S36" s="55">
        <f t="shared" si="22"/>
        <v>1</v>
      </c>
      <c r="T36" s="55">
        <f t="shared" si="22"/>
        <v>1</v>
      </c>
      <c r="U36" s="55">
        <f t="shared" si="22"/>
        <v>1</v>
      </c>
      <c r="V36" s="55">
        <f t="shared" si="22"/>
        <v>1</v>
      </c>
      <c r="W36" s="55">
        <f t="shared" si="22"/>
        <v>1</v>
      </c>
      <c r="X36" s="55">
        <f t="shared" si="22"/>
        <v>1</v>
      </c>
      <c r="Y36" s="55">
        <f t="shared" si="22"/>
        <v>1</v>
      </c>
      <c r="Z36" s="55">
        <f t="shared" si="22"/>
        <v>1</v>
      </c>
      <c r="AA36" s="55">
        <f t="shared" si="22"/>
        <v>1</v>
      </c>
      <c r="AB36" s="55">
        <f t="shared" si="22"/>
        <v>1</v>
      </c>
      <c r="AC36" s="55">
        <f t="shared" si="22"/>
        <v>1</v>
      </c>
      <c r="AD36" s="55">
        <f t="shared" si="22"/>
        <v>1</v>
      </c>
      <c r="AE36" s="55">
        <f t="shared" si="22"/>
        <v>1</v>
      </c>
      <c r="AF36" s="55">
        <f t="shared" si="22"/>
        <v>1</v>
      </c>
      <c r="AG36" s="55">
        <f t="shared" si="22"/>
        <v>1</v>
      </c>
      <c r="AH36" s="55">
        <f t="shared" si="22"/>
        <v>1</v>
      </c>
      <c r="AJ36" s="1"/>
      <c r="AK36" s="1"/>
      <c r="AL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s="1" customFormat="1" ht="14" outlineLevel="1">
      <c r="C37" s="1" t="s">
        <v>41</v>
      </c>
      <c r="D37" s="55">
        <f t="shared" ref="D37:AH37" si="23">COUNTIF(D8:D23,"3早")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1</v>
      </c>
      <c r="I37" s="55">
        <f t="shared" si="23"/>
        <v>1</v>
      </c>
      <c r="J37" s="55">
        <f t="shared" si="23"/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1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F37" s="55">
        <f t="shared" si="23"/>
        <v>1</v>
      </c>
      <c r="AG37" s="55">
        <f t="shared" si="23"/>
        <v>1</v>
      </c>
      <c r="AH37" s="55">
        <f t="shared" si="23"/>
        <v>1</v>
      </c>
    </row>
    <row r="38" spans="1:49" s="1" customFormat="1" ht="14" outlineLevel="1">
      <c r="C38" s="1" t="s">
        <v>36</v>
      </c>
      <c r="D38" s="55">
        <f t="shared" ref="D38:AH38" si="24">COUNTIF(D8:D23,"3オ")</f>
        <v>1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 t="shared" si="24"/>
        <v>1</v>
      </c>
      <c r="K38" s="55">
        <f t="shared" si="24"/>
        <v>1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1</v>
      </c>
      <c r="Q38" s="55">
        <f t="shared" si="24"/>
        <v>1</v>
      </c>
      <c r="R38" s="55">
        <f t="shared" si="24"/>
        <v>1</v>
      </c>
      <c r="S38" s="55">
        <f t="shared" si="24"/>
        <v>1</v>
      </c>
      <c r="T38" s="55">
        <f t="shared" si="24"/>
        <v>1</v>
      </c>
      <c r="U38" s="55">
        <f t="shared" si="24"/>
        <v>1</v>
      </c>
      <c r="V38" s="55">
        <f t="shared" si="24"/>
        <v>1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1</v>
      </c>
      <c r="AE38" s="55">
        <f t="shared" si="24"/>
        <v>1</v>
      </c>
      <c r="AF38" s="55">
        <f t="shared" si="24"/>
        <v>1</v>
      </c>
      <c r="AG38" s="55">
        <f t="shared" si="24"/>
        <v>1</v>
      </c>
      <c r="AH38" s="55">
        <f t="shared" si="24"/>
        <v>1</v>
      </c>
    </row>
    <row r="39" spans="1:49" s="1" customFormat="1" ht="14" outlineLevel="1">
      <c r="C39" s="1" t="s">
        <v>28</v>
      </c>
      <c r="D39" s="55">
        <f t="shared" ref="D39:AH39" si="25">COUNTIF(D8:D23,"3－")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 t="shared" si="25"/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  <c r="AH39" s="55">
        <f t="shared" si="25"/>
        <v>1</v>
      </c>
    </row>
    <row r="40" spans="1:49" s="1" customFormat="1" ht="14" outlineLevel="1"/>
    <row r="41" spans="1:49" s="1" customFormat="1" ht="14"/>
    <row r="42" spans="1:49" s="1" customFormat="1" ht="14"/>
    <row r="43" spans="1:49" s="1" customFormat="1" ht="14">
      <c r="AN43"/>
      <c r="AO43"/>
      <c r="AP43"/>
      <c r="AQ43"/>
      <c r="AR43"/>
      <c r="AS43"/>
      <c r="AT43"/>
      <c r="AU43"/>
      <c r="AV43"/>
      <c r="AW43"/>
    </row>
  </sheetData>
  <mergeCells count="50">
    <mergeCell ref="Y1:AH1"/>
    <mergeCell ref="AI1:AL1"/>
    <mergeCell ref="A2:C2"/>
    <mergeCell ref="E2:J2"/>
    <mergeCell ref="Y2:AH2"/>
    <mergeCell ref="AI2:AL2"/>
    <mergeCell ref="AI4:AK4"/>
    <mergeCell ref="A24:C24"/>
    <mergeCell ref="A4:A7"/>
    <mergeCell ref="B4:B7"/>
    <mergeCell ref="C4:C6"/>
    <mergeCell ref="D4:J4"/>
    <mergeCell ref="K4:Q4"/>
    <mergeCell ref="R4:X4"/>
    <mergeCell ref="Y4:AE4"/>
    <mergeCell ref="AF4:AH4"/>
    <mergeCell ref="D25:D30"/>
    <mergeCell ref="E25:E30"/>
    <mergeCell ref="F25:F30"/>
    <mergeCell ref="G25:G30"/>
    <mergeCell ref="H25:H30"/>
    <mergeCell ref="I25:I30"/>
    <mergeCell ref="J25:J30"/>
    <mergeCell ref="K25:K30"/>
    <mergeCell ref="L25:L30"/>
    <mergeCell ref="M25:M30"/>
    <mergeCell ref="U25:U30"/>
    <mergeCell ref="V25:V30"/>
    <mergeCell ref="W25:W30"/>
    <mergeCell ref="N25:N30"/>
    <mergeCell ref="O25:O30"/>
    <mergeCell ref="P25:P30"/>
    <mergeCell ref="Q25:Q30"/>
    <mergeCell ref="R25:R30"/>
    <mergeCell ref="AL4:AL7"/>
    <mergeCell ref="M1:Q2"/>
    <mergeCell ref="A25:B30"/>
    <mergeCell ref="AI25:AL30"/>
    <mergeCell ref="AC25:AC30"/>
    <mergeCell ref="AD25:AD30"/>
    <mergeCell ref="AE25:AE30"/>
    <mergeCell ref="AF25:AF30"/>
    <mergeCell ref="AH25:AH30"/>
    <mergeCell ref="X25:X30"/>
    <mergeCell ref="Y25:Y30"/>
    <mergeCell ref="Z25:Z30"/>
    <mergeCell ref="AA25:AA30"/>
    <mergeCell ref="AB25:AB30"/>
    <mergeCell ref="S25:S30"/>
    <mergeCell ref="T25:T30"/>
  </mergeCells>
  <phoneticPr fontId="114"/>
  <conditionalFormatting sqref="D8">
    <cfRule type="expression" dxfId="7053" priority="436">
      <formula>COUNTIF(D8,"*有*")</formula>
    </cfRule>
  </conditionalFormatting>
  <conditionalFormatting sqref="D20:D22 V20:Z22">
    <cfRule type="expression" dxfId="7052" priority="371">
      <formula>AND(WEEKDAY(D$5)=1)</formula>
    </cfRule>
  </conditionalFormatting>
  <conditionalFormatting sqref="D20:D22">
    <cfRule type="expression" dxfId="7051" priority="372">
      <formula>COUNTIF(D20,"*有*")</formula>
    </cfRule>
    <cfRule type="expression" dxfId="7050" priority="360">
      <formula>COUNTIF(D20,"*有*")</formula>
    </cfRule>
  </conditionalFormatting>
  <conditionalFormatting sqref="D11:E12">
    <cfRule type="expression" dxfId="7049" priority="634" stopIfTrue="1">
      <formula>AND(WEEKDAY(D$5)=1)</formula>
    </cfRule>
  </conditionalFormatting>
  <conditionalFormatting sqref="D18:E19">
    <cfRule type="expression" dxfId="7048" priority="624" stopIfTrue="1">
      <formula>AND(WEEKDAY(D$5)=1)</formula>
    </cfRule>
  </conditionalFormatting>
  <conditionalFormatting sqref="D18:F20">
    <cfRule type="expression" dxfId="7047" priority="701" stopIfTrue="1">
      <formula>AND(WEEKDAY(D$5)=1)</formula>
    </cfRule>
  </conditionalFormatting>
  <conditionalFormatting sqref="D20:G22">
    <cfRule type="expression" dxfId="7046" priority="46" stopIfTrue="1">
      <formula>AND(WEEKDAY(D$5)=1)</formula>
    </cfRule>
  </conditionalFormatting>
  <conditionalFormatting sqref="D21:G21">
    <cfRule type="expression" dxfId="7045" priority="726" stopIfTrue="1">
      <formula>AND(WEEKDAY(D$5)=1)</formula>
    </cfRule>
  </conditionalFormatting>
  <conditionalFormatting sqref="D15:I16">
    <cfRule type="expression" dxfId="7044" priority="715" stopIfTrue="1">
      <formula>AND(WEEKDAY(D$5)=1)</formula>
    </cfRule>
  </conditionalFormatting>
  <conditionalFormatting sqref="D19:I19">
    <cfRule type="expression" dxfId="7043" priority="82" stopIfTrue="1">
      <formula>AND(WEEKDAY(D$5)=1)</formula>
    </cfRule>
  </conditionalFormatting>
  <conditionalFormatting sqref="D20:I20">
    <cfRule type="expression" dxfId="7042" priority="709" stopIfTrue="1">
      <formula>AND(WEEKDAY(D$5)=1)</formula>
    </cfRule>
  </conditionalFormatting>
  <conditionalFormatting sqref="D14:M14">
    <cfRule type="expression" dxfId="7041" priority="646" stopIfTrue="1">
      <formula>AND(WEEKDAY(D$5)=1)</formula>
    </cfRule>
  </conditionalFormatting>
  <conditionalFormatting sqref="D23:AG23">
    <cfRule type="expression" dxfId="7040" priority="738" stopIfTrue="1">
      <formula>AND(WEEKDAY(D$5)=1)</formula>
    </cfRule>
  </conditionalFormatting>
  <conditionalFormatting sqref="D5:AH7">
    <cfRule type="expression" dxfId="7039" priority="727" stopIfTrue="1">
      <formula>AND(WEEKDAY(D$5)=1)</formula>
    </cfRule>
  </conditionalFormatting>
  <conditionalFormatting sqref="D23:AH23">
    <cfRule type="expression" dxfId="7038" priority="737">
      <formula>AND(WEEKDAY(D$5)=1)</formula>
    </cfRule>
  </conditionalFormatting>
  <conditionalFormatting sqref="E8">
    <cfRule type="expression" dxfId="7037" priority="488" stopIfTrue="1">
      <formula>AND(WEEKDAY(E$5)=1)</formula>
    </cfRule>
  </conditionalFormatting>
  <conditionalFormatting sqref="E10">
    <cfRule type="expression" dxfId="7036" priority="482" stopIfTrue="1">
      <formula>AND(WEEKDAY(E$5)=1)</formula>
    </cfRule>
  </conditionalFormatting>
  <conditionalFormatting sqref="F9">
    <cfRule type="expression" dxfId="7035" priority="614" stopIfTrue="1">
      <formula>AND(WEEKDAY(F$5)=1)</formula>
    </cfRule>
  </conditionalFormatting>
  <conditionalFormatting sqref="F18">
    <cfRule type="expression" dxfId="7034" priority="669" stopIfTrue="1">
      <formula>AND(WEEKDAY(F$5)=1)</formula>
    </cfRule>
  </conditionalFormatting>
  <conditionalFormatting sqref="F18:F19">
    <cfRule type="expression" dxfId="7033" priority="481" stopIfTrue="1">
      <formula>AND(WEEKDAY(F$5)=1)</formula>
    </cfRule>
  </conditionalFormatting>
  <conditionalFormatting sqref="F14:G15">
    <cfRule type="expression" dxfId="7032" priority="213" stopIfTrue="1">
      <formula>AND(WEEKDAY(F$5)=1)</formula>
    </cfRule>
  </conditionalFormatting>
  <conditionalFormatting sqref="F10:H12">
    <cfRule type="expression" dxfId="7031" priority="566" stopIfTrue="1">
      <formula>AND(WEEKDAY(F$5)=1)</formula>
    </cfRule>
  </conditionalFormatting>
  <conditionalFormatting sqref="F11:I11">
    <cfRule type="expression" dxfId="7030" priority="615" stopIfTrue="1">
      <formula>AND(WEEKDAY(F$5)=1)</formula>
    </cfRule>
  </conditionalFormatting>
  <conditionalFormatting sqref="F13:I15">
    <cfRule type="expression" dxfId="7029" priority="211" stopIfTrue="1">
      <formula>AND(WEEKDAY(F$5)=1)</formula>
    </cfRule>
  </conditionalFormatting>
  <conditionalFormatting sqref="F11:Q11">
    <cfRule type="expression" dxfId="7028" priority="149" stopIfTrue="1">
      <formula>AND(WEEKDAY(F$5)=1)</formula>
    </cfRule>
  </conditionalFormatting>
  <conditionalFormatting sqref="G17:G22">
    <cfRule type="expression" dxfId="7027" priority="515" stopIfTrue="1">
      <formula>AND(WEEKDAY(G$5)=1)</formula>
    </cfRule>
  </conditionalFormatting>
  <conditionalFormatting sqref="G18:G19">
    <cfRule type="expression" dxfId="7026" priority="676" stopIfTrue="1">
      <formula>AND(WEEKDAY(G$5)=1)</formula>
    </cfRule>
    <cfRule type="expression" dxfId="7025" priority="719" stopIfTrue="1">
      <formula>AND(WEEKDAY(G$5)=1)</formula>
    </cfRule>
  </conditionalFormatting>
  <conditionalFormatting sqref="G9:H9">
    <cfRule type="expression" dxfId="7024" priority="490" stopIfTrue="1">
      <formula>AND(WEEKDAY(G$5)=1)</formula>
    </cfRule>
  </conditionalFormatting>
  <conditionalFormatting sqref="G17:O17">
    <cfRule type="expression" dxfId="7023" priority="511" stopIfTrue="1">
      <formula>AND(WEEKDAY(G$5)=1)</formula>
    </cfRule>
  </conditionalFormatting>
  <conditionalFormatting sqref="H16">
    <cfRule type="expression" dxfId="7022" priority="166">
      <formula>AND(WEEKDAY(H$5)=1)</formula>
    </cfRule>
    <cfRule type="expression" dxfId="7021" priority="175">
      <formula>AND(WEEKDAY(H$5)=1)</formula>
    </cfRule>
  </conditionalFormatting>
  <conditionalFormatting sqref="H20:H22">
    <cfRule type="expression" dxfId="7020" priority="210">
      <formula>AND(WEEKDAY(H$5)=1)</formula>
    </cfRule>
    <cfRule type="expression" dxfId="7019" priority="201">
      <formula>AND(WEEKDAY(H$5)=1)</formula>
    </cfRule>
  </conditionalFormatting>
  <conditionalFormatting sqref="H12:I12 D13:I16">
    <cfRule type="expression" dxfId="7018" priority="617" stopIfTrue="1">
      <formula>AND(WEEKDAY(D$5)=1)</formula>
    </cfRule>
  </conditionalFormatting>
  <conditionalFormatting sqref="H18:I21">
    <cfRule type="expression" dxfId="7017" priority="439" stopIfTrue="1">
      <formula>AND(WEEKDAY(H$5)=1)</formula>
    </cfRule>
  </conditionalFormatting>
  <conditionalFormatting sqref="H18:I22">
    <cfRule type="expression" dxfId="7016" priority="37" stopIfTrue="1">
      <formula>AND(WEEKDAY(H$5)=1)</formula>
    </cfRule>
  </conditionalFormatting>
  <conditionalFormatting sqref="H20:I22">
    <cfRule type="expression" dxfId="7015" priority="203" stopIfTrue="1">
      <formula>AND(WEEKDAY(H$5)=1)</formula>
    </cfRule>
  </conditionalFormatting>
  <conditionalFormatting sqref="H16:L16">
    <cfRule type="expression" dxfId="7014" priority="157" stopIfTrue="1">
      <formula>AND(WEEKDAY(H$5)=1)</formula>
    </cfRule>
    <cfRule type="expression" dxfId="7013" priority="167" stopIfTrue="1">
      <formula>AND(WEEKDAY(H$5)=1)</formula>
    </cfRule>
  </conditionalFormatting>
  <conditionalFormatting sqref="H16:L17">
    <cfRule type="expression" dxfId="7012" priority="176" stopIfTrue="1">
      <formula>AND(WEEKDAY(H$5)=1)</formula>
    </cfRule>
  </conditionalFormatting>
  <conditionalFormatting sqref="I9:I12">
    <cfRule type="expression" dxfId="7011" priority="228" stopIfTrue="1">
      <formula>AND(WEEKDAY(I$5)=1)</formula>
    </cfRule>
  </conditionalFormatting>
  <conditionalFormatting sqref="I17">
    <cfRule type="expression" dxfId="7010" priority="658" stopIfTrue="1">
      <formula>AND(WEEKDAY(I$5)=1)</formula>
    </cfRule>
  </conditionalFormatting>
  <conditionalFormatting sqref="I19:I20">
    <cfRule type="expression" dxfId="7009" priority="713" stopIfTrue="1">
      <formula>AND(WEEKDAY(I$5)=1)</formula>
    </cfRule>
  </conditionalFormatting>
  <conditionalFormatting sqref="I20:Z22">
    <cfRule type="expression" dxfId="7008" priority="47" stopIfTrue="1">
      <formula>AND(WEEKDAY(I$5)=1)</formula>
    </cfRule>
  </conditionalFormatting>
  <conditionalFormatting sqref="I21:Z21">
    <cfRule type="expression" dxfId="7007" priority="26" stopIfTrue="1">
      <formula>AND(WEEKDAY(I$5)=1)</formula>
    </cfRule>
  </conditionalFormatting>
  <conditionalFormatting sqref="J16:J20">
    <cfRule type="expression" dxfId="7006" priority="670" stopIfTrue="1">
      <formula>AND(WEEKDAY(J$5)=1)</formula>
    </cfRule>
  </conditionalFormatting>
  <conditionalFormatting sqref="J16:J22">
    <cfRule type="expression" dxfId="7005" priority="159" stopIfTrue="1">
      <formula>AND(WEEKDAY(J$5)=1)</formula>
    </cfRule>
  </conditionalFormatting>
  <conditionalFormatting sqref="J15:K15 M15">
    <cfRule type="expression" dxfId="7004" priority="664" stopIfTrue="1">
      <formula>AND(WEEKDAY(J$5)=1)</formula>
    </cfRule>
  </conditionalFormatting>
  <conditionalFormatting sqref="J11:N14">
    <cfRule type="expression" dxfId="7003" priority="146" stopIfTrue="1">
      <formula>AND(WEEKDAY(J$5)=1)</formula>
    </cfRule>
  </conditionalFormatting>
  <conditionalFormatting sqref="J8:P8">
    <cfRule type="expression" dxfId="7002" priority="352" stopIfTrue="1">
      <formula>AND(WEEKDAY(J$5)=1)</formula>
    </cfRule>
  </conditionalFormatting>
  <conditionalFormatting sqref="J15:P15">
    <cfRule type="expression" dxfId="7001" priority="147" stopIfTrue="1">
      <formula>AND(WEEKDAY(J$5)=1)</formula>
    </cfRule>
  </conditionalFormatting>
  <conditionalFormatting sqref="J14:Q14">
    <cfRule type="expression" dxfId="7000" priority="128" stopIfTrue="1">
      <formula>AND(WEEKDAY(J$5)=1)</formula>
    </cfRule>
  </conditionalFormatting>
  <conditionalFormatting sqref="J21:Z21">
    <cfRule type="expression" dxfId="6999" priority="375" stopIfTrue="1">
      <formula>AND(WEEKDAY(J$5)=1)</formula>
    </cfRule>
  </conditionalFormatting>
  <conditionalFormatting sqref="K18:K19 M18:M19">
    <cfRule type="expression" dxfId="6998" priority="665" stopIfTrue="1">
      <formula>AND(WEEKDAY(K$5)=1)</formula>
    </cfRule>
  </conditionalFormatting>
  <conditionalFormatting sqref="K18:K22">
    <cfRule type="expression" dxfId="6997" priority="202" stopIfTrue="1">
      <formula>AND(WEEKDAY(K$5)=1)</formula>
    </cfRule>
  </conditionalFormatting>
  <conditionalFormatting sqref="K20:M21">
    <cfRule type="expression" dxfId="6996" priority="694" stopIfTrue="1">
      <formula>AND(WEEKDAY(K$5)=1)</formula>
    </cfRule>
  </conditionalFormatting>
  <conditionalFormatting sqref="K17:N17">
    <cfRule type="expression" dxfId="6995" priority="695" stopIfTrue="1">
      <formula>AND(WEEKDAY(K$5)=1)</formula>
    </cfRule>
  </conditionalFormatting>
  <conditionalFormatting sqref="K19:N21">
    <cfRule type="expression" dxfId="6994" priority="42" stopIfTrue="1">
      <formula>AND(WEEKDAY(K$5)=1)</formula>
    </cfRule>
  </conditionalFormatting>
  <conditionalFormatting sqref="L8 Q8:Z8 AA8:AA9 J8:K11 I9 L9:W9 Y9">
    <cfRule type="expression" dxfId="6993" priority="613" stopIfTrue="1">
      <formula>AND(WEEKDAY(I$5)=1)</formula>
    </cfRule>
  </conditionalFormatting>
  <conditionalFormatting sqref="L9:N9">
    <cfRule type="expression" dxfId="6992" priority="319" stopIfTrue="1">
      <formula>AND(WEEKDAY(L$5)=1)</formula>
    </cfRule>
  </conditionalFormatting>
  <conditionalFormatting sqref="L9:P10">
    <cfRule type="expression" dxfId="6991" priority="437" stopIfTrue="1">
      <formula>AND(WEEKDAY(L$5)=1)</formula>
    </cfRule>
  </conditionalFormatting>
  <conditionalFormatting sqref="L18:Q19">
    <cfRule type="expression" dxfId="6990" priority="477" stopIfTrue="1">
      <formula>AND(WEEKDAY(L$5)=1)</formula>
    </cfRule>
  </conditionalFormatting>
  <conditionalFormatting sqref="L18:Z18">
    <cfRule type="expression" dxfId="6989" priority="8" stopIfTrue="1">
      <formula>AND(WEEKDAY(L$5)=1)</formula>
    </cfRule>
  </conditionalFormatting>
  <conditionalFormatting sqref="M8:P8">
    <cfRule type="expression" dxfId="6988" priority="351">
      <formula>AND(WEEKDAY(M$5)=1)</formula>
    </cfRule>
  </conditionalFormatting>
  <conditionalFormatting sqref="M16:P20">
    <cfRule type="expression" dxfId="6987" priority="627" stopIfTrue="1">
      <formula>AND(WEEKDAY(M$5)=1)</formula>
    </cfRule>
  </conditionalFormatting>
  <conditionalFormatting sqref="M15:AA15 J16:W16">
    <cfRule type="expression" dxfId="6986" priority="716" stopIfTrue="1">
      <formula>AND(WEEKDAY(J$5)=1)</formula>
    </cfRule>
  </conditionalFormatting>
  <conditionalFormatting sqref="N14:N15">
    <cfRule type="expression" dxfId="6985" priority="641" stopIfTrue="1">
      <formula>AND(WEEKDAY(N$5)=1)</formula>
    </cfRule>
  </conditionalFormatting>
  <conditionalFormatting sqref="N18:O22">
    <cfRule type="expression" dxfId="6984" priority="238" stopIfTrue="1">
      <formula>AND(WEEKDAY(N$5)=1)</formula>
    </cfRule>
  </conditionalFormatting>
  <conditionalFormatting sqref="N11:S12">
    <cfRule type="expression" dxfId="6983" priority="231" stopIfTrue="1">
      <formula>AND(WEEKDAY(N$5)=1)</formula>
    </cfRule>
  </conditionalFormatting>
  <conditionalFormatting sqref="O10:O15">
    <cfRule type="expression" dxfId="6982" priority="249" stopIfTrue="1">
      <formula>AND(WEEKDAY(O$5)=1)</formula>
    </cfRule>
  </conditionalFormatting>
  <conditionalFormatting sqref="O13:O15">
    <cfRule type="expression" dxfId="6981" priority="620" stopIfTrue="1">
      <formula>AND(WEEKDAY(O$5)=1)</formula>
    </cfRule>
  </conditionalFormatting>
  <conditionalFormatting sqref="O17:O20">
    <cfRule type="expression" dxfId="6980" priority="666" stopIfTrue="1">
      <formula>AND(WEEKDAY(O$5)=1)</formula>
    </cfRule>
  </conditionalFormatting>
  <conditionalFormatting sqref="O12:P12">
    <cfRule type="expression" dxfId="6979" priority="235" stopIfTrue="1">
      <formula>AND(WEEKDAY(O$5)=1)</formula>
    </cfRule>
  </conditionalFormatting>
  <conditionalFormatting sqref="P11:P15">
    <cfRule type="expression" dxfId="6978" priority="237" stopIfTrue="1">
      <formula>AND(WEEKDAY(P$5)=1)</formula>
    </cfRule>
  </conditionalFormatting>
  <conditionalFormatting sqref="P17:P22">
    <cfRule type="expression" dxfId="6977" priority="240" stopIfTrue="1">
      <formula>AND(WEEKDAY(P$5)=1)</formula>
    </cfRule>
  </conditionalFormatting>
  <conditionalFormatting sqref="P14:T14">
    <cfRule type="expression" dxfId="6976" priority="638" stopIfTrue="1">
      <formula>AND(WEEKDAY(P$5)=1)</formula>
    </cfRule>
  </conditionalFormatting>
  <conditionalFormatting sqref="P17:X17 Q18:Y19 J19:L21 R20:T21 M21:Q21">
    <cfRule type="expression" dxfId="6975" priority="720" stopIfTrue="1">
      <formula>AND(WEEKDAY(J$5)=1)</formula>
    </cfRule>
  </conditionalFormatting>
  <conditionalFormatting sqref="Q14:Q15">
    <cfRule type="expression" dxfId="6974" priority="339" stopIfTrue="1">
      <formula>AND(WEEKDAY(Q$5)=1)</formula>
    </cfRule>
  </conditionalFormatting>
  <conditionalFormatting sqref="Q18">
    <cfRule type="expression" dxfId="6973" priority="679" stopIfTrue="1">
      <formula>AND(WEEKDAY(Q$5)=1)</formula>
    </cfRule>
  </conditionalFormatting>
  <conditionalFormatting sqref="Q8:S9 L10:N10 P10:X10 L11:O11 Q11:S11 AA11:AA12 N12:S12 J13:M13 Q13:R13">
    <cfRule type="expression" dxfId="6972" priority="618" stopIfTrue="1">
      <formula>AND(WEEKDAY(J$5)=1)</formula>
    </cfRule>
  </conditionalFormatting>
  <conditionalFormatting sqref="Q13:S13">
    <cfRule type="expression" dxfId="6971" priority="22" stopIfTrue="1">
      <formula>AND(WEEKDAY(Q$5)=1)</formula>
    </cfRule>
  </conditionalFormatting>
  <conditionalFormatting sqref="Q17:U17">
    <cfRule type="expression" dxfId="6970" priority="508" stopIfTrue="1">
      <formula>AND(WEEKDAY(Q$5)=1)</formula>
    </cfRule>
  </conditionalFormatting>
  <conditionalFormatting sqref="Q19:U22">
    <cfRule type="expression" dxfId="6969" priority="378" stopIfTrue="1">
      <formula>AND(WEEKDAY(Q$5)=1)</formula>
    </cfRule>
  </conditionalFormatting>
  <conditionalFormatting sqref="Q18:Y19">
    <cfRule type="expression" dxfId="6968" priority="633" stopIfTrue="1">
      <formula>AND(WEEKDAY(Q$5)=1)</formula>
    </cfRule>
  </conditionalFormatting>
  <conditionalFormatting sqref="Q8:Z8 AG8:AH16 L9:Y10 AF9:AF11 AC10:AD11 L11:W11 AA8:AB12 AC12:AF19 Y11:Z11 L12:Z12 AC8:AF8 T13:Y13 D8:K22 AA14:AB20 L15:Z18 L19:Y22 Z20:Z22 AD20:AF20 AC20:AC22 AD21:AE22 L8 L14:Y14 AG18:AG20 L13:R13">
    <cfRule type="expression" dxfId="6967" priority="612">
      <formula>AND(WEEKDAY(D$5)=1)</formula>
    </cfRule>
  </conditionalFormatting>
  <conditionalFormatting sqref="R18:R20">
    <cfRule type="expression" dxfId="6966" priority="623" stopIfTrue="1">
      <formula>AND(WEEKDAY(R$5)=1)</formula>
    </cfRule>
  </conditionalFormatting>
  <conditionalFormatting sqref="R18:S20">
    <cfRule type="expression" dxfId="6965" priority="79" stopIfTrue="1">
      <formula>AND(WEEKDAY(R$5)=1)</formula>
    </cfRule>
  </conditionalFormatting>
  <conditionalFormatting sqref="S13">
    <cfRule type="expression" dxfId="6964" priority="25">
      <formula>AND(WEEKDAY(S$5)=1)</formula>
    </cfRule>
  </conditionalFormatting>
  <conditionalFormatting sqref="S18:T22">
    <cfRule type="expression" dxfId="6963" priority="29" stopIfTrue="1">
      <formula>AND(WEEKDAY(S$5)=1)</formula>
    </cfRule>
  </conditionalFormatting>
  <conditionalFormatting sqref="S19:W20">
    <cfRule type="expression" dxfId="6962" priority="707" stopIfTrue="1">
      <formula>AND(WEEKDAY(S$5)=1)</formula>
    </cfRule>
  </conditionalFormatting>
  <conditionalFormatting sqref="S18:X18">
    <cfRule type="expression" dxfId="6961" priority="631" stopIfTrue="1">
      <formula>AND(WEEKDAY(S$5)=1)</formula>
    </cfRule>
  </conditionalFormatting>
  <conditionalFormatting sqref="T11:T13">
    <cfRule type="expression" dxfId="6960" priority="573" stopIfTrue="1">
      <formula>AND(WEEKDAY(T$5)=1)</formula>
    </cfRule>
  </conditionalFormatting>
  <conditionalFormatting sqref="T10:Z10">
    <cfRule type="expression" dxfId="6959" priority="1" stopIfTrue="1">
      <formula>AND(WEEKDAY(T$5)=1)</formula>
    </cfRule>
  </conditionalFormatting>
  <conditionalFormatting sqref="U8">
    <cfRule type="expression" dxfId="6958" priority="601" stopIfTrue="1">
      <formula>AND(WEEKDAY(U$5)=1)</formula>
    </cfRule>
  </conditionalFormatting>
  <conditionalFormatting sqref="U12">
    <cfRule type="expression" dxfId="6957" priority="621" stopIfTrue="1">
      <formula>AND(WEEKDAY(U$5)=1)</formula>
    </cfRule>
  </conditionalFormatting>
  <conditionalFormatting sqref="U14:U15">
    <cfRule type="expression" dxfId="6956" priority="640" stopIfTrue="1">
      <formula>AND(WEEKDAY(U$5)=1)</formula>
    </cfRule>
  </conditionalFormatting>
  <conditionalFormatting sqref="U11:W12">
    <cfRule type="expression" dxfId="6955" priority="589" stopIfTrue="1">
      <formula>AND(WEEKDAY(U$5)=1)</formula>
    </cfRule>
  </conditionalFormatting>
  <conditionalFormatting sqref="U21:W21">
    <cfRule type="expression" dxfId="6954" priority="473" stopIfTrue="1">
      <formula>AND(WEEKDAY(U$5)=1)</formula>
    </cfRule>
  </conditionalFormatting>
  <conditionalFormatting sqref="U9:Z9">
    <cfRule type="expression" dxfId="6953" priority="5" stopIfTrue="1">
      <formula>AND(WEEKDAY(U$5)=1)</formula>
    </cfRule>
  </conditionalFormatting>
  <conditionalFormatting sqref="U13:Z13">
    <cfRule type="expression" dxfId="6952" priority="17" stopIfTrue="1">
      <formula>AND(WEEKDAY(U$5)=1)</formula>
    </cfRule>
  </conditionalFormatting>
  <conditionalFormatting sqref="V17:V20">
    <cfRule type="expression" dxfId="6951" priority="510" stopIfTrue="1">
      <formula>AND(WEEKDAY(V$5)=1)</formula>
    </cfRule>
  </conditionalFormatting>
  <conditionalFormatting sqref="V14:Y14 T17:AA17 U18:Y19 G18:G19 AA18 I16:I17 AC18:AE19 V8:Z8 AA8:AA9 AE17:AF17 D17:H17 D9:E9 D10 V15:Z15 AB15:AC15 T15:T16 U16:W16">
    <cfRule type="expression" dxfId="6950" priority="700">
      <formula>AND(WEEKDAY(D$5)=1)</formula>
    </cfRule>
  </conditionalFormatting>
  <conditionalFormatting sqref="V14:Y14 AA14:AA15">
    <cfRule type="expression" dxfId="6949" priority="692" stopIfTrue="1">
      <formula>AND(WEEKDAY(V$5)=1)</formula>
    </cfRule>
  </conditionalFormatting>
  <conditionalFormatting sqref="V12:Z12">
    <cfRule type="expression" dxfId="6948" priority="569" stopIfTrue="1">
      <formula>AND(WEEKDAY(V$5)=1)</formula>
    </cfRule>
  </conditionalFormatting>
  <conditionalFormatting sqref="V20:Z22 D20:D22">
    <cfRule type="expression" dxfId="6947" priority="383">
      <formula>AND(WEEKDAY(D$5)=1)</formula>
    </cfRule>
  </conditionalFormatting>
  <conditionalFormatting sqref="W19:Y20">
    <cfRule type="expression" dxfId="6946" priority="536" stopIfTrue="1">
      <formula>AND(WEEKDAY(W$5)=1)</formula>
    </cfRule>
  </conditionalFormatting>
  <conditionalFormatting sqref="W17:AB17">
    <cfRule type="expression" dxfId="6945" priority="550" stopIfTrue="1">
      <formula>AND(WEEKDAY(W$5)=1)</formula>
    </cfRule>
  </conditionalFormatting>
  <conditionalFormatting sqref="X19:Y22">
    <cfRule type="expression" dxfId="6944" priority="459" stopIfTrue="1">
      <formula>AND(WEEKDAY(X$5)=1)</formula>
    </cfRule>
  </conditionalFormatting>
  <conditionalFormatting sqref="X16:AD16">
    <cfRule type="expression" dxfId="6943" priority="419" stopIfTrue="1">
      <formula>AND(WEEKDAY(X$5)=1)</formula>
    </cfRule>
  </conditionalFormatting>
  <conditionalFormatting sqref="Y17:Y18">
    <cfRule type="expression" dxfId="6942" priority="677" stopIfTrue="1">
      <formula>AND(WEEKDAY(Y$5)=1)</formula>
    </cfRule>
  </conditionalFormatting>
  <conditionalFormatting sqref="Y11:Z11">
    <cfRule type="expression" dxfId="6941" priority="592" stopIfTrue="1">
      <formula>AND(WEEKDAY(Y$5)=1)</formula>
    </cfRule>
  </conditionalFormatting>
  <conditionalFormatting sqref="Y14:Z14">
    <cfRule type="expression" dxfId="6940" priority="21" stopIfTrue="1">
      <formula>AND(WEEKDAY(Y$5)=1)</formula>
    </cfRule>
  </conditionalFormatting>
  <conditionalFormatting sqref="Y16:Z16">
    <cfRule type="expression" dxfId="6939" priority="418">
      <formula>AND(WEEKDAY(Y$5)=1)</formula>
    </cfRule>
  </conditionalFormatting>
  <conditionalFormatting sqref="Y20:Z20">
    <cfRule type="expression" dxfId="6938" priority="68">
      <formula>AND(WEEKDAY(Y$5)=1)</formula>
    </cfRule>
  </conditionalFormatting>
  <conditionalFormatting sqref="Y21:Z21">
    <cfRule type="expression" dxfId="6937" priority="36">
      <formula>AND(WEEKDAY(Y$5)=1)</formula>
    </cfRule>
    <cfRule type="expression" dxfId="6936" priority="435">
      <formula>AND(WEEKDAY(Y$5)=1)</formula>
    </cfRule>
    <cfRule type="expression" dxfId="6935" priority="434" stopIfTrue="1">
      <formula>AND(WEEKDAY(Y$5)=1)</formula>
    </cfRule>
  </conditionalFormatting>
  <conditionalFormatting sqref="Y22:Z22">
    <cfRule type="expression" dxfId="6934" priority="95">
      <formula>AND(WEEKDAY(Y$5)=1)</formula>
    </cfRule>
  </conditionalFormatting>
  <conditionalFormatting sqref="Y16:AB16">
    <cfRule type="expression" dxfId="6933" priority="416" stopIfTrue="1">
      <formula>AND(WEEKDAY(Y$5)=1)</formula>
    </cfRule>
  </conditionalFormatting>
  <conditionalFormatting sqref="Z9">
    <cfRule type="expression" dxfId="6932" priority="6">
      <formula>AND(WEEKDAY(Z$5)=1)</formula>
    </cfRule>
  </conditionalFormatting>
  <conditionalFormatting sqref="Z9:Z10">
    <cfRule type="expression" dxfId="6931" priority="3">
      <formula>AND(WEEKDAY(Z$5)=1)</formula>
    </cfRule>
  </conditionalFormatting>
  <conditionalFormatting sqref="Z13:Z14">
    <cfRule type="expression" dxfId="6930" priority="18">
      <formula>AND(WEEKDAY(Z$5)=1)</formula>
    </cfRule>
  </conditionalFormatting>
  <conditionalFormatting sqref="Z17">
    <cfRule type="expression" dxfId="6929" priority="660" stopIfTrue="1">
      <formula>AND(WEEKDAY(Z$5)=1)</formula>
    </cfRule>
  </conditionalFormatting>
  <conditionalFormatting sqref="Z18">
    <cfRule type="expression" dxfId="6928" priority="7">
      <formula>AND(WEEKDAY(Z$5)=1)</formula>
    </cfRule>
  </conditionalFormatting>
  <conditionalFormatting sqref="Z19:Z20">
    <cfRule type="expression" dxfId="6927" priority="308" stopIfTrue="1">
      <formula>AND(WEEKDAY(Z$5)=1)</formula>
    </cfRule>
    <cfRule type="expression" dxfId="6926" priority="309">
      <formula>AND(WEEKDAY(Z$5)=1)</formula>
    </cfRule>
    <cfRule type="expression" dxfId="6925" priority="310" stopIfTrue="1">
      <formula>AND(WEEKDAY(Z$5)=1)</formula>
    </cfRule>
    <cfRule type="expression" dxfId="6924" priority="312">
      <formula>AND(WEEKDAY(Z$5)=1)</formula>
    </cfRule>
  </conditionalFormatting>
  <conditionalFormatting sqref="Z20:Z22">
    <cfRule type="expression" dxfId="6923" priority="461" stopIfTrue="1">
      <formula>AND(WEEKDAY(Z$5)=1)</formula>
    </cfRule>
  </conditionalFormatting>
  <conditionalFormatting sqref="AA10:AA12">
    <cfRule type="expression" dxfId="6922" priority="577" stopIfTrue="1">
      <formula>AND(WEEKDAY(AA$5)=1)</formula>
    </cfRule>
  </conditionalFormatting>
  <conditionalFormatting sqref="AA13">
    <cfRule type="expression" dxfId="6921" priority="768">
      <formula>AND(WEEKDAY(AB$5)=1)</formula>
    </cfRule>
    <cfRule type="expression" dxfId="6920" priority="561" stopIfTrue="1">
      <formula>AND(WEEKDAY(AB$5)=1)</formula>
    </cfRule>
  </conditionalFormatting>
  <conditionalFormatting sqref="AA17:AA19">
    <cfRule type="expression" dxfId="6919" priority="661" stopIfTrue="1">
      <formula>AND(WEEKDAY(AA$5)=1)</formula>
    </cfRule>
  </conditionalFormatting>
  <conditionalFormatting sqref="AA18:AB22">
    <cfRule type="expression" dxfId="6918" priority="111" stopIfTrue="1">
      <formula>AND(WEEKDAY(AA$5)=1)</formula>
    </cfRule>
  </conditionalFormatting>
  <conditionalFormatting sqref="AA20:AB22">
    <cfRule type="expression" dxfId="6917" priority="110">
      <formula>AND(WEEKDAY(AA$5)=1)</formula>
    </cfRule>
  </conditionalFormatting>
  <conditionalFormatting sqref="AA14:AG14">
    <cfRule type="expression" dxfId="6916" priority="391" stopIfTrue="1">
      <formula>AND(WEEKDAY(AA$5)=1)</formula>
    </cfRule>
  </conditionalFormatting>
  <conditionalFormatting sqref="AB9:AB13">
    <cfRule type="expression" dxfId="6915" priority="12" stopIfTrue="1">
      <formula>AND(WEEKDAY(AB$5)=1)</formula>
    </cfRule>
  </conditionalFormatting>
  <conditionalFormatting sqref="AB13">
    <cfRule type="expression" dxfId="6914" priority="16">
      <formula>AND(WEEKDAY(AB$5)=1)</formula>
    </cfRule>
  </conditionalFormatting>
  <conditionalFormatting sqref="AB16:AB20">
    <cfRule type="expression" dxfId="6913" priority="626" stopIfTrue="1">
      <formula>AND(WEEKDAY(AB$5)=1)</formula>
    </cfRule>
  </conditionalFormatting>
  <conditionalFormatting sqref="AB10:AD10">
    <cfRule type="expression" dxfId="6912" priority="578" stopIfTrue="1">
      <formula>AND(WEEKDAY(AB$5)=1)</formula>
    </cfRule>
  </conditionalFormatting>
  <conditionalFormatting sqref="AB17:AD17">
    <cfRule type="expression" dxfId="6911" priority="662" stopIfTrue="1">
      <formula>AND(WEEKDAY(AB$5)=1)</formula>
    </cfRule>
  </conditionalFormatting>
  <conditionalFormatting sqref="AB18:AD18">
    <cfRule type="expression" dxfId="6910" priority="66" stopIfTrue="1">
      <formula>AND(WEEKDAY(AB$5)=1)</formula>
    </cfRule>
  </conditionalFormatting>
  <conditionalFormatting sqref="AB19:AD19">
    <cfRule type="expression" dxfId="6909" priority="396" stopIfTrue="1">
      <formula>AND(WEEKDAY(AB$5)=1)</formula>
    </cfRule>
  </conditionalFormatting>
  <conditionalFormatting sqref="AB12:AF12">
    <cfRule type="expression" dxfId="6908" priority="609" stopIfTrue="1">
      <formula>AND(WEEKDAY(AB$5)=1)</formula>
    </cfRule>
  </conditionalFormatting>
  <conditionalFormatting sqref="AB8:AG8">
    <cfRule type="expression" dxfId="6907" priority="580" stopIfTrue="1">
      <formula>AND(WEEKDAY(AB$5)=1)</formula>
    </cfRule>
  </conditionalFormatting>
  <conditionalFormatting sqref="AB14:AG14">
    <cfRule type="expression" dxfId="6906" priority="650" stopIfTrue="1">
      <formula>AND(WEEKDAY(AB$5)=1)</formula>
    </cfRule>
  </conditionalFormatting>
  <conditionalFormatting sqref="AC9">
    <cfRule type="expression" dxfId="6905" priority="293" stopIfTrue="1">
      <formula>AND(WEEKDAY(AC$5)=1)</formula>
    </cfRule>
  </conditionalFormatting>
  <conditionalFormatting sqref="AC11">
    <cfRule type="expression" dxfId="6904" priority="301" stopIfTrue="1">
      <formula>AND(WEEKDAY(AC$5)=1)</formula>
    </cfRule>
  </conditionalFormatting>
  <conditionalFormatting sqref="AC16:AC19">
    <cfRule type="expression" dxfId="6903" priority="398" stopIfTrue="1">
      <formula>AND(WEEKDAY(AC$5)=1)</formula>
    </cfRule>
  </conditionalFormatting>
  <conditionalFormatting sqref="AC19:AC20">
    <cfRule type="expression" dxfId="6902" priority="299">
      <formula>AND(WEEKDAY(AC$5)=1)</formula>
    </cfRule>
  </conditionalFormatting>
  <conditionalFormatting sqref="AC9:AD9">
    <cfRule type="expression" dxfId="6901" priority="295" stopIfTrue="1">
      <formula>AND(WEEKDAY(AC$5)=1)</formula>
    </cfRule>
    <cfRule type="expression" dxfId="6900" priority="296">
      <formula>AND(WEEKDAY(AC$5)=1)</formula>
    </cfRule>
    <cfRule type="expression" dxfId="6899" priority="294">
      <formula>AND(WEEKDAY(AC$5)=1)</formula>
    </cfRule>
  </conditionalFormatting>
  <conditionalFormatting sqref="AC11:AD11">
    <cfRule type="expression" dxfId="6898" priority="302">
      <formula>AND(WEEKDAY(AC$5)=1)</formula>
    </cfRule>
  </conditionalFormatting>
  <conditionalFormatting sqref="AC14:AD14">
    <cfRule type="expression" dxfId="6897" priority="414">
      <formula>AND(WEEKDAY(AC$5)=1)</formula>
    </cfRule>
  </conditionalFormatting>
  <conditionalFormatting sqref="AC18:AE19">
    <cfRule type="expression" dxfId="6896" priority="655" stopIfTrue="1">
      <formula>AND(WEEKDAY(AC$5)=1)</formula>
    </cfRule>
  </conditionalFormatting>
  <conditionalFormatting sqref="AC18:AE20">
    <cfRule type="expression" dxfId="6895" priority="65" stopIfTrue="1">
      <formula>AND(WEEKDAY(AC$5)=1)</formula>
    </cfRule>
  </conditionalFormatting>
  <conditionalFormatting sqref="AC18:AE22">
    <cfRule type="expression" dxfId="6894" priority="392" stopIfTrue="1">
      <formula>AND(WEEKDAY(AC$5)=1)</formula>
    </cfRule>
  </conditionalFormatting>
  <conditionalFormatting sqref="AC13:AG13">
    <cfRule type="expression" dxfId="6893" priority="475" stopIfTrue="1">
      <formula>AND(WEEKDAY(AC$5)=1)</formula>
    </cfRule>
  </conditionalFormatting>
  <conditionalFormatting sqref="AD15">
    <cfRule type="expression" dxfId="6892" priority="667" stopIfTrue="1">
      <formula>AND(WEEKDAY(AD$5)=1)</formula>
    </cfRule>
  </conditionalFormatting>
  <conditionalFormatting sqref="AD24">
    <cfRule type="expression" dxfId="6891" priority="731" stopIfTrue="1">
      <formula>AND(WEEKDAY(AD$5)=1)</formula>
    </cfRule>
  </conditionalFormatting>
  <conditionalFormatting sqref="AD21:AE22">
    <cfRule type="expression" dxfId="6890" priority="44">
      <formula>AND(WEEKDAY(AD$5)=1)</formula>
    </cfRule>
  </conditionalFormatting>
  <conditionalFormatting sqref="AD17:AF17">
    <cfRule type="expression" dxfId="6889" priority="518" stopIfTrue="1">
      <formula>AND(WEEKDAY(AD$5)=1)</formula>
    </cfRule>
  </conditionalFormatting>
  <conditionalFormatting sqref="AD20:AG22">
    <cfRule type="expression" dxfId="6888" priority="107" stopIfTrue="1">
      <formula>AND(WEEKDAY(AD$5)=1)</formula>
    </cfRule>
  </conditionalFormatting>
  <conditionalFormatting sqref="AE9">
    <cfRule type="expression" dxfId="6887" priority="120" stopIfTrue="1">
      <formula>AND(WEEKDAY(AE$5)=1)</formula>
    </cfRule>
    <cfRule type="expression" dxfId="6886" priority="118">
      <formula>AND(WEEKDAY(AE$5)=1)</formula>
    </cfRule>
    <cfRule type="expression" dxfId="6885" priority="121">
      <formula>AND(WEEKDAY(AE$5)=1)</formula>
    </cfRule>
  </conditionalFormatting>
  <conditionalFormatting sqref="AE9:AE10">
    <cfRule type="expression" dxfId="6884" priority="115" stopIfTrue="1">
      <formula>AND(WEEKDAY(AE$5)=1)</formula>
    </cfRule>
  </conditionalFormatting>
  <conditionalFormatting sqref="AE10">
    <cfRule type="expression" dxfId="6883" priority="114">
      <formula>AND(WEEKDAY(AE$5)=1)</formula>
    </cfRule>
  </conditionalFormatting>
  <conditionalFormatting sqref="AE9:AG9">
    <cfRule type="expression" dxfId="6882" priority="123">
      <formula>AND(WEEKDAY(AE$5)=1)</formula>
    </cfRule>
  </conditionalFormatting>
  <conditionalFormatting sqref="AE14:AG14">
    <cfRule type="expression" dxfId="6881" priority="390">
      <formula>AND(WEEKDAY(AE$5)=1)</formula>
    </cfRule>
  </conditionalFormatting>
  <conditionalFormatting sqref="AE9:AH9">
    <cfRule type="expression" dxfId="6880" priority="122" stopIfTrue="1">
      <formula>AND(WEEKDAY(AE$5)=1)</formula>
    </cfRule>
  </conditionalFormatting>
  <conditionalFormatting sqref="AE14:AH14">
    <cfRule type="expression" dxfId="6879" priority="386" stopIfTrue="1">
      <formula>AND(WEEKDAY(AE$5)=1)</formula>
    </cfRule>
  </conditionalFormatting>
  <conditionalFormatting sqref="AF10:AF11 AG10:AG12 AC11:AD11 T8:T9 T11:W11">
    <cfRule type="expression" dxfId="6878" priority="611" stopIfTrue="1">
      <formula>AND(WEEKDAY(T$5)=1)</formula>
    </cfRule>
  </conditionalFormatting>
  <conditionalFormatting sqref="AF9:AG9">
    <cfRule type="expression" dxfId="6877" priority="266">
      <formula>AND(WEEKDAY(AF$5)=1)</formula>
    </cfRule>
    <cfRule type="expression" dxfId="6876" priority="267" stopIfTrue="1">
      <formula>AND(WEEKDAY(AF$5)=1)</formula>
    </cfRule>
    <cfRule type="expression" dxfId="6875" priority="265" stopIfTrue="1">
      <formula>AND(WEEKDAY(AF$5)=1)</formula>
    </cfRule>
  </conditionalFormatting>
  <conditionalFormatting sqref="AF11:AG11">
    <cfRule type="expression" dxfId="6874" priority="275">
      <formula>AND(WEEKDAY(AF$5)=1)</formula>
    </cfRule>
    <cfRule type="expression" dxfId="6873" priority="393" stopIfTrue="1">
      <formula>AND(WEEKDAY(AF$5)=1)</formula>
    </cfRule>
    <cfRule type="expression" dxfId="6872" priority="394">
      <formula>AND(WEEKDAY(AF$5)=1)</formula>
    </cfRule>
  </conditionalFormatting>
  <conditionalFormatting sqref="AF18:AG18">
    <cfRule type="expression" dxfId="6871" priority="51" stopIfTrue="1">
      <formula>AND(WEEKDAY(AF$5)=1)</formula>
    </cfRule>
    <cfRule type="expression" dxfId="6870" priority="50">
      <formula>AND(WEEKDAY(AF$5)=1)</formula>
    </cfRule>
  </conditionalFormatting>
  <conditionalFormatting sqref="AF18:AG19">
    <cfRule type="expression" dxfId="6869" priority="53" stopIfTrue="1">
      <formula>AND(WEEKDAY(AF$5)=1)</formula>
    </cfRule>
  </conditionalFormatting>
  <conditionalFormatting sqref="AF18:AG22">
    <cfRule type="expression" dxfId="6868" priority="52">
      <formula>AND(WEEKDAY(AF$5)=1)</formula>
    </cfRule>
  </conditionalFormatting>
  <conditionalFormatting sqref="AF19:AG19">
    <cfRule type="expression" dxfId="6867" priority="270">
      <formula>AND(WEEKDAY(AF$5)=1)</formula>
    </cfRule>
  </conditionalFormatting>
  <conditionalFormatting sqref="AF19:AG20">
    <cfRule type="expression" dxfId="6866" priority="271" stopIfTrue="1">
      <formula>AND(WEEKDAY(AF$5)=1)</formula>
    </cfRule>
  </conditionalFormatting>
  <conditionalFormatting sqref="AF11:AH11">
    <cfRule type="expression" dxfId="6865" priority="272" stopIfTrue="1">
      <formula>AND(WEEKDAY(AF$5)=1)</formula>
    </cfRule>
  </conditionalFormatting>
  <conditionalFormatting sqref="AG17:AH17">
    <cfRule type="expression" dxfId="6864" priority="10">
      <formula>AND(WEEKDAY(AG$5)=1)</formula>
    </cfRule>
  </conditionalFormatting>
  <conditionalFormatting sqref="AH18:AH22">
    <cfRule type="expression" dxfId="6863" priority="387">
      <formula>AND(WEEKDAY(AH$5)=1)</formula>
    </cfRule>
  </conditionalFormatting>
  <conditionalFormatting sqref="AH20:AH24">
    <cfRule type="expression" dxfId="6862" priority="385" stopIfTrue="1">
      <formula>AND(WEEKDAY(AH$5)=1)</formula>
    </cfRule>
  </conditionalFormatting>
  <conditionalFormatting sqref="AI8:AK23 AN8:AN24">
    <cfRule type="cellIs" dxfId="6861" priority="767" stopIfTrue="1" operator="equal">
      <formula>0</formula>
    </cfRule>
  </conditionalFormatting>
  <dataValidations count="2">
    <dataValidation type="list" allowBlank="1" showInputMessage="1" showErrorMessage="1" sqref="Z8 Z9 Z10 S13 Z13 AA13 AB13 Z14 AG17 AH17 Z18 D23:AC23 AE23:AH23 S8:S12 S14:S22 X8:X10 X12:X22 Y8:Y22 Z11:Z12 Z15:Z17 Z19:Z22 AA8:AA12 AA14:AA17 AB8:AB12 AB14:AB17 AD18:AD24 AE8:AE10 AE12:AE22 AF8:AF22 AG8:AG16 AG18:AG22 AH8:AH16 AH18:AH22 T8:W22 AC8:AD17 AA18:AC22 D8:R22" xr:uid="{00000000-0002-0000-4400-000000000000}">
      <formula1>"ヤ,2早,3早,2オ,3オ,2－,3－,－,日,有,2,3,事,ﾍﾙ,ｹｱ,6:00,6:30,7:00,8:30,8:00,10:00,研"</formula1>
    </dataValidation>
    <dataValidation type="list" allowBlank="1" showInputMessage="1" showErrorMessage="1" sqref="AH24" xr:uid="{00000000-0002-0000-44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T43"/>
  <sheetViews>
    <sheetView topLeftCell="B1" workbookViewId="0">
      <selection activeCell="AG19" sqref="AG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1" width="3.1640625" customWidth="1"/>
    <col min="32" max="32" width="6.6640625" style="1" customWidth="1"/>
    <col min="33" max="33" width="6.33203125" customWidth="1"/>
    <col min="34" max="34" width="4.33203125" customWidth="1"/>
    <col min="35" max="35" width="13.33203125" customWidth="1"/>
    <col min="38" max="38" width="4.5" customWidth="1" outlineLevel="1"/>
    <col min="39" max="40" width="4.33203125" customWidth="1" outlineLevel="1"/>
    <col min="41" max="45" width="5" customWidth="1"/>
  </cols>
  <sheetData>
    <row r="1" spans="1:46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2" t="s">
        <v>2</v>
      </c>
      <c r="AG1" s="1242"/>
      <c r="AH1" s="1242"/>
      <c r="AI1" s="1242"/>
    </row>
    <row r="2" spans="1:46" ht="15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50" t="s">
        <v>3</v>
      </c>
      <c r="AG2" s="1250"/>
      <c r="AH2" s="1250"/>
      <c r="AI2" s="1250"/>
    </row>
    <row r="3" spans="1:46" ht="15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96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4"/>
      <c r="AG3" s="3"/>
      <c r="AH3" s="3"/>
      <c r="AI3" s="3"/>
    </row>
    <row r="4" spans="1:46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5" t="s">
        <v>14</v>
      </c>
      <c r="AG4" s="1265"/>
      <c r="AH4" s="1266"/>
      <c r="AI4" s="1267" t="s">
        <v>15</v>
      </c>
    </row>
    <row r="5" spans="1:46" ht="16.5" hidden="1" customHeight="1">
      <c r="A5" s="1254"/>
      <c r="B5" s="1255"/>
      <c r="C5" s="1248"/>
      <c r="D5" s="10">
        <f>DATE($A$1,$D$2,1)</f>
        <v>44958</v>
      </c>
      <c r="E5" s="11">
        <f>DATE($A$1,$D$2,2)</f>
        <v>44959</v>
      </c>
      <c r="F5" s="11">
        <f>DATE($A$1,$D$2,3)</f>
        <v>44960</v>
      </c>
      <c r="G5" s="11">
        <f>DATE($A$1,$D$2,4)</f>
        <v>44961</v>
      </c>
      <c r="H5" s="11">
        <f>DATE($A$1,$D$2,5)</f>
        <v>44962</v>
      </c>
      <c r="I5" s="11">
        <f>DATE($A$1,$D$2,6)</f>
        <v>44963</v>
      </c>
      <c r="J5" s="11">
        <f>DATE($A$1,$D$2,7)</f>
        <v>44964</v>
      </c>
      <c r="K5" s="11">
        <f>DATE($A$1,$D$2,8)</f>
        <v>44965</v>
      </c>
      <c r="L5" s="11">
        <f>DATE($A$1,$D$2,9)</f>
        <v>44966</v>
      </c>
      <c r="M5" s="11">
        <f>DATE($A$1,$D$2,10)</f>
        <v>44967</v>
      </c>
      <c r="N5" s="56">
        <f>DATE($A$1,$D$2,11)</f>
        <v>44968</v>
      </c>
      <c r="O5" s="11">
        <f>DATE($A$1,$D$2,12)</f>
        <v>44969</v>
      </c>
      <c r="P5" s="11">
        <f>DATE($A$1,$D$2,13)</f>
        <v>44970</v>
      </c>
      <c r="Q5" s="11">
        <f>DATE($A$1,$D$2,14)</f>
        <v>44971</v>
      </c>
      <c r="R5" s="11">
        <f>DATE($A$1,$D$2,15)</f>
        <v>44972</v>
      </c>
      <c r="S5" s="11">
        <f>DATE($A$1,$D$2,16)</f>
        <v>44973</v>
      </c>
      <c r="T5" s="11">
        <f>DATE($A$1,$D$2,17)</f>
        <v>44974</v>
      </c>
      <c r="U5" s="11">
        <f>DATE($A$1,$D$2,18)</f>
        <v>44975</v>
      </c>
      <c r="V5" s="11">
        <f>DATE($A$1,$D$2,19)</f>
        <v>44976</v>
      </c>
      <c r="W5" s="11">
        <f>DATE($A$1,$D$2,20)</f>
        <v>44977</v>
      </c>
      <c r="X5" s="11">
        <f>DATE($A$1,$D$2,21)</f>
        <v>44978</v>
      </c>
      <c r="Y5" s="87">
        <f>DATE($A$1,$D$2,22)</f>
        <v>44979</v>
      </c>
      <c r="Z5" s="87">
        <f>DATE($A$1,$D$2,23)</f>
        <v>44980</v>
      </c>
      <c r="AA5" s="87">
        <f>DATE($A$1,$D$2,24)</f>
        <v>44981</v>
      </c>
      <c r="AB5" s="87">
        <f>DATE($A$1,$D$2,25)</f>
        <v>44982</v>
      </c>
      <c r="AC5" s="87">
        <f>DATE($A$1,$D$2,26)</f>
        <v>44983</v>
      </c>
      <c r="AD5" s="87">
        <f>DATE($A$1,$D$2,27)</f>
        <v>44984</v>
      </c>
      <c r="AE5" s="87">
        <f>DATE($A$1,$D$2,28)</f>
        <v>44985</v>
      </c>
      <c r="AF5" s="90"/>
      <c r="AG5" s="90"/>
      <c r="AH5" s="91"/>
      <c r="AI5" s="1267"/>
    </row>
    <row r="6" spans="1:46" ht="14">
      <c r="A6" s="1254"/>
      <c r="B6" s="1255"/>
      <c r="C6" s="1248"/>
      <c r="D6" s="267">
        <f t="shared" ref="D6:AE6" si="0">IF(MONTH(D5)&gt;$D$2,"",D5)</f>
        <v>44958</v>
      </c>
      <c r="E6" s="132">
        <f t="shared" si="0"/>
        <v>44959</v>
      </c>
      <c r="F6" s="132">
        <f t="shared" si="0"/>
        <v>44960</v>
      </c>
      <c r="G6" s="132">
        <f t="shared" si="0"/>
        <v>44961</v>
      </c>
      <c r="H6" s="132">
        <f t="shared" si="0"/>
        <v>44962</v>
      </c>
      <c r="I6" s="132">
        <f t="shared" si="0"/>
        <v>44963</v>
      </c>
      <c r="J6" s="132">
        <f t="shared" si="0"/>
        <v>44964</v>
      </c>
      <c r="K6" s="132">
        <f t="shared" si="0"/>
        <v>44965</v>
      </c>
      <c r="L6" s="132">
        <f t="shared" si="0"/>
        <v>44966</v>
      </c>
      <c r="M6" s="132">
        <f t="shared" si="0"/>
        <v>44967</v>
      </c>
      <c r="N6" s="145">
        <f t="shared" si="0"/>
        <v>44968</v>
      </c>
      <c r="O6" s="132">
        <f t="shared" si="0"/>
        <v>44969</v>
      </c>
      <c r="P6" s="132">
        <f t="shared" si="0"/>
        <v>44970</v>
      </c>
      <c r="Q6" s="132">
        <f t="shared" si="0"/>
        <v>44971</v>
      </c>
      <c r="R6" s="132">
        <f t="shared" si="0"/>
        <v>44972</v>
      </c>
      <c r="S6" s="132">
        <f t="shared" si="0"/>
        <v>44973</v>
      </c>
      <c r="T6" s="132">
        <f t="shared" si="0"/>
        <v>44974</v>
      </c>
      <c r="U6" s="132">
        <f t="shared" si="0"/>
        <v>44975</v>
      </c>
      <c r="V6" s="132">
        <f t="shared" si="0"/>
        <v>44976</v>
      </c>
      <c r="W6" s="132">
        <f t="shared" si="0"/>
        <v>44977</v>
      </c>
      <c r="X6" s="132">
        <f t="shared" si="0"/>
        <v>44978</v>
      </c>
      <c r="Y6" s="132">
        <f t="shared" si="0"/>
        <v>44979</v>
      </c>
      <c r="Z6" s="145">
        <f t="shared" si="0"/>
        <v>44980</v>
      </c>
      <c r="AA6" s="132">
        <f t="shared" si="0"/>
        <v>44981</v>
      </c>
      <c r="AB6" s="132">
        <f t="shared" si="0"/>
        <v>44982</v>
      </c>
      <c r="AC6" s="132">
        <f t="shared" si="0"/>
        <v>44983</v>
      </c>
      <c r="AD6" s="132">
        <f t="shared" si="0"/>
        <v>44984</v>
      </c>
      <c r="AE6" s="132">
        <f t="shared" si="0"/>
        <v>44985</v>
      </c>
      <c r="AF6" s="92"/>
      <c r="AG6" s="93"/>
      <c r="AH6" s="94"/>
      <c r="AI6" s="1267"/>
    </row>
    <row r="7" spans="1:46" ht="14">
      <c r="A7" s="1254"/>
      <c r="B7" s="1255"/>
      <c r="C7" s="15"/>
      <c r="D7" s="134" t="str">
        <f t="shared" ref="D7:AE7" si="1">IF(D6="","",CHOOSE(WEEKDAY(D6,1),"日","月","火","水","木","金","土"))</f>
        <v>水</v>
      </c>
      <c r="E7" s="134" t="str">
        <f t="shared" si="1"/>
        <v>木</v>
      </c>
      <c r="F7" s="285" t="str">
        <f t="shared" si="1"/>
        <v>金</v>
      </c>
      <c r="G7" s="286" t="str">
        <f t="shared" si="1"/>
        <v>土</v>
      </c>
      <c r="H7" s="287" t="str">
        <f t="shared" si="1"/>
        <v>日</v>
      </c>
      <c r="I7" s="297" t="str">
        <f t="shared" si="1"/>
        <v>月</v>
      </c>
      <c r="J7" s="286" t="str">
        <f t="shared" si="1"/>
        <v>火</v>
      </c>
      <c r="K7" s="286" t="str">
        <f t="shared" si="1"/>
        <v>水</v>
      </c>
      <c r="L7" s="160" t="str">
        <f t="shared" si="1"/>
        <v>木</v>
      </c>
      <c r="M7" s="134" t="str">
        <f t="shared" si="1"/>
        <v>金</v>
      </c>
      <c r="N7" s="146" t="str">
        <f t="shared" si="1"/>
        <v>土</v>
      </c>
      <c r="O7" s="287" t="str">
        <f t="shared" si="1"/>
        <v>日</v>
      </c>
      <c r="P7" s="297" t="str">
        <f t="shared" si="1"/>
        <v>月</v>
      </c>
      <c r="Q7" s="285" t="str">
        <f t="shared" si="1"/>
        <v>火</v>
      </c>
      <c r="R7" s="285" t="str">
        <f t="shared" si="1"/>
        <v>水</v>
      </c>
      <c r="S7" s="285" t="str">
        <f t="shared" si="1"/>
        <v>木</v>
      </c>
      <c r="T7" s="285" t="str">
        <f t="shared" si="1"/>
        <v>金</v>
      </c>
      <c r="U7" s="134" t="str">
        <f t="shared" si="1"/>
        <v>土</v>
      </c>
      <c r="V7" s="287" t="str">
        <f t="shared" si="1"/>
        <v>日</v>
      </c>
      <c r="W7" s="297" t="str">
        <f t="shared" si="1"/>
        <v>月</v>
      </c>
      <c r="X7" s="286" t="str">
        <f t="shared" si="1"/>
        <v>火</v>
      </c>
      <c r="Y7" s="286" t="str">
        <f t="shared" si="1"/>
        <v>水</v>
      </c>
      <c r="Z7" s="146" t="str">
        <f t="shared" si="1"/>
        <v>木</v>
      </c>
      <c r="AA7" s="286" t="str">
        <f t="shared" si="1"/>
        <v>金</v>
      </c>
      <c r="AB7" s="286" t="str">
        <f t="shared" si="1"/>
        <v>土</v>
      </c>
      <c r="AC7" s="287" t="str">
        <f t="shared" si="1"/>
        <v>日</v>
      </c>
      <c r="AD7" s="297" t="str">
        <f t="shared" si="1"/>
        <v>月</v>
      </c>
      <c r="AE7" s="286" t="str">
        <f t="shared" si="1"/>
        <v>火</v>
      </c>
      <c r="AF7" s="95" t="s">
        <v>16</v>
      </c>
      <c r="AG7" s="96" t="s">
        <v>17</v>
      </c>
      <c r="AH7" s="97" t="s">
        <v>18</v>
      </c>
      <c r="AI7" s="1267"/>
      <c r="AJ7" s="98" t="s">
        <v>19</v>
      </c>
      <c r="AK7" s="98" t="s">
        <v>20</v>
      </c>
      <c r="AL7" t="s">
        <v>21</v>
      </c>
      <c r="AM7" t="s">
        <v>24</v>
      </c>
      <c r="AN7" t="s">
        <v>28</v>
      </c>
      <c r="AO7" t="s">
        <v>35</v>
      </c>
      <c r="AP7" t="s">
        <v>181</v>
      </c>
      <c r="AQ7" t="s">
        <v>71</v>
      </c>
      <c r="AR7" t="s">
        <v>72</v>
      </c>
      <c r="AS7" t="s">
        <v>73</v>
      </c>
      <c r="AT7" s="115">
        <v>0.41666666666666702</v>
      </c>
    </row>
    <row r="8" spans="1:46" ht="14">
      <c r="A8" s="19" t="s">
        <v>31</v>
      </c>
      <c r="B8" s="20" t="s">
        <v>32</v>
      </c>
      <c r="C8" s="21" t="s">
        <v>33</v>
      </c>
      <c r="D8" s="288" t="s">
        <v>37</v>
      </c>
      <c r="E8" s="172" t="s">
        <v>21</v>
      </c>
      <c r="F8" s="289" t="s">
        <v>42</v>
      </c>
      <c r="G8" s="290" t="s">
        <v>28</v>
      </c>
      <c r="H8" s="291" t="s">
        <v>34</v>
      </c>
      <c r="I8" s="292" t="s">
        <v>21</v>
      </c>
      <c r="J8" s="291" t="s">
        <v>36</v>
      </c>
      <c r="K8" s="298" t="s">
        <v>36</v>
      </c>
      <c r="L8" s="182" t="s">
        <v>21</v>
      </c>
      <c r="M8" s="164" t="s">
        <v>42</v>
      </c>
      <c r="N8" s="148" t="s">
        <v>24</v>
      </c>
      <c r="O8" s="293" t="s">
        <v>34</v>
      </c>
      <c r="P8" s="299" t="s">
        <v>21</v>
      </c>
      <c r="Q8" s="306" t="s">
        <v>36</v>
      </c>
      <c r="R8" s="219" t="s">
        <v>21</v>
      </c>
      <c r="S8" s="307" t="s">
        <v>42</v>
      </c>
      <c r="T8" s="289" t="s">
        <v>28</v>
      </c>
      <c r="U8" s="164" t="s">
        <v>34</v>
      </c>
      <c r="V8" s="293" t="s">
        <v>37</v>
      </c>
      <c r="W8" s="107" t="s">
        <v>21</v>
      </c>
      <c r="X8" s="107" t="s">
        <v>36</v>
      </c>
      <c r="Y8" s="107" t="s">
        <v>36</v>
      </c>
      <c r="Z8" s="148" t="s">
        <v>21</v>
      </c>
      <c r="AA8" s="107" t="s">
        <v>42</v>
      </c>
      <c r="AB8" s="107" t="s">
        <v>24</v>
      </c>
      <c r="AC8" s="107" t="s">
        <v>34</v>
      </c>
      <c r="AD8" s="107" t="s">
        <v>36</v>
      </c>
      <c r="AE8" s="143" t="s">
        <v>21</v>
      </c>
      <c r="AF8" s="99">
        <f t="shared" ref="AF8:AF22" si="2">SUM(AL8)</f>
        <v>8</v>
      </c>
      <c r="AG8" s="100">
        <f t="shared" ref="AG8:AG23" si="3">COUNTIF(D8:AE8,"有")</f>
        <v>0</v>
      </c>
      <c r="AH8" s="101">
        <f t="shared" ref="AH8:AH22" si="4">SUM(AM8:AN8)</f>
        <v>4</v>
      </c>
      <c r="AI8" s="102" t="s">
        <v>38</v>
      </c>
      <c r="AJ8" s="103"/>
      <c r="AK8" s="55">
        <f>COUNTIF(D8:AE8,"日")</f>
        <v>2</v>
      </c>
      <c r="AL8" s="55">
        <f>COUNTIF(D8:AE8,"ヤ")</f>
        <v>8</v>
      </c>
      <c r="AM8" s="55">
        <f>COUNTIF(D8:AE8,"2－")</f>
        <v>2</v>
      </c>
      <c r="AN8" s="55">
        <f>COUNTIF(D8:AE8,"3－")</f>
        <v>2</v>
      </c>
      <c r="AO8">
        <f>COUNTIF(E8:AF8,"有")</f>
        <v>0</v>
      </c>
      <c r="AP8" s="55">
        <f>COUNTIF(D8:AI8,"2早")</f>
        <v>0</v>
      </c>
      <c r="AQ8" s="55">
        <f>COUNTIF(B8:AI8,"2オ")</f>
        <v>4</v>
      </c>
      <c r="AR8" s="55">
        <f>COUNTIF(D8:AJ8,"3早")</f>
        <v>0</v>
      </c>
      <c r="AS8" s="55">
        <f>COUNTIF(D8:AK8,"3オ")</f>
        <v>6</v>
      </c>
      <c r="AT8" s="55">
        <f>COUNTIF(F8:AM8,"10:00")</f>
        <v>0</v>
      </c>
    </row>
    <row r="9" spans="1:46" ht="14">
      <c r="A9" s="19" t="s">
        <v>31</v>
      </c>
      <c r="B9" s="20" t="s">
        <v>32</v>
      </c>
      <c r="C9" s="21" t="s">
        <v>195</v>
      </c>
      <c r="D9" s="143" t="s">
        <v>21</v>
      </c>
      <c r="E9" s="67" t="s">
        <v>109</v>
      </c>
      <c r="F9" s="67" t="s">
        <v>109</v>
      </c>
      <c r="G9" s="291" t="s">
        <v>42</v>
      </c>
      <c r="H9" s="292" t="s">
        <v>21</v>
      </c>
      <c r="I9" s="300" t="s">
        <v>109</v>
      </c>
      <c r="J9" s="301" t="s">
        <v>109</v>
      </c>
      <c r="K9" s="302" t="s">
        <v>42</v>
      </c>
      <c r="L9" s="107" t="s">
        <v>42</v>
      </c>
      <c r="M9" s="67" t="s">
        <v>109</v>
      </c>
      <c r="N9" s="303"/>
      <c r="O9" s="304"/>
      <c r="P9" s="305"/>
      <c r="Q9" s="308"/>
      <c r="R9" s="309"/>
      <c r="S9" s="310"/>
      <c r="T9" s="311"/>
      <c r="U9" s="312"/>
      <c r="V9" s="304"/>
      <c r="W9" s="304"/>
      <c r="X9" s="304"/>
      <c r="Y9" s="314"/>
      <c r="Z9" s="303"/>
      <c r="AA9" s="312"/>
      <c r="AB9" s="312"/>
      <c r="AC9" s="312"/>
      <c r="AD9" s="312"/>
      <c r="AE9" s="312"/>
      <c r="AF9" s="99">
        <f t="shared" si="2"/>
        <v>2</v>
      </c>
      <c r="AG9" s="100">
        <f t="shared" si="3"/>
        <v>0</v>
      </c>
      <c r="AH9" s="101">
        <f t="shared" si="4"/>
        <v>0</v>
      </c>
      <c r="AI9" s="102" t="s">
        <v>38</v>
      </c>
      <c r="AJ9" s="103"/>
      <c r="AK9" s="55">
        <f>COUNTIF(D9:AE9,"日")</f>
        <v>0</v>
      </c>
      <c r="AL9" s="55">
        <f>COUNTIF(D9:AE9,"ヤ")</f>
        <v>2</v>
      </c>
      <c r="AM9" s="55">
        <f>COUNTIF(D9:AE9,"2－")</f>
        <v>0</v>
      </c>
      <c r="AN9" s="55">
        <f>COUNTIF(D9:AE9,"3－")</f>
        <v>0</v>
      </c>
      <c r="AO9">
        <f>COUNTIF(E9:AF9,"有")</f>
        <v>0</v>
      </c>
      <c r="AP9" s="55">
        <f>COUNTIF(D9:AI9,"2早")</f>
        <v>0</v>
      </c>
      <c r="AQ9" s="55">
        <f>COUNTIF(B9:AI9,"2オ")</f>
        <v>3</v>
      </c>
      <c r="AR9" s="55">
        <f>COUNTIF(D9:AJ9,"3早")</f>
        <v>0</v>
      </c>
      <c r="AS9" s="55">
        <f>COUNTIF(D9:AK9,"3オ")</f>
        <v>0</v>
      </c>
      <c r="AT9" s="55">
        <f>COUNTIF(F9:AM9,"10:00")</f>
        <v>0</v>
      </c>
    </row>
    <row r="10" spans="1:46" ht="14">
      <c r="A10" s="19" t="s">
        <v>31</v>
      </c>
      <c r="B10" s="20" t="s">
        <v>32</v>
      </c>
      <c r="C10" s="21" t="s">
        <v>45</v>
      </c>
      <c r="D10" s="107" t="s">
        <v>21</v>
      </c>
      <c r="E10" s="288" t="s">
        <v>41</v>
      </c>
      <c r="F10" s="293" t="s">
        <v>41</v>
      </c>
      <c r="G10" s="288" t="s">
        <v>21</v>
      </c>
      <c r="H10" s="293" t="s">
        <v>37</v>
      </c>
      <c r="I10" s="107" t="s">
        <v>37</v>
      </c>
      <c r="J10" s="288" t="s">
        <v>41</v>
      </c>
      <c r="K10" s="291" t="s">
        <v>37</v>
      </c>
      <c r="L10" s="107" t="s">
        <v>21</v>
      </c>
      <c r="M10" s="107" t="s">
        <v>37</v>
      </c>
      <c r="N10" s="148" t="s">
        <v>41</v>
      </c>
      <c r="O10" s="293" t="s">
        <v>37</v>
      </c>
      <c r="P10" s="293" t="s">
        <v>37</v>
      </c>
      <c r="Q10" s="313" t="s">
        <v>21</v>
      </c>
      <c r="R10" s="313" t="s">
        <v>37</v>
      </c>
      <c r="S10" s="189" t="s">
        <v>41</v>
      </c>
      <c r="T10" s="107" t="s">
        <v>42</v>
      </c>
      <c r="U10" s="107" t="s">
        <v>36</v>
      </c>
      <c r="V10" s="107" t="s">
        <v>21</v>
      </c>
      <c r="W10" s="293" t="s">
        <v>37</v>
      </c>
      <c r="X10" s="143" t="s">
        <v>21</v>
      </c>
      <c r="Y10" s="143" t="s">
        <v>21</v>
      </c>
      <c r="Z10" s="148" t="s">
        <v>42</v>
      </c>
      <c r="AA10" s="107" t="s">
        <v>41</v>
      </c>
      <c r="AB10" s="143" t="s">
        <v>21</v>
      </c>
      <c r="AC10" s="107" t="s">
        <v>37</v>
      </c>
      <c r="AD10" s="107" t="s">
        <v>37</v>
      </c>
      <c r="AE10" s="293" t="s">
        <v>41</v>
      </c>
      <c r="AF10" s="99">
        <f t="shared" si="2"/>
        <v>8</v>
      </c>
      <c r="AG10" s="100">
        <f t="shared" si="3"/>
        <v>0</v>
      </c>
      <c r="AH10" s="101">
        <f t="shared" si="4"/>
        <v>0</v>
      </c>
      <c r="AI10" s="102" t="s">
        <v>38</v>
      </c>
      <c r="AJ10" s="103"/>
      <c r="AK10" s="55">
        <f>COUNTIF(D10:AE10,"日")</f>
        <v>10</v>
      </c>
      <c r="AL10" s="55">
        <f>COUNTIF(D10:AE10,"ヤ")</f>
        <v>8</v>
      </c>
      <c r="AM10" s="55">
        <f>COUNTIF(D10:AE10,"2－")</f>
        <v>0</v>
      </c>
      <c r="AN10" s="55">
        <f>COUNTIF(D10:AE10,"3－")</f>
        <v>0</v>
      </c>
      <c r="AO10">
        <f>COUNTIF(E10:AF10,"有")</f>
        <v>0</v>
      </c>
      <c r="AP10" s="55">
        <f>COUNTIF(D10:AI10,"2早")</f>
        <v>0</v>
      </c>
      <c r="AQ10" s="55">
        <f>COUNTIF(B10:AI10,"2オ")</f>
        <v>2</v>
      </c>
      <c r="AR10" s="55">
        <f>COUNTIF(D10:AJ10,"3早")</f>
        <v>7</v>
      </c>
      <c r="AS10" s="55">
        <f>COUNTIF(D10:AK10,"3オ")</f>
        <v>1</v>
      </c>
      <c r="AT10" s="55">
        <f>COUNTIF(F10:AM10,"10:00")</f>
        <v>0</v>
      </c>
    </row>
    <row r="11" spans="1:46" ht="14">
      <c r="A11" s="19"/>
      <c r="B11" s="20"/>
      <c r="C11" s="21"/>
      <c r="D11" s="288"/>
      <c r="E11" s="288"/>
      <c r="F11" s="291"/>
      <c r="G11" s="291"/>
      <c r="H11" s="291"/>
      <c r="I11" s="291"/>
      <c r="J11" s="291"/>
      <c r="K11" s="291"/>
      <c r="L11" s="107"/>
      <c r="M11" s="107"/>
      <c r="N11" s="148"/>
      <c r="O11" s="293"/>
      <c r="P11" s="293"/>
      <c r="Q11" s="293"/>
      <c r="R11" s="293"/>
      <c r="S11" s="107"/>
      <c r="T11" s="107"/>
      <c r="U11" s="107"/>
      <c r="V11" s="293"/>
      <c r="W11" s="293"/>
      <c r="X11" s="233"/>
      <c r="Y11" s="107"/>
      <c r="Z11" s="148"/>
      <c r="AA11" s="107"/>
      <c r="AB11" s="107"/>
      <c r="AC11" s="107"/>
      <c r="AD11" s="107"/>
      <c r="AE11" s="226"/>
      <c r="AF11" s="99">
        <f t="shared" si="2"/>
        <v>0</v>
      </c>
      <c r="AG11" s="100">
        <f t="shared" si="3"/>
        <v>0</v>
      </c>
      <c r="AH11" s="101">
        <f t="shared" si="4"/>
        <v>0</v>
      </c>
      <c r="AI11" s="104"/>
      <c r="AJ11" s="103"/>
      <c r="AK11" s="55"/>
      <c r="AL11" s="55"/>
      <c r="AM11" s="55"/>
      <c r="AN11" s="55"/>
      <c r="AP11" s="55"/>
      <c r="AQ11" s="55"/>
      <c r="AR11" s="55"/>
      <c r="AS11" s="55"/>
      <c r="AT11" s="55"/>
    </row>
    <row r="12" spans="1:46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288" t="s">
        <v>34</v>
      </c>
      <c r="F12" s="291" t="s">
        <v>21</v>
      </c>
      <c r="G12" s="291" t="s">
        <v>40</v>
      </c>
      <c r="H12" s="291" t="s">
        <v>42</v>
      </c>
      <c r="I12" s="293" t="s">
        <v>40</v>
      </c>
      <c r="J12" s="291" t="s">
        <v>42</v>
      </c>
      <c r="K12" s="293" t="s">
        <v>40</v>
      </c>
      <c r="L12" s="107" t="s">
        <v>21</v>
      </c>
      <c r="M12" s="107" t="s">
        <v>24</v>
      </c>
      <c r="N12" s="148" t="s">
        <v>34</v>
      </c>
      <c r="O12" s="107" t="s">
        <v>24</v>
      </c>
      <c r="P12" s="293" t="s">
        <v>34</v>
      </c>
      <c r="Q12" s="293" t="s">
        <v>21</v>
      </c>
      <c r="R12" s="293" t="s">
        <v>42</v>
      </c>
      <c r="S12" s="107" t="s">
        <v>24</v>
      </c>
      <c r="T12" s="107" t="s">
        <v>34</v>
      </c>
      <c r="U12" s="107" t="s">
        <v>21</v>
      </c>
      <c r="V12" s="292" t="s">
        <v>21</v>
      </c>
      <c r="W12" s="292" t="s">
        <v>21</v>
      </c>
      <c r="X12" s="107" t="s">
        <v>24</v>
      </c>
      <c r="Y12" s="107" t="s">
        <v>34</v>
      </c>
      <c r="Z12" s="148" t="s">
        <v>24</v>
      </c>
      <c r="AA12" s="107" t="s">
        <v>34</v>
      </c>
      <c r="AB12" s="107" t="s">
        <v>21</v>
      </c>
      <c r="AC12" s="107" t="s">
        <v>42</v>
      </c>
      <c r="AD12" s="107" t="s">
        <v>42</v>
      </c>
      <c r="AE12" s="107" t="s">
        <v>21</v>
      </c>
      <c r="AF12" s="99">
        <f t="shared" si="2"/>
        <v>8</v>
      </c>
      <c r="AG12" s="100">
        <f t="shared" si="3"/>
        <v>0</v>
      </c>
      <c r="AH12" s="101">
        <f t="shared" si="4"/>
        <v>6</v>
      </c>
      <c r="AI12" s="104" t="s">
        <v>48</v>
      </c>
      <c r="AJ12" s="103"/>
      <c r="AK12" s="55">
        <f t="shared" ref="AK12:AK22" si="5">COUNTIF(D12:AE12,"日")</f>
        <v>0</v>
      </c>
      <c r="AL12" s="55">
        <f t="shared" ref="AL12:AL27" si="6">COUNTIF(D12:AE12,"ヤ")</f>
        <v>8</v>
      </c>
      <c r="AM12" s="55">
        <f t="shared" ref="AM12:AM27" si="7">COUNTIF(D12:AE12,"2－")</f>
        <v>6</v>
      </c>
      <c r="AN12" s="55">
        <f t="shared" ref="AN12:AN27" si="8">COUNTIF(D12:AE12,"3－")</f>
        <v>0</v>
      </c>
      <c r="AO12">
        <f t="shared" ref="AO12:AO27" si="9">COUNTIF(E12:AF12,"有")</f>
        <v>0</v>
      </c>
      <c r="AP12" s="55">
        <f>COUNTIF(H12:AI12,"2早")</f>
        <v>2</v>
      </c>
      <c r="AQ12" s="55">
        <f t="shared" ref="AQ12:AQ22" si="10">COUNTIF(B12:AI12,"2オ")</f>
        <v>5</v>
      </c>
      <c r="AR12" s="55">
        <f t="shared" ref="AR12:AR22" si="11">COUNTIF(D12:AJ12,"3早")</f>
        <v>0</v>
      </c>
      <c r="AS12" s="55">
        <f t="shared" ref="AS12:AS22" si="12">COUNTIF(D12:AK12,"3オ")</f>
        <v>0</v>
      </c>
      <c r="AT12" s="55">
        <f t="shared" ref="AT12:AT22" si="13">COUNTIF(F12:AM12,"10:00")</f>
        <v>0</v>
      </c>
    </row>
    <row r="13" spans="1:46" ht="16" customHeight="1">
      <c r="A13" s="19" t="s">
        <v>46</v>
      </c>
      <c r="B13" s="20" t="s">
        <v>32</v>
      </c>
      <c r="C13" s="32" t="s">
        <v>49</v>
      </c>
      <c r="D13" s="107" t="s">
        <v>41</v>
      </c>
      <c r="E13" s="288" t="s">
        <v>28</v>
      </c>
      <c r="F13" s="293" t="s">
        <v>34</v>
      </c>
      <c r="G13" s="288" t="s">
        <v>21</v>
      </c>
      <c r="H13" s="288" t="s">
        <v>36</v>
      </c>
      <c r="I13" s="288" t="s">
        <v>28</v>
      </c>
      <c r="J13" s="293" t="s">
        <v>34</v>
      </c>
      <c r="K13" s="291" t="s">
        <v>21</v>
      </c>
      <c r="L13" s="107" t="s">
        <v>41</v>
      </c>
      <c r="M13" s="107" t="s">
        <v>36</v>
      </c>
      <c r="N13" s="148" t="s">
        <v>21</v>
      </c>
      <c r="O13" s="293" t="s">
        <v>21</v>
      </c>
      <c r="P13" s="293" t="s">
        <v>36</v>
      </c>
      <c r="Q13" s="107" t="s">
        <v>28</v>
      </c>
      <c r="R13" s="107" t="s">
        <v>34</v>
      </c>
      <c r="S13" s="107" t="s">
        <v>21</v>
      </c>
      <c r="T13" s="107" t="s">
        <v>41</v>
      </c>
      <c r="U13" s="107" t="s">
        <v>21</v>
      </c>
      <c r="V13" s="293" t="s">
        <v>28</v>
      </c>
      <c r="W13" s="293" t="s">
        <v>34</v>
      </c>
      <c r="X13" s="293" t="s">
        <v>21</v>
      </c>
      <c r="Y13" s="107" t="s">
        <v>121</v>
      </c>
      <c r="Z13" s="148" t="s">
        <v>121</v>
      </c>
      <c r="AA13" s="107" t="s">
        <v>28</v>
      </c>
      <c r="AB13" s="107" t="s">
        <v>34</v>
      </c>
      <c r="AC13" s="107" t="s">
        <v>28</v>
      </c>
      <c r="AD13" s="107" t="s">
        <v>34</v>
      </c>
      <c r="AE13" s="143" t="s">
        <v>21</v>
      </c>
      <c r="AF13" s="99">
        <f t="shared" si="2"/>
        <v>8</v>
      </c>
      <c r="AG13" s="100">
        <f t="shared" si="3"/>
        <v>0</v>
      </c>
      <c r="AH13" s="101">
        <f t="shared" si="4"/>
        <v>6</v>
      </c>
      <c r="AI13" s="104" t="s">
        <v>48</v>
      </c>
      <c r="AJ13" s="103"/>
      <c r="AK13" s="55">
        <f t="shared" si="5"/>
        <v>0</v>
      </c>
      <c r="AL13" s="55">
        <f t="shared" si="6"/>
        <v>8</v>
      </c>
      <c r="AM13" s="55">
        <f t="shared" si="7"/>
        <v>0</v>
      </c>
      <c r="AN13" s="55">
        <f t="shared" si="8"/>
        <v>6</v>
      </c>
      <c r="AO13">
        <f t="shared" si="9"/>
        <v>0</v>
      </c>
      <c r="AP13" s="55">
        <f t="shared" ref="AP13:AP22" si="14">COUNTIF(D13:AI13,"2早")</f>
        <v>0</v>
      </c>
      <c r="AQ13" s="55">
        <f t="shared" si="10"/>
        <v>0</v>
      </c>
      <c r="AR13" s="55">
        <f t="shared" si="11"/>
        <v>3</v>
      </c>
      <c r="AS13" s="55">
        <f t="shared" si="12"/>
        <v>3</v>
      </c>
      <c r="AT13" s="55">
        <f t="shared" si="13"/>
        <v>0</v>
      </c>
    </row>
    <row r="14" spans="1:46" ht="16" customHeight="1">
      <c r="A14" s="19" t="s">
        <v>46</v>
      </c>
      <c r="B14" s="20" t="s">
        <v>32</v>
      </c>
      <c r="C14" s="32" t="s">
        <v>153</v>
      </c>
      <c r="D14" s="288" t="s">
        <v>34</v>
      </c>
      <c r="E14" s="288" t="s">
        <v>21</v>
      </c>
      <c r="F14" s="293" t="s">
        <v>24</v>
      </c>
      <c r="G14" s="288" t="s">
        <v>34</v>
      </c>
      <c r="H14" s="288" t="s">
        <v>21</v>
      </c>
      <c r="I14" s="293" t="s">
        <v>41</v>
      </c>
      <c r="J14" s="293" t="s">
        <v>28</v>
      </c>
      <c r="K14" s="291" t="s">
        <v>34</v>
      </c>
      <c r="L14" s="107" t="s">
        <v>21</v>
      </c>
      <c r="M14" s="107" t="s">
        <v>21</v>
      </c>
      <c r="N14" s="148" t="s">
        <v>28</v>
      </c>
      <c r="O14" s="293" t="s">
        <v>34</v>
      </c>
      <c r="P14" s="293" t="s">
        <v>21</v>
      </c>
      <c r="Q14" s="293" t="s">
        <v>41</v>
      </c>
      <c r="R14" s="293" t="s">
        <v>36</v>
      </c>
      <c r="S14" s="107" t="s">
        <v>28</v>
      </c>
      <c r="T14" s="107" t="s">
        <v>34</v>
      </c>
      <c r="U14" s="107" t="s">
        <v>21</v>
      </c>
      <c r="V14" s="107" t="s">
        <v>42</v>
      </c>
      <c r="W14" s="107" t="s">
        <v>24</v>
      </c>
      <c r="X14" s="107" t="s">
        <v>34</v>
      </c>
      <c r="Y14" s="107" t="s">
        <v>21</v>
      </c>
      <c r="Z14" s="148" t="s">
        <v>41</v>
      </c>
      <c r="AA14" s="107" t="s">
        <v>40</v>
      </c>
      <c r="AB14" s="107" t="s">
        <v>21</v>
      </c>
      <c r="AC14" s="107" t="s">
        <v>41</v>
      </c>
      <c r="AD14" s="107" t="s">
        <v>41</v>
      </c>
      <c r="AE14" s="107" t="s">
        <v>28</v>
      </c>
      <c r="AF14" s="99">
        <f t="shared" si="2"/>
        <v>8</v>
      </c>
      <c r="AG14" s="100">
        <f t="shared" si="3"/>
        <v>0</v>
      </c>
      <c r="AH14" s="101">
        <f t="shared" si="4"/>
        <v>6</v>
      </c>
      <c r="AI14" s="104" t="s">
        <v>48</v>
      </c>
      <c r="AJ14" s="103"/>
      <c r="AK14" s="55">
        <f t="shared" si="5"/>
        <v>0</v>
      </c>
      <c r="AL14" s="55">
        <f t="shared" si="6"/>
        <v>8</v>
      </c>
      <c r="AM14" s="55">
        <f t="shared" si="7"/>
        <v>2</v>
      </c>
      <c r="AN14" s="55">
        <f t="shared" si="8"/>
        <v>4</v>
      </c>
      <c r="AO14">
        <f t="shared" si="9"/>
        <v>0</v>
      </c>
      <c r="AP14" s="55">
        <f t="shared" si="14"/>
        <v>1</v>
      </c>
      <c r="AQ14" s="55">
        <f t="shared" si="10"/>
        <v>1</v>
      </c>
      <c r="AR14" s="55">
        <f t="shared" si="11"/>
        <v>5</v>
      </c>
      <c r="AS14" s="55">
        <f t="shared" si="12"/>
        <v>1</v>
      </c>
      <c r="AT14" s="55">
        <f t="shared" si="13"/>
        <v>0</v>
      </c>
    </row>
    <row r="15" spans="1:46" ht="16" customHeight="1">
      <c r="A15" s="33" t="s">
        <v>46</v>
      </c>
      <c r="B15" s="34" t="s">
        <v>32</v>
      </c>
      <c r="C15" s="32" t="s">
        <v>52</v>
      </c>
      <c r="D15" s="107" t="s">
        <v>28</v>
      </c>
      <c r="E15" s="288" t="s">
        <v>34</v>
      </c>
      <c r="F15" s="291" t="s">
        <v>21</v>
      </c>
      <c r="G15" s="288" t="s">
        <v>24</v>
      </c>
      <c r="H15" s="288" t="s">
        <v>34</v>
      </c>
      <c r="I15" s="292" t="s">
        <v>21</v>
      </c>
      <c r="J15" s="292" t="s">
        <v>21</v>
      </c>
      <c r="K15" s="291" t="s">
        <v>41</v>
      </c>
      <c r="L15" s="107" t="s">
        <v>28</v>
      </c>
      <c r="M15" s="107" t="s">
        <v>34</v>
      </c>
      <c r="N15" s="148" t="s">
        <v>21</v>
      </c>
      <c r="O15" s="293" t="s">
        <v>41</v>
      </c>
      <c r="P15" s="293" t="s">
        <v>42</v>
      </c>
      <c r="Q15" s="293" t="s">
        <v>21</v>
      </c>
      <c r="R15" s="293" t="s">
        <v>28</v>
      </c>
      <c r="S15" s="107" t="s">
        <v>34</v>
      </c>
      <c r="T15" s="107" t="s">
        <v>21</v>
      </c>
      <c r="U15" s="107" t="s">
        <v>24</v>
      </c>
      <c r="V15" s="293" t="s">
        <v>34</v>
      </c>
      <c r="W15" s="292" t="s">
        <v>21</v>
      </c>
      <c r="X15" s="293" t="s">
        <v>40</v>
      </c>
      <c r="Y15" s="107" t="s">
        <v>40</v>
      </c>
      <c r="Z15" s="148" t="s">
        <v>36</v>
      </c>
      <c r="AA15" s="107" t="s">
        <v>36</v>
      </c>
      <c r="AB15" s="107" t="s">
        <v>36</v>
      </c>
      <c r="AC15" s="107" t="s">
        <v>21</v>
      </c>
      <c r="AD15" s="107" t="s">
        <v>40</v>
      </c>
      <c r="AE15" s="107" t="s">
        <v>42</v>
      </c>
      <c r="AF15" s="99">
        <f t="shared" si="2"/>
        <v>8</v>
      </c>
      <c r="AG15" s="100">
        <f t="shared" si="3"/>
        <v>0</v>
      </c>
      <c r="AH15" s="101">
        <f t="shared" si="4"/>
        <v>5</v>
      </c>
      <c r="AI15" s="104" t="s">
        <v>51</v>
      </c>
      <c r="AJ15" s="103"/>
      <c r="AK15" s="55">
        <f t="shared" si="5"/>
        <v>0</v>
      </c>
      <c r="AL15" s="55">
        <f t="shared" si="6"/>
        <v>8</v>
      </c>
      <c r="AM15" s="55">
        <f t="shared" si="7"/>
        <v>2</v>
      </c>
      <c r="AN15" s="55">
        <f t="shared" si="8"/>
        <v>3</v>
      </c>
      <c r="AO15">
        <f t="shared" si="9"/>
        <v>0</v>
      </c>
      <c r="AP15" s="55">
        <f t="shared" si="14"/>
        <v>3</v>
      </c>
      <c r="AQ15" s="55">
        <f t="shared" si="10"/>
        <v>2</v>
      </c>
      <c r="AR15" s="55">
        <f t="shared" si="11"/>
        <v>2</v>
      </c>
      <c r="AS15" s="55">
        <f t="shared" si="12"/>
        <v>3</v>
      </c>
      <c r="AT15" s="55">
        <f t="shared" si="13"/>
        <v>0</v>
      </c>
    </row>
    <row r="16" spans="1:46" ht="16" customHeight="1">
      <c r="A16" s="33" t="s">
        <v>46</v>
      </c>
      <c r="B16" s="34" t="s">
        <v>32</v>
      </c>
      <c r="C16" s="32" t="s">
        <v>53</v>
      </c>
      <c r="D16" s="288" t="s">
        <v>21</v>
      </c>
      <c r="E16" s="288" t="s">
        <v>36</v>
      </c>
      <c r="F16" s="293" t="s">
        <v>21</v>
      </c>
      <c r="G16" s="288" t="s">
        <v>41</v>
      </c>
      <c r="H16" s="288" t="s">
        <v>24</v>
      </c>
      <c r="I16" s="291" t="s">
        <v>34</v>
      </c>
      <c r="J16" s="291" t="s">
        <v>21</v>
      </c>
      <c r="K16" s="291" t="s">
        <v>28</v>
      </c>
      <c r="L16" s="107" t="s">
        <v>34</v>
      </c>
      <c r="M16" s="107" t="s">
        <v>21</v>
      </c>
      <c r="N16" s="148" t="s">
        <v>42</v>
      </c>
      <c r="O16" s="293" t="s">
        <v>42</v>
      </c>
      <c r="P16" s="107" t="s">
        <v>24</v>
      </c>
      <c r="Q16" s="293" t="s">
        <v>34</v>
      </c>
      <c r="R16" s="293" t="s">
        <v>21</v>
      </c>
      <c r="S16" s="293" t="s">
        <v>36</v>
      </c>
      <c r="T16" s="293" t="s">
        <v>21</v>
      </c>
      <c r="U16" s="107" t="s">
        <v>28</v>
      </c>
      <c r="V16" s="293" t="s">
        <v>34</v>
      </c>
      <c r="W16" s="293" t="s">
        <v>28</v>
      </c>
      <c r="X16" s="293" t="s">
        <v>34</v>
      </c>
      <c r="Y16" s="107" t="s">
        <v>21</v>
      </c>
      <c r="Z16" s="148" t="s">
        <v>40</v>
      </c>
      <c r="AA16" s="107" t="s">
        <v>24</v>
      </c>
      <c r="AB16" s="107" t="s">
        <v>34</v>
      </c>
      <c r="AC16" s="143" t="s">
        <v>21</v>
      </c>
      <c r="AD16" s="107" t="s">
        <v>35</v>
      </c>
      <c r="AE16" s="107" t="s">
        <v>40</v>
      </c>
      <c r="AF16" s="99">
        <f t="shared" si="2"/>
        <v>8</v>
      </c>
      <c r="AG16" s="100">
        <f t="shared" si="3"/>
        <v>1</v>
      </c>
      <c r="AH16" s="101">
        <f t="shared" si="4"/>
        <v>6</v>
      </c>
      <c r="AI16" s="104" t="s">
        <v>51</v>
      </c>
      <c r="AJ16" s="103"/>
      <c r="AK16" s="55">
        <f t="shared" si="5"/>
        <v>0</v>
      </c>
      <c r="AL16" s="55">
        <f t="shared" si="6"/>
        <v>8</v>
      </c>
      <c r="AM16" s="55">
        <f t="shared" si="7"/>
        <v>3</v>
      </c>
      <c r="AN16" s="55">
        <f t="shared" si="8"/>
        <v>3</v>
      </c>
      <c r="AO16">
        <f t="shared" si="9"/>
        <v>1</v>
      </c>
      <c r="AP16" s="55">
        <f t="shared" si="14"/>
        <v>2</v>
      </c>
      <c r="AQ16" s="55">
        <f t="shared" si="10"/>
        <v>2</v>
      </c>
      <c r="AR16" s="55">
        <f t="shared" si="11"/>
        <v>1</v>
      </c>
      <c r="AS16" s="55">
        <f t="shared" si="12"/>
        <v>2</v>
      </c>
      <c r="AT16" s="55">
        <f t="shared" si="13"/>
        <v>0</v>
      </c>
    </row>
    <row r="17" spans="1:46" ht="16" customHeight="1">
      <c r="A17" s="19" t="s">
        <v>46</v>
      </c>
      <c r="B17" s="34" t="s">
        <v>32</v>
      </c>
      <c r="C17" s="32" t="s">
        <v>54</v>
      </c>
      <c r="D17" s="107" t="s">
        <v>36</v>
      </c>
      <c r="E17" s="107" t="s">
        <v>42</v>
      </c>
      <c r="F17" s="293" t="s">
        <v>28</v>
      </c>
      <c r="G17" s="293" t="s">
        <v>34</v>
      </c>
      <c r="H17" s="293" t="s">
        <v>21</v>
      </c>
      <c r="I17" s="291" t="s">
        <v>36</v>
      </c>
      <c r="J17" s="291" t="s">
        <v>40</v>
      </c>
      <c r="K17" s="292" t="s">
        <v>21</v>
      </c>
      <c r="L17" s="107" t="s">
        <v>24</v>
      </c>
      <c r="M17" s="107" t="s">
        <v>34</v>
      </c>
      <c r="N17" s="148" t="s">
        <v>21</v>
      </c>
      <c r="O17" s="293" t="s">
        <v>40</v>
      </c>
      <c r="P17" s="107" t="s">
        <v>41</v>
      </c>
      <c r="Q17" s="293" t="s">
        <v>24</v>
      </c>
      <c r="R17" s="293" t="s">
        <v>34</v>
      </c>
      <c r="S17" s="293" t="s">
        <v>21</v>
      </c>
      <c r="T17" s="107" t="s">
        <v>21</v>
      </c>
      <c r="U17" s="107" t="s">
        <v>40</v>
      </c>
      <c r="V17" s="293" t="s">
        <v>36</v>
      </c>
      <c r="W17" s="293" t="s">
        <v>42</v>
      </c>
      <c r="X17" s="293" t="s">
        <v>28</v>
      </c>
      <c r="Y17" s="107" t="s">
        <v>34</v>
      </c>
      <c r="Z17" s="149" t="s">
        <v>21</v>
      </c>
      <c r="AA17" s="107" t="s">
        <v>21</v>
      </c>
      <c r="AB17" s="107" t="s">
        <v>28</v>
      </c>
      <c r="AC17" s="107" t="s">
        <v>34</v>
      </c>
      <c r="AD17" s="107" t="s">
        <v>21</v>
      </c>
      <c r="AE17" s="107" t="s">
        <v>24</v>
      </c>
      <c r="AF17" s="99">
        <f t="shared" si="2"/>
        <v>8</v>
      </c>
      <c r="AG17" s="100">
        <f t="shared" si="3"/>
        <v>0</v>
      </c>
      <c r="AH17" s="101">
        <f t="shared" si="4"/>
        <v>6</v>
      </c>
      <c r="AI17" s="104" t="s">
        <v>48</v>
      </c>
      <c r="AJ17" s="103"/>
      <c r="AK17" s="55">
        <f t="shared" si="5"/>
        <v>0</v>
      </c>
      <c r="AL17" s="55">
        <f t="shared" si="6"/>
        <v>8</v>
      </c>
      <c r="AM17" s="55">
        <f t="shared" si="7"/>
        <v>3</v>
      </c>
      <c r="AN17" s="55">
        <f t="shared" si="8"/>
        <v>3</v>
      </c>
      <c r="AO17">
        <f t="shared" si="9"/>
        <v>0</v>
      </c>
      <c r="AP17" s="55">
        <f t="shared" si="14"/>
        <v>3</v>
      </c>
      <c r="AQ17" s="55">
        <f t="shared" si="10"/>
        <v>2</v>
      </c>
      <c r="AR17" s="55">
        <f t="shared" si="11"/>
        <v>1</v>
      </c>
      <c r="AS17" s="55">
        <f t="shared" si="12"/>
        <v>3</v>
      </c>
      <c r="AT17" s="55">
        <f t="shared" si="13"/>
        <v>0</v>
      </c>
    </row>
    <row r="18" spans="1:46" ht="16" customHeight="1">
      <c r="A18" s="19" t="s">
        <v>46</v>
      </c>
      <c r="B18" s="34" t="s">
        <v>32</v>
      </c>
      <c r="C18" s="32" t="s">
        <v>57</v>
      </c>
      <c r="D18" s="288" t="s">
        <v>21</v>
      </c>
      <c r="E18" s="107" t="s">
        <v>40</v>
      </c>
      <c r="F18" s="291" t="s">
        <v>40</v>
      </c>
      <c r="G18" s="291" t="s">
        <v>21</v>
      </c>
      <c r="H18" s="291" t="s">
        <v>41</v>
      </c>
      <c r="I18" s="293" t="s">
        <v>42</v>
      </c>
      <c r="J18" s="293" t="s">
        <v>24</v>
      </c>
      <c r="K18" s="291" t="s">
        <v>34</v>
      </c>
      <c r="L18" s="143" t="s">
        <v>21</v>
      </c>
      <c r="M18" s="107" t="s">
        <v>41</v>
      </c>
      <c r="N18" s="148" t="s">
        <v>36</v>
      </c>
      <c r="O18" s="293" t="s">
        <v>28</v>
      </c>
      <c r="P18" s="293" t="s">
        <v>34</v>
      </c>
      <c r="Q18" s="293" t="s">
        <v>21</v>
      </c>
      <c r="R18" s="107" t="s">
        <v>41</v>
      </c>
      <c r="S18" s="292" t="s">
        <v>21</v>
      </c>
      <c r="T18" s="293" t="s">
        <v>24</v>
      </c>
      <c r="U18" s="107" t="s">
        <v>34</v>
      </c>
      <c r="V18" s="293" t="s">
        <v>21</v>
      </c>
      <c r="W18" s="293" t="s">
        <v>36</v>
      </c>
      <c r="X18" s="293" t="s">
        <v>41</v>
      </c>
      <c r="Y18" s="107" t="s">
        <v>28</v>
      </c>
      <c r="Z18" s="148" t="s">
        <v>34</v>
      </c>
      <c r="AA18" s="107" t="s">
        <v>21</v>
      </c>
      <c r="AB18" s="107" t="s">
        <v>40</v>
      </c>
      <c r="AC18" s="107" t="s">
        <v>36</v>
      </c>
      <c r="AD18" s="107" t="s">
        <v>21</v>
      </c>
      <c r="AE18" s="107" t="s">
        <v>36</v>
      </c>
      <c r="AF18" s="99">
        <f t="shared" ref="AF18:AF21" si="15">SUM(AL18)</f>
        <v>8</v>
      </c>
      <c r="AG18" s="100">
        <f t="shared" si="3"/>
        <v>0</v>
      </c>
      <c r="AH18" s="101">
        <f t="shared" si="4"/>
        <v>4</v>
      </c>
      <c r="AI18" s="104" t="s">
        <v>48</v>
      </c>
      <c r="AJ18" s="98"/>
      <c r="AK18" s="55">
        <f t="shared" si="5"/>
        <v>0</v>
      </c>
      <c r="AL18" s="55">
        <f t="shared" si="6"/>
        <v>8</v>
      </c>
      <c r="AM18" s="55">
        <f t="shared" si="7"/>
        <v>2</v>
      </c>
      <c r="AN18" s="55">
        <f t="shared" si="8"/>
        <v>2</v>
      </c>
      <c r="AO18">
        <f t="shared" si="9"/>
        <v>0</v>
      </c>
      <c r="AP18" s="55">
        <f t="shared" si="14"/>
        <v>3</v>
      </c>
      <c r="AQ18" s="55">
        <f t="shared" si="10"/>
        <v>1</v>
      </c>
      <c r="AR18" s="55">
        <f t="shared" si="11"/>
        <v>4</v>
      </c>
      <c r="AS18" s="55">
        <f t="shared" si="12"/>
        <v>4</v>
      </c>
      <c r="AT18" s="55">
        <f t="shared" si="13"/>
        <v>0</v>
      </c>
    </row>
    <row r="19" spans="1:46" ht="16" customHeight="1">
      <c r="A19" s="294" t="s">
        <v>46</v>
      </c>
      <c r="B19" s="37" t="s">
        <v>32</v>
      </c>
      <c r="C19" s="38" t="s">
        <v>129</v>
      </c>
      <c r="D19" s="107" t="s">
        <v>34</v>
      </c>
      <c r="E19" s="288" t="s">
        <v>21</v>
      </c>
      <c r="F19" s="107" t="s">
        <v>36</v>
      </c>
      <c r="G19" s="291" t="s">
        <v>36</v>
      </c>
      <c r="H19" s="291" t="s">
        <v>28</v>
      </c>
      <c r="I19" s="291" t="s">
        <v>34</v>
      </c>
      <c r="J19" s="293" t="s">
        <v>21</v>
      </c>
      <c r="K19" s="291" t="s">
        <v>24</v>
      </c>
      <c r="L19" s="107" t="s">
        <v>34</v>
      </c>
      <c r="M19" s="107" t="s">
        <v>28</v>
      </c>
      <c r="N19" s="148" t="s">
        <v>34</v>
      </c>
      <c r="O19" s="293" t="s">
        <v>21</v>
      </c>
      <c r="P19" s="293" t="s">
        <v>21</v>
      </c>
      <c r="Q19" s="293" t="s">
        <v>40</v>
      </c>
      <c r="R19" s="293" t="s">
        <v>24</v>
      </c>
      <c r="S19" s="293" t="s">
        <v>34</v>
      </c>
      <c r="T19" s="293" t="s">
        <v>21</v>
      </c>
      <c r="U19" s="107" t="s">
        <v>41</v>
      </c>
      <c r="V19" s="293" t="s">
        <v>40</v>
      </c>
      <c r="W19" s="107" t="s">
        <v>40</v>
      </c>
      <c r="X19" s="293" t="s">
        <v>21</v>
      </c>
      <c r="Y19" s="107" t="s">
        <v>41</v>
      </c>
      <c r="Z19" s="148" t="s">
        <v>28</v>
      </c>
      <c r="AA19" s="107" t="s">
        <v>34</v>
      </c>
      <c r="AB19" s="143" t="s">
        <v>21</v>
      </c>
      <c r="AC19" s="143" t="s">
        <v>21</v>
      </c>
      <c r="AD19" s="107" t="s">
        <v>24</v>
      </c>
      <c r="AE19" s="293" t="s">
        <v>34</v>
      </c>
      <c r="AF19" s="99">
        <f t="shared" si="15"/>
        <v>8</v>
      </c>
      <c r="AG19" s="100">
        <f t="shared" si="3"/>
        <v>0</v>
      </c>
      <c r="AH19" s="101">
        <f t="shared" si="4"/>
        <v>6</v>
      </c>
      <c r="AI19" s="104" t="s">
        <v>48</v>
      </c>
      <c r="AJ19" s="98"/>
      <c r="AK19" s="55">
        <f t="shared" si="5"/>
        <v>0</v>
      </c>
      <c r="AL19" s="55">
        <f t="shared" si="6"/>
        <v>8</v>
      </c>
      <c r="AM19" s="55">
        <f t="shared" si="7"/>
        <v>3</v>
      </c>
      <c r="AN19" s="55">
        <f t="shared" si="8"/>
        <v>3</v>
      </c>
      <c r="AO19">
        <f t="shared" si="9"/>
        <v>0</v>
      </c>
      <c r="AP19" s="55">
        <f t="shared" si="14"/>
        <v>3</v>
      </c>
      <c r="AQ19" s="55">
        <f t="shared" si="10"/>
        <v>0</v>
      </c>
      <c r="AR19" s="55">
        <f t="shared" si="11"/>
        <v>2</v>
      </c>
      <c r="AS19" s="55">
        <f t="shared" si="12"/>
        <v>2</v>
      </c>
      <c r="AT19" s="55">
        <f t="shared" si="13"/>
        <v>0</v>
      </c>
    </row>
    <row r="20" spans="1:46" ht="16" customHeight="1">
      <c r="A20" s="294" t="s">
        <v>46</v>
      </c>
      <c r="B20" s="37" t="s">
        <v>32</v>
      </c>
      <c r="C20" s="39" t="s">
        <v>196</v>
      </c>
      <c r="D20" s="288" t="s">
        <v>40</v>
      </c>
      <c r="E20" s="288" t="s">
        <v>28</v>
      </c>
      <c r="F20" s="293" t="s">
        <v>34</v>
      </c>
      <c r="G20" s="291" t="s">
        <v>21</v>
      </c>
      <c r="H20" s="292" t="s">
        <v>21</v>
      </c>
      <c r="I20" s="291" t="s">
        <v>28</v>
      </c>
      <c r="J20" s="291" t="s">
        <v>34</v>
      </c>
      <c r="K20" s="291" t="s">
        <v>21</v>
      </c>
      <c r="L20" s="107" t="s">
        <v>36</v>
      </c>
      <c r="M20" s="107" t="s">
        <v>21</v>
      </c>
      <c r="N20" s="148" t="s">
        <v>40</v>
      </c>
      <c r="O20" s="293" t="s">
        <v>36</v>
      </c>
      <c r="P20" s="293" t="s">
        <v>28</v>
      </c>
      <c r="Q20" s="293" t="s">
        <v>34</v>
      </c>
      <c r="R20" s="293" t="s">
        <v>21</v>
      </c>
      <c r="S20" s="293" t="s">
        <v>40</v>
      </c>
      <c r="T20" s="293" t="s">
        <v>36</v>
      </c>
      <c r="U20" s="107" t="s">
        <v>21</v>
      </c>
      <c r="V20" s="293" t="s">
        <v>41</v>
      </c>
      <c r="W20" s="293" t="s">
        <v>41</v>
      </c>
      <c r="X20" s="293" t="s">
        <v>42</v>
      </c>
      <c r="Y20" s="107" t="s">
        <v>42</v>
      </c>
      <c r="Z20" s="149" t="s">
        <v>21</v>
      </c>
      <c r="AA20" s="293" t="s">
        <v>21</v>
      </c>
      <c r="AB20" s="293" t="s">
        <v>41</v>
      </c>
      <c r="AC20" s="107" t="s">
        <v>40</v>
      </c>
      <c r="AD20" s="107" t="s">
        <v>28</v>
      </c>
      <c r="AE20" s="293" t="s">
        <v>34</v>
      </c>
      <c r="AF20" s="99">
        <f t="shared" si="15"/>
        <v>8</v>
      </c>
      <c r="AG20" s="100">
        <f t="shared" si="3"/>
        <v>0</v>
      </c>
      <c r="AH20" s="101">
        <f t="shared" si="4"/>
        <v>4</v>
      </c>
      <c r="AI20" s="104" t="s">
        <v>189</v>
      </c>
      <c r="AK20" s="55">
        <f t="shared" si="5"/>
        <v>0</v>
      </c>
      <c r="AL20" s="55">
        <f t="shared" si="6"/>
        <v>8</v>
      </c>
      <c r="AM20" s="55">
        <f t="shared" si="7"/>
        <v>0</v>
      </c>
      <c r="AN20" s="55">
        <f t="shared" si="8"/>
        <v>4</v>
      </c>
      <c r="AO20">
        <f t="shared" si="9"/>
        <v>0</v>
      </c>
      <c r="AP20" s="55">
        <f t="shared" si="14"/>
        <v>4</v>
      </c>
      <c r="AQ20" s="55">
        <f t="shared" si="10"/>
        <v>2</v>
      </c>
      <c r="AR20" s="55">
        <f t="shared" si="11"/>
        <v>3</v>
      </c>
      <c r="AS20" s="55">
        <f t="shared" si="12"/>
        <v>3</v>
      </c>
      <c r="AT20" s="55">
        <f t="shared" si="13"/>
        <v>0</v>
      </c>
    </row>
    <row r="21" spans="1:46" ht="16" customHeight="1">
      <c r="A21" s="294" t="s">
        <v>46</v>
      </c>
      <c r="B21" s="37" t="s">
        <v>32</v>
      </c>
      <c r="C21" s="39" t="s">
        <v>197</v>
      </c>
      <c r="D21" s="288" t="s">
        <v>42</v>
      </c>
      <c r="E21" s="288" t="s">
        <v>24</v>
      </c>
      <c r="F21" s="291" t="s">
        <v>34</v>
      </c>
      <c r="G21" s="291" t="s">
        <v>21</v>
      </c>
      <c r="H21" s="291" t="s">
        <v>40</v>
      </c>
      <c r="I21" s="291" t="s">
        <v>24</v>
      </c>
      <c r="J21" s="291" t="s">
        <v>34</v>
      </c>
      <c r="K21" s="291" t="s">
        <v>21</v>
      </c>
      <c r="L21" s="107" t="s">
        <v>40</v>
      </c>
      <c r="M21" s="107" t="s">
        <v>40</v>
      </c>
      <c r="N21" s="149" t="s">
        <v>21</v>
      </c>
      <c r="O21" s="292" t="s">
        <v>21</v>
      </c>
      <c r="P21" s="293" t="s">
        <v>40</v>
      </c>
      <c r="Q21" s="293" t="s">
        <v>42</v>
      </c>
      <c r="R21" s="293" t="s">
        <v>40</v>
      </c>
      <c r="S21" s="293" t="s">
        <v>21</v>
      </c>
      <c r="T21" s="293" t="s">
        <v>40</v>
      </c>
      <c r="U21" s="107" t="s">
        <v>42</v>
      </c>
      <c r="V21" s="293" t="s">
        <v>24</v>
      </c>
      <c r="W21" s="293" t="s">
        <v>34</v>
      </c>
      <c r="X21" s="293" t="s">
        <v>21</v>
      </c>
      <c r="Y21" s="107" t="s">
        <v>24</v>
      </c>
      <c r="Z21" s="148" t="s">
        <v>34</v>
      </c>
      <c r="AA21" s="293" t="s">
        <v>21</v>
      </c>
      <c r="AB21" s="293" t="s">
        <v>42</v>
      </c>
      <c r="AC21" s="107" t="s">
        <v>24</v>
      </c>
      <c r="AD21" s="107" t="s">
        <v>34</v>
      </c>
      <c r="AE21" s="293" t="s">
        <v>21</v>
      </c>
      <c r="AF21" s="99">
        <f t="shared" si="15"/>
        <v>8</v>
      </c>
      <c r="AG21" s="100">
        <f t="shared" si="3"/>
        <v>0</v>
      </c>
      <c r="AH21" s="101">
        <f t="shared" si="4"/>
        <v>5</v>
      </c>
      <c r="AI21" s="104" t="s">
        <v>48</v>
      </c>
      <c r="AJ21" s="98"/>
      <c r="AK21" s="55">
        <f t="shared" si="5"/>
        <v>0</v>
      </c>
      <c r="AL21" s="55">
        <f t="shared" si="6"/>
        <v>8</v>
      </c>
      <c r="AM21" s="55">
        <f t="shared" si="7"/>
        <v>5</v>
      </c>
      <c r="AN21" s="55">
        <f t="shared" si="8"/>
        <v>0</v>
      </c>
      <c r="AO21">
        <f t="shared" si="9"/>
        <v>0</v>
      </c>
      <c r="AP21" s="55">
        <f t="shared" si="14"/>
        <v>6</v>
      </c>
      <c r="AQ21" s="55">
        <f t="shared" si="10"/>
        <v>4</v>
      </c>
      <c r="AR21" s="55">
        <f t="shared" si="11"/>
        <v>0</v>
      </c>
      <c r="AS21" s="55">
        <f t="shared" si="12"/>
        <v>0</v>
      </c>
      <c r="AT21" s="55">
        <f t="shared" si="13"/>
        <v>0</v>
      </c>
    </row>
    <row r="22" spans="1:46" ht="14">
      <c r="A22" s="294"/>
      <c r="B22" s="37"/>
      <c r="C22" s="39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1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11"/>
      <c r="AA22" s="201"/>
      <c r="AB22" s="201"/>
      <c r="AC22" s="201"/>
      <c r="AD22" s="201"/>
      <c r="AE22" s="201"/>
      <c r="AF22" s="99">
        <f t="shared" si="2"/>
        <v>0</v>
      </c>
      <c r="AG22" s="100">
        <f t="shared" si="3"/>
        <v>0</v>
      </c>
      <c r="AH22" s="101">
        <f t="shared" si="4"/>
        <v>0</v>
      </c>
      <c r="AI22" s="104"/>
      <c r="AJ22" s="98"/>
      <c r="AK22" s="55">
        <f t="shared" si="5"/>
        <v>0</v>
      </c>
      <c r="AL22" s="55">
        <f t="shared" si="6"/>
        <v>0</v>
      </c>
      <c r="AM22" s="55">
        <f t="shared" si="7"/>
        <v>0</v>
      </c>
      <c r="AN22" s="55">
        <f t="shared" si="8"/>
        <v>0</v>
      </c>
      <c r="AO22">
        <f t="shared" si="9"/>
        <v>0</v>
      </c>
      <c r="AP22" s="55">
        <f t="shared" si="14"/>
        <v>0</v>
      </c>
      <c r="AQ22" s="55">
        <f t="shared" si="10"/>
        <v>0</v>
      </c>
      <c r="AR22" s="55">
        <f t="shared" si="11"/>
        <v>0</v>
      </c>
      <c r="AS22" s="55">
        <f t="shared" si="12"/>
        <v>0</v>
      </c>
      <c r="AT22" s="55">
        <f t="shared" si="13"/>
        <v>0</v>
      </c>
    </row>
    <row r="23" spans="1:46" ht="14">
      <c r="A23" s="19"/>
      <c r="B23" s="295"/>
      <c r="C23" s="39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1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99">
        <f>SUM(AL25)</f>
        <v>0</v>
      </c>
      <c r="AG23" s="100">
        <f t="shared" si="3"/>
        <v>0</v>
      </c>
      <c r="AH23" s="101">
        <f>SUM(AM25:AN25)</f>
        <v>0</v>
      </c>
      <c r="AI23" s="228"/>
      <c r="AJ23" s="98"/>
      <c r="AK23" s="55"/>
      <c r="AL23" s="55">
        <f t="shared" si="6"/>
        <v>0</v>
      </c>
      <c r="AM23" s="55">
        <f t="shared" si="7"/>
        <v>0</v>
      </c>
      <c r="AN23" s="55">
        <f t="shared" si="8"/>
        <v>0</v>
      </c>
      <c r="AO23">
        <f t="shared" si="9"/>
        <v>0</v>
      </c>
    </row>
    <row r="24" spans="1:46" ht="14">
      <c r="A24" s="1258" t="s">
        <v>62</v>
      </c>
      <c r="B24" s="1258"/>
      <c r="C24" s="1258"/>
      <c r="D24" s="65"/>
      <c r="E24" s="46"/>
      <c r="F24" s="47"/>
      <c r="G24" s="48"/>
      <c r="H24" s="46"/>
      <c r="I24" s="63"/>
      <c r="J24" s="64"/>
      <c r="K24" s="65"/>
      <c r="L24" s="66"/>
      <c r="M24" s="46"/>
      <c r="N24" s="46"/>
      <c r="O24" s="67"/>
      <c r="P24" s="193"/>
      <c r="Q24" s="79"/>
      <c r="R24" s="65"/>
      <c r="S24" s="46"/>
      <c r="T24" s="46"/>
      <c r="U24" s="46"/>
      <c r="V24" s="46"/>
      <c r="W24" s="46"/>
      <c r="X24" s="81"/>
      <c r="Y24" s="46"/>
      <c r="Z24" s="46"/>
      <c r="AA24" s="46"/>
      <c r="AB24" s="67"/>
      <c r="AC24" s="46"/>
      <c r="AD24" s="107"/>
      <c r="AE24" s="89"/>
      <c r="AF24" s="108"/>
      <c r="AG24" s="109"/>
      <c r="AH24" s="110"/>
      <c r="AI24" s="111"/>
      <c r="AJ24" s="98"/>
      <c r="AK24" s="55">
        <f>COUNTIF(D23:AE23,"日")</f>
        <v>0</v>
      </c>
      <c r="AL24" s="55">
        <f t="shared" si="6"/>
        <v>0</v>
      </c>
      <c r="AM24" s="55">
        <f t="shared" si="7"/>
        <v>0</v>
      </c>
      <c r="AN24" s="55">
        <f t="shared" si="8"/>
        <v>0</v>
      </c>
      <c r="AO24">
        <f t="shared" si="9"/>
        <v>0</v>
      </c>
    </row>
    <row r="25" spans="1:46" ht="13.5" customHeight="1">
      <c r="A25" s="1259" t="s">
        <v>63</v>
      </c>
      <c r="B25" s="1259"/>
      <c r="C25" s="49"/>
      <c r="D25" s="1292"/>
      <c r="E25" s="1290"/>
      <c r="F25" s="1290"/>
      <c r="G25" s="1311"/>
      <c r="H25" s="1344"/>
      <c r="I25" s="1290"/>
      <c r="J25" s="1290"/>
      <c r="K25" s="1290"/>
      <c r="L25" s="1290"/>
      <c r="M25" s="1290"/>
      <c r="N25" s="1311"/>
      <c r="O25" s="1290"/>
      <c r="P25" s="1290"/>
      <c r="Q25" s="1311"/>
      <c r="R25" s="1291"/>
      <c r="S25" s="1290"/>
      <c r="T25" s="1290"/>
      <c r="U25" s="1290"/>
      <c r="V25" s="1290"/>
      <c r="W25" s="1290"/>
      <c r="X25" s="1290"/>
      <c r="Y25" s="1290" t="s">
        <v>67</v>
      </c>
      <c r="Z25" s="1290" t="s">
        <v>84</v>
      </c>
      <c r="AA25" s="1290"/>
      <c r="AB25" s="1290"/>
      <c r="AC25" s="1349"/>
      <c r="AD25" s="1290"/>
      <c r="AE25" s="1290"/>
      <c r="AF25" s="1333"/>
      <c r="AG25" s="1334"/>
      <c r="AH25" s="1334"/>
      <c r="AI25" s="1335"/>
      <c r="AL25" s="55">
        <f t="shared" si="6"/>
        <v>0</v>
      </c>
      <c r="AM25" s="55">
        <f t="shared" si="7"/>
        <v>0</v>
      </c>
      <c r="AN25" s="55">
        <f t="shared" si="8"/>
        <v>0</v>
      </c>
      <c r="AO25">
        <f t="shared" si="9"/>
        <v>0</v>
      </c>
    </row>
    <row r="26" spans="1:46" ht="14">
      <c r="A26" s="1259"/>
      <c r="B26" s="1259"/>
      <c r="C26" s="49"/>
      <c r="D26" s="1292"/>
      <c r="E26" s="1290"/>
      <c r="F26" s="1290"/>
      <c r="G26" s="1311"/>
      <c r="H26" s="1290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297"/>
      <c r="AD26" s="1290"/>
      <c r="AE26" s="1290"/>
      <c r="AF26" s="1336"/>
      <c r="AG26" s="1337"/>
      <c r="AH26" s="1337"/>
      <c r="AI26" s="1338"/>
      <c r="AL26" s="55">
        <f t="shared" si="6"/>
        <v>0</v>
      </c>
      <c r="AM26" s="55">
        <f t="shared" si="7"/>
        <v>0</v>
      </c>
      <c r="AN26" s="55">
        <f t="shared" si="8"/>
        <v>0</v>
      </c>
      <c r="AO26">
        <f t="shared" si="9"/>
        <v>0</v>
      </c>
    </row>
    <row r="27" spans="1:46" ht="14">
      <c r="A27" s="1259"/>
      <c r="B27" s="1259"/>
      <c r="C27" s="21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36"/>
      <c r="AG27" s="1337"/>
      <c r="AH27" s="1337"/>
      <c r="AI27" s="1338"/>
      <c r="AL27" s="55">
        <f t="shared" si="6"/>
        <v>0</v>
      </c>
      <c r="AM27" s="55">
        <f t="shared" si="7"/>
        <v>0</v>
      </c>
      <c r="AN27" s="55">
        <f t="shared" si="8"/>
        <v>0</v>
      </c>
      <c r="AO27">
        <f t="shared" si="9"/>
        <v>0</v>
      </c>
    </row>
    <row r="28" spans="1:46" ht="14">
      <c r="A28" s="1259"/>
      <c r="B28" s="1259"/>
      <c r="C28" s="50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36"/>
      <c r="AG28" s="1337"/>
      <c r="AH28" s="1337"/>
      <c r="AI28" s="1338"/>
    </row>
    <row r="29" spans="1:46" ht="14">
      <c r="A29" s="1259"/>
      <c r="B29" s="1259"/>
      <c r="C29" s="5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36"/>
      <c r="AG29" s="1337"/>
      <c r="AH29" s="1337"/>
      <c r="AI29" s="1338"/>
    </row>
    <row r="30" spans="1:46" ht="14">
      <c r="A30" s="1259"/>
      <c r="B30" s="1259"/>
      <c r="C30" s="52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39"/>
      <c r="AG30" s="1340"/>
      <c r="AH30" s="1340"/>
      <c r="AI30" s="1341"/>
    </row>
    <row r="31" spans="1:46" ht="14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46" ht="14">
      <c r="C32" s="54">
        <v>0.27083333333333298</v>
      </c>
      <c r="D32" s="55">
        <f t="shared" ref="D32:AE32" si="16">COUNTIF(D7:D22,"6：30")</f>
        <v>0</v>
      </c>
      <c r="E32" s="55">
        <f t="shared" si="16"/>
        <v>0</v>
      </c>
      <c r="F32" s="55">
        <f t="shared" si="16"/>
        <v>0</v>
      </c>
      <c r="G32" s="55">
        <f t="shared" si="16"/>
        <v>0</v>
      </c>
      <c r="H32" s="55">
        <f t="shared" si="16"/>
        <v>0</v>
      </c>
      <c r="I32" s="55">
        <f t="shared" si="16"/>
        <v>0</v>
      </c>
      <c r="J32" s="55">
        <f t="shared" si="16"/>
        <v>0</v>
      </c>
      <c r="K32" s="55">
        <f t="shared" si="16"/>
        <v>0</v>
      </c>
      <c r="L32" s="55">
        <f t="shared" si="16"/>
        <v>0</v>
      </c>
      <c r="M32" s="55">
        <f t="shared" si="16"/>
        <v>0</v>
      </c>
      <c r="N32" s="55">
        <f t="shared" si="16"/>
        <v>0</v>
      </c>
      <c r="O32" s="55">
        <f t="shared" si="16"/>
        <v>0</v>
      </c>
      <c r="P32" s="55">
        <f t="shared" si="16"/>
        <v>0</v>
      </c>
      <c r="Q32" s="55">
        <f t="shared" si="16"/>
        <v>0</v>
      </c>
      <c r="R32" s="55">
        <f t="shared" si="16"/>
        <v>0</v>
      </c>
      <c r="S32" s="55">
        <f t="shared" si="16"/>
        <v>0</v>
      </c>
      <c r="T32" s="55">
        <f t="shared" si="16"/>
        <v>0</v>
      </c>
      <c r="U32" s="55">
        <f t="shared" si="16"/>
        <v>0</v>
      </c>
      <c r="V32" s="55">
        <f t="shared" si="16"/>
        <v>0</v>
      </c>
      <c r="W32" s="55">
        <f t="shared" si="16"/>
        <v>0</v>
      </c>
      <c r="X32" s="55">
        <f t="shared" si="16"/>
        <v>0</v>
      </c>
      <c r="Y32" s="55">
        <f t="shared" si="16"/>
        <v>0</v>
      </c>
      <c r="Z32" s="55">
        <f t="shared" si="16"/>
        <v>0</v>
      </c>
      <c r="AA32" s="55">
        <f t="shared" si="16"/>
        <v>0</v>
      </c>
      <c r="AB32" s="55">
        <f t="shared" si="16"/>
        <v>0</v>
      </c>
      <c r="AC32" s="55">
        <f t="shared" si="16"/>
        <v>0</v>
      </c>
      <c r="AD32" s="55">
        <f t="shared" si="16"/>
        <v>0</v>
      </c>
      <c r="AE32" s="55">
        <f t="shared" si="16"/>
        <v>0</v>
      </c>
    </row>
    <row r="33" spans="1:46" ht="14">
      <c r="C33" s="54">
        <v>0.41666666666666702</v>
      </c>
      <c r="D33" s="55">
        <f t="shared" ref="D33:AE33" si="17">COUNTIF(D8:D23,"10:00")</f>
        <v>0</v>
      </c>
      <c r="E33" s="55">
        <f t="shared" si="17"/>
        <v>0</v>
      </c>
      <c r="F33" s="55">
        <f t="shared" si="17"/>
        <v>0</v>
      </c>
      <c r="G33" s="55">
        <f t="shared" si="17"/>
        <v>0</v>
      </c>
      <c r="H33" s="55">
        <f t="shared" si="17"/>
        <v>0</v>
      </c>
      <c r="I33" s="55">
        <f t="shared" si="17"/>
        <v>0</v>
      </c>
      <c r="J33" s="55">
        <f t="shared" si="17"/>
        <v>0</v>
      </c>
      <c r="K33" s="55">
        <f t="shared" si="17"/>
        <v>0</v>
      </c>
      <c r="L33" s="55">
        <f t="shared" si="17"/>
        <v>0</v>
      </c>
      <c r="M33" s="55">
        <f t="shared" si="17"/>
        <v>0</v>
      </c>
      <c r="N33" s="55">
        <f t="shared" si="17"/>
        <v>0</v>
      </c>
      <c r="O33" s="55">
        <f t="shared" si="17"/>
        <v>0</v>
      </c>
      <c r="P33" s="55">
        <f t="shared" si="17"/>
        <v>0</v>
      </c>
      <c r="Q33" s="55">
        <f t="shared" si="17"/>
        <v>0</v>
      </c>
      <c r="R33" s="55">
        <f t="shared" si="17"/>
        <v>0</v>
      </c>
      <c r="S33" s="55">
        <f t="shared" si="17"/>
        <v>0</v>
      </c>
      <c r="T33" s="55">
        <f t="shared" si="17"/>
        <v>0</v>
      </c>
      <c r="U33" s="55">
        <f t="shared" si="17"/>
        <v>0</v>
      </c>
      <c r="V33" s="55">
        <f t="shared" si="17"/>
        <v>0</v>
      </c>
      <c r="W33" s="55">
        <f t="shared" si="17"/>
        <v>0</v>
      </c>
      <c r="X33" s="55">
        <f t="shared" si="17"/>
        <v>0</v>
      </c>
      <c r="Y33" s="55">
        <f t="shared" si="17"/>
        <v>0</v>
      </c>
      <c r="Z33" s="55">
        <f t="shared" si="17"/>
        <v>0</v>
      </c>
      <c r="AA33" s="55">
        <f t="shared" si="17"/>
        <v>0</v>
      </c>
      <c r="AB33" s="55">
        <f t="shared" si="17"/>
        <v>0</v>
      </c>
      <c r="AC33" s="55">
        <f t="shared" si="17"/>
        <v>0</v>
      </c>
      <c r="AD33" s="55">
        <f t="shared" si="17"/>
        <v>0</v>
      </c>
      <c r="AE33" s="55">
        <f t="shared" si="17"/>
        <v>0</v>
      </c>
    </row>
    <row r="34" spans="1:46" ht="14">
      <c r="C34" t="s">
        <v>69</v>
      </c>
      <c r="D34" s="55">
        <f t="shared" ref="D34:AE34" si="18">COUNTIF(D8:D24,"2早")</f>
        <v>1</v>
      </c>
      <c r="E34" s="55">
        <f t="shared" si="18"/>
        <v>1</v>
      </c>
      <c r="F34" s="55">
        <f t="shared" si="18"/>
        <v>1</v>
      </c>
      <c r="G34" s="55">
        <f t="shared" si="18"/>
        <v>1</v>
      </c>
      <c r="H34" s="55">
        <f t="shared" si="18"/>
        <v>1</v>
      </c>
      <c r="I34" s="55">
        <f t="shared" si="18"/>
        <v>1</v>
      </c>
      <c r="J34" s="55">
        <f t="shared" si="18"/>
        <v>1</v>
      </c>
      <c r="K34" s="55">
        <f t="shared" si="18"/>
        <v>1</v>
      </c>
      <c r="L34" s="55">
        <f t="shared" si="18"/>
        <v>1</v>
      </c>
      <c r="M34" s="55">
        <f t="shared" si="18"/>
        <v>1</v>
      </c>
      <c r="N34" s="55">
        <f t="shared" si="18"/>
        <v>1</v>
      </c>
      <c r="O34" s="55">
        <f t="shared" si="18"/>
        <v>1</v>
      </c>
      <c r="P34" s="55">
        <f t="shared" si="18"/>
        <v>1</v>
      </c>
      <c r="Q34" s="55">
        <f t="shared" si="18"/>
        <v>1</v>
      </c>
      <c r="R34" s="55">
        <f t="shared" si="18"/>
        <v>1</v>
      </c>
      <c r="S34" s="55">
        <f t="shared" si="18"/>
        <v>1</v>
      </c>
      <c r="T34" s="55">
        <f t="shared" si="18"/>
        <v>1</v>
      </c>
      <c r="U34" s="55">
        <f t="shared" si="18"/>
        <v>1</v>
      </c>
      <c r="V34" s="55">
        <f t="shared" si="18"/>
        <v>1</v>
      </c>
      <c r="W34" s="55">
        <f t="shared" si="18"/>
        <v>1</v>
      </c>
      <c r="X34" s="55">
        <f t="shared" si="18"/>
        <v>1</v>
      </c>
      <c r="Y34" s="55">
        <f t="shared" si="18"/>
        <v>1</v>
      </c>
      <c r="Z34" s="55">
        <f t="shared" si="18"/>
        <v>1</v>
      </c>
      <c r="AA34" s="55">
        <f t="shared" si="18"/>
        <v>1</v>
      </c>
      <c r="AB34" s="55">
        <f t="shared" si="18"/>
        <v>1</v>
      </c>
      <c r="AC34" s="55">
        <f t="shared" si="18"/>
        <v>1</v>
      </c>
      <c r="AD34" s="55">
        <f t="shared" si="18"/>
        <v>1</v>
      </c>
      <c r="AE34" s="55">
        <f t="shared" si="18"/>
        <v>1</v>
      </c>
    </row>
    <row r="35" spans="1:46" ht="14">
      <c r="C35" t="s">
        <v>42</v>
      </c>
      <c r="D35" s="55">
        <f t="shared" ref="D35:AE35" si="19">COUNTIF(D8:D23,"2オ")</f>
        <v>1</v>
      </c>
      <c r="E35" s="55">
        <f t="shared" si="19"/>
        <v>1</v>
      </c>
      <c r="F35" s="55">
        <f t="shared" si="19"/>
        <v>1</v>
      </c>
      <c r="G35" s="55">
        <f t="shared" si="19"/>
        <v>1</v>
      </c>
      <c r="H35" s="55">
        <f t="shared" si="19"/>
        <v>1</v>
      </c>
      <c r="I35" s="55">
        <f t="shared" si="19"/>
        <v>1</v>
      </c>
      <c r="J35" s="55">
        <f t="shared" si="19"/>
        <v>1</v>
      </c>
      <c r="K35" s="55">
        <f t="shared" si="19"/>
        <v>1</v>
      </c>
      <c r="L35" s="55">
        <f t="shared" si="19"/>
        <v>1</v>
      </c>
      <c r="M35" s="55">
        <f t="shared" si="19"/>
        <v>1</v>
      </c>
      <c r="N35" s="55">
        <f t="shared" si="19"/>
        <v>1</v>
      </c>
      <c r="O35" s="55">
        <f t="shared" si="19"/>
        <v>1</v>
      </c>
      <c r="P35" s="55">
        <f t="shared" si="19"/>
        <v>1</v>
      </c>
      <c r="Q35" s="55">
        <f t="shared" si="19"/>
        <v>1</v>
      </c>
      <c r="R35" s="55">
        <f t="shared" si="19"/>
        <v>1</v>
      </c>
      <c r="S35" s="55">
        <f t="shared" si="19"/>
        <v>1</v>
      </c>
      <c r="T35" s="55">
        <f t="shared" si="19"/>
        <v>1</v>
      </c>
      <c r="U35" s="55">
        <f t="shared" si="19"/>
        <v>1</v>
      </c>
      <c r="V35" s="55">
        <f t="shared" si="19"/>
        <v>1</v>
      </c>
      <c r="W35" s="55">
        <f t="shared" si="19"/>
        <v>1</v>
      </c>
      <c r="X35" s="55">
        <f t="shared" si="19"/>
        <v>1</v>
      </c>
      <c r="Y35" s="55">
        <f t="shared" si="19"/>
        <v>1</v>
      </c>
      <c r="Z35" s="55">
        <f t="shared" si="19"/>
        <v>1</v>
      </c>
      <c r="AA35" s="55">
        <f t="shared" si="19"/>
        <v>1</v>
      </c>
      <c r="AB35" s="55">
        <f t="shared" si="19"/>
        <v>1</v>
      </c>
      <c r="AC35" s="55">
        <f t="shared" si="19"/>
        <v>1</v>
      </c>
      <c r="AD35" s="55">
        <f t="shared" si="19"/>
        <v>1</v>
      </c>
      <c r="AE35" s="55">
        <f t="shared" si="19"/>
        <v>1</v>
      </c>
    </row>
    <row r="36" spans="1:46" ht="14" outlineLevel="1">
      <c r="A36" s="1"/>
      <c r="B36" s="1"/>
      <c r="C36" s="1" t="s">
        <v>24</v>
      </c>
      <c r="D36" s="55">
        <f t="shared" ref="D36:AE36" si="20">COUNTIF(D8:D23,"2－")</f>
        <v>1</v>
      </c>
      <c r="E36" s="55">
        <f t="shared" si="20"/>
        <v>1</v>
      </c>
      <c r="F36" s="55">
        <f t="shared" si="20"/>
        <v>1</v>
      </c>
      <c r="G36" s="55">
        <f t="shared" si="20"/>
        <v>1</v>
      </c>
      <c r="H36" s="55">
        <f t="shared" si="20"/>
        <v>1</v>
      </c>
      <c r="I36" s="55">
        <f t="shared" si="20"/>
        <v>1</v>
      </c>
      <c r="J36" s="55">
        <f t="shared" si="20"/>
        <v>1</v>
      </c>
      <c r="K36" s="55">
        <f t="shared" si="20"/>
        <v>1</v>
      </c>
      <c r="L36" s="55">
        <f t="shared" si="20"/>
        <v>1</v>
      </c>
      <c r="M36" s="55">
        <f t="shared" si="20"/>
        <v>1</v>
      </c>
      <c r="N36" s="55">
        <f t="shared" si="20"/>
        <v>1</v>
      </c>
      <c r="O36" s="55">
        <f t="shared" si="20"/>
        <v>1</v>
      </c>
      <c r="P36" s="55">
        <f t="shared" si="20"/>
        <v>1</v>
      </c>
      <c r="Q36" s="55">
        <f t="shared" si="20"/>
        <v>1</v>
      </c>
      <c r="R36" s="55">
        <f t="shared" si="20"/>
        <v>1</v>
      </c>
      <c r="S36" s="55">
        <f t="shared" si="20"/>
        <v>1</v>
      </c>
      <c r="T36" s="55">
        <f t="shared" si="20"/>
        <v>1</v>
      </c>
      <c r="U36" s="55">
        <f t="shared" si="20"/>
        <v>1</v>
      </c>
      <c r="V36" s="55">
        <f t="shared" si="20"/>
        <v>1</v>
      </c>
      <c r="W36" s="55">
        <f t="shared" si="20"/>
        <v>1</v>
      </c>
      <c r="X36" s="55">
        <f t="shared" si="20"/>
        <v>1</v>
      </c>
      <c r="Y36" s="55">
        <f t="shared" si="20"/>
        <v>1</v>
      </c>
      <c r="Z36" s="55">
        <f t="shared" si="20"/>
        <v>1</v>
      </c>
      <c r="AA36" s="55">
        <f t="shared" si="20"/>
        <v>1</v>
      </c>
      <c r="AB36" s="55">
        <f t="shared" si="20"/>
        <v>1</v>
      </c>
      <c r="AC36" s="55">
        <f t="shared" si="20"/>
        <v>1</v>
      </c>
      <c r="AD36" s="55">
        <f t="shared" si="20"/>
        <v>1</v>
      </c>
      <c r="AE36" s="55">
        <f t="shared" si="20"/>
        <v>1</v>
      </c>
      <c r="AG36" s="1"/>
      <c r="AH36" s="1"/>
      <c r="AI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1" customFormat="1" ht="14" outlineLevel="1">
      <c r="C37" s="1" t="s">
        <v>41</v>
      </c>
      <c r="D37" s="55">
        <f t="shared" ref="D37:AE37" si="21">COUNTIF(D8:D23,"3早")</f>
        <v>1</v>
      </c>
      <c r="E37" s="55">
        <f t="shared" si="21"/>
        <v>1</v>
      </c>
      <c r="F37" s="55">
        <f t="shared" si="21"/>
        <v>1</v>
      </c>
      <c r="G37" s="55">
        <f t="shared" si="21"/>
        <v>1</v>
      </c>
      <c r="H37" s="55">
        <f t="shared" si="21"/>
        <v>1</v>
      </c>
      <c r="I37" s="55">
        <f t="shared" si="21"/>
        <v>1</v>
      </c>
      <c r="J37" s="55">
        <f t="shared" si="21"/>
        <v>1</v>
      </c>
      <c r="K37" s="55">
        <f t="shared" si="21"/>
        <v>1</v>
      </c>
      <c r="L37" s="55">
        <f t="shared" si="21"/>
        <v>1</v>
      </c>
      <c r="M37" s="55">
        <f t="shared" si="21"/>
        <v>1</v>
      </c>
      <c r="N37" s="55">
        <f t="shared" si="21"/>
        <v>1</v>
      </c>
      <c r="O37" s="55">
        <f t="shared" si="21"/>
        <v>1</v>
      </c>
      <c r="P37" s="55">
        <f t="shared" si="21"/>
        <v>1</v>
      </c>
      <c r="Q37" s="55">
        <f t="shared" si="21"/>
        <v>1</v>
      </c>
      <c r="R37" s="55">
        <f t="shared" si="21"/>
        <v>1</v>
      </c>
      <c r="S37" s="55">
        <f t="shared" si="21"/>
        <v>1</v>
      </c>
      <c r="T37" s="55">
        <f t="shared" si="21"/>
        <v>1</v>
      </c>
      <c r="U37" s="55">
        <f t="shared" si="21"/>
        <v>1</v>
      </c>
      <c r="V37" s="55">
        <f t="shared" si="21"/>
        <v>1</v>
      </c>
      <c r="W37" s="55">
        <f t="shared" si="21"/>
        <v>1</v>
      </c>
      <c r="X37" s="55">
        <f t="shared" si="21"/>
        <v>1</v>
      </c>
      <c r="Y37" s="55">
        <f t="shared" si="21"/>
        <v>1</v>
      </c>
      <c r="Z37" s="55">
        <f t="shared" si="21"/>
        <v>1</v>
      </c>
      <c r="AA37" s="55">
        <f t="shared" si="21"/>
        <v>1</v>
      </c>
      <c r="AB37" s="55">
        <f t="shared" si="21"/>
        <v>1</v>
      </c>
      <c r="AC37" s="55">
        <f t="shared" si="21"/>
        <v>1</v>
      </c>
      <c r="AD37" s="55">
        <f t="shared" si="21"/>
        <v>1</v>
      </c>
      <c r="AE37" s="55">
        <f t="shared" si="21"/>
        <v>1</v>
      </c>
    </row>
    <row r="38" spans="1:46" s="1" customFormat="1" ht="14" outlineLevel="1">
      <c r="C38" s="1" t="s">
        <v>36</v>
      </c>
      <c r="D38" s="55">
        <f t="shared" ref="D38:AE38" si="22">COUNTIF(D8:D23,"3オ")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1</v>
      </c>
      <c r="K38" s="55">
        <f t="shared" si="22"/>
        <v>1</v>
      </c>
      <c r="L38" s="55">
        <f t="shared" si="22"/>
        <v>1</v>
      </c>
      <c r="M38" s="55">
        <f t="shared" si="22"/>
        <v>1</v>
      </c>
      <c r="N38" s="55">
        <f t="shared" si="22"/>
        <v>1</v>
      </c>
      <c r="O38" s="55">
        <f t="shared" si="22"/>
        <v>1</v>
      </c>
      <c r="P38" s="55">
        <f t="shared" si="22"/>
        <v>1</v>
      </c>
      <c r="Q38" s="55">
        <f t="shared" si="22"/>
        <v>1</v>
      </c>
      <c r="R38" s="55">
        <f t="shared" si="22"/>
        <v>1</v>
      </c>
      <c r="S38" s="55">
        <f t="shared" si="22"/>
        <v>1</v>
      </c>
      <c r="T38" s="55">
        <f t="shared" si="22"/>
        <v>1</v>
      </c>
      <c r="U38" s="55">
        <f t="shared" si="22"/>
        <v>1</v>
      </c>
      <c r="V38" s="55">
        <f t="shared" si="22"/>
        <v>1</v>
      </c>
      <c r="W38" s="55">
        <f t="shared" si="22"/>
        <v>1</v>
      </c>
      <c r="X38" s="55">
        <f t="shared" si="22"/>
        <v>1</v>
      </c>
      <c r="Y38" s="55">
        <f t="shared" si="22"/>
        <v>1</v>
      </c>
      <c r="Z38" s="55">
        <f t="shared" si="22"/>
        <v>1</v>
      </c>
      <c r="AA38" s="55">
        <f t="shared" si="22"/>
        <v>1</v>
      </c>
      <c r="AB38" s="55">
        <f t="shared" si="22"/>
        <v>1</v>
      </c>
      <c r="AC38" s="55">
        <f t="shared" si="22"/>
        <v>1</v>
      </c>
      <c r="AD38" s="55">
        <f t="shared" si="22"/>
        <v>1</v>
      </c>
      <c r="AE38" s="55">
        <f t="shared" si="22"/>
        <v>1</v>
      </c>
    </row>
    <row r="39" spans="1:46" s="1" customFormat="1" ht="14" outlineLevel="1">
      <c r="C39" s="1" t="s">
        <v>28</v>
      </c>
      <c r="D39" s="55">
        <f t="shared" ref="D39:AE39" si="23">COUNTIF(D8:D23,"3－")</f>
        <v>1</v>
      </c>
      <c r="E39" s="55">
        <f t="shared" si="23"/>
        <v>2</v>
      </c>
      <c r="F39" s="55">
        <f t="shared" si="23"/>
        <v>1</v>
      </c>
      <c r="G39" s="55">
        <f t="shared" si="23"/>
        <v>1</v>
      </c>
      <c r="H39" s="55">
        <f t="shared" si="23"/>
        <v>1</v>
      </c>
      <c r="I39" s="55">
        <f t="shared" si="23"/>
        <v>2</v>
      </c>
      <c r="J39" s="55">
        <f t="shared" si="23"/>
        <v>1</v>
      </c>
      <c r="K39" s="55">
        <f t="shared" si="23"/>
        <v>1</v>
      </c>
      <c r="L39" s="55">
        <f t="shared" si="23"/>
        <v>1</v>
      </c>
      <c r="M39" s="55">
        <f t="shared" si="23"/>
        <v>1</v>
      </c>
      <c r="N39" s="55">
        <f t="shared" si="23"/>
        <v>1</v>
      </c>
      <c r="O39" s="55">
        <f t="shared" si="23"/>
        <v>1</v>
      </c>
      <c r="P39" s="55">
        <f t="shared" si="23"/>
        <v>1</v>
      </c>
      <c r="Q39" s="55">
        <f t="shared" si="23"/>
        <v>1</v>
      </c>
      <c r="R39" s="55">
        <f t="shared" si="23"/>
        <v>1</v>
      </c>
      <c r="S39" s="55">
        <f t="shared" si="23"/>
        <v>1</v>
      </c>
      <c r="T39" s="55">
        <f t="shared" si="23"/>
        <v>1</v>
      </c>
      <c r="U39" s="55">
        <f t="shared" si="23"/>
        <v>1</v>
      </c>
      <c r="V39" s="55">
        <f t="shared" si="23"/>
        <v>1</v>
      </c>
      <c r="W39" s="55">
        <f t="shared" si="23"/>
        <v>1</v>
      </c>
      <c r="X39" s="55">
        <f t="shared" si="23"/>
        <v>1</v>
      </c>
      <c r="Y39" s="55">
        <f t="shared" si="23"/>
        <v>1</v>
      </c>
      <c r="Z39" s="55">
        <f t="shared" si="23"/>
        <v>1</v>
      </c>
      <c r="AA39" s="55">
        <f t="shared" si="23"/>
        <v>1</v>
      </c>
      <c r="AB39" s="55">
        <f t="shared" si="23"/>
        <v>1</v>
      </c>
      <c r="AC39" s="55">
        <f t="shared" si="23"/>
        <v>1</v>
      </c>
      <c r="AD39" s="55">
        <f t="shared" si="23"/>
        <v>1</v>
      </c>
      <c r="AE39" s="55">
        <f t="shared" si="23"/>
        <v>1</v>
      </c>
    </row>
    <row r="40" spans="1:46" s="1" customFormat="1" ht="14" outlineLevel="1"/>
    <row r="41" spans="1:46" s="1" customFormat="1" ht="14"/>
    <row r="42" spans="1:46" s="1" customFormat="1" ht="14"/>
    <row r="43" spans="1:46" s="1" customFormat="1" ht="14">
      <c r="AK43"/>
      <c r="AL43"/>
      <c r="AM43"/>
      <c r="AN43"/>
      <c r="AO43"/>
      <c r="AP43"/>
      <c r="AQ43"/>
      <c r="AR43"/>
      <c r="AS43"/>
      <c r="AT43"/>
    </row>
  </sheetData>
  <mergeCells count="47">
    <mergeCell ref="Y1:AE1"/>
    <mergeCell ref="AF1:AI1"/>
    <mergeCell ref="A24:C24"/>
    <mergeCell ref="A4:A7"/>
    <mergeCell ref="B4:B7"/>
    <mergeCell ref="C4:C6"/>
    <mergeCell ref="A2:C2"/>
    <mergeCell ref="E2:J2"/>
    <mergeCell ref="Y2:AE2"/>
    <mergeCell ref="AF2:AI2"/>
    <mergeCell ref="K4:Q4"/>
    <mergeCell ref="R4:X4"/>
    <mergeCell ref="Y4:AE4"/>
    <mergeCell ref="AF4:AH4"/>
    <mergeCell ref="D25:D30"/>
    <mergeCell ref="D4:J4"/>
    <mergeCell ref="E25:E30"/>
    <mergeCell ref="F25:F30"/>
    <mergeCell ref="G25:G30"/>
    <mergeCell ref="H25:H30"/>
    <mergeCell ref="I25:I30"/>
    <mergeCell ref="J25:J30"/>
    <mergeCell ref="Q25:Q30"/>
    <mergeCell ref="R25:R30"/>
    <mergeCell ref="S25:S30"/>
    <mergeCell ref="AD25:AD30"/>
    <mergeCell ref="K25:K30"/>
    <mergeCell ref="L25:L30"/>
    <mergeCell ref="M25:M30"/>
    <mergeCell ref="N25:N30"/>
    <mergeCell ref="O25:O30"/>
    <mergeCell ref="AE25:AE30"/>
    <mergeCell ref="AI4:AI7"/>
    <mergeCell ref="M1:Q2"/>
    <mergeCell ref="A25:B30"/>
    <mergeCell ref="AF25:AI30"/>
    <mergeCell ref="Y25:Y30"/>
    <mergeCell ref="Z25:Z30"/>
    <mergeCell ref="AA25:AA30"/>
    <mergeCell ref="AB25:AB30"/>
    <mergeCell ref="AC25:AC30"/>
    <mergeCell ref="T25:T30"/>
    <mergeCell ref="U25:U30"/>
    <mergeCell ref="V25:V30"/>
    <mergeCell ref="W25:W30"/>
    <mergeCell ref="X25:X30"/>
    <mergeCell ref="P25:P30"/>
  </mergeCells>
  <phoneticPr fontId="114"/>
  <conditionalFormatting sqref="D8">
    <cfRule type="expression" dxfId="6860" priority="382">
      <formula>COUNTIF(D8,"*有*")</formula>
    </cfRule>
  </conditionalFormatting>
  <conditionalFormatting sqref="D20:D21 V20:Z21">
    <cfRule type="expression" dxfId="6859" priority="323">
      <formula>AND(WEEKDAY(D$5)=1)</formula>
    </cfRule>
  </conditionalFormatting>
  <conditionalFormatting sqref="D20:D21">
    <cfRule type="expression" dxfId="6858" priority="312">
      <formula>COUNTIF(D20,"*有*")</formula>
    </cfRule>
    <cfRule type="expression" dxfId="6857" priority="324">
      <formula>COUNTIF(D20,"*有*")</formula>
    </cfRule>
  </conditionalFormatting>
  <conditionalFormatting sqref="D22">
    <cfRule type="expression" dxfId="6856" priority="1042">
      <formula>COUNTIF(D22,"*有*")</formula>
    </cfRule>
    <cfRule type="expression" dxfId="6855" priority="1041">
      <formula>AND(WEEKDAY(D$5)=1)</formula>
    </cfRule>
    <cfRule type="expression" dxfId="6854" priority="1030">
      <formula>COUNTIF(D22,"*有*")</formula>
    </cfRule>
  </conditionalFormatting>
  <conditionalFormatting sqref="D11:E12">
    <cfRule type="expression" dxfId="6853" priority="576" stopIfTrue="1">
      <formula>AND(WEEKDAY(D$5)=1)</formula>
    </cfRule>
  </conditionalFormatting>
  <conditionalFormatting sqref="D18:E19">
    <cfRule type="expression" dxfId="6852" priority="566" stopIfTrue="1">
      <formula>AND(WEEKDAY(D$5)=1)</formula>
    </cfRule>
  </conditionalFormatting>
  <conditionalFormatting sqref="D18:F20">
    <cfRule type="expression" dxfId="6851" priority="643" stopIfTrue="1">
      <formula>AND(WEEKDAY(D$5)=1)</formula>
    </cfRule>
  </conditionalFormatting>
  <conditionalFormatting sqref="D20:G21">
    <cfRule type="expression" dxfId="6850" priority="44" stopIfTrue="1">
      <formula>AND(WEEKDAY(D$5)=1)</formula>
    </cfRule>
  </conditionalFormatting>
  <conditionalFormatting sqref="D21:G21">
    <cfRule type="expression" dxfId="6849" priority="668" stopIfTrue="1">
      <formula>AND(WEEKDAY(D$5)=1)</formula>
    </cfRule>
  </conditionalFormatting>
  <conditionalFormatting sqref="D15:I16">
    <cfRule type="expression" dxfId="6848" priority="657" stopIfTrue="1">
      <formula>AND(WEEKDAY(D$5)=1)</formula>
    </cfRule>
  </conditionalFormatting>
  <conditionalFormatting sqref="D19:I19">
    <cfRule type="expression" dxfId="6847" priority="76" stopIfTrue="1">
      <formula>AND(WEEKDAY(D$5)=1)</formula>
    </cfRule>
  </conditionalFormatting>
  <conditionalFormatting sqref="D20:I20">
    <cfRule type="expression" dxfId="6846" priority="651" stopIfTrue="1">
      <formula>AND(WEEKDAY(D$5)=1)</formula>
    </cfRule>
  </conditionalFormatting>
  <conditionalFormatting sqref="D14:M14">
    <cfRule type="expression" dxfId="6845" priority="588" stopIfTrue="1">
      <formula>AND(WEEKDAY(D$5)=1)</formula>
    </cfRule>
  </conditionalFormatting>
  <conditionalFormatting sqref="D22:Z22">
    <cfRule type="expression" dxfId="6844" priority="1053">
      <formula>AND(WEEKDAY(D$5)=1)</formula>
    </cfRule>
    <cfRule type="expression" dxfId="6843" priority="755" stopIfTrue="1">
      <formula>AND(WEEKDAY(D$5)=1)</formula>
    </cfRule>
  </conditionalFormatting>
  <conditionalFormatting sqref="D23:AC23">
    <cfRule type="expression" dxfId="6842" priority="1409" stopIfTrue="1">
      <formula>AND(WEEKDAY(D$5)=1)</formula>
    </cfRule>
  </conditionalFormatting>
  <conditionalFormatting sqref="D5:AE7">
    <cfRule type="expression" dxfId="6841" priority="669" stopIfTrue="1">
      <formula>AND(WEEKDAY(D$5)=1)</formula>
    </cfRule>
  </conditionalFormatting>
  <conditionalFormatting sqref="D23:AE23">
    <cfRule type="expression" dxfId="6840" priority="1087">
      <formula>AND(WEEKDAY(D$5)=1)</formula>
    </cfRule>
  </conditionalFormatting>
  <conditionalFormatting sqref="E8">
    <cfRule type="expression" dxfId="6839" priority="431" stopIfTrue="1">
      <formula>AND(WEEKDAY(E$5)=1)</formula>
    </cfRule>
  </conditionalFormatting>
  <conditionalFormatting sqref="E10">
    <cfRule type="expression" dxfId="6838" priority="426" stopIfTrue="1">
      <formula>AND(WEEKDAY(E$5)=1)</formula>
    </cfRule>
  </conditionalFormatting>
  <conditionalFormatting sqref="F18">
    <cfRule type="expression" dxfId="6837" priority="611" stopIfTrue="1">
      <formula>AND(WEEKDAY(F$5)=1)</formula>
    </cfRule>
  </conditionalFormatting>
  <conditionalFormatting sqref="F18:F19">
    <cfRule type="expression" dxfId="6836" priority="425" stopIfTrue="1">
      <formula>AND(WEEKDAY(F$5)=1)</formula>
    </cfRule>
  </conditionalFormatting>
  <conditionalFormatting sqref="F14:G15">
    <cfRule type="expression" dxfId="6835" priority="182" stopIfTrue="1">
      <formula>AND(WEEKDAY(F$5)=1)</formula>
    </cfRule>
  </conditionalFormatting>
  <conditionalFormatting sqref="F10:I15">
    <cfRule type="expression" dxfId="6834" priority="180" stopIfTrue="1">
      <formula>AND(WEEKDAY(F$5)=1)</formula>
    </cfRule>
  </conditionalFormatting>
  <conditionalFormatting sqref="F11:I11">
    <cfRule type="expression" dxfId="6833" priority="557" stopIfTrue="1">
      <formula>AND(WEEKDAY(F$5)=1)</formula>
    </cfRule>
  </conditionalFormatting>
  <conditionalFormatting sqref="G17:G21">
    <cfRule type="expression" dxfId="6832" priority="458" stopIfTrue="1">
      <formula>AND(WEEKDAY(G$5)=1)</formula>
    </cfRule>
  </conditionalFormatting>
  <conditionalFormatting sqref="G18:G19">
    <cfRule type="expression" dxfId="6831" priority="661" stopIfTrue="1">
      <formula>AND(WEEKDAY(G$5)=1)</formula>
    </cfRule>
    <cfRule type="expression" dxfId="6830" priority="618" stopIfTrue="1">
      <formula>AND(WEEKDAY(G$5)=1)</formula>
    </cfRule>
  </conditionalFormatting>
  <conditionalFormatting sqref="G9:H9">
    <cfRule type="expression" dxfId="6829" priority="433" stopIfTrue="1">
      <formula>AND(WEEKDAY(G$5)=1)</formula>
    </cfRule>
  </conditionalFormatting>
  <conditionalFormatting sqref="G22:K22">
    <cfRule type="expression" dxfId="6828" priority="872" stopIfTrue="1">
      <formula>AND(WEEKDAY(G$5)=1)</formula>
    </cfRule>
  </conditionalFormatting>
  <conditionalFormatting sqref="G17:O17">
    <cfRule type="expression" dxfId="6827" priority="454" stopIfTrue="1">
      <formula>AND(WEEKDAY(G$5)=1)</formula>
    </cfRule>
  </conditionalFormatting>
  <conditionalFormatting sqref="H16">
    <cfRule type="expression" dxfId="6826" priority="135">
      <formula>AND(WEEKDAY(H$5)=1)</formula>
    </cfRule>
    <cfRule type="expression" dxfId="6825" priority="144">
      <formula>AND(WEEKDAY(H$5)=1)</formula>
    </cfRule>
  </conditionalFormatting>
  <conditionalFormatting sqref="H20:H21">
    <cfRule type="expression" dxfId="6824" priority="170">
      <formula>AND(WEEKDAY(H$5)=1)</formula>
    </cfRule>
    <cfRule type="expression" dxfId="6823" priority="179">
      <formula>AND(WEEKDAY(H$5)=1)</formula>
    </cfRule>
  </conditionalFormatting>
  <conditionalFormatting sqref="H22">
    <cfRule type="expression" dxfId="6822" priority="871">
      <formula>AND(WEEKDAY(H$5)=1)</formula>
    </cfRule>
    <cfRule type="expression" dxfId="6821" priority="880">
      <formula>AND(WEEKDAY(H$5)=1)</formula>
    </cfRule>
  </conditionalFormatting>
  <conditionalFormatting sqref="H12:I12 D13:I16">
    <cfRule type="expression" dxfId="6820" priority="559" stopIfTrue="1">
      <formula>AND(WEEKDAY(D$5)=1)</formula>
    </cfRule>
  </conditionalFormatting>
  <conditionalFormatting sqref="H18:I21">
    <cfRule type="expression" dxfId="6819" priority="385" stopIfTrue="1">
      <formula>AND(WEEKDAY(H$5)=1)</formula>
    </cfRule>
    <cfRule type="expression" dxfId="6818" priority="35" stopIfTrue="1">
      <formula>AND(WEEKDAY(H$5)=1)</formula>
    </cfRule>
  </conditionalFormatting>
  <conditionalFormatting sqref="H20:I21">
    <cfRule type="expression" dxfId="6817" priority="172" stopIfTrue="1">
      <formula>AND(WEEKDAY(H$5)=1)</formula>
    </cfRule>
  </conditionalFormatting>
  <conditionalFormatting sqref="H16:L16">
    <cfRule type="expression" dxfId="6816" priority="126" stopIfTrue="1">
      <formula>AND(WEEKDAY(H$5)=1)</formula>
    </cfRule>
    <cfRule type="expression" dxfId="6815" priority="136" stopIfTrue="1">
      <formula>AND(WEEKDAY(H$5)=1)</formula>
    </cfRule>
  </conditionalFormatting>
  <conditionalFormatting sqref="H16:L17">
    <cfRule type="expression" dxfId="6814" priority="145" stopIfTrue="1">
      <formula>AND(WEEKDAY(H$5)=1)</formula>
    </cfRule>
  </conditionalFormatting>
  <conditionalFormatting sqref="I17">
    <cfRule type="expression" dxfId="6813" priority="600" stopIfTrue="1">
      <formula>AND(WEEKDAY(I$5)=1)</formula>
    </cfRule>
  </conditionalFormatting>
  <conditionalFormatting sqref="I19:I20">
    <cfRule type="expression" dxfId="6812" priority="655" stopIfTrue="1">
      <formula>AND(WEEKDAY(I$5)=1)</formula>
    </cfRule>
  </conditionalFormatting>
  <conditionalFormatting sqref="I20:Z21 L18:T19">
    <cfRule type="expression" dxfId="6811" priority="43" stopIfTrue="1">
      <formula>AND(WEEKDAY(I$5)=1)</formula>
    </cfRule>
  </conditionalFormatting>
  <conditionalFormatting sqref="I21:Z21">
    <cfRule type="expression" dxfId="6810" priority="24" stopIfTrue="1">
      <formula>AND(WEEKDAY(I$5)=1)</formula>
    </cfRule>
  </conditionalFormatting>
  <conditionalFormatting sqref="J16:J20">
    <cfRule type="expression" dxfId="6809" priority="612" stopIfTrue="1">
      <formula>AND(WEEKDAY(J$5)=1)</formula>
    </cfRule>
  </conditionalFormatting>
  <conditionalFormatting sqref="J16:J21">
    <cfRule type="expression" dxfId="6808" priority="128" stopIfTrue="1">
      <formula>AND(WEEKDAY(J$5)=1)</formula>
    </cfRule>
  </conditionalFormatting>
  <conditionalFormatting sqref="J8:K8 Q8:Z8 L8:L9 AA8:AA9 N9:W9 Y9 K9:K11">
    <cfRule type="expression" dxfId="6807" priority="556" stopIfTrue="1">
      <formula>AND(WEEKDAY(J$5)=1)</formula>
    </cfRule>
  </conditionalFormatting>
  <conditionalFormatting sqref="J15:K15 M15">
    <cfRule type="expression" dxfId="6806" priority="606" stopIfTrue="1">
      <formula>AND(WEEKDAY(J$5)=1)</formula>
    </cfRule>
  </conditionalFormatting>
  <conditionalFormatting sqref="J11:N14">
    <cfRule type="expression" dxfId="6805" priority="115" stopIfTrue="1">
      <formula>AND(WEEKDAY(J$5)=1)</formula>
    </cfRule>
  </conditionalFormatting>
  <conditionalFormatting sqref="J8:P8">
    <cfRule type="expression" dxfId="6804" priority="304" stopIfTrue="1">
      <formula>AND(WEEKDAY(J$5)=1)</formula>
    </cfRule>
  </conditionalFormatting>
  <conditionalFormatting sqref="J15:P15">
    <cfRule type="expression" dxfId="6803" priority="116" stopIfTrue="1">
      <formula>AND(WEEKDAY(J$5)=1)</formula>
    </cfRule>
  </conditionalFormatting>
  <conditionalFormatting sqref="J11:Q11">
    <cfRule type="expression" dxfId="6802" priority="118" stopIfTrue="1">
      <formula>AND(WEEKDAY(J$5)=1)</formula>
    </cfRule>
  </conditionalFormatting>
  <conditionalFormatting sqref="J14:Q14">
    <cfRule type="expression" dxfId="6801" priority="97" stopIfTrue="1">
      <formula>AND(WEEKDAY(J$5)=1)</formula>
    </cfRule>
  </conditionalFormatting>
  <conditionalFormatting sqref="J21:Z21">
    <cfRule type="expression" dxfId="6800" priority="327" stopIfTrue="1">
      <formula>AND(WEEKDAY(J$5)=1)</formula>
    </cfRule>
  </conditionalFormatting>
  <conditionalFormatting sqref="K18:K19 M18:M19">
    <cfRule type="expression" dxfId="6799" priority="607" stopIfTrue="1">
      <formula>AND(WEEKDAY(K$5)=1)</formula>
    </cfRule>
  </conditionalFormatting>
  <conditionalFormatting sqref="K18:K21">
    <cfRule type="expression" dxfId="6798" priority="171" stopIfTrue="1">
      <formula>AND(WEEKDAY(K$5)=1)</formula>
    </cfRule>
  </conditionalFormatting>
  <conditionalFormatting sqref="K20:M21">
    <cfRule type="expression" dxfId="6797" priority="636" stopIfTrue="1">
      <formula>AND(WEEKDAY(K$5)=1)</formula>
    </cfRule>
  </conditionalFormatting>
  <conditionalFormatting sqref="K17:N17">
    <cfRule type="expression" dxfId="6796" priority="637" stopIfTrue="1">
      <formula>AND(WEEKDAY(K$5)=1)</formula>
    </cfRule>
  </conditionalFormatting>
  <conditionalFormatting sqref="K19:N21">
    <cfRule type="expression" dxfId="6795" priority="40" stopIfTrue="1">
      <formula>AND(WEEKDAY(K$5)=1)</formula>
    </cfRule>
  </conditionalFormatting>
  <conditionalFormatting sqref="L9">
    <cfRule type="expression" dxfId="6794" priority="272" stopIfTrue="1">
      <formula>AND(WEEKDAY(L$5)=1)</formula>
    </cfRule>
  </conditionalFormatting>
  <conditionalFormatting sqref="L10:P10">
    <cfRule type="expression" dxfId="6793" priority="548" stopIfTrue="1">
      <formula>AND(WEEKDAY(L$5)=1)</formula>
    </cfRule>
  </conditionalFormatting>
  <conditionalFormatting sqref="L18:Z18">
    <cfRule type="expression" dxfId="6792" priority="8" stopIfTrue="1">
      <formula>AND(WEEKDAY(L$5)=1)</formula>
    </cfRule>
  </conditionalFormatting>
  <conditionalFormatting sqref="M8:P8">
    <cfRule type="expression" dxfId="6791" priority="303">
      <formula>AND(WEEKDAY(M$5)=1)</formula>
    </cfRule>
  </conditionalFormatting>
  <conditionalFormatting sqref="M16:P20">
    <cfRule type="expression" dxfId="6790" priority="569" stopIfTrue="1">
      <formula>AND(WEEKDAY(M$5)=1)</formula>
    </cfRule>
  </conditionalFormatting>
  <conditionalFormatting sqref="M15:AA15 J16:W16">
    <cfRule type="expression" dxfId="6789" priority="658" stopIfTrue="1">
      <formula>AND(WEEKDAY(J$5)=1)</formula>
    </cfRule>
  </conditionalFormatting>
  <conditionalFormatting sqref="N14:N15">
    <cfRule type="expression" dxfId="6788" priority="583" stopIfTrue="1">
      <formula>AND(WEEKDAY(N$5)=1)</formula>
    </cfRule>
  </conditionalFormatting>
  <conditionalFormatting sqref="N18:O21">
    <cfRule type="expression" dxfId="6787" priority="207" stopIfTrue="1">
      <formula>AND(WEEKDAY(N$5)=1)</formula>
    </cfRule>
  </conditionalFormatting>
  <conditionalFormatting sqref="N9:P9">
    <cfRule type="expression" dxfId="6786" priority="276" stopIfTrue="1">
      <formula>AND(WEEKDAY(N$5)=1)</formula>
    </cfRule>
  </conditionalFormatting>
  <conditionalFormatting sqref="N11:S12">
    <cfRule type="expression" dxfId="6785" priority="200" stopIfTrue="1">
      <formula>AND(WEEKDAY(N$5)=1)</formula>
    </cfRule>
  </conditionalFormatting>
  <conditionalFormatting sqref="O10:O15">
    <cfRule type="expression" dxfId="6784" priority="218" stopIfTrue="1">
      <formula>AND(WEEKDAY(O$5)=1)</formula>
    </cfRule>
  </conditionalFormatting>
  <conditionalFormatting sqref="O13:O15">
    <cfRule type="expression" dxfId="6783" priority="562" stopIfTrue="1">
      <formula>AND(WEEKDAY(O$5)=1)</formula>
    </cfRule>
  </conditionalFormatting>
  <conditionalFormatting sqref="O17:O20">
    <cfRule type="expression" dxfId="6782" priority="608" stopIfTrue="1">
      <formula>AND(WEEKDAY(O$5)=1)</formula>
    </cfRule>
  </conditionalFormatting>
  <conditionalFormatting sqref="O12:P12">
    <cfRule type="expression" dxfId="6781" priority="204" stopIfTrue="1">
      <formula>AND(WEEKDAY(O$5)=1)</formula>
    </cfRule>
  </conditionalFormatting>
  <conditionalFormatting sqref="P11:P15">
    <cfRule type="expression" dxfId="6780" priority="206" stopIfTrue="1">
      <formula>AND(WEEKDAY(P$5)=1)</formula>
    </cfRule>
  </conditionalFormatting>
  <conditionalFormatting sqref="P17:P21">
    <cfRule type="expression" dxfId="6779" priority="209" stopIfTrue="1">
      <formula>AND(WEEKDAY(P$5)=1)</formula>
    </cfRule>
  </conditionalFormatting>
  <conditionalFormatting sqref="P14:T14">
    <cfRule type="expression" dxfId="6778" priority="580" stopIfTrue="1">
      <formula>AND(WEEKDAY(P$5)=1)</formula>
    </cfRule>
  </conditionalFormatting>
  <conditionalFormatting sqref="P17:X17 Q18:Y19 J19:L21 R20:T21 M21:Q21">
    <cfRule type="expression" dxfId="6777" priority="662" stopIfTrue="1">
      <formula>AND(WEEKDAY(J$5)=1)</formula>
    </cfRule>
  </conditionalFormatting>
  <conditionalFormatting sqref="Q14:Q15">
    <cfRule type="expression" dxfId="6776" priority="291" stopIfTrue="1">
      <formula>AND(WEEKDAY(Q$5)=1)</formula>
    </cfRule>
  </conditionalFormatting>
  <conditionalFormatting sqref="Q18">
    <cfRule type="expression" dxfId="6775" priority="621" stopIfTrue="1">
      <formula>AND(WEEKDAY(Q$5)=1)</formula>
    </cfRule>
  </conditionalFormatting>
  <conditionalFormatting sqref="Q8:S9 L10:N10 P10:X10 J10:J11 L11:O11 Q11:S11 AA11:AA12 N12:S12 J13:M13 Q13:R13">
    <cfRule type="expression" dxfId="6774" priority="560" stopIfTrue="1">
      <formula>AND(WEEKDAY(J$5)=1)</formula>
    </cfRule>
  </conditionalFormatting>
  <conditionalFormatting sqref="Q13:S13">
    <cfRule type="expression" dxfId="6773" priority="20" stopIfTrue="1">
      <formula>AND(WEEKDAY(Q$5)=1)</formula>
    </cfRule>
  </conditionalFormatting>
  <conditionalFormatting sqref="Q17:U17">
    <cfRule type="expression" dxfId="6772" priority="451" stopIfTrue="1">
      <formula>AND(WEEKDAY(Q$5)=1)</formula>
    </cfRule>
  </conditionalFormatting>
  <conditionalFormatting sqref="Q19:U21">
    <cfRule type="expression" dxfId="6771" priority="27" stopIfTrue="1">
      <formula>AND(WEEKDAY(Q$5)=1)</formula>
    </cfRule>
  </conditionalFormatting>
  <conditionalFormatting sqref="Q18:Y19">
    <cfRule type="expression" dxfId="6770" priority="575" stopIfTrue="1">
      <formula>AND(WEEKDAY(Q$5)=1)</formula>
    </cfRule>
  </conditionalFormatting>
  <conditionalFormatting sqref="Q8:Z8 N9:Y9 AC10:AD11 L11:W11 AA8:AB12 AC12:AE21 L10:Y10 Y11:Z11 L12:Z12 AC8:AE8 T13:Y13 AA14:AB20 L15:Z18 L19:Y21 D10:K21 G9:H9 D8:K8 Z20:Z21 L8:L9 L14:Y14 L13:R13 D9 K9">
    <cfRule type="expression" dxfId="6769" priority="555">
      <formula>AND(WEEKDAY(D$5)=1)</formula>
    </cfRule>
  </conditionalFormatting>
  <conditionalFormatting sqref="R18:R20">
    <cfRule type="expression" dxfId="6768" priority="565" stopIfTrue="1">
      <formula>AND(WEEKDAY(R$5)=1)</formula>
    </cfRule>
  </conditionalFormatting>
  <conditionalFormatting sqref="S13">
    <cfRule type="expression" dxfId="6767" priority="23">
      <formula>AND(WEEKDAY(S$5)=1)</formula>
    </cfRule>
  </conditionalFormatting>
  <conditionalFormatting sqref="S19:W20">
    <cfRule type="expression" dxfId="6766" priority="649" stopIfTrue="1">
      <formula>AND(WEEKDAY(S$5)=1)</formula>
    </cfRule>
  </conditionalFormatting>
  <conditionalFormatting sqref="S18:X18">
    <cfRule type="expression" dxfId="6765" priority="573" stopIfTrue="1">
      <formula>AND(WEEKDAY(S$5)=1)</formula>
    </cfRule>
  </conditionalFormatting>
  <conditionalFormatting sqref="T11:T13">
    <cfRule type="expression" dxfId="6764" priority="516" stopIfTrue="1">
      <formula>AND(WEEKDAY(T$5)=1)</formula>
    </cfRule>
  </conditionalFormatting>
  <conditionalFormatting sqref="T10:Z10">
    <cfRule type="expression" dxfId="6763" priority="1" stopIfTrue="1">
      <formula>AND(WEEKDAY(T$5)=1)</formula>
    </cfRule>
  </conditionalFormatting>
  <conditionalFormatting sqref="U8">
    <cfRule type="expression" dxfId="6762" priority="544" stopIfTrue="1">
      <formula>AND(WEEKDAY(U$5)=1)</formula>
    </cfRule>
  </conditionalFormatting>
  <conditionalFormatting sqref="U12">
    <cfRule type="expression" dxfId="6761" priority="563" stopIfTrue="1">
      <formula>AND(WEEKDAY(U$5)=1)</formula>
    </cfRule>
  </conditionalFormatting>
  <conditionalFormatting sqref="U14:U15">
    <cfRule type="expression" dxfId="6760" priority="582" stopIfTrue="1">
      <formula>AND(WEEKDAY(U$5)=1)</formula>
    </cfRule>
  </conditionalFormatting>
  <conditionalFormatting sqref="U11:W12">
    <cfRule type="expression" dxfId="6759" priority="532" stopIfTrue="1">
      <formula>AND(WEEKDAY(U$5)=1)</formula>
    </cfRule>
  </conditionalFormatting>
  <conditionalFormatting sqref="U21:W21">
    <cfRule type="expression" dxfId="6758" priority="419" stopIfTrue="1">
      <formula>AND(WEEKDAY(U$5)=1)</formula>
    </cfRule>
  </conditionalFormatting>
  <conditionalFormatting sqref="U9:Z9">
    <cfRule type="expression" dxfId="6757" priority="5" stopIfTrue="1">
      <formula>AND(WEEKDAY(U$5)=1)</formula>
    </cfRule>
  </conditionalFormatting>
  <conditionalFormatting sqref="U13:Z13">
    <cfRule type="expression" dxfId="6756" priority="15" stopIfTrue="1">
      <formula>AND(WEEKDAY(U$5)=1)</formula>
    </cfRule>
  </conditionalFormatting>
  <conditionalFormatting sqref="V17:V20">
    <cfRule type="expression" dxfId="6755" priority="453" stopIfTrue="1">
      <formula>AND(WEEKDAY(V$5)=1)</formula>
    </cfRule>
  </conditionalFormatting>
  <conditionalFormatting sqref="V14:Y14 T17:AA17 U18:Y19 G18:G19 AA18 I16:I17 AC18:AE19 V8:Z8 AA8:AA9 AD20:AE22 D17:H17 AE17 V15:Z15 AB15:AC15 T15:T16 U16:W16">
    <cfRule type="expression" dxfId="6754" priority="642">
      <formula>AND(WEEKDAY(D$5)=1)</formula>
    </cfRule>
  </conditionalFormatting>
  <conditionalFormatting sqref="V14:Y14 AA14:AA15">
    <cfRule type="expression" dxfId="6753" priority="634" stopIfTrue="1">
      <formula>AND(WEEKDAY(V$5)=1)</formula>
    </cfRule>
  </conditionalFormatting>
  <conditionalFormatting sqref="V12:Z12">
    <cfRule type="expression" dxfId="6752" priority="512" stopIfTrue="1">
      <formula>AND(WEEKDAY(V$5)=1)</formula>
    </cfRule>
  </conditionalFormatting>
  <conditionalFormatting sqref="V20:Z21 D20:D21">
    <cfRule type="expression" dxfId="6751" priority="335">
      <formula>AND(WEEKDAY(D$5)=1)</formula>
    </cfRule>
  </conditionalFormatting>
  <conditionalFormatting sqref="V22:AB22">
    <cfRule type="expression" dxfId="6750" priority="765">
      <formula>AND(WEEKDAY(V$5)=1)</formula>
    </cfRule>
  </conditionalFormatting>
  <conditionalFormatting sqref="W19:Y20">
    <cfRule type="expression" dxfId="6749" priority="479" stopIfTrue="1">
      <formula>AND(WEEKDAY(W$5)=1)</formula>
    </cfRule>
  </conditionalFormatting>
  <conditionalFormatting sqref="W17:AB17">
    <cfRule type="expression" dxfId="6748" priority="493" stopIfTrue="1">
      <formula>AND(WEEKDAY(W$5)=1)</formula>
    </cfRule>
  </conditionalFormatting>
  <conditionalFormatting sqref="X19:Y21">
    <cfRule type="expression" dxfId="6747" priority="405" stopIfTrue="1">
      <formula>AND(WEEKDAY(X$5)=1)</formula>
    </cfRule>
  </conditionalFormatting>
  <conditionalFormatting sqref="X16:AD16">
    <cfRule type="expression" dxfId="6746" priority="365" stopIfTrue="1">
      <formula>AND(WEEKDAY(X$5)=1)</formula>
    </cfRule>
  </conditionalFormatting>
  <conditionalFormatting sqref="X22:AE22">
    <cfRule type="expression" dxfId="6745" priority="781" stopIfTrue="1">
      <formula>AND(WEEKDAY(X$5)=1)</formula>
    </cfRule>
  </conditionalFormatting>
  <conditionalFormatting sqref="Y17:Y18">
    <cfRule type="expression" dxfId="6744" priority="619" stopIfTrue="1">
      <formula>AND(WEEKDAY(Y$5)=1)</formula>
    </cfRule>
  </conditionalFormatting>
  <conditionalFormatting sqref="Y11:Z11">
    <cfRule type="expression" dxfId="6743" priority="535" stopIfTrue="1">
      <formula>AND(WEEKDAY(Y$5)=1)</formula>
    </cfRule>
  </conditionalFormatting>
  <conditionalFormatting sqref="Y14:Z14">
    <cfRule type="expression" dxfId="6742" priority="19" stopIfTrue="1">
      <formula>AND(WEEKDAY(Y$5)=1)</formula>
    </cfRule>
  </conditionalFormatting>
  <conditionalFormatting sqref="Y16:Z16">
    <cfRule type="expression" dxfId="6741" priority="364">
      <formula>AND(WEEKDAY(Y$5)=1)</formula>
    </cfRule>
  </conditionalFormatting>
  <conditionalFormatting sqref="Y20:Z20">
    <cfRule type="expression" dxfId="6740" priority="62">
      <formula>AND(WEEKDAY(Y$5)=1)</formula>
    </cfRule>
  </conditionalFormatting>
  <conditionalFormatting sqref="Y21:Z21">
    <cfRule type="expression" dxfId="6739" priority="34">
      <formula>AND(WEEKDAY(Y$5)=1)</formula>
    </cfRule>
    <cfRule type="expression" dxfId="6738" priority="381">
      <formula>AND(WEEKDAY(Y$5)=1)</formula>
    </cfRule>
    <cfRule type="expression" dxfId="6737" priority="380" stopIfTrue="1">
      <formula>AND(WEEKDAY(Y$5)=1)</formula>
    </cfRule>
  </conditionalFormatting>
  <conditionalFormatting sqref="Y16:AB16">
    <cfRule type="expression" dxfId="6736" priority="362" stopIfTrue="1">
      <formula>AND(WEEKDAY(Y$5)=1)</formula>
    </cfRule>
  </conditionalFormatting>
  <conditionalFormatting sqref="Z9">
    <cfRule type="expression" dxfId="6735" priority="6">
      <formula>AND(WEEKDAY(Z$5)=1)</formula>
    </cfRule>
  </conditionalFormatting>
  <conditionalFormatting sqref="Z9:Z10">
    <cfRule type="expression" dxfId="6734" priority="3">
      <formula>AND(WEEKDAY(Z$5)=1)</formula>
    </cfRule>
  </conditionalFormatting>
  <conditionalFormatting sqref="Z13:Z14">
    <cfRule type="expression" dxfId="6733" priority="16">
      <formula>AND(WEEKDAY(Z$5)=1)</formula>
    </cfRule>
  </conditionalFormatting>
  <conditionalFormatting sqref="Z17">
    <cfRule type="expression" dxfId="6732" priority="602" stopIfTrue="1">
      <formula>AND(WEEKDAY(Z$5)=1)</formula>
    </cfRule>
  </conditionalFormatting>
  <conditionalFormatting sqref="Z18">
    <cfRule type="expression" dxfId="6731" priority="7">
      <formula>AND(WEEKDAY(Z$5)=1)</formula>
    </cfRule>
  </conditionalFormatting>
  <conditionalFormatting sqref="Z19:Z20">
    <cfRule type="expression" dxfId="6730" priority="265">
      <formula>AND(WEEKDAY(Z$5)=1)</formula>
    </cfRule>
    <cfRule type="expression" dxfId="6729" priority="261" stopIfTrue="1">
      <formula>AND(WEEKDAY(Z$5)=1)</formula>
    </cfRule>
    <cfRule type="expression" dxfId="6728" priority="262">
      <formula>AND(WEEKDAY(Z$5)=1)</formula>
    </cfRule>
    <cfRule type="expression" dxfId="6727" priority="263" stopIfTrue="1">
      <formula>AND(WEEKDAY(Z$5)=1)</formula>
    </cfRule>
  </conditionalFormatting>
  <conditionalFormatting sqref="Z20:Z21">
    <cfRule type="expression" dxfId="6726" priority="407" stopIfTrue="1">
      <formula>AND(WEEKDAY(Z$5)=1)</formula>
    </cfRule>
  </conditionalFormatting>
  <conditionalFormatting sqref="AA10:AA12">
    <cfRule type="expression" dxfId="6725" priority="520" stopIfTrue="1">
      <formula>AND(WEEKDAY(AA$5)=1)</formula>
    </cfRule>
  </conditionalFormatting>
  <conditionalFormatting sqref="AA13">
    <cfRule type="expression" dxfId="6724" priority="670">
      <formula>AND(WEEKDAY(AB$5)=1)</formula>
    </cfRule>
    <cfRule type="expression" dxfId="6723" priority="504" stopIfTrue="1">
      <formula>AND(WEEKDAY(AB$5)=1)</formula>
    </cfRule>
  </conditionalFormatting>
  <conditionalFormatting sqref="AA17:AA19">
    <cfRule type="expression" dxfId="6722" priority="603" stopIfTrue="1">
      <formula>AND(WEEKDAY(AA$5)=1)</formula>
    </cfRule>
  </conditionalFormatting>
  <conditionalFormatting sqref="AA18:AB21">
    <cfRule type="expression" dxfId="6721" priority="80" stopIfTrue="1">
      <formula>AND(WEEKDAY(AA$5)=1)</formula>
    </cfRule>
  </conditionalFormatting>
  <conditionalFormatting sqref="AA20:AB21">
    <cfRule type="expression" dxfId="6720" priority="79">
      <formula>AND(WEEKDAY(AA$5)=1)</formula>
    </cfRule>
  </conditionalFormatting>
  <conditionalFormatting sqref="AA14:AE14">
    <cfRule type="expression" dxfId="6719" priority="339" stopIfTrue="1">
      <formula>AND(WEEKDAY(AA$5)=1)</formula>
    </cfRule>
  </conditionalFormatting>
  <conditionalFormatting sqref="AB9:AB13">
    <cfRule type="expression" dxfId="6718" priority="10" stopIfTrue="1">
      <formula>AND(WEEKDAY(AB$5)=1)</formula>
    </cfRule>
  </conditionalFormatting>
  <conditionalFormatting sqref="AB13">
    <cfRule type="expression" dxfId="6717" priority="14">
      <formula>AND(WEEKDAY(AB$5)=1)</formula>
    </cfRule>
  </conditionalFormatting>
  <conditionalFormatting sqref="AB16:AB20">
    <cfRule type="expression" dxfId="6716" priority="568" stopIfTrue="1">
      <formula>AND(WEEKDAY(AB$5)=1)</formula>
    </cfRule>
  </conditionalFormatting>
  <conditionalFormatting sqref="AB10:AD10">
    <cfRule type="expression" dxfId="6715" priority="521" stopIfTrue="1">
      <formula>AND(WEEKDAY(AB$5)=1)</formula>
    </cfRule>
  </conditionalFormatting>
  <conditionalFormatting sqref="AB17:AD17">
    <cfRule type="expression" dxfId="6714" priority="604" stopIfTrue="1">
      <formula>AND(WEEKDAY(AB$5)=1)</formula>
    </cfRule>
  </conditionalFormatting>
  <conditionalFormatting sqref="AB18:AD18">
    <cfRule type="expression" dxfId="6713" priority="60" stopIfTrue="1">
      <formula>AND(WEEKDAY(AB$5)=1)</formula>
    </cfRule>
  </conditionalFormatting>
  <conditionalFormatting sqref="AB19:AD19">
    <cfRule type="expression" dxfId="6712" priority="342" stopIfTrue="1">
      <formula>AND(WEEKDAY(AB$5)=1)</formula>
    </cfRule>
  </conditionalFormatting>
  <conditionalFormatting sqref="AB8:AE8">
    <cfRule type="expression" dxfId="6711" priority="523" stopIfTrue="1">
      <formula>AND(WEEKDAY(AB$5)=1)</formula>
    </cfRule>
  </conditionalFormatting>
  <conditionalFormatting sqref="AB12:AE12">
    <cfRule type="expression" dxfId="6710" priority="552" stopIfTrue="1">
      <formula>AND(WEEKDAY(AB$5)=1)</formula>
    </cfRule>
  </conditionalFormatting>
  <conditionalFormatting sqref="AB14:AE14">
    <cfRule type="expression" dxfId="6709" priority="592" stopIfTrue="1">
      <formula>AND(WEEKDAY(AB$5)=1)</formula>
    </cfRule>
  </conditionalFormatting>
  <conditionalFormatting sqref="AC9">
    <cfRule type="expression" dxfId="6708" priority="246" stopIfTrue="1">
      <formula>AND(WEEKDAY(AC$5)=1)</formula>
    </cfRule>
  </conditionalFormatting>
  <conditionalFormatting sqref="AC11">
    <cfRule type="expression" dxfId="6707" priority="254" stopIfTrue="1">
      <formula>AND(WEEKDAY(AC$5)=1)</formula>
    </cfRule>
  </conditionalFormatting>
  <conditionalFormatting sqref="AC16:AC19">
    <cfRule type="expression" dxfId="6706" priority="344" stopIfTrue="1">
      <formula>AND(WEEKDAY(AC$5)=1)</formula>
    </cfRule>
  </conditionalFormatting>
  <conditionalFormatting sqref="AC19:AC20">
    <cfRule type="expression" dxfId="6705" priority="252">
      <formula>AND(WEEKDAY(AC$5)=1)</formula>
    </cfRule>
  </conditionalFormatting>
  <conditionalFormatting sqref="AC9:AD9">
    <cfRule type="expression" dxfId="6704" priority="248" stopIfTrue="1">
      <formula>AND(WEEKDAY(AC$5)=1)</formula>
    </cfRule>
    <cfRule type="expression" dxfId="6703" priority="249">
      <formula>AND(WEEKDAY(AC$5)=1)</formula>
    </cfRule>
    <cfRule type="expression" dxfId="6702" priority="247">
      <formula>AND(WEEKDAY(AC$5)=1)</formula>
    </cfRule>
  </conditionalFormatting>
  <conditionalFormatting sqref="AC11:AD11 T8:T9 T11:W11">
    <cfRule type="expression" dxfId="6701" priority="554" stopIfTrue="1">
      <formula>AND(WEEKDAY(T$5)=1)</formula>
    </cfRule>
  </conditionalFormatting>
  <conditionalFormatting sqref="AC11:AD11">
    <cfRule type="expression" dxfId="6700" priority="255">
      <formula>AND(WEEKDAY(AC$5)=1)</formula>
    </cfRule>
  </conditionalFormatting>
  <conditionalFormatting sqref="AC14:AD14">
    <cfRule type="expression" dxfId="6699" priority="360">
      <formula>AND(WEEKDAY(AC$5)=1)</formula>
    </cfRule>
  </conditionalFormatting>
  <conditionalFormatting sqref="AC13:AE13">
    <cfRule type="expression" dxfId="6698" priority="514" stopIfTrue="1">
      <formula>AND(WEEKDAY(AC$5)=1)</formula>
    </cfRule>
  </conditionalFormatting>
  <conditionalFormatting sqref="AC18:AE19">
    <cfRule type="expression" dxfId="6697" priority="597" stopIfTrue="1">
      <formula>AND(WEEKDAY(AC$5)=1)</formula>
    </cfRule>
  </conditionalFormatting>
  <conditionalFormatting sqref="AC18:AE20">
    <cfRule type="expression" dxfId="6696" priority="59" stopIfTrue="1">
      <formula>AND(WEEKDAY(AC$5)=1)</formula>
    </cfRule>
  </conditionalFormatting>
  <conditionalFormatting sqref="AC18:AE21">
    <cfRule type="expression" dxfId="6695" priority="467" stopIfTrue="1">
      <formula>AND(WEEKDAY(AC$5)=1)</formula>
    </cfRule>
  </conditionalFormatting>
  <conditionalFormatting sqref="AC22:AE22">
    <cfRule type="expression" dxfId="6694" priority="1280">
      <formula>AND(WEEKDAY(AC$5)=1)</formula>
    </cfRule>
  </conditionalFormatting>
  <conditionalFormatting sqref="AD15">
    <cfRule type="expression" dxfId="6693" priority="609" stopIfTrue="1">
      <formula>AND(WEEKDAY(AD$5)=1)</formula>
    </cfRule>
  </conditionalFormatting>
  <conditionalFormatting sqref="AD22:AD24">
    <cfRule type="expression" dxfId="6692" priority="1188" stopIfTrue="1">
      <formula>AND(WEEKDAY(AD$5)=1)</formula>
    </cfRule>
  </conditionalFormatting>
  <conditionalFormatting sqref="AD17:AE21">
    <cfRule type="expression" dxfId="6691" priority="316" stopIfTrue="1">
      <formula>AND(WEEKDAY(AD$5)=1)</formula>
    </cfRule>
  </conditionalFormatting>
  <conditionalFormatting sqref="AD21:AE21">
    <cfRule type="expression" dxfId="6690" priority="42">
      <formula>AND(WEEKDAY(AD$5)=1)</formula>
    </cfRule>
  </conditionalFormatting>
  <conditionalFormatting sqref="AE9">
    <cfRule type="expression" dxfId="6689" priority="87">
      <formula>AND(WEEKDAY(AE$5)=1)</formula>
    </cfRule>
    <cfRule type="expression" dxfId="6688" priority="89" stopIfTrue="1">
      <formula>AND(WEEKDAY(AE$5)=1)</formula>
    </cfRule>
    <cfRule type="expression" dxfId="6687" priority="90">
      <formula>AND(WEEKDAY(AE$5)=1)</formula>
    </cfRule>
    <cfRule type="expression" dxfId="6686" priority="91" stopIfTrue="1">
      <formula>AND(WEEKDAY(AE$5)=1)</formula>
    </cfRule>
    <cfRule type="expression" dxfId="6685" priority="92">
      <formula>AND(WEEKDAY(AE$5)=1)</formula>
    </cfRule>
  </conditionalFormatting>
  <conditionalFormatting sqref="AE9:AE10">
    <cfRule type="expression" dxfId="6684" priority="84" stopIfTrue="1">
      <formula>AND(WEEKDAY(AE$5)=1)</formula>
    </cfRule>
  </conditionalFormatting>
  <conditionalFormatting sqref="AE10">
    <cfRule type="expression" dxfId="6683" priority="83">
      <formula>AND(WEEKDAY(AE$5)=1)</formula>
    </cfRule>
  </conditionalFormatting>
  <conditionalFormatting sqref="AE14">
    <cfRule type="expression" dxfId="6682" priority="336" stopIfTrue="1">
      <formula>AND(WEEKDAY(AE$5)=1)</formula>
    </cfRule>
    <cfRule type="expression" dxfId="6681" priority="338">
      <formula>AND(WEEKDAY(AE$5)=1)</formula>
    </cfRule>
  </conditionalFormatting>
  <conditionalFormatting sqref="AE23">
    <cfRule type="expression" dxfId="6680" priority="1407" stopIfTrue="1">
      <formula>AND(WEEKDAY(AE$5)=1)</formula>
    </cfRule>
  </conditionalFormatting>
  <conditionalFormatting sqref="AF8:AH23 AK8:AK24">
    <cfRule type="cellIs" dxfId="6679" priority="1435" stopIfTrue="1" operator="equal">
      <formula>0</formula>
    </cfRule>
  </conditionalFormatting>
  <dataValidations count="1">
    <dataValidation type="list" allowBlank="1" showInputMessage="1" showErrorMessage="1" sqref="E8:F8 I8:J8 M8 D22:W22 D23:AC23 D8:D21 M10:M21 X8:X10 X12:X22 Y8:Y22 AD18:AD24 AE8:AE10 AE12:AE23 Z18:AC22 Z8:AD17 E10:F21 I10:J21 G8:H21 K8:L21 N8:W21" xr:uid="{00000000-0002-0000-45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W44"/>
  <sheetViews>
    <sheetView workbookViewId="0">
      <selection activeCell="Q15" sqref="Q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44986</v>
      </c>
      <c r="E5" s="11">
        <f>DATE($A$1,$D$2,2)</f>
        <v>44987</v>
      </c>
      <c r="F5" s="11">
        <f>DATE($A$1,$D$2,3)</f>
        <v>44988</v>
      </c>
      <c r="G5" s="11">
        <f>DATE($A$1,$D$2,4)</f>
        <v>44989</v>
      </c>
      <c r="H5" s="11">
        <f>DATE($A$1,$D$2,5)</f>
        <v>44990</v>
      </c>
      <c r="I5" s="11">
        <f>DATE($A$1,$D$2,6)</f>
        <v>44991</v>
      </c>
      <c r="J5" s="11">
        <f>DATE($A$1,$D$2,7)</f>
        <v>44992</v>
      </c>
      <c r="K5" s="11">
        <f>DATE($A$1,$D$2,8)</f>
        <v>44993</v>
      </c>
      <c r="L5" s="11">
        <f>DATE($A$1,$D$2,9)</f>
        <v>44994</v>
      </c>
      <c r="M5" s="11">
        <f>DATE($A$1,$D$2,10)</f>
        <v>44995</v>
      </c>
      <c r="N5" s="56">
        <f>DATE($A$1,$D$2,11)</f>
        <v>44996</v>
      </c>
      <c r="O5" s="11">
        <f>DATE($A$1,$D$2,12)</f>
        <v>44997</v>
      </c>
      <c r="P5" s="11">
        <f>DATE($A$1,$D$2,13)</f>
        <v>44998</v>
      </c>
      <c r="Q5" s="11">
        <f>DATE($A$1,$D$2,14)</f>
        <v>44999</v>
      </c>
      <c r="R5" s="11">
        <f>DATE($A$1,$D$2,15)</f>
        <v>45000</v>
      </c>
      <c r="S5" s="11">
        <f>DATE($A$1,$D$2,16)</f>
        <v>45001</v>
      </c>
      <c r="T5" s="11">
        <f>DATE($A$1,$D$2,17)</f>
        <v>45002</v>
      </c>
      <c r="U5" s="11">
        <f>DATE($A$1,$D$2,18)</f>
        <v>45003</v>
      </c>
      <c r="V5" s="11">
        <f>DATE($A$1,$D$2,19)</f>
        <v>45004</v>
      </c>
      <c r="W5" s="11">
        <f>DATE($A$1,$D$2,20)</f>
        <v>45005</v>
      </c>
      <c r="X5" s="11">
        <f>DATE($A$1,$D$2,21)</f>
        <v>45006</v>
      </c>
      <c r="Y5" s="87">
        <f>DATE($A$1,$D$2,22)</f>
        <v>45007</v>
      </c>
      <c r="Z5" s="87">
        <f>DATE($A$1,$D$2,23)</f>
        <v>45008</v>
      </c>
      <c r="AA5" s="87">
        <f>DATE($A$1,$D$2,24)</f>
        <v>45009</v>
      </c>
      <c r="AB5" s="87">
        <f>DATE($A$1,$D$2,25)</f>
        <v>45010</v>
      </c>
      <c r="AC5" s="87">
        <f>DATE($A$1,$D$2,26)</f>
        <v>45011</v>
      </c>
      <c r="AD5" s="87">
        <f>DATE($A$1,$D$2,27)</f>
        <v>45012</v>
      </c>
      <c r="AE5" s="87">
        <f>DATE($A$1,$D$2,28)</f>
        <v>45013</v>
      </c>
      <c r="AF5" s="88">
        <f>DATE($A$1,$D$2,29)</f>
        <v>45014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267">
        <f t="shared" ref="D6:AF6" si="0">IF(MONTH(D5)&gt;$D$2,"",D5)</f>
        <v>44986</v>
      </c>
      <c r="E6" s="132">
        <f t="shared" si="0"/>
        <v>44987</v>
      </c>
      <c r="F6" s="132">
        <f t="shared" si="0"/>
        <v>44988</v>
      </c>
      <c r="G6" s="132">
        <f t="shared" si="0"/>
        <v>44989</v>
      </c>
      <c r="H6" s="132">
        <f t="shared" si="0"/>
        <v>44990</v>
      </c>
      <c r="I6" s="132">
        <f t="shared" si="0"/>
        <v>44991</v>
      </c>
      <c r="J6" s="132">
        <f t="shared" si="0"/>
        <v>44992</v>
      </c>
      <c r="K6" s="132">
        <f t="shared" si="0"/>
        <v>44993</v>
      </c>
      <c r="L6" s="132">
        <f t="shared" si="0"/>
        <v>44994</v>
      </c>
      <c r="M6" s="132">
        <f t="shared" si="0"/>
        <v>44995</v>
      </c>
      <c r="N6" s="132">
        <f t="shared" si="0"/>
        <v>44996</v>
      </c>
      <c r="O6" s="132">
        <f t="shared" si="0"/>
        <v>44997</v>
      </c>
      <c r="P6" s="132">
        <f t="shared" si="0"/>
        <v>44998</v>
      </c>
      <c r="Q6" s="132">
        <f t="shared" si="0"/>
        <v>44999</v>
      </c>
      <c r="R6" s="132">
        <f t="shared" si="0"/>
        <v>45000</v>
      </c>
      <c r="S6" s="132">
        <f t="shared" si="0"/>
        <v>45001</v>
      </c>
      <c r="T6" s="132">
        <f t="shared" si="0"/>
        <v>45002</v>
      </c>
      <c r="U6" s="132">
        <f t="shared" si="0"/>
        <v>45003</v>
      </c>
      <c r="V6" s="132">
        <f t="shared" si="0"/>
        <v>45004</v>
      </c>
      <c r="W6" s="132">
        <f t="shared" si="0"/>
        <v>45005</v>
      </c>
      <c r="X6" s="145">
        <f t="shared" si="0"/>
        <v>45006</v>
      </c>
      <c r="Y6" s="132">
        <f t="shared" si="0"/>
        <v>45007</v>
      </c>
      <c r="Z6" s="132">
        <f t="shared" si="0"/>
        <v>45008</v>
      </c>
      <c r="AA6" s="132">
        <f t="shared" si="0"/>
        <v>45009</v>
      </c>
      <c r="AB6" s="132">
        <f t="shared" si="0"/>
        <v>45010</v>
      </c>
      <c r="AC6" s="132">
        <f t="shared" si="0"/>
        <v>45011</v>
      </c>
      <c r="AD6" s="132">
        <f t="shared" si="0"/>
        <v>45012</v>
      </c>
      <c r="AE6" s="132">
        <f t="shared" si="0"/>
        <v>45013</v>
      </c>
      <c r="AF6" s="132">
        <f t="shared" si="0"/>
        <v>45014</v>
      </c>
      <c r="AG6" s="132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水</v>
      </c>
      <c r="E7" s="250" t="str">
        <f t="shared" si="1"/>
        <v>木</v>
      </c>
      <c r="F7" s="251" t="str">
        <f t="shared" si="1"/>
        <v>金</v>
      </c>
      <c r="G7" s="250" t="str">
        <f t="shared" si="1"/>
        <v>土</v>
      </c>
      <c r="H7" s="161" t="str">
        <f t="shared" si="1"/>
        <v>日</v>
      </c>
      <c r="I7" s="250" t="str">
        <f t="shared" si="1"/>
        <v>月</v>
      </c>
      <c r="J7" s="250" t="str">
        <f t="shared" si="1"/>
        <v>火</v>
      </c>
      <c r="K7" s="250" t="str">
        <f t="shared" si="1"/>
        <v>水</v>
      </c>
      <c r="L7" s="251" t="str">
        <f t="shared" si="1"/>
        <v>木</v>
      </c>
      <c r="M7" s="250" t="str">
        <f t="shared" si="1"/>
        <v>金</v>
      </c>
      <c r="N7" s="250" t="str">
        <f t="shared" si="1"/>
        <v>土</v>
      </c>
      <c r="O7" s="161" t="str">
        <f t="shared" si="1"/>
        <v>日</v>
      </c>
      <c r="P7" s="250" t="str">
        <f t="shared" si="1"/>
        <v>月</v>
      </c>
      <c r="Q7" s="251" t="str">
        <f t="shared" si="1"/>
        <v>火</v>
      </c>
      <c r="R7" s="251" t="str">
        <f t="shared" si="1"/>
        <v>水</v>
      </c>
      <c r="S7" s="251" t="str">
        <f t="shared" si="1"/>
        <v>木</v>
      </c>
      <c r="T7" s="251" t="str">
        <f t="shared" si="1"/>
        <v>金</v>
      </c>
      <c r="U7" s="250" t="str">
        <f t="shared" si="1"/>
        <v>土</v>
      </c>
      <c r="V7" s="161" t="str">
        <f t="shared" si="1"/>
        <v>日</v>
      </c>
      <c r="W7" s="250" t="str">
        <f t="shared" si="1"/>
        <v>月</v>
      </c>
      <c r="X7" s="146" t="str">
        <f t="shared" si="1"/>
        <v>火</v>
      </c>
      <c r="Y7" s="250" t="str">
        <f t="shared" si="1"/>
        <v>水</v>
      </c>
      <c r="Z7" s="250" t="str">
        <f t="shared" si="1"/>
        <v>木</v>
      </c>
      <c r="AA7" s="250" t="str">
        <f t="shared" si="1"/>
        <v>金</v>
      </c>
      <c r="AB7" s="250" t="str">
        <f t="shared" si="1"/>
        <v>土</v>
      </c>
      <c r="AC7" s="161" t="str">
        <f t="shared" si="1"/>
        <v>日</v>
      </c>
      <c r="AD7" s="250" t="str">
        <f t="shared" si="1"/>
        <v>月</v>
      </c>
      <c r="AE7" s="250" t="str">
        <f t="shared" si="1"/>
        <v>火</v>
      </c>
      <c r="AF7" s="250" t="str">
        <f t="shared" si="1"/>
        <v>水</v>
      </c>
      <c r="AG7" s="250" t="s">
        <v>117</v>
      </c>
      <c r="AH7" s="250" t="s">
        <v>133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01" t="s">
        <v>36</v>
      </c>
      <c r="E8" s="218" t="s">
        <v>21</v>
      </c>
      <c r="F8" s="268" t="s">
        <v>24</v>
      </c>
      <c r="G8" s="269" t="s">
        <v>34</v>
      </c>
      <c r="H8" s="143" t="s">
        <v>21</v>
      </c>
      <c r="I8" s="201" t="s">
        <v>37</v>
      </c>
      <c r="J8" s="201" t="s">
        <v>36</v>
      </c>
      <c r="K8" s="271" t="s">
        <v>36</v>
      </c>
      <c r="L8" s="268" t="s">
        <v>21</v>
      </c>
      <c r="M8" s="269" t="s">
        <v>37</v>
      </c>
      <c r="N8" s="201" t="s">
        <v>24</v>
      </c>
      <c r="O8" s="201" t="s">
        <v>34</v>
      </c>
      <c r="P8" s="271" t="s">
        <v>21</v>
      </c>
      <c r="Q8" s="280" t="s">
        <v>21</v>
      </c>
      <c r="R8" s="281" t="s">
        <v>37</v>
      </c>
      <c r="S8" s="282" t="s">
        <v>37</v>
      </c>
      <c r="T8" s="268" t="s">
        <v>37</v>
      </c>
      <c r="U8" s="269" t="s">
        <v>28</v>
      </c>
      <c r="V8" s="201" t="s">
        <v>34</v>
      </c>
      <c r="W8" s="201" t="s">
        <v>21</v>
      </c>
      <c r="X8" s="211" t="s">
        <v>42</v>
      </c>
      <c r="Y8" s="201" t="s">
        <v>37</v>
      </c>
      <c r="Z8" s="201" t="s">
        <v>24</v>
      </c>
      <c r="AA8" s="201" t="s">
        <v>34</v>
      </c>
      <c r="AB8" s="143" t="s">
        <v>21</v>
      </c>
      <c r="AC8" s="201" t="s">
        <v>37</v>
      </c>
      <c r="AD8" s="35" t="s">
        <v>36</v>
      </c>
      <c r="AE8" s="143" t="s">
        <v>21</v>
      </c>
      <c r="AF8" s="201" t="s">
        <v>28</v>
      </c>
      <c r="AG8" s="201" t="s">
        <v>34</v>
      </c>
      <c r="AH8" s="143" t="s">
        <v>21</v>
      </c>
      <c r="AI8" s="99">
        <f t="shared" ref="AI8:AI17" si="2">SUM(AO8)</f>
        <v>9</v>
      </c>
      <c r="AJ8" s="100">
        <f t="shared" ref="AJ8:AJ24" si="3">COUNTIF(D8:AH8,"有")</f>
        <v>0</v>
      </c>
      <c r="AK8" s="101">
        <f t="shared" ref="AK8:AK23" si="4">SUM(AP8:AQ8)</f>
        <v>5</v>
      </c>
      <c r="AL8" s="102" t="s">
        <v>38</v>
      </c>
      <c r="AM8" s="103"/>
      <c r="AN8" s="55">
        <f>COUNTIF(D8:AH8,"日")</f>
        <v>7</v>
      </c>
      <c r="AO8" s="55">
        <f>COUNTIF(D8:AH8,"ヤ")</f>
        <v>9</v>
      </c>
      <c r="AP8" s="55">
        <f>COUNTIF(D8:AH8,"2－")</f>
        <v>3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1</v>
      </c>
      <c r="AU8" s="55">
        <f>COUNTIF(D8:AM8,"3早")</f>
        <v>0</v>
      </c>
      <c r="AV8" s="55">
        <f>COUNTIF(D8:AN8,"3オ")</f>
        <v>4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201" t="s">
        <v>37</v>
      </c>
      <c r="E9" s="143" t="s">
        <v>21</v>
      </c>
      <c r="F9" s="270" t="s">
        <v>37</v>
      </c>
      <c r="G9" s="201" t="s">
        <v>41</v>
      </c>
      <c r="H9" s="201" t="s">
        <v>37</v>
      </c>
      <c r="I9" s="143" t="s">
        <v>21</v>
      </c>
      <c r="J9" s="201" t="s">
        <v>37</v>
      </c>
      <c r="K9" s="279" t="s">
        <v>37</v>
      </c>
      <c r="L9" s="201" t="s">
        <v>37</v>
      </c>
      <c r="M9" s="143" t="s">
        <v>21</v>
      </c>
      <c r="N9" s="35" t="s">
        <v>37</v>
      </c>
      <c r="O9" s="201" t="s">
        <v>37</v>
      </c>
      <c r="P9" s="271" t="s">
        <v>37</v>
      </c>
      <c r="Q9" s="283" t="s">
        <v>37</v>
      </c>
      <c r="R9" s="237" t="s">
        <v>21</v>
      </c>
      <c r="S9" s="238" t="s">
        <v>21</v>
      </c>
      <c r="T9" s="284" t="s">
        <v>21</v>
      </c>
      <c r="U9" s="143" t="s">
        <v>21</v>
      </c>
      <c r="V9" s="201" t="s">
        <v>37</v>
      </c>
      <c r="W9" s="201" t="s">
        <v>41</v>
      </c>
      <c r="X9" s="211" t="s">
        <v>41</v>
      </c>
      <c r="Y9" s="201" t="s">
        <v>21</v>
      </c>
      <c r="Z9" s="201" t="s">
        <v>37</v>
      </c>
      <c r="AA9" s="201" t="s">
        <v>37</v>
      </c>
      <c r="AB9" s="201" t="s">
        <v>41</v>
      </c>
      <c r="AC9" s="201" t="s">
        <v>21</v>
      </c>
      <c r="AD9" s="201" t="s">
        <v>37</v>
      </c>
      <c r="AE9" s="201" t="s">
        <v>37</v>
      </c>
      <c r="AF9" s="201" t="s">
        <v>37</v>
      </c>
      <c r="AG9" s="201" t="s">
        <v>37</v>
      </c>
      <c r="AH9" s="201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18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4</v>
      </c>
      <c r="AV9" s="55">
        <f>COUNTIF(D9:AN9,"3オ")</f>
        <v>0</v>
      </c>
      <c r="AW9" s="55">
        <f>COUNTIF(F9:AP9,"10:00")</f>
        <v>0</v>
      </c>
    </row>
    <row r="10" spans="1:49" ht="14">
      <c r="A10" s="19"/>
      <c r="B10" s="20"/>
      <c r="C10" s="2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70"/>
      <c r="R10" s="270"/>
      <c r="S10" s="270"/>
      <c r="T10" s="201"/>
      <c r="U10" s="201"/>
      <c r="V10" s="201"/>
      <c r="W10" s="201"/>
      <c r="X10" s="21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11"/>
      <c r="Y11" s="201"/>
      <c r="Z11" s="201"/>
      <c r="AA11" s="201"/>
      <c r="AB11" s="201"/>
      <c r="AC11" s="201"/>
      <c r="AD11" s="201"/>
      <c r="AE11" s="277"/>
      <c r="AF11" s="201"/>
      <c r="AG11" s="201"/>
      <c r="AH11" s="201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201" t="s">
        <v>40</v>
      </c>
      <c r="E12" s="278" t="s">
        <v>42</v>
      </c>
      <c r="F12" s="278" t="s">
        <v>42</v>
      </c>
      <c r="G12" s="201" t="s">
        <v>21</v>
      </c>
      <c r="H12" s="201" t="s">
        <v>40</v>
      </c>
      <c r="I12" s="201" t="s">
        <v>40</v>
      </c>
      <c r="J12" s="201" t="s">
        <v>24</v>
      </c>
      <c r="K12" s="201" t="s">
        <v>34</v>
      </c>
      <c r="L12" s="201" t="s">
        <v>21</v>
      </c>
      <c r="M12" s="201" t="s">
        <v>24</v>
      </c>
      <c r="N12" s="201" t="s">
        <v>34</v>
      </c>
      <c r="O12" s="143" t="s">
        <v>21</v>
      </c>
      <c r="P12" s="107" t="s">
        <v>21</v>
      </c>
      <c r="Q12" s="35" t="s">
        <v>40</v>
      </c>
      <c r="R12" s="35" t="s">
        <v>40</v>
      </c>
      <c r="S12" s="201" t="s">
        <v>42</v>
      </c>
      <c r="T12" s="201" t="s">
        <v>24</v>
      </c>
      <c r="U12" s="201" t="s">
        <v>34</v>
      </c>
      <c r="V12" s="143" t="s">
        <v>21</v>
      </c>
      <c r="W12" s="201" t="s">
        <v>24</v>
      </c>
      <c r="X12" s="211" t="s">
        <v>34</v>
      </c>
      <c r="Y12" s="201" t="s">
        <v>21</v>
      </c>
      <c r="Z12" s="201" t="s">
        <v>121</v>
      </c>
      <c r="AA12" s="201" t="s">
        <v>121</v>
      </c>
      <c r="AB12" s="201" t="s">
        <v>24</v>
      </c>
      <c r="AC12" s="201" t="s">
        <v>34</v>
      </c>
      <c r="AD12" s="201" t="s">
        <v>21</v>
      </c>
      <c r="AE12" s="201" t="s">
        <v>21</v>
      </c>
      <c r="AF12" s="201" t="s">
        <v>24</v>
      </c>
      <c r="AG12" s="201" t="s">
        <v>34</v>
      </c>
      <c r="AH12" s="201" t="s">
        <v>21</v>
      </c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3" si="5">COUNTIF(D12:AH12,"日")</f>
        <v>0</v>
      </c>
      <c r="AO12" s="55">
        <f t="shared" ref="AO12:AO28" si="6">COUNTIF(D12:AH12,"ヤ")</f>
        <v>9</v>
      </c>
      <c r="AP12" s="55">
        <f t="shared" ref="AP12:AP28" si="7">COUNTIF(D12:AH12,"2－")</f>
        <v>6</v>
      </c>
      <c r="AQ12" s="55">
        <f t="shared" ref="AQ12:AQ28" si="8">COUNTIF(D12:AH12,"3－")</f>
        <v>0</v>
      </c>
      <c r="AR12">
        <f t="shared" ref="AR12:AR28" si="9">COUNTIF(E12:AI12,"有")</f>
        <v>0</v>
      </c>
      <c r="AS12" s="55">
        <f>COUNTIF(H12:AL12,"2早")</f>
        <v>4</v>
      </c>
      <c r="AT12" s="55">
        <f t="shared" ref="AT12:AT23" si="10">COUNTIF(B12:AL12,"2オ")</f>
        <v>3</v>
      </c>
      <c r="AU12" s="55">
        <f t="shared" ref="AU12:AU23" si="11">COUNTIF(D12:AM12,"3早")</f>
        <v>0</v>
      </c>
      <c r="AV12" s="55">
        <f t="shared" ref="AV12:AV23" si="12">COUNTIF(D12:AN12,"3オ")</f>
        <v>0</v>
      </c>
      <c r="AW12" s="55">
        <f t="shared" ref="AW12:AW23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43" t="s">
        <v>21</v>
      </c>
      <c r="E13" s="143" t="s">
        <v>21</v>
      </c>
      <c r="F13" s="201" t="s">
        <v>28</v>
      </c>
      <c r="G13" s="201" t="s">
        <v>34</v>
      </c>
      <c r="H13" s="201" t="s">
        <v>21</v>
      </c>
      <c r="I13" s="201" t="s">
        <v>28</v>
      </c>
      <c r="J13" s="201" t="s">
        <v>34</v>
      </c>
      <c r="K13" s="201" t="s">
        <v>21</v>
      </c>
      <c r="L13" s="201" t="s">
        <v>41</v>
      </c>
      <c r="M13" s="201" t="s">
        <v>36</v>
      </c>
      <c r="N13" s="201" t="s">
        <v>28</v>
      </c>
      <c r="O13" s="201" t="s">
        <v>34</v>
      </c>
      <c r="P13" s="201" t="s">
        <v>21</v>
      </c>
      <c r="Q13" s="201" t="s">
        <v>36</v>
      </c>
      <c r="R13" s="201" t="s">
        <v>21</v>
      </c>
      <c r="S13" s="201" t="s">
        <v>41</v>
      </c>
      <c r="T13" s="201" t="s">
        <v>28</v>
      </c>
      <c r="U13" s="201" t="s">
        <v>34</v>
      </c>
      <c r="V13" s="201" t="s">
        <v>21</v>
      </c>
      <c r="W13" s="278" t="s">
        <v>36</v>
      </c>
      <c r="X13" s="211" t="s">
        <v>28</v>
      </c>
      <c r="Y13" s="201" t="s">
        <v>34</v>
      </c>
      <c r="Z13" s="201" t="s">
        <v>21</v>
      </c>
      <c r="AA13" s="201" t="s">
        <v>41</v>
      </c>
      <c r="AB13" s="201" t="s">
        <v>36</v>
      </c>
      <c r="AC13" s="201" t="s">
        <v>41</v>
      </c>
      <c r="AD13" s="201" t="s">
        <v>28</v>
      </c>
      <c r="AE13" s="201" t="s">
        <v>34</v>
      </c>
      <c r="AF13" s="201" t="s">
        <v>21</v>
      </c>
      <c r="AG13" s="201" t="s">
        <v>41</v>
      </c>
      <c r="AH13" s="201" t="s">
        <v>41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3" si="14">COUNTIF(D13:AL13,"2早")</f>
        <v>0</v>
      </c>
      <c r="AT13" s="55">
        <f t="shared" si="10"/>
        <v>0</v>
      </c>
      <c r="AU13" s="55">
        <f t="shared" si="11"/>
        <v>6</v>
      </c>
      <c r="AV13" s="55">
        <f t="shared" si="12"/>
        <v>4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206" t="s">
        <v>34</v>
      </c>
      <c r="E14" s="206" t="s">
        <v>24</v>
      </c>
      <c r="F14" s="201" t="s">
        <v>34</v>
      </c>
      <c r="G14" s="201" t="s">
        <v>21</v>
      </c>
      <c r="H14" s="201" t="s">
        <v>41</v>
      </c>
      <c r="I14" s="201" t="s">
        <v>21</v>
      </c>
      <c r="J14" s="201" t="s">
        <v>28</v>
      </c>
      <c r="K14" s="201" t="s">
        <v>34</v>
      </c>
      <c r="L14" s="201" t="s">
        <v>21</v>
      </c>
      <c r="M14" s="201" t="s">
        <v>40</v>
      </c>
      <c r="N14" s="201" t="s">
        <v>40</v>
      </c>
      <c r="O14" s="201" t="s">
        <v>28</v>
      </c>
      <c r="P14" s="201" t="s">
        <v>34</v>
      </c>
      <c r="Q14" s="201" t="s">
        <v>21</v>
      </c>
      <c r="R14" s="107" t="s">
        <v>36</v>
      </c>
      <c r="S14" s="201" t="s">
        <v>28</v>
      </c>
      <c r="T14" s="201" t="s">
        <v>34</v>
      </c>
      <c r="U14" s="201" t="s">
        <v>21</v>
      </c>
      <c r="V14" s="201" t="s">
        <v>24</v>
      </c>
      <c r="W14" s="201" t="s">
        <v>34</v>
      </c>
      <c r="X14" s="211" t="s">
        <v>21</v>
      </c>
      <c r="Y14" s="201" t="s">
        <v>41</v>
      </c>
      <c r="Z14" s="201" t="s">
        <v>28</v>
      </c>
      <c r="AA14" s="201" t="s">
        <v>34</v>
      </c>
      <c r="AB14" s="201" t="s">
        <v>21</v>
      </c>
      <c r="AC14" s="201" t="s">
        <v>36</v>
      </c>
      <c r="AD14" s="201" t="s">
        <v>21</v>
      </c>
      <c r="AE14" s="201" t="s">
        <v>40</v>
      </c>
      <c r="AF14" s="201" t="s">
        <v>21</v>
      </c>
      <c r="AG14" s="201" t="s">
        <v>37</v>
      </c>
      <c r="AH14" s="201" t="s">
        <v>28</v>
      </c>
      <c r="AI14" s="99">
        <f t="shared" si="2"/>
        <v>9</v>
      </c>
      <c r="AJ14" s="100">
        <f t="shared" si="3"/>
        <v>0</v>
      </c>
      <c r="AK14" s="101">
        <f t="shared" si="4"/>
        <v>7</v>
      </c>
      <c r="AL14" s="104" t="s">
        <v>48</v>
      </c>
      <c r="AM14" s="103"/>
      <c r="AN14" s="55">
        <f t="shared" si="5"/>
        <v>1</v>
      </c>
      <c r="AO14" s="55">
        <f t="shared" si="6"/>
        <v>9</v>
      </c>
      <c r="AP14" s="55">
        <f t="shared" si="7"/>
        <v>2</v>
      </c>
      <c r="AQ14" s="55">
        <f t="shared" si="8"/>
        <v>5</v>
      </c>
      <c r="AR14">
        <f t="shared" si="9"/>
        <v>0</v>
      </c>
      <c r="AS14" s="55">
        <f t="shared" si="14"/>
        <v>3</v>
      </c>
      <c r="AT14" s="55">
        <f t="shared" si="10"/>
        <v>0</v>
      </c>
      <c r="AU14" s="55">
        <f t="shared" si="11"/>
        <v>2</v>
      </c>
      <c r="AV14" s="55">
        <f t="shared" si="12"/>
        <v>2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201" t="s">
        <v>24</v>
      </c>
      <c r="E15" s="201" t="s">
        <v>34</v>
      </c>
      <c r="F15" s="143" t="s">
        <v>21</v>
      </c>
      <c r="G15" s="201" t="s">
        <v>36</v>
      </c>
      <c r="H15" s="201" t="s">
        <v>21</v>
      </c>
      <c r="I15" s="201" t="s">
        <v>36</v>
      </c>
      <c r="J15" s="278" t="s">
        <v>41</v>
      </c>
      <c r="K15" s="201" t="s">
        <v>28</v>
      </c>
      <c r="L15" s="201" t="s">
        <v>34</v>
      </c>
      <c r="M15" s="201" t="s">
        <v>21</v>
      </c>
      <c r="N15" s="201" t="s">
        <v>36</v>
      </c>
      <c r="O15" s="107" t="s">
        <v>40</v>
      </c>
      <c r="P15" s="107" t="s">
        <v>24</v>
      </c>
      <c r="Q15" s="201" t="s">
        <v>34</v>
      </c>
      <c r="R15" s="201" t="s">
        <v>21</v>
      </c>
      <c r="S15" s="201" t="s">
        <v>36</v>
      </c>
      <c r="T15" s="201" t="s">
        <v>21</v>
      </c>
      <c r="U15" s="201" t="s">
        <v>40</v>
      </c>
      <c r="V15" s="201" t="s">
        <v>21</v>
      </c>
      <c r="W15" s="143" t="s">
        <v>21</v>
      </c>
      <c r="X15" s="211" t="s">
        <v>40</v>
      </c>
      <c r="Y15" s="201" t="s">
        <v>28</v>
      </c>
      <c r="Z15" s="201" t="s">
        <v>34</v>
      </c>
      <c r="AA15" s="201" t="s">
        <v>21</v>
      </c>
      <c r="AB15" s="201" t="s">
        <v>42</v>
      </c>
      <c r="AC15" s="201" t="s">
        <v>24</v>
      </c>
      <c r="AD15" s="201" t="s">
        <v>34</v>
      </c>
      <c r="AE15" s="201" t="s">
        <v>21</v>
      </c>
      <c r="AF15" s="35" t="s">
        <v>40</v>
      </c>
      <c r="AG15" s="35" t="s">
        <v>40</v>
      </c>
      <c r="AH15" s="201" t="s">
        <v>42</v>
      </c>
      <c r="AI15" s="99">
        <f t="shared" si="2"/>
        <v>9</v>
      </c>
      <c r="AJ15" s="100">
        <f t="shared" si="3"/>
        <v>0</v>
      </c>
      <c r="AK15" s="101">
        <f t="shared" si="4"/>
        <v>5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3</v>
      </c>
      <c r="AQ15" s="55">
        <f t="shared" si="8"/>
        <v>2</v>
      </c>
      <c r="AR15">
        <f t="shared" si="9"/>
        <v>0</v>
      </c>
      <c r="AS15" s="55">
        <f t="shared" si="14"/>
        <v>5</v>
      </c>
      <c r="AT15" s="55">
        <f t="shared" si="10"/>
        <v>2</v>
      </c>
      <c r="AU15" s="55">
        <f t="shared" si="11"/>
        <v>1</v>
      </c>
      <c r="AV15" s="55">
        <f t="shared" si="12"/>
        <v>4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01" t="s">
        <v>41</v>
      </c>
      <c r="E16" s="201" t="s">
        <v>28</v>
      </c>
      <c r="F16" s="201" t="s">
        <v>34</v>
      </c>
      <c r="G16" s="201" t="s">
        <v>21</v>
      </c>
      <c r="H16" s="201" t="s">
        <v>24</v>
      </c>
      <c r="I16" s="201" t="s">
        <v>34</v>
      </c>
      <c r="J16" s="201" t="s">
        <v>21</v>
      </c>
      <c r="K16" s="278" t="s">
        <v>41</v>
      </c>
      <c r="L16" s="201" t="s">
        <v>40</v>
      </c>
      <c r="M16" s="201" t="s">
        <v>21</v>
      </c>
      <c r="N16" s="201" t="s">
        <v>42</v>
      </c>
      <c r="O16" s="144" t="s">
        <v>21</v>
      </c>
      <c r="P16" s="127" t="s">
        <v>35</v>
      </c>
      <c r="Q16" s="35" t="s">
        <v>41</v>
      </c>
      <c r="R16" s="201" t="s">
        <v>24</v>
      </c>
      <c r="S16" s="201" t="s">
        <v>34</v>
      </c>
      <c r="T16" s="201" t="s">
        <v>21</v>
      </c>
      <c r="U16" s="201" t="s">
        <v>36</v>
      </c>
      <c r="V16" s="278" t="s">
        <v>36</v>
      </c>
      <c r="W16" s="107" t="s">
        <v>40</v>
      </c>
      <c r="X16" s="211" t="s">
        <v>21</v>
      </c>
      <c r="Y16" s="201" t="s">
        <v>21</v>
      </c>
      <c r="Z16" s="201" t="s">
        <v>35</v>
      </c>
      <c r="AA16" s="201" t="s">
        <v>28</v>
      </c>
      <c r="AB16" s="201" t="s">
        <v>34</v>
      </c>
      <c r="AC16" s="143" t="s">
        <v>21</v>
      </c>
      <c r="AD16" s="201" t="s">
        <v>21</v>
      </c>
      <c r="AE16" s="201" t="s">
        <v>36</v>
      </c>
      <c r="AF16" s="201" t="s">
        <v>35</v>
      </c>
      <c r="AG16" s="201" t="s">
        <v>24</v>
      </c>
      <c r="AH16" s="201" t="s">
        <v>34</v>
      </c>
      <c r="AI16" s="99">
        <f t="shared" si="2"/>
        <v>9</v>
      </c>
      <c r="AJ16" s="100">
        <f t="shared" si="3"/>
        <v>3</v>
      </c>
      <c r="AK16" s="101">
        <f t="shared" si="4"/>
        <v>5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3</v>
      </c>
      <c r="AQ16" s="55">
        <f t="shared" si="8"/>
        <v>2</v>
      </c>
      <c r="AR16">
        <f t="shared" si="9"/>
        <v>3</v>
      </c>
      <c r="AS16" s="55">
        <f t="shared" si="14"/>
        <v>2</v>
      </c>
      <c r="AT16" s="55">
        <f t="shared" si="10"/>
        <v>1</v>
      </c>
      <c r="AU16" s="55">
        <f t="shared" si="11"/>
        <v>3</v>
      </c>
      <c r="AV16" s="55">
        <f t="shared" si="12"/>
        <v>3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206" t="s">
        <v>34</v>
      </c>
      <c r="E17" s="206" t="s">
        <v>21</v>
      </c>
      <c r="F17" s="143" t="s">
        <v>21</v>
      </c>
      <c r="G17" s="201" t="s">
        <v>40</v>
      </c>
      <c r="H17" s="201" t="s">
        <v>36</v>
      </c>
      <c r="I17" s="201" t="s">
        <v>24</v>
      </c>
      <c r="J17" s="201" t="s">
        <v>34</v>
      </c>
      <c r="K17" s="201" t="s">
        <v>21</v>
      </c>
      <c r="L17" s="201" t="s">
        <v>36</v>
      </c>
      <c r="M17" s="201" t="s">
        <v>28</v>
      </c>
      <c r="N17" s="201" t="s">
        <v>34</v>
      </c>
      <c r="O17" s="143" t="s">
        <v>21</v>
      </c>
      <c r="P17" s="35" t="s">
        <v>40</v>
      </c>
      <c r="Q17" s="201" t="s">
        <v>24</v>
      </c>
      <c r="R17" s="201" t="s">
        <v>34</v>
      </c>
      <c r="S17" s="201" t="s">
        <v>21</v>
      </c>
      <c r="T17" s="201" t="s">
        <v>41</v>
      </c>
      <c r="U17" s="201" t="s">
        <v>21</v>
      </c>
      <c r="V17" s="201" t="s">
        <v>41</v>
      </c>
      <c r="W17" s="201" t="s">
        <v>42</v>
      </c>
      <c r="X17" s="211" t="s">
        <v>24</v>
      </c>
      <c r="Y17" s="201" t="s">
        <v>34</v>
      </c>
      <c r="Z17" s="143" t="s">
        <v>21</v>
      </c>
      <c r="AA17" s="201" t="s">
        <v>36</v>
      </c>
      <c r="AB17" s="201" t="s">
        <v>21</v>
      </c>
      <c r="AC17" s="201" t="s">
        <v>28</v>
      </c>
      <c r="AD17" s="201" t="s">
        <v>34</v>
      </c>
      <c r="AE17" s="201" t="s">
        <v>21</v>
      </c>
      <c r="AF17" s="201" t="s">
        <v>36</v>
      </c>
      <c r="AG17" s="201" t="s">
        <v>36</v>
      </c>
      <c r="AH17" s="201" t="s">
        <v>40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2</v>
      </c>
      <c r="AR17">
        <f t="shared" si="9"/>
        <v>0</v>
      </c>
      <c r="AS17" s="55">
        <f t="shared" si="14"/>
        <v>3</v>
      </c>
      <c r="AT17" s="55">
        <f t="shared" si="10"/>
        <v>1</v>
      </c>
      <c r="AU17" s="55">
        <f t="shared" si="11"/>
        <v>2</v>
      </c>
      <c r="AV17" s="55">
        <f t="shared" si="12"/>
        <v>5</v>
      </c>
      <c r="AW17" s="55">
        <f t="shared" si="13"/>
        <v>0</v>
      </c>
    </row>
    <row r="18" spans="1:49" ht="16" customHeight="1">
      <c r="A18" s="19" t="s">
        <v>46</v>
      </c>
      <c r="B18" s="34" t="s">
        <v>32</v>
      </c>
      <c r="C18" s="32" t="s">
        <v>57</v>
      </c>
      <c r="D18" s="201" t="s">
        <v>28</v>
      </c>
      <c r="E18" s="201" t="s">
        <v>34</v>
      </c>
      <c r="F18" s="201" t="s">
        <v>21</v>
      </c>
      <c r="G18" s="201" t="s">
        <v>42</v>
      </c>
      <c r="H18" s="201" t="s">
        <v>21</v>
      </c>
      <c r="I18" s="201" t="s">
        <v>41</v>
      </c>
      <c r="J18" s="201" t="s">
        <v>21</v>
      </c>
      <c r="K18" s="201" t="s">
        <v>42</v>
      </c>
      <c r="L18" s="201" t="s">
        <v>24</v>
      </c>
      <c r="M18" s="201" t="s">
        <v>34</v>
      </c>
      <c r="N18" s="201" t="s">
        <v>21</v>
      </c>
      <c r="O18" s="144" t="s">
        <v>36</v>
      </c>
      <c r="P18" s="201" t="s">
        <v>36</v>
      </c>
      <c r="Q18" s="201" t="s">
        <v>28</v>
      </c>
      <c r="R18" s="201" t="s">
        <v>34</v>
      </c>
      <c r="S18" s="143" t="s">
        <v>21</v>
      </c>
      <c r="T18" s="201" t="s">
        <v>36</v>
      </c>
      <c r="U18" s="201" t="s">
        <v>21</v>
      </c>
      <c r="V18" s="201" t="s">
        <v>40</v>
      </c>
      <c r="W18" s="201" t="s">
        <v>28</v>
      </c>
      <c r="X18" s="211" t="s">
        <v>34</v>
      </c>
      <c r="Y18" s="201" t="s">
        <v>21</v>
      </c>
      <c r="Z18" s="201" t="s">
        <v>36</v>
      </c>
      <c r="AA18" s="35" t="s">
        <v>40</v>
      </c>
      <c r="AB18" s="201" t="s">
        <v>21</v>
      </c>
      <c r="AC18" s="201" t="s">
        <v>42</v>
      </c>
      <c r="AD18" s="35" t="s">
        <v>40</v>
      </c>
      <c r="AE18" s="201" t="s">
        <v>24</v>
      </c>
      <c r="AF18" s="201" t="s">
        <v>34</v>
      </c>
      <c r="AG18" s="143" t="s">
        <v>21</v>
      </c>
      <c r="AH18" s="201" t="s">
        <v>36</v>
      </c>
      <c r="AI18" s="99">
        <f t="shared" ref="AI18:AI23" si="15">SUM(AO18)</f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2</v>
      </c>
      <c r="AQ18" s="55">
        <f t="shared" si="8"/>
        <v>3</v>
      </c>
      <c r="AR18">
        <f t="shared" si="9"/>
        <v>0</v>
      </c>
      <c r="AS18" s="55">
        <f t="shared" si="14"/>
        <v>3</v>
      </c>
      <c r="AT18" s="55">
        <f t="shared" si="10"/>
        <v>3</v>
      </c>
      <c r="AU18" s="55">
        <f t="shared" si="11"/>
        <v>1</v>
      </c>
      <c r="AV18" s="55">
        <f t="shared" si="12"/>
        <v>5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206" t="s">
        <v>21</v>
      </c>
      <c r="E19" s="201" t="s">
        <v>41</v>
      </c>
      <c r="F19" s="201" t="s">
        <v>41</v>
      </c>
      <c r="G19" s="201" t="s">
        <v>28</v>
      </c>
      <c r="H19" s="201" t="s">
        <v>34</v>
      </c>
      <c r="I19" s="201" t="s">
        <v>21</v>
      </c>
      <c r="J19" s="201" t="s">
        <v>40</v>
      </c>
      <c r="K19" s="201" t="s">
        <v>24</v>
      </c>
      <c r="L19" s="201" t="s">
        <v>34</v>
      </c>
      <c r="M19" s="201" t="s">
        <v>21</v>
      </c>
      <c r="N19" s="107" t="s">
        <v>41</v>
      </c>
      <c r="O19" s="143" t="s">
        <v>21</v>
      </c>
      <c r="P19" s="201" t="s">
        <v>28</v>
      </c>
      <c r="Q19" s="201" t="s">
        <v>34</v>
      </c>
      <c r="R19" s="201" t="s">
        <v>21</v>
      </c>
      <c r="S19" s="201" t="s">
        <v>40</v>
      </c>
      <c r="T19" s="201" t="s">
        <v>40</v>
      </c>
      <c r="U19" s="201" t="s">
        <v>24</v>
      </c>
      <c r="V19" s="201" t="s">
        <v>34</v>
      </c>
      <c r="W19" s="201" t="s">
        <v>21</v>
      </c>
      <c r="X19" s="211" t="s">
        <v>36</v>
      </c>
      <c r="Y19" s="35" t="s">
        <v>40</v>
      </c>
      <c r="Z19" s="127" t="s">
        <v>40</v>
      </c>
      <c r="AA19" s="107" t="s">
        <v>24</v>
      </c>
      <c r="AB19" s="107" t="s">
        <v>34</v>
      </c>
      <c r="AC19" s="143" t="s">
        <v>21</v>
      </c>
      <c r="AD19" s="201" t="s">
        <v>41</v>
      </c>
      <c r="AE19" s="201" t="s">
        <v>28</v>
      </c>
      <c r="AF19" s="201" t="s">
        <v>34</v>
      </c>
      <c r="AG19" s="201" t="s">
        <v>21</v>
      </c>
      <c r="AH19" s="143" t="s">
        <v>21</v>
      </c>
      <c r="AI19" s="99">
        <f t="shared" si="15"/>
        <v>9</v>
      </c>
      <c r="AJ19" s="100">
        <f t="shared" si="3"/>
        <v>0</v>
      </c>
      <c r="AK19" s="101">
        <f t="shared" si="4"/>
        <v>6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3</v>
      </c>
      <c r="AR19">
        <f t="shared" si="9"/>
        <v>0</v>
      </c>
      <c r="AS19" s="55">
        <f t="shared" si="14"/>
        <v>5</v>
      </c>
      <c r="AT19" s="55">
        <f t="shared" si="10"/>
        <v>0</v>
      </c>
      <c r="AU19" s="55">
        <f t="shared" si="11"/>
        <v>4</v>
      </c>
      <c r="AV19" s="55">
        <f t="shared" si="12"/>
        <v>1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196</v>
      </c>
      <c r="D20" s="206" t="s">
        <v>21</v>
      </c>
      <c r="E20" s="201" t="s">
        <v>36</v>
      </c>
      <c r="F20" s="201" t="s">
        <v>36</v>
      </c>
      <c r="G20" s="201" t="s">
        <v>21</v>
      </c>
      <c r="H20" s="201" t="s">
        <v>28</v>
      </c>
      <c r="I20" s="201" t="s">
        <v>34</v>
      </c>
      <c r="J20" s="201" t="s">
        <v>21</v>
      </c>
      <c r="K20" s="201" t="s">
        <v>40</v>
      </c>
      <c r="L20" s="201" t="s">
        <v>28</v>
      </c>
      <c r="M20" s="201" t="s">
        <v>34</v>
      </c>
      <c r="N20" s="143" t="s">
        <v>21</v>
      </c>
      <c r="O20" s="201" t="s">
        <v>41</v>
      </c>
      <c r="P20" s="107" t="s">
        <v>41</v>
      </c>
      <c r="Q20" s="201" t="s">
        <v>21</v>
      </c>
      <c r="R20" s="201" t="s">
        <v>28</v>
      </c>
      <c r="S20" s="201" t="s">
        <v>34</v>
      </c>
      <c r="T20" s="201" t="s">
        <v>21</v>
      </c>
      <c r="U20" s="201" t="s">
        <v>41</v>
      </c>
      <c r="V20" s="201" t="s">
        <v>28</v>
      </c>
      <c r="W20" s="201" t="s">
        <v>34</v>
      </c>
      <c r="X20" s="149" t="s">
        <v>21</v>
      </c>
      <c r="Y20" s="201" t="s">
        <v>36</v>
      </c>
      <c r="Z20" s="201" t="s">
        <v>41</v>
      </c>
      <c r="AA20" s="201" t="s">
        <v>21</v>
      </c>
      <c r="AB20" s="201" t="s">
        <v>28</v>
      </c>
      <c r="AC20" s="201" t="s">
        <v>34</v>
      </c>
      <c r="AD20" s="201" t="s">
        <v>21</v>
      </c>
      <c r="AE20" s="201" t="s">
        <v>41</v>
      </c>
      <c r="AF20" s="201" t="s">
        <v>41</v>
      </c>
      <c r="AG20" s="201" t="s">
        <v>28</v>
      </c>
      <c r="AH20" s="201" t="s">
        <v>34</v>
      </c>
      <c r="AI20" s="99">
        <f t="shared" si="15"/>
        <v>9</v>
      </c>
      <c r="AJ20" s="100">
        <f t="shared" si="3"/>
        <v>0</v>
      </c>
      <c r="AK20" s="101">
        <f t="shared" si="4"/>
        <v>6</v>
      </c>
      <c r="AL20" s="104" t="s">
        <v>189</v>
      </c>
      <c r="AN20" s="55">
        <f t="shared" si="5"/>
        <v>0</v>
      </c>
      <c r="AO20" s="55">
        <f t="shared" si="6"/>
        <v>9</v>
      </c>
      <c r="AP20" s="55">
        <f t="shared" si="7"/>
        <v>0</v>
      </c>
      <c r="AQ20" s="55">
        <f t="shared" si="8"/>
        <v>6</v>
      </c>
      <c r="AR20">
        <f t="shared" si="9"/>
        <v>0</v>
      </c>
      <c r="AS20" s="55">
        <f t="shared" si="14"/>
        <v>1</v>
      </c>
      <c r="AT20" s="55">
        <f t="shared" si="10"/>
        <v>0</v>
      </c>
      <c r="AU20" s="55">
        <f t="shared" si="11"/>
        <v>6</v>
      </c>
      <c r="AV20" s="55">
        <f t="shared" si="12"/>
        <v>3</v>
      </c>
      <c r="AW20" s="55">
        <f t="shared" si="13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201" t="s">
        <v>42</v>
      </c>
      <c r="E21" s="201" t="s">
        <v>40</v>
      </c>
      <c r="F21" s="201" t="s">
        <v>40</v>
      </c>
      <c r="G21" s="201" t="s">
        <v>24</v>
      </c>
      <c r="H21" s="201" t="s">
        <v>34</v>
      </c>
      <c r="I21" s="201" t="s">
        <v>21</v>
      </c>
      <c r="J21" s="201" t="s">
        <v>41</v>
      </c>
      <c r="K21" s="201" t="s">
        <v>41</v>
      </c>
      <c r="L21" s="201" t="s">
        <v>21</v>
      </c>
      <c r="M21" s="201" t="s">
        <v>41</v>
      </c>
      <c r="N21" s="201" t="s">
        <v>21</v>
      </c>
      <c r="O21" s="201" t="s">
        <v>24</v>
      </c>
      <c r="P21" s="201" t="s">
        <v>34</v>
      </c>
      <c r="Q21" s="201" t="s">
        <v>21</v>
      </c>
      <c r="R21" s="201" t="s">
        <v>41</v>
      </c>
      <c r="S21" s="201" t="s">
        <v>24</v>
      </c>
      <c r="T21" s="201" t="s">
        <v>34</v>
      </c>
      <c r="U21" s="201" t="s">
        <v>21</v>
      </c>
      <c r="V21" s="201" t="s">
        <v>36</v>
      </c>
      <c r="W21" s="201" t="s">
        <v>36</v>
      </c>
      <c r="X21" s="211" t="s">
        <v>21</v>
      </c>
      <c r="Y21" s="201" t="s">
        <v>24</v>
      </c>
      <c r="Z21" s="201" t="s">
        <v>34</v>
      </c>
      <c r="AA21" s="201" t="s">
        <v>21</v>
      </c>
      <c r="AB21" s="201" t="s">
        <v>40</v>
      </c>
      <c r="AC21" s="201" t="s">
        <v>40</v>
      </c>
      <c r="AD21" s="201" t="s">
        <v>24</v>
      </c>
      <c r="AE21" s="201" t="s">
        <v>34</v>
      </c>
      <c r="AF21" s="201" t="s">
        <v>21</v>
      </c>
      <c r="AG21" s="201" t="s">
        <v>21</v>
      </c>
      <c r="AH21" s="201" t="s">
        <v>24</v>
      </c>
      <c r="AI21" s="99">
        <f t="shared" si="15"/>
        <v>9</v>
      </c>
      <c r="AJ21" s="100">
        <f t="shared" si="3"/>
        <v>0</v>
      </c>
      <c r="AK21" s="101">
        <f t="shared" si="4"/>
        <v>6</v>
      </c>
      <c r="AL21" s="104" t="s">
        <v>48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6</v>
      </c>
      <c r="AQ21" s="55">
        <f t="shared" si="8"/>
        <v>0</v>
      </c>
      <c r="AR21">
        <f t="shared" si="9"/>
        <v>0</v>
      </c>
      <c r="AS21" s="55">
        <f t="shared" si="14"/>
        <v>4</v>
      </c>
      <c r="AT21" s="55">
        <f t="shared" si="10"/>
        <v>1</v>
      </c>
      <c r="AU21" s="55">
        <f t="shared" si="11"/>
        <v>4</v>
      </c>
      <c r="AV21" s="55">
        <f t="shared" si="12"/>
        <v>2</v>
      </c>
      <c r="AW21" s="55">
        <f t="shared" si="13"/>
        <v>0</v>
      </c>
    </row>
    <row r="22" spans="1:49" ht="16" customHeight="1">
      <c r="A22" s="36" t="s">
        <v>46</v>
      </c>
      <c r="B22" s="37" t="s">
        <v>32</v>
      </c>
      <c r="C22" s="39" t="s">
        <v>206</v>
      </c>
      <c r="D22" s="201" t="s">
        <v>37</v>
      </c>
      <c r="E22" s="201" t="s">
        <v>42</v>
      </c>
      <c r="F22" s="201" t="s">
        <v>42</v>
      </c>
      <c r="G22" s="201" t="s">
        <v>21</v>
      </c>
      <c r="H22" s="201" t="s">
        <v>42</v>
      </c>
      <c r="I22" s="201" t="s">
        <v>42</v>
      </c>
      <c r="J22" s="201" t="s">
        <v>42</v>
      </c>
      <c r="K22" s="201" t="s">
        <v>21</v>
      </c>
      <c r="L22" s="201" t="s">
        <v>42</v>
      </c>
      <c r="M22" s="201" t="s">
        <v>42</v>
      </c>
      <c r="N22" s="201" t="s">
        <v>21</v>
      </c>
      <c r="O22" s="201" t="s">
        <v>42</v>
      </c>
      <c r="P22" s="35" t="s">
        <v>42</v>
      </c>
      <c r="Q22" s="35" t="s">
        <v>42</v>
      </c>
      <c r="R22" s="35" t="s">
        <v>42</v>
      </c>
      <c r="S22" s="201" t="s">
        <v>21</v>
      </c>
      <c r="T22" s="201" t="s">
        <v>42</v>
      </c>
      <c r="U22" s="201" t="s">
        <v>42</v>
      </c>
      <c r="V22" s="201" t="s">
        <v>42</v>
      </c>
      <c r="W22" s="201" t="s">
        <v>21</v>
      </c>
      <c r="X22" s="211" t="s">
        <v>21</v>
      </c>
      <c r="Y22" s="35" t="s">
        <v>42</v>
      </c>
      <c r="Z22" s="35" t="s">
        <v>42</v>
      </c>
      <c r="AA22" s="35" t="s">
        <v>42</v>
      </c>
      <c r="AB22" s="143" t="s">
        <v>21</v>
      </c>
      <c r="AC22" s="143" t="s">
        <v>21</v>
      </c>
      <c r="AD22" s="35" t="s">
        <v>42</v>
      </c>
      <c r="AE22" s="201" t="s">
        <v>42</v>
      </c>
      <c r="AF22" s="35" t="s">
        <v>42</v>
      </c>
      <c r="AG22" s="35" t="s">
        <v>42</v>
      </c>
      <c r="AH22" s="201" t="s">
        <v>21</v>
      </c>
      <c r="AI22" s="99">
        <f t="shared" si="15"/>
        <v>9</v>
      </c>
      <c r="AJ22" s="100">
        <f t="shared" ref="AJ22" si="16">COUNTIF(D22:AH22,"有")</f>
        <v>0</v>
      </c>
      <c r="AK22" s="101">
        <f t="shared" ref="AK22" si="17">SUM(AP22:AQ22)</f>
        <v>0</v>
      </c>
      <c r="AL22" s="104" t="s">
        <v>189</v>
      </c>
      <c r="AM22" s="98"/>
      <c r="AN22" s="55"/>
      <c r="AO22" s="55">
        <f t="shared" ref="AO22" si="18">COUNTIF(D22:AH22,"ヤ")</f>
        <v>9</v>
      </c>
      <c r="AP22" s="55">
        <f t="shared" ref="AP22" si="19">COUNTIF(D22:AH22,"2－")</f>
        <v>0</v>
      </c>
      <c r="AQ22" s="55">
        <f t="shared" ref="AQ22" si="20">COUNTIF(D22:AH22,"3－")</f>
        <v>0</v>
      </c>
      <c r="AR22">
        <f t="shared" ref="AR22" si="21">COUNTIF(E22:AI22,"有")</f>
        <v>0</v>
      </c>
      <c r="AS22" s="55">
        <f t="shared" ref="AS22" si="22">COUNTIF(D22:AL22,"2早")</f>
        <v>0</v>
      </c>
      <c r="AT22" s="55">
        <f t="shared" ref="AT22" si="23">COUNTIF(B22:AL22,"2オ")</f>
        <v>21</v>
      </c>
      <c r="AU22" s="55">
        <f t="shared" ref="AU22" si="24">COUNTIF(D22:AM22,"3早")</f>
        <v>0</v>
      </c>
      <c r="AV22" s="55">
        <f t="shared" ref="AV22" si="25">COUNTIF(D22:AN22,"3オ")</f>
        <v>0</v>
      </c>
      <c r="AW22" s="55">
        <f t="shared" ref="AW22" si="26">COUNTIF(F22:AP22,"10:00")</f>
        <v>0</v>
      </c>
    </row>
    <row r="23" spans="1:49" ht="16" customHeight="1">
      <c r="A23" s="36"/>
      <c r="B23" s="37"/>
      <c r="C23" s="39" t="s">
        <v>207</v>
      </c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1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99">
        <f t="shared" si="15"/>
        <v>0</v>
      </c>
      <c r="AJ23" s="100">
        <f t="shared" si="3"/>
        <v>0</v>
      </c>
      <c r="AK23" s="101">
        <f t="shared" si="4"/>
        <v>0</v>
      </c>
      <c r="AL23" s="104"/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19" t="s">
        <v>31</v>
      </c>
      <c r="B24" s="20" t="s">
        <v>32</v>
      </c>
      <c r="C24" s="21" t="s">
        <v>195</v>
      </c>
      <c r="D24" s="45" t="s">
        <v>208</v>
      </c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1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99">
        <f>SUM(AO26)</f>
        <v>0</v>
      </c>
      <c r="AJ24" s="100">
        <f t="shared" si="3"/>
        <v>0</v>
      </c>
      <c r="AK24" s="101">
        <f>SUM(AP26:AQ26)</f>
        <v>0</v>
      </c>
      <c r="AL24" s="228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4">
      <c r="A25" s="1258" t="s">
        <v>62</v>
      </c>
      <c r="B25" s="1258"/>
      <c r="C25" s="1258"/>
      <c r="D25" s="4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6"/>
      <c r="AH25" s="107"/>
      <c r="AI25" s="108"/>
      <c r="AJ25" s="109"/>
      <c r="AK25" s="110"/>
      <c r="AL25" s="111"/>
      <c r="AM25" s="98"/>
      <c r="AN25" s="55">
        <f>COUNTIF(D24:AH24,"日")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 t="s">
        <v>63</v>
      </c>
      <c r="B26" s="1259"/>
      <c r="C26" s="49"/>
      <c r="D26" s="1292"/>
      <c r="E26" s="1290"/>
      <c r="F26" s="1290" t="s">
        <v>67</v>
      </c>
      <c r="G26" s="1311"/>
      <c r="H26" s="1344"/>
      <c r="I26" s="1290"/>
      <c r="J26" s="1290"/>
      <c r="K26" s="1290"/>
      <c r="L26" s="1290"/>
      <c r="M26" s="1290"/>
      <c r="N26" s="1311"/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 t="s">
        <v>84</v>
      </c>
      <c r="AA26" s="1290"/>
      <c r="AB26" s="1290"/>
      <c r="AC26" s="1349"/>
      <c r="AD26" s="1290"/>
      <c r="AE26" s="1290"/>
      <c r="AF26" s="1311"/>
      <c r="AG26" s="1312" t="s">
        <v>172</v>
      </c>
      <c r="AH26" s="1286"/>
      <c r="AI26" s="1333"/>
      <c r="AJ26" s="1334"/>
      <c r="AK26" s="1334"/>
      <c r="AL26" s="1335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49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3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21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50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</row>
    <row r="30" spans="1:49" ht="14">
      <c r="A30" s="1259"/>
      <c r="B30" s="1259"/>
      <c r="C30" s="5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4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27">COUNTIF(D7:D23,"6：30")</f>
        <v>0</v>
      </c>
      <c r="E33" s="55">
        <f t="shared" si="27"/>
        <v>0</v>
      </c>
      <c r="F33" s="55">
        <f t="shared" si="27"/>
        <v>0</v>
      </c>
      <c r="G33" s="55">
        <f t="shared" si="27"/>
        <v>0</v>
      </c>
      <c r="H33" s="55">
        <f t="shared" si="27"/>
        <v>0</v>
      </c>
      <c r="I33" s="55">
        <f t="shared" si="27"/>
        <v>0</v>
      </c>
      <c r="J33" s="55">
        <f t="shared" si="27"/>
        <v>0</v>
      </c>
      <c r="K33" s="55">
        <f t="shared" si="27"/>
        <v>0</v>
      </c>
      <c r="L33" s="55">
        <f t="shared" si="27"/>
        <v>0</v>
      </c>
      <c r="M33" s="55">
        <f t="shared" si="27"/>
        <v>0</v>
      </c>
      <c r="N33" s="55">
        <f t="shared" si="27"/>
        <v>0</v>
      </c>
      <c r="O33" s="55">
        <f t="shared" si="27"/>
        <v>0</v>
      </c>
      <c r="P33" s="55">
        <f t="shared" si="27"/>
        <v>0</v>
      </c>
      <c r="Q33" s="55">
        <f t="shared" si="27"/>
        <v>0</v>
      </c>
      <c r="R33" s="55">
        <f t="shared" si="27"/>
        <v>0</v>
      </c>
      <c r="S33" s="55">
        <f t="shared" si="27"/>
        <v>0</v>
      </c>
      <c r="T33" s="55">
        <f t="shared" si="27"/>
        <v>0</v>
      </c>
      <c r="U33" s="55">
        <f t="shared" si="27"/>
        <v>0</v>
      </c>
      <c r="V33" s="55">
        <f t="shared" si="27"/>
        <v>0</v>
      </c>
      <c r="W33" s="55">
        <f t="shared" si="27"/>
        <v>0</v>
      </c>
      <c r="X33" s="55">
        <f t="shared" si="27"/>
        <v>0</v>
      </c>
      <c r="Y33" s="55">
        <f t="shared" si="27"/>
        <v>0</v>
      </c>
      <c r="Z33" s="55">
        <f t="shared" si="27"/>
        <v>0</v>
      </c>
      <c r="AA33" s="55">
        <f t="shared" si="27"/>
        <v>0</v>
      </c>
      <c r="AB33" s="55">
        <f t="shared" si="27"/>
        <v>0</v>
      </c>
      <c r="AC33" s="55">
        <f t="shared" si="27"/>
        <v>0</v>
      </c>
      <c r="AD33" s="55">
        <f t="shared" si="27"/>
        <v>0</v>
      </c>
      <c r="AE33" s="55">
        <f t="shared" si="27"/>
        <v>0</v>
      </c>
      <c r="AF33" s="55">
        <f t="shared" si="27"/>
        <v>0</v>
      </c>
      <c r="AG33" s="55">
        <f t="shared" si="27"/>
        <v>0</v>
      </c>
      <c r="AH33" s="55">
        <f t="shared" si="27"/>
        <v>0</v>
      </c>
    </row>
    <row r="34" spans="1:49" ht="14">
      <c r="C34" s="54">
        <v>0.41666666666666702</v>
      </c>
      <c r="D34" s="55">
        <f t="shared" ref="D34:AH34" si="28">COUNTIF(D8:D24,"10:00")</f>
        <v>0</v>
      </c>
      <c r="E34" s="55">
        <f t="shared" si="28"/>
        <v>0</v>
      </c>
      <c r="F34" s="55">
        <f t="shared" si="28"/>
        <v>0</v>
      </c>
      <c r="G34" s="55">
        <f t="shared" si="28"/>
        <v>0</v>
      </c>
      <c r="H34" s="55">
        <f t="shared" si="28"/>
        <v>0</v>
      </c>
      <c r="I34" s="55">
        <f t="shared" si="28"/>
        <v>0</v>
      </c>
      <c r="J34" s="55">
        <f t="shared" si="28"/>
        <v>0</v>
      </c>
      <c r="K34" s="55">
        <f t="shared" si="28"/>
        <v>0</v>
      </c>
      <c r="L34" s="55">
        <f t="shared" si="28"/>
        <v>0</v>
      </c>
      <c r="M34" s="55">
        <f t="shared" si="28"/>
        <v>0</v>
      </c>
      <c r="N34" s="55">
        <f t="shared" si="28"/>
        <v>0</v>
      </c>
      <c r="O34" s="55">
        <f t="shared" si="28"/>
        <v>0</v>
      </c>
      <c r="P34" s="55">
        <f t="shared" si="28"/>
        <v>0</v>
      </c>
      <c r="Q34" s="55">
        <f t="shared" si="28"/>
        <v>0</v>
      </c>
      <c r="R34" s="55">
        <f t="shared" si="28"/>
        <v>0</v>
      </c>
      <c r="S34" s="55">
        <f t="shared" si="28"/>
        <v>0</v>
      </c>
      <c r="T34" s="55">
        <f t="shared" si="28"/>
        <v>0</v>
      </c>
      <c r="U34" s="55">
        <f t="shared" si="28"/>
        <v>0</v>
      </c>
      <c r="V34" s="55">
        <f t="shared" si="28"/>
        <v>0</v>
      </c>
      <c r="W34" s="55">
        <f t="shared" si="28"/>
        <v>0</v>
      </c>
      <c r="X34" s="55">
        <f t="shared" si="28"/>
        <v>0</v>
      </c>
      <c r="Y34" s="55">
        <f t="shared" si="28"/>
        <v>0</v>
      </c>
      <c r="Z34" s="55">
        <f t="shared" si="28"/>
        <v>0</v>
      </c>
      <c r="AA34" s="55">
        <f t="shared" si="28"/>
        <v>0</v>
      </c>
      <c r="AB34" s="55">
        <f t="shared" si="28"/>
        <v>0</v>
      </c>
      <c r="AC34" s="55">
        <f t="shared" si="28"/>
        <v>0</v>
      </c>
      <c r="AD34" s="55">
        <f t="shared" si="28"/>
        <v>0</v>
      </c>
      <c r="AE34" s="55">
        <f t="shared" si="28"/>
        <v>0</v>
      </c>
      <c r="AF34" s="55">
        <f t="shared" si="28"/>
        <v>0</v>
      </c>
      <c r="AG34" s="55">
        <f t="shared" si="28"/>
        <v>0</v>
      </c>
      <c r="AH34" s="55">
        <f t="shared" si="28"/>
        <v>0</v>
      </c>
    </row>
    <row r="35" spans="1:49" ht="14">
      <c r="C35" t="s">
        <v>69</v>
      </c>
      <c r="D35" s="55">
        <f t="shared" ref="D35:AH35" si="29">COUNTIF(D8:D25,"2早")</f>
        <v>1</v>
      </c>
      <c r="E35" s="55">
        <f t="shared" si="29"/>
        <v>1</v>
      </c>
      <c r="F35" s="55">
        <f t="shared" si="29"/>
        <v>1</v>
      </c>
      <c r="G35" s="55">
        <f t="shared" si="29"/>
        <v>1</v>
      </c>
      <c r="H35" s="55">
        <f t="shared" si="29"/>
        <v>1</v>
      </c>
      <c r="I35" s="55">
        <f t="shared" si="29"/>
        <v>1</v>
      </c>
      <c r="J35" s="55">
        <f t="shared" si="29"/>
        <v>1</v>
      </c>
      <c r="K35" s="55">
        <f t="shared" si="29"/>
        <v>1</v>
      </c>
      <c r="L35" s="55">
        <f t="shared" si="29"/>
        <v>1</v>
      </c>
      <c r="M35" s="55">
        <f t="shared" si="29"/>
        <v>1</v>
      </c>
      <c r="N35" s="55">
        <f t="shared" si="29"/>
        <v>1</v>
      </c>
      <c r="O35" s="55">
        <f t="shared" si="29"/>
        <v>1</v>
      </c>
      <c r="P35" s="55">
        <f t="shared" si="29"/>
        <v>1</v>
      </c>
      <c r="Q35" s="55">
        <f t="shared" si="29"/>
        <v>1</v>
      </c>
      <c r="R35" s="55">
        <f t="shared" si="29"/>
        <v>1</v>
      </c>
      <c r="S35" s="55">
        <f t="shared" si="29"/>
        <v>1</v>
      </c>
      <c r="T35" s="55">
        <f t="shared" si="29"/>
        <v>1</v>
      </c>
      <c r="U35" s="55">
        <f t="shared" si="29"/>
        <v>1</v>
      </c>
      <c r="V35" s="55">
        <f t="shared" si="29"/>
        <v>1</v>
      </c>
      <c r="W35" s="55">
        <f t="shared" si="29"/>
        <v>1</v>
      </c>
      <c r="X35" s="55">
        <f t="shared" si="29"/>
        <v>1</v>
      </c>
      <c r="Y35" s="55">
        <f t="shared" si="29"/>
        <v>1</v>
      </c>
      <c r="Z35" s="55">
        <f t="shared" si="29"/>
        <v>1</v>
      </c>
      <c r="AA35" s="55">
        <f t="shared" si="29"/>
        <v>1</v>
      </c>
      <c r="AB35" s="55">
        <f t="shared" si="29"/>
        <v>1</v>
      </c>
      <c r="AC35" s="55">
        <f t="shared" si="29"/>
        <v>1</v>
      </c>
      <c r="AD35" s="55">
        <f t="shared" si="29"/>
        <v>1</v>
      </c>
      <c r="AE35" s="55">
        <f t="shared" si="29"/>
        <v>1</v>
      </c>
      <c r="AF35" s="55">
        <f t="shared" si="29"/>
        <v>1</v>
      </c>
      <c r="AG35" s="55">
        <f t="shared" si="29"/>
        <v>1</v>
      </c>
      <c r="AH35" s="55">
        <f t="shared" si="29"/>
        <v>1</v>
      </c>
    </row>
    <row r="36" spans="1:49" ht="14">
      <c r="C36" t="s">
        <v>42</v>
      </c>
      <c r="D36" s="55">
        <f t="shared" ref="D36:AH36" si="30">COUNTIF(D8:D24,"2オ")</f>
        <v>1</v>
      </c>
      <c r="E36" s="55">
        <f t="shared" si="30"/>
        <v>2</v>
      </c>
      <c r="F36" s="55">
        <f t="shared" si="30"/>
        <v>2</v>
      </c>
      <c r="G36" s="55">
        <f t="shared" si="30"/>
        <v>1</v>
      </c>
      <c r="H36" s="55">
        <f t="shared" si="30"/>
        <v>1</v>
      </c>
      <c r="I36" s="55">
        <f t="shared" si="30"/>
        <v>1</v>
      </c>
      <c r="J36" s="55">
        <f t="shared" si="30"/>
        <v>1</v>
      </c>
      <c r="K36" s="55">
        <f t="shared" si="30"/>
        <v>1</v>
      </c>
      <c r="L36" s="55">
        <f t="shared" si="30"/>
        <v>1</v>
      </c>
      <c r="M36" s="55">
        <f t="shared" si="30"/>
        <v>1</v>
      </c>
      <c r="N36" s="55">
        <f t="shared" si="30"/>
        <v>1</v>
      </c>
      <c r="O36" s="55">
        <f t="shared" si="30"/>
        <v>1</v>
      </c>
      <c r="P36" s="55">
        <f t="shared" si="30"/>
        <v>1</v>
      </c>
      <c r="Q36" s="55">
        <f t="shared" si="30"/>
        <v>1</v>
      </c>
      <c r="R36" s="55">
        <f t="shared" si="30"/>
        <v>1</v>
      </c>
      <c r="S36" s="55">
        <f t="shared" si="30"/>
        <v>1</v>
      </c>
      <c r="T36" s="55">
        <f t="shared" si="30"/>
        <v>1</v>
      </c>
      <c r="U36" s="55">
        <f t="shared" si="30"/>
        <v>1</v>
      </c>
      <c r="V36" s="55">
        <f t="shared" si="30"/>
        <v>1</v>
      </c>
      <c r="W36" s="55">
        <f t="shared" si="30"/>
        <v>1</v>
      </c>
      <c r="X36" s="55">
        <f t="shared" si="30"/>
        <v>1</v>
      </c>
      <c r="Y36" s="55">
        <f t="shared" si="30"/>
        <v>1</v>
      </c>
      <c r="Z36" s="55">
        <f t="shared" si="30"/>
        <v>1</v>
      </c>
      <c r="AA36" s="55">
        <f t="shared" si="30"/>
        <v>1</v>
      </c>
      <c r="AB36" s="55">
        <f t="shared" si="30"/>
        <v>1</v>
      </c>
      <c r="AC36" s="55">
        <f t="shared" si="30"/>
        <v>1</v>
      </c>
      <c r="AD36" s="55">
        <f t="shared" si="30"/>
        <v>1</v>
      </c>
      <c r="AE36" s="55">
        <f t="shared" si="30"/>
        <v>1</v>
      </c>
      <c r="AF36" s="55">
        <f t="shared" si="30"/>
        <v>1</v>
      </c>
      <c r="AG36" s="55">
        <f t="shared" si="30"/>
        <v>1</v>
      </c>
      <c r="AH36" s="55">
        <f t="shared" si="30"/>
        <v>1</v>
      </c>
    </row>
    <row r="37" spans="1:49" ht="14" outlineLevel="1">
      <c r="A37" s="1"/>
      <c r="B37" s="1"/>
      <c r="C37" s="1" t="s">
        <v>24</v>
      </c>
      <c r="D37" s="55">
        <f t="shared" ref="D37:AH37" si="31">COUNTIF(D8:D24,"2－")</f>
        <v>1</v>
      </c>
      <c r="E37" s="55">
        <f t="shared" si="31"/>
        <v>1</v>
      </c>
      <c r="F37" s="55">
        <f t="shared" si="31"/>
        <v>1</v>
      </c>
      <c r="G37" s="55">
        <f t="shared" si="31"/>
        <v>1</v>
      </c>
      <c r="H37" s="55">
        <f t="shared" si="31"/>
        <v>1</v>
      </c>
      <c r="I37" s="55">
        <f t="shared" si="31"/>
        <v>1</v>
      </c>
      <c r="J37" s="55">
        <f t="shared" si="31"/>
        <v>1</v>
      </c>
      <c r="K37" s="55">
        <f t="shared" si="31"/>
        <v>1</v>
      </c>
      <c r="L37" s="55">
        <f t="shared" si="31"/>
        <v>1</v>
      </c>
      <c r="M37" s="55">
        <f t="shared" si="31"/>
        <v>1</v>
      </c>
      <c r="N37" s="55">
        <f t="shared" si="31"/>
        <v>1</v>
      </c>
      <c r="O37" s="55">
        <f t="shared" si="31"/>
        <v>1</v>
      </c>
      <c r="P37" s="55">
        <f t="shared" si="31"/>
        <v>1</v>
      </c>
      <c r="Q37" s="55">
        <f t="shared" si="31"/>
        <v>1</v>
      </c>
      <c r="R37" s="55">
        <f t="shared" si="31"/>
        <v>1</v>
      </c>
      <c r="S37" s="55">
        <f t="shared" si="31"/>
        <v>1</v>
      </c>
      <c r="T37" s="55">
        <f t="shared" si="31"/>
        <v>1</v>
      </c>
      <c r="U37" s="55">
        <f t="shared" si="31"/>
        <v>1</v>
      </c>
      <c r="V37" s="55">
        <f t="shared" si="31"/>
        <v>1</v>
      </c>
      <c r="W37" s="55">
        <f t="shared" si="31"/>
        <v>1</v>
      </c>
      <c r="X37" s="55">
        <f t="shared" si="31"/>
        <v>1</v>
      </c>
      <c r="Y37" s="55">
        <f t="shared" si="31"/>
        <v>1</v>
      </c>
      <c r="Z37" s="55">
        <f t="shared" si="31"/>
        <v>1</v>
      </c>
      <c r="AA37" s="55">
        <f t="shared" si="31"/>
        <v>1</v>
      </c>
      <c r="AB37" s="55">
        <f t="shared" si="31"/>
        <v>1</v>
      </c>
      <c r="AC37" s="55">
        <f t="shared" si="31"/>
        <v>1</v>
      </c>
      <c r="AD37" s="55">
        <f t="shared" si="31"/>
        <v>1</v>
      </c>
      <c r="AE37" s="55">
        <f t="shared" si="31"/>
        <v>1</v>
      </c>
      <c r="AF37" s="55">
        <f t="shared" si="31"/>
        <v>1</v>
      </c>
      <c r="AG37" s="55">
        <f t="shared" si="31"/>
        <v>1</v>
      </c>
      <c r="AH37" s="55">
        <f t="shared" si="31"/>
        <v>1</v>
      </c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s="1" customFormat="1" ht="14" outlineLevel="1">
      <c r="C38" s="1" t="s">
        <v>41</v>
      </c>
      <c r="D38" s="55">
        <f t="shared" ref="D38:AH38" si="32">COUNTIF(D8:D24,"3早")</f>
        <v>1</v>
      </c>
      <c r="E38" s="55">
        <f t="shared" si="32"/>
        <v>1</v>
      </c>
      <c r="F38" s="55">
        <f t="shared" si="32"/>
        <v>1</v>
      </c>
      <c r="G38" s="55">
        <f t="shared" si="32"/>
        <v>1</v>
      </c>
      <c r="H38" s="55">
        <f t="shared" si="32"/>
        <v>1</v>
      </c>
      <c r="I38" s="55">
        <f t="shared" si="32"/>
        <v>1</v>
      </c>
      <c r="J38" s="55">
        <f t="shared" si="32"/>
        <v>2</v>
      </c>
      <c r="K38" s="55">
        <f t="shared" si="32"/>
        <v>2</v>
      </c>
      <c r="L38" s="55">
        <f t="shared" si="32"/>
        <v>1</v>
      </c>
      <c r="M38" s="55">
        <f t="shared" si="32"/>
        <v>1</v>
      </c>
      <c r="N38" s="55">
        <f t="shared" si="32"/>
        <v>1</v>
      </c>
      <c r="O38" s="55">
        <f t="shared" si="32"/>
        <v>1</v>
      </c>
      <c r="P38" s="55">
        <f t="shared" si="32"/>
        <v>1</v>
      </c>
      <c r="Q38" s="55">
        <f t="shared" si="32"/>
        <v>1</v>
      </c>
      <c r="R38" s="55">
        <f t="shared" si="32"/>
        <v>1</v>
      </c>
      <c r="S38" s="55">
        <f t="shared" si="32"/>
        <v>1</v>
      </c>
      <c r="T38" s="55">
        <f t="shared" si="32"/>
        <v>1</v>
      </c>
      <c r="U38" s="55">
        <f t="shared" si="32"/>
        <v>1</v>
      </c>
      <c r="V38" s="55">
        <f t="shared" si="32"/>
        <v>1</v>
      </c>
      <c r="W38" s="55">
        <f t="shared" si="32"/>
        <v>1</v>
      </c>
      <c r="X38" s="55">
        <f t="shared" si="32"/>
        <v>1</v>
      </c>
      <c r="Y38" s="55">
        <f t="shared" si="32"/>
        <v>1</v>
      </c>
      <c r="Z38" s="55">
        <f t="shared" si="32"/>
        <v>1</v>
      </c>
      <c r="AA38" s="55">
        <f t="shared" si="32"/>
        <v>1</v>
      </c>
      <c r="AB38" s="55">
        <f t="shared" si="32"/>
        <v>1</v>
      </c>
      <c r="AC38" s="55">
        <f t="shared" si="32"/>
        <v>1</v>
      </c>
      <c r="AD38" s="55">
        <f t="shared" si="32"/>
        <v>1</v>
      </c>
      <c r="AE38" s="55">
        <f t="shared" si="32"/>
        <v>1</v>
      </c>
      <c r="AF38" s="55">
        <f t="shared" si="32"/>
        <v>1</v>
      </c>
      <c r="AG38" s="55">
        <f t="shared" si="32"/>
        <v>1</v>
      </c>
      <c r="AH38" s="55">
        <f t="shared" si="32"/>
        <v>1</v>
      </c>
    </row>
    <row r="39" spans="1:49" s="1" customFormat="1" ht="14" outlineLevel="1">
      <c r="C39" s="1" t="s">
        <v>36</v>
      </c>
      <c r="D39" s="55">
        <f t="shared" ref="D39:AH39" si="33">COUNTIF(D8:D24,"3オ")</f>
        <v>1</v>
      </c>
      <c r="E39" s="55">
        <f t="shared" si="33"/>
        <v>1</v>
      </c>
      <c r="F39" s="55">
        <f t="shared" si="33"/>
        <v>1</v>
      </c>
      <c r="G39" s="55">
        <f t="shared" si="33"/>
        <v>1</v>
      </c>
      <c r="H39" s="55">
        <f t="shared" si="33"/>
        <v>1</v>
      </c>
      <c r="I39" s="55">
        <f t="shared" si="33"/>
        <v>1</v>
      </c>
      <c r="J39" s="55">
        <f t="shared" si="33"/>
        <v>1</v>
      </c>
      <c r="K39" s="55">
        <f t="shared" si="33"/>
        <v>1</v>
      </c>
      <c r="L39" s="55">
        <f t="shared" si="33"/>
        <v>1</v>
      </c>
      <c r="M39" s="55">
        <f t="shared" si="33"/>
        <v>1</v>
      </c>
      <c r="N39" s="55">
        <f t="shared" si="33"/>
        <v>1</v>
      </c>
      <c r="O39" s="55">
        <f t="shared" si="33"/>
        <v>1</v>
      </c>
      <c r="P39" s="55">
        <f t="shared" si="33"/>
        <v>1</v>
      </c>
      <c r="Q39" s="55">
        <f t="shared" si="33"/>
        <v>1</v>
      </c>
      <c r="R39" s="55">
        <f t="shared" si="33"/>
        <v>1</v>
      </c>
      <c r="S39" s="55">
        <f t="shared" si="33"/>
        <v>1</v>
      </c>
      <c r="T39" s="55">
        <f t="shared" si="33"/>
        <v>1</v>
      </c>
      <c r="U39" s="55">
        <f t="shared" si="33"/>
        <v>1</v>
      </c>
      <c r="V39" s="55">
        <f t="shared" si="33"/>
        <v>2</v>
      </c>
      <c r="W39" s="55">
        <f t="shared" si="33"/>
        <v>2</v>
      </c>
      <c r="X39" s="55">
        <f t="shared" si="33"/>
        <v>1</v>
      </c>
      <c r="Y39" s="55">
        <f t="shared" si="33"/>
        <v>1</v>
      </c>
      <c r="Z39" s="55">
        <f t="shared" si="33"/>
        <v>1</v>
      </c>
      <c r="AA39" s="55">
        <f t="shared" si="33"/>
        <v>1</v>
      </c>
      <c r="AB39" s="55">
        <f t="shared" si="33"/>
        <v>1</v>
      </c>
      <c r="AC39" s="55">
        <f t="shared" si="33"/>
        <v>1</v>
      </c>
      <c r="AD39" s="55">
        <f t="shared" si="33"/>
        <v>1</v>
      </c>
      <c r="AE39" s="55">
        <f t="shared" si="33"/>
        <v>1</v>
      </c>
      <c r="AF39" s="55">
        <f t="shared" si="33"/>
        <v>1</v>
      </c>
      <c r="AG39" s="55">
        <f t="shared" si="33"/>
        <v>1</v>
      </c>
      <c r="AH39" s="55">
        <f t="shared" si="33"/>
        <v>1</v>
      </c>
    </row>
    <row r="40" spans="1:49" s="1" customFormat="1" ht="14" outlineLevel="1">
      <c r="C40" s="1" t="s">
        <v>28</v>
      </c>
      <c r="D40" s="55">
        <f t="shared" ref="D40:AH40" si="34">COUNTIF(D8:D24,"3－")</f>
        <v>1</v>
      </c>
      <c r="E40" s="55">
        <f t="shared" si="34"/>
        <v>1</v>
      </c>
      <c r="F40" s="55">
        <f t="shared" si="34"/>
        <v>1</v>
      </c>
      <c r="G40" s="55">
        <f t="shared" si="34"/>
        <v>1</v>
      </c>
      <c r="H40" s="55">
        <f t="shared" si="34"/>
        <v>1</v>
      </c>
      <c r="I40" s="55">
        <f t="shared" si="34"/>
        <v>1</v>
      </c>
      <c r="J40" s="55">
        <f t="shared" si="34"/>
        <v>1</v>
      </c>
      <c r="K40" s="55">
        <f t="shared" si="34"/>
        <v>1</v>
      </c>
      <c r="L40" s="55">
        <f t="shared" si="34"/>
        <v>1</v>
      </c>
      <c r="M40" s="55">
        <f t="shared" si="34"/>
        <v>1</v>
      </c>
      <c r="N40" s="55">
        <f t="shared" si="34"/>
        <v>1</v>
      </c>
      <c r="O40" s="55">
        <f t="shared" si="34"/>
        <v>1</v>
      </c>
      <c r="P40" s="55">
        <f t="shared" si="34"/>
        <v>1</v>
      </c>
      <c r="Q40" s="55">
        <f t="shared" si="34"/>
        <v>1</v>
      </c>
      <c r="R40" s="55">
        <f t="shared" si="34"/>
        <v>1</v>
      </c>
      <c r="S40" s="55">
        <f t="shared" si="34"/>
        <v>1</v>
      </c>
      <c r="T40" s="55">
        <f t="shared" si="34"/>
        <v>1</v>
      </c>
      <c r="U40" s="55">
        <f t="shared" si="34"/>
        <v>1</v>
      </c>
      <c r="V40" s="55">
        <f t="shared" si="34"/>
        <v>1</v>
      </c>
      <c r="W40" s="55">
        <f t="shared" si="34"/>
        <v>1</v>
      </c>
      <c r="X40" s="55">
        <f t="shared" si="34"/>
        <v>1</v>
      </c>
      <c r="Y40" s="55">
        <f t="shared" si="34"/>
        <v>1</v>
      </c>
      <c r="Z40" s="55">
        <f t="shared" si="34"/>
        <v>1</v>
      </c>
      <c r="AA40" s="55">
        <f t="shared" si="34"/>
        <v>1</v>
      </c>
      <c r="AB40" s="55">
        <f t="shared" si="34"/>
        <v>1</v>
      </c>
      <c r="AC40" s="55">
        <f t="shared" si="34"/>
        <v>1</v>
      </c>
      <c r="AD40" s="55">
        <f t="shared" si="34"/>
        <v>1</v>
      </c>
      <c r="AE40" s="55">
        <f t="shared" si="34"/>
        <v>1</v>
      </c>
      <c r="AF40" s="55">
        <f t="shared" si="34"/>
        <v>1</v>
      </c>
      <c r="AG40" s="55">
        <f t="shared" si="34"/>
        <v>1</v>
      </c>
      <c r="AH40" s="55">
        <f t="shared" si="34"/>
        <v>1</v>
      </c>
    </row>
    <row r="41" spans="1:49" s="1" customFormat="1" ht="14" outlineLevel="1"/>
    <row r="42" spans="1:49" s="1" customFormat="1" ht="14"/>
    <row r="43" spans="1:49" s="1" customFormat="1" ht="14"/>
    <row r="44" spans="1:49" s="1" customFormat="1" ht="14">
      <c r="AN44"/>
      <c r="AO44"/>
      <c r="AP44"/>
      <c r="AQ44"/>
      <c r="AR44"/>
      <c r="AS44"/>
      <c r="AT44"/>
      <c r="AU44"/>
      <c r="AV44"/>
      <c r="AW44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T26:T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M1:Q2"/>
    <mergeCell ref="A26:B31"/>
    <mergeCell ref="AI26:AL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</mergeCells>
  <phoneticPr fontId="114"/>
  <conditionalFormatting sqref="D8">
    <cfRule type="expression" dxfId="6678" priority="2074">
      <formula>COUNTIF(D8,"*有*")</formula>
    </cfRule>
  </conditionalFormatting>
  <conditionalFormatting sqref="D20:D23 V20:Z20 V21:W21">
    <cfRule type="expression" dxfId="6677" priority="2010">
      <formula>AND(WEEKDAY(D$5)=1)</formula>
    </cfRule>
  </conditionalFormatting>
  <conditionalFormatting sqref="D20:D23">
    <cfRule type="expression" dxfId="6676" priority="2011">
      <formula>COUNTIF(D20,"*有*")</formula>
    </cfRule>
    <cfRule type="expression" dxfId="6675" priority="1999">
      <formula>COUNTIF(D20,"*有*")</formula>
    </cfRule>
  </conditionalFormatting>
  <conditionalFormatting sqref="D11:E12">
    <cfRule type="expression" dxfId="6674" priority="2271" stopIfTrue="1">
      <formula>AND(WEEKDAY(D$5)=1)</formula>
    </cfRule>
  </conditionalFormatting>
  <conditionalFormatting sqref="D18:E19">
    <cfRule type="expression" dxfId="6673" priority="2261" stopIfTrue="1">
      <formula>AND(WEEKDAY(D$5)=1)</formula>
    </cfRule>
  </conditionalFormatting>
  <conditionalFormatting sqref="D18:F20">
    <cfRule type="expression" dxfId="6672" priority="2338" stopIfTrue="1">
      <formula>AND(WEEKDAY(D$5)=1)</formula>
    </cfRule>
  </conditionalFormatting>
  <conditionalFormatting sqref="D20:G23">
    <cfRule type="expression" dxfId="6671" priority="1685" stopIfTrue="1">
      <formula>AND(WEEKDAY(D$5)=1)</formula>
    </cfRule>
  </conditionalFormatting>
  <conditionalFormatting sqref="D21:G22">
    <cfRule type="expression" dxfId="6670" priority="2363" stopIfTrue="1">
      <formula>AND(WEEKDAY(D$5)=1)</formula>
    </cfRule>
  </conditionalFormatting>
  <conditionalFormatting sqref="D15:I16">
    <cfRule type="expression" dxfId="6669" priority="2352" stopIfTrue="1">
      <formula>AND(WEEKDAY(D$5)=1)</formula>
    </cfRule>
  </conditionalFormatting>
  <conditionalFormatting sqref="D20:I20">
    <cfRule type="expression" dxfId="6668" priority="2346" stopIfTrue="1">
      <formula>AND(WEEKDAY(D$5)=1)</formula>
    </cfRule>
  </conditionalFormatting>
  <conditionalFormatting sqref="D14:M14">
    <cfRule type="expression" dxfId="6667" priority="2283" stopIfTrue="1">
      <formula>AND(WEEKDAY(D$5)=1)</formula>
    </cfRule>
  </conditionalFormatting>
  <conditionalFormatting sqref="D19:R19">
    <cfRule type="expression" dxfId="6666" priority="175" stopIfTrue="1">
      <formula>AND(WEEKDAY(D$5)=1)</formula>
    </cfRule>
  </conditionalFormatting>
  <conditionalFormatting sqref="D5:AH7">
    <cfRule type="expression" dxfId="6665" priority="2364" stopIfTrue="1">
      <formula>AND(WEEKDAY(D$5)=1)</formula>
    </cfRule>
  </conditionalFormatting>
  <conditionalFormatting sqref="E8">
    <cfRule type="expression" dxfId="6664" priority="2125" stopIfTrue="1">
      <formula>AND(WEEKDAY(E$5)=1)</formula>
    </cfRule>
  </conditionalFormatting>
  <conditionalFormatting sqref="E10">
    <cfRule type="expression" dxfId="6663" priority="2120" stopIfTrue="1">
      <formula>AND(WEEKDAY(E$5)=1)</formula>
    </cfRule>
  </conditionalFormatting>
  <conditionalFormatting sqref="E24:AG24">
    <cfRule type="expression" dxfId="6662" priority="2375" stopIfTrue="1">
      <formula>AND(WEEKDAY(E$5)=1)</formula>
    </cfRule>
  </conditionalFormatting>
  <conditionalFormatting sqref="E24:AH24">
    <cfRule type="expression" dxfId="6661" priority="2374">
      <formula>AND(WEEKDAY(E$5)=1)</formula>
    </cfRule>
  </conditionalFormatting>
  <conditionalFormatting sqref="F9">
    <cfRule type="expression" dxfId="6660" priority="2251" stopIfTrue="1">
      <formula>AND(WEEKDAY(F$5)=1)</formula>
    </cfRule>
  </conditionalFormatting>
  <conditionalFormatting sqref="F18">
    <cfRule type="expression" dxfId="6659" priority="2306" stopIfTrue="1">
      <formula>AND(WEEKDAY(F$5)=1)</formula>
    </cfRule>
  </conditionalFormatting>
  <conditionalFormatting sqref="F18:F19">
    <cfRule type="expression" dxfId="6658" priority="2119" stopIfTrue="1">
      <formula>AND(WEEKDAY(F$5)=1)</formula>
    </cfRule>
  </conditionalFormatting>
  <conditionalFormatting sqref="F14:G15">
    <cfRule type="expression" dxfId="6657" priority="1852" stopIfTrue="1">
      <formula>AND(WEEKDAY(F$5)=1)</formula>
    </cfRule>
  </conditionalFormatting>
  <conditionalFormatting sqref="F10:H12">
    <cfRule type="expression" dxfId="6656" priority="2203" stopIfTrue="1">
      <formula>AND(WEEKDAY(F$5)=1)</formula>
    </cfRule>
  </conditionalFormatting>
  <conditionalFormatting sqref="F11:I11">
    <cfRule type="expression" dxfId="6655" priority="2252" stopIfTrue="1">
      <formula>AND(WEEKDAY(F$5)=1)</formula>
    </cfRule>
  </conditionalFormatting>
  <conditionalFormatting sqref="F13:I15">
    <cfRule type="expression" dxfId="6654" priority="1850" stopIfTrue="1">
      <formula>AND(WEEKDAY(F$5)=1)</formula>
    </cfRule>
  </conditionalFormatting>
  <conditionalFormatting sqref="F11:T11">
    <cfRule type="expression" dxfId="6653" priority="1536" stopIfTrue="1">
      <formula>AND(WEEKDAY(F$5)=1)</formula>
    </cfRule>
  </conditionalFormatting>
  <conditionalFormatting sqref="G17:G23">
    <cfRule type="expression" dxfId="6652" priority="2152" stopIfTrue="1">
      <formula>AND(WEEKDAY(G$5)=1)</formula>
    </cfRule>
  </conditionalFormatting>
  <conditionalFormatting sqref="G18:G19">
    <cfRule type="expression" dxfId="6651" priority="2313" stopIfTrue="1">
      <formula>AND(WEEKDAY(G$5)=1)</formula>
    </cfRule>
    <cfRule type="expression" dxfId="6650" priority="2356" stopIfTrue="1">
      <formula>AND(WEEKDAY(G$5)=1)</formula>
    </cfRule>
  </conditionalFormatting>
  <conditionalFormatting sqref="G9:H9">
    <cfRule type="expression" dxfId="6649" priority="2127" stopIfTrue="1">
      <formula>AND(WEEKDAY(G$5)=1)</formula>
    </cfRule>
  </conditionalFormatting>
  <conditionalFormatting sqref="G17:O17">
    <cfRule type="expression" dxfId="6648" priority="2148" stopIfTrue="1">
      <formula>AND(WEEKDAY(G$5)=1)</formula>
    </cfRule>
  </conditionalFormatting>
  <conditionalFormatting sqref="H11">
    <cfRule type="expression" dxfId="6647" priority="1456">
      <formula>AND(WEEKDAY(H$5)=1)</formula>
    </cfRule>
    <cfRule type="expression" dxfId="6646" priority="1447">
      <formula>AND(WEEKDAY(H$5)=1)</formula>
    </cfRule>
  </conditionalFormatting>
  <conditionalFormatting sqref="H14">
    <cfRule type="expression" dxfId="6645" priority="1365">
      <formula>AND(WEEKDAY(H$5)=1)</formula>
    </cfRule>
    <cfRule type="expression" dxfId="6644" priority="1356">
      <formula>AND(WEEKDAY(H$5)=1)</formula>
    </cfRule>
  </conditionalFormatting>
  <conditionalFormatting sqref="H16">
    <cfRule type="expression" dxfId="6643" priority="1814">
      <formula>AND(WEEKDAY(H$5)=1)</formula>
    </cfRule>
    <cfRule type="expression" dxfId="6642" priority="1805">
      <formula>AND(WEEKDAY(H$5)=1)</formula>
    </cfRule>
  </conditionalFormatting>
  <conditionalFormatting sqref="H20:H23">
    <cfRule type="expression" dxfId="6641" priority="1840">
      <formula>AND(WEEKDAY(H$5)=1)</formula>
    </cfRule>
    <cfRule type="expression" dxfId="6640" priority="1849">
      <formula>AND(WEEKDAY(H$5)=1)</formula>
    </cfRule>
  </conditionalFormatting>
  <conditionalFormatting sqref="H12:I12 D13:I16">
    <cfRule type="expression" dxfId="6639" priority="2254" stopIfTrue="1">
      <formula>AND(WEEKDAY(D$5)=1)</formula>
    </cfRule>
  </conditionalFormatting>
  <conditionalFormatting sqref="H18:I22">
    <cfRule type="expression" dxfId="6638" priority="2077" stopIfTrue="1">
      <formula>AND(WEEKDAY(H$5)=1)</formula>
    </cfRule>
  </conditionalFormatting>
  <conditionalFormatting sqref="H18:I23">
    <cfRule type="expression" dxfId="6637" priority="1676" stopIfTrue="1">
      <formula>AND(WEEKDAY(H$5)=1)</formula>
    </cfRule>
  </conditionalFormatting>
  <conditionalFormatting sqref="H20:I23">
    <cfRule type="expression" dxfId="6636" priority="1842" stopIfTrue="1">
      <formula>AND(WEEKDAY(H$5)=1)</formula>
    </cfRule>
  </conditionalFormatting>
  <conditionalFormatting sqref="H11:K11">
    <cfRule type="expression" dxfId="6635" priority="1448" stopIfTrue="1">
      <formula>AND(WEEKDAY(H$5)=1)</formula>
    </cfRule>
  </conditionalFormatting>
  <conditionalFormatting sqref="H14:K14">
    <cfRule type="expression" dxfId="6634" priority="1357" stopIfTrue="1">
      <formula>AND(WEEKDAY(H$5)=1)</formula>
    </cfRule>
  </conditionalFormatting>
  <conditionalFormatting sqref="H11:L11">
    <cfRule type="expression" dxfId="6633" priority="1457" stopIfTrue="1">
      <formula>AND(WEEKDAY(H$5)=1)</formula>
    </cfRule>
  </conditionalFormatting>
  <conditionalFormatting sqref="H14:L14">
    <cfRule type="expression" dxfId="6632" priority="1366" stopIfTrue="1">
      <formula>AND(WEEKDAY(H$5)=1)</formula>
    </cfRule>
  </conditionalFormatting>
  <conditionalFormatting sqref="H16:L16">
    <cfRule type="expression" dxfId="6631" priority="1806" stopIfTrue="1">
      <formula>AND(WEEKDAY(H$5)=1)</formula>
    </cfRule>
  </conditionalFormatting>
  <conditionalFormatting sqref="H16:L17">
    <cfRule type="expression" dxfId="6630" priority="1815" stopIfTrue="1">
      <formula>AND(WEEKDAY(H$5)=1)</formula>
    </cfRule>
  </conditionalFormatting>
  <conditionalFormatting sqref="H11:M11">
    <cfRule type="expression" dxfId="6629" priority="1473" stopIfTrue="1">
      <formula>AND(WEEKDAY(H$5)=1)</formula>
    </cfRule>
  </conditionalFormatting>
  <conditionalFormatting sqref="H16:N16">
    <cfRule type="expression" dxfId="6628" priority="1400" stopIfTrue="1">
      <formula>AND(WEEKDAY(H$5)=1)</formula>
    </cfRule>
  </conditionalFormatting>
  <conditionalFormatting sqref="H14:P14">
    <cfRule type="expression" dxfId="6627" priority="4" stopIfTrue="1">
      <formula>AND(WEEKDAY(H$5)=1)</formula>
    </cfRule>
  </conditionalFormatting>
  <conditionalFormatting sqref="H14:Q14">
    <cfRule type="expression" dxfId="6626" priority="1381" stopIfTrue="1">
      <formula>AND(WEEKDAY(H$5)=1)</formula>
    </cfRule>
  </conditionalFormatting>
  <conditionalFormatting sqref="H11:T11">
    <cfRule type="expression" dxfId="6625" priority="312" stopIfTrue="1">
      <formula>AND(WEEKDAY(H$5)=1)</formula>
    </cfRule>
  </conditionalFormatting>
  <conditionalFormatting sqref="I9:I12">
    <cfRule type="expression" dxfId="6624" priority="1867" stopIfTrue="1">
      <formula>AND(WEEKDAY(I$5)=1)</formula>
    </cfRule>
  </conditionalFormatting>
  <conditionalFormatting sqref="I11">
    <cfRule type="expression" dxfId="6623" priority="1472">
      <formula>AND(WEEKDAY(I$5)=1)</formula>
    </cfRule>
  </conditionalFormatting>
  <conditionalFormatting sqref="I14">
    <cfRule type="expression" dxfId="6622" priority="1380">
      <formula>AND(WEEKDAY(I$5)=1)</formula>
    </cfRule>
  </conditionalFormatting>
  <conditionalFormatting sqref="I17">
    <cfRule type="expression" dxfId="6621" priority="2295" stopIfTrue="1">
      <formula>AND(WEEKDAY(I$5)=1)</formula>
    </cfRule>
  </conditionalFormatting>
  <conditionalFormatting sqref="I19:I20">
    <cfRule type="expression" dxfId="6620" priority="2350" stopIfTrue="1">
      <formula>AND(WEEKDAY(I$5)=1)</formula>
    </cfRule>
  </conditionalFormatting>
  <conditionalFormatting sqref="I21:M22">
    <cfRule type="expression" dxfId="6619" priority="1665" stopIfTrue="1">
      <formula>AND(WEEKDAY(I$5)=1)</formula>
    </cfRule>
  </conditionalFormatting>
  <conditionalFormatting sqref="I21:W23">
    <cfRule type="expression" dxfId="6618" priority="1679" stopIfTrue="1">
      <formula>AND(WEEKDAY(I$5)=1)</formula>
    </cfRule>
  </conditionalFormatting>
  <conditionalFormatting sqref="I20:Z20">
    <cfRule type="expression" dxfId="6617" priority="1196" stopIfTrue="1">
      <formula>AND(WEEKDAY(I$5)=1)</formula>
    </cfRule>
  </conditionalFormatting>
  <conditionalFormatting sqref="J16:J22">
    <cfRule type="expression" dxfId="6616" priority="2307" stopIfTrue="1">
      <formula>AND(WEEKDAY(J$5)=1)</formula>
    </cfRule>
  </conditionalFormatting>
  <conditionalFormatting sqref="J16:J23">
    <cfRule type="expression" dxfId="6615" priority="177" stopIfTrue="1">
      <formula>AND(WEEKDAY(J$5)=1)</formula>
    </cfRule>
  </conditionalFormatting>
  <conditionalFormatting sqref="J15:K15 M15">
    <cfRule type="expression" dxfId="6614" priority="2301" stopIfTrue="1">
      <formula>AND(WEEKDAY(J$5)=1)</formula>
    </cfRule>
  </conditionalFormatting>
  <conditionalFormatting sqref="J11:N14">
    <cfRule type="expression" dxfId="6613" priority="1785" stopIfTrue="1">
      <formula>AND(WEEKDAY(J$5)=1)</formula>
    </cfRule>
  </conditionalFormatting>
  <conditionalFormatting sqref="J8:P8">
    <cfRule type="expression" dxfId="6612" priority="1991" stopIfTrue="1">
      <formula>AND(WEEKDAY(J$5)=1)</formula>
    </cfRule>
  </conditionalFormatting>
  <conditionalFormatting sqref="J18:Q19">
    <cfRule type="expression" dxfId="6611" priority="1065" stopIfTrue="1">
      <formula>AND(WEEKDAY(J$5)=1)</formula>
    </cfRule>
  </conditionalFormatting>
  <conditionalFormatting sqref="J15:T15">
    <cfRule type="expression" dxfId="6610" priority="1525" stopIfTrue="1">
      <formula>AND(WEEKDAY(J$5)=1)</formula>
    </cfRule>
  </conditionalFormatting>
  <conditionalFormatting sqref="J21:X21">
    <cfRule type="expression" dxfId="6609" priority="401" stopIfTrue="1">
      <formula>AND(WEEKDAY(J$5)=1)</formula>
    </cfRule>
  </conditionalFormatting>
  <conditionalFormatting sqref="J22:Z22">
    <cfRule type="expression" dxfId="6608" priority="1622" stopIfTrue="1">
      <formula>AND(WEEKDAY(J$5)=1)</formula>
    </cfRule>
  </conditionalFormatting>
  <conditionalFormatting sqref="J22:Z23">
    <cfRule type="expression" dxfId="6607" priority="1730" stopIfTrue="1">
      <formula>AND(WEEKDAY(J$5)=1)</formula>
    </cfRule>
  </conditionalFormatting>
  <conditionalFormatting sqref="K17:K19 M18:M19">
    <cfRule type="expression" dxfId="6606" priority="2302" stopIfTrue="1">
      <formula>AND(WEEKDAY(K$5)=1)</formula>
    </cfRule>
  </conditionalFormatting>
  <conditionalFormatting sqref="K18:K23">
    <cfRule type="expression" dxfId="6605" priority="183" stopIfTrue="1">
      <formula>AND(WEEKDAY(K$5)=1)</formula>
    </cfRule>
  </conditionalFormatting>
  <conditionalFormatting sqref="K20:M22">
    <cfRule type="expression" dxfId="6604" priority="2331" stopIfTrue="1">
      <formula>AND(WEEKDAY(K$5)=1)</formula>
    </cfRule>
  </conditionalFormatting>
  <conditionalFormatting sqref="K18:N22">
    <cfRule type="expression" dxfId="6603" priority="1564" stopIfTrue="1">
      <formula>AND(WEEKDAY(K$5)=1)</formula>
    </cfRule>
  </conditionalFormatting>
  <conditionalFormatting sqref="K16:P17">
    <cfRule type="expression" dxfId="6602" priority="2323" stopIfTrue="1">
      <formula>AND(WEEKDAY(K$5)=1)</formula>
    </cfRule>
  </conditionalFormatting>
  <conditionalFormatting sqref="L8 Q8:Z8 AA8:AA9 J8:K11 I9 L9:W9 Y9">
    <cfRule type="expression" dxfId="6601" priority="2250" stopIfTrue="1">
      <formula>AND(WEEKDAY(I$5)=1)</formula>
    </cfRule>
  </conditionalFormatting>
  <conditionalFormatting sqref="L17">
    <cfRule type="expression" dxfId="6600" priority="2332" stopIfTrue="1">
      <formula>AND(WEEKDAY(L$5)=1)</formula>
    </cfRule>
  </conditionalFormatting>
  <conditionalFormatting sqref="L19:L23">
    <cfRule type="expression" dxfId="6599" priority="179" stopIfTrue="1">
      <formula>AND(WEEKDAY(L$5)=1)</formula>
    </cfRule>
  </conditionalFormatting>
  <conditionalFormatting sqref="L9:N9">
    <cfRule type="expression" dxfId="6598" priority="1958" stopIfTrue="1">
      <formula>AND(WEEKDAY(L$5)=1)</formula>
    </cfRule>
  </conditionalFormatting>
  <conditionalFormatting sqref="L9:P10">
    <cfRule type="expression" dxfId="6597" priority="2075" stopIfTrue="1">
      <formula>AND(WEEKDAY(L$5)=1)</formula>
    </cfRule>
  </conditionalFormatting>
  <conditionalFormatting sqref="L21:W21 L22:Z22">
    <cfRule type="expression" dxfId="6596" priority="2020" stopIfTrue="1">
      <formula>AND(WEEKDAY(L$5)=1)</formula>
    </cfRule>
  </conditionalFormatting>
  <conditionalFormatting sqref="L18:Z18">
    <cfRule type="expression" dxfId="6595" priority="1647" stopIfTrue="1">
      <formula>AND(WEEKDAY(L$5)=1)</formula>
    </cfRule>
  </conditionalFormatting>
  <conditionalFormatting sqref="M8:P8">
    <cfRule type="expression" dxfId="6594" priority="1990">
      <formula>AND(WEEKDAY(M$5)=1)</formula>
    </cfRule>
  </conditionalFormatting>
  <conditionalFormatting sqref="M12:P12">
    <cfRule type="expression" dxfId="6593" priority="736" stopIfTrue="1">
      <formula>AND(WEEKDAY(M$5)=1)</formula>
    </cfRule>
  </conditionalFormatting>
  <conditionalFormatting sqref="M18:P20">
    <cfRule type="expression" dxfId="6592" priority="2264" stopIfTrue="1">
      <formula>AND(WEEKDAY(M$5)=1)</formula>
    </cfRule>
  </conditionalFormatting>
  <conditionalFormatting sqref="M11:S12">
    <cfRule type="expression" dxfId="6591" priority="655" stopIfTrue="1">
      <formula>AND(WEEKDAY(M$5)=1)</formula>
    </cfRule>
  </conditionalFormatting>
  <conditionalFormatting sqref="M15:AA15 J16:W16">
    <cfRule type="expression" dxfId="6590" priority="2353" stopIfTrue="1">
      <formula>AND(WEEKDAY(J$5)=1)</formula>
    </cfRule>
  </conditionalFormatting>
  <conditionalFormatting sqref="N14:N15">
    <cfRule type="expression" dxfId="6589" priority="2278" stopIfTrue="1">
      <formula>AND(WEEKDAY(N$5)=1)</formula>
    </cfRule>
  </conditionalFormatting>
  <conditionalFormatting sqref="N18:O23">
    <cfRule type="expression" dxfId="6588" priority="788" stopIfTrue="1">
      <formula>AND(WEEKDAY(N$5)=1)</formula>
    </cfRule>
  </conditionalFormatting>
  <conditionalFormatting sqref="O10:O15">
    <cfRule type="expression" dxfId="6587" priority="658" stopIfTrue="1">
      <formula>AND(WEEKDAY(O$5)=1)</formula>
    </cfRule>
  </conditionalFormatting>
  <conditionalFormatting sqref="O13:O15">
    <cfRule type="expression" dxfId="6586" priority="2257" stopIfTrue="1">
      <formula>AND(WEEKDAY(O$5)=1)</formula>
    </cfRule>
  </conditionalFormatting>
  <conditionalFormatting sqref="O17:O20">
    <cfRule type="expression" dxfId="6585" priority="2303" stopIfTrue="1">
      <formula>AND(WEEKDAY(O$5)=1)</formula>
    </cfRule>
  </conditionalFormatting>
  <conditionalFormatting sqref="P11:P15">
    <cfRule type="expression" dxfId="6584" priority="668" stopIfTrue="1">
      <formula>AND(WEEKDAY(P$5)=1)</formula>
    </cfRule>
  </conditionalFormatting>
  <conditionalFormatting sqref="P17:P23">
    <cfRule type="expression" dxfId="6583" priority="455" stopIfTrue="1">
      <formula>AND(WEEKDAY(P$5)=1)</formula>
    </cfRule>
  </conditionalFormatting>
  <conditionalFormatting sqref="P15:S15">
    <cfRule type="expression" dxfId="6582" priority="1239" stopIfTrue="1">
      <formula>AND(WEEKDAY(P$5)=1)</formula>
    </cfRule>
  </conditionalFormatting>
  <conditionalFormatting sqref="P14:T14">
    <cfRule type="expression" dxfId="6581" priority="2275" stopIfTrue="1">
      <formula>AND(WEEKDAY(P$5)=1)</formula>
    </cfRule>
  </conditionalFormatting>
  <conditionalFormatting sqref="P20:U23">
    <cfRule type="expression" dxfId="6580" priority="2005" stopIfTrue="1">
      <formula>AND(WEEKDAY(P$5)=1)</formula>
    </cfRule>
  </conditionalFormatting>
  <conditionalFormatting sqref="P17:W17 Q18:Y19 K18:L22 Q20 R20:T22 M21:Q22">
    <cfRule type="expression" dxfId="6579" priority="2357" stopIfTrue="1">
      <formula>AND(WEEKDAY(K$5)=1)</formula>
    </cfRule>
  </conditionalFormatting>
  <conditionalFormatting sqref="Q14:Q17">
    <cfRule type="expression" dxfId="6578" priority="1117" stopIfTrue="1">
      <formula>AND(WEEKDAY(Q$5)=1)</formula>
    </cfRule>
  </conditionalFormatting>
  <conditionalFormatting sqref="Q18">
    <cfRule type="expression" dxfId="6577" priority="2316" stopIfTrue="1">
      <formula>AND(WEEKDAY(Q$5)=1)</formula>
    </cfRule>
  </conditionalFormatting>
  <conditionalFormatting sqref="Q8:S9 L10:N10 P10:X10 L11:S11 M12:S12 AA12 J13:M13 Q13:R13">
    <cfRule type="expression" dxfId="6576" priority="2255" stopIfTrue="1">
      <formula>AND(WEEKDAY(J$5)=1)</formula>
    </cfRule>
  </conditionalFormatting>
  <conditionalFormatting sqref="Q13:S13">
    <cfRule type="expression" dxfId="6575" priority="1661" stopIfTrue="1">
      <formula>AND(WEEKDAY(Q$5)=1)</formula>
    </cfRule>
  </conditionalFormatting>
  <conditionalFormatting sqref="Q17:T17">
    <cfRule type="expression" dxfId="6574" priority="1115" stopIfTrue="1">
      <formula>AND(WEEKDAY(Q$5)=1)</formula>
    </cfRule>
  </conditionalFormatting>
  <conditionalFormatting sqref="Q20:T20">
    <cfRule type="expression" dxfId="6573" priority="1192" stopIfTrue="1">
      <formula>AND(WEEKDAY(Q$5)=1)</formula>
    </cfRule>
  </conditionalFormatting>
  <conditionalFormatting sqref="Q17:U17">
    <cfRule type="expression" dxfId="6572" priority="1182" stopIfTrue="1">
      <formula>AND(WEEKDAY(Q$5)=1)</formula>
    </cfRule>
  </conditionalFormatting>
  <conditionalFormatting sqref="Q19:U23">
    <cfRule type="expression" dxfId="6571" priority="2017" stopIfTrue="1">
      <formula>AND(WEEKDAY(Q$5)=1)</formula>
    </cfRule>
  </conditionalFormatting>
  <conditionalFormatting sqref="Q18:Y19">
    <cfRule type="expression" dxfId="6570" priority="2270" stopIfTrue="1">
      <formula>AND(WEEKDAY(Q$5)=1)</formula>
    </cfRule>
  </conditionalFormatting>
  <conditionalFormatting sqref="Q8:Z8 AG8:AH16 L9:Y10 AF9:AF11 AC10:AD11 AC8:AF8 AA8:AB10 L11:AB12 AC12:AF19 D8:K23 L17:Z18 L19:Y20 L21:AB21 L22:Z23 T13:Y13 Z20 L15:AB16 AA18:AB20 AD20:AF20 AC20:AC23 AD21:AE23 L8 AG18:AG20 L13:R13 L14:Y14">
    <cfRule type="expression" dxfId="6569" priority="2249">
      <formula>AND(WEEKDAY(D$5)=1)</formula>
    </cfRule>
  </conditionalFormatting>
  <conditionalFormatting sqref="R18:R20">
    <cfRule type="expression" dxfId="6568" priority="2260" stopIfTrue="1">
      <formula>AND(WEEKDAY(R$5)=1)</formula>
    </cfRule>
  </conditionalFormatting>
  <conditionalFormatting sqref="R17:S20">
    <cfRule type="expression" dxfId="6567" priority="1151" stopIfTrue="1">
      <formula>AND(WEEKDAY(R$5)=1)</formula>
    </cfRule>
  </conditionalFormatting>
  <conditionalFormatting sqref="S13">
    <cfRule type="expression" dxfId="6566" priority="1664">
      <formula>AND(WEEKDAY(S$5)=1)</formula>
    </cfRule>
  </conditionalFormatting>
  <conditionalFormatting sqref="S18:T23">
    <cfRule type="expression" dxfId="6565" priority="1668" stopIfTrue="1">
      <formula>AND(WEEKDAY(S$5)=1)</formula>
    </cfRule>
  </conditionalFormatting>
  <conditionalFormatting sqref="S19:W20">
    <cfRule type="expression" dxfId="6564" priority="2344" stopIfTrue="1">
      <formula>AND(WEEKDAY(S$5)=1)</formula>
    </cfRule>
  </conditionalFormatting>
  <conditionalFormatting sqref="S18:Y18">
    <cfRule type="expression" dxfId="6563" priority="2268" stopIfTrue="1">
      <formula>AND(WEEKDAY(S$5)=1)</formula>
    </cfRule>
  </conditionalFormatting>
  <conditionalFormatting sqref="T11">
    <cfRule type="expression" dxfId="6562" priority="1535">
      <formula>AND(WEEKDAY(T$5)=1)</formula>
    </cfRule>
  </conditionalFormatting>
  <conditionalFormatting sqref="T15">
    <cfRule type="expression" dxfId="6561" priority="1524">
      <formula>AND(WEEKDAY(T$5)=1)</formula>
    </cfRule>
  </conditionalFormatting>
  <conditionalFormatting sqref="T17">
    <cfRule type="expression" dxfId="6560" priority="1181">
      <formula>AND(WEEKDAY(T$5)=1)</formula>
    </cfRule>
  </conditionalFormatting>
  <conditionalFormatting sqref="T20">
    <cfRule type="expression" dxfId="6559" priority="1195">
      <formula>AND(WEEKDAY(T$5)=1)</formula>
    </cfRule>
  </conditionalFormatting>
  <conditionalFormatting sqref="T11:W13">
    <cfRule type="expression" dxfId="6558" priority="2109" stopIfTrue="1">
      <formula>AND(WEEKDAY(T$5)=1)</formula>
    </cfRule>
  </conditionalFormatting>
  <conditionalFormatting sqref="T10:AD10">
    <cfRule type="expression" dxfId="6557" priority="1640" stopIfTrue="1">
      <formula>AND(WEEKDAY(T$5)=1)</formula>
    </cfRule>
  </conditionalFormatting>
  <conditionalFormatting sqref="U8">
    <cfRule type="expression" dxfId="6556" priority="2238" stopIfTrue="1">
      <formula>AND(WEEKDAY(U$5)=1)</formula>
    </cfRule>
  </conditionalFormatting>
  <conditionalFormatting sqref="U12">
    <cfRule type="expression" dxfId="6555" priority="2258" stopIfTrue="1">
      <formula>AND(WEEKDAY(U$5)=1)</formula>
    </cfRule>
  </conditionalFormatting>
  <conditionalFormatting sqref="U14:U15">
    <cfRule type="expression" dxfId="6554" priority="2277" stopIfTrue="1">
      <formula>AND(WEEKDAY(U$5)=1)</formula>
    </cfRule>
  </conditionalFormatting>
  <conditionalFormatting sqref="U21:W22">
    <cfRule type="expression" dxfId="6553" priority="2111" stopIfTrue="1">
      <formula>AND(WEEKDAY(U$5)=1)</formula>
    </cfRule>
  </conditionalFormatting>
  <conditionalFormatting sqref="U13:Y13">
    <cfRule type="expression" dxfId="6552" priority="441" stopIfTrue="1">
      <formula>AND(WEEKDAY(U$5)=1)</formula>
    </cfRule>
  </conditionalFormatting>
  <conditionalFormatting sqref="U9:Z9">
    <cfRule type="expression" dxfId="6551" priority="1644" stopIfTrue="1">
      <formula>AND(WEEKDAY(U$5)=1)</formula>
    </cfRule>
  </conditionalFormatting>
  <conditionalFormatting sqref="V15">
    <cfRule type="expression" dxfId="6550" priority="1" stopIfTrue="1">
      <formula>AND(WEEKDAY(V$5)=1)</formula>
    </cfRule>
  </conditionalFormatting>
  <conditionalFormatting sqref="V17:V20">
    <cfRule type="expression" dxfId="6549" priority="2147" stopIfTrue="1">
      <formula>AND(WEEKDAY(V$5)=1)</formula>
    </cfRule>
  </conditionalFormatting>
  <conditionalFormatting sqref="V21:W21 V22:Z23 D20:D23">
    <cfRule type="expression" dxfId="6548" priority="2022">
      <formula>AND(WEEKDAY(D$5)=1)</formula>
    </cfRule>
  </conditionalFormatting>
  <conditionalFormatting sqref="V14:Y14 AA18 G18:G19 I16:I17 AC18:AE19 U18:Y19 V8:Z8 AA8:AA9 AE17:AF17 D17:H17 T17:W17 V15:Z15 D9:E9 D10 AB15:AC15 U16:W16">
    <cfRule type="expression" dxfId="6547" priority="2337">
      <formula>AND(WEEKDAY(D$5)=1)</formula>
    </cfRule>
  </conditionalFormatting>
  <conditionalFormatting sqref="V14:Y14">
    <cfRule type="expression" dxfId="6546" priority="2329" stopIfTrue="1">
      <formula>AND(WEEKDAY(V$5)=1)</formula>
    </cfRule>
  </conditionalFormatting>
  <conditionalFormatting sqref="V22:AB23">
    <cfRule type="expression" dxfId="6545" priority="1749">
      <formula>AND(WEEKDAY(V$5)=1)</formula>
    </cfRule>
  </conditionalFormatting>
  <conditionalFormatting sqref="V12:AF12">
    <cfRule type="expression" dxfId="6544" priority="2206" stopIfTrue="1">
      <formula>AND(WEEKDAY(V$5)=1)</formula>
    </cfRule>
  </conditionalFormatting>
  <conditionalFormatting sqref="W17:Z17">
    <cfRule type="expression" dxfId="6543" priority="416" stopIfTrue="1">
      <formula>AND(WEEKDAY(W$5)=1)</formula>
    </cfRule>
  </conditionalFormatting>
  <conditionalFormatting sqref="X11">
    <cfRule type="expression" dxfId="6542" priority="429" stopIfTrue="1">
      <formula>AND(WEEKDAY(X$5)=1)</formula>
    </cfRule>
  </conditionalFormatting>
  <conditionalFormatting sqref="X13:Z13">
    <cfRule type="expression" dxfId="6541" priority="432" stopIfTrue="1">
      <formula>AND(WEEKDAY(X$5)=1)</formula>
    </cfRule>
    <cfRule type="expression" dxfId="6540" priority="434">
      <formula>AND(WEEKDAY(X$5)=1)</formula>
    </cfRule>
  </conditionalFormatting>
  <conditionalFormatting sqref="X17:Z17">
    <cfRule type="expression" dxfId="6539" priority="413">
      <formula>AND(WEEKDAY(X$5)=1)</formula>
    </cfRule>
    <cfRule type="expression" dxfId="6538" priority="402" stopIfTrue="1">
      <formula>AND(WEEKDAY(X$5)=1)</formula>
    </cfRule>
    <cfRule type="expression" dxfId="6537" priority="412" stopIfTrue="1">
      <formula>AND(WEEKDAY(X$5)=1)</formula>
    </cfRule>
    <cfRule type="expression" dxfId="6536" priority="411">
      <formula>AND(WEEKDAY(X$5)=1)</formula>
    </cfRule>
  </conditionalFormatting>
  <conditionalFormatting sqref="X22:Z23 W19:Y20">
    <cfRule type="expression" dxfId="6535" priority="2097" stopIfTrue="1">
      <formula>AND(WEEKDAY(W$5)=1)</formula>
    </cfRule>
  </conditionalFormatting>
  <conditionalFormatting sqref="X11:AA11">
    <cfRule type="expression" dxfId="6534" priority="428">
      <formula>AND(WEEKDAY(X$5)=1)</formula>
    </cfRule>
  </conditionalFormatting>
  <conditionalFormatting sqref="X21:AA21">
    <cfRule type="expression" dxfId="6533" priority="400">
      <formula>AND(WEEKDAY(X$5)=1)</formula>
    </cfRule>
  </conditionalFormatting>
  <conditionalFormatting sqref="X17:AB17">
    <cfRule type="expression" dxfId="6532" priority="407" stopIfTrue="1">
      <formula>AND(WEEKDAY(X$5)=1)</formula>
    </cfRule>
  </conditionalFormatting>
  <conditionalFormatting sqref="X21:AB21">
    <cfRule type="expression" dxfId="6531" priority="394" stopIfTrue="1">
      <formula>AND(WEEKDAY(X$5)=1)</formula>
    </cfRule>
  </conditionalFormatting>
  <conditionalFormatting sqref="X11:AC11">
    <cfRule type="expression" dxfId="6530" priority="422" stopIfTrue="1">
      <formula>AND(WEEKDAY(X$5)=1)</formula>
    </cfRule>
  </conditionalFormatting>
  <conditionalFormatting sqref="X16:AD16">
    <cfRule type="expression" dxfId="6529" priority="2057" stopIfTrue="1">
      <formula>AND(WEEKDAY(X$5)=1)</formula>
    </cfRule>
  </conditionalFormatting>
  <conditionalFormatting sqref="Y14:Z14">
    <cfRule type="expression" dxfId="6528" priority="1656" stopIfTrue="1">
      <formula>AND(WEEKDAY(Y$5)=1)</formula>
    </cfRule>
  </conditionalFormatting>
  <conditionalFormatting sqref="Y16:Z16">
    <cfRule type="expression" dxfId="6527" priority="2056">
      <formula>AND(WEEKDAY(Y$5)=1)</formula>
    </cfRule>
  </conditionalFormatting>
  <conditionalFormatting sqref="Y17:Z17">
    <cfRule type="expression" dxfId="6526" priority="414" stopIfTrue="1">
      <formula>AND(WEEKDAY(Y$5)=1)</formula>
    </cfRule>
    <cfRule type="expression" dxfId="6525" priority="415">
      <formula>AND(WEEKDAY(Y$5)=1)</formula>
    </cfRule>
  </conditionalFormatting>
  <conditionalFormatting sqref="Y22:Z22">
    <cfRule type="expression" dxfId="6524" priority="2072" stopIfTrue="1">
      <formula>AND(WEEKDAY(Y$5)=1)</formula>
    </cfRule>
    <cfRule type="expression" dxfId="6523" priority="2073">
      <formula>AND(WEEKDAY(Y$5)=1)</formula>
    </cfRule>
    <cfRule type="expression" dxfId="6522" priority="1675">
      <formula>AND(WEEKDAY(Y$5)=1)</formula>
    </cfRule>
  </conditionalFormatting>
  <conditionalFormatting sqref="Y22:Z23">
    <cfRule type="expression" dxfId="6521" priority="1674" stopIfTrue="1">
      <formula>AND(WEEKDAY(Y$5)=1)</formula>
    </cfRule>
  </conditionalFormatting>
  <conditionalFormatting sqref="Y23:Z23">
    <cfRule type="expression" dxfId="6520" priority="1734">
      <formula>AND(WEEKDAY(Y$5)=1)</formula>
    </cfRule>
  </conditionalFormatting>
  <conditionalFormatting sqref="Y16:AB16">
    <cfRule type="expression" dxfId="6519" priority="2054" stopIfTrue="1">
      <formula>AND(WEEKDAY(Y$5)=1)</formula>
    </cfRule>
  </conditionalFormatting>
  <conditionalFormatting sqref="Y17:AB17">
    <cfRule type="expression" dxfId="6518" priority="405">
      <formula>AND(WEEKDAY(Y$5)=1)</formula>
    </cfRule>
  </conditionalFormatting>
  <conditionalFormatting sqref="Y20:AB20">
    <cfRule type="expression" dxfId="6517" priority="1707">
      <formula>AND(WEEKDAY(Y$5)=1)</formula>
    </cfRule>
  </conditionalFormatting>
  <conditionalFormatting sqref="Z9">
    <cfRule type="expression" dxfId="6516" priority="1645">
      <formula>AND(WEEKDAY(Z$5)=1)</formula>
    </cfRule>
  </conditionalFormatting>
  <conditionalFormatting sqref="Z9:Z10">
    <cfRule type="expression" dxfId="6515" priority="1642">
      <formula>AND(WEEKDAY(Z$5)=1)</formula>
    </cfRule>
  </conditionalFormatting>
  <conditionalFormatting sqref="Z13">
    <cfRule type="expression" dxfId="6514" priority="431">
      <formula>AND(WEEKDAY(Z$5)=1)</formula>
    </cfRule>
    <cfRule type="expression" dxfId="6513" priority="430" stopIfTrue="1">
      <formula>AND(WEEKDAY(Z$5)=1)</formula>
    </cfRule>
  </conditionalFormatting>
  <conditionalFormatting sqref="Z14">
    <cfRule type="expression" dxfId="6512" priority="1657">
      <formula>AND(WEEKDAY(Z$5)=1)</formula>
    </cfRule>
  </conditionalFormatting>
  <conditionalFormatting sqref="Z18">
    <cfRule type="expression" dxfId="6511" priority="1646">
      <formula>AND(WEEKDAY(Z$5)=1)</formula>
    </cfRule>
  </conditionalFormatting>
  <conditionalFormatting sqref="Z19:Z20">
    <cfRule type="expression" dxfId="6510" priority="1947" stopIfTrue="1">
      <formula>AND(WEEKDAY(Z$5)=1)</formula>
    </cfRule>
    <cfRule type="expression" dxfId="6509" priority="1948">
      <formula>AND(WEEKDAY(Z$5)=1)</formula>
    </cfRule>
    <cfRule type="expression" dxfId="6508" priority="1949" stopIfTrue="1">
      <formula>AND(WEEKDAY(Z$5)=1)</formula>
    </cfRule>
    <cfRule type="expression" dxfId="6507" priority="1951">
      <formula>AND(WEEKDAY(Z$5)=1)</formula>
    </cfRule>
  </conditionalFormatting>
  <conditionalFormatting sqref="Z20">
    <cfRule type="expression" dxfId="6506" priority="2099" stopIfTrue="1">
      <formula>AND(WEEKDAY(Z$5)=1)</formula>
    </cfRule>
  </conditionalFormatting>
  <conditionalFormatting sqref="AA13:AA14">
    <cfRule type="expression" dxfId="6505" priority="2405">
      <formula>AND(WEEKDAY(AB$5)=1)</formula>
    </cfRule>
    <cfRule type="expression" dxfId="6504" priority="2198" stopIfTrue="1">
      <formula>AND(WEEKDAY(AB$5)=1)</formula>
    </cfRule>
  </conditionalFormatting>
  <conditionalFormatting sqref="AA18:AA19">
    <cfRule type="expression" dxfId="6503" priority="2318" stopIfTrue="1">
      <formula>AND(WEEKDAY(AA$5)=1)</formula>
    </cfRule>
  </conditionalFormatting>
  <conditionalFormatting sqref="AA22:AB23 AA18:AB20">
    <cfRule type="expression" dxfId="6502" priority="1750" stopIfTrue="1">
      <formula>AND(WEEKDAY(AA$5)=1)</formula>
    </cfRule>
  </conditionalFormatting>
  <conditionalFormatting sqref="AB9:AB11">
    <cfRule type="expression" dxfId="6501" priority="423" stopIfTrue="1">
      <formula>AND(WEEKDAY(AB$5)=1)</formula>
    </cfRule>
  </conditionalFormatting>
  <conditionalFormatting sqref="AB13:AB14">
    <cfRule type="expression" dxfId="6500" priority="1651" stopIfTrue="1">
      <formula>AND(WEEKDAY(AB$5)=1)</formula>
    </cfRule>
    <cfRule type="expression" dxfId="6499" priority="1655">
      <formula>AND(WEEKDAY(AB$5)=1)</formula>
    </cfRule>
  </conditionalFormatting>
  <conditionalFormatting sqref="AB16">
    <cfRule type="expression" dxfId="6498" priority="2321" stopIfTrue="1">
      <formula>AND(WEEKDAY(AB$5)=1)</formula>
    </cfRule>
  </conditionalFormatting>
  <conditionalFormatting sqref="AB18:AB20">
    <cfRule type="expression" dxfId="6497" priority="2263" stopIfTrue="1">
      <formula>AND(WEEKDAY(AB$5)=1)</formula>
    </cfRule>
  </conditionalFormatting>
  <conditionalFormatting sqref="AB18:AD18">
    <cfRule type="expression" dxfId="6496" priority="1705" stopIfTrue="1">
      <formula>AND(WEEKDAY(AB$5)=1)</formula>
    </cfRule>
  </conditionalFormatting>
  <conditionalFormatting sqref="AB19:AD19">
    <cfRule type="expression" dxfId="6495" priority="2034" stopIfTrue="1">
      <formula>AND(WEEKDAY(AB$5)=1)</formula>
    </cfRule>
  </conditionalFormatting>
  <conditionalFormatting sqref="AB8:AG8">
    <cfRule type="expression" dxfId="6494" priority="2217" stopIfTrue="1">
      <formula>AND(WEEKDAY(AB$5)=1)</formula>
    </cfRule>
  </conditionalFormatting>
  <conditionalFormatting sqref="AC9">
    <cfRule type="expression" dxfId="6493" priority="1932" stopIfTrue="1">
      <formula>AND(WEEKDAY(AC$5)=1)</formula>
    </cfRule>
  </conditionalFormatting>
  <conditionalFormatting sqref="AC16:AC19">
    <cfRule type="expression" dxfId="6492" priority="2036" stopIfTrue="1">
      <formula>AND(WEEKDAY(AC$5)=1)</formula>
    </cfRule>
  </conditionalFormatting>
  <conditionalFormatting sqref="AC19:AC20">
    <cfRule type="expression" dxfId="6491" priority="1938">
      <formula>AND(WEEKDAY(AC$5)=1)</formula>
    </cfRule>
  </conditionalFormatting>
  <conditionalFormatting sqref="AC9:AD9">
    <cfRule type="expression" dxfId="6490" priority="1933">
      <formula>AND(WEEKDAY(AC$5)=1)</formula>
    </cfRule>
    <cfRule type="expression" dxfId="6489" priority="1935">
      <formula>AND(WEEKDAY(AC$5)=1)</formula>
    </cfRule>
    <cfRule type="expression" dxfId="6488" priority="1934" stopIfTrue="1">
      <formula>AND(WEEKDAY(AC$5)=1)</formula>
    </cfRule>
  </conditionalFormatting>
  <conditionalFormatting sqref="AC11:AD11">
    <cfRule type="expression" dxfId="6487" priority="1941">
      <formula>AND(WEEKDAY(AC$5)=1)</formula>
    </cfRule>
  </conditionalFormatting>
  <conditionalFormatting sqref="AC14:AD14">
    <cfRule type="expression" dxfId="6486" priority="2052">
      <formula>AND(WEEKDAY(AC$5)=1)</formula>
    </cfRule>
  </conditionalFormatting>
  <conditionalFormatting sqref="AC17:AD17">
    <cfRule type="expression" dxfId="6485" priority="2299" stopIfTrue="1">
      <formula>AND(WEEKDAY(AC$5)=1)</formula>
    </cfRule>
  </conditionalFormatting>
  <conditionalFormatting sqref="AC18:AE19">
    <cfRule type="expression" dxfId="6484" priority="2292" stopIfTrue="1">
      <formula>AND(WEEKDAY(AC$5)=1)</formula>
    </cfRule>
  </conditionalFormatting>
  <conditionalFormatting sqref="AC18:AE20">
    <cfRule type="expression" dxfId="6483" priority="1704" stopIfTrue="1">
      <formula>AND(WEEKDAY(AC$5)=1)</formula>
    </cfRule>
  </conditionalFormatting>
  <conditionalFormatting sqref="AC18:AE23">
    <cfRule type="expression" dxfId="6482" priority="2030" stopIfTrue="1">
      <formula>AND(WEEKDAY(AC$5)=1)</formula>
    </cfRule>
  </conditionalFormatting>
  <conditionalFormatting sqref="AC13:AG14">
    <cfRule type="expression" dxfId="6481" priority="2029" stopIfTrue="1">
      <formula>AND(WEEKDAY(AC$5)=1)</formula>
    </cfRule>
  </conditionalFormatting>
  <conditionalFormatting sqref="AC14:AG14">
    <cfRule type="expression" dxfId="6480" priority="2287" stopIfTrue="1">
      <formula>AND(WEEKDAY(AC$5)=1)</formula>
    </cfRule>
  </conditionalFormatting>
  <conditionalFormatting sqref="AD15">
    <cfRule type="expression" dxfId="6479" priority="2304" stopIfTrue="1">
      <formula>AND(WEEKDAY(AD$5)=1)</formula>
    </cfRule>
  </conditionalFormatting>
  <conditionalFormatting sqref="AD25">
    <cfRule type="expression" dxfId="6478" priority="2368" stopIfTrue="1">
      <formula>AND(WEEKDAY(AD$5)=1)</formula>
    </cfRule>
  </conditionalFormatting>
  <conditionalFormatting sqref="AD21:AE23">
    <cfRule type="expression" dxfId="6477" priority="1683">
      <formula>AND(WEEKDAY(AD$5)=1)</formula>
    </cfRule>
  </conditionalFormatting>
  <conditionalFormatting sqref="AD17:AF17">
    <cfRule type="expression" dxfId="6476" priority="2155" stopIfTrue="1">
      <formula>AND(WEEKDAY(AD$5)=1)</formula>
    </cfRule>
  </conditionalFormatting>
  <conditionalFormatting sqref="AD20:AG23">
    <cfRule type="expression" dxfId="6475" priority="1746" stopIfTrue="1">
      <formula>AND(WEEKDAY(AD$5)=1)</formula>
    </cfRule>
  </conditionalFormatting>
  <conditionalFormatting sqref="AE9">
    <cfRule type="expression" dxfId="6474" priority="1759" stopIfTrue="1">
      <formula>AND(WEEKDAY(AE$5)=1)</formula>
    </cfRule>
    <cfRule type="expression" dxfId="6473" priority="1757">
      <formula>AND(WEEKDAY(AE$5)=1)</formula>
    </cfRule>
    <cfRule type="expression" dxfId="6472" priority="1760">
      <formula>AND(WEEKDAY(AE$5)=1)</formula>
    </cfRule>
  </conditionalFormatting>
  <conditionalFormatting sqref="AE9:AE10">
    <cfRule type="expression" dxfId="6471" priority="1754" stopIfTrue="1">
      <formula>AND(WEEKDAY(AE$5)=1)</formula>
    </cfRule>
  </conditionalFormatting>
  <conditionalFormatting sqref="AE10">
    <cfRule type="expression" dxfId="6470" priority="1753">
      <formula>AND(WEEKDAY(AE$5)=1)</formula>
    </cfRule>
  </conditionalFormatting>
  <conditionalFormatting sqref="AE9:AG9">
    <cfRule type="expression" dxfId="6469" priority="1762">
      <formula>AND(WEEKDAY(AE$5)=1)</formula>
    </cfRule>
  </conditionalFormatting>
  <conditionalFormatting sqref="AE14:AG14">
    <cfRule type="expression" dxfId="6468" priority="2028">
      <formula>AND(WEEKDAY(AE$5)=1)</formula>
    </cfRule>
  </conditionalFormatting>
  <conditionalFormatting sqref="AE9:AH9">
    <cfRule type="expression" dxfId="6467" priority="1761" stopIfTrue="1">
      <formula>AND(WEEKDAY(AE$5)=1)</formula>
    </cfRule>
  </conditionalFormatting>
  <conditionalFormatting sqref="AE14:AH14">
    <cfRule type="expression" dxfId="6466" priority="2024" stopIfTrue="1">
      <formula>AND(WEEKDAY(AE$5)=1)</formula>
    </cfRule>
  </conditionalFormatting>
  <conditionalFormatting sqref="AF10:AF11 AG10:AG12 AC11:AD11 T8:T9">
    <cfRule type="expression" dxfId="6465" priority="2248" stopIfTrue="1">
      <formula>AND(WEEKDAY(T$5)=1)</formula>
    </cfRule>
  </conditionalFormatting>
  <conditionalFormatting sqref="AF9:AG9">
    <cfRule type="expression" dxfId="6464" priority="1905">
      <formula>AND(WEEKDAY(AF$5)=1)</formula>
    </cfRule>
    <cfRule type="expression" dxfId="6463" priority="1904" stopIfTrue="1">
      <formula>AND(WEEKDAY(AF$5)=1)</formula>
    </cfRule>
    <cfRule type="expression" dxfId="6462" priority="1906" stopIfTrue="1">
      <formula>AND(WEEKDAY(AF$5)=1)</formula>
    </cfRule>
  </conditionalFormatting>
  <conditionalFormatting sqref="AF11:AG11">
    <cfRule type="expression" dxfId="6461" priority="1914">
      <formula>AND(WEEKDAY(AF$5)=1)</formula>
    </cfRule>
    <cfRule type="expression" dxfId="6460" priority="2031" stopIfTrue="1">
      <formula>AND(WEEKDAY(AF$5)=1)</formula>
    </cfRule>
    <cfRule type="expression" dxfId="6459" priority="2032">
      <formula>AND(WEEKDAY(AF$5)=1)</formula>
    </cfRule>
  </conditionalFormatting>
  <conditionalFormatting sqref="AF18:AG18">
    <cfRule type="expression" dxfId="6458" priority="1690" stopIfTrue="1">
      <formula>AND(WEEKDAY(AF$5)=1)</formula>
    </cfRule>
    <cfRule type="expression" dxfId="6457" priority="1689">
      <formula>AND(WEEKDAY(AF$5)=1)</formula>
    </cfRule>
  </conditionalFormatting>
  <conditionalFormatting sqref="AF18:AG19">
    <cfRule type="expression" dxfId="6456" priority="1692" stopIfTrue="1">
      <formula>AND(WEEKDAY(AF$5)=1)</formula>
    </cfRule>
  </conditionalFormatting>
  <conditionalFormatting sqref="AF18:AG23">
    <cfRule type="expression" dxfId="6455" priority="1691">
      <formula>AND(WEEKDAY(AF$5)=1)</formula>
    </cfRule>
  </conditionalFormatting>
  <conditionalFormatting sqref="AF19:AG19">
    <cfRule type="expression" dxfId="6454" priority="1909">
      <formula>AND(WEEKDAY(AF$5)=1)</formula>
    </cfRule>
  </conditionalFormatting>
  <conditionalFormatting sqref="AF19:AG20">
    <cfRule type="expression" dxfId="6453" priority="1910" stopIfTrue="1">
      <formula>AND(WEEKDAY(AF$5)=1)</formula>
    </cfRule>
  </conditionalFormatting>
  <conditionalFormatting sqref="AF11:AH11">
    <cfRule type="expression" dxfId="6452" priority="1911" stopIfTrue="1">
      <formula>AND(WEEKDAY(AF$5)=1)</formula>
    </cfRule>
  </conditionalFormatting>
  <conditionalFormatting sqref="AG17:AH17">
    <cfRule type="expression" dxfId="6451" priority="1649">
      <formula>AND(WEEKDAY(AG$5)=1)</formula>
    </cfRule>
  </conditionalFormatting>
  <conditionalFormatting sqref="AH18:AH23">
    <cfRule type="expression" dxfId="6450" priority="2025">
      <formula>AND(WEEKDAY(AH$5)=1)</formula>
    </cfRule>
  </conditionalFormatting>
  <conditionalFormatting sqref="AH20:AH25">
    <cfRule type="expression" dxfId="6449" priority="2023" stopIfTrue="1">
      <formula>AND(WEEKDAY(AH$5)=1)</formula>
    </cfRule>
  </conditionalFormatting>
  <conditionalFormatting sqref="AI8:AK24 AN8:AN25">
    <cfRule type="cellIs" dxfId="6448" priority="2404" stopIfTrue="1" operator="equal">
      <formula>0</formula>
    </cfRule>
  </conditionalFormatting>
  <dataValidations count="2">
    <dataValidation type="list" allowBlank="1" showInputMessage="1" showErrorMessage="1" sqref="Y12:Z12 E24:AC24 AE24:AH24 X12:X20 Y13:Y20 Z13:Z16 AC18:AC23 AD18:AD25 AE8:AE10 AE12:AE23 X21:AB23 AF8:AH23 AA12:AB16 AC8:AD17 X8:AB11 Z17:AB20 D8:W23" xr:uid="{00000000-0002-0000-4600-000000000000}">
      <formula1>"ヤ,2早,3早,2オ,3オ,2－,3－,－,日,有,2,3,事,ﾍﾙ,ｹｱ,6:00,6:30,7:00,8:30,8:00,10:00,研"</formula1>
    </dataValidation>
    <dataValidation type="list" allowBlank="1" showInputMessage="1" showErrorMessage="1" sqref="AH25" xr:uid="{00000000-0002-0000-46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V44"/>
  <sheetViews>
    <sheetView topLeftCell="A3" workbookViewId="0">
      <selection activeCell="Y22" sqref="Y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 t="s">
        <v>209</v>
      </c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.25" customHeigh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45017</v>
      </c>
      <c r="E5" s="11">
        <f>DATE($A$1,$D$2,2)</f>
        <v>45018</v>
      </c>
      <c r="F5" s="11">
        <f>DATE($A$1,$D$2,3)</f>
        <v>45019</v>
      </c>
      <c r="G5" s="11">
        <f>DATE($A$1,$D$2,4)</f>
        <v>45020</v>
      </c>
      <c r="H5" s="11">
        <f>DATE($A$1,$D$2,5)</f>
        <v>45021</v>
      </c>
      <c r="I5" s="11">
        <f>DATE($A$1,$D$2,6)</f>
        <v>45022</v>
      </c>
      <c r="J5" s="11">
        <f>DATE($A$1,$D$2,7)</f>
        <v>45023</v>
      </c>
      <c r="K5" s="11">
        <f>DATE($A$1,$D$2,8)</f>
        <v>45024</v>
      </c>
      <c r="L5" s="11">
        <f>DATE($A$1,$D$2,9)</f>
        <v>45025</v>
      </c>
      <c r="M5" s="11">
        <f>DATE($A$1,$D$2,10)</f>
        <v>45026</v>
      </c>
      <c r="N5" s="56">
        <f>DATE($A$1,$D$2,11)</f>
        <v>45027</v>
      </c>
      <c r="O5" s="11">
        <f>DATE($A$1,$D$2,12)</f>
        <v>45028</v>
      </c>
      <c r="P5" s="11">
        <f>DATE($A$1,$D$2,13)</f>
        <v>45029</v>
      </c>
      <c r="Q5" s="11">
        <f>DATE($A$1,$D$2,14)</f>
        <v>45030</v>
      </c>
      <c r="R5" s="11">
        <f>DATE($A$1,$D$2,15)</f>
        <v>45031</v>
      </c>
      <c r="S5" s="11">
        <f>DATE($A$1,$D$2,16)</f>
        <v>45032</v>
      </c>
      <c r="T5" s="11">
        <f>DATE($A$1,$D$2,17)</f>
        <v>45033</v>
      </c>
      <c r="U5" s="11">
        <f>DATE($A$1,$D$2,18)</f>
        <v>45034</v>
      </c>
      <c r="V5" s="11">
        <f>DATE($A$1,$D$2,19)</f>
        <v>45035</v>
      </c>
      <c r="W5" s="11">
        <f>DATE($A$1,$D$2,20)</f>
        <v>45036</v>
      </c>
      <c r="X5" s="11">
        <f>DATE($A$1,$D$2,21)</f>
        <v>45037</v>
      </c>
      <c r="Y5" s="87">
        <f>DATE($A$1,$D$2,22)</f>
        <v>45038</v>
      </c>
      <c r="Z5" s="87">
        <f>DATE($A$1,$D$2,23)</f>
        <v>45039</v>
      </c>
      <c r="AA5" s="87">
        <f>DATE($A$1,$D$2,24)</f>
        <v>45040</v>
      </c>
      <c r="AB5" s="87">
        <f>DATE($A$1,$D$2,25)</f>
        <v>45041</v>
      </c>
      <c r="AC5" s="87">
        <f>DATE($A$1,$D$2,26)</f>
        <v>45042</v>
      </c>
      <c r="AD5" s="87">
        <f>DATE($A$1,$D$2,27)</f>
        <v>45043</v>
      </c>
      <c r="AE5" s="87">
        <f>DATE($A$1,$D$2,28)</f>
        <v>45044</v>
      </c>
      <c r="AF5" s="88">
        <f>DATE($A$1,$D$2,29)</f>
        <v>45045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267">
        <f t="shared" ref="D6:AF6" si="0">IF(MONTH(D5)&gt;$D$2,"",D5)</f>
        <v>45017</v>
      </c>
      <c r="E6" s="132">
        <f t="shared" si="0"/>
        <v>45018</v>
      </c>
      <c r="F6" s="132">
        <f t="shared" si="0"/>
        <v>45019</v>
      </c>
      <c r="G6" s="132">
        <f t="shared" si="0"/>
        <v>45020</v>
      </c>
      <c r="H6" s="132">
        <f t="shared" si="0"/>
        <v>45021</v>
      </c>
      <c r="I6" s="132">
        <f t="shared" si="0"/>
        <v>45022</v>
      </c>
      <c r="J6" s="132">
        <f t="shared" si="0"/>
        <v>45023</v>
      </c>
      <c r="K6" s="132">
        <f t="shared" si="0"/>
        <v>45024</v>
      </c>
      <c r="L6" s="132">
        <f t="shared" si="0"/>
        <v>45025</v>
      </c>
      <c r="M6" s="132">
        <f t="shared" si="0"/>
        <v>45026</v>
      </c>
      <c r="N6" s="132">
        <f t="shared" si="0"/>
        <v>45027</v>
      </c>
      <c r="O6" s="132">
        <f t="shared" si="0"/>
        <v>45028</v>
      </c>
      <c r="P6" s="132">
        <f t="shared" si="0"/>
        <v>45029</v>
      </c>
      <c r="Q6" s="132">
        <f t="shared" si="0"/>
        <v>45030</v>
      </c>
      <c r="R6" s="132">
        <f t="shared" si="0"/>
        <v>45031</v>
      </c>
      <c r="S6" s="132">
        <f t="shared" si="0"/>
        <v>45032</v>
      </c>
      <c r="T6" s="132">
        <f t="shared" si="0"/>
        <v>45033</v>
      </c>
      <c r="U6" s="132">
        <f t="shared" si="0"/>
        <v>45034</v>
      </c>
      <c r="V6" s="132">
        <f t="shared" si="0"/>
        <v>45035</v>
      </c>
      <c r="W6" s="132">
        <f t="shared" si="0"/>
        <v>45036</v>
      </c>
      <c r="X6" s="132">
        <f t="shared" si="0"/>
        <v>45037</v>
      </c>
      <c r="Y6" s="132">
        <f t="shared" si="0"/>
        <v>45038</v>
      </c>
      <c r="Z6" s="132">
        <f t="shared" si="0"/>
        <v>45039</v>
      </c>
      <c r="AA6" s="132">
        <f t="shared" si="0"/>
        <v>45040</v>
      </c>
      <c r="AB6" s="132">
        <f t="shared" si="0"/>
        <v>45041</v>
      </c>
      <c r="AC6" s="132">
        <f t="shared" si="0"/>
        <v>45042</v>
      </c>
      <c r="AD6" s="132">
        <f t="shared" si="0"/>
        <v>45043</v>
      </c>
      <c r="AE6" s="132">
        <f t="shared" si="0"/>
        <v>45044</v>
      </c>
      <c r="AF6" s="145">
        <f t="shared" si="0"/>
        <v>45045</v>
      </c>
      <c r="AG6" s="145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250" t="str">
        <f t="shared" ref="D7:AF7" si="1">IF(D6="","",CHOOSE(WEEKDAY(D6,1),"日","月","火","水","木","金","土"))</f>
        <v>土</v>
      </c>
      <c r="E7" s="161" t="str">
        <f t="shared" si="1"/>
        <v>日</v>
      </c>
      <c r="F7" s="251" t="str">
        <f t="shared" si="1"/>
        <v>月</v>
      </c>
      <c r="G7" s="250" t="str">
        <f t="shared" si="1"/>
        <v>火</v>
      </c>
      <c r="H7" s="134" t="str">
        <f t="shared" si="1"/>
        <v>水</v>
      </c>
      <c r="I7" s="250" t="str">
        <f t="shared" si="1"/>
        <v>木</v>
      </c>
      <c r="J7" s="250" t="str">
        <f t="shared" si="1"/>
        <v>金</v>
      </c>
      <c r="K7" s="250" t="str">
        <f t="shared" si="1"/>
        <v>土</v>
      </c>
      <c r="L7" s="234" t="str">
        <f t="shared" si="1"/>
        <v>日</v>
      </c>
      <c r="M7" s="250" t="str">
        <f t="shared" si="1"/>
        <v>月</v>
      </c>
      <c r="N7" s="250" t="str">
        <f t="shared" si="1"/>
        <v>火</v>
      </c>
      <c r="O7" s="134" t="str">
        <f t="shared" si="1"/>
        <v>水</v>
      </c>
      <c r="P7" s="250" t="str">
        <f t="shared" si="1"/>
        <v>木</v>
      </c>
      <c r="Q7" s="251" t="str">
        <f t="shared" si="1"/>
        <v>金</v>
      </c>
      <c r="R7" s="251" t="str">
        <f t="shared" si="1"/>
        <v>土</v>
      </c>
      <c r="S7" s="234" t="str">
        <f t="shared" si="1"/>
        <v>日</v>
      </c>
      <c r="T7" s="251" t="str">
        <f t="shared" si="1"/>
        <v>月</v>
      </c>
      <c r="U7" s="250" t="str">
        <f t="shared" si="1"/>
        <v>火</v>
      </c>
      <c r="V7" s="134" t="str">
        <f t="shared" si="1"/>
        <v>水</v>
      </c>
      <c r="W7" s="250" t="str">
        <f t="shared" si="1"/>
        <v>木</v>
      </c>
      <c r="X7" s="134" t="str">
        <f t="shared" si="1"/>
        <v>金</v>
      </c>
      <c r="Y7" s="250" t="str">
        <f t="shared" si="1"/>
        <v>土</v>
      </c>
      <c r="Z7" s="161" t="str">
        <f t="shared" si="1"/>
        <v>日</v>
      </c>
      <c r="AA7" s="250" t="str">
        <f t="shared" si="1"/>
        <v>月</v>
      </c>
      <c r="AB7" s="250" t="str">
        <f t="shared" si="1"/>
        <v>火</v>
      </c>
      <c r="AC7" s="134" t="str">
        <f t="shared" si="1"/>
        <v>水</v>
      </c>
      <c r="AD7" s="250" t="str">
        <f t="shared" si="1"/>
        <v>木</v>
      </c>
      <c r="AE7" s="250" t="str">
        <f t="shared" si="1"/>
        <v>金</v>
      </c>
      <c r="AF7" s="146" t="str">
        <f t="shared" si="1"/>
        <v>土</v>
      </c>
      <c r="AG7" s="146" t="s">
        <v>37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4">
      <c r="A8" s="19" t="s">
        <v>31</v>
      </c>
      <c r="B8" s="20" t="s">
        <v>32</v>
      </c>
      <c r="C8" s="21" t="s">
        <v>33</v>
      </c>
      <c r="D8" s="143" t="s">
        <v>21</v>
      </c>
      <c r="E8" s="172" t="s">
        <v>36</v>
      </c>
      <c r="F8" s="268" t="s">
        <v>37</v>
      </c>
      <c r="G8" s="269" t="s">
        <v>24</v>
      </c>
      <c r="H8" s="107" t="s">
        <v>34</v>
      </c>
      <c r="I8" s="201" t="s">
        <v>21</v>
      </c>
      <c r="J8" s="143" t="s">
        <v>21</v>
      </c>
      <c r="K8" s="271" t="s">
        <v>36</v>
      </c>
      <c r="L8" s="163" t="s">
        <v>21</v>
      </c>
      <c r="M8" s="269" t="s">
        <v>36</v>
      </c>
      <c r="N8" s="201" t="s">
        <v>36</v>
      </c>
      <c r="O8" s="201" t="s">
        <v>21</v>
      </c>
      <c r="P8" s="271" t="s">
        <v>37</v>
      </c>
      <c r="Q8" s="274" t="s">
        <v>35</v>
      </c>
      <c r="R8" s="219" t="s">
        <v>28</v>
      </c>
      <c r="S8" s="181" t="s">
        <v>34</v>
      </c>
      <c r="T8" s="268" t="s">
        <v>21</v>
      </c>
      <c r="U8" s="269" t="s">
        <v>37</v>
      </c>
      <c r="V8" s="201" t="s">
        <v>36</v>
      </c>
      <c r="W8" s="201" t="s">
        <v>36</v>
      </c>
      <c r="X8" s="201" t="s">
        <v>42</v>
      </c>
      <c r="Y8" s="276" t="s">
        <v>28</v>
      </c>
      <c r="Z8" s="143" t="s">
        <v>34</v>
      </c>
      <c r="AA8" s="201" t="s">
        <v>21</v>
      </c>
      <c r="AB8" s="107" t="s">
        <v>21</v>
      </c>
      <c r="AC8" s="201" t="s">
        <v>37</v>
      </c>
      <c r="AD8" s="201" t="s">
        <v>21</v>
      </c>
      <c r="AE8" s="107" t="s">
        <v>28</v>
      </c>
      <c r="AF8" s="211" t="s">
        <v>34</v>
      </c>
      <c r="AG8" s="211" t="s">
        <v>37</v>
      </c>
      <c r="AH8" s="99">
        <f t="shared" ref="AH8:AH17" si="2">SUM(AN8)</f>
        <v>9</v>
      </c>
      <c r="AI8" s="100">
        <f t="shared" ref="AI8:AI24" si="3">COUNTIF(D8:AG8,"有")</f>
        <v>1</v>
      </c>
      <c r="AJ8" s="101">
        <f t="shared" ref="AJ8:AJ23" si="4">SUM(AO8:AP8)</f>
        <v>4</v>
      </c>
      <c r="AK8" s="102" t="s">
        <v>38</v>
      </c>
      <c r="AL8" s="103"/>
      <c r="AM8" s="55">
        <f>COUNTIF(D8:AG8,"日")</f>
        <v>5</v>
      </c>
      <c r="AN8" s="55">
        <f>COUNTIF(D8:AG8,"ヤ")</f>
        <v>9</v>
      </c>
      <c r="AO8" s="55">
        <f>COUNTIF(D8:AG8,"2－")</f>
        <v>1</v>
      </c>
      <c r="AP8" s="55">
        <f>COUNTIF(D8:AG8,"3－")</f>
        <v>3</v>
      </c>
      <c r="AQ8">
        <f>COUNTIF(E8:AH8,"有")</f>
        <v>1</v>
      </c>
      <c r="AR8" s="55">
        <f>COUNTIF(D8:AK8,"2早")</f>
        <v>0</v>
      </c>
      <c r="AS8" s="55">
        <f>COUNTIF(B8:AK8,"2オ")</f>
        <v>1</v>
      </c>
      <c r="AT8" s="55">
        <f>COUNTIF(D8:AL8,"3早")</f>
        <v>0</v>
      </c>
      <c r="AU8" s="55">
        <f>COUNTIF(D8:AM8,"3オ")</f>
        <v>6</v>
      </c>
      <c r="AV8" s="55">
        <f>COUNTIF(F8:AO8,"10:00")</f>
        <v>0</v>
      </c>
    </row>
    <row r="9" spans="1:48" ht="14">
      <c r="A9" s="19" t="s">
        <v>31</v>
      </c>
      <c r="B9" s="20" t="s">
        <v>32</v>
      </c>
      <c r="C9" s="21" t="s">
        <v>45</v>
      </c>
      <c r="D9" s="201" t="s">
        <v>21</v>
      </c>
      <c r="E9" s="107" t="s">
        <v>37</v>
      </c>
      <c r="F9" s="270" t="s">
        <v>21</v>
      </c>
      <c r="G9" s="201" t="s">
        <v>37</v>
      </c>
      <c r="H9" s="201" t="s">
        <v>37</v>
      </c>
      <c r="I9" s="107" t="s">
        <v>37</v>
      </c>
      <c r="J9" s="143" t="s">
        <v>21</v>
      </c>
      <c r="K9" s="272" t="s">
        <v>21</v>
      </c>
      <c r="L9" s="201" t="s">
        <v>37</v>
      </c>
      <c r="M9" s="107" t="s">
        <v>37</v>
      </c>
      <c r="N9" s="35" t="s">
        <v>41</v>
      </c>
      <c r="O9" s="201" t="s">
        <v>37</v>
      </c>
      <c r="P9" s="271" t="s">
        <v>21</v>
      </c>
      <c r="Q9" s="275" t="s">
        <v>37</v>
      </c>
      <c r="R9" s="184" t="s">
        <v>41</v>
      </c>
      <c r="S9" s="185" t="s">
        <v>37</v>
      </c>
      <c r="T9" s="223" t="s">
        <v>37</v>
      </c>
      <c r="U9" s="107" t="s">
        <v>21</v>
      </c>
      <c r="V9" s="201" t="s">
        <v>37</v>
      </c>
      <c r="W9" s="201" t="s">
        <v>37</v>
      </c>
      <c r="X9" s="201" t="s">
        <v>37</v>
      </c>
      <c r="Y9" s="201" t="s">
        <v>41</v>
      </c>
      <c r="Z9" s="143" t="s">
        <v>21</v>
      </c>
      <c r="AA9" s="201" t="s">
        <v>37</v>
      </c>
      <c r="AB9" s="201" t="s">
        <v>37</v>
      </c>
      <c r="AC9" s="201" t="s">
        <v>21</v>
      </c>
      <c r="AD9" s="201" t="s">
        <v>37</v>
      </c>
      <c r="AE9" s="201" t="s">
        <v>37</v>
      </c>
      <c r="AF9" s="211" t="s">
        <v>41</v>
      </c>
      <c r="AG9" s="211" t="s">
        <v>21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17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0</v>
      </c>
      <c r="AR9" s="55">
        <f>COUNTIF(D9:AK9,"2早")</f>
        <v>0</v>
      </c>
      <c r="AS9" s="55">
        <f>COUNTIF(B9:AK9,"2オ")</f>
        <v>0</v>
      </c>
      <c r="AT9" s="55">
        <f>COUNTIF(D9:AL9,"3早")</f>
        <v>4</v>
      </c>
      <c r="AU9" s="55">
        <f>COUNTIF(D9:AM9,"3オ")</f>
        <v>0</v>
      </c>
      <c r="AV9" s="55">
        <f>COUNTIF(F9:AO9,"10:00")</f>
        <v>0</v>
      </c>
    </row>
    <row r="10" spans="1:48" ht="14">
      <c r="A10" s="19"/>
      <c r="B10" s="20"/>
      <c r="C10" s="2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70"/>
      <c r="R10" s="270"/>
      <c r="S10" s="270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11"/>
      <c r="AG10" s="211"/>
      <c r="AH10" s="99">
        <f t="shared" si="2"/>
        <v>0</v>
      </c>
      <c r="AI10" s="100">
        <f t="shared" si="3"/>
        <v>0</v>
      </c>
      <c r="AJ10" s="101">
        <f t="shared" si="4"/>
        <v>0</v>
      </c>
      <c r="AK10" s="102"/>
      <c r="AL10" s="103"/>
      <c r="AM10" s="55">
        <f>COUNTIF(D10:AG10,"日")</f>
        <v>0</v>
      </c>
      <c r="AN10" s="55">
        <f>COUNTIF(D10:AG10,"ヤ")</f>
        <v>0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0</v>
      </c>
      <c r="AS10" s="55">
        <f>COUNTIF(B10:AK10,"2オ")</f>
        <v>0</v>
      </c>
      <c r="AT10" s="55">
        <f>COUNTIF(D10:AL10,"3早")</f>
        <v>0</v>
      </c>
      <c r="AU10" s="55">
        <f>COUNTIF(D10:AM10,"3オ")</f>
        <v>0</v>
      </c>
      <c r="AV10" s="55">
        <f>COUNTIF(F10:AO10,"10:00")</f>
        <v>0</v>
      </c>
    </row>
    <row r="11" spans="1:48" ht="14">
      <c r="A11" s="19"/>
      <c r="B11" s="20"/>
      <c r="C11" s="2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77"/>
      <c r="AF11" s="211"/>
      <c r="AG11" s="211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6" customHeight="1">
      <c r="A12" s="19" t="s">
        <v>46</v>
      </c>
      <c r="B12" s="20" t="s">
        <v>32</v>
      </c>
      <c r="C12" s="32" t="s">
        <v>47</v>
      </c>
      <c r="D12" s="201" t="s">
        <v>40</v>
      </c>
      <c r="E12" s="107" t="s">
        <v>24</v>
      </c>
      <c r="F12" s="107" t="s">
        <v>34</v>
      </c>
      <c r="G12" s="201" t="s">
        <v>21</v>
      </c>
      <c r="H12" s="201" t="s">
        <v>40</v>
      </c>
      <c r="I12" s="201" t="s">
        <v>40</v>
      </c>
      <c r="J12" s="201" t="s">
        <v>24</v>
      </c>
      <c r="K12" s="201" t="s">
        <v>34</v>
      </c>
      <c r="L12" s="143" t="s">
        <v>21</v>
      </c>
      <c r="M12" s="201" t="s">
        <v>42</v>
      </c>
      <c r="N12" s="35" t="s">
        <v>42</v>
      </c>
      <c r="O12" s="147" t="s">
        <v>21</v>
      </c>
      <c r="P12" s="147" t="s">
        <v>40</v>
      </c>
      <c r="Q12" s="273" t="s">
        <v>40</v>
      </c>
      <c r="R12" s="201" t="s">
        <v>21</v>
      </c>
      <c r="S12" s="201" t="s">
        <v>24</v>
      </c>
      <c r="T12" s="201" t="s">
        <v>34</v>
      </c>
      <c r="U12" s="201" t="s">
        <v>21</v>
      </c>
      <c r="V12" s="107" t="s">
        <v>21</v>
      </c>
      <c r="W12" s="201" t="s">
        <v>24</v>
      </c>
      <c r="X12" s="201" t="s">
        <v>34</v>
      </c>
      <c r="Y12" s="201" t="s">
        <v>21</v>
      </c>
      <c r="Z12" s="201" t="s">
        <v>40</v>
      </c>
      <c r="AA12" s="201" t="s">
        <v>40</v>
      </c>
      <c r="AB12" s="201" t="s">
        <v>24</v>
      </c>
      <c r="AC12" s="201" t="s">
        <v>34</v>
      </c>
      <c r="AD12" s="201" t="s">
        <v>21</v>
      </c>
      <c r="AE12" s="201" t="s">
        <v>40</v>
      </c>
      <c r="AF12" s="211" t="s">
        <v>21</v>
      </c>
      <c r="AG12" s="211" t="s">
        <v>42</v>
      </c>
      <c r="AH12" s="99">
        <f t="shared" si="2"/>
        <v>9</v>
      </c>
      <c r="AI12" s="100">
        <f t="shared" si="3"/>
        <v>0</v>
      </c>
      <c r="AJ12" s="101">
        <f t="shared" si="4"/>
        <v>5</v>
      </c>
      <c r="AK12" s="104" t="s">
        <v>48</v>
      </c>
      <c r="AL12" s="103"/>
      <c r="AM12" s="55">
        <f t="shared" ref="AM12:AM21" si="5">COUNTIF(D12:AG12,"日")</f>
        <v>0</v>
      </c>
      <c r="AN12" s="55">
        <f t="shared" ref="AN12:AN28" si="6">COUNTIF(D12:AG12,"ヤ")</f>
        <v>9</v>
      </c>
      <c r="AO12" s="55">
        <f t="shared" ref="AO12:AO28" si="7">COUNTIF(D12:AG12,"2－")</f>
        <v>5</v>
      </c>
      <c r="AP12" s="55">
        <f t="shared" ref="AP12:AP28" si="8">COUNTIF(D12:AG12,"3－")</f>
        <v>0</v>
      </c>
      <c r="AQ12">
        <f t="shared" ref="AQ12:AQ28" si="9">COUNTIF(E12:AH12,"有")</f>
        <v>0</v>
      </c>
      <c r="AR12" s="55">
        <f>COUNTIF(H12:AK12,"2早")</f>
        <v>7</v>
      </c>
      <c r="AS12" s="55">
        <f t="shared" ref="AS12:AS23" si="10">COUNTIF(B12:AK12,"2オ")</f>
        <v>3</v>
      </c>
      <c r="AT12" s="55">
        <f t="shared" ref="AT12:AT23" si="11">COUNTIF(D12:AL12,"3早")</f>
        <v>0</v>
      </c>
      <c r="AU12" s="55">
        <f t="shared" ref="AU12:AU23" si="12">COUNTIF(D12:AM12,"3オ")</f>
        <v>0</v>
      </c>
      <c r="AV12" s="55">
        <f t="shared" ref="AV12:AV23" si="13">COUNTIF(F12:AO12,"10:00")</f>
        <v>0</v>
      </c>
    </row>
    <row r="13" spans="1:48" ht="16" customHeight="1">
      <c r="A13" s="19" t="s">
        <v>46</v>
      </c>
      <c r="B13" s="20" t="s">
        <v>32</v>
      </c>
      <c r="C13" s="32" t="s">
        <v>49</v>
      </c>
      <c r="D13" s="107" t="s">
        <v>41</v>
      </c>
      <c r="E13" s="143" t="s">
        <v>21</v>
      </c>
      <c r="F13" s="201" t="s">
        <v>36</v>
      </c>
      <c r="G13" s="201" t="s">
        <v>36</v>
      </c>
      <c r="H13" s="201" t="s">
        <v>21</v>
      </c>
      <c r="I13" s="201" t="s">
        <v>21</v>
      </c>
      <c r="J13" s="35" t="s">
        <v>36</v>
      </c>
      <c r="K13" s="201" t="s">
        <v>28</v>
      </c>
      <c r="L13" s="201" t="s">
        <v>34</v>
      </c>
      <c r="M13" s="201" t="s">
        <v>21</v>
      </c>
      <c r="N13" s="107" t="s">
        <v>28</v>
      </c>
      <c r="O13" s="107" t="s">
        <v>34</v>
      </c>
      <c r="P13" s="201" t="s">
        <v>21</v>
      </c>
      <c r="Q13" s="201" t="s">
        <v>41</v>
      </c>
      <c r="R13" s="201" t="s">
        <v>36</v>
      </c>
      <c r="S13" s="201" t="s">
        <v>28</v>
      </c>
      <c r="T13" s="107" t="s">
        <v>34</v>
      </c>
      <c r="U13" s="201" t="s">
        <v>28</v>
      </c>
      <c r="V13" s="201" t="s">
        <v>34</v>
      </c>
      <c r="W13" s="107" t="s">
        <v>21</v>
      </c>
      <c r="X13" s="201" t="s">
        <v>121</v>
      </c>
      <c r="Y13" s="201" t="s">
        <v>121</v>
      </c>
      <c r="Z13" s="201" t="s">
        <v>37</v>
      </c>
      <c r="AA13" s="201" t="s">
        <v>28</v>
      </c>
      <c r="AB13" s="201" t="s">
        <v>34</v>
      </c>
      <c r="AC13" s="201" t="s">
        <v>21</v>
      </c>
      <c r="AD13" s="201" t="s">
        <v>28</v>
      </c>
      <c r="AE13" s="201" t="s">
        <v>34</v>
      </c>
      <c r="AF13" s="211" t="s">
        <v>21</v>
      </c>
      <c r="AG13" s="211" t="s">
        <v>21</v>
      </c>
      <c r="AH13" s="99">
        <f t="shared" si="2"/>
        <v>9</v>
      </c>
      <c r="AI13" s="100">
        <f t="shared" si="3"/>
        <v>0</v>
      </c>
      <c r="AJ13" s="101">
        <f t="shared" si="4"/>
        <v>6</v>
      </c>
      <c r="AK13" s="104" t="s">
        <v>48</v>
      </c>
      <c r="AL13" s="103"/>
      <c r="AM13" s="55">
        <f t="shared" si="5"/>
        <v>1</v>
      </c>
      <c r="AN13" s="55">
        <f t="shared" si="6"/>
        <v>9</v>
      </c>
      <c r="AO13" s="55">
        <f t="shared" si="7"/>
        <v>0</v>
      </c>
      <c r="AP13" s="55">
        <f t="shared" si="8"/>
        <v>6</v>
      </c>
      <c r="AQ13">
        <f t="shared" si="9"/>
        <v>0</v>
      </c>
      <c r="AR13" s="55">
        <f t="shared" ref="AR13:AR23" si="14">COUNTIF(D13:AK13,"2早")</f>
        <v>0</v>
      </c>
      <c r="AS13" s="55">
        <f t="shared" si="10"/>
        <v>0</v>
      </c>
      <c r="AT13" s="55">
        <f t="shared" si="11"/>
        <v>2</v>
      </c>
      <c r="AU13" s="55">
        <f t="shared" si="12"/>
        <v>4</v>
      </c>
      <c r="AV13" s="55">
        <f t="shared" si="13"/>
        <v>0</v>
      </c>
    </row>
    <row r="14" spans="1:48" ht="16" customHeight="1">
      <c r="A14" s="19" t="s">
        <v>46</v>
      </c>
      <c r="B14" s="20" t="s">
        <v>32</v>
      </c>
      <c r="C14" s="32" t="s">
        <v>153</v>
      </c>
      <c r="D14" s="107" t="s">
        <v>34</v>
      </c>
      <c r="E14" s="107" t="s">
        <v>28</v>
      </c>
      <c r="F14" s="201" t="s">
        <v>34</v>
      </c>
      <c r="G14" s="201" t="s">
        <v>21</v>
      </c>
      <c r="H14" s="201" t="s">
        <v>41</v>
      </c>
      <c r="I14" s="201" t="s">
        <v>41</v>
      </c>
      <c r="J14" s="201" t="s">
        <v>40</v>
      </c>
      <c r="K14" s="201" t="s">
        <v>24</v>
      </c>
      <c r="L14" s="201" t="s">
        <v>34</v>
      </c>
      <c r="M14" s="201" t="s">
        <v>21</v>
      </c>
      <c r="N14" s="201" t="s">
        <v>21</v>
      </c>
      <c r="O14" s="201" t="s">
        <v>36</v>
      </c>
      <c r="P14" s="201" t="s">
        <v>28</v>
      </c>
      <c r="Q14" s="201" t="s">
        <v>34</v>
      </c>
      <c r="R14" s="107" t="s">
        <v>21</v>
      </c>
      <c r="S14" s="206" t="s">
        <v>35</v>
      </c>
      <c r="T14" s="201" t="s">
        <v>21</v>
      </c>
      <c r="U14" s="201" t="s">
        <v>21</v>
      </c>
      <c r="V14" s="201" t="s">
        <v>40</v>
      </c>
      <c r="W14" s="201" t="s">
        <v>21</v>
      </c>
      <c r="X14" s="201" t="s">
        <v>24</v>
      </c>
      <c r="Y14" s="201" t="s">
        <v>34</v>
      </c>
      <c r="Z14" s="144" t="s">
        <v>24</v>
      </c>
      <c r="AA14" s="201" t="s">
        <v>34</v>
      </c>
      <c r="AB14" s="201" t="s">
        <v>21</v>
      </c>
      <c r="AC14" s="201" t="s">
        <v>36</v>
      </c>
      <c r="AD14" s="201" t="s">
        <v>36</v>
      </c>
      <c r="AE14" s="201" t="s">
        <v>21</v>
      </c>
      <c r="AF14" s="211" t="s">
        <v>40</v>
      </c>
      <c r="AG14" s="211" t="s">
        <v>28</v>
      </c>
      <c r="AH14" s="99">
        <f t="shared" si="2"/>
        <v>9</v>
      </c>
      <c r="AI14" s="100">
        <f t="shared" si="3"/>
        <v>1</v>
      </c>
      <c r="AJ14" s="101">
        <f t="shared" si="4"/>
        <v>6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3</v>
      </c>
      <c r="AQ14">
        <f t="shared" si="9"/>
        <v>1</v>
      </c>
      <c r="AR14" s="55">
        <f t="shared" si="14"/>
        <v>3</v>
      </c>
      <c r="AS14" s="55">
        <f t="shared" si="10"/>
        <v>0</v>
      </c>
      <c r="AT14" s="55">
        <f t="shared" si="11"/>
        <v>2</v>
      </c>
      <c r="AU14" s="55">
        <f t="shared" si="12"/>
        <v>3</v>
      </c>
      <c r="AV14" s="55">
        <f t="shared" si="13"/>
        <v>0</v>
      </c>
    </row>
    <row r="15" spans="1:48" ht="16" customHeight="1">
      <c r="A15" s="33" t="s">
        <v>46</v>
      </c>
      <c r="B15" s="34" t="s">
        <v>32</v>
      </c>
      <c r="C15" s="32" t="s">
        <v>52</v>
      </c>
      <c r="D15" s="201" t="s">
        <v>24</v>
      </c>
      <c r="E15" s="201" t="s">
        <v>34</v>
      </c>
      <c r="F15" s="107" t="s">
        <v>21</v>
      </c>
      <c r="G15" s="143" t="s">
        <v>21</v>
      </c>
      <c r="H15" s="201" t="s">
        <v>28</v>
      </c>
      <c r="I15" s="201" t="s">
        <v>34</v>
      </c>
      <c r="J15" s="143" t="s">
        <v>21</v>
      </c>
      <c r="K15" s="201" t="s">
        <v>40</v>
      </c>
      <c r="L15" s="201" t="s">
        <v>41</v>
      </c>
      <c r="M15" s="201" t="s">
        <v>21</v>
      </c>
      <c r="N15" s="201" t="s">
        <v>40</v>
      </c>
      <c r="O15" s="107" t="s">
        <v>24</v>
      </c>
      <c r="P15" s="201" t="s">
        <v>34</v>
      </c>
      <c r="Q15" s="201" t="s">
        <v>21</v>
      </c>
      <c r="R15" s="201" t="s">
        <v>40</v>
      </c>
      <c r="S15" s="201" t="s">
        <v>40</v>
      </c>
      <c r="T15" s="201" t="s">
        <v>36</v>
      </c>
      <c r="U15" s="201" t="s">
        <v>21</v>
      </c>
      <c r="V15" s="201" t="s">
        <v>21</v>
      </c>
      <c r="W15" s="107" t="s">
        <v>40</v>
      </c>
      <c r="X15" s="201" t="s">
        <v>28</v>
      </c>
      <c r="Y15" s="201" t="s">
        <v>34</v>
      </c>
      <c r="Z15" s="201" t="s">
        <v>21</v>
      </c>
      <c r="AA15" s="201" t="s">
        <v>24</v>
      </c>
      <c r="AB15" s="201" t="s">
        <v>34</v>
      </c>
      <c r="AC15" s="201" t="s">
        <v>21</v>
      </c>
      <c r="AD15" s="201" t="s">
        <v>41</v>
      </c>
      <c r="AE15" s="201" t="s">
        <v>35</v>
      </c>
      <c r="AF15" s="211" t="s">
        <v>35</v>
      </c>
      <c r="AG15" s="211" t="s">
        <v>40</v>
      </c>
      <c r="AH15" s="99">
        <f t="shared" si="2"/>
        <v>9</v>
      </c>
      <c r="AI15" s="100">
        <f t="shared" si="3"/>
        <v>2</v>
      </c>
      <c r="AJ15" s="101">
        <f t="shared" si="4"/>
        <v>5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3</v>
      </c>
      <c r="AP15" s="55">
        <f t="shared" si="8"/>
        <v>2</v>
      </c>
      <c r="AQ15">
        <f t="shared" si="9"/>
        <v>2</v>
      </c>
      <c r="AR15" s="55">
        <f t="shared" si="14"/>
        <v>6</v>
      </c>
      <c r="AS15" s="55">
        <f t="shared" si="10"/>
        <v>0</v>
      </c>
      <c r="AT15" s="55">
        <f t="shared" si="11"/>
        <v>2</v>
      </c>
      <c r="AU15" s="55">
        <f t="shared" si="12"/>
        <v>1</v>
      </c>
      <c r="AV15" s="55">
        <f t="shared" si="13"/>
        <v>0</v>
      </c>
    </row>
    <row r="16" spans="1:48" ht="16" customHeight="1">
      <c r="A16" s="33" t="s">
        <v>46</v>
      </c>
      <c r="B16" s="34" t="s">
        <v>32</v>
      </c>
      <c r="C16" s="32" t="s">
        <v>53</v>
      </c>
      <c r="D16" s="201" t="s">
        <v>42</v>
      </c>
      <c r="E16" s="201" t="s">
        <v>40</v>
      </c>
      <c r="F16" s="201" t="s">
        <v>41</v>
      </c>
      <c r="G16" s="201" t="s">
        <v>28</v>
      </c>
      <c r="H16" s="201" t="s">
        <v>34</v>
      </c>
      <c r="I16" s="201" t="s">
        <v>21</v>
      </c>
      <c r="J16" s="35" t="s">
        <v>42</v>
      </c>
      <c r="K16" s="127" t="s">
        <v>42</v>
      </c>
      <c r="L16" s="201" t="s">
        <v>24</v>
      </c>
      <c r="M16" s="201" t="s">
        <v>34</v>
      </c>
      <c r="N16" s="201" t="s">
        <v>21</v>
      </c>
      <c r="O16" s="201" t="s">
        <v>41</v>
      </c>
      <c r="P16" s="147" t="s">
        <v>21</v>
      </c>
      <c r="Q16" s="201" t="s">
        <v>24</v>
      </c>
      <c r="R16" s="201" t="s">
        <v>34</v>
      </c>
      <c r="S16" s="201" t="s">
        <v>21</v>
      </c>
      <c r="T16" s="201" t="s">
        <v>28</v>
      </c>
      <c r="U16" s="201" t="s">
        <v>34</v>
      </c>
      <c r="V16" s="143" t="s">
        <v>21</v>
      </c>
      <c r="W16" s="107" t="s">
        <v>21</v>
      </c>
      <c r="X16" s="201" t="s">
        <v>40</v>
      </c>
      <c r="Y16" s="201" t="s">
        <v>21</v>
      </c>
      <c r="Z16" s="201" t="s">
        <v>28</v>
      </c>
      <c r="AA16" s="201" t="s">
        <v>34</v>
      </c>
      <c r="AB16" s="201" t="s">
        <v>21</v>
      </c>
      <c r="AC16" s="107" t="s">
        <v>24</v>
      </c>
      <c r="AD16" s="201" t="s">
        <v>34</v>
      </c>
      <c r="AE16" s="201" t="s">
        <v>21</v>
      </c>
      <c r="AF16" s="211" t="s">
        <v>24</v>
      </c>
      <c r="AG16" s="211" t="s">
        <v>34</v>
      </c>
      <c r="AH16" s="99">
        <f t="shared" si="2"/>
        <v>9</v>
      </c>
      <c r="AI16" s="100">
        <f t="shared" si="3"/>
        <v>0</v>
      </c>
      <c r="AJ16" s="101">
        <f t="shared" si="4"/>
        <v>7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4</v>
      </c>
      <c r="AP16" s="55">
        <f t="shared" si="8"/>
        <v>3</v>
      </c>
      <c r="AQ16">
        <f t="shared" si="9"/>
        <v>0</v>
      </c>
      <c r="AR16" s="55">
        <f t="shared" si="14"/>
        <v>2</v>
      </c>
      <c r="AS16" s="55">
        <f t="shared" si="10"/>
        <v>3</v>
      </c>
      <c r="AT16" s="55">
        <f t="shared" si="11"/>
        <v>2</v>
      </c>
      <c r="AU16" s="55">
        <f t="shared" si="12"/>
        <v>0</v>
      </c>
      <c r="AV16" s="55">
        <f t="shared" si="13"/>
        <v>0</v>
      </c>
    </row>
    <row r="17" spans="1:48" ht="16" customHeight="1">
      <c r="A17" s="19" t="s">
        <v>46</v>
      </c>
      <c r="B17" s="34" t="s">
        <v>32</v>
      </c>
      <c r="C17" s="32" t="s">
        <v>54</v>
      </c>
      <c r="D17" s="107" t="s">
        <v>28</v>
      </c>
      <c r="E17" s="107" t="s">
        <v>34</v>
      </c>
      <c r="F17" s="107" t="s">
        <v>21</v>
      </c>
      <c r="G17" s="201" t="s">
        <v>21</v>
      </c>
      <c r="H17" s="201" t="s">
        <v>42</v>
      </c>
      <c r="I17" s="201" t="s">
        <v>24</v>
      </c>
      <c r="J17" s="201" t="s">
        <v>34</v>
      </c>
      <c r="K17" s="201" t="s">
        <v>21</v>
      </c>
      <c r="L17" s="144" t="s">
        <v>42</v>
      </c>
      <c r="M17" s="201" t="s">
        <v>41</v>
      </c>
      <c r="N17" s="35" t="s">
        <v>21</v>
      </c>
      <c r="O17" s="107" t="s">
        <v>28</v>
      </c>
      <c r="P17" s="201" t="s">
        <v>34</v>
      </c>
      <c r="Q17" s="201" t="s">
        <v>21</v>
      </c>
      <c r="R17" s="201" t="s">
        <v>24</v>
      </c>
      <c r="S17" s="201" t="s">
        <v>34</v>
      </c>
      <c r="T17" s="201" t="s">
        <v>21</v>
      </c>
      <c r="U17" s="201" t="s">
        <v>36</v>
      </c>
      <c r="V17" s="201" t="s">
        <v>24</v>
      </c>
      <c r="W17" s="201" t="s">
        <v>34</v>
      </c>
      <c r="X17" s="201" t="s">
        <v>21</v>
      </c>
      <c r="Y17" s="201" t="s">
        <v>36</v>
      </c>
      <c r="Z17" s="143" t="s">
        <v>21</v>
      </c>
      <c r="AA17" s="201" t="s">
        <v>36</v>
      </c>
      <c r="AB17" s="201" t="s">
        <v>40</v>
      </c>
      <c r="AC17" s="201" t="s">
        <v>28</v>
      </c>
      <c r="AD17" s="201" t="s">
        <v>34</v>
      </c>
      <c r="AE17" s="143" t="s">
        <v>21</v>
      </c>
      <c r="AF17" s="211" t="s">
        <v>36</v>
      </c>
      <c r="AG17" s="211" t="s">
        <v>36</v>
      </c>
      <c r="AH17" s="99">
        <f t="shared" si="2"/>
        <v>9</v>
      </c>
      <c r="AI17" s="100">
        <f t="shared" si="3"/>
        <v>0</v>
      </c>
      <c r="AJ17" s="101">
        <f t="shared" si="4"/>
        <v>6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3</v>
      </c>
      <c r="AP17" s="55">
        <f t="shared" si="8"/>
        <v>3</v>
      </c>
      <c r="AQ17">
        <f t="shared" si="9"/>
        <v>0</v>
      </c>
      <c r="AR17" s="55">
        <f t="shared" si="14"/>
        <v>1</v>
      </c>
      <c r="AS17" s="55">
        <f t="shared" si="10"/>
        <v>2</v>
      </c>
      <c r="AT17" s="55">
        <f t="shared" si="11"/>
        <v>1</v>
      </c>
      <c r="AU17" s="55">
        <f t="shared" si="12"/>
        <v>5</v>
      </c>
      <c r="AV17" s="55">
        <f t="shared" si="13"/>
        <v>0</v>
      </c>
    </row>
    <row r="18" spans="1:48" ht="16" customHeight="1">
      <c r="A18" s="19" t="s">
        <v>46</v>
      </c>
      <c r="B18" s="34" t="s">
        <v>32</v>
      </c>
      <c r="C18" s="32" t="s">
        <v>57</v>
      </c>
      <c r="D18" s="201" t="s">
        <v>36</v>
      </c>
      <c r="E18" s="201" t="s">
        <v>42</v>
      </c>
      <c r="F18" s="201" t="s">
        <v>28</v>
      </c>
      <c r="G18" s="201" t="s">
        <v>34</v>
      </c>
      <c r="H18" s="201" t="s">
        <v>21</v>
      </c>
      <c r="I18" s="201" t="s">
        <v>21</v>
      </c>
      <c r="J18" s="201" t="s">
        <v>41</v>
      </c>
      <c r="K18" s="201" t="s">
        <v>21</v>
      </c>
      <c r="L18" s="201" t="s">
        <v>28</v>
      </c>
      <c r="M18" s="201" t="s">
        <v>34</v>
      </c>
      <c r="N18" s="201" t="s">
        <v>21</v>
      </c>
      <c r="O18" s="201" t="s">
        <v>40</v>
      </c>
      <c r="P18" s="201" t="s">
        <v>24</v>
      </c>
      <c r="Q18" s="201" t="s">
        <v>34</v>
      </c>
      <c r="R18" s="201" t="s">
        <v>21</v>
      </c>
      <c r="S18" s="107" t="s">
        <v>41</v>
      </c>
      <c r="T18" s="201" t="s">
        <v>24</v>
      </c>
      <c r="U18" s="201" t="s">
        <v>34</v>
      </c>
      <c r="V18" s="143" t="s">
        <v>21</v>
      </c>
      <c r="W18" s="201" t="s">
        <v>41</v>
      </c>
      <c r="X18" s="201" t="s">
        <v>36</v>
      </c>
      <c r="Y18" s="201" t="s">
        <v>21</v>
      </c>
      <c r="Z18" s="201" t="s">
        <v>36</v>
      </c>
      <c r="AA18" s="201" t="s">
        <v>21</v>
      </c>
      <c r="AB18" s="201" t="s">
        <v>42</v>
      </c>
      <c r="AC18" s="201" t="s">
        <v>41</v>
      </c>
      <c r="AD18" s="201" t="s">
        <v>40</v>
      </c>
      <c r="AE18" s="201" t="s">
        <v>24</v>
      </c>
      <c r="AF18" s="211" t="s">
        <v>34</v>
      </c>
      <c r="AG18" s="149" t="s">
        <v>21</v>
      </c>
      <c r="AH18" s="99">
        <f t="shared" ref="AH18:AH23" si="15">SUM(AN18)</f>
        <v>9</v>
      </c>
      <c r="AI18" s="100">
        <f t="shared" si="3"/>
        <v>0</v>
      </c>
      <c r="AJ18" s="101">
        <f t="shared" si="4"/>
        <v>5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3</v>
      </c>
      <c r="AP18" s="55">
        <f t="shared" si="8"/>
        <v>2</v>
      </c>
      <c r="AQ18">
        <f t="shared" si="9"/>
        <v>0</v>
      </c>
      <c r="AR18" s="55">
        <f t="shared" si="14"/>
        <v>2</v>
      </c>
      <c r="AS18" s="55">
        <f t="shared" si="10"/>
        <v>2</v>
      </c>
      <c r="AT18" s="55">
        <f t="shared" si="11"/>
        <v>4</v>
      </c>
      <c r="AU18" s="55">
        <f t="shared" si="12"/>
        <v>3</v>
      </c>
      <c r="AV18" s="55">
        <f t="shared" si="13"/>
        <v>0</v>
      </c>
    </row>
    <row r="19" spans="1:48" ht="16" customHeight="1">
      <c r="A19" s="36" t="s">
        <v>46</v>
      </c>
      <c r="B19" s="37" t="s">
        <v>32</v>
      </c>
      <c r="C19" s="38" t="s">
        <v>129</v>
      </c>
      <c r="D19" s="143" t="s">
        <v>21</v>
      </c>
      <c r="E19" s="143" t="s">
        <v>21</v>
      </c>
      <c r="F19" s="201" t="s">
        <v>24</v>
      </c>
      <c r="G19" s="201" t="s">
        <v>34</v>
      </c>
      <c r="H19" s="201" t="s">
        <v>21</v>
      </c>
      <c r="I19" s="201" t="s">
        <v>28</v>
      </c>
      <c r="J19" s="201" t="s">
        <v>34</v>
      </c>
      <c r="K19" s="201" t="s">
        <v>21</v>
      </c>
      <c r="L19" s="201" t="s">
        <v>40</v>
      </c>
      <c r="M19" s="201" t="s">
        <v>24</v>
      </c>
      <c r="N19" s="107" t="s">
        <v>34</v>
      </c>
      <c r="O19" s="107" t="s">
        <v>21</v>
      </c>
      <c r="P19" s="201" t="s">
        <v>41</v>
      </c>
      <c r="Q19" s="201" t="s">
        <v>28</v>
      </c>
      <c r="R19" s="201" t="s">
        <v>34</v>
      </c>
      <c r="S19" s="201" t="s">
        <v>21</v>
      </c>
      <c r="T19" s="201" t="s">
        <v>41</v>
      </c>
      <c r="U19" s="201" t="s">
        <v>40</v>
      </c>
      <c r="V19" s="201" t="s">
        <v>41</v>
      </c>
      <c r="W19" s="201" t="s">
        <v>28</v>
      </c>
      <c r="X19" s="201" t="s">
        <v>34</v>
      </c>
      <c r="Y19" s="201" t="s">
        <v>21</v>
      </c>
      <c r="Z19" s="143" t="s">
        <v>21</v>
      </c>
      <c r="AA19" s="107" t="s">
        <v>41</v>
      </c>
      <c r="AB19" s="107" t="s">
        <v>36</v>
      </c>
      <c r="AC19" s="107" t="s">
        <v>42</v>
      </c>
      <c r="AD19" s="201" t="s">
        <v>24</v>
      </c>
      <c r="AE19" s="201" t="s">
        <v>34</v>
      </c>
      <c r="AF19" s="211" t="s">
        <v>21</v>
      </c>
      <c r="AG19" s="211" t="s">
        <v>41</v>
      </c>
      <c r="AH19" s="99">
        <f t="shared" si="15"/>
        <v>9</v>
      </c>
      <c r="AI19" s="100">
        <f t="shared" si="3"/>
        <v>0</v>
      </c>
      <c r="AJ19" s="101">
        <f t="shared" si="4"/>
        <v>6</v>
      </c>
      <c r="AK19" s="104" t="s">
        <v>48</v>
      </c>
      <c r="AL19" s="98"/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3</v>
      </c>
      <c r="AQ19">
        <f t="shared" si="9"/>
        <v>0</v>
      </c>
      <c r="AR19" s="55">
        <f t="shared" si="14"/>
        <v>2</v>
      </c>
      <c r="AS19" s="55">
        <f t="shared" si="10"/>
        <v>1</v>
      </c>
      <c r="AT19" s="55">
        <f t="shared" si="11"/>
        <v>5</v>
      </c>
      <c r="AU19" s="55">
        <f t="shared" si="12"/>
        <v>1</v>
      </c>
      <c r="AV19" s="55">
        <f t="shared" si="13"/>
        <v>0</v>
      </c>
    </row>
    <row r="20" spans="1:48" ht="16" customHeight="1">
      <c r="A20" s="36" t="s">
        <v>46</v>
      </c>
      <c r="B20" s="37" t="s">
        <v>32</v>
      </c>
      <c r="C20" s="39" t="s">
        <v>196</v>
      </c>
      <c r="D20" s="107" t="s">
        <v>21</v>
      </c>
      <c r="E20" s="201" t="s">
        <v>41</v>
      </c>
      <c r="F20" s="201" t="s">
        <v>21</v>
      </c>
      <c r="G20" s="201" t="s">
        <v>40</v>
      </c>
      <c r="H20" s="201" t="s">
        <v>36</v>
      </c>
      <c r="I20" s="201" t="s">
        <v>36</v>
      </c>
      <c r="J20" s="201" t="s">
        <v>28</v>
      </c>
      <c r="K20" s="201" t="s">
        <v>34</v>
      </c>
      <c r="L20" s="143" t="s">
        <v>21</v>
      </c>
      <c r="M20" s="201" t="s">
        <v>28</v>
      </c>
      <c r="N20" s="107" t="s">
        <v>34</v>
      </c>
      <c r="O20" s="201" t="s">
        <v>21</v>
      </c>
      <c r="P20" s="107" t="s">
        <v>36</v>
      </c>
      <c r="Q20" s="201" t="s">
        <v>21</v>
      </c>
      <c r="R20" s="201" t="s">
        <v>42</v>
      </c>
      <c r="S20" s="143" t="s">
        <v>21</v>
      </c>
      <c r="T20" s="201" t="s">
        <v>40</v>
      </c>
      <c r="U20" s="201" t="s">
        <v>41</v>
      </c>
      <c r="V20" s="201" t="s">
        <v>28</v>
      </c>
      <c r="W20" s="201" t="s">
        <v>34</v>
      </c>
      <c r="X20" s="107" t="s">
        <v>21</v>
      </c>
      <c r="Y20" s="201" t="s">
        <v>40</v>
      </c>
      <c r="Z20" s="201" t="s">
        <v>41</v>
      </c>
      <c r="AA20" s="201" t="s">
        <v>21</v>
      </c>
      <c r="AB20" s="201" t="s">
        <v>28</v>
      </c>
      <c r="AC20" s="201" t="s">
        <v>34</v>
      </c>
      <c r="AD20" s="201" t="s">
        <v>21</v>
      </c>
      <c r="AE20" s="201" t="s">
        <v>41</v>
      </c>
      <c r="AF20" s="211" t="s">
        <v>28</v>
      </c>
      <c r="AG20" s="211" t="s">
        <v>34</v>
      </c>
      <c r="AH20" s="99">
        <f t="shared" si="15"/>
        <v>9</v>
      </c>
      <c r="AI20" s="100">
        <f t="shared" si="3"/>
        <v>0</v>
      </c>
      <c r="AJ20" s="101">
        <f t="shared" si="4"/>
        <v>5</v>
      </c>
      <c r="AK20" s="104" t="s">
        <v>189</v>
      </c>
      <c r="AM20" s="55">
        <f t="shared" si="5"/>
        <v>0</v>
      </c>
      <c r="AN20" s="55">
        <f t="shared" si="6"/>
        <v>9</v>
      </c>
      <c r="AO20" s="55">
        <f t="shared" si="7"/>
        <v>0</v>
      </c>
      <c r="AP20" s="55">
        <f t="shared" si="8"/>
        <v>5</v>
      </c>
      <c r="AQ20">
        <f t="shared" si="9"/>
        <v>0</v>
      </c>
      <c r="AR20" s="55">
        <f t="shared" si="14"/>
        <v>3</v>
      </c>
      <c r="AS20" s="55">
        <f t="shared" si="10"/>
        <v>1</v>
      </c>
      <c r="AT20" s="55">
        <f t="shared" si="11"/>
        <v>4</v>
      </c>
      <c r="AU20" s="55">
        <f t="shared" si="12"/>
        <v>3</v>
      </c>
      <c r="AV20" s="55">
        <f t="shared" si="13"/>
        <v>0</v>
      </c>
    </row>
    <row r="21" spans="1:48" ht="16" customHeight="1">
      <c r="A21" s="36" t="s">
        <v>46</v>
      </c>
      <c r="B21" s="37" t="s">
        <v>32</v>
      </c>
      <c r="C21" s="39" t="s">
        <v>197</v>
      </c>
      <c r="D21" s="201" t="s">
        <v>34</v>
      </c>
      <c r="E21" s="201" t="s">
        <v>21</v>
      </c>
      <c r="F21" s="201" t="s">
        <v>40</v>
      </c>
      <c r="G21" s="201" t="s">
        <v>41</v>
      </c>
      <c r="H21" s="201" t="s">
        <v>24</v>
      </c>
      <c r="I21" s="201" t="s">
        <v>34</v>
      </c>
      <c r="J21" s="201" t="s">
        <v>21</v>
      </c>
      <c r="K21" s="201" t="s">
        <v>41</v>
      </c>
      <c r="L21" s="201" t="s">
        <v>36</v>
      </c>
      <c r="M21" s="201" t="s">
        <v>40</v>
      </c>
      <c r="N21" s="35" t="s">
        <v>24</v>
      </c>
      <c r="O21" s="35" t="s">
        <v>34</v>
      </c>
      <c r="P21" s="201" t="s">
        <v>21</v>
      </c>
      <c r="Q21" s="273" t="s">
        <v>36</v>
      </c>
      <c r="R21" s="201" t="s">
        <v>21</v>
      </c>
      <c r="S21" s="206" t="s">
        <v>36</v>
      </c>
      <c r="T21" s="201" t="s">
        <v>21</v>
      </c>
      <c r="U21" s="201" t="s">
        <v>24</v>
      </c>
      <c r="V21" s="201" t="s">
        <v>34</v>
      </c>
      <c r="W21" s="201" t="s">
        <v>21</v>
      </c>
      <c r="X21" s="201" t="s">
        <v>41</v>
      </c>
      <c r="Y21" s="35" t="s">
        <v>24</v>
      </c>
      <c r="Z21" s="201" t="s">
        <v>34</v>
      </c>
      <c r="AA21" s="201" t="s">
        <v>21</v>
      </c>
      <c r="AB21" s="201" t="s">
        <v>41</v>
      </c>
      <c r="AC21" s="201" t="s">
        <v>40</v>
      </c>
      <c r="AD21" s="201" t="s">
        <v>21</v>
      </c>
      <c r="AE21" s="201" t="s">
        <v>36</v>
      </c>
      <c r="AF21" s="211" t="s">
        <v>21</v>
      </c>
      <c r="AG21" s="211" t="s">
        <v>24</v>
      </c>
      <c r="AH21" s="99">
        <f t="shared" si="15"/>
        <v>9</v>
      </c>
      <c r="AI21" s="100">
        <f t="shared" si="3"/>
        <v>0</v>
      </c>
      <c r="AJ21" s="101">
        <f t="shared" si="4"/>
        <v>5</v>
      </c>
      <c r="AK21" s="104" t="s">
        <v>48</v>
      </c>
      <c r="AL21" s="98"/>
      <c r="AM21" s="55">
        <f t="shared" si="5"/>
        <v>0</v>
      </c>
      <c r="AN21" s="55">
        <f t="shared" si="6"/>
        <v>9</v>
      </c>
      <c r="AO21" s="55">
        <f t="shared" si="7"/>
        <v>5</v>
      </c>
      <c r="AP21" s="55">
        <f t="shared" si="8"/>
        <v>0</v>
      </c>
      <c r="AQ21">
        <f t="shared" si="9"/>
        <v>0</v>
      </c>
      <c r="AR21" s="55">
        <f t="shared" si="14"/>
        <v>3</v>
      </c>
      <c r="AS21" s="55">
        <f t="shared" si="10"/>
        <v>0</v>
      </c>
      <c r="AT21" s="55">
        <f t="shared" si="11"/>
        <v>4</v>
      </c>
      <c r="AU21" s="55">
        <f t="shared" si="12"/>
        <v>4</v>
      </c>
      <c r="AV21" s="55">
        <f t="shared" si="13"/>
        <v>0</v>
      </c>
    </row>
    <row r="22" spans="1:48" ht="16" customHeight="1">
      <c r="A22" s="36" t="s">
        <v>46</v>
      </c>
      <c r="B22" s="37" t="s">
        <v>32</v>
      </c>
      <c r="C22" s="39" t="s">
        <v>206</v>
      </c>
      <c r="D22" s="143" t="s">
        <v>21</v>
      </c>
      <c r="E22" s="143" t="s">
        <v>21</v>
      </c>
      <c r="F22" s="201" t="s">
        <v>42</v>
      </c>
      <c r="G22" s="201" t="s">
        <v>42</v>
      </c>
      <c r="H22" s="201" t="s">
        <v>21</v>
      </c>
      <c r="I22" s="201" t="s">
        <v>42</v>
      </c>
      <c r="J22" s="35" t="s">
        <v>21</v>
      </c>
      <c r="K22" s="35" t="s">
        <v>21</v>
      </c>
      <c r="L22" s="144" t="s">
        <v>21</v>
      </c>
      <c r="M22" s="35" t="s">
        <v>21</v>
      </c>
      <c r="N22" s="35" t="s">
        <v>21</v>
      </c>
      <c r="O22" s="273" t="s">
        <v>42</v>
      </c>
      <c r="P22" s="273" t="s">
        <v>42</v>
      </c>
      <c r="Q22" s="273" t="s">
        <v>42</v>
      </c>
      <c r="R22" s="201" t="s">
        <v>21</v>
      </c>
      <c r="S22" s="206" t="s">
        <v>42</v>
      </c>
      <c r="T22" s="201" t="s">
        <v>42</v>
      </c>
      <c r="U22" s="201" t="s">
        <v>42</v>
      </c>
      <c r="V22" s="201" t="s">
        <v>42</v>
      </c>
      <c r="W22" s="201" t="s">
        <v>42</v>
      </c>
      <c r="X22" s="201" t="s">
        <v>21</v>
      </c>
      <c r="Y22" s="201" t="s">
        <v>42</v>
      </c>
      <c r="Z22" s="201" t="s">
        <v>42</v>
      </c>
      <c r="AA22" s="201" t="s">
        <v>42</v>
      </c>
      <c r="AB22" s="107" t="s">
        <v>21</v>
      </c>
      <c r="AC22" s="107" t="s">
        <v>21</v>
      </c>
      <c r="AD22" s="201" t="s">
        <v>42</v>
      </c>
      <c r="AE22" s="201" t="s">
        <v>42</v>
      </c>
      <c r="AF22" s="211" t="s">
        <v>42</v>
      </c>
      <c r="AG22" s="211" t="s">
        <v>21</v>
      </c>
      <c r="AH22" s="99">
        <f t="shared" si="15"/>
        <v>13</v>
      </c>
      <c r="AI22" s="100">
        <f t="shared" si="3"/>
        <v>0</v>
      </c>
      <c r="AJ22" s="101">
        <f t="shared" si="4"/>
        <v>0</v>
      </c>
      <c r="AK22" s="104" t="s">
        <v>189</v>
      </c>
      <c r="AL22" s="98"/>
      <c r="AM22" s="55"/>
      <c r="AN22" s="55">
        <f t="shared" si="6"/>
        <v>13</v>
      </c>
      <c r="AO22" s="55">
        <f t="shared" si="7"/>
        <v>0</v>
      </c>
      <c r="AP22" s="55">
        <f t="shared" si="8"/>
        <v>0</v>
      </c>
      <c r="AQ22">
        <f t="shared" si="9"/>
        <v>0</v>
      </c>
      <c r="AR22" s="55">
        <f t="shared" si="14"/>
        <v>0</v>
      </c>
      <c r="AS22" s="55">
        <f t="shared" si="10"/>
        <v>17</v>
      </c>
      <c r="AT22" s="55">
        <f t="shared" si="11"/>
        <v>0</v>
      </c>
      <c r="AU22" s="55">
        <f t="shared" si="12"/>
        <v>0</v>
      </c>
      <c r="AV22" s="55">
        <f t="shared" si="13"/>
        <v>0</v>
      </c>
    </row>
    <row r="23" spans="1:48" ht="16" customHeight="1">
      <c r="A23" s="36"/>
      <c r="B23" s="37"/>
      <c r="C23" s="39" t="s">
        <v>207</v>
      </c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11"/>
      <c r="AG23" s="211"/>
      <c r="AH23" s="99">
        <f t="shared" si="15"/>
        <v>0</v>
      </c>
      <c r="AI23" s="100">
        <f t="shared" si="3"/>
        <v>0</v>
      </c>
      <c r="AJ23" s="101">
        <f t="shared" si="4"/>
        <v>0</v>
      </c>
      <c r="AK23" s="104"/>
      <c r="AL23" s="98"/>
      <c r="AM23" s="55">
        <f>COUNTIF(D23:AG23,"日")</f>
        <v>0</v>
      </c>
      <c r="AN23" s="55">
        <f t="shared" si="6"/>
        <v>0</v>
      </c>
      <c r="AO23" s="55">
        <f t="shared" si="7"/>
        <v>0</v>
      </c>
      <c r="AP23" s="55">
        <f t="shared" si="8"/>
        <v>0</v>
      </c>
      <c r="AQ23">
        <f t="shared" si="9"/>
        <v>0</v>
      </c>
      <c r="AR23" s="55">
        <f t="shared" si="14"/>
        <v>0</v>
      </c>
      <c r="AS23" s="55">
        <f t="shared" si="10"/>
        <v>0</v>
      </c>
      <c r="AT23" s="55">
        <f t="shared" si="11"/>
        <v>0</v>
      </c>
      <c r="AU23" s="55">
        <f t="shared" si="12"/>
        <v>0</v>
      </c>
      <c r="AV23" s="55">
        <f t="shared" si="13"/>
        <v>0</v>
      </c>
    </row>
    <row r="24" spans="1:48" ht="16" customHeight="1">
      <c r="A24" s="19" t="s">
        <v>31</v>
      </c>
      <c r="B24" s="20" t="s">
        <v>32</v>
      </c>
      <c r="C24" s="21" t="s">
        <v>195</v>
      </c>
      <c r="D24" s="45" t="s">
        <v>208</v>
      </c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11"/>
      <c r="AG24" s="211"/>
      <c r="AH24" s="99">
        <f>SUM(AN26)</f>
        <v>0</v>
      </c>
      <c r="AI24" s="100">
        <f t="shared" si="3"/>
        <v>0</v>
      </c>
      <c r="AJ24" s="101">
        <f>SUM(AO26:AP26)</f>
        <v>0</v>
      </c>
      <c r="AK24" s="228"/>
      <c r="AL24" s="98"/>
      <c r="AM24" s="55"/>
      <c r="AN24" s="55">
        <f t="shared" si="6"/>
        <v>0</v>
      </c>
      <c r="AO24" s="55">
        <f t="shared" si="7"/>
        <v>0</v>
      </c>
      <c r="AP24" s="55">
        <f t="shared" si="8"/>
        <v>0</v>
      </c>
      <c r="AQ24">
        <f t="shared" si="9"/>
        <v>0</v>
      </c>
    </row>
    <row r="25" spans="1:48" ht="14">
      <c r="A25" s="1258" t="s">
        <v>62</v>
      </c>
      <c r="B25" s="1258"/>
      <c r="C25" s="1258"/>
      <c r="D25" s="4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6"/>
      <c r="AH25" s="108"/>
      <c r="AI25" s="109"/>
      <c r="AJ25" s="110"/>
      <c r="AK25" s="111"/>
      <c r="AL25" s="98"/>
      <c r="AM25" s="55">
        <f>COUNTIF(D24:AG24,"日")</f>
        <v>0</v>
      </c>
      <c r="AN25" s="55">
        <f t="shared" si="6"/>
        <v>0</v>
      </c>
      <c r="AO25" s="55">
        <f t="shared" si="7"/>
        <v>0</v>
      </c>
      <c r="AP25" s="55">
        <f t="shared" si="8"/>
        <v>0</v>
      </c>
      <c r="AQ25">
        <f t="shared" si="9"/>
        <v>0</v>
      </c>
    </row>
    <row r="26" spans="1:48" ht="13.5" customHeight="1">
      <c r="A26" s="1259" t="s">
        <v>63</v>
      </c>
      <c r="B26" s="1259"/>
      <c r="C26" s="49"/>
      <c r="D26" s="1292"/>
      <c r="E26" s="1290" t="s">
        <v>163</v>
      </c>
      <c r="F26" s="1290"/>
      <c r="G26" s="1311"/>
      <c r="H26" s="1344"/>
      <c r="I26" s="1290"/>
      <c r="J26" s="1290"/>
      <c r="K26" s="1290"/>
      <c r="L26" s="1290"/>
      <c r="M26" s="1290"/>
      <c r="N26" s="1311" t="s">
        <v>164</v>
      </c>
      <c r="O26" s="1290"/>
      <c r="P26" s="1290"/>
      <c r="Q26" s="1311"/>
      <c r="R26" s="1291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 t="s">
        <v>67</v>
      </c>
      <c r="AC26" s="1349"/>
      <c r="AD26" s="1290"/>
      <c r="AE26" s="1290"/>
      <c r="AF26" s="1311"/>
      <c r="AG26" s="1312"/>
      <c r="AH26" s="1333"/>
      <c r="AI26" s="1334"/>
      <c r="AJ26" s="1334"/>
      <c r="AK26" s="1335"/>
      <c r="AN26" s="55">
        <f t="shared" si="6"/>
        <v>0</v>
      </c>
      <c r="AO26" s="55">
        <f t="shared" si="7"/>
        <v>0</v>
      </c>
      <c r="AP26" s="55">
        <f t="shared" si="8"/>
        <v>0</v>
      </c>
      <c r="AQ26">
        <f t="shared" si="9"/>
        <v>0</v>
      </c>
    </row>
    <row r="27" spans="1:48" ht="14">
      <c r="A27" s="1259"/>
      <c r="B27" s="1259"/>
      <c r="C27" s="49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1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313"/>
      <c r="AH27" s="1336"/>
      <c r="AI27" s="1337"/>
      <c r="AJ27" s="1337"/>
      <c r="AK27" s="1338"/>
      <c r="AN27" s="55">
        <f t="shared" si="6"/>
        <v>0</v>
      </c>
      <c r="AO27" s="55">
        <f t="shared" si="7"/>
        <v>0</v>
      </c>
      <c r="AP27" s="55">
        <f t="shared" si="8"/>
        <v>0</v>
      </c>
      <c r="AQ27">
        <f t="shared" si="9"/>
        <v>0</v>
      </c>
    </row>
    <row r="28" spans="1:48" ht="14">
      <c r="A28" s="1259"/>
      <c r="B28" s="1259"/>
      <c r="C28" s="21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1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336"/>
      <c r="AI28" s="1337"/>
      <c r="AJ28" s="1337"/>
      <c r="AK28" s="1338"/>
      <c r="AN28" s="55">
        <f t="shared" si="6"/>
        <v>0</v>
      </c>
      <c r="AO28" s="55">
        <f t="shared" si="7"/>
        <v>0</v>
      </c>
      <c r="AP28" s="55">
        <f t="shared" si="8"/>
        <v>0</v>
      </c>
      <c r="AQ28">
        <f t="shared" si="9"/>
        <v>0</v>
      </c>
    </row>
    <row r="29" spans="1:48" ht="14">
      <c r="A29" s="1259"/>
      <c r="B29" s="1259"/>
      <c r="C29" s="50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1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336"/>
      <c r="AI29" s="1337"/>
      <c r="AJ29" s="1337"/>
      <c r="AK29" s="1338"/>
    </row>
    <row r="30" spans="1:48" ht="14">
      <c r="A30" s="1259"/>
      <c r="B30" s="1259"/>
      <c r="C30" s="5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1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336"/>
      <c r="AI30" s="1337"/>
      <c r="AJ30" s="1337"/>
      <c r="AK30" s="1338"/>
    </row>
    <row r="31" spans="1:48" ht="14">
      <c r="A31" s="1259"/>
      <c r="B31" s="1259"/>
      <c r="C31" s="52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1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4"/>
      <c r="AH31" s="1339"/>
      <c r="AI31" s="1340"/>
      <c r="AJ31" s="1340"/>
      <c r="AK31" s="1341"/>
    </row>
    <row r="32" spans="1:48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8" ht="14">
      <c r="C33" s="54">
        <v>0.27083333333333298</v>
      </c>
      <c r="D33" s="55">
        <f t="shared" ref="D33:AG33" si="16">COUNTIF(D7:D23,"6：30")</f>
        <v>0</v>
      </c>
      <c r="E33" s="55">
        <f t="shared" si="16"/>
        <v>0</v>
      </c>
      <c r="F33" s="55">
        <f t="shared" si="16"/>
        <v>0</v>
      </c>
      <c r="G33" s="55">
        <f t="shared" si="16"/>
        <v>0</v>
      </c>
      <c r="H33" s="55">
        <f t="shared" si="16"/>
        <v>0</v>
      </c>
      <c r="I33" s="55">
        <f t="shared" si="16"/>
        <v>0</v>
      </c>
      <c r="J33" s="55">
        <f t="shared" si="16"/>
        <v>0</v>
      </c>
      <c r="K33" s="55">
        <f t="shared" si="16"/>
        <v>0</v>
      </c>
      <c r="L33" s="55">
        <f t="shared" si="16"/>
        <v>0</v>
      </c>
      <c r="M33" s="55">
        <f t="shared" si="16"/>
        <v>0</v>
      </c>
      <c r="N33" s="55">
        <f t="shared" si="16"/>
        <v>0</v>
      </c>
      <c r="O33" s="55">
        <f t="shared" si="16"/>
        <v>0</v>
      </c>
      <c r="P33" s="55">
        <f t="shared" si="16"/>
        <v>0</v>
      </c>
      <c r="Q33" s="55">
        <f t="shared" si="16"/>
        <v>0</v>
      </c>
      <c r="R33" s="55">
        <f t="shared" si="16"/>
        <v>0</v>
      </c>
      <c r="S33" s="55">
        <f t="shared" si="16"/>
        <v>0</v>
      </c>
      <c r="T33" s="55">
        <f t="shared" si="16"/>
        <v>0</v>
      </c>
      <c r="U33" s="55">
        <f t="shared" si="16"/>
        <v>0</v>
      </c>
      <c r="V33" s="55">
        <f t="shared" si="16"/>
        <v>0</v>
      </c>
      <c r="W33" s="55">
        <f t="shared" si="16"/>
        <v>0</v>
      </c>
      <c r="X33" s="55">
        <f t="shared" si="16"/>
        <v>0</v>
      </c>
      <c r="Y33" s="55">
        <f t="shared" si="16"/>
        <v>0</v>
      </c>
      <c r="Z33" s="55">
        <f t="shared" si="16"/>
        <v>0</v>
      </c>
      <c r="AA33" s="55">
        <f t="shared" si="16"/>
        <v>0</v>
      </c>
      <c r="AB33" s="55">
        <f t="shared" si="16"/>
        <v>0</v>
      </c>
      <c r="AC33" s="55">
        <f t="shared" si="16"/>
        <v>0</v>
      </c>
      <c r="AD33" s="55">
        <f t="shared" si="16"/>
        <v>0</v>
      </c>
      <c r="AE33" s="55">
        <f t="shared" si="16"/>
        <v>0</v>
      </c>
      <c r="AF33" s="55">
        <f t="shared" si="16"/>
        <v>0</v>
      </c>
      <c r="AG33" s="55">
        <f t="shared" si="16"/>
        <v>0</v>
      </c>
    </row>
    <row r="34" spans="1:48" ht="14">
      <c r="C34" s="54">
        <v>0.41666666666666702</v>
      </c>
      <c r="D34" s="55">
        <f t="shared" ref="D34:AG34" si="17">COUNTIF(D8:D24,"10:00")</f>
        <v>0</v>
      </c>
      <c r="E34" s="55">
        <f t="shared" si="17"/>
        <v>0</v>
      </c>
      <c r="F34" s="55">
        <f t="shared" si="17"/>
        <v>0</v>
      </c>
      <c r="G34" s="55">
        <f t="shared" si="17"/>
        <v>0</v>
      </c>
      <c r="H34" s="55">
        <f t="shared" si="17"/>
        <v>0</v>
      </c>
      <c r="I34" s="55">
        <f t="shared" si="17"/>
        <v>0</v>
      </c>
      <c r="J34" s="55">
        <f t="shared" si="17"/>
        <v>0</v>
      </c>
      <c r="K34" s="55">
        <f t="shared" si="17"/>
        <v>0</v>
      </c>
      <c r="L34" s="55">
        <f t="shared" si="17"/>
        <v>0</v>
      </c>
      <c r="M34" s="55">
        <f t="shared" si="17"/>
        <v>0</v>
      </c>
      <c r="N34" s="55">
        <f t="shared" si="17"/>
        <v>0</v>
      </c>
      <c r="O34" s="55">
        <f t="shared" si="17"/>
        <v>0</v>
      </c>
      <c r="P34" s="55">
        <f t="shared" si="17"/>
        <v>0</v>
      </c>
      <c r="Q34" s="55">
        <f t="shared" si="17"/>
        <v>0</v>
      </c>
      <c r="R34" s="55">
        <f t="shared" si="17"/>
        <v>0</v>
      </c>
      <c r="S34" s="55">
        <f t="shared" si="17"/>
        <v>0</v>
      </c>
      <c r="T34" s="55">
        <f t="shared" si="17"/>
        <v>0</v>
      </c>
      <c r="U34" s="55">
        <f t="shared" si="17"/>
        <v>0</v>
      </c>
      <c r="V34" s="55">
        <f t="shared" si="17"/>
        <v>0</v>
      </c>
      <c r="W34" s="55">
        <f t="shared" si="17"/>
        <v>0</v>
      </c>
      <c r="X34" s="55">
        <f t="shared" si="17"/>
        <v>0</v>
      </c>
      <c r="Y34" s="55">
        <f t="shared" si="17"/>
        <v>0</v>
      </c>
      <c r="Z34" s="55">
        <f t="shared" si="17"/>
        <v>0</v>
      </c>
      <c r="AA34" s="55">
        <f t="shared" si="17"/>
        <v>0</v>
      </c>
      <c r="AB34" s="55">
        <f t="shared" si="17"/>
        <v>0</v>
      </c>
      <c r="AC34" s="55">
        <f t="shared" si="17"/>
        <v>0</v>
      </c>
      <c r="AD34" s="55">
        <f t="shared" si="17"/>
        <v>0</v>
      </c>
      <c r="AE34" s="55">
        <f t="shared" si="17"/>
        <v>0</v>
      </c>
      <c r="AF34" s="55">
        <f t="shared" si="17"/>
        <v>0</v>
      </c>
      <c r="AG34" s="55">
        <f t="shared" si="17"/>
        <v>0</v>
      </c>
    </row>
    <row r="35" spans="1:48" ht="14">
      <c r="C35" t="s">
        <v>69</v>
      </c>
      <c r="D35" s="55">
        <f t="shared" ref="D35:AG35" si="18">COUNTIF(D8:D25,"2早")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</row>
    <row r="36" spans="1:48" ht="14">
      <c r="C36" t="s">
        <v>42</v>
      </c>
      <c r="D36" s="55">
        <f t="shared" ref="D36:AG36" si="19">COUNTIF(D8:D24,"2オ")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</row>
    <row r="37" spans="1:48" ht="14" outlineLevel="1">
      <c r="A37" s="1"/>
      <c r="B37" s="1"/>
      <c r="C37" s="1" t="s">
        <v>24</v>
      </c>
      <c r="D37" s="55">
        <f t="shared" ref="D37:AG37" si="20">COUNTIF(D8:D24,"2－")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I37" s="1"/>
      <c r="AJ37" s="1"/>
      <c r="AK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s="1" customFormat="1" ht="14" outlineLevel="1">
      <c r="C38" s="1" t="s">
        <v>41</v>
      </c>
      <c r="D38" s="55">
        <f t="shared" ref="D38:AG38" si="21">COUNTIF(D8:D24,"3早")</f>
        <v>1</v>
      </c>
      <c r="E38" s="55">
        <f t="shared" si="21"/>
        <v>1</v>
      </c>
      <c r="F38" s="55">
        <f t="shared" si="21"/>
        <v>1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</row>
    <row r="39" spans="1:48" s="1" customFormat="1" ht="14" outlineLevel="1">
      <c r="C39" s="1" t="s">
        <v>36</v>
      </c>
      <c r="D39" s="55">
        <f t="shared" ref="D39:AG39" si="22">COUNTIF(D8:D24,"3オ")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</row>
    <row r="40" spans="1:48" s="1" customFormat="1" ht="14" outlineLevel="1">
      <c r="C40" s="1" t="s">
        <v>28</v>
      </c>
      <c r="D40" s="55">
        <f t="shared" ref="D40:AG40" si="23">COUNTIF(D8:D24,"3－")</f>
        <v>1</v>
      </c>
      <c r="E40" s="55">
        <f t="shared" si="23"/>
        <v>1</v>
      </c>
      <c r="F40" s="55">
        <f t="shared" si="23"/>
        <v>1</v>
      </c>
      <c r="G40" s="55">
        <f t="shared" si="23"/>
        <v>1</v>
      </c>
      <c r="H40" s="55">
        <f t="shared" si="23"/>
        <v>1</v>
      </c>
      <c r="I40" s="55">
        <f t="shared" si="23"/>
        <v>1</v>
      </c>
      <c r="J40" s="55">
        <f t="shared" si="23"/>
        <v>1</v>
      </c>
      <c r="K40" s="55">
        <f t="shared" si="23"/>
        <v>1</v>
      </c>
      <c r="L40" s="55">
        <f t="shared" si="23"/>
        <v>1</v>
      </c>
      <c r="M40" s="55">
        <f t="shared" si="23"/>
        <v>1</v>
      </c>
      <c r="N40" s="55">
        <f t="shared" si="23"/>
        <v>1</v>
      </c>
      <c r="O40" s="55">
        <f t="shared" si="23"/>
        <v>1</v>
      </c>
      <c r="P40" s="55">
        <f t="shared" si="23"/>
        <v>1</v>
      </c>
      <c r="Q40" s="55">
        <f t="shared" si="23"/>
        <v>1</v>
      </c>
      <c r="R40" s="55">
        <f t="shared" si="23"/>
        <v>1</v>
      </c>
      <c r="S40" s="55">
        <f t="shared" si="23"/>
        <v>1</v>
      </c>
      <c r="T40" s="55">
        <f t="shared" si="23"/>
        <v>1</v>
      </c>
      <c r="U40" s="55">
        <f t="shared" si="23"/>
        <v>1</v>
      </c>
      <c r="V40" s="55">
        <f t="shared" si="23"/>
        <v>1</v>
      </c>
      <c r="W40" s="55">
        <f t="shared" si="23"/>
        <v>1</v>
      </c>
      <c r="X40" s="55">
        <f t="shared" si="23"/>
        <v>1</v>
      </c>
      <c r="Y40" s="55">
        <f t="shared" si="23"/>
        <v>1</v>
      </c>
      <c r="Z40" s="55">
        <f t="shared" si="23"/>
        <v>1</v>
      </c>
      <c r="AA40" s="55">
        <f t="shared" si="23"/>
        <v>1</v>
      </c>
      <c r="AB40" s="55">
        <f t="shared" si="23"/>
        <v>1</v>
      </c>
      <c r="AC40" s="55">
        <f t="shared" si="23"/>
        <v>1</v>
      </c>
      <c r="AD40" s="55">
        <f t="shared" si="23"/>
        <v>1</v>
      </c>
      <c r="AE40" s="55">
        <f t="shared" si="23"/>
        <v>1</v>
      </c>
      <c r="AF40" s="55">
        <f t="shared" si="23"/>
        <v>1</v>
      </c>
      <c r="AG40" s="55">
        <f t="shared" si="23"/>
        <v>1</v>
      </c>
    </row>
    <row r="41" spans="1:48" s="1" customFormat="1" ht="14" outlineLevel="1"/>
    <row r="42" spans="1:48" s="1" customFormat="1" ht="14"/>
    <row r="43" spans="1:48" s="1" customFormat="1" ht="14"/>
    <row r="44" spans="1:48" s="1" customFormat="1" ht="14">
      <c r="AM44"/>
      <c r="AN44"/>
      <c r="AO44"/>
      <c r="AP44"/>
      <c r="AQ44"/>
      <c r="AR44"/>
      <c r="AS44"/>
      <c r="AT44"/>
      <c r="AU44"/>
      <c r="AV44"/>
    </row>
  </sheetData>
  <mergeCells count="50">
    <mergeCell ref="Y1:AG1"/>
    <mergeCell ref="AH1:AK1"/>
    <mergeCell ref="A2:C2"/>
    <mergeCell ref="E2:J2"/>
    <mergeCell ref="Y2:AG2"/>
    <mergeCell ref="AH2:AK2"/>
    <mergeCell ref="AH4:AJ4"/>
    <mergeCell ref="A25:C25"/>
    <mergeCell ref="A4:A7"/>
    <mergeCell ref="B4:B7"/>
    <mergeCell ref="C4:C6"/>
    <mergeCell ref="D4:J4"/>
    <mergeCell ref="K4:Q4"/>
    <mergeCell ref="R4:X4"/>
    <mergeCell ref="Y4:AE4"/>
    <mergeCell ref="AF4:AG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U26:U31"/>
    <mergeCell ref="V26:V31"/>
    <mergeCell ref="W26:W31"/>
    <mergeCell ref="N26:N31"/>
    <mergeCell ref="O26:O31"/>
    <mergeCell ref="P26:P31"/>
    <mergeCell ref="Q26:Q31"/>
    <mergeCell ref="R26:R31"/>
    <mergeCell ref="AK4:AK7"/>
    <mergeCell ref="AH26:AK31"/>
    <mergeCell ref="A26:B31"/>
    <mergeCell ref="M1:Q2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  <mergeCell ref="T26:T31"/>
  </mergeCells>
  <phoneticPr fontId="114"/>
  <conditionalFormatting sqref="D8">
    <cfRule type="expression" dxfId="6447" priority="2065">
      <formula>COUNTIF(D8,"*有*")</formula>
    </cfRule>
  </conditionalFormatting>
  <conditionalFormatting sqref="D20:D23 V20:Z20 V21:W21">
    <cfRule type="expression" dxfId="6446" priority="2007">
      <formula>AND(WEEKDAY(D$5)=1)</formula>
    </cfRule>
  </conditionalFormatting>
  <conditionalFormatting sqref="D20:D23">
    <cfRule type="expression" dxfId="6445" priority="1996">
      <formula>COUNTIF(D20,"*有*")</formula>
    </cfRule>
    <cfRule type="expression" dxfId="6444" priority="2008">
      <formula>COUNTIF(D20,"*有*")</formula>
    </cfRule>
  </conditionalFormatting>
  <conditionalFormatting sqref="D11:E12">
    <cfRule type="expression" dxfId="6443" priority="2259" stopIfTrue="1">
      <formula>AND(WEEKDAY(D$5)=1)</formula>
    </cfRule>
  </conditionalFormatting>
  <conditionalFormatting sqref="D18:E19">
    <cfRule type="expression" dxfId="6442" priority="2249" stopIfTrue="1">
      <formula>AND(WEEKDAY(D$5)=1)</formula>
    </cfRule>
  </conditionalFormatting>
  <conditionalFormatting sqref="D18:F20">
    <cfRule type="expression" dxfId="6441" priority="2321" stopIfTrue="1">
      <formula>AND(WEEKDAY(D$5)=1)</formula>
    </cfRule>
  </conditionalFormatting>
  <conditionalFormatting sqref="D20:G23">
    <cfRule type="expression" dxfId="6440" priority="1682" stopIfTrue="1">
      <formula>AND(WEEKDAY(D$5)=1)</formula>
    </cfRule>
  </conditionalFormatting>
  <conditionalFormatting sqref="D21:G22">
    <cfRule type="expression" dxfId="6439" priority="2346" stopIfTrue="1">
      <formula>AND(WEEKDAY(D$5)=1)</formula>
    </cfRule>
  </conditionalFormatting>
  <conditionalFormatting sqref="D15:I16">
    <cfRule type="expression" dxfId="6438" priority="2335" stopIfTrue="1">
      <formula>AND(WEEKDAY(D$5)=1)</formula>
    </cfRule>
  </conditionalFormatting>
  <conditionalFormatting sqref="D20:I20">
    <cfRule type="expression" dxfId="6437" priority="2329" stopIfTrue="1">
      <formula>AND(WEEKDAY(D$5)=1)</formula>
    </cfRule>
  </conditionalFormatting>
  <conditionalFormatting sqref="D14:M14">
    <cfRule type="expression" dxfId="6436" priority="2271" stopIfTrue="1">
      <formula>AND(WEEKDAY(D$5)=1)</formula>
    </cfRule>
  </conditionalFormatting>
  <conditionalFormatting sqref="D19:R19">
    <cfRule type="expression" dxfId="6435" priority="175" stopIfTrue="1">
      <formula>AND(WEEKDAY(D$5)=1)</formula>
    </cfRule>
  </conditionalFormatting>
  <conditionalFormatting sqref="D5:AG7">
    <cfRule type="expression" dxfId="6434" priority="2347" stopIfTrue="1">
      <formula>AND(WEEKDAY(D$5)=1)</formula>
    </cfRule>
  </conditionalFormatting>
  <conditionalFormatting sqref="E8">
    <cfRule type="expression" dxfId="6433" priority="2114" stopIfTrue="1">
      <formula>AND(WEEKDAY(E$5)=1)</formula>
    </cfRule>
  </conditionalFormatting>
  <conditionalFormatting sqref="E10">
    <cfRule type="expression" dxfId="6432" priority="2109" stopIfTrue="1">
      <formula>AND(WEEKDAY(E$5)=1)</formula>
    </cfRule>
  </conditionalFormatting>
  <conditionalFormatting sqref="E24:AC24">
    <cfRule type="expression" dxfId="6431" priority="2361" stopIfTrue="1">
      <formula>AND(WEEKDAY(E$5)=1)</formula>
    </cfRule>
  </conditionalFormatting>
  <conditionalFormatting sqref="F9">
    <cfRule type="expression" dxfId="6430" priority="2239" stopIfTrue="1">
      <formula>AND(WEEKDAY(F$5)=1)</formula>
    </cfRule>
  </conditionalFormatting>
  <conditionalFormatting sqref="F18">
    <cfRule type="expression" dxfId="6429" priority="2290" stopIfTrue="1">
      <formula>AND(WEEKDAY(F$5)=1)</formula>
    </cfRule>
  </conditionalFormatting>
  <conditionalFormatting sqref="F18:F19">
    <cfRule type="expression" dxfId="6428" priority="2108" stopIfTrue="1">
      <formula>AND(WEEKDAY(F$5)=1)</formula>
    </cfRule>
  </conditionalFormatting>
  <conditionalFormatting sqref="F14:G15">
    <cfRule type="expression" dxfId="6427" priority="1849" stopIfTrue="1">
      <formula>AND(WEEKDAY(F$5)=1)</formula>
    </cfRule>
  </conditionalFormatting>
  <conditionalFormatting sqref="F10:H12">
    <cfRule type="expression" dxfId="6426" priority="2192" stopIfTrue="1">
      <formula>AND(WEEKDAY(F$5)=1)</formula>
    </cfRule>
  </conditionalFormatting>
  <conditionalFormatting sqref="F11:I11">
    <cfRule type="expression" dxfId="6425" priority="2240" stopIfTrue="1">
      <formula>AND(WEEKDAY(F$5)=1)</formula>
    </cfRule>
  </conditionalFormatting>
  <conditionalFormatting sqref="F13:I15">
    <cfRule type="expression" dxfId="6424" priority="1847" stopIfTrue="1">
      <formula>AND(WEEKDAY(F$5)=1)</formula>
    </cfRule>
  </conditionalFormatting>
  <conditionalFormatting sqref="F11:T11">
    <cfRule type="expression" dxfId="6423" priority="1536" stopIfTrue="1">
      <formula>AND(WEEKDAY(F$5)=1)</formula>
    </cfRule>
  </conditionalFormatting>
  <conditionalFormatting sqref="G17:G23">
    <cfRule type="expression" dxfId="6422" priority="2141" stopIfTrue="1">
      <formula>AND(WEEKDAY(G$5)=1)</formula>
    </cfRule>
  </conditionalFormatting>
  <conditionalFormatting sqref="G18:G19">
    <cfRule type="expression" dxfId="6421" priority="2339" stopIfTrue="1">
      <formula>AND(WEEKDAY(G$5)=1)</formula>
    </cfRule>
    <cfRule type="expression" dxfId="6420" priority="2297" stopIfTrue="1">
      <formula>AND(WEEKDAY(G$5)=1)</formula>
    </cfRule>
  </conditionalFormatting>
  <conditionalFormatting sqref="G9:H9">
    <cfRule type="expression" dxfId="6419" priority="2116" stopIfTrue="1">
      <formula>AND(WEEKDAY(G$5)=1)</formula>
    </cfRule>
  </conditionalFormatting>
  <conditionalFormatting sqref="G17:O17">
    <cfRule type="expression" dxfId="6418" priority="2137" stopIfTrue="1">
      <formula>AND(WEEKDAY(G$5)=1)</formula>
    </cfRule>
  </conditionalFormatting>
  <conditionalFormatting sqref="H11">
    <cfRule type="expression" dxfId="6417" priority="1447">
      <formula>AND(WEEKDAY(H$5)=1)</formula>
    </cfRule>
    <cfRule type="expression" dxfId="6416" priority="1456">
      <formula>AND(WEEKDAY(H$5)=1)</formula>
    </cfRule>
  </conditionalFormatting>
  <conditionalFormatting sqref="H14">
    <cfRule type="expression" dxfId="6415" priority="1356">
      <formula>AND(WEEKDAY(H$5)=1)</formula>
    </cfRule>
    <cfRule type="expression" dxfId="6414" priority="1365">
      <formula>AND(WEEKDAY(H$5)=1)</formula>
    </cfRule>
  </conditionalFormatting>
  <conditionalFormatting sqref="H16">
    <cfRule type="expression" dxfId="6413" priority="1802">
      <formula>AND(WEEKDAY(H$5)=1)</formula>
    </cfRule>
    <cfRule type="expression" dxfId="6412" priority="1811">
      <formula>AND(WEEKDAY(H$5)=1)</formula>
    </cfRule>
  </conditionalFormatting>
  <conditionalFormatting sqref="H20:H23">
    <cfRule type="expression" dxfId="6411" priority="1837">
      <formula>AND(WEEKDAY(H$5)=1)</formula>
    </cfRule>
    <cfRule type="expression" dxfId="6410" priority="1846">
      <formula>AND(WEEKDAY(H$5)=1)</formula>
    </cfRule>
  </conditionalFormatting>
  <conditionalFormatting sqref="H12:I12 D13:I16">
    <cfRule type="expression" dxfId="6409" priority="2242" stopIfTrue="1">
      <formula>AND(WEEKDAY(D$5)=1)</formula>
    </cfRule>
  </conditionalFormatting>
  <conditionalFormatting sqref="H18:I22">
    <cfRule type="expression" dxfId="6408" priority="2068" stopIfTrue="1">
      <formula>AND(WEEKDAY(H$5)=1)</formula>
    </cfRule>
  </conditionalFormatting>
  <conditionalFormatting sqref="H18:I23">
    <cfRule type="expression" dxfId="6407" priority="1673" stopIfTrue="1">
      <formula>AND(WEEKDAY(H$5)=1)</formula>
    </cfRule>
  </conditionalFormatting>
  <conditionalFormatting sqref="H20:I23">
    <cfRule type="expression" dxfId="6406" priority="1839" stopIfTrue="1">
      <formula>AND(WEEKDAY(H$5)=1)</formula>
    </cfRule>
  </conditionalFormatting>
  <conditionalFormatting sqref="H11:K11">
    <cfRule type="expression" dxfId="6405" priority="1448" stopIfTrue="1">
      <formula>AND(WEEKDAY(H$5)=1)</formula>
    </cfRule>
  </conditionalFormatting>
  <conditionalFormatting sqref="H14:K14">
    <cfRule type="expression" dxfId="6404" priority="1357" stopIfTrue="1">
      <formula>AND(WEEKDAY(H$5)=1)</formula>
    </cfRule>
  </conditionalFormatting>
  <conditionalFormatting sqref="H11:L11">
    <cfRule type="expression" dxfId="6403" priority="1457" stopIfTrue="1">
      <formula>AND(WEEKDAY(H$5)=1)</formula>
    </cfRule>
  </conditionalFormatting>
  <conditionalFormatting sqref="H14:L14">
    <cfRule type="expression" dxfId="6402" priority="1366" stopIfTrue="1">
      <formula>AND(WEEKDAY(H$5)=1)</formula>
    </cfRule>
  </conditionalFormatting>
  <conditionalFormatting sqref="H16:L16">
    <cfRule type="expression" dxfId="6401" priority="1803" stopIfTrue="1">
      <formula>AND(WEEKDAY(H$5)=1)</formula>
    </cfRule>
  </conditionalFormatting>
  <conditionalFormatting sqref="H16:L17">
    <cfRule type="expression" dxfId="6400" priority="1812" stopIfTrue="1">
      <formula>AND(WEEKDAY(H$5)=1)</formula>
    </cfRule>
  </conditionalFormatting>
  <conditionalFormatting sqref="H11:M11">
    <cfRule type="expression" dxfId="6399" priority="1473" stopIfTrue="1">
      <formula>AND(WEEKDAY(H$5)=1)</formula>
    </cfRule>
  </conditionalFormatting>
  <conditionalFormatting sqref="H16:N16">
    <cfRule type="expression" dxfId="6398" priority="1400" stopIfTrue="1">
      <formula>AND(WEEKDAY(H$5)=1)</formula>
    </cfRule>
  </conditionalFormatting>
  <conditionalFormatting sqref="H14:P14">
    <cfRule type="expression" dxfId="6397" priority="4" stopIfTrue="1">
      <formula>AND(WEEKDAY(H$5)=1)</formula>
    </cfRule>
  </conditionalFormatting>
  <conditionalFormatting sqref="H14:Q14">
    <cfRule type="expression" dxfId="6396" priority="1381" stopIfTrue="1">
      <formula>AND(WEEKDAY(H$5)=1)</formula>
    </cfRule>
  </conditionalFormatting>
  <conditionalFormatting sqref="H11:T11">
    <cfRule type="expression" dxfId="6395" priority="312" stopIfTrue="1">
      <formula>AND(WEEKDAY(H$5)=1)</formula>
    </cfRule>
  </conditionalFormatting>
  <conditionalFormatting sqref="I9:I12">
    <cfRule type="expression" dxfId="6394" priority="1864" stopIfTrue="1">
      <formula>AND(WEEKDAY(I$5)=1)</formula>
    </cfRule>
  </conditionalFormatting>
  <conditionalFormatting sqref="I11">
    <cfRule type="expression" dxfId="6393" priority="1472">
      <formula>AND(WEEKDAY(I$5)=1)</formula>
    </cfRule>
  </conditionalFormatting>
  <conditionalFormatting sqref="I14">
    <cfRule type="expression" dxfId="6392" priority="1380">
      <formula>AND(WEEKDAY(I$5)=1)</formula>
    </cfRule>
  </conditionalFormatting>
  <conditionalFormatting sqref="I17">
    <cfRule type="expression" dxfId="6391" priority="2282" stopIfTrue="1">
      <formula>AND(WEEKDAY(I$5)=1)</formula>
    </cfRule>
  </conditionalFormatting>
  <conditionalFormatting sqref="I19:I20">
    <cfRule type="expression" dxfId="6390" priority="2333" stopIfTrue="1">
      <formula>AND(WEEKDAY(I$5)=1)</formula>
    </cfRule>
  </conditionalFormatting>
  <conditionalFormatting sqref="I21:M22">
    <cfRule type="expression" dxfId="6389" priority="1662" stopIfTrue="1">
      <formula>AND(WEEKDAY(I$5)=1)</formula>
    </cfRule>
  </conditionalFormatting>
  <conditionalFormatting sqref="I21:W23">
    <cfRule type="expression" dxfId="6388" priority="1676" stopIfTrue="1">
      <formula>AND(WEEKDAY(I$5)=1)</formula>
    </cfRule>
  </conditionalFormatting>
  <conditionalFormatting sqref="I20:Z20">
    <cfRule type="expression" dxfId="6387" priority="1196" stopIfTrue="1">
      <formula>AND(WEEKDAY(I$5)=1)</formula>
    </cfRule>
  </conditionalFormatting>
  <conditionalFormatting sqref="J16:J22">
    <cfRule type="expression" dxfId="6386" priority="2291" stopIfTrue="1">
      <formula>AND(WEEKDAY(J$5)=1)</formula>
    </cfRule>
  </conditionalFormatting>
  <conditionalFormatting sqref="J16:J23">
    <cfRule type="expression" dxfId="6385" priority="177" stopIfTrue="1">
      <formula>AND(WEEKDAY(J$5)=1)</formula>
    </cfRule>
  </conditionalFormatting>
  <conditionalFormatting sqref="J15:K15 M15">
    <cfRule type="expression" dxfId="6384" priority="2285" stopIfTrue="1">
      <formula>AND(WEEKDAY(J$5)=1)</formula>
    </cfRule>
  </conditionalFormatting>
  <conditionalFormatting sqref="J11:N14">
    <cfRule type="expression" dxfId="6383" priority="1782" stopIfTrue="1">
      <formula>AND(WEEKDAY(J$5)=1)</formula>
    </cfRule>
  </conditionalFormatting>
  <conditionalFormatting sqref="J8:P8">
    <cfRule type="expression" dxfId="6382" priority="1988" stopIfTrue="1">
      <formula>AND(WEEKDAY(J$5)=1)</formula>
    </cfRule>
  </conditionalFormatting>
  <conditionalFormatting sqref="J18:Q19">
    <cfRule type="expression" dxfId="6381" priority="1065" stopIfTrue="1">
      <formula>AND(WEEKDAY(J$5)=1)</formula>
    </cfRule>
  </conditionalFormatting>
  <conditionalFormatting sqref="J15:T15">
    <cfRule type="expression" dxfId="6380" priority="1525" stopIfTrue="1">
      <formula>AND(WEEKDAY(J$5)=1)</formula>
    </cfRule>
  </conditionalFormatting>
  <conditionalFormatting sqref="J21:X21">
    <cfRule type="expression" dxfId="6379" priority="401" stopIfTrue="1">
      <formula>AND(WEEKDAY(J$5)=1)</formula>
    </cfRule>
  </conditionalFormatting>
  <conditionalFormatting sqref="J22:Z22">
    <cfRule type="expression" dxfId="6378" priority="1622" stopIfTrue="1">
      <formula>AND(WEEKDAY(J$5)=1)</formula>
    </cfRule>
  </conditionalFormatting>
  <conditionalFormatting sqref="J22:Z23">
    <cfRule type="expression" dxfId="6377" priority="1727" stopIfTrue="1">
      <formula>AND(WEEKDAY(J$5)=1)</formula>
    </cfRule>
  </conditionalFormatting>
  <conditionalFormatting sqref="K17:K19 M18:M19">
    <cfRule type="expression" dxfId="6376" priority="2286" stopIfTrue="1">
      <formula>AND(WEEKDAY(K$5)=1)</formula>
    </cfRule>
  </conditionalFormatting>
  <conditionalFormatting sqref="K18:K23">
    <cfRule type="expression" dxfId="6375" priority="183" stopIfTrue="1">
      <formula>AND(WEEKDAY(K$5)=1)</formula>
    </cfRule>
  </conditionalFormatting>
  <conditionalFormatting sqref="K20:M22">
    <cfRule type="expression" dxfId="6374" priority="2314" stopIfTrue="1">
      <formula>AND(WEEKDAY(K$5)=1)</formula>
    </cfRule>
  </conditionalFormatting>
  <conditionalFormatting sqref="K18:N22">
    <cfRule type="expression" dxfId="6373" priority="1564" stopIfTrue="1">
      <formula>AND(WEEKDAY(K$5)=1)</formula>
    </cfRule>
  </conditionalFormatting>
  <conditionalFormatting sqref="K16:P17">
    <cfRule type="expression" dxfId="6372" priority="2307" stopIfTrue="1">
      <formula>AND(WEEKDAY(K$5)=1)</formula>
    </cfRule>
  </conditionalFormatting>
  <conditionalFormatting sqref="L8 Q8:Z8 AA8:AA9 J8:K11 I9 L9:W9 Y9">
    <cfRule type="expression" dxfId="6371" priority="2238" stopIfTrue="1">
      <formula>AND(WEEKDAY(I$5)=1)</formula>
    </cfRule>
  </conditionalFormatting>
  <conditionalFormatting sqref="L17">
    <cfRule type="expression" dxfId="6370" priority="2315" stopIfTrue="1">
      <formula>AND(WEEKDAY(L$5)=1)</formula>
    </cfRule>
  </conditionalFormatting>
  <conditionalFormatting sqref="L19:L23">
    <cfRule type="expression" dxfId="6369" priority="179" stopIfTrue="1">
      <formula>AND(WEEKDAY(L$5)=1)</formula>
    </cfRule>
  </conditionalFormatting>
  <conditionalFormatting sqref="L9:N9">
    <cfRule type="expression" dxfId="6368" priority="1955" stopIfTrue="1">
      <formula>AND(WEEKDAY(L$5)=1)</formula>
    </cfRule>
  </conditionalFormatting>
  <conditionalFormatting sqref="L9:P10">
    <cfRule type="expression" dxfId="6367" priority="2066" stopIfTrue="1">
      <formula>AND(WEEKDAY(L$5)=1)</formula>
    </cfRule>
  </conditionalFormatting>
  <conditionalFormatting sqref="L21:W21 L22:Z22">
    <cfRule type="expression" dxfId="6366" priority="2017" stopIfTrue="1">
      <formula>AND(WEEKDAY(L$5)=1)</formula>
    </cfRule>
  </conditionalFormatting>
  <conditionalFormatting sqref="L18:Z18">
    <cfRule type="expression" dxfId="6365" priority="1647" stopIfTrue="1">
      <formula>AND(WEEKDAY(L$5)=1)</formula>
    </cfRule>
  </conditionalFormatting>
  <conditionalFormatting sqref="M8:P8">
    <cfRule type="expression" dxfId="6364" priority="1987">
      <formula>AND(WEEKDAY(M$5)=1)</formula>
    </cfRule>
  </conditionalFormatting>
  <conditionalFormatting sqref="M12:P12">
    <cfRule type="expression" dxfId="6363" priority="736" stopIfTrue="1">
      <formula>AND(WEEKDAY(M$5)=1)</formula>
    </cfRule>
  </conditionalFormatting>
  <conditionalFormatting sqref="M18:P20">
    <cfRule type="expression" dxfId="6362" priority="2252" stopIfTrue="1">
      <formula>AND(WEEKDAY(M$5)=1)</formula>
    </cfRule>
  </conditionalFormatting>
  <conditionalFormatting sqref="M11:S12">
    <cfRule type="expression" dxfId="6361" priority="655" stopIfTrue="1">
      <formula>AND(WEEKDAY(M$5)=1)</formula>
    </cfRule>
  </conditionalFormatting>
  <conditionalFormatting sqref="M15:AA15 J16:W16">
    <cfRule type="expression" dxfId="6360" priority="2336" stopIfTrue="1">
      <formula>AND(WEEKDAY(J$5)=1)</formula>
    </cfRule>
  </conditionalFormatting>
  <conditionalFormatting sqref="N14:N15">
    <cfRule type="expression" dxfId="6359" priority="2266" stopIfTrue="1">
      <formula>AND(WEEKDAY(N$5)=1)</formula>
    </cfRule>
  </conditionalFormatting>
  <conditionalFormatting sqref="N18:O23">
    <cfRule type="expression" dxfId="6358" priority="788" stopIfTrue="1">
      <formula>AND(WEEKDAY(N$5)=1)</formula>
    </cfRule>
  </conditionalFormatting>
  <conditionalFormatting sqref="O10:O15">
    <cfRule type="expression" dxfId="6357" priority="658" stopIfTrue="1">
      <formula>AND(WEEKDAY(O$5)=1)</formula>
    </cfRule>
  </conditionalFormatting>
  <conditionalFormatting sqref="O13:O15">
    <cfRule type="expression" dxfId="6356" priority="2245" stopIfTrue="1">
      <formula>AND(WEEKDAY(O$5)=1)</formula>
    </cfRule>
  </conditionalFormatting>
  <conditionalFormatting sqref="O17:O20">
    <cfRule type="expression" dxfId="6355" priority="2287" stopIfTrue="1">
      <formula>AND(WEEKDAY(O$5)=1)</formula>
    </cfRule>
  </conditionalFormatting>
  <conditionalFormatting sqref="P11:P15">
    <cfRule type="expression" dxfId="6354" priority="668" stopIfTrue="1">
      <formula>AND(WEEKDAY(P$5)=1)</formula>
    </cfRule>
  </conditionalFormatting>
  <conditionalFormatting sqref="P17:P23">
    <cfRule type="expression" dxfId="6353" priority="455" stopIfTrue="1">
      <formula>AND(WEEKDAY(P$5)=1)</formula>
    </cfRule>
  </conditionalFormatting>
  <conditionalFormatting sqref="P15:S15">
    <cfRule type="expression" dxfId="6352" priority="1239" stopIfTrue="1">
      <formula>AND(WEEKDAY(P$5)=1)</formula>
    </cfRule>
  </conditionalFormatting>
  <conditionalFormatting sqref="P14:T14">
    <cfRule type="expression" dxfId="6351" priority="2263" stopIfTrue="1">
      <formula>AND(WEEKDAY(P$5)=1)</formula>
    </cfRule>
  </conditionalFormatting>
  <conditionalFormatting sqref="P20:U23">
    <cfRule type="expression" dxfId="6350" priority="2002" stopIfTrue="1">
      <formula>AND(WEEKDAY(P$5)=1)</formula>
    </cfRule>
  </conditionalFormatting>
  <conditionalFormatting sqref="P17:W17 Q18:Y19 K18:L22 Q20 R20:T22 M21:Q22">
    <cfRule type="expression" dxfId="6349" priority="2340" stopIfTrue="1">
      <formula>AND(WEEKDAY(K$5)=1)</formula>
    </cfRule>
  </conditionalFormatting>
  <conditionalFormatting sqref="Q14:Q17">
    <cfRule type="expression" dxfId="6348" priority="1117" stopIfTrue="1">
      <formula>AND(WEEKDAY(Q$5)=1)</formula>
    </cfRule>
  </conditionalFormatting>
  <conditionalFormatting sqref="Q18">
    <cfRule type="expression" dxfId="6347" priority="2300" stopIfTrue="1">
      <formula>AND(WEEKDAY(Q$5)=1)</formula>
    </cfRule>
  </conditionalFormatting>
  <conditionalFormatting sqref="Q8:S9 L10:N10 P10:X10 L11:S11 M12:S12 AA12 J13:M13 Q13:R13">
    <cfRule type="expression" dxfId="6346" priority="2243" stopIfTrue="1">
      <formula>AND(WEEKDAY(J$5)=1)</formula>
    </cfRule>
  </conditionalFormatting>
  <conditionalFormatting sqref="Q13:S13">
    <cfRule type="expression" dxfId="6345" priority="1658" stopIfTrue="1">
      <formula>AND(WEEKDAY(Q$5)=1)</formula>
    </cfRule>
  </conditionalFormatting>
  <conditionalFormatting sqref="Q17:T17">
    <cfRule type="expression" dxfId="6344" priority="1115" stopIfTrue="1">
      <formula>AND(WEEKDAY(Q$5)=1)</formula>
    </cfRule>
  </conditionalFormatting>
  <conditionalFormatting sqref="Q20:T20">
    <cfRule type="expression" dxfId="6343" priority="1192" stopIfTrue="1">
      <formula>AND(WEEKDAY(Q$5)=1)</formula>
    </cfRule>
  </conditionalFormatting>
  <conditionalFormatting sqref="Q17:U17">
    <cfRule type="expression" dxfId="6342" priority="1182" stopIfTrue="1">
      <formula>AND(WEEKDAY(Q$5)=1)</formula>
    </cfRule>
  </conditionalFormatting>
  <conditionalFormatting sqref="Q19:U23">
    <cfRule type="expression" dxfId="6341" priority="2014" stopIfTrue="1">
      <formula>AND(WEEKDAY(Q$5)=1)</formula>
    </cfRule>
  </conditionalFormatting>
  <conditionalFormatting sqref="Q18:Y19">
    <cfRule type="expression" dxfId="6340" priority="2258" stopIfTrue="1">
      <formula>AND(WEEKDAY(Q$5)=1)</formula>
    </cfRule>
  </conditionalFormatting>
  <conditionalFormatting sqref="Q8:Z8 L9:Y10 AF9:AF11 AC10:AD11 AC8:AF8 AA8:AB10 L11:AB12 AC12:AF19 D8:K23 AD20:AF20 AD21:AE23 L17:Z18 L19:Y20 L21:AB21 L22:Z23 T13:Y13 Z20 L15:AB16 AA18:AB20 AC20:AC23 L8 AG18:AG20 L13:R13 L14:Y14">
    <cfRule type="expression" dxfId="6339" priority="2237">
      <formula>AND(WEEKDAY(D$5)=1)</formula>
    </cfRule>
  </conditionalFormatting>
  <conditionalFormatting sqref="R18:R20">
    <cfRule type="expression" dxfId="6338" priority="2248" stopIfTrue="1">
      <formula>AND(WEEKDAY(R$5)=1)</formula>
    </cfRule>
  </conditionalFormatting>
  <conditionalFormatting sqref="R17:S20">
    <cfRule type="expression" dxfId="6337" priority="1151" stopIfTrue="1">
      <formula>AND(WEEKDAY(R$5)=1)</formula>
    </cfRule>
  </conditionalFormatting>
  <conditionalFormatting sqref="S13">
    <cfRule type="expression" dxfId="6336" priority="1661">
      <formula>AND(WEEKDAY(S$5)=1)</formula>
    </cfRule>
  </conditionalFormatting>
  <conditionalFormatting sqref="S18:T23">
    <cfRule type="expression" dxfId="6335" priority="1665" stopIfTrue="1">
      <formula>AND(WEEKDAY(S$5)=1)</formula>
    </cfRule>
  </conditionalFormatting>
  <conditionalFormatting sqref="S19:W20">
    <cfRule type="expression" dxfId="6334" priority="2327" stopIfTrue="1">
      <formula>AND(WEEKDAY(S$5)=1)</formula>
    </cfRule>
  </conditionalFormatting>
  <conditionalFormatting sqref="S18:Y18">
    <cfRule type="expression" dxfId="6333" priority="2256" stopIfTrue="1">
      <formula>AND(WEEKDAY(S$5)=1)</formula>
    </cfRule>
  </conditionalFormatting>
  <conditionalFormatting sqref="T11">
    <cfRule type="expression" dxfId="6332" priority="1535">
      <formula>AND(WEEKDAY(T$5)=1)</formula>
    </cfRule>
  </conditionalFormatting>
  <conditionalFormatting sqref="T15">
    <cfRule type="expression" dxfId="6331" priority="1524">
      <formula>AND(WEEKDAY(T$5)=1)</formula>
    </cfRule>
  </conditionalFormatting>
  <conditionalFormatting sqref="T17">
    <cfRule type="expression" dxfId="6330" priority="1181">
      <formula>AND(WEEKDAY(T$5)=1)</formula>
    </cfRule>
  </conditionalFormatting>
  <conditionalFormatting sqref="T20">
    <cfRule type="expression" dxfId="6329" priority="1195">
      <formula>AND(WEEKDAY(T$5)=1)</formula>
    </cfRule>
  </conditionalFormatting>
  <conditionalFormatting sqref="T11:W13">
    <cfRule type="expression" dxfId="6328" priority="2098" stopIfTrue="1">
      <formula>AND(WEEKDAY(T$5)=1)</formula>
    </cfRule>
  </conditionalFormatting>
  <conditionalFormatting sqref="T10:AD10">
    <cfRule type="expression" dxfId="6327" priority="1640" stopIfTrue="1">
      <formula>AND(WEEKDAY(T$5)=1)</formula>
    </cfRule>
  </conditionalFormatting>
  <conditionalFormatting sqref="U8">
    <cfRule type="expression" dxfId="6326" priority="2226" stopIfTrue="1">
      <formula>AND(WEEKDAY(U$5)=1)</formula>
    </cfRule>
  </conditionalFormatting>
  <conditionalFormatting sqref="U12">
    <cfRule type="expression" dxfId="6325" priority="2246" stopIfTrue="1">
      <formula>AND(WEEKDAY(U$5)=1)</formula>
    </cfRule>
  </conditionalFormatting>
  <conditionalFormatting sqref="U14:U15">
    <cfRule type="expression" dxfId="6324" priority="2265" stopIfTrue="1">
      <formula>AND(WEEKDAY(U$5)=1)</formula>
    </cfRule>
  </conditionalFormatting>
  <conditionalFormatting sqref="U21:W22">
    <cfRule type="expression" dxfId="6323" priority="2100" stopIfTrue="1">
      <formula>AND(WEEKDAY(U$5)=1)</formula>
    </cfRule>
  </conditionalFormatting>
  <conditionalFormatting sqref="U13:Y13">
    <cfRule type="expression" dxfId="6322" priority="441" stopIfTrue="1">
      <formula>AND(WEEKDAY(U$5)=1)</formula>
    </cfRule>
  </conditionalFormatting>
  <conditionalFormatting sqref="U9:Z9">
    <cfRule type="expression" dxfId="6321" priority="1644" stopIfTrue="1">
      <formula>AND(WEEKDAY(U$5)=1)</formula>
    </cfRule>
  </conditionalFormatting>
  <conditionalFormatting sqref="V15">
    <cfRule type="expression" dxfId="6320" priority="1" stopIfTrue="1">
      <formula>AND(WEEKDAY(V$5)=1)</formula>
    </cfRule>
  </conditionalFormatting>
  <conditionalFormatting sqref="V17:V20">
    <cfRule type="expression" dxfId="6319" priority="2136" stopIfTrue="1">
      <formula>AND(WEEKDAY(V$5)=1)</formula>
    </cfRule>
  </conditionalFormatting>
  <conditionalFormatting sqref="V21:W21 V22:Z23 D20:D23">
    <cfRule type="expression" dxfId="6318" priority="2019">
      <formula>AND(WEEKDAY(D$5)=1)</formula>
    </cfRule>
  </conditionalFormatting>
  <conditionalFormatting sqref="V14:Y14 AA18 G18:G19 I16:I17 AC18:AE19 U18:Y19 V8:Z8 AA8:AA9 AE17:AF17 D17:H17 T17:W17 V15:Z15 D9:E9 D10 AB15:AC15 U16:W16">
    <cfRule type="expression" dxfId="6317" priority="2320">
      <formula>AND(WEEKDAY(D$5)=1)</formula>
    </cfRule>
  </conditionalFormatting>
  <conditionalFormatting sqref="V14:Y14">
    <cfRule type="expression" dxfId="6316" priority="2313" stopIfTrue="1">
      <formula>AND(WEEKDAY(V$5)=1)</formula>
    </cfRule>
  </conditionalFormatting>
  <conditionalFormatting sqref="V22:AB23">
    <cfRule type="expression" dxfId="6315" priority="1746">
      <formula>AND(WEEKDAY(V$5)=1)</formula>
    </cfRule>
  </conditionalFormatting>
  <conditionalFormatting sqref="V12:AF12">
    <cfRule type="expression" dxfId="6314" priority="2194" stopIfTrue="1">
      <formula>AND(WEEKDAY(V$5)=1)</formula>
    </cfRule>
  </conditionalFormatting>
  <conditionalFormatting sqref="W17:Z17">
    <cfRule type="expression" dxfId="6313" priority="416" stopIfTrue="1">
      <formula>AND(WEEKDAY(W$5)=1)</formula>
    </cfRule>
  </conditionalFormatting>
  <conditionalFormatting sqref="X11">
    <cfRule type="expression" dxfId="6312" priority="429" stopIfTrue="1">
      <formula>AND(WEEKDAY(X$5)=1)</formula>
    </cfRule>
  </conditionalFormatting>
  <conditionalFormatting sqref="X13:Z13">
    <cfRule type="expression" dxfId="6311" priority="434">
      <formula>AND(WEEKDAY(X$5)=1)</formula>
    </cfRule>
    <cfRule type="expression" dxfId="6310" priority="432" stopIfTrue="1">
      <formula>AND(WEEKDAY(X$5)=1)</formula>
    </cfRule>
  </conditionalFormatting>
  <conditionalFormatting sqref="X17:Z17">
    <cfRule type="expression" dxfId="6309" priority="411">
      <formula>AND(WEEKDAY(X$5)=1)</formula>
    </cfRule>
    <cfRule type="expression" dxfId="6308" priority="412" stopIfTrue="1">
      <formula>AND(WEEKDAY(X$5)=1)</formula>
    </cfRule>
    <cfRule type="expression" dxfId="6307" priority="413">
      <formula>AND(WEEKDAY(X$5)=1)</formula>
    </cfRule>
    <cfRule type="expression" dxfId="6306" priority="402" stopIfTrue="1">
      <formula>AND(WEEKDAY(X$5)=1)</formula>
    </cfRule>
  </conditionalFormatting>
  <conditionalFormatting sqref="X22:Z23 W19:Y20">
    <cfRule type="expression" dxfId="6305" priority="2088" stopIfTrue="1">
      <formula>AND(WEEKDAY(W$5)=1)</formula>
    </cfRule>
  </conditionalFormatting>
  <conditionalFormatting sqref="X11:AA11">
    <cfRule type="expression" dxfId="6304" priority="428">
      <formula>AND(WEEKDAY(X$5)=1)</formula>
    </cfRule>
  </conditionalFormatting>
  <conditionalFormatting sqref="X21:AA21">
    <cfRule type="expression" dxfId="6303" priority="400">
      <formula>AND(WEEKDAY(X$5)=1)</formula>
    </cfRule>
  </conditionalFormatting>
  <conditionalFormatting sqref="X17:AB17">
    <cfRule type="expression" dxfId="6302" priority="407" stopIfTrue="1">
      <formula>AND(WEEKDAY(X$5)=1)</formula>
    </cfRule>
  </conditionalFormatting>
  <conditionalFormatting sqref="X21:AB21">
    <cfRule type="expression" dxfId="6301" priority="394" stopIfTrue="1">
      <formula>AND(WEEKDAY(X$5)=1)</formula>
    </cfRule>
  </conditionalFormatting>
  <conditionalFormatting sqref="X11:AC11">
    <cfRule type="expression" dxfId="6300" priority="422" stopIfTrue="1">
      <formula>AND(WEEKDAY(X$5)=1)</formula>
    </cfRule>
  </conditionalFormatting>
  <conditionalFormatting sqref="X16:AD16">
    <cfRule type="expression" dxfId="6299" priority="2051" stopIfTrue="1">
      <formula>AND(WEEKDAY(X$5)=1)</formula>
    </cfRule>
  </conditionalFormatting>
  <conditionalFormatting sqref="Y14:Z14">
    <cfRule type="expression" dxfId="6298" priority="1656" stopIfTrue="1">
      <formula>AND(WEEKDAY(Y$5)=1)</formula>
    </cfRule>
  </conditionalFormatting>
  <conditionalFormatting sqref="Y16:Z16 AG8:AG16 E24:AG24">
    <cfRule type="expression" dxfId="6297" priority="2050">
      <formula>AND(WEEKDAY(E$5)=1)</formula>
    </cfRule>
  </conditionalFormatting>
  <conditionalFormatting sqref="Y17:Z17">
    <cfRule type="expression" dxfId="6296" priority="415">
      <formula>AND(WEEKDAY(Y$5)=1)</formula>
    </cfRule>
    <cfRule type="expression" dxfId="6295" priority="414" stopIfTrue="1">
      <formula>AND(WEEKDAY(Y$5)=1)</formula>
    </cfRule>
  </conditionalFormatting>
  <conditionalFormatting sqref="Y22:Z22">
    <cfRule type="expression" dxfId="6294" priority="2063" stopIfTrue="1">
      <formula>AND(WEEKDAY(Y$5)=1)</formula>
    </cfRule>
    <cfRule type="expression" dxfId="6293" priority="1672">
      <formula>AND(WEEKDAY(Y$5)=1)</formula>
    </cfRule>
    <cfRule type="expression" dxfId="6292" priority="2064">
      <formula>AND(WEEKDAY(Y$5)=1)</formula>
    </cfRule>
  </conditionalFormatting>
  <conditionalFormatting sqref="Y22:Z23">
    <cfRule type="expression" dxfId="6291" priority="1671" stopIfTrue="1">
      <formula>AND(WEEKDAY(Y$5)=1)</formula>
    </cfRule>
  </conditionalFormatting>
  <conditionalFormatting sqref="Y23:Z23">
    <cfRule type="expression" dxfId="6290" priority="1731">
      <formula>AND(WEEKDAY(Y$5)=1)</formula>
    </cfRule>
  </conditionalFormatting>
  <conditionalFormatting sqref="Y16:AB16">
    <cfRule type="expression" dxfId="6289" priority="2048" stopIfTrue="1">
      <formula>AND(WEEKDAY(Y$5)=1)</formula>
    </cfRule>
  </conditionalFormatting>
  <conditionalFormatting sqref="Y17:AB17">
    <cfRule type="expression" dxfId="6288" priority="405">
      <formula>AND(WEEKDAY(Y$5)=1)</formula>
    </cfRule>
  </conditionalFormatting>
  <conditionalFormatting sqref="Y20:AB20">
    <cfRule type="expression" dxfId="6287" priority="1704">
      <formula>AND(WEEKDAY(Y$5)=1)</formula>
    </cfRule>
  </conditionalFormatting>
  <conditionalFormatting sqref="Z9">
    <cfRule type="expression" dxfId="6286" priority="1645">
      <formula>AND(WEEKDAY(Z$5)=1)</formula>
    </cfRule>
  </conditionalFormatting>
  <conditionalFormatting sqref="Z9:Z10">
    <cfRule type="expression" dxfId="6285" priority="1642">
      <formula>AND(WEEKDAY(Z$5)=1)</formula>
    </cfRule>
  </conditionalFormatting>
  <conditionalFormatting sqref="Z13">
    <cfRule type="expression" dxfId="6284" priority="430" stopIfTrue="1">
      <formula>AND(WEEKDAY(Z$5)=1)</formula>
    </cfRule>
    <cfRule type="expression" dxfId="6283" priority="431">
      <formula>AND(WEEKDAY(Z$5)=1)</formula>
    </cfRule>
  </conditionalFormatting>
  <conditionalFormatting sqref="Z14">
    <cfRule type="expression" dxfId="6282" priority="1657">
      <formula>AND(WEEKDAY(Z$5)=1)</formula>
    </cfRule>
  </conditionalFormatting>
  <conditionalFormatting sqref="Z18">
    <cfRule type="expression" dxfId="6281" priority="1646">
      <formula>AND(WEEKDAY(Z$5)=1)</formula>
    </cfRule>
  </conditionalFormatting>
  <conditionalFormatting sqref="Z19:Z20">
    <cfRule type="expression" dxfId="6280" priority="1946" stopIfTrue="1">
      <formula>AND(WEEKDAY(Z$5)=1)</formula>
    </cfRule>
    <cfRule type="expression" dxfId="6279" priority="1944" stopIfTrue="1">
      <formula>AND(WEEKDAY(Z$5)=1)</formula>
    </cfRule>
    <cfRule type="expression" dxfId="6278" priority="1948">
      <formula>AND(WEEKDAY(Z$5)=1)</formula>
    </cfRule>
    <cfRule type="expression" dxfId="6277" priority="1945">
      <formula>AND(WEEKDAY(Z$5)=1)</formula>
    </cfRule>
  </conditionalFormatting>
  <conditionalFormatting sqref="Z20">
    <cfRule type="expression" dxfId="6276" priority="2090" stopIfTrue="1">
      <formula>AND(WEEKDAY(Z$5)=1)</formula>
    </cfRule>
  </conditionalFormatting>
  <conditionalFormatting sqref="AA13:AA14">
    <cfRule type="expression" dxfId="6275" priority="2386">
      <formula>AND(WEEKDAY(AB$5)=1)</formula>
    </cfRule>
    <cfRule type="expression" dxfId="6274" priority="2187" stopIfTrue="1">
      <formula>AND(WEEKDAY(AB$5)=1)</formula>
    </cfRule>
  </conditionalFormatting>
  <conditionalFormatting sqref="AA18:AA19">
    <cfRule type="expression" dxfId="6273" priority="2302" stopIfTrue="1">
      <formula>AND(WEEKDAY(AA$5)=1)</formula>
    </cfRule>
  </conditionalFormatting>
  <conditionalFormatting sqref="AA22:AB23 AA18:AB20">
    <cfRule type="expression" dxfId="6272" priority="1747" stopIfTrue="1">
      <formula>AND(WEEKDAY(AA$5)=1)</formula>
    </cfRule>
  </conditionalFormatting>
  <conditionalFormatting sqref="AB9:AB11">
    <cfRule type="expression" dxfId="6271" priority="423" stopIfTrue="1">
      <formula>AND(WEEKDAY(AB$5)=1)</formula>
    </cfRule>
  </conditionalFormatting>
  <conditionalFormatting sqref="AB13:AB14">
    <cfRule type="expression" dxfId="6270" priority="1651" stopIfTrue="1">
      <formula>AND(WEEKDAY(AB$5)=1)</formula>
    </cfRule>
    <cfRule type="expression" dxfId="6269" priority="1655">
      <formula>AND(WEEKDAY(AB$5)=1)</formula>
    </cfRule>
  </conditionalFormatting>
  <conditionalFormatting sqref="AB16">
    <cfRule type="expression" dxfId="6268" priority="2305" stopIfTrue="1">
      <formula>AND(WEEKDAY(AB$5)=1)</formula>
    </cfRule>
  </conditionalFormatting>
  <conditionalFormatting sqref="AB18:AB20">
    <cfRule type="expression" dxfId="6267" priority="2251" stopIfTrue="1">
      <formula>AND(WEEKDAY(AB$5)=1)</formula>
    </cfRule>
  </conditionalFormatting>
  <conditionalFormatting sqref="AB18:AD18">
    <cfRule type="expression" dxfId="6266" priority="1702" stopIfTrue="1">
      <formula>AND(WEEKDAY(AB$5)=1)</formula>
    </cfRule>
  </conditionalFormatting>
  <conditionalFormatting sqref="AB19:AD19">
    <cfRule type="expression" dxfId="6265" priority="2031" stopIfTrue="1">
      <formula>AND(WEEKDAY(AB$5)=1)</formula>
    </cfRule>
  </conditionalFormatting>
  <conditionalFormatting sqref="AB8:AG8">
    <cfRule type="expression" dxfId="6264" priority="2205" stopIfTrue="1">
      <formula>AND(WEEKDAY(AB$5)=1)</formula>
    </cfRule>
  </conditionalFormatting>
  <conditionalFormatting sqref="AC9">
    <cfRule type="expression" dxfId="6263" priority="1929" stopIfTrue="1">
      <formula>AND(WEEKDAY(AC$5)=1)</formula>
    </cfRule>
  </conditionalFormatting>
  <conditionalFormatting sqref="AC16:AC19">
    <cfRule type="expression" dxfId="6262" priority="2033" stopIfTrue="1">
      <formula>AND(WEEKDAY(AC$5)=1)</formula>
    </cfRule>
  </conditionalFormatting>
  <conditionalFormatting sqref="AC19:AC20">
    <cfRule type="expression" dxfId="6261" priority="1935">
      <formula>AND(WEEKDAY(AC$5)=1)</formula>
    </cfRule>
  </conditionalFormatting>
  <conditionalFormatting sqref="AC9:AD9">
    <cfRule type="expression" dxfId="6260" priority="1930">
      <formula>AND(WEEKDAY(AC$5)=1)</formula>
    </cfRule>
    <cfRule type="expression" dxfId="6259" priority="1932">
      <formula>AND(WEEKDAY(AC$5)=1)</formula>
    </cfRule>
    <cfRule type="expression" dxfId="6258" priority="1931" stopIfTrue="1">
      <formula>AND(WEEKDAY(AC$5)=1)</formula>
    </cfRule>
  </conditionalFormatting>
  <conditionalFormatting sqref="AC11:AD11">
    <cfRule type="expression" dxfId="6257" priority="1938">
      <formula>AND(WEEKDAY(AC$5)=1)</formula>
    </cfRule>
  </conditionalFormatting>
  <conditionalFormatting sqref="AC14:AD14">
    <cfRule type="expression" dxfId="6256" priority="2046">
      <formula>AND(WEEKDAY(AC$5)=1)</formula>
    </cfRule>
  </conditionalFormatting>
  <conditionalFormatting sqref="AC17:AD17">
    <cfRule type="expression" dxfId="6255" priority="2284" stopIfTrue="1">
      <formula>AND(WEEKDAY(AC$5)=1)</formula>
    </cfRule>
  </conditionalFormatting>
  <conditionalFormatting sqref="AC18:AE19">
    <cfRule type="expression" dxfId="6254" priority="2279" stopIfTrue="1">
      <formula>AND(WEEKDAY(AC$5)=1)</formula>
    </cfRule>
  </conditionalFormatting>
  <conditionalFormatting sqref="AC18:AE20">
    <cfRule type="expression" dxfId="6253" priority="1701" stopIfTrue="1">
      <formula>AND(WEEKDAY(AC$5)=1)</formula>
    </cfRule>
  </conditionalFormatting>
  <conditionalFormatting sqref="AC18:AE23">
    <cfRule type="expression" dxfId="6252" priority="2027" stopIfTrue="1">
      <formula>AND(WEEKDAY(AC$5)=1)</formula>
    </cfRule>
  </conditionalFormatting>
  <conditionalFormatting sqref="AC13:AG13">
    <cfRule type="expression" dxfId="6251" priority="2102" stopIfTrue="1">
      <formula>AND(WEEKDAY(AC$5)=1)</formula>
    </cfRule>
  </conditionalFormatting>
  <conditionalFormatting sqref="AC14:AG14">
    <cfRule type="expression" dxfId="6250" priority="2026" stopIfTrue="1">
      <formula>AND(WEEKDAY(AC$5)=1)</formula>
    </cfRule>
    <cfRule type="expression" dxfId="6249" priority="2275" stopIfTrue="1">
      <formula>AND(WEEKDAY(AC$5)=1)</formula>
    </cfRule>
  </conditionalFormatting>
  <conditionalFormatting sqref="AD15">
    <cfRule type="expression" dxfId="6248" priority="2288" stopIfTrue="1">
      <formula>AND(WEEKDAY(AD$5)=1)</formula>
    </cfRule>
  </conditionalFormatting>
  <conditionalFormatting sqref="AD20:AD25">
    <cfRule type="expression" dxfId="6247" priority="2146" stopIfTrue="1">
      <formula>AND(WEEKDAY(AD$5)=1)</formula>
    </cfRule>
  </conditionalFormatting>
  <conditionalFormatting sqref="AD21:AE23">
    <cfRule type="expression" dxfId="6246" priority="1680">
      <formula>AND(WEEKDAY(AD$5)=1)</formula>
    </cfRule>
  </conditionalFormatting>
  <conditionalFormatting sqref="AD17:AF17">
    <cfRule type="expression" dxfId="6245" priority="2144" stopIfTrue="1">
      <formula>AND(WEEKDAY(AD$5)=1)</formula>
    </cfRule>
  </conditionalFormatting>
  <conditionalFormatting sqref="AD20:AG23">
    <cfRule type="expression" dxfId="6244" priority="1743" stopIfTrue="1">
      <formula>AND(WEEKDAY(AD$5)=1)</formula>
    </cfRule>
  </conditionalFormatting>
  <conditionalFormatting sqref="AE9">
    <cfRule type="expression" dxfId="6243" priority="1754">
      <formula>AND(WEEKDAY(AE$5)=1)</formula>
    </cfRule>
    <cfRule type="expression" dxfId="6242" priority="1757">
      <formula>AND(WEEKDAY(AE$5)=1)</formula>
    </cfRule>
    <cfRule type="expression" dxfId="6241" priority="1756" stopIfTrue="1">
      <formula>AND(WEEKDAY(AE$5)=1)</formula>
    </cfRule>
  </conditionalFormatting>
  <conditionalFormatting sqref="AE9:AE10">
    <cfRule type="expression" dxfId="6240" priority="1751" stopIfTrue="1">
      <formula>AND(WEEKDAY(AE$5)=1)</formula>
    </cfRule>
  </conditionalFormatting>
  <conditionalFormatting sqref="AE10">
    <cfRule type="expression" dxfId="6239" priority="1750">
      <formula>AND(WEEKDAY(AE$5)=1)</formula>
    </cfRule>
  </conditionalFormatting>
  <conditionalFormatting sqref="AE9:AG9">
    <cfRule type="expression" dxfId="6238" priority="1758" stopIfTrue="1">
      <formula>AND(WEEKDAY(AE$5)=1)</formula>
    </cfRule>
    <cfRule type="expression" dxfId="6237" priority="1759">
      <formula>AND(WEEKDAY(AE$5)=1)</formula>
    </cfRule>
  </conditionalFormatting>
  <conditionalFormatting sqref="AE14:AG14">
    <cfRule type="expression" dxfId="6236" priority="2025">
      <formula>AND(WEEKDAY(AE$5)=1)</formula>
    </cfRule>
    <cfRule type="expression" dxfId="6235" priority="2023" stopIfTrue="1">
      <formula>AND(WEEKDAY(AE$5)=1)</formula>
    </cfRule>
  </conditionalFormatting>
  <conditionalFormatting sqref="AE24:AG24">
    <cfRule type="expression" dxfId="6234" priority="2358" stopIfTrue="1">
      <formula>AND(WEEKDAY(AE$5)=1)</formula>
    </cfRule>
  </conditionalFormatting>
  <conditionalFormatting sqref="AF9:AG9">
    <cfRule type="expression" dxfId="6233" priority="1902">
      <formula>AND(WEEKDAY(AF$5)=1)</formula>
    </cfRule>
    <cfRule type="expression" dxfId="6232" priority="1901" stopIfTrue="1">
      <formula>AND(WEEKDAY(AF$5)=1)</formula>
    </cfRule>
    <cfRule type="expression" dxfId="6231" priority="1903" stopIfTrue="1">
      <formula>AND(WEEKDAY(AF$5)=1)</formula>
    </cfRule>
  </conditionalFormatting>
  <conditionalFormatting sqref="AF11:AG11">
    <cfRule type="expression" dxfId="6230" priority="1909" stopIfTrue="1">
      <formula>AND(WEEKDAY(AF$5)=1)</formula>
    </cfRule>
    <cfRule type="expression" dxfId="6229" priority="1911">
      <formula>AND(WEEKDAY(AF$5)=1)</formula>
    </cfRule>
    <cfRule type="expression" dxfId="6228" priority="2028" stopIfTrue="1">
      <formula>AND(WEEKDAY(AF$5)=1)</formula>
    </cfRule>
    <cfRule type="expression" dxfId="6227" priority="2029">
      <formula>AND(WEEKDAY(AF$5)=1)</formula>
    </cfRule>
  </conditionalFormatting>
  <conditionalFormatting sqref="AF18:AG18">
    <cfRule type="expression" dxfId="6226" priority="1687" stopIfTrue="1">
      <formula>AND(WEEKDAY(AF$5)=1)</formula>
    </cfRule>
    <cfRule type="expression" dxfId="6225" priority="1686">
      <formula>AND(WEEKDAY(AF$5)=1)</formula>
    </cfRule>
  </conditionalFormatting>
  <conditionalFormatting sqref="AF18:AG19">
    <cfRule type="expression" dxfId="6224" priority="1689" stopIfTrue="1">
      <formula>AND(WEEKDAY(AF$5)=1)</formula>
    </cfRule>
  </conditionalFormatting>
  <conditionalFormatting sqref="AF18:AG23">
    <cfRule type="expression" dxfId="6223" priority="1688">
      <formula>AND(WEEKDAY(AF$5)=1)</formula>
    </cfRule>
  </conditionalFormatting>
  <conditionalFormatting sqref="AF19:AG19">
    <cfRule type="expression" dxfId="6222" priority="1906">
      <formula>AND(WEEKDAY(AF$5)=1)</formula>
    </cfRule>
  </conditionalFormatting>
  <conditionalFormatting sqref="AF19:AG20">
    <cfRule type="expression" dxfId="6221" priority="1907" stopIfTrue="1">
      <formula>AND(WEEKDAY(AF$5)=1)</formula>
    </cfRule>
  </conditionalFormatting>
  <conditionalFormatting sqref="AG10:AG12 AF10:AF11 AC11:AD11 T8:T9">
    <cfRule type="expression" dxfId="6220" priority="2236" stopIfTrue="1">
      <formula>AND(WEEKDAY(T$5)=1)</formula>
    </cfRule>
  </conditionalFormatting>
  <conditionalFormatting sqref="AG17">
    <cfRule type="expression" dxfId="6219" priority="1650">
      <formula>AND(WEEKDAY(AG$5)=1)</formula>
    </cfRule>
  </conditionalFormatting>
  <conditionalFormatting sqref="AH8:AJ24 AM8:AM25">
    <cfRule type="cellIs" dxfId="6218" priority="4772" stopIfTrue="1" operator="equal">
      <formula>0</formula>
    </cfRule>
  </conditionalFormatting>
  <dataValidations count="1">
    <dataValidation type="list" allowBlank="1" showInputMessage="1" showErrorMessage="1" sqref="Y12:Z12 E24:AC24 AE24:AG24 X12:X20 Y13:Y20 Z13:Z16 AC18:AC23 AD18:AD25 AE8:AE10 AE12:AE23 X21:AB23 AF8:AG23 AA12:AB16 AC8:AD17 X8:AB11 Z17:AB20 D8:W23" xr:uid="{00000000-0002-0000-47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W45"/>
  <sheetViews>
    <sheetView topLeftCell="A2" workbookViewId="0">
      <selection activeCell="R18" sqref="R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5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45047</v>
      </c>
      <c r="E5" s="11">
        <f>DATE($A$1,$D$2,2)</f>
        <v>45048</v>
      </c>
      <c r="F5" s="11">
        <f>DATE($A$1,$D$2,3)</f>
        <v>45049</v>
      </c>
      <c r="G5" s="11">
        <f>DATE($A$1,$D$2,4)</f>
        <v>45050</v>
      </c>
      <c r="H5" s="11">
        <f>DATE($A$1,$D$2,5)</f>
        <v>45051</v>
      </c>
      <c r="I5" s="11">
        <f>DATE($A$1,$D$2,6)</f>
        <v>45052</v>
      </c>
      <c r="J5" s="11">
        <f>DATE($A$1,$D$2,7)</f>
        <v>45053</v>
      </c>
      <c r="K5" s="11">
        <f>DATE($A$1,$D$2,8)</f>
        <v>45054</v>
      </c>
      <c r="L5" s="11">
        <f>DATE($A$1,$D$2,9)</f>
        <v>45055</v>
      </c>
      <c r="M5" s="11">
        <f>DATE($A$1,$D$2,10)</f>
        <v>45056</v>
      </c>
      <c r="N5" s="56">
        <f>DATE($A$1,$D$2,11)</f>
        <v>45057</v>
      </c>
      <c r="O5" s="11">
        <f>DATE($A$1,$D$2,12)</f>
        <v>45058</v>
      </c>
      <c r="P5" s="11">
        <f>DATE($A$1,$D$2,13)</f>
        <v>45059</v>
      </c>
      <c r="Q5" s="11">
        <f>DATE($A$1,$D$2,14)</f>
        <v>45060</v>
      </c>
      <c r="R5" s="11">
        <f>DATE($A$1,$D$2,15)</f>
        <v>45061</v>
      </c>
      <c r="S5" s="11">
        <f>DATE($A$1,$D$2,16)</f>
        <v>45062</v>
      </c>
      <c r="T5" s="11">
        <f>DATE($A$1,$D$2,17)</f>
        <v>45063</v>
      </c>
      <c r="U5" s="11">
        <f>DATE($A$1,$D$2,18)</f>
        <v>45064</v>
      </c>
      <c r="V5" s="11">
        <f>DATE($A$1,$D$2,19)</f>
        <v>45065</v>
      </c>
      <c r="W5" s="11">
        <f>DATE($A$1,$D$2,20)</f>
        <v>45066</v>
      </c>
      <c r="X5" s="11">
        <f>DATE($A$1,$D$2,21)</f>
        <v>45067</v>
      </c>
      <c r="Y5" s="87">
        <f>DATE($A$1,$D$2,22)</f>
        <v>45068</v>
      </c>
      <c r="Z5" s="87">
        <f>DATE($A$1,$D$2,23)</f>
        <v>45069</v>
      </c>
      <c r="AA5" s="87">
        <f>DATE($A$1,$D$2,24)</f>
        <v>45070</v>
      </c>
      <c r="AB5" s="87">
        <f>DATE($A$1,$D$2,25)</f>
        <v>45071</v>
      </c>
      <c r="AC5" s="87">
        <f>DATE($A$1,$D$2,26)</f>
        <v>45072</v>
      </c>
      <c r="AD5" s="87">
        <f>DATE($A$1,$D$2,27)</f>
        <v>45073</v>
      </c>
      <c r="AE5" s="87">
        <f>DATE($A$1,$D$2,28)</f>
        <v>45074</v>
      </c>
      <c r="AF5" s="88">
        <f>DATE($A$1,$D$2,29)</f>
        <v>45075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264">
        <f t="shared" ref="D6:AF6" si="0">IF(MONTH(D5)&gt;$D$2,"",D5)</f>
        <v>45047</v>
      </c>
      <c r="E6" s="132">
        <f t="shared" si="0"/>
        <v>45048</v>
      </c>
      <c r="F6" s="265">
        <f t="shared" si="0"/>
        <v>45049</v>
      </c>
      <c r="G6" s="265">
        <f t="shared" si="0"/>
        <v>45050</v>
      </c>
      <c r="H6" s="265">
        <f t="shared" si="0"/>
        <v>45051</v>
      </c>
      <c r="I6" s="132">
        <f t="shared" si="0"/>
        <v>45052</v>
      </c>
      <c r="J6" s="132">
        <f t="shared" si="0"/>
        <v>45053</v>
      </c>
      <c r="K6" s="262">
        <f t="shared" si="0"/>
        <v>45054</v>
      </c>
      <c r="L6" s="132">
        <f t="shared" si="0"/>
        <v>45055</v>
      </c>
      <c r="M6" s="262">
        <f t="shared" si="0"/>
        <v>45056</v>
      </c>
      <c r="N6" s="262">
        <f t="shared" si="0"/>
        <v>45057</v>
      </c>
      <c r="O6" s="132">
        <f t="shared" si="0"/>
        <v>45058</v>
      </c>
      <c r="P6" s="132">
        <f t="shared" si="0"/>
        <v>45059</v>
      </c>
      <c r="Q6" s="132">
        <f t="shared" si="0"/>
        <v>45060</v>
      </c>
      <c r="R6" s="262">
        <f t="shared" si="0"/>
        <v>45061</v>
      </c>
      <c r="S6" s="262">
        <f t="shared" si="0"/>
        <v>45062</v>
      </c>
      <c r="T6" s="132">
        <f t="shared" si="0"/>
        <v>45063</v>
      </c>
      <c r="U6" s="132">
        <f t="shared" si="0"/>
        <v>45064</v>
      </c>
      <c r="V6" s="262">
        <f t="shared" si="0"/>
        <v>45065</v>
      </c>
      <c r="W6" s="132">
        <f t="shared" si="0"/>
        <v>45066</v>
      </c>
      <c r="X6" s="132">
        <f t="shared" si="0"/>
        <v>45067</v>
      </c>
      <c r="Y6" s="262">
        <f t="shared" si="0"/>
        <v>45068</v>
      </c>
      <c r="Z6" s="132">
        <f t="shared" si="0"/>
        <v>45069</v>
      </c>
      <c r="AA6" s="132">
        <f t="shared" si="0"/>
        <v>45070</v>
      </c>
      <c r="AB6" s="132">
        <f t="shared" si="0"/>
        <v>45071</v>
      </c>
      <c r="AC6" s="132">
        <f t="shared" si="0"/>
        <v>45072</v>
      </c>
      <c r="AD6" s="132">
        <f t="shared" si="0"/>
        <v>45073</v>
      </c>
      <c r="AE6" s="132">
        <f t="shared" si="0"/>
        <v>45074</v>
      </c>
      <c r="AF6" s="262">
        <f t="shared" si="0"/>
        <v>45075</v>
      </c>
      <c r="AG6" s="132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34" t="str">
        <f t="shared" ref="D7:AF7" si="1">IF(D6="","",CHOOSE(WEEKDAY(D6,1),"日","月","火","水","木","金","土"))</f>
        <v>月</v>
      </c>
      <c r="E7" s="134" t="str">
        <f t="shared" si="1"/>
        <v>火</v>
      </c>
      <c r="F7" s="213" t="str">
        <f t="shared" si="1"/>
        <v>水</v>
      </c>
      <c r="G7" s="146" t="str">
        <f t="shared" si="1"/>
        <v>木</v>
      </c>
      <c r="H7" s="146" t="str">
        <f t="shared" si="1"/>
        <v>金</v>
      </c>
      <c r="I7" s="134" t="str">
        <f t="shared" si="1"/>
        <v>土</v>
      </c>
      <c r="J7" s="161" t="str">
        <f t="shared" si="1"/>
        <v>日</v>
      </c>
      <c r="K7" s="134" t="str">
        <f t="shared" si="1"/>
        <v>月</v>
      </c>
      <c r="L7" s="160" t="str">
        <f t="shared" si="1"/>
        <v>火</v>
      </c>
      <c r="M7" s="134" t="str">
        <f t="shared" si="1"/>
        <v>水</v>
      </c>
      <c r="N7" s="134" t="str">
        <f t="shared" si="1"/>
        <v>木</v>
      </c>
      <c r="O7" s="134" t="str">
        <f t="shared" si="1"/>
        <v>金</v>
      </c>
      <c r="P7" s="134" t="str">
        <f t="shared" si="1"/>
        <v>土</v>
      </c>
      <c r="Q7" s="234" t="str">
        <f t="shared" si="1"/>
        <v>日</v>
      </c>
      <c r="R7" s="160" t="str">
        <f t="shared" si="1"/>
        <v>月</v>
      </c>
      <c r="S7" s="160" t="str">
        <f t="shared" si="1"/>
        <v>火</v>
      </c>
      <c r="T7" s="160" t="str">
        <f t="shared" si="1"/>
        <v>水</v>
      </c>
      <c r="U7" s="134" t="str">
        <f t="shared" si="1"/>
        <v>木</v>
      </c>
      <c r="V7" s="134" t="str">
        <f t="shared" si="1"/>
        <v>金</v>
      </c>
      <c r="W7" s="134" t="str">
        <f t="shared" si="1"/>
        <v>土</v>
      </c>
      <c r="X7" s="161" t="str">
        <f t="shared" si="1"/>
        <v>日</v>
      </c>
      <c r="Y7" s="134" t="str">
        <f t="shared" si="1"/>
        <v>月</v>
      </c>
      <c r="Z7" s="134" t="str">
        <f t="shared" si="1"/>
        <v>火</v>
      </c>
      <c r="AA7" s="134" t="str">
        <f t="shared" si="1"/>
        <v>水</v>
      </c>
      <c r="AB7" s="134" t="str">
        <f t="shared" si="1"/>
        <v>木</v>
      </c>
      <c r="AC7" s="134" t="str">
        <f t="shared" si="1"/>
        <v>金</v>
      </c>
      <c r="AD7" s="134" t="str">
        <f t="shared" si="1"/>
        <v>土</v>
      </c>
      <c r="AE7" s="161" t="str">
        <f t="shared" si="1"/>
        <v>日</v>
      </c>
      <c r="AF7" s="134" t="str">
        <f t="shared" si="1"/>
        <v>月</v>
      </c>
      <c r="AG7" s="134" t="s">
        <v>116</v>
      </c>
      <c r="AH7" s="250" t="s">
        <v>131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07" t="s">
        <v>42</v>
      </c>
      <c r="E8" s="172" t="s">
        <v>28</v>
      </c>
      <c r="F8" s="259" t="s">
        <v>34</v>
      </c>
      <c r="G8" s="248" t="s">
        <v>21</v>
      </c>
      <c r="H8" s="148" t="s">
        <v>36</v>
      </c>
      <c r="I8" s="107" t="s">
        <v>28</v>
      </c>
      <c r="J8" s="107" t="s">
        <v>34</v>
      </c>
      <c r="K8" s="172" t="s">
        <v>21</v>
      </c>
      <c r="L8" s="182" t="s">
        <v>21</v>
      </c>
      <c r="M8" s="164" t="s">
        <v>37</v>
      </c>
      <c r="N8" s="107" t="s">
        <v>37</v>
      </c>
      <c r="O8" s="107" t="s">
        <v>21</v>
      </c>
      <c r="P8" s="172" t="s">
        <v>24</v>
      </c>
      <c r="Q8" s="235" t="s">
        <v>34</v>
      </c>
      <c r="R8" s="219" t="s">
        <v>21</v>
      </c>
      <c r="S8" s="181" t="s">
        <v>36</v>
      </c>
      <c r="T8" s="182" t="s">
        <v>37</v>
      </c>
      <c r="U8" s="164" t="s">
        <v>21</v>
      </c>
      <c r="V8" s="107" t="s">
        <v>28</v>
      </c>
      <c r="W8" s="107" t="s">
        <v>34</v>
      </c>
      <c r="X8" s="107" t="s">
        <v>21</v>
      </c>
      <c r="Y8" s="107" t="s">
        <v>42</v>
      </c>
      <c r="Z8" s="107" t="s">
        <v>42</v>
      </c>
      <c r="AA8" s="107" t="s">
        <v>21</v>
      </c>
      <c r="AB8" s="107" t="s">
        <v>42</v>
      </c>
      <c r="AC8" s="107" t="s">
        <v>24</v>
      </c>
      <c r="AD8" s="107" t="s">
        <v>34</v>
      </c>
      <c r="AE8" s="107" t="s">
        <v>37</v>
      </c>
      <c r="AF8" s="107" t="s">
        <v>21</v>
      </c>
      <c r="AG8" s="107" t="s">
        <v>36</v>
      </c>
      <c r="AH8" s="107" t="s">
        <v>42</v>
      </c>
      <c r="AI8" s="99">
        <f t="shared" ref="AI8:AI17" si="2">SUM(AO8)</f>
        <v>9</v>
      </c>
      <c r="AJ8" s="100">
        <f t="shared" ref="AJ8:AJ25" si="3">COUNTIF(D8:AH8,"有")</f>
        <v>0</v>
      </c>
      <c r="AK8" s="101">
        <f t="shared" ref="AK8:AK24" si="4">SUM(AP8:AQ8)</f>
        <v>5</v>
      </c>
      <c r="AL8" s="102" t="s">
        <v>38</v>
      </c>
      <c r="AM8" s="103"/>
      <c r="AN8" s="55">
        <f>COUNTIF(D8:AH8,"日")</f>
        <v>4</v>
      </c>
      <c r="AO8" s="55">
        <f>COUNTIF(D8:AH8,"ヤ")</f>
        <v>9</v>
      </c>
      <c r="AP8" s="55">
        <f>COUNTIF(D8:AH8,"2－")</f>
        <v>2</v>
      </c>
      <c r="AQ8" s="55">
        <f>COUNTIF(D8:AH8,"3－")</f>
        <v>3</v>
      </c>
      <c r="AR8">
        <f>COUNTIF(E8:AI8,"有")</f>
        <v>0</v>
      </c>
      <c r="AS8" s="55">
        <f>COUNTIF(D8:AL8,"2早")</f>
        <v>0</v>
      </c>
      <c r="AT8" s="55">
        <f>COUNTIF(B8:AL8,"2オ")</f>
        <v>5</v>
      </c>
      <c r="AU8" s="55">
        <f>COUNTIF(D8:AM8,"3早")</f>
        <v>0</v>
      </c>
      <c r="AV8" s="55">
        <f>COUNTIF(D8:AN8,"3オ")</f>
        <v>3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37</v>
      </c>
      <c r="E9" s="107" t="s">
        <v>41</v>
      </c>
      <c r="F9" s="215" t="s">
        <v>37</v>
      </c>
      <c r="G9" s="148" t="s">
        <v>41</v>
      </c>
      <c r="H9" s="149" t="s">
        <v>21</v>
      </c>
      <c r="I9" s="107" t="s">
        <v>36</v>
      </c>
      <c r="J9" s="107" t="s">
        <v>37</v>
      </c>
      <c r="K9" s="263" t="s">
        <v>37</v>
      </c>
      <c r="L9" s="107" t="s">
        <v>41</v>
      </c>
      <c r="M9" s="107" t="s">
        <v>21</v>
      </c>
      <c r="N9" s="107" t="s">
        <v>21</v>
      </c>
      <c r="O9" s="107" t="s">
        <v>41</v>
      </c>
      <c r="P9" s="172" t="s">
        <v>41</v>
      </c>
      <c r="Q9" s="220" t="s">
        <v>37</v>
      </c>
      <c r="R9" s="184" t="s">
        <v>37</v>
      </c>
      <c r="S9" s="185" t="s">
        <v>21</v>
      </c>
      <c r="T9" s="223" t="s">
        <v>21</v>
      </c>
      <c r="U9" s="107" t="s">
        <v>41</v>
      </c>
      <c r="V9" s="107" t="s">
        <v>37</v>
      </c>
      <c r="W9" s="107" t="s">
        <v>36</v>
      </c>
      <c r="X9" s="107" t="s">
        <v>37</v>
      </c>
      <c r="Y9" s="107" t="s">
        <v>21</v>
      </c>
      <c r="Z9" s="107" t="s">
        <v>41</v>
      </c>
      <c r="AA9" s="107" t="s">
        <v>37</v>
      </c>
      <c r="AB9" s="107" t="s">
        <v>21</v>
      </c>
      <c r="AC9" s="107" t="s">
        <v>41</v>
      </c>
      <c r="AD9" s="107" t="s">
        <v>41</v>
      </c>
      <c r="AE9" s="143" t="s">
        <v>21</v>
      </c>
      <c r="AF9" s="107" t="s">
        <v>37</v>
      </c>
      <c r="AG9" s="107" t="s">
        <v>21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11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9</v>
      </c>
      <c r="AV9" s="55">
        <f>COUNTIF(D9:AN9,"3オ")</f>
        <v>2</v>
      </c>
      <c r="AW9" s="55">
        <f>COUNTIF(F9:AP9,"10:00")</f>
        <v>0</v>
      </c>
    </row>
    <row r="10" spans="1:49" ht="14">
      <c r="A10" s="19"/>
      <c r="B10" s="20"/>
      <c r="C10" s="21"/>
      <c r="D10" s="107"/>
      <c r="E10" s="107"/>
      <c r="F10" s="148"/>
      <c r="G10" s="148"/>
      <c r="H10" s="148"/>
      <c r="I10" s="107"/>
      <c r="J10" s="107"/>
      <c r="K10" s="107"/>
      <c r="L10" s="107"/>
      <c r="M10" s="107"/>
      <c r="N10" s="107"/>
      <c r="O10" s="107"/>
      <c r="P10" s="107"/>
      <c r="Q10" s="189"/>
      <c r="R10" s="189"/>
      <c r="S10" s="189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48"/>
      <c r="G11" s="148"/>
      <c r="H11" s="148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266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49" t="s">
        <v>21</v>
      </c>
      <c r="G12" s="148" t="s">
        <v>42</v>
      </c>
      <c r="H12" s="148" t="s">
        <v>42</v>
      </c>
      <c r="I12" s="107" t="s">
        <v>21</v>
      </c>
      <c r="J12" s="107" t="s">
        <v>42</v>
      </c>
      <c r="K12" s="107" t="s">
        <v>21</v>
      </c>
      <c r="L12" s="107" t="s">
        <v>24</v>
      </c>
      <c r="M12" s="107" t="s">
        <v>34</v>
      </c>
      <c r="N12" s="107" t="s">
        <v>21</v>
      </c>
      <c r="O12" s="107" t="s">
        <v>24</v>
      </c>
      <c r="P12" s="107" t="s">
        <v>34</v>
      </c>
      <c r="Q12" s="143" t="s">
        <v>21</v>
      </c>
      <c r="R12" s="107" t="s">
        <v>42</v>
      </c>
      <c r="S12" s="107" t="s">
        <v>40</v>
      </c>
      <c r="T12" s="107" t="s">
        <v>42</v>
      </c>
      <c r="U12" s="107" t="s">
        <v>24</v>
      </c>
      <c r="V12" s="107" t="s">
        <v>34</v>
      </c>
      <c r="W12" s="143" t="s">
        <v>21</v>
      </c>
      <c r="X12" s="107" t="s">
        <v>42</v>
      </c>
      <c r="Y12" s="107" t="s">
        <v>121</v>
      </c>
      <c r="Z12" s="107" t="s">
        <v>24</v>
      </c>
      <c r="AA12" s="107" t="s">
        <v>34</v>
      </c>
      <c r="AB12" s="107" t="s">
        <v>21</v>
      </c>
      <c r="AC12" s="107" t="s">
        <v>42</v>
      </c>
      <c r="AD12" s="107" t="s">
        <v>24</v>
      </c>
      <c r="AE12" s="107" t="s">
        <v>34</v>
      </c>
      <c r="AF12" s="107" t="s">
        <v>21</v>
      </c>
      <c r="AG12" s="107" t="s">
        <v>40</v>
      </c>
      <c r="AH12" s="107" t="s">
        <v>21</v>
      </c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4" si="5">COUNTIF(D12:AH12,"日")</f>
        <v>0</v>
      </c>
      <c r="AO12" s="55">
        <f t="shared" ref="AO12:AO29" si="6">COUNTIF(D12:AH12,"ヤ")</f>
        <v>9</v>
      </c>
      <c r="AP12" s="55">
        <f t="shared" ref="AP12:AP29" si="7">COUNTIF(D12:AH12,"2－")</f>
        <v>6</v>
      </c>
      <c r="AQ12" s="55">
        <f t="shared" ref="AQ12:AQ29" si="8">COUNTIF(D12:AH12,"3－")</f>
        <v>0</v>
      </c>
      <c r="AR12">
        <f t="shared" ref="AR12:AR29" si="9">COUNTIF(E12:AI12,"有")</f>
        <v>0</v>
      </c>
      <c r="AS12" s="55">
        <f>COUNTIF(H12:AL12,"2早")</f>
        <v>2</v>
      </c>
      <c r="AT12" s="55">
        <f t="shared" ref="AT12:AT24" si="10">COUNTIF(B12:AL12,"2オ")</f>
        <v>7</v>
      </c>
      <c r="AU12" s="55">
        <f t="shared" ref="AU12:AU24" si="11">COUNTIF(D12:AM12,"3早")</f>
        <v>0</v>
      </c>
      <c r="AV12" s="55">
        <f t="shared" ref="AV12:AV24" si="12">COUNTIF(D12:AN12,"3オ")</f>
        <v>0</v>
      </c>
      <c r="AW12" s="55">
        <f t="shared" ref="AW12:AW24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07" t="s">
        <v>28</v>
      </c>
      <c r="E13" s="107" t="s">
        <v>34</v>
      </c>
      <c r="F13" s="149" t="s">
        <v>21</v>
      </c>
      <c r="G13" s="148" t="s">
        <v>21</v>
      </c>
      <c r="H13" s="148" t="s">
        <v>28</v>
      </c>
      <c r="I13" s="107" t="s">
        <v>34</v>
      </c>
      <c r="J13" s="107" t="s">
        <v>41</v>
      </c>
      <c r="K13" s="107" t="s">
        <v>41</v>
      </c>
      <c r="L13" s="107" t="s">
        <v>21</v>
      </c>
      <c r="M13" s="107" t="s">
        <v>36</v>
      </c>
      <c r="N13" s="107" t="s">
        <v>41</v>
      </c>
      <c r="O13" s="107" t="s">
        <v>28</v>
      </c>
      <c r="P13" s="107" t="s">
        <v>34</v>
      </c>
      <c r="Q13" s="107" t="s">
        <v>21</v>
      </c>
      <c r="R13" s="107" t="s">
        <v>36</v>
      </c>
      <c r="S13" s="107" t="s">
        <v>41</v>
      </c>
      <c r="T13" s="107" t="s">
        <v>28</v>
      </c>
      <c r="U13" s="107" t="s">
        <v>34</v>
      </c>
      <c r="V13" s="107" t="s">
        <v>21</v>
      </c>
      <c r="W13" s="107" t="s">
        <v>41</v>
      </c>
      <c r="X13" s="107" t="s">
        <v>28</v>
      </c>
      <c r="Y13" s="107" t="s">
        <v>34</v>
      </c>
      <c r="Z13" s="143" t="s">
        <v>21</v>
      </c>
      <c r="AA13" s="107" t="s">
        <v>41</v>
      </c>
      <c r="AB13" s="107" t="s">
        <v>36</v>
      </c>
      <c r="AC13" s="107" t="s">
        <v>21</v>
      </c>
      <c r="AD13" s="143" t="s">
        <v>21</v>
      </c>
      <c r="AE13" s="107" t="s">
        <v>28</v>
      </c>
      <c r="AF13" s="107" t="s">
        <v>34</v>
      </c>
      <c r="AG13" s="107" t="s">
        <v>21</v>
      </c>
      <c r="AH13" s="107" t="s">
        <v>36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4" si="14">COUNTIF(D13:AL13,"2早")</f>
        <v>0</v>
      </c>
      <c r="AT13" s="55">
        <f t="shared" si="10"/>
        <v>0</v>
      </c>
      <c r="AU13" s="55">
        <f t="shared" si="11"/>
        <v>6</v>
      </c>
      <c r="AV13" s="55">
        <f t="shared" si="12"/>
        <v>4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206" t="s">
        <v>34</v>
      </c>
      <c r="E14" s="206" t="s">
        <v>21</v>
      </c>
      <c r="F14" s="148" t="s">
        <v>36</v>
      </c>
      <c r="G14" s="149" t="s">
        <v>40</v>
      </c>
      <c r="H14" s="148" t="s">
        <v>21</v>
      </c>
      <c r="I14" s="107" t="s">
        <v>41</v>
      </c>
      <c r="J14" s="107" t="s">
        <v>36</v>
      </c>
      <c r="K14" s="107" t="s">
        <v>28</v>
      </c>
      <c r="L14" s="107" t="s">
        <v>34</v>
      </c>
      <c r="M14" s="107" t="s">
        <v>21</v>
      </c>
      <c r="N14" s="107" t="s">
        <v>24</v>
      </c>
      <c r="O14" s="107" t="s">
        <v>34</v>
      </c>
      <c r="P14" s="107" t="s">
        <v>21</v>
      </c>
      <c r="Q14" s="107" t="s">
        <v>41</v>
      </c>
      <c r="R14" s="107" t="s">
        <v>24</v>
      </c>
      <c r="S14" s="107" t="s">
        <v>34</v>
      </c>
      <c r="T14" s="107" t="s">
        <v>21</v>
      </c>
      <c r="U14" s="107" t="s">
        <v>42</v>
      </c>
      <c r="V14" s="107" t="s">
        <v>41</v>
      </c>
      <c r="W14" s="107" t="s">
        <v>28</v>
      </c>
      <c r="X14" s="107" t="s">
        <v>34</v>
      </c>
      <c r="Y14" s="107" t="s">
        <v>21</v>
      </c>
      <c r="Z14" s="107" t="s">
        <v>21</v>
      </c>
      <c r="AA14" s="107" t="s">
        <v>42</v>
      </c>
      <c r="AB14" s="107" t="s">
        <v>24</v>
      </c>
      <c r="AC14" s="107" t="s">
        <v>34</v>
      </c>
      <c r="AD14" s="143" t="s">
        <v>21</v>
      </c>
      <c r="AE14" s="107" t="s">
        <v>24</v>
      </c>
      <c r="AF14" s="107" t="s">
        <v>34</v>
      </c>
      <c r="AG14" s="107" t="s">
        <v>21</v>
      </c>
      <c r="AH14" s="107" t="s">
        <v>28</v>
      </c>
      <c r="AI14" s="99">
        <f t="shared" si="2"/>
        <v>9</v>
      </c>
      <c r="AJ14" s="100">
        <f t="shared" si="3"/>
        <v>0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3</v>
      </c>
      <c r="AR14">
        <f t="shared" si="9"/>
        <v>0</v>
      </c>
      <c r="AS14" s="55">
        <f t="shared" si="14"/>
        <v>1</v>
      </c>
      <c r="AT14" s="55">
        <f t="shared" si="10"/>
        <v>2</v>
      </c>
      <c r="AU14" s="55">
        <f t="shared" si="11"/>
        <v>3</v>
      </c>
      <c r="AV14" s="55">
        <f t="shared" si="12"/>
        <v>2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41</v>
      </c>
      <c r="E15" s="107" t="s">
        <v>21</v>
      </c>
      <c r="F15" s="148" t="s">
        <v>28</v>
      </c>
      <c r="G15" s="148" t="s">
        <v>34</v>
      </c>
      <c r="H15" s="148" t="s">
        <v>21</v>
      </c>
      <c r="I15" s="107" t="s">
        <v>42</v>
      </c>
      <c r="J15" s="107" t="s">
        <v>21</v>
      </c>
      <c r="K15" s="107" t="s">
        <v>40</v>
      </c>
      <c r="L15" s="107" t="s">
        <v>36</v>
      </c>
      <c r="M15" s="107" t="s">
        <v>28</v>
      </c>
      <c r="N15" s="107" t="s">
        <v>34</v>
      </c>
      <c r="O15" s="143" t="s">
        <v>21</v>
      </c>
      <c r="P15" s="107" t="s">
        <v>42</v>
      </c>
      <c r="Q15" s="107" t="s">
        <v>42</v>
      </c>
      <c r="R15" s="107" t="s">
        <v>41</v>
      </c>
      <c r="S15" s="107" t="s">
        <v>21</v>
      </c>
      <c r="T15" s="107" t="s">
        <v>24</v>
      </c>
      <c r="U15" s="107" t="s">
        <v>34</v>
      </c>
      <c r="V15" s="143" t="s">
        <v>21</v>
      </c>
      <c r="W15" s="107" t="s">
        <v>42</v>
      </c>
      <c r="X15" s="107" t="s">
        <v>40</v>
      </c>
      <c r="Y15" s="107" t="s">
        <v>24</v>
      </c>
      <c r="Z15" s="107" t="s">
        <v>34</v>
      </c>
      <c r="AA15" s="107" t="s">
        <v>21</v>
      </c>
      <c r="AB15" s="107" t="s">
        <v>40</v>
      </c>
      <c r="AC15" s="107" t="s">
        <v>40</v>
      </c>
      <c r="AD15" s="107" t="s">
        <v>21</v>
      </c>
      <c r="AE15" s="107" t="s">
        <v>42</v>
      </c>
      <c r="AF15" s="107" t="s">
        <v>36</v>
      </c>
      <c r="AG15" s="143" t="s">
        <v>21</v>
      </c>
      <c r="AH15" s="107" t="s">
        <v>41</v>
      </c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0</v>
      </c>
      <c r="AS15" s="55">
        <f t="shared" si="14"/>
        <v>4</v>
      </c>
      <c r="AT15" s="55">
        <f t="shared" si="10"/>
        <v>5</v>
      </c>
      <c r="AU15" s="55">
        <f t="shared" si="11"/>
        <v>3</v>
      </c>
      <c r="AV15" s="55">
        <f t="shared" si="12"/>
        <v>2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06" t="s">
        <v>21</v>
      </c>
      <c r="E16" s="107" t="s">
        <v>42</v>
      </c>
      <c r="F16" s="148" t="s">
        <v>40</v>
      </c>
      <c r="G16" s="148" t="s">
        <v>24</v>
      </c>
      <c r="H16" s="148" t="s">
        <v>34</v>
      </c>
      <c r="I16" s="143" t="s">
        <v>21</v>
      </c>
      <c r="J16" s="143" t="s">
        <v>21</v>
      </c>
      <c r="K16" s="107" t="s">
        <v>24</v>
      </c>
      <c r="L16" s="107" t="s">
        <v>34</v>
      </c>
      <c r="M16" s="107" t="s">
        <v>21</v>
      </c>
      <c r="N16" s="107" t="s">
        <v>42</v>
      </c>
      <c r="O16" s="107" t="s">
        <v>40</v>
      </c>
      <c r="P16" s="107" t="s">
        <v>36</v>
      </c>
      <c r="Q16" s="107" t="s">
        <v>28</v>
      </c>
      <c r="R16" s="107" t="s">
        <v>34</v>
      </c>
      <c r="S16" s="107" t="s">
        <v>21</v>
      </c>
      <c r="T16" s="107" t="s">
        <v>36</v>
      </c>
      <c r="U16" s="107" t="s">
        <v>40</v>
      </c>
      <c r="V16" s="107" t="s">
        <v>21</v>
      </c>
      <c r="W16" s="107" t="s">
        <v>24</v>
      </c>
      <c r="X16" s="107" t="s">
        <v>34</v>
      </c>
      <c r="Y16" s="107" t="s">
        <v>21</v>
      </c>
      <c r="Z16" s="107" t="s">
        <v>36</v>
      </c>
      <c r="AA16" s="107" t="s">
        <v>40</v>
      </c>
      <c r="AB16" s="107" t="s">
        <v>21</v>
      </c>
      <c r="AC16" s="107" t="s">
        <v>36</v>
      </c>
      <c r="AD16" s="107" t="s">
        <v>28</v>
      </c>
      <c r="AE16" s="107" t="s">
        <v>34</v>
      </c>
      <c r="AF16" s="107" t="s">
        <v>21</v>
      </c>
      <c r="AG16" s="107" t="s">
        <v>28</v>
      </c>
      <c r="AH16" s="107" t="s">
        <v>34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3</v>
      </c>
      <c r="AQ16" s="55">
        <f t="shared" si="8"/>
        <v>3</v>
      </c>
      <c r="AR16">
        <f t="shared" si="9"/>
        <v>0</v>
      </c>
      <c r="AS16" s="55">
        <f t="shared" si="14"/>
        <v>4</v>
      </c>
      <c r="AT16" s="55">
        <f t="shared" si="10"/>
        <v>2</v>
      </c>
      <c r="AU16" s="55">
        <f t="shared" si="11"/>
        <v>0</v>
      </c>
      <c r="AV16" s="55">
        <f t="shared" si="12"/>
        <v>4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43" t="s">
        <v>21</v>
      </c>
      <c r="E17" s="107" t="s">
        <v>24</v>
      </c>
      <c r="F17" s="148" t="s">
        <v>34</v>
      </c>
      <c r="G17" s="148" t="s">
        <v>21</v>
      </c>
      <c r="H17" s="148" t="s">
        <v>41</v>
      </c>
      <c r="I17" s="107" t="s">
        <v>21</v>
      </c>
      <c r="J17" s="107" t="s">
        <v>40</v>
      </c>
      <c r="K17" s="107" t="s">
        <v>36</v>
      </c>
      <c r="L17" s="107" t="s">
        <v>28</v>
      </c>
      <c r="M17" s="107" t="s">
        <v>34</v>
      </c>
      <c r="N17" s="107" t="s">
        <v>21</v>
      </c>
      <c r="O17" s="107" t="s">
        <v>42</v>
      </c>
      <c r="P17" s="107" t="s">
        <v>21</v>
      </c>
      <c r="Q17" s="107" t="s">
        <v>36</v>
      </c>
      <c r="R17" s="107" t="s">
        <v>21</v>
      </c>
      <c r="S17" s="107" t="s">
        <v>28</v>
      </c>
      <c r="T17" s="107" t="s">
        <v>34</v>
      </c>
      <c r="U17" s="107" t="s">
        <v>21</v>
      </c>
      <c r="V17" s="107" t="s">
        <v>42</v>
      </c>
      <c r="W17" s="107" t="s">
        <v>40</v>
      </c>
      <c r="X17" s="107" t="s">
        <v>24</v>
      </c>
      <c r="Y17" s="107" t="s">
        <v>34</v>
      </c>
      <c r="Z17" s="143" t="s">
        <v>21</v>
      </c>
      <c r="AA17" s="107" t="s">
        <v>36</v>
      </c>
      <c r="AB17" s="107" t="s">
        <v>41</v>
      </c>
      <c r="AC17" s="107" t="s">
        <v>28</v>
      </c>
      <c r="AD17" s="107" t="s">
        <v>34</v>
      </c>
      <c r="AE17" s="143" t="s">
        <v>21</v>
      </c>
      <c r="AF17" s="107" t="s">
        <v>42</v>
      </c>
      <c r="AG17" s="107" t="s">
        <v>42</v>
      </c>
      <c r="AH17" s="107" t="s">
        <v>24</v>
      </c>
      <c r="AI17" s="99">
        <f t="shared" si="2"/>
        <v>9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3</v>
      </c>
      <c r="AR17">
        <f t="shared" si="9"/>
        <v>0</v>
      </c>
      <c r="AS17" s="55">
        <f t="shared" si="14"/>
        <v>2</v>
      </c>
      <c r="AT17" s="55">
        <f t="shared" si="10"/>
        <v>4</v>
      </c>
      <c r="AU17" s="55">
        <f t="shared" si="11"/>
        <v>2</v>
      </c>
      <c r="AV17" s="55">
        <f t="shared" si="12"/>
        <v>3</v>
      </c>
      <c r="AW17" s="55">
        <f t="shared" si="13"/>
        <v>0</v>
      </c>
    </row>
    <row r="18" spans="1:49" ht="16" customHeight="1">
      <c r="A18" s="19" t="s">
        <v>46</v>
      </c>
      <c r="B18" s="34" t="s">
        <v>32</v>
      </c>
      <c r="C18" s="32" t="s">
        <v>57</v>
      </c>
      <c r="D18" s="107" t="s">
        <v>36</v>
      </c>
      <c r="E18" s="107" t="s">
        <v>40</v>
      </c>
      <c r="F18" s="148" t="s">
        <v>24</v>
      </c>
      <c r="G18" s="148" t="s">
        <v>34</v>
      </c>
      <c r="H18" s="148" t="s">
        <v>21</v>
      </c>
      <c r="I18" s="107" t="s">
        <v>40</v>
      </c>
      <c r="J18" s="107" t="s">
        <v>24</v>
      </c>
      <c r="K18" s="107" t="s">
        <v>34</v>
      </c>
      <c r="L18" s="107" t="s">
        <v>21</v>
      </c>
      <c r="M18" s="107" t="s">
        <v>40</v>
      </c>
      <c r="N18" s="107" t="s">
        <v>36</v>
      </c>
      <c r="O18" s="107" t="s">
        <v>21</v>
      </c>
      <c r="P18" s="107" t="s">
        <v>40</v>
      </c>
      <c r="Q18" s="107" t="s">
        <v>40</v>
      </c>
      <c r="R18" s="107" t="s">
        <v>28</v>
      </c>
      <c r="S18" s="107" t="s">
        <v>34</v>
      </c>
      <c r="T18" s="107" t="s">
        <v>21</v>
      </c>
      <c r="U18" s="107" t="s">
        <v>36</v>
      </c>
      <c r="V18" s="107" t="s">
        <v>36</v>
      </c>
      <c r="W18" s="143" t="s">
        <v>21</v>
      </c>
      <c r="X18" s="143" t="s">
        <v>21</v>
      </c>
      <c r="Y18" s="107" t="s">
        <v>40</v>
      </c>
      <c r="Z18" s="107" t="s">
        <v>21</v>
      </c>
      <c r="AA18" s="107" t="s">
        <v>28</v>
      </c>
      <c r="AB18" s="107" t="s">
        <v>34</v>
      </c>
      <c r="AC18" s="107" t="s">
        <v>21</v>
      </c>
      <c r="AD18" s="107" t="s">
        <v>40</v>
      </c>
      <c r="AE18" s="107" t="s">
        <v>40</v>
      </c>
      <c r="AF18" s="107" t="s">
        <v>24</v>
      </c>
      <c r="AG18" s="107" t="s">
        <v>34</v>
      </c>
      <c r="AH18" s="107" t="s">
        <v>21</v>
      </c>
      <c r="AI18" s="99">
        <f t="shared" ref="AI18:AI21" si="15">SUM(AO18)</f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3</v>
      </c>
      <c r="AQ18" s="55">
        <f t="shared" si="8"/>
        <v>2</v>
      </c>
      <c r="AR18">
        <f t="shared" si="9"/>
        <v>0</v>
      </c>
      <c r="AS18" s="55">
        <f t="shared" si="14"/>
        <v>8</v>
      </c>
      <c r="AT18" s="55">
        <f t="shared" si="10"/>
        <v>0</v>
      </c>
      <c r="AU18" s="55">
        <f t="shared" si="11"/>
        <v>0</v>
      </c>
      <c r="AV18" s="55">
        <f t="shared" si="12"/>
        <v>4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107" t="s">
        <v>40</v>
      </c>
      <c r="E19" s="107" t="s">
        <v>36</v>
      </c>
      <c r="F19" s="148" t="s">
        <v>21</v>
      </c>
      <c r="G19" s="148" t="s">
        <v>36</v>
      </c>
      <c r="H19" s="148" t="s">
        <v>24</v>
      </c>
      <c r="I19" s="107" t="s">
        <v>34</v>
      </c>
      <c r="J19" s="143" t="s">
        <v>21</v>
      </c>
      <c r="K19" s="107" t="s">
        <v>42</v>
      </c>
      <c r="L19" s="107" t="s">
        <v>42</v>
      </c>
      <c r="M19" s="107" t="s">
        <v>41</v>
      </c>
      <c r="N19" s="107" t="s">
        <v>28</v>
      </c>
      <c r="O19" s="107" t="s">
        <v>34</v>
      </c>
      <c r="P19" s="143" t="s">
        <v>21</v>
      </c>
      <c r="Q19" s="143" t="s">
        <v>21</v>
      </c>
      <c r="R19" s="107" t="s">
        <v>40</v>
      </c>
      <c r="S19" s="107" t="s">
        <v>24</v>
      </c>
      <c r="T19" s="107" t="s">
        <v>34</v>
      </c>
      <c r="U19" s="107" t="s">
        <v>21</v>
      </c>
      <c r="V19" s="107" t="s">
        <v>40</v>
      </c>
      <c r="W19" s="107" t="s">
        <v>21</v>
      </c>
      <c r="X19" s="107" t="s">
        <v>36</v>
      </c>
      <c r="Y19" s="107" t="s">
        <v>41</v>
      </c>
      <c r="Z19" s="107" t="s">
        <v>28</v>
      </c>
      <c r="AA19" s="107" t="s">
        <v>34</v>
      </c>
      <c r="AB19" s="143" t="s">
        <v>21</v>
      </c>
      <c r="AC19" s="143" t="s">
        <v>21</v>
      </c>
      <c r="AD19" s="107" t="s">
        <v>42</v>
      </c>
      <c r="AE19" s="107" t="s">
        <v>41</v>
      </c>
      <c r="AF19" s="107" t="s">
        <v>28</v>
      </c>
      <c r="AG19" s="107" t="s">
        <v>34</v>
      </c>
      <c r="AH19" s="107" t="s">
        <v>21</v>
      </c>
      <c r="AI19" s="99">
        <f t="shared" si="15"/>
        <v>9</v>
      </c>
      <c r="AJ19" s="100">
        <f t="shared" si="3"/>
        <v>0</v>
      </c>
      <c r="AK19" s="101">
        <f t="shared" si="4"/>
        <v>5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3</v>
      </c>
      <c r="AR19">
        <f t="shared" si="9"/>
        <v>0</v>
      </c>
      <c r="AS19" s="55">
        <f t="shared" si="14"/>
        <v>3</v>
      </c>
      <c r="AT19" s="55">
        <f t="shared" si="10"/>
        <v>3</v>
      </c>
      <c r="AU19" s="55">
        <f t="shared" si="11"/>
        <v>3</v>
      </c>
      <c r="AV19" s="55">
        <f t="shared" si="12"/>
        <v>3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196</v>
      </c>
      <c r="D20" s="206" t="s">
        <v>21</v>
      </c>
      <c r="E20" s="107" t="s">
        <v>21</v>
      </c>
      <c r="F20" s="148" t="s">
        <v>41</v>
      </c>
      <c r="G20" s="148" t="s">
        <v>28</v>
      </c>
      <c r="H20" s="148" t="s">
        <v>34</v>
      </c>
      <c r="I20" s="107" t="s">
        <v>21</v>
      </c>
      <c r="J20" s="107" t="s">
        <v>28</v>
      </c>
      <c r="K20" s="107" t="s">
        <v>34</v>
      </c>
      <c r="L20" s="107" t="s">
        <v>21</v>
      </c>
      <c r="M20" s="107" t="s">
        <v>42</v>
      </c>
      <c r="N20" s="107" t="s">
        <v>40</v>
      </c>
      <c r="O20" s="107" t="s">
        <v>36</v>
      </c>
      <c r="P20" s="107" t="s">
        <v>28</v>
      </c>
      <c r="Q20" s="107" t="s">
        <v>34</v>
      </c>
      <c r="R20" s="107" t="s">
        <v>21</v>
      </c>
      <c r="S20" s="107" t="s">
        <v>42</v>
      </c>
      <c r="T20" s="107" t="s">
        <v>41</v>
      </c>
      <c r="U20" s="107" t="s">
        <v>28</v>
      </c>
      <c r="V20" s="107" t="s">
        <v>34</v>
      </c>
      <c r="W20" s="143" t="s">
        <v>21</v>
      </c>
      <c r="X20" s="107" t="s">
        <v>41</v>
      </c>
      <c r="Y20" s="107" t="s">
        <v>28</v>
      </c>
      <c r="Z20" s="107" t="s">
        <v>34</v>
      </c>
      <c r="AA20" s="107" t="s">
        <v>21</v>
      </c>
      <c r="AB20" s="107" t="s">
        <v>28</v>
      </c>
      <c r="AC20" s="107" t="s">
        <v>34</v>
      </c>
      <c r="AD20" s="143" t="s">
        <v>21</v>
      </c>
      <c r="AE20" s="143" t="s">
        <v>21</v>
      </c>
      <c r="AF20" s="107" t="s">
        <v>41</v>
      </c>
      <c r="AG20" s="107" t="s">
        <v>41</v>
      </c>
      <c r="AH20" s="107" t="s">
        <v>40</v>
      </c>
      <c r="AI20" s="99">
        <f t="shared" si="15"/>
        <v>9</v>
      </c>
      <c r="AJ20" s="100">
        <f t="shared" si="3"/>
        <v>0</v>
      </c>
      <c r="AK20" s="101">
        <f t="shared" si="4"/>
        <v>6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0</v>
      </c>
      <c r="AQ20" s="55">
        <f t="shared" si="8"/>
        <v>6</v>
      </c>
      <c r="AR20">
        <f t="shared" si="9"/>
        <v>0</v>
      </c>
      <c r="AS20" s="55">
        <f t="shared" si="14"/>
        <v>2</v>
      </c>
      <c r="AT20" s="55">
        <f t="shared" si="10"/>
        <v>2</v>
      </c>
      <c r="AU20" s="55">
        <f t="shared" si="11"/>
        <v>5</v>
      </c>
      <c r="AV20" s="55">
        <f t="shared" si="12"/>
        <v>1</v>
      </c>
      <c r="AW20" s="55">
        <f t="shared" si="13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206" t="s">
        <v>34</v>
      </c>
      <c r="E21" s="206" t="s">
        <v>21</v>
      </c>
      <c r="F21" s="148" t="s">
        <v>42</v>
      </c>
      <c r="G21" s="148" t="s">
        <v>21</v>
      </c>
      <c r="H21" s="148" t="s">
        <v>40</v>
      </c>
      <c r="I21" s="107" t="s">
        <v>24</v>
      </c>
      <c r="J21" s="107" t="s">
        <v>34</v>
      </c>
      <c r="K21" s="107" t="s">
        <v>21</v>
      </c>
      <c r="L21" s="107" t="s">
        <v>40</v>
      </c>
      <c r="M21" s="107" t="s">
        <v>24</v>
      </c>
      <c r="N21" s="107" t="s">
        <v>34</v>
      </c>
      <c r="O21" s="107" t="s">
        <v>21</v>
      </c>
      <c r="P21" s="107" t="s">
        <v>21</v>
      </c>
      <c r="Q21" s="107" t="s">
        <v>24</v>
      </c>
      <c r="R21" s="107" t="s">
        <v>34</v>
      </c>
      <c r="S21" s="107" t="s">
        <v>21</v>
      </c>
      <c r="T21" s="107" t="s">
        <v>40</v>
      </c>
      <c r="U21" s="107" t="s">
        <v>21</v>
      </c>
      <c r="V21" s="107" t="s">
        <v>24</v>
      </c>
      <c r="W21" s="107" t="s">
        <v>34</v>
      </c>
      <c r="X21" s="107" t="s">
        <v>21</v>
      </c>
      <c r="Y21" s="107" t="s">
        <v>36</v>
      </c>
      <c r="Z21" s="107" t="s">
        <v>40</v>
      </c>
      <c r="AA21" s="107" t="s">
        <v>24</v>
      </c>
      <c r="AB21" s="107" t="s">
        <v>34</v>
      </c>
      <c r="AC21" s="107" t="s">
        <v>21</v>
      </c>
      <c r="AD21" s="107" t="s">
        <v>36</v>
      </c>
      <c r="AE21" s="107" t="s">
        <v>36</v>
      </c>
      <c r="AF21" s="107" t="s">
        <v>40</v>
      </c>
      <c r="AG21" s="107" t="s">
        <v>24</v>
      </c>
      <c r="AH21" s="107" t="s">
        <v>34</v>
      </c>
      <c r="AI21" s="99">
        <f t="shared" si="15"/>
        <v>9</v>
      </c>
      <c r="AJ21" s="100">
        <f t="shared" si="3"/>
        <v>0</v>
      </c>
      <c r="AK21" s="101">
        <f t="shared" si="4"/>
        <v>6</v>
      </c>
      <c r="AL21" s="104" t="s">
        <v>48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6</v>
      </c>
      <c r="AQ21" s="55">
        <f t="shared" si="8"/>
        <v>0</v>
      </c>
      <c r="AR21">
        <f t="shared" si="9"/>
        <v>0</v>
      </c>
      <c r="AS21" s="55">
        <f t="shared" si="14"/>
        <v>5</v>
      </c>
      <c r="AT21" s="55">
        <f t="shared" si="10"/>
        <v>1</v>
      </c>
      <c r="AU21" s="55">
        <f t="shared" si="11"/>
        <v>0</v>
      </c>
      <c r="AV21" s="55">
        <f t="shared" si="12"/>
        <v>3</v>
      </c>
      <c r="AW21" s="55">
        <f t="shared" si="13"/>
        <v>0</v>
      </c>
    </row>
    <row r="22" spans="1:49" ht="16" customHeight="1">
      <c r="A22" s="36"/>
      <c r="B22" s="37"/>
      <c r="C22" s="39"/>
      <c r="D22" s="206"/>
      <c r="E22" s="206"/>
      <c r="F22" s="148"/>
      <c r="G22" s="148"/>
      <c r="H22" s="148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/>
      <c r="AJ22" s="100"/>
      <c r="AK22" s="101"/>
      <c r="AL22" s="104"/>
      <c r="AM22" s="98"/>
      <c r="AN22" s="55"/>
      <c r="AO22" s="55"/>
      <c r="AP22" s="55"/>
      <c r="AQ22" s="55"/>
      <c r="AS22" s="55"/>
      <c r="AT22" s="55"/>
      <c r="AU22" s="55"/>
      <c r="AV22" s="55"/>
      <c r="AW22" s="55"/>
    </row>
    <row r="23" spans="1:49" ht="16" customHeight="1">
      <c r="A23" s="36" t="s">
        <v>31</v>
      </c>
      <c r="B23" s="37" t="s">
        <v>210</v>
      </c>
      <c r="C23" s="39" t="s">
        <v>78</v>
      </c>
      <c r="D23" s="107"/>
      <c r="E23" s="107"/>
      <c r="F23" s="148"/>
      <c r="G23" s="148"/>
      <c r="H23" s="148"/>
      <c r="I23" s="107"/>
      <c r="J23" s="107"/>
      <c r="K23" s="107"/>
      <c r="L23" s="107" t="s">
        <v>24</v>
      </c>
      <c r="M23" s="107" t="s">
        <v>34</v>
      </c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 t="s">
        <v>24</v>
      </c>
      <c r="AA23" s="107" t="s">
        <v>34</v>
      </c>
      <c r="AB23" s="107"/>
      <c r="AC23" s="107"/>
      <c r="AD23" s="107"/>
      <c r="AE23" s="107"/>
      <c r="AF23" s="107"/>
      <c r="AG23" s="107"/>
      <c r="AH23" s="107"/>
      <c r="AI23" s="99">
        <f>SUM(AO23)</f>
        <v>0</v>
      </c>
      <c r="AJ23" s="100">
        <f t="shared" si="3"/>
        <v>0</v>
      </c>
      <c r="AK23" s="101">
        <f t="shared" si="4"/>
        <v>2</v>
      </c>
      <c r="AL23" s="104" t="s">
        <v>38</v>
      </c>
      <c r="AM23" s="98"/>
      <c r="AN23" s="55"/>
      <c r="AO23" s="55">
        <f t="shared" si="6"/>
        <v>0</v>
      </c>
      <c r="AP23" s="55">
        <f t="shared" si="7"/>
        <v>2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36"/>
      <c r="B24" s="37"/>
      <c r="C24" s="39" t="s">
        <v>207</v>
      </c>
      <c r="D24" s="107"/>
      <c r="E24" s="107"/>
      <c r="F24" s="148"/>
      <c r="G24" s="148"/>
      <c r="H24" s="148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SUM(AO24)</f>
        <v>0</v>
      </c>
      <c r="AJ24" s="100">
        <f t="shared" si="3"/>
        <v>0</v>
      </c>
      <c r="AK24" s="101">
        <f t="shared" si="4"/>
        <v>0</v>
      </c>
      <c r="AL24" s="104"/>
      <c r="AM24" s="98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  <c r="AS24" s="55">
        <f t="shared" si="14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</row>
    <row r="25" spans="1:49" ht="16" customHeight="1">
      <c r="A25" s="19" t="s">
        <v>31</v>
      </c>
      <c r="B25" s="20" t="s">
        <v>32</v>
      </c>
      <c r="C25" s="21" t="s">
        <v>195</v>
      </c>
      <c r="D25" s="45" t="s">
        <v>211</v>
      </c>
      <c r="E25" s="201"/>
      <c r="F25" s="149"/>
      <c r="G25" s="149"/>
      <c r="H25" s="149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8" t="s">
        <v>62</v>
      </c>
      <c r="B26" s="1258"/>
      <c r="C26" s="1258"/>
      <c r="D26" s="4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107"/>
      <c r="AE26" s="89"/>
      <c r="AF26" s="46"/>
      <c r="AG26" s="106"/>
      <c r="AH26" s="107"/>
      <c r="AI26" s="108"/>
      <c r="AJ26" s="109"/>
      <c r="AK26" s="110"/>
      <c r="AL26" s="111"/>
      <c r="AM26" s="98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/>
      <c r="E27" s="1290" t="s">
        <v>212</v>
      </c>
      <c r="F27" s="1290"/>
      <c r="G27" s="1311"/>
      <c r="H27" s="1344"/>
      <c r="I27" s="1290"/>
      <c r="J27" s="1290"/>
      <c r="K27" s="1290"/>
      <c r="L27" s="1290"/>
      <c r="M27" s="1290"/>
      <c r="N27" s="1311"/>
      <c r="O27" s="1290" t="s">
        <v>65</v>
      </c>
      <c r="P27" s="1290"/>
      <c r="Q27" s="1311"/>
      <c r="R27" s="1290" t="s">
        <v>68</v>
      </c>
      <c r="S27" s="1290" t="s">
        <v>67</v>
      </c>
      <c r="T27" s="1290"/>
      <c r="U27" s="1290"/>
      <c r="V27" s="1290"/>
      <c r="W27" s="1290"/>
      <c r="X27" s="1290"/>
      <c r="Y27" s="1290"/>
      <c r="Z27" s="1290"/>
      <c r="AA27" s="1290"/>
      <c r="AB27" s="1290"/>
      <c r="AC27" s="1349"/>
      <c r="AD27" s="1290"/>
      <c r="AE27" s="1290"/>
      <c r="AF27" s="1311"/>
      <c r="AG27" s="1312"/>
      <c r="AH27" s="1286"/>
      <c r="AI27" s="1333"/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4"/>
      <c r="AH32" s="1288"/>
      <c r="AI32" s="1339"/>
      <c r="AJ32" s="1340"/>
      <c r="AK32" s="1340"/>
      <c r="AL32" s="1341"/>
    </row>
    <row r="33" spans="1:49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49" ht="14">
      <c r="C34" s="54">
        <v>0.27083333333333298</v>
      </c>
      <c r="D34" s="55">
        <f t="shared" ref="D34:AH34" si="16">COUNTIF(D7:D24,"6：30")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1:49" ht="14">
      <c r="C35" s="54">
        <v>0.41666666666666702</v>
      </c>
      <c r="D35" s="55">
        <f t="shared" ref="D35:AH35" si="17">COUNTIF(D8:D25,"10:00")</f>
        <v>0</v>
      </c>
      <c r="E35" s="55">
        <f t="shared" si="17"/>
        <v>0</v>
      </c>
      <c r="F35" s="55">
        <f t="shared" si="17"/>
        <v>0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0</v>
      </c>
      <c r="K35" s="55">
        <f t="shared" si="17"/>
        <v>0</v>
      </c>
      <c r="L35" s="55">
        <f t="shared" si="17"/>
        <v>0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1:49" ht="14">
      <c r="C36" t="s">
        <v>69</v>
      </c>
      <c r="D36" s="55">
        <f t="shared" ref="D36:AH36" si="18">COUNTIF(D8:D26,"2早")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1:49" ht="14">
      <c r="C37" t="s">
        <v>42</v>
      </c>
      <c r="D37" s="55">
        <f t="shared" ref="D37:AH37" si="19">COUNTIF(D8:D25,"2オ")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1:49" ht="14" outlineLevel="1">
      <c r="A38" s="1"/>
      <c r="B38" s="1"/>
      <c r="C38" s="1" t="s">
        <v>24</v>
      </c>
      <c r="D38" s="55">
        <f t="shared" ref="D38:AH38" si="20">COUNTIF(D8:D25,"2－")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2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2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  <c r="AJ38" s="1"/>
      <c r="AK38" s="1"/>
      <c r="AL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s="1" customFormat="1" ht="14" outlineLevel="1">
      <c r="C39" s="1" t="s">
        <v>41</v>
      </c>
      <c r="D39" s="55">
        <f t="shared" ref="D39:AH39" si="21">COUNTIF(D8:D25,"3早")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1:49" s="1" customFormat="1" ht="14" outlineLevel="1">
      <c r="C40" s="1" t="s">
        <v>36</v>
      </c>
      <c r="D40" s="55">
        <f t="shared" ref="D40:AH40" si="22">COUNTIF(D8:D25,"3オ")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1:49" s="1" customFormat="1" ht="14" outlineLevel="1">
      <c r="C41" s="1" t="s">
        <v>28</v>
      </c>
      <c r="D41" s="55">
        <f t="shared" ref="D41:AH41" si="23">COUNTIF(D8:D25,"3－")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1:49" s="1" customFormat="1" ht="14" outlineLevel="1"/>
    <row r="43" spans="1:49" s="1" customFormat="1" ht="14"/>
    <row r="44" spans="1:49" s="1" customFormat="1" ht="14"/>
    <row r="45" spans="1:49" s="1" customFormat="1" ht="14">
      <c r="AN45"/>
      <c r="AO45"/>
      <c r="AP45"/>
      <c r="AQ45"/>
      <c r="AR45"/>
      <c r="AS45"/>
      <c r="AT45"/>
      <c r="AU45"/>
      <c r="AV45"/>
      <c r="AW45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T27:T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I27:AL32"/>
    <mergeCell ref="A27:B32"/>
    <mergeCell ref="M1:Q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</mergeCells>
  <phoneticPr fontId="114"/>
  <conditionalFormatting sqref="D8">
    <cfRule type="expression" dxfId="6217" priority="3307">
      <formula>COUNTIF(D8,"*有*")</formula>
    </cfRule>
  </conditionalFormatting>
  <conditionalFormatting sqref="D20:D24 V20:Z20 V21:W22">
    <cfRule type="expression" dxfId="6216" priority="3249">
      <formula>AND(WEEKDAY(D$5)=1)</formula>
    </cfRule>
  </conditionalFormatting>
  <conditionalFormatting sqref="D20:D24">
    <cfRule type="expression" dxfId="6215" priority="3250">
      <formula>COUNTIF(D20,"*有*")</formula>
    </cfRule>
    <cfRule type="expression" dxfId="6214" priority="3238">
      <formula>COUNTIF(D20,"*有*")</formula>
    </cfRule>
  </conditionalFormatting>
  <conditionalFormatting sqref="D11:E12">
    <cfRule type="expression" dxfId="6213" priority="3501" stopIfTrue="1">
      <formula>AND(WEEKDAY(D$5)=1)</formula>
    </cfRule>
  </conditionalFormatting>
  <conditionalFormatting sqref="D18:E19">
    <cfRule type="expression" dxfId="6212" priority="3491" stopIfTrue="1">
      <formula>AND(WEEKDAY(D$5)=1)</formula>
    </cfRule>
  </conditionalFormatting>
  <conditionalFormatting sqref="D18:F20">
    <cfRule type="expression" dxfId="6211" priority="3563" stopIfTrue="1">
      <formula>AND(WEEKDAY(D$5)=1)</formula>
    </cfRule>
  </conditionalFormatting>
  <conditionalFormatting sqref="D20:G24">
    <cfRule type="expression" dxfId="6210" priority="2924" stopIfTrue="1">
      <formula>AND(WEEKDAY(D$5)=1)</formula>
    </cfRule>
  </conditionalFormatting>
  <conditionalFormatting sqref="D21:G23">
    <cfRule type="expression" dxfId="6209" priority="3588" stopIfTrue="1">
      <formula>AND(WEEKDAY(D$5)=1)</formula>
    </cfRule>
  </conditionalFormatting>
  <conditionalFormatting sqref="D15:I16">
    <cfRule type="expression" dxfId="6208" priority="3577" stopIfTrue="1">
      <formula>AND(WEEKDAY(D$5)=1)</formula>
    </cfRule>
  </conditionalFormatting>
  <conditionalFormatting sqref="D20:I20">
    <cfRule type="expression" dxfId="6207" priority="3571" stopIfTrue="1">
      <formula>AND(WEEKDAY(D$5)=1)</formula>
    </cfRule>
  </conditionalFormatting>
  <conditionalFormatting sqref="D14:M14">
    <cfRule type="expression" dxfId="6206" priority="3513" stopIfTrue="1">
      <formula>AND(WEEKDAY(D$5)=1)</formula>
    </cfRule>
  </conditionalFormatting>
  <conditionalFormatting sqref="D19:R19">
    <cfRule type="expression" dxfId="6205" priority="1417" stopIfTrue="1">
      <formula>AND(WEEKDAY(D$5)=1)</formula>
    </cfRule>
  </conditionalFormatting>
  <conditionalFormatting sqref="D5:AH7">
    <cfRule type="expression" dxfId="6204" priority="3589" stopIfTrue="1">
      <formula>AND(WEEKDAY(D$5)=1)</formula>
    </cfRule>
  </conditionalFormatting>
  <conditionalFormatting sqref="E8">
    <cfRule type="expression" dxfId="6203" priority="3356" stopIfTrue="1">
      <formula>AND(WEEKDAY(E$5)=1)</formula>
    </cfRule>
  </conditionalFormatting>
  <conditionalFormatting sqref="E10">
    <cfRule type="expression" dxfId="6202" priority="3351" stopIfTrue="1">
      <formula>AND(WEEKDAY(E$5)=1)</formula>
    </cfRule>
  </conditionalFormatting>
  <conditionalFormatting sqref="E25:AG25">
    <cfRule type="expression" dxfId="6201" priority="3600" stopIfTrue="1">
      <formula>AND(WEEKDAY(E$5)=1)</formula>
    </cfRule>
  </conditionalFormatting>
  <conditionalFormatting sqref="E25:AH25">
    <cfRule type="expression" dxfId="6200" priority="3599">
      <formula>AND(WEEKDAY(E$5)=1)</formula>
    </cfRule>
  </conditionalFormatting>
  <conditionalFormatting sqref="F9">
    <cfRule type="expression" dxfId="6199" priority="3481" stopIfTrue="1">
      <formula>AND(WEEKDAY(F$5)=1)</formula>
    </cfRule>
  </conditionalFormatting>
  <conditionalFormatting sqref="F18">
    <cfRule type="expression" dxfId="6198" priority="3532" stopIfTrue="1">
      <formula>AND(WEEKDAY(F$5)=1)</formula>
    </cfRule>
  </conditionalFormatting>
  <conditionalFormatting sqref="F18:F19">
    <cfRule type="expression" dxfId="6197" priority="3350" stopIfTrue="1">
      <formula>AND(WEEKDAY(F$5)=1)</formula>
    </cfRule>
  </conditionalFormatting>
  <conditionalFormatting sqref="F14:G15">
    <cfRule type="expression" dxfId="6196" priority="3091" stopIfTrue="1">
      <formula>AND(WEEKDAY(F$5)=1)</formula>
    </cfRule>
  </conditionalFormatting>
  <conditionalFormatting sqref="F10:H12">
    <cfRule type="expression" dxfId="6195" priority="3434" stopIfTrue="1">
      <formula>AND(WEEKDAY(F$5)=1)</formula>
    </cfRule>
  </conditionalFormatting>
  <conditionalFormatting sqref="F11:I11">
    <cfRule type="expression" dxfId="6194" priority="3482" stopIfTrue="1">
      <formula>AND(WEEKDAY(F$5)=1)</formula>
    </cfRule>
  </conditionalFormatting>
  <conditionalFormatting sqref="F13:I15">
    <cfRule type="expression" dxfId="6193" priority="3089" stopIfTrue="1">
      <formula>AND(WEEKDAY(F$5)=1)</formula>
    </cfRule>
  </conditionalFormatting>
  <conditionalFormatting sqref="F11:W11">
    <cfRule type="expression" dxfId="6192" priority="2778" stopIfTrue="1">
      <formula>AND(WEEKDAY(F$5)=1)</formula>
    </cfRule>
  </conditionalFormatting>
  <conditionalFormatting sqref="G17:G24">
    <cfRule type="expression" dxfId="6191" priority="3383" stopIfTrue="1">
      <formula>AND(WEEKDAY(G$5)=1)</formula>
    </cfRule>
  </conditionalFormatting>
  <conditionalFormatting sqref="G18:G19">
    <cfRule type="expression" dxfId="6190" priority="3581" stopIfTrue="1">
      <formula>AND(WEEKDAY(G$5)=1)</formula>
    </cfRule>
    <cfRule type="expression" dxfId="6189" priority="3539" stopIfTrue="1">
      <formula>AND(WEEKDAY(G$5)=1)</formula>
    </cfRule>
  </conditionalFormatting>
  <conditionalFormatting sqref="G9:H9">
    <cfRule type="expression" dxfId="6188" priority="3358" stopIfTrue="1">
      <formula>AND(WEEKDAY(G$5)=1)</formula>
    </cfRule>
  </conditionalFormatting>
  <conditionalFormatting sqref="G17:O17">
    <cfRule type="expression" dxfId="6187" priority="3379" stopIfTrue="1">
      <formula>AND(WEEKDAY(G$5)=1)</formula>
    </cfRule>
  </conditionalFormatting>
  <conditionalFormatting sqref="H11">
    <cfRule type="expression" dxfId="6186" priority="2689">
      <formula>AND(WEEKDAY(H$5)=1)</formula>
    </cfRule>
    <cfRule type="expression" dxfId="6185" priority="2698">
      <formula>AND(WEEKDAY(H$5)=1)</formula>
    </cfRule>
  </conditionalFormatting>
  <conditionalFormatting sqref="H14">
    <cfRule type="expression" dxfId="6184" priority="2598">
      <formula>AND(WEEKDAY(H$5)=1)</formula>
    </cfRule>
    <cfRule type="expression" dxfId="6183" priority="2607">
      <formula>AND(WEEKDAY(H$5)=1)</formula>
    </cfRule>
  </conditionalFormatting>
  <conditionalFormatting sqref="H16">
    <cfRule type="expression" dxfId="6182" priority="3053">
      <formula>AND(WEEKDAY(H$5)=1)</formula>
    </cfRule>
    <cfRule type="expression" dxfId="6181" priority="3044">
      <formula>AND(WEEKDAY(H$5)=1)</formula>
    </cfRule>
  </conditionalFormatting>
  <conditionalFormatting sqref="H20:H24">
    <cfRule type="expression" dxfId="6180" priority="3088">
      <formula>AND(WEEKDAY(H$5)=1)</formula>
    </cfRule>
    <cfRule type="expression" dxfId="6179" priority="3079">
      <formula>AND(WEEKDAY(H$5)=1)</formula>
    </cfRule>
  </conditionalFormatting>
  <conditionalFormatting sqref="H12:I12 D13:I16">
    <cfRule type="expression" dxfId="6178" priority="3484" stopIfTrue="1">
      <formula>AND(WEEKDAY(D$5)=1)</formula>
    </cfRule>
  </conditionalFormatting>
  <conditionalFormatting sqref="H18:I23">
    <cfRule type="expression" dxfId="6177" priority="3310" stopIfTrue="1">
      <formula>AND(WEEKDAY(H$5)=1)</formula>
    </cfRule>
  </conditionalFormatting>
  <conditionalFormatting sqref="H18:I24">
    <cfRule type="expression" dxfId="6176" priority="2915" stopIfTrue="1">
      <formula>AND(WEEKDAY(H$5)=1)</formula>
    </cfRule>
  </conditionalFormatting>
  <conditionalFormatting sqref="H20:I24">
    <cfRule type="expression" dxfId="6175" priority="3081" stopIfTrue="1">
      <formula>AND(WEEKDAY(H$5)=1)</formula>
    </cfRule>
  </conditionalFormatting>
  <conditionalFormatting sqref="H11:K11">
    <cfRule type="expression" dxfId="6174" priority="2690" stopIfTrue="1">
      <formula>AND(WEEKDAY(H$5)=1)</formula>
    </cfRule>
  </conditionalFormatting>
  <conditionalFormatting sqref="H14:K14">
    <cfRule type="expression" dxfId="6173" priority="2599" stopIfTrue="1">
      <formula>AND(WEEKDAY(H$5)=1)</formula>
    </cfRule>
  </conditionalFormatting>
  <conditionalFormatting sqref="H11:L11">
    <cfRule type="expression" dxfId="6172" priority="2699" stopIfTrue="1">
      <formula>AND(WEEKDAY(H$5)=1)</formula>
    </cfRule>
  </conditionalFormatting>
  <conditionalFormatting sqref="H14:L14">
    <cfRule type="expression" dxfId="6171" priority="2608" stopIfTrue="1">
      <formula>AND(WEEKDAY(H$5)=1)</formula>
    </cfRule>
  </conditionalFormatting>
  <conditionalFormatting sqref="H16:L16">
    <cfRule type="expression" dxfId="6170" priority="3046" stopIfTrue="1">
      <formula>AND(WEEKDAY(H$5)=1)</formula>
    </cfRule>
  </conditionalFormatting>
  <conditionalFormatting sqref="H16:L17">
    <cfRule type="expression" dxfId="6169" priority="3054" stopIfTrue="1">
      <formula>AND(WEEKDAY(H$5)=1)</formula>
    </cfRule>
  </conditionalFormatting>
  <conditionalFormatting sqref="H11:M11">
    <cfRule type="expression" dxfId="6168" priority="2715" stopIfTrue="1">
      <formula>AND(WEEKDAY(H$5)=1)</formula>
    </cfRule>
  </conditionalFormatting>
  <conditionalFormatting sqref="H16:P16">
    <cfRule type="expression" dxfId="6167" priority="536" stopIfTrue="1">
      <formula>AND(WEEKDAY(H$5)=1)</formula>
    </cfRule>
  </conditionalFormatting>
  <conditionalFormatting sqref="H14:Q14">
    <cfRule type="expression" dxfId="6166" priority="2623" stopIfTrue="1">
      <formula>AND(WEEKDAY(H$5)=1)</formula>
    </cfRule>
  </conditionalFormatting>
  <conditionalFormatting sqref="H11:T11">
    <cfRule type="expression" dxfId="6165" priority="882" stopIfTrue="1">
      <formula>AND(WEEKDAY(H$5)=1)</formula>
    </cfRule>
  </conditionalFormatting>
  <conditionalFormatting sqref="H14:T14">
    <cfRule type="expression" dxfId="6164" priority="864" stopIfTrue="1">
      <formula>AND(WEEKDAY(H$5)=1)</formula>
    </cfRule>
  </conditionalFormatting>
  <conditionalFormatting sqref="I9:I12">
    <cfRule type="expression" dxfId="6163" priority="3106" stopIfTrue="1">
      <formula>AND(WEEKDAY(I$5)=1)</formula>
    </cfRule>
  </conditionalFormatting>
  <conditionalFormatting sqref="I11">
    <cfRule type="expression" dxfId="6162" priority="2714">
      <formula>AND(WEEKDAY(I$5)=1)</formula>
    </cfRule>
  </conditionalFormatting>
  <conditionalFormatting sqref="I14">
    <cfRule type="expression" dxfId="6161" priority="2622">
      <formula>AND(WEEKDAY(I$5)=1)</formula>
    </cfRule>
  </conditionalFormatting>
  <conditionalFormatting sqref="I17">
    <cfRule type="expression" dxfId="6160" priority="3524" stopIfTrue="1">
      <formula>AND(WEEKDAY(I$5)=1)</formula>
    </cfRule>
  </conditionalFormatting>
  <conditionalFormatting sqref="I19:I20">
    <cfRule type="expression" dxfId="6159" priority="3575" stopIfTrue="1">
      <formula>AND(WEEKDAY(I$5)=1)</formula>
    </cfRule>
  </conditionalFormatting>
  <conditionalFormatting sqref="I21:M23">
    <cfRule type="expression" dxfId="6158" priority="2904" stopIfTrue="1">
      <formula>AND(WEEKDAY(I$5)=1)</formula>
    </cfRule>
  </conditionalFormatting>
  <conditionalFormatting sqref="I21:W24">
    <cfRule type="expression" dxfId="6157" priority="2918" stopIfTrue="1">
      <formula>AND(WEEKDAY(I$5)=1)</formula>
    </cfRule>
  </conditionalFormatting>
  <conditionalFormatting sqref="I20:Z20">
    <cfRule type="expression" dxfId="6156" priority="2438" stopIfTrue="1">
      <formula>AND(WEEKDAY(I$5)=1)</formula>
    </cfRule>
  </conditionalFormatting>
  <conditionalFormatting sqref="J16:J23">
    <cfRule type="expression" dxfId="6155" priority="3533" stopIfTrue="1">
      <formula>AND(WEEKDAY(J$5)=1)</formula>
    </cfRule>
  </conditionalFormatting>
  <conditionalFormatting sqref="J15:K15 M15">
    <cfRule type="expression" dxfId="6154" priority="3527" stopIfTrue="1">
      <formula>AND(WEEKDAY(J$5)=1)</formula>
    </cfRule>
  </conditionalFormatting>
  <conditionalFormatting sqref="J16:K24">
    <cfRule type="expression" dxfId="6153" priority="247" stopIfTrue="1">
      <formula>AND(WEEKDAY(J$5)=1)</formula>
    </cfRule>
  </conditionalFormatting>
  <conditionalFormatting sqref="J14:M14">
    <cfRule type="expression" dxfId="6152" priority="1" stopIfTrue="1">
      <formula>AND(WEEKDAY(J$5)=1)</formula>
    </cfRule>
  </conditionalFormatting>
  <conditionalFormatting sqref="J20:M20">
    <cfRule type="expression" dxfId="6151" priority="202" stopIfTrue="1">
      <formula>AND(WEEKDAY(J$5)=1)</formula>
    </cfRule>
  </conditionalFormatting>
  <conditionalFormatting sqref="J11:N14">
    <cfRule type="expression" dxfId="6150" priority="510" stopIfTrue="1">
      <formula>AND(WEEKDAY(J$5)=1)</formula>
    </cfRule>
  </conditionalFormatting>
  <conditionalFormatting sqref="J8:P8">
    <cfRule type="expression" dxfId="6149" priority="3230" stopIfTrue="1">
      <formula>AND(WEEKDAY(J$5)=1)</formula>
    </cfRule>
  </conditionalFormatting>
  <conditionalFormatting sqref="J18:Q19">
    <cfRule type="expression" dxfId="6148" priority="2307" stopIfTrue="1">
      <formula>AND(WEEKDAY(J$5)=1)</formula>
    </cfRule>
  </conditionalFormatting>
  <conditionalFormatting sqref="J15:T15">
    <cfRule type="expression" dxfId="6147" priority="2481" stopIfTrue="1">
      <formula>AND(WEEKDAY(J$5)=1)</formula>
    </cfRule>
  </conditionalFormatting>
  <conditionalFormatting sqref="J21:X22">
    <cfRule type="expression" dxfId="6146" priority="1643" stopIfTrue="1">
      <formula>AND(WEEKDAY(J$5)=1)</formula>
    </cfRule>
  </conditionalFormatting>
  <conditionalFormatting sqref="J23:Z23">
    <cfRule type="expression" dxfId="6145" priority="2863" stopIfTrue="1">
      <formula>AND(WEEKDAY(J$5)=1)</formula>
    </cfRule>
  </conditionalFormatting>
  <conditionalFormatting sqref="J23:Z24">
    <cfRule type="expression" dxfId="6144" priority="2969" stopIfTrue="1">
      <formula>AND(WEEKDAY(J$5)=1)</formula>
    </cfRule>
  </conditionalFormatting>
  <conditionalFormatting sqref="K17:K19 M18:M19">
    <cfRule type="expression" dxfId="6143" priority="3528" stopIfTrue="1">
      <formula>AND(WEEKDAY(K$5)=1)</formula>
    </cfRule>
  </conditionalFormatting>
  <conditionalFormatting sqref="K20:M23">
    <cfRule type="expression" dxfId="6142" priority="3556" stopIfTrue="1">
      <formula>AND(WEEKDAY(K$5)=1)</formula>
    </cfRule>
  </conditionalFormatting>
  <conditionalFormatting sqref="K16:N23">
    <cfRule type="expression" dxfId="6141" priority="534" stopIfTrue="1">
      <formula>AND(WEEKDAY(K$5)=1)</formula>
    </cfRule>
  </conditionalFormatting>
  <conditionalFormatting sqref="K16:P17">
    <cfRule type="expression" dxfId="6140" priority="3549" stopIfTrue="1">
      <formula>AND(WEEKDAY(K$5)=1)</formula>
    </cfRule>
  </conditionalFormatting>
  <conditionalFormatting sqref="L8 Q8:Z8 AA8:AA9 J8:K11 I9 L9:W9 Y9">
    <cfRule type="expression" dxfId="6139" priority="3480" stopIfTrue="1">
      <formula>AND(WEEKDAY(I$5)=1)</formula>
    </cfRule>
  </conditionalFormatting>
  <conditionalFormatting sqref="L17">
    <cfRule type="expression" dxfId="6138" priority="3557" stopIfTrue="1">
      <formula>AND(WEEKDAY(L$5)=1)</formula>
    </cfRule>
  </conditionalFormatting>
  <conditionalFormatting sqref="L19:L24">
    <cfRule type="expression" dxfId="6137" priority="204" stopIfTrue="1">
      <formula>AND(WEEKDAY(L$5)=1)</formula>
    </cfRule>
  </conditionalFormatting>
  <conditionalFormatting sqref="L9:N9">
    <cfRule type="expression" dxfId="6136" priority="3197" stopIfTrue="1">
      <formula>AND(WEEKDAY(L$5)=1)</formula>
    </cfRule>
  </conditionalFormatting>
  <conditionalFormatting sqref="L9:P10">
    <cfRule type="expression" dxfId="6135" priority="3308" stopIfTrue="1">
      <formula>AND(WEEKDAY(L$5)=1)</formula>
    </cfRule>
  </conditionalFormatting>
  <conditionalFormatting sqref="L13:S13">
    <cfRule type="expression" dxfId="6134" priority="2903">
      <formula>AND(WEEKDAY(L$5)=1)</formula>
    </cfRule>
  </conditionalFormatting>
  <conditionalFormatting sqref="L21:W22 L23:Z23">
    <cfRule type="expression" dxfId="6133" priority="3259" stopIfTrue="1">
      <formula>AND(WEEKDAY(L$5)=1)</formula>
    </cfRule>
  </conditionalFormatting>
  <conditionalFormatting sqref="L18:Z18">
    <cfRule type="expression" dxfId="6132" priority="2889" stopIfTrue="1">
      <formula>AND(WEEKDAY(L$5)=1)</formula>
    </cfRule>
  </conditionalFormatting>
  <conditionalFormatting sqref="M8:P8">
    <cfRule type="expression" dxfId="6131" priority="3229">
      <formula>AND(WEEKDAY(M$5)=1)</formula>
    </cfRule>
  </conditionalFormatting>
  <conditionalFormatting sqref="M12:P12">
    <cfRule type="expression" dxfId="6130" priority="1978" stopIfTrue="1">
      <formula>AND(WEEKDAY(M$5)=1)</formula>
    </cfRule>
  </conditionalFormatting>
  <conditionalFormatting sqref="M18:P20">
    <cfRule type="expression" dxfId="6129" priority="3494" stopIfTrue="1">
      <formula>AND(WEEKDAY(M$5)=1)</formula>
    </cfRule>
  </conditionalFormatting>
  <conditionalFormatting sqref="M11:S12">
    <cfRule type="expression" dxfId="6128" priority="1897" stopIfTrue="1">
      <formula>AND(WEEKDAY(M$5)=1)</formula>
    </cfRule>
  </conditionalFormatting>
  <conditionalFormatting sqref="M15:AA15 J16:W16">
    <cfRule type="expression" dxfId="6127" priority="3578" stopIfTrue="1">
      <formula>AND(WEEKDAY(J$5)=1)</formula>
    </cfRule>
  </conditionalFormatting>
  <conditionalFormatting sqref="N14:N15">
    <cfRule type="expression" dxfId="6126" priority="3508" stopIfTrue="1">
      <formula>AND(WEEKDAY(N$5)=1)</formula>
    </cfRule>
  </conditionalFormatting>
  <conditionalFormatting sqref="N18:O24">
    <cfRule type="expression" dxfId="6125" priority="2030" stopIfTrue="1">
      <formula>AND(WEEKDAY(N$5)=1)</formula>
    </cfRule>
  </conditionalFormatting>
  <conditionalFormatting sqref="O10:O16">
    <cfRule type="expression" dxfId="6124" priority="886" stopIfTrue="1">
      <formula>AND(WEEKDAY(O$5)=1)</formula>
    </cfRule>
  </conditionalFormatting>
  <conditionalFormatting sqref="O13:O15">
    <cfRule type="expression" dxfId="6123" priority="3487" stopIfTrue="1">
      <formula>AND(WEEKDAY(O$5)=1)</formula>
    </cfRule>
  </conditionalFormatting>
  <conditionalFormatting sqref="O17:O20">
    <cfRule type="expression" dxfId="6122" priority="3529" stopIfTrue="1">
      <formula>AND(WEEKDAY(O$5)=1)</formula>
    </cfRule>
  </conditionalFormatting>
  <conditionalFormatting sqref="P11:P24">
    <cfRule type="expression" dxfId="6121" priority="887" stopIfTrue="1">
      <formula>AND(WEEKDAY(P$5)=1)</formula>
    </cfRule>
  </conditionalFormatting>
  <conditionalFormatting sqref="P14:T14">
    <cfRule type="expression" dxfId="6120" priority="3505" stopIfTrue="1">
      <formula>AND(WEEKDAY(P$5)=1)</formula>
    </cfRule>
  </conditionalFormatting>
  <conditionalFormatting sqref="P20:U24">
    <cfRule type="expression" dxfId="6119" priority="3244" stopIfTrue="1">
      <formula>AND(WEEKDAY(P$5)=1)</formula>
    </cfRule>
  </conditionalFormatting>
  <conditionalFormatting sqref="P17:W17 Q18:Y19 K18:L23 Q20 R20:T23 M21:Q23">
    <cfRule type="expression" dxfId="6118" priority="3582" stopIfTrue="1">
      <formula>AND(WEEKDAY(K$5)=1)</formula>
    </cfRule>
  </conditionalFormatting>
  <conditionalFormatting sqref="Q11">
    <cfRule type="expression" dxfId="6117" priority="880" stopIfTrue="1">
      <formula>AND(WEEKDAY(Q$5)=1)</formula>
    </cfRule>
  </conditionalFormatting>
  <conditionalFormatting sqref="Q14:Q17">
    <cfRule type="expression" dxfId="6116" priority="768" stopIfTrue="1">
      <formula>AND(WEEKDAY(Q$5)=1)</formula>
    </cfRule>
  </conditionalFormatting>
  <conditionalFormatting sqref="Q18">
    <cfRule type="expression" dxfId="6115" priority="3542" stopIfTrue="1">
      <formula>AND(WEEKDAY(Q$5)=1)</formula>
    </cfRule>
  </conditionalFormatting>
  <conditionalFormatting sqref="Q8:S9 L10:N10 P10:X10 L11:S11 M12:S12 AA12 J13:M13 Q13:R13">
    <cfRule type="expression" dxfId="6114" priority="3485" stopIfTrue="1">
      <formula>AND(WEEKDAY(J$5)=1)</formula>
    </cfRule>
  </conditionalFormatting>
  <conditionalFormatting sqref="Q13:S14">
    <cfRule type="expression" dxfId="6113" priority="771" stopIfTrue="1">
      <formula>AND(WEEKDAY(Q$5)=1)</formula>
    </cfRule>
  </conditionalFormatting>
  <conditionalFormatting sqref="Q14:T14">
    <cfRule type="expression" dxfId="6112" priority="770" stopIfTrue="1">
      <formula>AND(WEEKDAY(Q$5)=1)</formula>
    </cfRule>
  </conditionalFormatting>
  <conditionalFormatting sqref="Q17:T17">
    <cfRule type="expression" dxfId="6111" priority="2357" stopIfTrue="1">
      <formula>AND(WEEKDAY(Q$5)=1)</formula>
    </cfRule>
  </conditionalFormatting>
  <conditionalFormatting sqref="Q20:T20">
    <cfRule type="expression" dxfId="6110" priority="2434" stopIfTrue="1">
      <formula>AND(WEEKDAY(Q$5)=1)</formula>
    </cfRule>
  </conditionalFormatting>
  <conditionalFormatting sqref="Q17:U17">
    <cfRule type="expression" dxfId="6109" priority="2424" stopIfTrue="1">
      <formula>AND(WEEKDAY(Q$5)=1)</formula>
    </cfRule>
  </conditionalFormatting>
  <conditionalFormatting sqref="Q19:U24">
    <cfRule type="expression" dxfId="6108" priority="3256" stopIfTrue="1">
      <formula>AND(WEEKDAY(Q$5)=1)</formula>
    </cfRule>
  </conditionalFormatting>
  <conditionalFormatting sqref="Q18:Y19">
    <cfRule type="expression" dxfId="6107" priority="3500" stopIfTrue="1">
      <formula>AND(WEEKDAY(Q$5)=1)</formula>
    </cfRule>
  </conditionalFormatting>
  <conditionalFormatting sqref="Q8:Z8 AG8:AH16 L9:Y10 AF9:AF11 AC10:AD11 AC8:AF8 AA8:AB10 L11:AB12 T13:Y13 L14:Y14 AC12:AF19 D8:K24 L17:Z18 L19:Y20 L21:AB22 L23:Z24 Z20 L15:AB16 AA18:AB20 AD20:AF20 AC20:AC24 AD21:AE24 L8 AG18:AG20">
    <cfRule type="expression" dxfId="6106" priority="3479">
      <formula>AND(WEEKDAY(D$5)=1)</formula>
    </cfRule>
  </conditionalFormatting>
  <conditionalFormatting sqref="R18:R20">
    <cfRule type="expression" dxfId="6105" priority="3490" stopIfTrue="1">
      <formula>AND(WEEKDAY(R$5)=1)</formula>
    </cfRule>
  </conditionalFormatting>
  <conditionalFormatting sqref="R16:S20">
    <cfRule type="expression" dxfId="6104" priority="878" stopIfTrue="1">
      <formula>AND(WEEKDAY(R$5)=1)</formula>
    </cfRule>
  </conditionalFormatting>
  <conditionalFormatting sqref="S18:T24">
    <cfRule type="expression" dxfId="6103" priority="2907" stopIfTrue="1">
      <formula>AND(WEEKDAY(S$5)=1)</formula>
    </cfRule>
  </conditionalFormatting>
  <conditionalFormatting sqref="S19:W20">
    <cfRule type="expression" dxfId="6102" priority="3569" stopIfTrue="1">
      <formula>AND(WEEKDAY(S$5)=1)</formula>
    </cfRule>
  </conditionalFormatting>
  <conditionalFormatting sqref="S18:Y18">
    <cfRule type="expression" dxfId="6101" priority="3498" stopIfTrue="1">
      <formula>AND(WEEKDAY(S$5)=1)</formula>
    </cfRule>
  </conditionalFormatting>
  <conditionalFormatting sqref="T11">
    <cfRule type="expression" dxfId="6100" priority="881">
      <formula>AND(WEEKDAY(T$5)=1)</formula>
    </cfRule>
    <cfRule type="expression" dxfId="6099" priority="2777">
      <formula>AND(WEEKDAY(T$5)=1)</formula>
    </cfRule>
  </conditionalFormatting>
  <conditionalFormatting sqref="T11:T14">
    <cfRule type="expression" dxfId="6098" priority="3440" stopIfTrue="1">
      <formula>AND(WEEKDAY(T$5)=1)</formula>
    </cfRule>
  </conditionalFormatting>
  <conditionalFormatting sqref="T14">
    <cfRule type="expression" dxfId="6097" priority="769">
      <formula>AND(WEEKDAY(T$5)=1)</formula>
    </cfRule>
  </conditionalFormatting>
  <conditionalFormatting sqref="T14:T15">
    <cfRule type="expression" dxfId="6096" priority="863">
      <formula>AND(WEEKDAY(T$5)=1)</formula>
    </cfRule>
  </conditionalFormatting>
  <conditionalFormatting sqref="T16">
    <cfRule type="expression" dxfId="6095" priority="877" stopIfTrue="1">
      <formula>AND(WEEKDAY(T$5)=1)</formula>
    </cfRule>
  </conditionalFormatting>
  <conditionalFormatting sqref="T17">
    <cfRule type="expression" dxfId="6094" priority="2423">
      <formula>AND(WEEKDAY(T$5)=1)</formula>
    </cfRule>
  </conditionalFormatting>
  <conditionalFormatting sqref="T20">
    <cfRule type="expression" dxfId="6093" priority="2437">
      <formula>AND(WEEKDAY(T$5)=1)</formula>
    </cfRule>
  </conditionalFormatting>
  <conditionalFormatting sqref="T10:AD10">
    <cfRule type="expression" dxfId="6092" priority="2882" stopIfTrue="1">
      <formula>AND(WEEKDAY(T$5)=1)</formula>
    </cfRule>
  </conditionalFormatting>
  <conditionalFormatting sqref="U8">
    <cfRule type="expression" dxfId="6091" priority="3468" stopIfTrue="1">
      <formula>AND(WEEKDAY(U$5)=1)</formula>
    </cfRule>
  </conditionalFormatting>
  <conditionalFormatting sqref="U12">
    <cfRule type="expression" dxfId="6090" priority="3488" stopIfTrue="1">
      <formula>AND(WEEKDAY(U$5)=1)</formula>
    </cfRule>
  </conditionalFormatting>
  <conditionalFormatting sqref="U14:U15">
    <cfRule type="expression" dxfId="6089" priority="3507" stopIfTrue="1">
      <formula>AND(WEEKDAY(U$5)=1)</formula>
    </cfRule>
  </conditionalFormatting>
  <conditionalFormatting sqref="U11:W13">
    <cfRule type="expression" dxfId="6088" priority="3336" stopIfTrue="1">
      <formula>AND(WEEKDAY(U$5)=1)</formula>
    </cfRule>
  </conditionalFormatting>
  <conditionalFormatting sqref="U21:W23">
    <cfRule type="expression" dxfId="6087" priority="3342" stopIfTrue="1">
      <formula>AND(WEEKDAY(U$5)=1)</formula>
    </cfRule>
  </conditionalFormatting>
  <conditionalFormatting sqref="U9:Z9">
    <cfRule type="expression" dxfId="6086" priority="2886" stopIfTrue="1">
      <formula>AND(WEEKDAY(U$5)=1)</formula>
    </cfRule>
  </conditionalFormatting>
  <conditionalFormatting sqref="V15">
    <cfRule type="expression" dxfId="6085" priority="1243" stopIfTrue="1">
      <formula>AND(WEEKDAY(V$5)=1)</formula>
    </cfRule>
  </conditionalFormatting>
  <conditionalFormatting sqref="V17:V20">
    <cfRule type="expression" dxfId="6084" priority="3378" stopIfTrue="1">
      <formula>AND(WEEKDAY(V$5)=1)</formula>
    </cfRule>
  </conditionalFormatting>
  <conditionalFormatting sqref="V21:W22 V23:Z24 D20:D24">
    <cfRule type="expression" dxfId="6083" priority="3261">
      <formula>AND(WEEKDAY(D$5)=1)</formula>
    </cfRule>
  </conditionalFormatting>
  <conditionalFormatting sqref="V14:Y14 AA18 G18:G19 I16:I17 AC18:AE19 U18:Y19 V8:Z8 AA8:AA9 AE17:AF17 D17:H17 T17:W17 V15:Z15 D9:E9 D10 AB15:AC15 U16:W16">
    <cfRule type="expression" dxfId="6082" priority="3562">
      <formula>AND(WEEKDAY(D$5)=1)</formula>
    </cfRule>
  </conditionalFormatting>
  <conditionalFormatting sqref="V14:Y14">
    <cfRule type="expression" dxfId="6081" priority="3555" stopIfTrue="1">
      <formula>AND(WEEKDAY(V$5)=1)</formula>
    </cfRule>
  </conditionalFormatting>
  <conditionalFormatting sqref="V23:AB24">
    <cfRule type="expression" dxfId="6080" priority="2988">
      <formula>AND(WEEKDAY(V$5)=1)</formula>
    </cfRule>
  </conditionalFormatting>
  <conditionalFormatting sqref="V12:AF12">
    <cfRule type="expression" dxfId="6079" priority="3436" stopIfTrue="1">
      <formula>AND(WEEKDAY(V$5)=1)</formula>
    </cfRule>
  </conditionalFormatting>
  <conditionalFormatting sqref="W17:Z17">
    <cfRule type="expression" dxfId="6078" priority="1658" stopIfTrue="1">
      <formula>AND(WEEKDAY(W$5)=1)</formula>
    </cfRule>
  </conditionalFormatting>
  <conditionalFormatting sqref="X11">
    <cfRule type="expression" dxfId="6077" priority="1671" stopIfTrue="1">
      <formula>AND(WEEKDAY(X$5)=1)</formula>
    </cfRule>
  </conditionalFormatting>
  <conditionalFormatting sqref="X13:Y13">
    <cfRule type="expression" dxfId="6076" priority="1683" stopIfTrue="1">
      <formula>AND(WEEKDAY(X$5)=1)</formula>
    </cfRule>
  </conditionalFormatting>
  <conditionalFormatting sqref="X13:Z13">
    <cfRule type="expression" dxfId="6075" priority="1674" stopIfTrue="1">
      <formula>AND(WEEKDAY(X$5)=1)</formula>
    </cfRule>
    <cfRule type="expression" dxfId="6074" priority="1676">
      <formula>AND(WEEKDAY(X$5)=1)</formula>
    </cfRule>
  </conditionalFormatting>
  <conditionalFormatting sqref="X17:Z17">
    <cfRule type="expression" dxfId="6073" priority="1653">
      <formula>AND(WEEKDAY(X$5)=1)</formula>
    </cfRule>
    <cfRule type="expression" dxfId="6072" priority="1655">
      <formula>AND(WEEKDAY(X$5)=1)</formula>
    </cfRule>
    <cfRule type="expression" dxfId="6071" priority="1654" stopIfTrue="1">
      <formula>AND(WEEKDAY(X$5)=1)</formula>
    </cfRule>
    <cfRule type="expression" dxfId="6070" priority="1644" stopIfTrue="1">
      <formula>AND(WEEKDAY(X$5)=1)</formula>
    </cfRule>
  </conditionalFormatting>
  <conditionalFormatting sqref="X23:Z24 W19:Y20">
    <cfRule type="expression" dxfId="6069" priority="3330" stopIfTrue="1">
      <formula>AND(WEEKDAY(W$5)=1)</formula>
    </cfRule>
  </conditionalFormatting>
  <conditionalFormatting sqref="X11:AA11">
    <cfRule type="expression" dxfId="6068" priority="1670">
      <formula>AND(WEEKDAY(X$5)=1)</formula>
    </cfRule>
  </conditionalFormatting>
  <conditionalFormatting sqref="X21:AA22">
    <cfRule type="expression" dxfId="6067" priority="1642">
      <formula>AND(WEEKDAY(X$5)=1)</formula>
    </cfRule>
  </conditionalFormatting>
  <conditionalFormatting sqref="X17:AB17">
    <cfRule type="expression" dxfId="6066" priority="1649" stopIfTrue="1">
      <formula>AND(WEEKDAY(X$5)=1)</formula>
    </cfRule>
  </conditionalFormatting>
  <conditionalFormatting sqref="X21:AB22">
    <cfRule type="expression" dxfId="6065" priority="1636" stopIfTrue="1">
      <formula>AND(WEEKDAY(X$5)=1)</formula>
    </cfRule>
  </conditionalFormatting>
  <conditionalFormatting sqref="X11:AC11">
    <cfRule type="expression" dxfId="6064" priority="1664" stopIfTrue="1">
      <formula>AND(WEEKDAY(X$5)=1)</formula>
    </cfRule>
  </conditionalFormatting>
  <conditionalFormatting sqref="X16:AD16">
    <cfRule type="expression" dxfId="6063" priority="3293" stopIfTrue="1">
      <formula>AND(WEEKDAY(X$5)=1)</formula>
    </cfRule>
  </conditionalFormatting>
  <conditionalFormatting sqref="Y14:Z14">
    <cfRule type="expression" dxfId="6062" priority="2898" stopIfTrue="1">
      <formula>AND(WEEKDAY(Y$5)=1)</formula>
    </cfRule>
  </conditionalFormatting>
  <conditionalFormatting sqref="Y16:Z16">
    <cfRule type="expression" dxfId="6061" priority="3292">
      <formula>AND(WEEKDAY(Y$5)=1)</formula>
    </cfRule>
  </conditionalFormatting>
  <conditionalFormatting sqref="Y17:Z17">
    <cfRule type="expression" dxfId="6060" priority="1656" stopIfTrue="1">
      <formula>AND(WEEKDAY(Y$5)=1)</formula>
    </cfRule>
    <cfRule type="expression" dxfId="6059" priority="1657">
      <formula>AND(WEEKDAY(Y$5)=1)</formula>
    </cfRule>
  </conditionalFormatting>
  <conditionalFormatting sqref="Y23:Z23">
    <cfRule type="expression" dxfId="6058" priority="3306">
      <formula>AND(WEEKDAY(Y$5)=1)</formula>
    </cfRule>
    <cfRule type="expression" dxfId="6057" priority="2914">
      <formula>AND(WEEKDAY(Y$5)=1)</formula>
    </cfRule>
    <cfRule type="expression" dxfId="6056" priority="3305" stopIfTrue="1">
      <formula>AND(WEEKDAY(Y$5)=1)</formula>
    </cfRule>
  </conditionalFormatting>
  <conditionalFormatting sqref="Y23:Z24">
    <cfRule type="expression" dxfId="6055" priority="2913" stopIfTrue="1">
      <formula>AND(WEEKDAY(Y$5)=1)</formula>
    </cfRule>
  </conditionalFormatting>
  <conditionalFormatting sqref="Y24:Z24">
    <cfRule type="expression" dxfId="6054" priority="2973">
      <formula>AND(WEEKDAY(Y$5)=1)</formula>
    </cfRule>
  </conditionalFormatting>
  <conditionalFormatting sqref="Y16:AB16">
    <cfRule type="expression" dxfId="6053" priority="3290" stopIfTrue="1">
      <formula>AND(WEEKDAY(Y$5)=1)</formula>
    </cfRule>
  </conditionalFormatting>
  <conditionalFormatting sqref="Y17:AB17">
    <cfRule type="expression" dxfId="6052" priority="1647">
      <formula>AND(WEEKDAY(Y$5)=1)</formula>
    </cfRule>
  </conditionalFormatting>
  <conditionalFormatting sqref="Y20:AB20">
    <cfRule type="expression" dxfId="6051" priority="2946">
      <formula>AND(WEEKDAY(Y$5)=1)</formula>
    </cfRule>
  </conditionalFormatting>
  <conditionalFormatting sqref="Z9">
    <cfRule type="expression" dxfId="6050" priority="2887">
      <formula>AND(WEEKDAY(Z$5)=1)</formula>
    </cfRule>
  </conditionalFormatting>
  <conditionalFormatting sqref="Z9:Z10">
    <cfRule type="expression" dxfId="6049" priority="2884">
      <formula>AND(WEEKDAY(Z$5)=1)</formula>
    </cfRule>
  </conditionalFormatting>
  <conditionalFormatting sqref="Z13">
    <cfRule type="expression" dxfId="6048" priority="1672" stopIfTrue="1">
      <formula>AND(WEEKDAY(Z$5)=1)</formula>
    </cfRule>
    <cfRule type="expression" dxfId="6047" priority="1673">
      <formula>AND(WEEKDAY(Z$5)=1)</formula>
    </cfRule>
  </conditionalFormatting>
  <conditionalFormatting sqref="Z14">
    <cfRule type="expression" dxfId="6046" priority="2899">
      <formula>AND(WEEKDAY(Z$5)=1)</formula>
    </cfRule>
  </conditionalFormatting>
  <conditionalFormatting sqref="Z18">
    <cfRule type="expression" dxfId="6045" priority="2888">
      <formula>AND(WEEKDAY(Z$5)=1)</formula>
    </cfRule>
  </conditionalFormatting>
  <conditionalFormatting sqref="Z19:Z20">
    <cfRule type="expression" dxfId="6044" priority="3190">
      <formula>AND(WEEKDAY(Z$5)=1)</formula>
    </cfRule>
    <cfRule type="expression" dxfId="6043" priority="3188" stopIfTrue="1">
      <formula>AND(WEEKDAY(Z$5)=1)</formula>
    </cfRule>
    <cfRule type="expression" dxfId="6042" priority="3187">
      <formula>AND(WEEKDAY(Z$5)=1)</formula>
    </cfRule>
    <cfRule type="expression" dxfId="6041" priority="3186" stopIfTrue="1">
      <formula>AND(WEEKDAY(Z$5)=1)</formula>
    </cfRule>
  </conditionalFormatting>
  <conditionalFormatting sqref="Z20">
    <cfRule type="expression" dxfId="6040" priority="3332" stopIfTrue="1">
      <formula>AND(WEEKDAY(Z$5)=1)</formula>
    </cfRule>
  </conditionalFormatting>
  <conditionalFormatting sqref="AA13:AA14">
    <cfRule type="expression" dxfId="6039" priority="3629">
      <formula>AND(WEEKDAY(AB$5)=1)</formula>
    </cfRule>
    <cfRule type="expression" dxfId="6038" priority="3429" stopIfTrue="1">
      <formula>AND(WEEKDAY(AB$5)=1)</formula>
    </cfRule>
  </conditionalFormatting>
  <conditionalFormatting sqref="AA18:AA19">
    <cfRule type="expression" dxfId="6037" priority="3544" stopIfTrue="1">
      <formula>AND(WEEKDAY(AA$5)=1)</formula>
    </cfRule>
  </conditionalFormatting>
  <conditionalFormatting sqref="AA23:AB24 AA18:AB20">
    <cfRule type="expression" dxfId="6036" priority="2989" stopIfTrue="1">
      <formula>AND(WEEKDAY(AA$5)=1)</formula>
    </cfRule>
  </conditionalFormatting>
  <conditionalFormatting sqref="AB9:AB11">
    <cfRule type="expression" dxfId="6035" priority="1665" stopIfTrue="1">
      <formula>AND(WEEKDAY(AB$5)=1)</formula>
    </cfRule>
  </conditionalFormatting>
  <conditionalFormatting sqref="AB13:AB14">
    <cfRule type="expression" dxfId="6034" priority="2893" stopIfTrue="1">
      <formula>AND(WEEKDAY(AB$5)=1)</formula>
    </cfRule>
    <cfRule type="expression" dxfId="6033" priority="2897">
      <formula>AND(WEEKDAY(AB$5)=1)</formula>
    </cfRule>
  </conditionalFormatting>
  <conditionalFormatting sqref="AB16">
    <cfRule type="expression" dxfId="6032" priority="3547" stopIfTrue="1">
      <formula>AND(WEEKDAY(AB$5)=1)</formula>
    </cfRule>
  </conditionalFormatting>
  <conditionalFormatting sqref="AB18:AB20">
    <cfRule type="expression" dxfId="6031" priority="3493" stopIfTrue="1">
      <formula>AND(WEEKDAY(AB$5)=1)</formula>
    </cfRule>
  </conditionalFormatting>
  <conditionalFormatting sqref="AB18:AD18">
    <cfRule type="expression" dxfId="6030" priority="2944" stopIfTrue="1">
      <formula>AND(WEEKDAY(AB$5)=1)</formula>
    </cfRule>
  </conditionalFormatting>
  <conditionalFormatting sqref="AB19:AD19">
    <cfRule type="expression" dxfId="6029" priority="3273" stopIfTrue="1">
      <formula>AND(WEEKDAY(AB$5)=1)</formula>
    </cfRule>
  </conditionalFormatting>
  <conditionalFormatting sqref="AB8:AG8">
    <cfRule type="expression" dxfId="6028" priority="3447" stopIfTrue="1">
      <formula>AND(WEEKDAY(AB$5)=1)</formula>
    </cfRule>
  </conditionalFormatting>
  <conditionalFormatting sqref="AC9">
    <cfRule type="expression" dxfId="6027" priority="3171" stopIfTrue="1">
      <formula>AND(WEEKDAY(AC$5)=1)</formula>
    </cfRule>
  </conditionalFormatting>
  <conditionalFormatting sqref="AC16:AC19">
    <cfRule type="expression" dxfId="6026" priority="3275" stopIfTrue="1">
      <formula>AND(WEEKDAY(AC$5)=1)</formula>
    </cfRule>
  </conditionalFormatting>
  <conditionalFormatting sqref="AC19:AC20">
    <cfRule type="expression" dxfId="6025" priority="3177">
      <formula>AND(WEEKDAY(AC$5)=1)</formula>
    </cfRule>
  </conditionalFormatting>
  <conditionalFormatting sqref="AC9:AD9">
    <cfRule type="expression" dxfId="6024" priority="3173" stopIfTrue="1">
      <formula>AND(WEEKDAY(AC$5)=1)</formula>
    </cfRule>
    <cfRule type="expression" dxfId="6023" priority="3174">
      <formula>AND(WEEKDAY(AC$5)=1)</formula>
    </cfRule>
    <cfRule type="expression" dxfId="6022" priority="3172">
      <formula>AND(WEEKDAY(AC$5)=1)</formula>
    </cfRule>
  </conditionalFormatting>
  <conditionalFormatting sqref="AC11:AD11">
    <cfRule type="expression" dxfId="6021" priority="3180">
      <formula>AND(WEEKDAY(AC$5)=1)</formula>
    </cfRule>
  </conditionalFormatting>
  <conditionalFormatting sqref="AC14:AD14">
    <cfRule type="expression" dxfId="6020" priority="3288">
      <formula>AND(WEEKDAY(AC$5)=1)</formula>
    </cfRule>
  </conditionalFormatting>
  <conditionalFormatting sqref="AC17:AD17">
    <cfRule type="expression" dxfId="6019" priority="3526" stopIfTrue="1">
      <formula>AND(WEEKDAY(AC$5)=1)</formula>
    </cfRule>
  </conditionalFormatting>
  <conditionalFormatting sqref="AC18:AE19">
    <cfRule type="expression" dxfId="6018" priority="3521" stopIfTrue="1">
      <formula>AND(WEEKDAY(AC$5)=1)</formula>
    </cfRule>
  </conditionalFormatting>
  <conditionalFormatting sqref="AC18:AE20">
    <cfRule type="expression" dxfId="6017" priority="2943" stopIfTrue="1">
      <formula>AND(WEEKDAY(AC$5)=1)</formula>
    </cfRule>
  </conditionalFormatting>
  <conditionalFormatting sqref="AC18:AE24">
    <cfRule type="expression" dxfId="6016" priority="3269" stopIfTrue="1">
      <formula>AND(WEEKDAY(AC$5)=1)</formula>
    </cfRule>
  </conditionalFormatting>
  <conditionalFormatting sqref="AC13:AG14">
    <cfRule type="expression" dxfId="6015" priority="3268" stopIfTrue="1">
      <formula>AND(WEEKDAY(AC$5)=1)</formula>
    </cfRule>
  </conditionalFormatting>
  <conditionalFormatting sqref="AC14:AG14">
    <cfRule type="expression" dxfId="6014" priority="3517" stopIfTrue="1">
      <formula>AND(WEEKDAY(AC$5)=1)</formula>
    </cfRule>
  </conditionalFormatting>
  <conditionalFormatting sqref="AD15">
    <cfRule type="expression" dxfId="6013" priority="3530" stopIfTrue="1">
      <formula>AND(WEEKDAY(AD$5)=1)</formula>
    </cfRule>
  </conditionalFormatting>
  <conditionalFormatting sqref="AD26">
    <cfRule type="expression" dxfId="6012" priority="3593" stopIfTrue="1">
      <formula>AND(WEEKDAY(AD$5)=1)</formula>
    </cfRule>
  </conditionalFormatting>
  <conditionalFormatting sqref="AD21:AE24">
    <cfRule type="expression" dxfId="6011" priority="2922">
      <formula>AND(WEEKDAY(AD$5)=1)</formula>
    </cfRule>
  </conditionalFormatting>
  <conditionalFormatting sqref="AD17:AF17">
    <cfRule type="expression" dxfId="6010" priority="3386" stopIfTrue="1">
      <formula>AND(WEEKDAY(AD$5)=1)</formula>
    </cfRule>
  </conditionalFormatting>
  <conditionalFormatting sqref="AD20:AG24">
    <cfRule type="expression" dxfId="6009" priority="2985" stopIfTrue="1">
      <formula>AND(WEEKDAY(AD$5)=1)</formula>
    </cfRule>
  </conditionalFormatting>
  <conditionalFormatting sqref="AE9">
    <cfRule type="expression" dxfId="6008" priority="2999">
      <formula>AND(WEEKDAY(AE$5)=1)</formula>
    </cfRule>
    <cfRule type="expression" dxfId="6007" priority="2998" stopIfTrue="1">
      <formula>AND(WEEKDAY(AE$5)=1)</formula>
    </cfRule>
    <cfRule type="expression" dxfId="6006" priority="2996">
      <formula>AND(WEEKDAY(AE$5)=1)</formula>
    </cfRule>
  </conditionalFormatting>
  <conditionalFormatting sqref="AE9:AE10">
    <cfRule type="expression" dxfId="6005" priority="2993" stopIfTrue="1">
      <formula>AND(WEEKDAY(AE$5)=1)</formula>
    </cfRule>
  </conditionalFormatting>
  <conditionalFormatting sqref="AE10">
    <cfRule type="expression" dxfId="6004" priority="2992">
      <formula>AND(WEEKDAY(AE$5)=1)</formula>
    </cfRule>
  </conditionalFormatting>
  <conditionalFormatting sqref="AE9:AG9">
    <cfRule type="expression" dxfId="6003" priority="3001">
      <formula>AND(WEEKDAY(AE$5)=1)</formula>
    </cfRule>
  </conditionalFormatting>
  <conditionalFormatting sqref="AE14:AG14">
    <cfRule type="expression" dxfId="6002" priority="3267">
      <formula>AND(WEEKDAY(AE$5)=1)</formula>
    </cfRule>
  </conditionalFormatting>
  <conditionalFormatting sqref="AE9:AH9">
    <cfRule type="expression" dxfId="6001" priority="3000" stopIfTrue="1">
      <formula>AND(WEEKDAY(AE$5)=1)</formula>
    </cfRule>
  </conditionalFormatting>
  <conditionalFormatting sqref="AE14:AH14">
    <cfRule type="expression" dxfId="6000" priority="3263" stopIfTrue="1">
      <formula>AND(WEEKDAY(AE$5)=1)</formula>
    </cfRule>
  </conditionalFormatting>
  <conditionalFormatting sqref="AF10:AF11 AG10:AG12 AC11:AD11 T8:T9">
    <cfRule type="expression" dxfId="5999" priority="3478" stopIfTrue="1">
      <formula>AND(WEEKDAY(T$5)=1)</formula>
    </cfRule>
  </conditionalFormatting>
  <conditionalFormatting sqref="AF9:AG9">
    <cfRule type="expression" dxfId="5998" priority="3145" stopIfTrue="1">
      <formula>AND(WEEKDAY(AF$5)=1)</formula>
    </cfRule>
    <cfRule type="expression" dxfId="5997" priority="3144">
      <formula>AND(WEEKDAY(AF$5)=1)</formula>
    </cfRule>
    <cfRule type="expression" dxfId="5996" priority="3143" stopIfTrue="1">
      <formula>AND(WEEKDAY(AF$5)=1)</formula>
    </cfRule>
  </conditionalFormatting>
  <conditionalFormatting sqref="AF11:AG11">
    <cfRule type="expression" dxfId="5995" priority="3153">
      <formula>AND(WEEKDAY(AF$5)=1)</formula>
    </cfRule>
    <cfRule type="expression" dxfId="5994" priority="3270" stopIfTrue="1">
      <formula>AND(WEEKDAY(AF$5)=1)</formula>
    </cfRule>
    <cfRule type="expression" dxfId="5993" priority="3271">
      <formula>AND(WEEKDAY(AF$5)=1)</formula>
    </cfRule>
  </conditionalFormatting>
  <conditionalFormatting sqref="AF18:AG18">
    <cfRule type="expression" dxfId="5992" priority="2929" stopIfTrue="1">
      <formula>AND(WEEKDAY(AF$5)=1)</formula>
    </cfRule>
    <cfRule type="expression" dxfId="5991" priority="2928">
      <formula>AND(WEEKDAY(AF$5)=1)</formula>
    </cfRule>
  </conditionalFormatting>
  <conditionalFormatting sqref="AF18:AG19">
    <cfRule type="expression" dxfId="5990" priority="2931" stopIfTrue="1">
      <formula>AND(WEEKDAY(AF$5)=1)</formula>
    </cfRule>
  </conditionalFormatting>
  <conditionalFormatting sqref="AF18:AG24">
    <cfRule type="expression" dxfId="5989" priority="2930">
      <formula>AND(WEEKDAY(AF$5)=1)</formula>
    </cfRule>
  </conditionalFormatting>
  <conditionalFormatting sqref="AF19:AG19">
    <cfRule type="expression" dxfId="5988" priority="3148">
      <formula>AND(WEEKDAY(AF$5)=1)</formula>
    </cfRule>
  </conditionalFormatting>
  <conditionalFormatting sqref="AF19:AG20">
    <cfRule type="expression" dxfId="5987" priority="3149" stopIfTrue="1">
      <formula>AND(WEEKDAY(AF$5)=1)</formula>
    </cfRule>
  </conditionalFormatting>
  <conditionalFormatting sqref="AF11:AH11">
    <cfRule type="expression" dxfId="5986" priority="3150" stopIfTrue="1">
      <formula>AND(WEEKDAY(AF$5)=1)</formula>
    </cfRule>
  </conditionalFormatting>
  <conditionalFormatting sqref="AG17:AH17">
    <cfRule type="expression" dxfId="5985" priority="2891">
      <formula>AND(WEEKDAY(AG$5)=1)</formula>
    </cfRule>
  </conditionalFormatting>
  <conditionalFormatting sqref="AH18:AH24">
    <cfRule type="expression" dxfId="5984" priority="3264">
      <formula>AND(WEEKDAY(AH$5)=1)</formula>
    </cfRule>
  </conditionalFormatting>
  <conditionalFormatting sqref="AH20:AH26">
    <cfRule type="expression" dxfId="5983" priority="3262" stopIfTrue="1">
      <formula>AND(WEEKDAY(AH$5)=1)</formula>
    </cfRule>
  </conditionalFormatting>
  <conditionalFormatting sqref="AI8:AK25 AN8:AN26">
    <cfRule type="cellIs" dxfId="5982" priority="3628" stopIfTrue="1" operator="equal">
      <formula>0</formula>
    </cfRule>
  </conditionalFormatting>
  <dataValidations count="2">
    <dataValidation type="list" allowBlank="1" showInputMessage="1" showErrorMessage="1" sqref="Y12:Z12 E25:AC25 AE25:AH25 X12:X20 Y13:Y20 Z13:Z16 AC18:AC24 AD18:AD26 AE8:AE10 AE12:AE24 X21:AB24 AF8:AH24 AA12:AB16 AC8:AD17 X8:AB11 Z17:AB20 D8:W24" xr:uid="{00000000-0002-0000-4800-000000000000}">
      <formula1>"ヤ,2早,3早,2オ,3オ,2－,3－,－,日,有,2,3,事,ﾍﾙ,ｹｱ,6:00,6:30,7:00,8:30,8:00,10:00,研"</formula1>
    </dataValidation>
    <dataValidation type="list" allowBlank="1" showInputMessage="1" showErrorMessage="1" sqref="AH26" xr:uid="{00000000-0002-0000-48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W45"/>
  <sheetViews>
    <sheetView workbookViewId="0">
      <selection activeCell="V15" sqref="V15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45078</v>
      </c>
      <c r="E5" s="11">
        <f>DATE($A$1,$D$2,2)</f>
        <v>45079</v>
      </c>
      <c r="F5" s="11">
        <f>DATE($A$1,$D$2,3)</f>
        <v>45080</v>
      </c>
      <c r="G5" s="11">
        <f>DATE($A$1,$D$2,4)</f>
        <v>45081</v>
      </c>
      <c r="H5" s="11">
        <f>DATE($A$1,$D$2,5)</f>
        <v>45082</v>
      </c>
      <c r="I5" s="11">
        <f>DATE($A$1,$D$2,6)</f>
        <v>45083</v>
      </c>
      <c r="J5" s="11">
        <f>DATE($A$1,$D$2,7)</f>
        <v>45084</v>
      </c>
      <c r="K5" s="11">
        <f>DATE($A$1,$D$2,8)</f>
        <v>45085</v>
      </c>
      <c r="L5" s="11">
        <f>DATE($A$1,$D$2,9)</f>
        <v>45086</v>
      </c>
      <c r="M5" s="11">
        <f>DATE($A$1,$D$2,10)</f>
        <v>45087</v>
      </c>
      <c r="N5" s="56">
        <f>DATE($A$1,$D$2,11)</f>
        <v>45088</v>
      </c>
      <c r="O5" s="11">
        <f>DATE($A$1,$D$2,12)</f>
        <v>45089</v>
      </c>
      <c r="P5" s="11">
        <f>DATE($A$1,$D$2,13)</f>
        <v>45090</v>
      </c>
      <c r="Q5" s="11">
        <f>DATE($A$1,$D$2,14)</f>
        <v>45091</v>
      </c>
      <c r="R5" s="11">
        <f>DATE($A$1,$D$2,15)</f>
        <v>45092</v>
      </c>
      <c r="S5" s="11">
        <f>DATE($A$1,$D$2,16)</f>
        <v>45093</v>
      </c>
      <c r="T5" s="11">
        <f>DATE($A$1,$D$2,17)</f>
        <v>45094</v>
      </c>
      <c r="U5" s="11">
        <f>DATE($A$1,$D$2,18)</f>
        <v>45095</v>
      </c>
      <c r="V5" s="11">
        <f>DATE($A$1,$D$2,19)</f>
        <v>45096</v>
      </c>
      <c r="W5" s="11">
        <f>DATE($A$1,$D$2,20)</f>
        <v>45097</v>
      </c>
      <c r="X5" s="11">
        <f>DATE($A$1,$D$2,21)</f>
        <v>45098</v>
      </c>
      <c r="Y5" s="87">
        <f>DATE($A$1,$D$2,22)</f>
        <v>45099</v>
      </c>
      <c r="Z5" s="87">
        <f>DATE($A$1,$D$2,23)</f>
        <v>45100</v>
      </c>
      <c r="AA5" s="87">
        <f>DATE($A$1,$D$2,24)</f>
        <v>45101</v>
      </c>
      <c r="AB5" s="87">
        <f>DATE($A$1,$D$2,25)</f>
        <v>45102</v>
      </c>
      <c r="AC5" s="87">
        <f>DATE($A$1,$D$2,26)</f>
        <v>45103</v>
      </c>
      <c r="AD5" s="87">
        <f>DATE($A$1,$D$2,27)</f>
        <v>45104</v>
      </c>
      <c r="AE5" s="87">
        <f>DATE($A$1,$D$2,28)</f>
        <v>45105</v>
      </c>
      <c r="AF5" s="88">
        <f>DATE($A$1,$D$2,29)</f>
        <v>45106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45078</v>
      </c>
      <c r="E6" s="132">
        <f t="shared" si="0"/>
        <v>45079</v>
      </c>
      <c r="F6" s="159">
        <f t="shared" si="0"/>
        <v>45080</v>
      </c>
      <c r="G6" s="212">
        <f t="shared" si="0"/>
        <v>45081</v>
      </c>
      <c r="H6" s="159">
        <f t="shared" si="0"/>
        <v>45082</v>
      </c>
      <c r="I6" s="132">
        <f t="shared" si="0"/>
        <v>45083</v>
      </c>
      <c r="J6" s="132">
        <f t="shared" si="0"/>
        <v>45084</v>
      </c>
      <c r="K6" s="132">
        <f t="shared" si="0"/>
        <v>45085</v>
      </c>
      <c r="L6" s="132">
        <f t="shared" si="0"/>
        <v>45086</v>
      </c>
      <c r="M6" s="132">
        <f t="shared" si="0"/>
        <v>45087</v>
      </c>
      <c r="N6" s="262">
        <f t="shared" si="0"/>
        <v>45088</v>
      </c>
      <c r="O6" s="132">
        <f t="shared" si="0"/>
        <v>45089</v>
      </c>
      <c r="P6" s="132">
        <f t="shared" si="0"/>
        <v>45090</v>
      </c>
      <c r="Q6" s="132">
        <f t="shared" si="0"/>
        <v>45091</v>
      </c>
      <c r="R6" s="132">
        <f t="shared" si="0"/>
        <v>45092</v>
      </c>
      <c r="S6" s="132">
        <f t="shared" si="0"/>
        <v>45093</v>
      </c>
      <c r="T6" s="132">
        <f t="shared" si="0"/>
        <v>45094</v>
      </c>
      <c r="U6" s="132">
        <f t="shared" si="0"/>
        <v>45095</v>
      </c>
      <c r="V6" s="132">
        <f t="shared" si="0"/>
        <v>45096</v>
      </c>
      <c r="W6" s="132">
        <f t="shared" si="0"/>
        <v>45097</v>
      </c>
      <c r="X6" s="132">
        <f t="shared" si="0"/>
        <v>45098</v>
      </c>
      <c r="Y6" s="132">
        <f t="shared" si="0"/>
        <v>45099</v>
      </c>
      <c r="Z6" s="132">
        <f t="shared" si="0"/>
        <v>45100</v>
      </c>
      <c r="AA6" s="132">
        <f t="shared" si="0"/>
        <v>45101</v>
      </c>
      <c r="AB6" s="132">
        <f t="shared" si="0"/>
        <v>45102</v>
      </c>
      <c r="AC6" s="132">
        <f t="shared" si="0"/>
        <v>45103</v>
      </c>
      <c r="AD6" s="132">
        <f t="shared" si="0"/>
        <v>45104</v>
      </c>
      <c r="AE6" s="132">
        <f t="shared" si="0"/>
        <v>45105</v>
      </c>
      <c r="AF6" s="132">
        <f t="shared" si="0"/>
        <v>45106</v>
      </c>
      <c r="AG6" s="132">
        <v>30</v>
      </c>
      <c r="AH6" s="132"/>
      <c r="AI6" s="92"/>
      <c r="AJ6" s="93"/>
      <c r="AK6" s="94"/>
      <c r="AL6" s="1267"/>
    </row>
    <row r="7" spans="1:49" ht="14">
      <c r="A7" s="1254"/>
      <c r="B7" s="1255"/>
      <c r="C7" s="15"/>
      <c r="D7" s="134" t="str">
        <f t="shared" ref="D7:AF7" si="1">IF(D6="","",CHOOSE(WEEKDAY(D6,1),"日","月","火","水","木","金","土"))</f>
        <v>木</v>
      </c>
      <c r="E7" s="134" t="str">
        <f t="shared" si="1"/>
        <v>金</v>
      </c>
      <c r="F7" s="160" t="str">
        <f t="shared" si="1"/>
        <v>土</v>
      </c>
      <c r="G7" s="146" t="str">
        <f t="shared" si="1"/>
        <v>日</v>
      </c>
      <c r="H7" s="134" t="str">
        <f t="shared" si="1"/>
        <v>月</v>
      </c>
      <c r="I7" s="134" t="str">
        <f t="shared" si="1"/>
        <v>火</v>
      </c>
      <c r="J7" s="134" t="str">
        <f t="shared" si="1"/>
        <v>水</v>
      </c>
      <c r="K7" s="134" t="str">
        <f t="shared" si="1"/>
        <v>木</v>
      </c>
      <c r="L7" s="160" t="str">
        <f t="shared" si="1"/>
        <v>金</v>
      </c>
      <c r="M7" s="134" t="str">
        <f t="shared" si="1"/>
        <v>土</v>
      </c>
      <c r="N7" s="161" t="str">
        <f t="shared" si="1"/>
        <v>日</v>
      </c>
      <c r="O7" s="134" t="str">
        <f t="shared" si="1"/>
        <v>月</v>
      </c>
      <c r="P7" s="134" t="str">
        <f t="shared" si="1"/>
        <v>火</v>
      </c>
      <c r="Q7" s="160" t="str">
        <f t="shared" si="1"/>
        <v>水</v>
      </c>
      <c r="R7" s="160" t="str">
        <f t="shared" si="1"/>
        <v>木</v>
      </c>
      <c r="S7" s="160" t="str">
        <f t="shared" si="1"/>
        <v>金</v>
      </c>
      <c r="T7" s="160" t="str">
        <f t="shared" si="1"/>
        <v>土</v>
      </c>
      <c r="U7" s="161" t="str">
        <f t="shared" si="1"/>
        <v>日</v>
      </c>
      <c r="V7" s="134" t="str">
        <f t="shared" si="1"/>
        <v>月</v>
      </c>
      <c r="W7" s="134" t="str">
        <f t="shared" si="1"/>
        <v>火</v>
      </c>
      <c r="X7" s="134" t="str">
        <f t="shared" si="1"/>
        <v>水</v>
      </c>
      <c r="Y7" s="134" t="str">
        <f t="shared" si="1"/>
        <v>木</v>
      </c>
      <c r="Z7" s="134" t="str">
        <f t="shared" si="1"/>
        <v>金</v>
      </c>
      <c r="AA7" s="134" t="str">
        <f t="shared" si="1"/>
        <v>土</v>
      </c>
      <c r="AB7" s="161" t="str">
        <f t="shared" si="1"/>
        <v>日</v>
      </c>
      <c r="AC7" s="134" t="str">
        <f t="shared" si="1"/>
        <v>月</v>
      </c>
      <c r="AD7" s="134" t="str">
        <f t="shared" si="1"/>
        <v>火</v>
      </c>
      <c r="AE7" s="134" t="str">
        <f t="shared" si="1"/>
        <v>水</v>
      </c>
      <c r="AF7" s="134" t="str">
        <f t="shared" si="1"/>
        <v>木</v>
      </c>
      <c r="AG7" s="134" t="s">
        <v>133</v>
      </c>
      <c r="AH7" s="250"/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07" t="s">
        <v>42</v>
      </c>
      <c r="E8" s="172" t="s">
        <v>37</v>
      </c>
      <c r="F8" s="163" t="s">
        <v>21</v>
      </c>
      <c r="G8" s="261" t="s">
        <v>21</v>
      </c>
      <c r="H8" s="107" t="s">
        <v>36</v>
      </c>
      <c r="I8" s="107" t="s">
        <v>42</v>
      </c>
      <c r="J8" s="107" t="s">
        <v>21</v>
      </c>
      <c r="K8" s="172" t="s">
        <v>36</v>
      </c>
      <c r="L8" s="182" t="s">
        <v>42</v>
      </c>
      <c r="M8" s="164" t="s">
        <v>28</v>
      </c>
      <c r="N8" s="107" t="s">
        <v>34</v>
      </c>
      <c r="O8" s="143" t="s">
        <v>21</v>
      </c>
      <c r="P8" s="172" t="s">
        <v>36</v>
      </c>
      <c r="Q8" s="235" t="s">
        <v>42</v>
      </c>
      <c r="R8" s="219" t="s">
        <v>21</v>
      </c>
      <c r="S8" s="181" t="s">
        <v>24</v>
      </c>
      <c r="T8" s="182" t="s">
        <v>34</v>
      </c>
      <c r="U8" s="164" t="s">
        <v>37</v>
      </c>
      <c r="V8" s="107" t="s">
        <v>37</v>
      </c>
      <c r="W8" s="107" t="s">
        <v>21</v>
      </c>
      <c r="X8" s="107" t="s">
        <v>42</v>
      </c>
      <c r="Y8" s="107" t="s">
        <v>36</v>
      </c>
      <c r="Z8" s="143" t="s">
        <v>21</v>
      </c>
      <c r="AA8" s="107" t="s">
        <v>24</v>
      </c>
      <c r="AB8" s="107" t="s">
        <v>34</v>
      </c>
      <c r="AC8" s="107" t="s">
        <v>21</v>
      </c>
      <c r="AD8" s="107" t="s">
        <v>36</v>
      </c>
      <c r="AE8" s="107" t="s">
        <v>21</v>
      </c>
      <c r="AF8" s="107" t="s">
        <v>42</v>
      </c>
      <c r="AG8" s="107" t="s">
        <v>28</v>
      </c>
      <c r="AH8" s="107"/>
      <c r="AI8" s="99">
        <f t="shared" ref="AI8:AI17" si="2">SUM(AO8)</f>
        <v>9</v>
      </c>
      <c r="AJ8" s="100">
        <f t="shared" ref="AJ8:AJ25" si="3">COUNTIF(D8:AH8,"有")</f>
        <v>0</v>
      </c>
      <c r="AK8" s="101">
        <f t="shared" ref="AK8:AK24" si="4">SUM(AP8:AQ8)</f>
        <v>4</v>
      </c>
      <c r="AL8" s="102" t="s">
        <v>38</v>
      </c>
      <c r="AM8" s="103"/>
      <c r="AN8" s="55">
        <f>COUNTIF(D8:AH8,"日")</f>
        <v>3</v>
      </c>
      <c r="AO8" s="55">
        <f>COUNTIF(D8:AH8,"ヤ")</f>
        <v>9</v>
      </c>
      <c r="AP8" s="55">
        <f>COUNTIF(D8:AH8,"2－")</f>
        <v>2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0</v>
      </c>
      <c r="AV8" s="55">
        <f>COUNTIF(D8:AN8,"3オ")</f>
        <v>5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37</v>
      </c>
      <c r="F9" s="189" t="s">
        <v>36</v>
      </c>
      <c r="G9" s="148" t="s">
        <v>37</v>
      </c>
      <c r="H9" s="107" t="s">
        <v>37</v>
      </c>
      <c r="I9" s="107" t="s">
        <v>21</v>
      </c>
      <c r="J9" s="107" t="s">
        <v>36</v>
      </c>
      <c r="K9" s="263" t="s">
        <v>21</v>
      </c>
      <c r="L9" s="107" t="s">
        <v>41</v>
      </c>
      <c r="M9" s="107" t="s">
        <v>36</v>
      </c>
      <c r="N9" s="107" t="s">
        <v>37</v>
      </c>
      <c r="O9" s="107" t="s">
        <v>37</v>
      </c>
      <c r="P9" s="172" t="s">
        <v>21</v>
      </c>
      <c r="Q9" s="220" t="s">
        <v>36</v>
      </c>
      <c r="R9" s="184" t="s">
        <v>37</v>
      </c>
      <c r="S9" s="185" t="s">
        <v>41</v>
      </c>
      <c r="T9" s="223" t="s">
        <v>36</v>
      </c>
      <c r="U9" s="143" t="s">
        <v>21</v>
      </c>
      <c r="V9" s="143" t="s">
        <v>21</v>
      </c>
      <c r="W9" s="107" t="s">
        <v>36</v>
      </c>
      <c r="X9" s="107" t="s">
        <v>36</v>
      </c>
      <c r="Y9" s="107" t="s">
        <v>21</v>
      </c>
      <c r="Z9" s="107" t="s">
        <v>37</v>
      </c>
      <c r="AA9" s="107" t="s">
        <v>36</v>
      </c>
      <c r="AB9" s="107" t="s">
        <v>37</v>
      </c>
      <c r="AC9" s="107" t="s">
        <v>37</v>
      </c>
      <c r="AD9" s="107" t="s">
        <v>21</v>
      </c>
      <c r="AE9" s="107" t="s">
        <v>41</v>
      </c>
      <c r="AF9" s="143" t="s">
        <v>21</v>
      </c>
      <c r="AG9" s="107" t="s">
        <v>36</v>
      </c>
      <c r="AH9" s="107"/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9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3</v>
      </c>
      <c r="AV9" s="55">
        <f>COUNTIF(D9:AN9,"3オ")</f>
        <v>9</v>
      </c>
      <c r="AW9" s="55">
        <f>COUNTIF(F9:AP9,"10:00")</f>
        <v>0</v>
      </c>
    </row>
    <row r="10" spans="1:49" ht="14">
      <c r="A10" s="19"/>
      <c r="B10" s="20"/>
      <c r="C10" s="21"/>
      <c r="D10" s="107"/>
      <c r="E10" s="107"/>
      <c r="F10" s="107"/>
      <c r="G10" s="148"/>
      <c r="H10" s="107"/>
      <c r="I10" s="107"/>
      <c r="J10" s="107"/>
      <c r="K10" s="107"/>
      <c r="L10" s="107"/>
      <c r="M10" s="107"/>
      <c r="N10" s="107"/>
      <c r="O10" s="107"/>
      <c r="P10" s="107"/>
      <c r="Q10" s="189"/>
      <c r="R10" s="189"/>
      <c r="S10" s="189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48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226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43" t="s">
        <v>21</v>
      </c>
      <c r="G12" s="148" t="s">
        <v>42</v>
      </c>
      <c r="H12" s="107" t="s">
        <v>24</v>
      </c>
      <c r="I12" s="107" t="s">
        <v>34</v>
      </c>
      <c r="J12" s="107" t="s">
        <v>21</v>
      </c>
      <c r="K12" s="107" t="s">
        <v>42</v>
      </c>
      <c r="L12" s="107" t="s">
        <v>21</v>
      </c>
      <c r="M12" s="107" t="s">
        <v>21</v>
      </c>
      <c r="N12" s="107" t="s">
        <v>40</v>
      </c>
      <c r="O12" s="107" t="s">
        <v>42</v>
      </c>
      <c r="P12" s="107" t="s">
        <v>24</v>
      </c>
      <c r="Q12" s="107" t="s">
        <v>34</v>
      </c>
      <c r="R12" s="107" t="s">
        <v>21</v>
      </c>
      <c r="S12" s="107" t="s">
        <v>21</v>
      </c>
      <c r="T12" s="107" t="s">
        <v>24</v>
      </c>
      <c r="U12" s="107" t="s">
        <v>34</v>
      </c>
      <c r="V12" s="107" t="s">
        <v>21</v>
      </c>
      <c r="W12" s="107" t="s">
        <v>24</v>
      </c>
      <c r="X12" s="107" t="s">
        <v>34</v>
      </c>
      <c r="Y12" s="107" t="s">
        <v>21</v>
      </c>
      <c r="Z12" s="107" t="s">
        <v>40</v>
      </c>
      <c r="AA12" s="107" t="s">
        <v>40</v>
      </c>
      <c r="AB12" s="107" t="s">
        <v>40</v>
      </c>
      <c r="AC12" s="107" t="s">
        <v>42</v>
      </c>
      <c r="AD12" s="107" t="s">
        <v>24</v>
      </c>
      <c r="AE12" s="107" t="s">
        <v>34</v>
      </c>
      <c r="AF12" s="107" t="s">
        <v>21</v>
      </c>
      <c r="AG12" s="107" t="s">
        <v>40</v>
      </c>
      <c r="AH12" s="107"/>
      <c r="AI12" s="99">
        <f t="shared" si="2"/>
        <v>9</v>
      </c>
      <c r="AJ12" s="100">
        <f t="shared" si="3"/>
        <v>0</v>
      </c>
      <c r="AK12" s="101">
        <f t="shared" si="4"/>
        <v>6</v>
      </c>
      <c r="AL12" s="104" t="s">
        <v>48</v>
      </c>
      <c r="AM12" s="103"/>
      <c r="AN12" s="55">
        <f t="shared" ref="AN12:AN24" si="5">COUNTIF(D12:AH12,"日")</f>
        <v>0</v>
      </c>
      <c r="AO12" s="55">
        <f t="shared" ref="AO12:AO29" si="6">COUNTIF(D12:AH12,"ヤ")</f>
        <v>9</v>
      </c>
      <c r="AP12" s="55">
        <f t="shared" ref="AP12:AP29" si="7">COUNTIF(D12:AH12,"2－")</f>
        <v>6</v>
      </c>
      <c r="AQ12" s="55">
        <f t="shared" ref="AQ12:AQ29" si="8">COUNTIF(D12:AH12,"3－")</f>
        <v>0</v>
      </c>
      <c r="AR12">
        <f t="shared" ref="AR12:AR29" si="9">COUNTIF(E12:AI12,"有")</f>
        <v>0</v>
      </c>
      <c r="AS12" s="55">
        <f>COUNTIF(H12:AL12,"2早")</f>
        <v>5</v>
      </c>
      <c r="AT12" s="55">
        <f t="shared" ref="AT12:AT24" si="10">COUNTIF(B12:AL12,"2オ")</f>
        <v>4</v>
      </c>
      <c r="AU12" s="55">
        <f t="shared" ref="AU12:AU24" si="11">COUNTIF(D12:AM12,"3早")</f>
        <v>0</v>
      </c>
      <c r="AV12" s="55">
        <f t="shared" ref="AV12:AV24" si="12">COUNTIF(D12:AN12,"3オ")</f>
        <v>0</v>
      </c>
      <c r="AW12" s="55">
        <f t="shared" ref="AW12:AW24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07" t="s">
        <v>36</v>
      </c>
      <c r="E13" s="107" t="s">
        <v>41</v>
      </c>
      <c r="F13" s="107" t="s">
        <v>21</v>
      </c>
      <c r="G13" s="148" t="s">
        <v>36</v>
      </c>
      <c r="H13" s="107" t="s">
        <v>28</v>
      </c>
      <c r="I13" s="107" t="s">
        <v>34</v>
      </c>
      <c r="J13" s="107" t="s">
        <v>21</v>
      </c>
      <c r="K13" s="107" t="s">
        <v>21</v>
      </c>
      <c r="L13" s="107" t="s">
        <v>36</v>
      </c>
      <c r="M13" s="107" t="s">
        <v>41</v>
      </c>
      <c r="N13" s="107" t="s">
        <v>41</v>
      </c>
      <c r="O13" s="107" t="s">
        <v>28</v>
      </c>
      <c r="P13" s="107" t="s">
        <v>34</v>
      </c>
      <c r="Q13" s="107" t="s">
        <v>21</v>
      </c>
      <c r="R13" s="107" t="s">
        <v>41</v>
      </c>
      <c r="S13" s="107" t="s">
        <v>28</v>
      </c>
      <c r="T13" s="107" t="s">
        <v>34</v>
      </c>
      <c r="U13" s="107" t="s">
        <v>21</v>
      </c>
      <c r="V13" s="107" t="s">
        <v>36</v>
      </c>
      <c r="W13" s="143" t="s">
        <v>21</v>
      </c>
      <c r="X13" s="107" t="s">
        <v>41</v>
      </c>
      <c r="Y13" s="143" t="s">
        <v>21</v>
      </c>
      <c r="Z13" s="107" t="s">
        <v>121</v>
      </c>
      <c r="AA13" s="107" t="s">
        <v>121</v>
      </c>
      <c r="AB13" s="107" t="s">
        <v>28</v>
      </c>
      <c r="AC13" s="107" t="s">
        <v>34</v>
      </c>
      <c r="AD13" s="107" t="s">
        <v>21</v>
      </c>
      <c r="AE13" s="107" t="s">
        <v>28</v>
      </c>
      <c r="AF13" s="107" t="s">
        <v>34</v>
      </c>
      <c r="AG13" s="107" t="s">
        <v>21</v>
      </c>
      <c r="AH13" s="107"/>
      <c r="AI13" s="99">
        <f t="shared" si="2"/>
        <v>9</v>
      </c>
      <c r="AJ13" s="100">
        <f t="shared" si="3"/>
        <v>0</v>
      </c>
      <c r="AK13" s="101">
        <f t="shared" si="4"/>
        <v>5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5</v>
      </c>
      <c r="AR13">
        <f t="shared" si="9"/>
        <v>0</v>
      </c>
      <c r="AS13" s="55">
        <f t="shared" ref="AS13:AS24" si="14">COUNTIF(D13:AL13,"2早")</f>
        <v>0</v>
      </c>
      <c r="AT13" s="55">
        <f t="shared" si="10"/>
        <v>0</v>
      </c>
      <c r="AU13" s="55">
        <f t="shared" si="11"/>
        <v>5</v>
      </c>
      <c r="AV13" s="55">
        <f t="shared" si="12"/>
        <v>4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206" t="s">
        <v>34</v>
      </c>
      <c r="E14" s="107" t="s">
        <v>28</v>
      </c>
      <c r="F14" s="107" t="s">
        <v>34</v>
      </c>
      <c r="G14" s="148" t="s">
        <v>21</v>
      </c>
      <c r="H14" s="107" t="s">
        <v>40</v>
      </c>
      <c r="I14" s="107" t="s">
        <v>40</v>
      </c>
      <c r="J14" s="107" t="s">
        <v>24</v>
      </c>
      <c r="K14" s="107" t="s">
        <v>34</v>
      </c>
      <c r="L14" s="107" t="s">
        <v>21</v>
      </c>
      <c r="M14" s="107" t="s">
        <v>21</v>
      </c>
      <c r="N14" s="107" t="s">
        <v>28</v>
      </c>
      <c r="O14" s="107" t="s">
        <v>34</v>
      </c>
      <c r="P14" s="107" t="s">
        <v>21</v>
      </c>
      <c r="Q14" s="107" t="s">
        <v>28</v>
      </c>
      <c r="R14" s="107" t="s">
        <v>34</v>
      </c>
      <c r="S14" s="107" t="s">
        <v>21</v>
      </c>
      <c r="T14" s="107" t="s">
        <v>42</v>
      </c>
      <c r="U14" s="107" t="s">
        <v>36</v>
      </c>
      <c r="V14" s="107" t="s">
        <v>24</v>
      </c>
      <c r="W14" s="107" t="s">
        <v>34</v>
      </c>
      <c r="X14" s="107" t="s">
        <v>21</v>
      </c>
      <c r="Y14" s="107" t="s">
        <v>40</v>
      </c>
      <c r="Z14" s="107" t="s">
        <v>41</v>
      </c>
      <c r="AA14" s="107" t="s">
        <v>21</v>
      </c>
      <c r="AB14" s="107" t="s">
        <v>36</v>
      </c>
      <c r="AC14" s="107" t="s">
        <v>24</v>
      </c>
      <c r="AD14" s="107" t="s">
        <v>34</v>
      </c>
      <c r="AE14" s="107" t="s">
        <v>21</v>
      </c>
      <c r="AF14" s="107" t="s">
        <v>41</v>
      </c>
      <c r="AG14" s="143" t="s">
        <v>21</v>
      </c>
      <c r="AH14" s="107"/>
      <c r="AI14" s="99">
        <f t="shared" si="2"/>
        <v>9</v>
      </c>
      <c r="AJ14" s="100">
        <f t="shared" si="3"/>
        <v>0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3</v>
      </c>
      <c r="AQ14" s="55">
        <f t="shared" si="8"/>
        <v>3</v>
      </c>
      <c r="AR14">
        <f t="shared" si="9"/>
        <v>0</v>
      </c>
      <c r="AS14" s="55">
        <f t="shared" si="14"/>
        <v>3</v>
      </c>
      <c r="AT14" s="55">
        <f t="shared" si="10"/>
        <v>1</v>
      </c>
      <c r="AU14" s="55">
        <f t="shared" si="11"/>
        <v>2</v>
      </c>
      <c r="AV14" s="55">
        <f t="shared" si="12"/>
        <v>2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41</v>
      </c>
      <c r="E15" s="143" t="s">
        <v>21</v>
      </c>
      <c r="F15" s="107" t="s">
        <v>28</v>
      </c>
      <c r="G15" s="148" t="s">
        <v>34</v>
      </c>
      <c r="H15" s="107" t="s">
        <v>21</v>
      </c>
      <c r="I15" s="107" t="s">
        <v>21</v>
      </c>
      <c r="J15" s="107" t="s">
        <v>42</v>
      </c>
      <c r="K15" s="107" t="s">
        <v>40</v>
      </c>
      <c r="L15" s="107" t="s">
        <v>21</v>
      </c>
      <c r="M15" s="107" t="s">
        <v>24</v>
      </c>
      <c r="N15" s="107" t="s">
        <v>34</v>
      </c>
      <c r="O15" s="143" t="s">
        <v>21</v>
      </c>
      <c r="P15" s="107" t="s">
        <v>21</v>
      </c>
      <c r="Q15" s="107" t="s">
        <v>41</v>
      </c>
      <c r="R15" s="107" t="s">
        <v>42</v>
      </c>
      <c r="S15" s="107" t="s">
        <v>21</v>
      </c>
      <c r="T15" s="107" t="s">
        <v>41</v>
      </c>
      <c r="U15" s="107" t="s">
        <v>40</v>
      </c>
      <c r="V15" s="107" t="s">
        <v>40</v>
      </c>
      <c r="W15" s="107" t="s">
        <v>40</v>
      </c>
      <c r="X15" s="107" t="s">
        <v>21</v>
      </c>
      <c r="Y15" s="107" t="s">
        <v>42</v>
      </c>
      <c r="Z15" s="107" t="s">
        <v>24</v>
      </c>
      <c r="AA15" s="107" t="s">
        <v>34</v>
      </c>
      <c r="AB15" s="107" t="s">
        <v>21</v>
      </c>
      <c r="AC15" s="107" t="s">
        <v>41</v>
      </c>
      <c r="AD15" s="107" t="s">
        <v>42</v>
      </c>
      <c r="AE15" s="107" t="s">
        <v>36</v>
      </c>
      <c r="AF15" s="107" t="s">
        <v>28</v>
      </c>
      <c r="AG15" s="107" t="s">
        <v>34</v>
      </c>
      <c r="AH15" s="107"/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0</v>
      </c>
      <c r="AS15" s="55">
        <f t="shared" si="14"/>
        <v>4</v>
      </c>
      <c r="AT15" s="55">
        <f t="shared" si="10"/>
        <v>4</v>
      </c>
      <c r="AU15" s="55">
        <f t="shared" si="11"/>
        <v>4</v>
      </c>
      <c r="AV15" s="55">
        <f t="shared" si="12"/>
        <v>1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06" t="s">
        <v>21</v>
      </c>
      <c r="E16" s="107" t="s">
        <v>42</v>
      </c>
      <c r="F16" s="107" t="s">
        <v>40</v>
      </c>
      <c r="G16" s="148" t="s">
        <v>41</v>
      </c>
      <c r="H16" s="107" t="s">
        <v>21</v>
      </c>
      <c r="I16" s="107" t="s">
        <v>28</v>
      </c>
      <c r="J16" s="107" t="s">
        <v>34</v>
      </c>
      <c r="K16" s="107" t="s">
        <v>21</v>
      </c>
      <c r="L16" s="107" t="s">
        <v>24</v>
      </c>
      <c r="M16" s="107" t="s">
        <v>34</v>
      </c>
      <c r="N16" s="107" t="s">
        <v>21</v>
      </c>
      <c r="O16" s="107" t="s">
        <v>36</v>
      </c>
      <c r="P16" s="107" t="s">
        <v>41</v>
      </c>
      <c r="Q16" s="107" t="s">
        <v>21</v>
      </c>
      <c r="R16" s="107" t="s">
        <v>28</v>
      </c>
      <c r="S16" s="107" t="s">
        <v>34</v>
      </c>
      <c r="T16" s="143" t="s">
        <v>21</v>
      </c>
      <c r="U16" s="107" t="s">
        <v>28</v>
      </c>
      <c r="V16" s="107" t="s">
        <v>34</v>
      </c>
      <c r="W16" s="107" t="s">
        <v>21</v>
      </c>
      <c r="X16" s="107" t="s">
        <v>24</v>
      </c>
      <c r="Y16" s="107" t="s">
        <v>34</v>
      </c>
      <c r="Z16" s="107" t="s">
        <v>28</v>
      </c>
      <c r="AA16" s="107" t="s">
        <v>34</v>
      </c>
      <c r="AB16" s="143" t="s">
        <v>21</v>
      </c>
      <c r="AC16" s="107" t="s">
        <v>40</v>
      </c>
      <c r="AD16" s="107" t="s">
        <v>41</v>
      </c>
      <c r="AE16" s="107" t="s">
        <v>42</v>
      </c>
      <c r="AF16" s="107" t="s">
        <v>21</v>
      </c>
      <c r="AG16" s="107" t="s">
        <v>24</v>
      </c>
      <c r="AH16" s="107"/>
      <c r="AI16" s="99">
        <f t="shared" si="2"/>
        <v>9</v>
      </c>
      <c r="AJ16" s="100">
        <f t="shared" si="3"/>
        <v>0</v>
      </c>
      <c r="AK16" s="101">
        <f t="shared" si="4"/>
        <v>7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3</v>
      </c>
      <c r="AQ16" s="55">
        <f t="shared" si="8"/>
        <v>4</v>
      </c>
      <c r="AR16">
        <f t="shared" si="9"/>
        <v>0</v>
      </c>
      <c r="AS16" s="55">
        <f t="shared" si="14"/>
        <v>2</v>
      </c>
      <c r="AT16" s="55">
        <f t="shared" si="10"/>
        <v>2</v>
      </c>
      <c r="AU16" s="55">
        <f t="shared" si="11"/>
        <v>3</v>
      </c>
      <c r="AV16" s="55">
        <f t="shared" si="12"/>
        <v>1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206" t="s">
        <v>34</v>
      </c>
      <c r="E17" s="206" t="s">
        <v>21</v>
      </c>
      <c r="F17" s="107" t="s">
        <v>42</v>
      </c>
      <c r="G17" s="149" t="s">
        <v>21</v>
      </c>
      <c r="H17" s="107" t="s">
        <v>41</v>
      </c>
      <c r="I17" s="107" t="s">
        <v>36</v>
      </c>
      <c r="J17" s="107" t="s">
        <v>28</v>
      </c>
      <c r="K17" s="107" t="s">
        <v>34</v>
      </c>
      <c r="L17" s="107" t="s">
        <v>21</v>
      </c>
      <c r="M17" s="107" t="s">
        <v>40</v>
      </c>
      <c r="N17" s="107" t="s">
        <v>36</v>
      </c>
      <c r="O17" s="143" t="s">
        <v>21</v>
      </c>
      <c r="P17" s="107" t="s">
        <v>40</v>
      </c>
      <c r="Q17" s="107" t="s">
        <v>24</v>
      </c>
      <c r="R17" s="107" t="s">
        <v>34</v>
      </c>
      <c r="S17" s="107" t="s">
        <v>21</v>
      </c>
      <c r="T17" s="107" t="s">
        <v>40</v>
      </c>
      <c r="U17" s="107" t="s">
        <v>42</v>
      </c>
      <c r="V17" s="107" t="s">
        <v>28</v>
      </c>
      <c r="W17" s="107" t="s">
        <v>34</v>
      </c>
      <c r="X17" s="107" t="s">
        <v>21</v>
      </c>
      <c r="Y17" s="107" t="s">
        <v>24</v>
      </c>
      <c r="Z17" s="107" t="s">
        <v>34</v>
      </c>
      <c r="AA17" s="107" t="s">
        <v>21</v>
      </c>
      <c r="AB17" s="107" t="s">
        <v>41</v>
      </c>
      <c r="AC17" s="107" t="s">
        <v>36</v>
      </c>
      <c r="AD17" s="107" t="s">
        <v>28</v>
      </c>
      <c r="AE17" s="107" t="s">
        <v>34</v>
      </c>
      <c r="AF17" s="107" t="s">
        <v>21</v>
      </c>
      <c r="AG17" s="143" t="s">
        <v>21</v>
      </c>
      <c r="AH17" s="107"/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2</v>
      </c>
      <c r="AQ17" s="55">
        <f t="shared" si="8"/>
        <v>3</v>
      </c>
      <c r="AR17">
        <f t="shared" si="9"/>
        <v>0</v>
      </c>
      <c r="AS17" s="55">
        <f t="shared" si="14"/>
        <v>3</v>
      </c>
      <c r="AT17" s="55">
        <f t="shared" si="10"/>
        <v>2</v>
      </c>
      <c r="AU17" s="55">
        <f t="shared" si="11"/>
        <v>2</v>
      </c>
      <c r="AV17" s="55">
        <f t="shared" si="12"/>
        <v>3</v>
      </c>
      <c r="AW17" s="55">
        <f t="shared" si="13"/>
        <v>0</v>
      </c>
    </row>
    <row r="18" spans="1:49" ht="16" customHeight="1">
      <c r="A18" s="19" t="s">
        <v>46</v>
      </c>
      <c r="B18" s="34" t="s">
        <v>32</v>
      </c>
      <c r="C18" s="32" t="s">
        <v>57</v>
      </c>
      <c r="D18" s="107" t="s">
        <v>28</v>
      </c>
      <c r="E18" s="107" t="s">
        <v>34</v>
      </c>
      <c r="F18" s="143" t="s">
        <v>21</v>
      </c>
      <c r="G18" s="149" t="s">
        <v>21</v>
      </c>
      <c r="H18" s="107" t="s">
        <v>42</v>
      </c>
      <c r="I18" s="107" t="s">
        <v>41</v>
      </c>
      <c r="J18" s="107" t="s">
        <v>21</v>
      </c>
      <c r="K18" s="107" t="s">
        <v>24</v>
      </c>
      <c r="L18" s="107" t="s">
        <v>34</v>
      </c>
      <c r="M18" s="107" t="s">
        <v>21</v>
      </c>
      <c r="N18" s="107" t="s">
        <v>42</v>
      </c>
      <c r="O18" s="107" t="s">
        <v>24</v>
      </c>
      <c r="P18" s="107" t="s">
        <v>34</v>
      </c>
      <c r="Q18" s="107" t="s">
        <v>21</v>
      </c>
      <c r="R18" s="107" t="s">
        <v>40</v>
      </c>
      <c r="S18" s="107" t="s">
        <v>36</v>
      </c>
      <c r="T18" s="107" t="s">
        <v>21</v>
      </c>
      <c r="U18" s="107" t="s">
        <v>41</v>
      </c>
      <c r="V18" s="107" t="s">
        <v>42</v>
      </c>
      <c r="W18" s="107" t="s">
        <v>28</v>
      </c>
      <c r="X18" s="107" t="s">
        <v>34</v>
      </c>
      <c r="Y18" s="107" t="s">
        <v>21</v>
      </c>
      <c r="Z18" s="107" t="s">
        <v>36</v>
      </c>
      <c r="AA18" s="107" t="s">
        <v>28</v>
      </c>
      <c r="AB18" s="107" t="s">
        <v>34</v>
      </c>
      <c r="AC18" s="107" t="s">
        <v>21</v>
      </c>
      <c r="AD18" s="107" t="s">
        <v>40</v>
      </c>
      <c r="AE18" s="107" t="s">
        <v>40</v>
      </c>
      <c r="AF18" s="107" t="s">
        <v>36</v>
      </c>
      <c r="AG18" s="107" t="s">
        <v>21</v>
      </c>
      <c r="AH18" s="107"/>
      <c r="AI18" s="99">
        <f t="shared" ref="AI18:AI21" si="15">SUM(AO18)</f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2</v>
      </c>
      <c r="AQ18" s="55">
        <f t="shared" si="8"/>
        <v>3</v>
      </c>
      <c r="AR18">
        <f t="shared" si="9"/>
        <v>0</v>
      </c>
      <c r="AS18" s="55">
        <f t="shared" si="14"/>
        <v>3</v>
      </c>
      <c r="AT18" s="55">
        <f t="shared" si="10"/>
        <v>3</v>
      </c>
      <c r="AU18" s="55">
        <f t="shared" si="11"/>
        <v>2</v>
      </c>
      <c r="AV18" s="55">
        <f t="shared" si="12"/>
        <v>3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107" t="s">
        <v>40</v>
      </c>
      <c r="E19" s="107" t="s">
        <v>24</v>
      </c>
      <c r="F19" s="107" t="s">
        <v>34</v>
      </c>
      <c r="G19" s="148" t="s">
        <v>24</v>
      </c>
      <c r="H19" s="107" t="s">
        <v>34</v>
      </c>
      <c r="I19" s="107" t="s">
        <v>21</v>
      </c>
      <c r="J19" s="107" t="s">
        <v>41</v>
      </c>
      <c r="K19" s="107" t="s">
        <v>28</v>
      </c>
      <c r="L19" s="107" t="s">
        <v>34</v>
      </c>
      <c r="M19" s="143" t="s">
        <v>21</v>
      </c>
      <c r="N19" s="143" t="s">
        <v>21</v>
      </c>
      <c r="O19" s="107" t="s">
        <v>40</v>
      </c>
      <c r="P19" s="107" t="s">
        <v>42</v>
      </c>
      <c r="Q19" s="107" t="s">
        <v>21</v>
      </c>
      <c r="R19" s="107" t="s">
        <v>24</v>
      </c>
      <c r="S19" s="107" t="s">
        <v>34</v>
      </c>
      <c r="T19" s="143" t="s">
        <v>21</v>
      </c>
      <c r="U19" s="143" t="s">
        <v>21</v>
      </c>
      <c r="V19" s="107" t="s">
        <v>41</v>
      </c>
      <c r="W19" s="107" t="s">
        <v>41</v>
      </c>
      <c r="X19" s="107" t="s">
        <v>40</v>
      </c>
      <c r="Y19" s="107" t="s">
        <v>28</v>
      </c>
      <c r="Z19" s="107" t="s">
        <v>34</v>
      </c>
      <c r="AA19" s="143" t="s">
        <v>21</v>
      </c>
      <c r="AB19" s="143" t="s">
        <v>21</v>
      </c>
      <c r="AC19" s="107" t="s">
        <v>28</v>
      </c>
      <c r="AD19" s="107" t="s">
        <v>34</v>
      </c>
      <c r="AE19" s="107" t="s">
        <v>21</v>
      </c>
      <c r="AF19" s="107" t="s">
        <v>40</v>
      </c>
      <c r="AG19" s="107" t="s">
        <v>42</v>
      </c>
      <c r="AH19" s="107"/>
      <c r="AI19" s="99">
        <f t="shared" si="15"/>
        <v>9</v>
      </c>
      <c r="AJ19" s="100">
        <f t="shared" si="3"/>
        <v>0</v>
      </c>
      <c r="AK19" s="101">
        <f t="shared" si="4"/>
        <v>6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3</v>
      </c>
      <c r="AQ19" s="55">
        <f t="shared" si="8"/>
        <v>3</v>
      </c>
      <c r="AR19">
        <f t="shared" si="9"/>
        <v>0</v>
      </c>
      <c r="AS19" s="55">
        <f t="shared" si="14"/>
        <v>4</v>
      </c>
      <c r="AT19" s="55">
        <f t="shared" si="10"/>
        <v>2</v>
      </c>
      <c r="AU19" s="55">
        <f t="shared" si="11"/>
        <v>3</v>
      </c>
      <c r="AV19" s="55">
        <f t="shared" si="12"/>
        <v>0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196</v>
      </c>
      <c r="D20" s="107" t="s">
        <v>21</v>
      </c>
      <c r="E20" s="107" t="s">
        <v>40</v>
      </c>
      <c r="F20" s="107" t="s">
        <v>21</v>
      </c>
      <c r="G20" s="148" t="s">
        <v>28</v>
      </c>
      <c r="H20" s="107" t="s">
        <v>34</v>
      </c>
      <c r="I20" s="107" t="s">
        <v>21</v>
      </c>
      <c r="J20" s="107" t="s">
        <v>40</v>
      </c>
      <c r="K20" s="107" t="s">
        <v>41</v>
      </c>
      <c r="L20" s="107" t="s">
        <v>28</v>
      </c>
      <c r="M20" s="107" t="s">
        <v>34</v>
      </c>
      <c r="N20" s="143" t="s">
        <v>21</v>
      </c>
      <c r="O20" s="107" t="s">
        <v>41</v>
      </c>
      <c r="P20" s="107" t="s">
        <v>28</v>
      </c>
      <c r="Q20" s="107" t="s">
        <v>34</v>
      </c>
      <c r="R20" s="107" t="s">
        <v>21</v>
      </c>
      <c r="S20" s="107" t="s">
        <v>40</v>
      </c>
      <c r="T20" s="107" t="s">
        <v>28</v>
      </c>
      <c r="U20" s="107" t="s">
        <v>34</v>
      </c>
      <c r="V20" s="143" t="s">
        <v>21</v>
      </c>
      <c r="W20" s="107" t="s">
        <v>42</v>
      </c>
      <c r="X20" s="107" t="s">
        <v>28</v>
      </c>
      <c r="Y20" s="107" t="s">
        <v>34</v>
      </c>
      <c r="Z20" s="107" t="s">
        <v>21</v>
      </c>
      <c r="AA20" s="107" t="s">
        <v>41</v>
      </c>
      <c r="AB20" s="107" t="s">
        <v>42</v>
      </c>
      <c r="AC20" s="107" t="s">
        <v>21</v>
      </c>
      <c r="AD20" s="107" t="s">
        <v>24</v>
      </c>
      <c r="AE20" s="107" t="s">
        <v>34</v>
      </c>
      <c r="AF20" s="107" t="s">
        <v>21</v>
      </c>
      <c r="AG20" s="107" t="s">
        <v>41</v>
      </c>
      <c r="AH20" s="107"/>
      <c r="AI20" s="99">
        <f t="shared" si="15"/>
        <v>9</v>
      </c>
      <c r="AJ20" s="100">
        <f t="shared" si="3"/>
        <v>0</v>
      </c>
      <c r="AK20" s="101">
        <f t="shared" si="4"/>
        <v>6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1</v>
      </c>
      <c r="AQ20" s="55">
        <f t="shared" si="8"/>
        <v>5</v>
      </c>
      <c r="AR20">
        <f t="shared" si="9"/>
        <v>0</v>
      </c>
      <c r="AS20" s="55">
        <f t="shared" si="14"/>
        <v>3</v>
      </c>
      <c r="AT20" s="55">
        <f t="shared" si="10"/>
        <v>2</v>
      </c>
      <c r="AU20" s="55">
        <f t="shared" si="11"/>
        <v>4</v>
      </c>
      <c r="AV20" s="55">
        <f t="shared" si="12"/>
        <v>0</v>
      </c>
      <c r="AW20" s="55">
        <f t="shared" si="13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206" t="s">
        <v>21</v>
      </c>
      <c r="E21" s="107" t="s">
        <v>36</v>
      </c>
      <c r="F21" s="107" t="s">
        <v>41</v>
      </c>
      <c r="G21" s="148" t="s">
        <v>40</v>
      </c>
      <c r="H21" s="107" t="s">
        <v>21</v>
      </c>
      <c r="I21" s="107" t="s">
        <v>24</v>
      </c>
      <c r="J21" s="107" t="s">
        <v>34</v>
      </c>
      <c r="K21" s="107" t="s">
        <v>21</v>
      </c>
      <c r="L21" s="107" t="s">
        <v>40</v>
      </c>
      <c r="M21" s="107" t="s">
        <v>42</v>
      </c>
      <c r="N21" s="107" t="s">
        <v>24</v>
      </c>
      <c r="O21" s="107" t="s">
        <v>34</v>
      </c>
      <c r="P21" s="107" t="s">
        <v>21</v>
      </c>
      <c r="Q21" s="107" t="s">
        <v>40</v>
      </c>
      <c r="R21" s="107" t="s">
        <v>36</v>
      </c>
      <c r="S21" s="107" t="s">
        <v>42</v>
      </c>
      <c r="T21" s="107" t="s">
        <v>21</v>
      </c>
      <c r="U21" s="107" t="s">
        <v>24</v>
      </c>
      <c r="V21" s="107" t="s">
        <v>34</v>
      </c>
      <c r="W21" s="143" t="s">
        <v>21</v>
      </c>
      <c r="X21" s="143" t="s">
        <v>21</v>
      </c>
      <c r="Y21" s="107" t="s">
        <v>41</v>
      </c>
      <c r="Z21" s="107" t="s">
        <v>42</v>
      </c>
      <c r="AA21" s="107" t="s">
        <v>42</v>
      </c>
      <c r="AB21" s="107" t="s">
        <v>24</v>
      </c>
      <c r="AC21" s="107" t="s">
        <v>34</v>
      </c>
      <c r="AD21" s="107" t="s">
        <v>21</v>
      </c>
      <c r="AE21" s="107" t="s">
        <v>24</v>
      </c>
      <c r="AF21" s="107" t="s">
        <v>34</v>
      </c>
      <c r="AG21" s="107" t="s">
        <v>21</v>
      </c>
      <c r="AH21" s="107"/>
      <c r="AI21" s="99">
        <f t="shared" si="15"/>
        <v>9</v>
      </c>
      <c r="AJ21" s="100">
        <f t="shared" si="3"/>
        <v>0</v>
      </c>
      <c r="AK21" s="101">
        <f t="shared" si="4"/>
        <v>5</v>
      </c>
      <c r="AL21" s="104" t="s">
        <v>48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5</v>
      </c>
      <c r="AQ21" s="55">
        <f t="shared" si="8"/>
        <v>0</v>
      </c>
      <c r="AR21">
        <f t="shared" si="9"/>
        <v>0</v>
      </c>
      <c r="AS21" s="55">
        <f t="shared" si="14"/>
        <v>3</v>
      </c>
      <c r="AT21" s="55">
        <f t="shared" si="10"/>
        <v>4</v>
      </c>
      <c r="AU21" s="55">
        <f t="shared" si="11"/>
        <v>2</v>
      </c>
      <c r="AV21" s="55">
        <f t="shared" si="12"/>
        <v>2</v>
      </c>
      <c r="AW21" s="55">
        <f t="shared" si="13"/>
        <v>0</v>
      </c>
    </row>
    <row r="22" spans="1:49" ht="16" customHeight="1">
      <c r="A22" s="36"/>
      <c r="B22" s="37"/>
      <c r="C22" s="39"/>
      <c r="D22" s="206"/>
      <c r="E22" s="206"/>
      <c r="F22" s="107"/>
      <c r="G22" s="148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/>
      <c r="AJ22" s="100"/>
      <c r="AK22" s="101"/>
      <c r="AL22" s="104"/>
      <c r="AM22" s="98"/>
      <c r="AN22" s="55"/>
      <c r="AO22" s="55"/>
      <c r="AP22" s="55"/>
      <c r="AQ22" s="55"/>
      <c r="AS22" s="55"/>
      <c r="AT22" s="55"/>
      <c r="AU22" s="55"/>
      <c r="AV22" s="55"/>
      <c r="AW22" s="55"/>
    </row>
    <row r="23" spans="1:49" ht="16" customHeight="1">
      <c r="A23" s="36" t="s">
        <v>31</v>
      </c>
      <c r="B23" s="37" t="s">
        <v>210</v>
      </c>
      <c r="C23" s="39" t="s">
        <v>78</v>
      </c>
      <c r="D23" s="107"/>
      <c r="E23" s="107"/>
      <c r="F23" s="107" t="s">
        <v>24</v>
      </c>
      <c r="G23" s="148" t="s">
        <v>34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 t="s">
        <v>24</v>
      </c>
      <c r="AG23" s="107" t="s">
        <v>34</v>
      </c>
      <c r="AH23" s="107"/>
      <c r="AI23" s="99">
        <f>SUM(AO23)</f>
        <v>0</v>
      </c>
      <c r="AJ23" s="100">
        <f t="shared" si="3"/>
        <v>0</v>
      </c>
      <c r="AK23" s="101">
        <f t="shared" si="4"/>
        <v>2</v>
      </c>
      <c r="AL23" s="104" t="s">
        <v>38</v>
      </c>
      <c r="AM23" s="98"/>
      <c r="AN23" s="55"/>
      <c r="AO23" s="55">
        <f t="shared" si="6"/>
        <v>0</v>
      </c>
      <c r="AP23" s="55">
        <f t="shared" si="7"/>
        <v>2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36"/>
      <c r="B24" s="37"/>
      <c r="C24" s="39" t="s">
        <v>207</v>
      </c>
      <c r="D24" s="107"/>
      <c r="E24" s="107"/>
      <c r="F24" s="107"/>
      <c r="G24" s="148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SUM(AO24)</f>
        <v>0</v>
      </c>
      <c r="AJ24" s="100">
        <f t="shared" si="3"/>
        <v>0</v>
      </c>
      <c r="AK24" s="101">
        <f t="shared" si="4"/>
        <v>0</v>
      </c>
      <c r="AL24" s="104"/>
      <c r="AM24" s="98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  <c r="AS24" s="55">
        <f t="shared" si="14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</row>
    <row r="25" spans="1:49" ht="16" customHeight="1">
      <c r="A25" s="19" t="s">
        <v>31</v>
      </c>
      <c r="B25" s="20" t="s">
        <v>32</v>
      </c>
      <c r="C25" s="21" t="s">
        <v>195</v>
      </c>
      <c r="D25" s="45" t="s">
        <v>211</v>
      </c>
      <c r="E25" s="201"/>
      <c r="F25" s="143"/>
      <c r="G25" s="149"/>
      <c r="H25" s="143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8" t="s">
        <v>62</v>
      </c>
      <c r="B26" s="1258"/>
      <c r="C26" s="1258"/>
      <c r="D26" s="4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107"/>
      <c r="AE26" s="89"/>
      <c r="AF26" s="46"/>
      <c r="AG26" s="106"/>
      <c r="AH26" s="107"/>
      <c r="AI26" s="108"/>
      <c r="AJ26" s="109"/>
      <c r="AK26" s="110"/>
      <c r="AL26" s="111"/>
      <c r="AM26" s="98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/>
      <c r="E27" s="1290"/>
      <c r="F27" s="1290"/>
      <c r="G27" s="1311"/>
      <c r="H27" s="1344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 t="s">
        <v>67</v>
      </c>
      <c r="Y27" s="1290"/>
      <c r="Z27" s="1290"/>
      <c r="AA27" s="1290"/>
      <c r="AB27" s="1290"/>
      <c r="AC27" s="1349"/>
      <c r="AD27" s="1290"/>
      <c r="AE27" s="1290"/>
      <c r="AF27" s="1311"/>
      <c r="AG27" s="1312"/>
      <c r="AH27" s="1286"/>
      <c r="AI27" s="1333"/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4"/>
      <c r="AH32" s="1288"/>
      <c r="AI32" s="1339"/>
      <c r="AJ32" s="1340"/>
      <c r="AK32" s="1340"/>
      <c r="AL32" s="1341"/>
    </row>
    <row r="33" spans="1:49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49" ht="14">
      <c r="C34" s="54">
        <v>0.27083333333333298</v>
      </c>
      <c r="D34" s="55">
        <f t="shared" ref="D34:AH34" si="16">COUNTIF(D7:D24,"6：30")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1:49" ht="14">
      <c r="C35" s="54">
        <v>0.41666666666666702</v>
      </c>
      <c r="D35" s="55">
        <f t="shared" ref="D35:AH35" si="17">COUNTIF(D8:D25,"10:00")</f>
        <v>0</v>
      </c>
      <c r="E35" s="55">
        <f t="shared" si="17"/>
        <v>0</v>
      </c>
      <c r="F35" s="55">
        <f t="shared" si="17"/>
        <v>0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0</v>
      </c>
      <c r="K35" s="55">
        <f t="shared" si="17"/>
        <v>0</v>
      </c>
      <c r="L35" s="55">
        <f t="shared" si="17"/>
        <v>0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1:49" ht="14">
      <c r="C36" t="s">
        <v>69</v>
      </c>
      <c r="D36" s="55">
        <f t="shared" ref="D36:AH36" si="18">COUNTIF(D8:D26,"2早")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0</v>
      </c>
    </row>
    <row r="37" spans="1:49" ht="14">
      <c r="C37" t="s">
        <v>42</v>
      </c>
      <c r="D37" s="55">
        <f t="shared" ref="D37:AH37" si="19">COUNTIF(D8:D25,"2オ")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0</v>
      </c>
    </row>
    <row r="38" spans="1:49" ht="14" outlineLevel="1">
      <c r="A38" s="1"/>
      <c r="B38" s="1"/>
      <c r="C38" s="1" t="s">
        <v>24</v>
      </c>
      <c r="D38" s="55">
        <f t="shared" ref="D38:AH38" si="20">COUNTIF(D8:D25,"2－")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2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0</v>
      </c>
      <c r="AJ38" s="1"/>
      <c r="AK38" s="1"/>
      <c r="AL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s="1" customFormat="1" ht="14" outlineLevel="1">
      <c r="C39" s="1" t="s">
        <v>41</v>
      </c>
      <c r="D39" s="55">
        <f t="shared" ref="D39:AH39" si="21">COUNTIF(D8:D25,"3早")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0</v>
      </c>
    </row>
    <row r="40" spans="1:49" s="1" customFormat="1" ht="14" outlineLevel="1">
      <c r="C40" s="1" t="s">
        <v>36</v>
      </c>
      <c r="D40" s="55">
        <f t="shared" ref="D40:AH40" si="22">COUNTIF(D8:D25,"3オ")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0</v>
      </c>
    </row>
    <row r="41" spans="1:49" s="1" customFormat="1" ht="14" outlineLevel="1">
      <c r="C41" s="1" t="s">
        <v>28</v>
      </c>
      <c r="D41" s="55">
        <f t="shared" ref="D41:AH41" si="23">COUNTIF(D8:D25,"3－")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0</v>
      </c>
    </row>
    <row r="42" spans="1:49" s="1" customFormat="1" ht="14" outlineLevel="1"/>
    <row r="43" spans="1:49" s="1" customFormat="1" ht="14"/>
    <row r="44" spans="1:49" s="1" customFormat="1" ht="14"/>
    <row r="45" spans="1:49" s="1" customFormat="1" ht="14">
      <c r="AN45"/>
      <c r="AO45"/>
      <c r="AP45"/>
      <c r="AQ45"/>
      <c r="AR45"/>
      <c r="AS45"/>
      <c r="AT45"/>
      <c r="AU45"/>
      <c r="AV45"/>
      <c r="AW45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T27:T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M1:Q2"/>
    <mergeCell ref="A27:B32"/>
    <mergeCell ref="AI27:AL3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</mergeCells>
  <phoneticPr fontId="114"/>
  <conditionalFormatting sqref="D8">
    <cfRule type="expression" dxfId="5981" priority="3339">
      <formula>COUNTIF(D8,"*有*")</formula>
    </cfRule>
  </conditionalFormatting>
  <conditionalFormatting sqref="D20:D24 V20:Z20 V21:W22">
    <cfRule type="expression" dxfId="5980" priority="3281">
      <formula>AND(WEEKDAY(D$5)=1)</formula>
    </cfRule>
  </conditionalFormatting>
  <conditionalFormatting sqref="D20:D24">
    <cfRule type="expression" dxfId="5979" priority="3282">
      <formula>COUNTIF(D20,"*有*")</formula>
    </cfRule>
    <cfRule type="expression" dxfId="5978" priority="3270">
      <formula>COUNTIF(D20,"*有*")</formula>
    </cfRule>
  </conditionalFormatting>
  <conditionalFormatting sqref="D11:E12">
    <cfRule type="expression" dxfId="5977" priority="3533" stopIfTrue="1">
      <formula>AND(WEEKDAY(D$5)=1)</formula>
    </cfRule>
  </conditionalFormatting>
  <conditionalFormatting sqref="D18:E19">
    <cfRule type="expression" dxfId="5976" priority="3523" stopIfTrue="1">
      <formula>AND(WEEKDAY(D$5)=1)</formula>
    </cfRule>
  </conditionalFormatting>
  <conditionalFormatting sqref="D18:F20">
    <cfRule type="expression" dxfId="5975" priority="3595" stopIfTrue="1">
      <formula>AND(WEEKDAY(D$5)=1)</formula>
    </cfRule>
  </conditionalFormatting>
  <conditionalFormatting sqref="D20:G24">
    <cfRule type="expression" dxfId="5974" priority="2956" stopIfTrue="1">
      <formula>AND(WEEKDAY(D$5)=1)</formula>
    </cfRule>
  </conditionalFormatting>
  <conditionalFormatting sqref="D21:G23">
    <cfRule type="expression" dxfId="5973" priority="3620" stopIfTrue="1">
      <formula>AND(WEEKDAY(D$5)=1)</formula>
    </cfRule>
  </conditionalFormatting>
  <conditionalFormatting sqref="D15:I16">
    <cfRule type="expression" dxfId="5972" priority="3609" stopIfTrue="1">
      <formula>AND(WEEKDAY(D$5)=1)</formula>
    </cfRule>
  </conditionalFormatting>
  <conditionalFormatting sqref="D20:I20">
    <cfRule type="expression" dxfId="5971" priority="3603" stopIfTrue="1">
      <formula>AND(WEEKDAY(D$5)=1)</formula>
    </cfRule>
  </conditionalFormatting>
  <conditionalFormatting sqref="D14:M14">
    <cfRule type="expression" dxfId="5970" priority="3545" stopIfTrue="1">
      <formula>AND(WEEKDAY(D$5)=1)</formula>
    </cfRule>
  </conditionalFormatting>
  <conditionalFormatting sqref="D19:R19">
    <cfRule type="expression" dxfId="5969" priority="1449" stopIfTrue="1">
      <formula>AND(WEEKDAY(D$5)=1)</formula>
    </cfRule>
  </conditionalFormatting>
  <conditionalFormatting sqref="D5:AH7">
    <cfRule type="expression" dxfId="5968" priority="3621" stopIfTrue="1">
      <formula>AND(WEEKDAY(D$5)=1)</formula>
    </cfRule>
  </conditionalFormatting>
  <conditionalFormatting sqref="E8">
    <cfRule type="expression" dxfId="5967" priority="3388" stopIfTrue="1">
      <formula>AND(WEEKDAY(E$5)=1)</formula>
    </cfRule>
  </conditionalFormatting>
  <conditionalFormatting sqref="E10:H10">
    <cfRule type="expression" dxfId="5966" priority="3383" stopIfTrue="1">
      <formula>AND(WEEKDAY(E$5)=1)</formula>
    </cfRule>
  </conditionalFormatting>
  <conditionalFormatting sqref="E25:AG25">
    <cfRule type="expression" dxfId="5965" priority="3632" stopIfTrue="1">
      <formula>AND(WEEKDAY(E$5)=1)</formula>
    </cfRule>
  </conditionalFormatting>
  <conditionalFormatting sqref="E25:AH25">
    <cfRule type="expression" dxfId="5964" priority="3631">
      <formula>AND(WEEKDAY(E$5)=1)</formula>
    </cfRule>
  </conditionalFormatting>
  <conditionalFormatting sqref="F9">
    <cfRule type="expression" dxfId="5963" priority="3513" stopIfTrue="1">
      <formula>AND(WEEKDAY(F$5)=1)</formula>
    </cfRule>
  </conditionalFormatting>
  <conditionalFormatting sqref="F18">
    <cfRule type="expression" dxfId="5962" priority="3564" stopIfTrue="1">
      <formula>AND(WEEKDAY(F$5)=1)</formula>
    </cfRule>
  </conditionalFormatting>
  <conditionalFormatting sqref="F18:F19">
    <cfRule type="expression" dxfId="5961" priority="3382" stopIfTrue="1">
      <formula>AND(WEEKDAY(F$5)=1)</formula>
    </cfRule>
  </conditionalFormatting>
  <conditionalFormatting sqref="F14:G15">
    <cfRule type="expression" dxfId="5960" priority="3123" stopIfTrue="1">
      <formula>AND(WEEKDAY(F$5)=1)</formula>
    </cfRule>
  </conditionalFormatting>
  <conditionalFormatting sqref="F11:H12">
    <cfRule type="expression" dxfId="5959" priority="3466" stopIfTrue="1">
      <formula>AND(WEEKDAY(F$5)=1)</formula>
    </cfRule>
  </conditionalFormatting>
  <conditionalFormatting sqref="F11:I11">
    <cfRule type="expression" dxfId="5958" priority="3514" stopIfTrue="1">
      <formula>AND(WEEKDAY(F$5)=1)</formula>
    </cfRule>
  </conditionalFormatting>
  <conditionalFormatting sqref="F13:I15">
    <cfRule type="expression" dxfId="5957" priority="3121" stopIfTrue="1">
      <formula>AND(WEEKDAY(F$5)=1)</formula>
    </cfRule>
  </conditionalFormatting>
  <conditionalFormatting sqref="F11:W11">
    <cfRule type="expression" dxfId="5956" priority="2810" stopIfTrue="1">
      <formula>AND(WEEKDAY(F$5)=1)</formula>
    </cfRule>
  </conditionalFormatting>
  <conditionalFormatting sqref="G17:G24">
    <cfRule type="expression" dxfId="5955" priority="3415" stopIfTrue="1">
      <formula>AND(WEEKDAY(G$5)=1)</formula>
    </cfRule>
  </conditionalFormatting>
  <conditionalFormatting sqref="G18:G19">
    <cfRule type="expression" dxfId="5954" priority="3571" stopIfTrue="1">
      <formula>AND(WEEKDAY(G$5)=1)</formula>
    </cfRule>
    <cfRule type="expression" dxfId="5953" priority="3613" stopIfTrue="1">
      <formula>AND(WEEKDAY(G$5)=1)</formula>
    </cfRule>
  </conditionalFormatting>
  <conditionalFormatting sqref="G9:H9">
    <cfRule type="expression" dxfId="5952" priority="3390" stopIfTrue="1">
      <formula>AND(WEEKDAY(G$5)=1)</formula>
    </cfRule>
  </conditionalFormatting>
  <conditionalFormatting sqref="G17:O17">
    <cfRule type="expression" dxfId="5951" priority="3411" stopIfTrue="1">
      <formula>AND(WEEKDAY(G$5)=1)</formula>
    </cfRule>
  </conditionalFormatting>
  <conditionalFormatting sqref="H11">
    <cfRule type="expression" dxfId="5950" priority="2721">
      <formula>AND(WEEKDAY(H$5)=1)</formula>
    </cfRule>
    <cfRule type="expression" dxfId="5949" priority="2730">
      <formula>AND(WEEKDAY(H$5)=1)</formula>
    </cfRule>
  </conditionalFormatting>
  <conditionalFormatting sqref="H14">
    <cfRule type="expression" dxfId="5948" priority="2630">
      <formula>AND(WEEKDAY(H$5)=1)</formula>
    </cfRule>
    <cfRule type="expression" dxfId="5947" priority="2639">
      <formula>AND(WEEKDAY(H$5)=1)</formula>
    </cfRule>
  </conditionalFormatting>
  <conditionalFormatting sqref="H16">
    <cfRule type="expression" dxfId="5946" priority="3085">
      <formula>AND(WEEKDAY(H$5)=1)</formula>
    </cfRule>
    <cfRule type="expression" dxfId="5945" priority="3076">
      <formula>AND(WEEKDAY(H$5)=1)</formula>
    </cfRule>
  </conditionalFormatting>
  <conditionalFormatting sqref="H20:H24">
    <cfRule type="expression" dxfId="5944" priority="3120">
      <formula>AND(WEEKDAY(H$5)=1)</formula>
    </cfRule>
    <cfRule type="expression" dxfId="5943" priority="3111">
      <formula>AND(WEEKDAY(H$5)=1)</formula>
    </cfRule>
  </conditionalFormatting>
  <conditionalFormatting sqref="H12:I12 D13:I16">
    <cfRule type="expression" dxfId="5942" priority="3516" stopIfTrue="1">
      <formula>AND(WEEKDAY(D$5)=1)</formula>
    </cfRule>
  </conditionalFormatting>
  <conditionalFormatting sqref="H18:I23">
    <cfRule type="expression" dxfId="5941" priority="3342" stopIfTrue="1">
      <formula>AND(WEEKDAY(H$5)=1)</formula>
    </cfRule>
  </conditionalFormatting>
  <conditionalFormatting sqref="H18:I24">
    <cfRule type="expression" dxfId="5940" priority="2947" stopIfTrue="1">
      <formula>AND(WEEKDAY(H$5)=1)</formula>
    </cfRule>
  </conditionalFormatting>
  <conditionalFormatting sqref="H20:I24">
    <cfRule type="expression" dxfId="5939" priority="3113" stopIfTrue="1">
      <formula>AND(WEEKDAY(H$5)=1)</formula>
    </cfRule>
  </conditionalFormatting>
  <conditionalFormatting sqref="H11:K11">
    <cfRule type="expression" dxfId="5938" priority="2722" stopIfTrue="1">
      <formula>AND(WEEKDAY(H$5)=1)</formula>
    </cfRule>
  </conditionalFormatting>
  <conditionalFormatting sqref="H14:K14">
    <cfRule type="expression" dxfId="5937" priority="2631" stopIfTrue="1">
      <formula>AND(WEEKDAY(H$5)=1)</formula>
    </cfRule>
  </conditionalFormatting>
  <conditionalFormatting sqref="H11:L11">
    <cfRule type="expression" dxfId="5936" priority="2731" stopIfTrue="1">
      <formula>AND(WEEKDAY(H$5)=1)</formula>
    </cfRule>
  </conditionalFormatting>
  <conditionalFormatting sqref="H14:L14">
    <cfRule type="expression" dxfId="5935" priority="2640" stopIfTrue="1">
      <formula>AND(WEEKDAY(H$5)=1)</formula>
    </cfRule>
  </conditionalFormatting>
  <conditionalFormatting sqref="H16:L16">
    <cfRule type="expression" dxfId="5934" priority="3078" stopIfTrue="1">
      <formula>AND(WEEKDAY(H$5)=1)</formula>
    </cfRule>
  </conditionalFormatting>
  <conditionalFormatting sqref="H16:L17">
    <cfRule type="expression" dxfId="5933" priority="3086" stopIfTrue="1">
      <formula>AND(WEEKDAY(H$5)=1)</formula>
    </cfRule>
  </conditionalFormatting>
  <conditionalFormatting sqref="H11:M11">
    <cfRule type="expression" dxfId="5932" priority="2747" stopIfTrue="1">
      <formula>AND(WEEKDAY(H$5)=1)</formula>
    </cfRule>
  </conditionalFormatting>
  <conditionalFormatting sqref="H16:P16">
    <cfRule type="expression" dxfId="5931" priority="568" stopIfTrue="1">
      <formula>AND(WEEKDAY(H$5)=1)</formula>
    </cfRule>
  </conditionalFormatting>
  <conditionalFormatting sqref="H14:Q14">
    <cfRule type="expression" dxfId="5930" priority="2655" stopIfTrue="1">
      <formula>AND(WEEKDAY(H$5)=1)</formula>
    </cfRule>
  </conditionalFormatting>
  <conditionalFormatting sqref="H11:T11">
    <cfRule type="expression" dxfId="5929" priority="914" stopIfTrue="1">
      <formula>AND(WEEKDAY(H$5)=1)</formula>
    </cfRule>
  </conditionalFormatting>
  <conditionalFormatting sqref="H14:T14">
    <cfRule type="expression" dxfId="5928" priority="896" stopIfTrue="1">
      <formula>AND(WEEKDAY(H$5)=1)</formula>
    </cfRule>
  </conditionalFormatting>
  <conditionalFormatting sqref="I9:I12">
    <cfRule type="expression" dxfId="5927" priority="3138" stopIfTrue="1">
      <formula>AND(WEEKDAY(I$5)=1)</formula>
    </cfRule>
  </conditionalFormatting>
  <conditionalFormatting sqref="I11">
    <cfRule type="expression" dxfId="5926" priority="2746">
      <formula>AND(WEEKDAY(I$5)=1)</formula>
    </cfRule>
  </conditionalFormatting>
  <conditionalFormatting sqref="I14">
    <cfRule type="expression" dxfId="5925" priority="2654">
      <formula>AND(WEEKDAY(I$5)=1)</formula>
    </cfRule>
  </conditionalFormatting>
  <conditionalFormatting sqref="I17">
    <cfRule type="expression" dxfId="5924" priority="3556" stopIfTrue="1">
      <formula>AND(WEEKDAY(I$5)=1)</formula>
    </cfRule>
  </conditionalFormatting>
  <conditionalFormatting sqref="I19:I20">
    <cfRule type="expression" dxfId="5923" priority="3607" stopIfTrue="1">
      <formula>AND(WEEKDAY(I$5)=1)</formula>
    </cfRule>
  </conditionalFormatting>
  <conditionalFormatting sqref="I21:M23">
    <cfRule type="expression" dxfId="5922" priority="2936" stopIfTrue="1">
      <formula>AND(WEEKDAY(I$5)=1)</formula>
    </cfRule>
  </conditionalFormatting>
  <conditionalFormatting sqref="I21:W24">
    <cfRule type="expression" dxfId="5921" priority="2950" stopIfTrue="1">
      <formula>AND(WEEKDAY(I$5)=1)</formula>
    </cfRule>
  </conditionalFormatting>
  <conditionalFormatting sqref="I20:Z20">
    <cfRule type="expression" dxfId="5920" priority="2470" stopIfTrue="1">
      <formula>AND(WEEKDAY(I$5)=1)</formula>
    </cfRule>
  </conditionalFormatting>
  <conditionalFormatting sqref="J16:J23">
    <cfRule type="expression" dxfId="5919" priority="3565" stopIfTrue="1">
      <formula>AND(WEEKDAY(J$5)=1)</formula>
    </cfRule>
  </conditionalFormatting>
  <conditionalFormatting sqref="J15:K15 M15">
    <cfRule type="expression" dxfId="5918" priority="3559" stopIfTrue="1">
      <formula>AND(WEEKDAY(J$5)=1)</formula>
    </cfRule>
  </conditionalFormatting>
  <conditionalFormatting sqref="J16:K24">
    <cfRule type="expression" dxfId="5917" priority="279" stopIfTrue="1">
      <formula>AND(WEEKDAY(J$5)=1)</formula>
    </cfRule>
  </conditionalFormatting>
  <conditionalFormatting sqref="J14:M14">
    <cfRule type="expression" dxfId="5916" priority="33" stopIfTrue="1">
      <formula>AND(WEEKDAY(J$5)=1)</formula>
    </cfRule>
  </conditionalFormatting>
  <conditionalFormatting sqref="J20:M20">
    <cfRule type="expression" dxfId="5915" priority="234" stopIfTrue="1">
      <formula>AND(WEEKDAY(J$5)=1)</formula>
    </cfRule>
  </conditionalFormatting>
  <conditionalFormatting sqref="J11:N14">
    <cfRule type="expression" dxfId="5914" priority="542" stopIfTrue="1">
      <formula>AND(WEEKDAY(J$5)=1)</formula>
    </cfRule>
  </conditionalFormatting>
  <conditionalFormatting sqref="J8:P8">
    <cfRule type="expression" dxfId="5913" priority="3262" stopIfTrue="1">
      <formula>AND(WEEKDAY(J$5)=1)</formula>
    </cfRule>
  </conditionalFormatting>
  <conditionalFormatting sqref="J18:Q19">
    <cfRule type="expression" dxfId="5912" priority="2339" stopIfTrue="1">
      <formula>AND(WEEKDAY(J$5)=1)</formula>
    </cfRule>
  </conditionalFormatting>
  <conditionalFormatting sqref="J15:T15">
    <cfRule type="expression" dxfId="5911" priority="2513" stopIfTrue="1">
      <formula>AND(WEEKDAY(J$5)=1)</formula>
    </cfRule>
  </conditionalFormatting>
  <conditionalFormatting sqref="J21:X22">
    <cfRule type="expression" dxfId="5910" priority="1675" stopIfTrue="1">
      <formula>AND(WEEKDAY(J$5)=1)</formula>
    </cfRule>
  </conditionalFormatting>
  <conditionalFormatting sqref="J23:Z23">
    <cfRule type="expression" dxfId="5909" priority="2895" stopIfTrue="1">
      <formula>AND(WEEKDAY(J$5)=1)</formula>
    </cfRule>
  </conditionalFormatting>
  <conditionalFormatting sqref="J23:Z24">
    <cfRule type="expression" dxfId="5908" priority="3001" stopIfTrue="1">
      <formula>AND(WEEKDAY(J$5)=1)</formula>
    </cfRule>
  </conditionalFormatting>
  <conditionalFormatting sqref="K17:K19 M18:M19">
    <cfRule type="expression" dxfId="5907" priority="3560" stopIfTrue="1">
      <formula>AND(WEEKDAY(K$5)=1)</formula>
    </cfRule>
  </conditionalFormatting>
  <conditionalFormatting sqref="K20:M23">
    <cfRule type="expression" dxfId="5906" priority="3588" stopIfTrue="1">
      <formula>AND(WEEKDAY(K$5)=1)</formula>
    </cfRule>
  </conditionalFormatting>
  <conditionalFormatting sqref="K16:N23">
    <cfRule type="expression" dxfId="5905" priority="566" stopIfTrue="1">
      <formula>AND(WEEKDAY(K$5)=1)</formula>
    </cfRule>
  </conditionalFormatting>
  <conditionalFormatting sqref="K16:P17">
    <cfRule type="expression" dxfId="5904" priority="3581" stopIfTrue="1">
      <formula>AND(WEEKDAY(K$5)=1)</formula>
    </cfRule>
  </conditionalFormatting>
  <conditionalFormatting sqref="L8 Q8:Z8 AA8:AA9 J8:K11 I9 L9:W9 Y9">
    <cfRule type="expression" dxfId="5903" priority="3512" stopIfTrue="1">
      <formula>AND(WEEKDAY(I$5)=1)</formula>
    </cfRule>
  </conditionalFormatting>
  <conditionalFormatting sqref="L17">
    <cfRule type="expression" dxfId="5902" priority="3589" stopIfTrue="1">
      <formula>AND(WEEKDAY(L$5)=1)</formula>
    </cfRule>
  </conditionalFormatting>
  <conditionalFormatting sqref="L19:L24">
    <cfRule type="expression" dxfId="5901" priority="236" stopIfTrue="1">
      <formula>AND(WEEKDAY(L$5)=1)</formula>
    </cfRule>
  </conditionalFormatting>
  <conditionalFormatting sqref="L9:N9">
    <cfRule type="expression" dxfId="5900" priority="3229" stopIfTrue="1">
      <formula>AND(WEEKDAY(L$5)=1)</formula>
    </cfRule>
  </conditionalFormatting>
  <conditionalFormatting sqref="L9:P10">
    <cfRule type="expression" dxfId="5899" priority="3340" stopIfTrue="1">
      <formula>AND(WEEKDAY(L$5)=1)</formula>
    </cfRule>
  </conditionalFormatting>
  <conditionalFormatting sqref="L13:S13">
    <cfRule type="expression" dxfId="5898" priority="2935">
      <formula>AND(WEEKDAY(L$5)=1)</formula>
    </cfRule>
  </conditionalFormatting>
  <conditionalFormatting sqref="L21:W22 L23:Z23">
    <cfRule type="expression" dxfId="5897" priority="3291" stopIfTrue="1">
      <formula>AND(WEEKDAY(L$5)=1)</formula>
    </cfRule>
  </conditionalFormatting>
  <conditionalFormatting sqref="L18:Z18">
    <cfRule type="expression" dxfId="5896" priority="2921" stopIfTrue="1">
      <formula>AND(WEEKDAY(L$5)=1)</formula>
    </cfRule>
  </conditionalFormatting>
  <conditionalFormatting sqref="M8:P8">
    <cfRule type="expression" dxfId="5895" priority="3261">
      <formula>AND(WEEKDAY(M$5)=1)</formula>
    </cfRule>
  </conditionalFormatting>
  <conditionalFormatting sqref="M12:P12">
    <cfRule type="expression" dxfId="5894" priority="2010" stopIfTrue="1">
      <formula>AND(WEEKDAY(M$5)=1)</formula>
    </cfRule>
  </conditionalFormatting>
  <conditionalFormatting sqref="M18:P20">
    <cfRule type="expression" dxfId="5893" priority="3526" stopIfTrue="1">
      <formula>AND(WEEKDAY(M$5)=1)</formula>
    </cfRule>
  </conditionalFormatting>
  <conditionalFormatting sqref="M11:S12">
    <cfRule type="expression" dxfId="5892" priority="1929" stopIfTrue="1">
      <formula>AND(WEEKDAY(M$5)=1)</formula>
    </cfRule>
  </conditionalFormatting>
  <conditionalFormatting sqref="M15:AA15 J16:W16">
    <cfRule type="expression" dxfId="5891" priority="3610" stopIfTrue="1">
      <formula>AND(WEEKDAY(J$5)=1)</formula>
    </cfRule>
  </conditionalFormatting>
  <conditionalFormatting sqref="N14:N15">
    <cfRule type="expression" dxfId="5890" priority="3540" stopIfTrue="1">
      <formula>AND(WEEKDAY(N$5)=1)</formula>
    </cfRule>
  </conditionalFormatting>
  <conditionalFormatting sqref="N18:O24">
    <cfRule type="expression" dxfId="5889" priority="2062" stopIfTrue="1">
      <formula>AND(WEEKDAY(N$5)=1)</formula>
    </cfRule>
  </conditionalFormatting>
  <conditionalFormatting sqref="O10:O16">
    <cfRule type="expression" dxfId="5888" priority="918" stopIfTrue="1">
      <formula>AND(WEEKDAY(O$5)=1)</formula>
    </cfRule>
  </conditionalFormatting>
  <conditionalFormatting sqref="O13:O15">
    <cfRule type="expression" dxfId="5887" priority="3519" stopIfTrue="1">
      <formula>AND(WEEKDAY(O$5)=1)</formula>
    </cfRule>
  </conditionalFormatting>
  <conditionalFormatting sqref="O17:O20">
    <cfRule type="expression" dxfId="5886" priority="3561" stopIfTrue="1">
      <formula>AND(WEEKDAY(O$5)=1)</formula>
    </cfRule>
  </conditionalFormatting>
  <conditionalFormatting sqref="P11:P24">
    <cfRule type="expression" dxfId="5885" priority="919" stopIfTrue="1">
      <formula>AND(WEEKDAY(P$5)=1)</formula>
    </cfRule>
  </conditionalFormatting>
  <conditionalFormatting sqref="P14:T14">
    <cfRule type="expression" dxfId="5884" priority="3537" stopIfTrue="1">
      <formula>AND(WEEKDAY(P$5)=1)</formula>
    </cfRule>
  </conditionalFormatting>
  <conditionalFormatting sqref="P20:U24">
    <cfRule type="expression" dxfId="5883" priority="3276" stopIfTrue="1">
      <formula>AND(WEEKDAY(P$5)=1)</formula>
    </cfRule>
  </conditionalFormatting>
  <conditionalFormatting sqref="P17:W17 Q18:Y19 K18:L23 Q20 R20:T23 M21:Q23">
    <cfRule type="expression" dxfId="5882" priority="3614" stopIfTrue="1">
      <formula>AND(WEEKDAY(K$5)=1)</formula>
    </cfRule>
  </conditionalFormatting>
  <conditionalFormatting sqref="Q11">
    <cfRule type="expression" dxfId="5881" priority="912" stopIfTrue="1">
      <formula>AND(WEEKDAY(Q$5)=1)</formula>
    </cfRule>
  </conditionalFormatting>
  <conditionalFormatting sqref="Q14:Q17">
    <cfRule type="expression" dxfId="5880" priority="800" stopIfTrue="1">
      <formula>AND(WEEKDAY(Q$5)=1)</formula>
    </cfRule>
  </conditionalFormatting>
  <conditionalFormatting sqref="Q18">
    <cfRule type="expression" dxfId="5879" priority="3574" stopIfTrue="1">
      <formula>AND(WEEKDAY(Q$5)=1)</formula>
    </cfRule>
  </conditionalFormatting>
  <conditionalFormatting sqref="Q8:S9 L10:N10 P10:X10 L11:S11 M12:S12 AA12 J13:M13 Q13:R13">
    <cfRule type="expression" dxfId="5878" priority="3517" stopIfTrue="1">
      <formula>AND(WEEKDAY(J$5)=1)</formula>
    </cfRule>
  </conditionalFormatting>
  <conditionalFormatting sqref="Q13:S14">
    <cfRule type="expression" dxfId="5877" priority="803" stopIfTrue="1">
      <formula>AND(WEEKDAY(Q$5)=1)</formula>
    </cfRule>
  </conditionalFormatting>
  <conditionalFormatting sqref="Q14:T14">
    <cfRule type="expression" dxfId="5876" priority="802" stopIfTrue="1">
      <formula>AND(WEEKDAY(Q$5)=1)</formula>
    </cfRule>
  </conditionalFormatting>
  <conditionalFormatting sqref="Q17:T17">
    <cfRule type="expression" dxfId="5875" priority="2389" stopIfTrue="1">
      <formula>AND(WEEKDAY(Q$5)=1)</formula>
    </cfRule>
  </conditionalFormatting>
  <conditionalFormatting sqref="Q20:T20">
    <cfRule type="expression" dxfId="5874" priority="2466" stopIfTrue="1">
      <formula>AND(WEEKDAY(Q$5)=1)</formula>
    </cfRule>
  </conditionalFormatting>
  <conditionalFormatting sqref="Q17:U17">
    <cfRule type="expression" dxfId="5873" priority="2456" stopIfTrue="1">
      <formula>AND(WEEKDAY(Q$5)=1)</formula>
    </cfRule>
  </conditionalFormatting>
  <conditionalFormatting sqref="Q19:U24">
    <cfRule type="expression" dxfId="5872" priority="3288" stopIfTrue="1">
      <formula>AND(WEEKDAY(Q$5)=1)</formula>
    </cfRule>
  </conditionalFormatting>
  <conditionalFormatting sqref="Q18:Y19">
    <cfRule type="expression" dxfId="5871" priority="3532" stopIfTrue="1">
      <formula>AND(WEEKDAY(Q$5)=1)</formula>
    </cfRule>
  </conditionalFormatting>
  <conditionalFormatting sqref="Q8:Z8 AG8:AH16 L9:Y10 AF9:AF11 AC10:AD11 AC8:AF8 AA8:AB10 L11:AB12 T13:Y13 L14:Y14 AC12:AF19 D8:K24 AD20:AF20 AC20:AC21 AD21:AE21 L17:Z18 L19:Y20 L21:AB22 L23:Z24 Z20 L15:AB16 AA18:AB20 L8 AG18:AG20 AC23:AE24 AC22:AF22">
    <cfRule type="expression" dxfId="5870" priority="3511">
      <formula>AND(WEEKDAY(D$5)=1)</formula>
    </cfRule>
  </conditionalFormatting>
  <conditionalFormatting sqref="R18:R20">
    <cfRule type="expression" dxfId="5869" priority="3522" stopIfTrue="1">
      <formula>AND(WEEKDAY(R$5)=1)</formula>
    </cfRule>
  </conditionalFormatting>
  <conditionalFormatting sqref="R16:S20">
    <cfRule type="expression" dxfId="5868" priority="910" stopIfTrue="1">
      <formula>AND(WEEKDAY(R$5)=1)</formula>
    </cfRule>
  </conditionalFormatting>
  <conditionalFormatting sqref="S18:T24">
    <cfRule type="expression" dxfId="5867" priority="2939" stopIfTrue="1">
      <formula>AND(WEEKDAY(S$5)=1)</formula>
    </cfRule>
  </conditionalFormatting>
  <conditionalFormatting sqref="S19:W20">
    <cfRule type="expression" dxfId="5866" priority="3601" stopIfTrue="1">
      <formula>AND(WEEKDAY(S$5)=1)</formula>
    </cfRule>
  </conditionalFormatting>
  <conditionalFormatting sqref="S18:Y18">
    <cfRule type="expression" dxfId="5865" priority="3530" stopIfTrue="1">
      <formula>AND(WEEKDAY(S$5)=1)</formula>
    </cfRule>
  </conditionalFormatting>
  <conditionalFormatting sqref="T11">
    <cfRule type="expression" dxfId="5864" priority="2809">
      <formula>AND(WEEKDAY(T$5)=1)</formula>
    </cfRule>
    <cfRule type="expression" dxfId="5863" priority="913">
      <formula>AND(WEEKDAY(T$5)=1)</formula>
    </cfRule>
  </conditionalFormatting>
  <conditionalFormatting sqref="T11:T14">
    <cfRule type="expression" dxfId="5862" priority="3472" stopIfTrue="1">
      <formula>AND(WEEKDAY(T$5)=1)</formula>
    </cfRule>
  </conditionalFormatting>
  <conditionalFormatting sqref="T14">
    <cfRule type="expression" dxfId="5861" priority="801">
      <formula>AND(WEEKDAY(T$5)=1)</formula>
    </cfRule>
  </conditionalFormatting>
  <conditionalFormatting sqref="T14:T15">
    <cfRule type="expression" dxfId="5860" priority="895">
      <formula>AND(WEEKDAY(T$5)=1)</formula>
    </cfRule>
  </conditionalFormatting>
  <conditionalFormatting sqref="T16">
    <cfRule type="expression" dxfId="5859" priority="909" stopIfTrue="1">
      <formula>AND(WEEKDAY(T$5)=1)</formula>
    </cfRule>
  </conditionalFormatting>
  <conditionalFormatting sqref="T17">
    <cfRule type="expression" dxfId="5858" priority="2455">
      <formula>AND(WEEKDAY(T$5)=1)</formula>
    </cfRule>
  </conditionalFormatting>
  <conditionalFormatting sqref="T20">
    <cfRule type="expression" dxfId="5857" priority="2469">
      <formula>AND(WEEKDAY(T$5)=1)</formula>
    </cfRule>
  </conditionalFormatting>
  <conditionalFormatting sqref="T10:AD10">
    <cfRule type="expression" dxfId="5856" priority="2914" stopIfTrue="1">
      <formula>AND(WEEKDAY(T$5)=1)</formula>
    </cfRule>
  </conditionalFormatting>
  <conditionalFormatting sqref="U8">
    <cfRule type="expression" dxfId="5855" priority="3500" stopIfTrue="1">
      <formula>AND(WEEKDAY(U$5)=1)</formula>
    </cfRule>
  </conditionalFormatting>
  <conditionalFormatting sqref="U12">
    <cfRule type="expression" dxfId="5854" priority="3520" stopIfTrue="1">
      <formula>AND(WEEKDAY(U$5)=1)</formula>
    </cfRule>
  </conditionalFormatting>
  <conditionalFormatting sqref="U14:U15">
    <cfRule type="expression" dxfId="5853" priority="3539" stopIfTrue="1">
      <formula>AND(WEEKDAY(U$5)=1)</formula>
    </cfRule>
  </conditionalFormatting>
  <conditionalFormatting sqref="U11:W13">
    <cfRule type="expression" dxfId="5852" priority="3368" stopIfTrue="1">
      <formula>AND(WEEKDAY(U$5)=1)</formula>
    </cfRule>
  </conditionalFormatting>
  <conditionalFormatting sqref="U21:W23">
    <cfRule type="expression" dxfId="5851" priority="3374" stopIfTrue="1">
      <formula>AND(WEEKDAY(U$5)=1)</formula>
    </cfRule>
  </conditionalFormatting>
  <conditionalFormatting sqref="U9:Z9">
    <cfRule type="expression" dxfId="5850" priority="2918" stopIfTrue="1">
      <formula>AND(WEEKDAY(U$5)=1)</formula>
    </cfRule>
  </conditionalFormatting>
  <conditionalFormatting sqref="V15">
    <cfRule type="expression" dxfId="5849" priority="1275" stopIfTrue="1">
      <formula>AND(WEEKDAY(V$5)=1)</formula>
    </cfRule>
  </conditionalFormatting>
  <conditionalFormatting sqref="V17:V20">
    <cfRule type="expression" dxfId="5848" priority="3410" stopIfTrue="1">
      <formula>AND(WEEKDAY(V$5)=1)</formula>
    </cfRule>
  </conditionalFormatting>
  <conditionalFormatting sqref="V21:W22 V23:Z24 D20:D24">
    <cfRule type="expression" dxfId="5847" priority="3293">
      <formula>AND(WEEKDAY(D$5)=1)</formula>
    </cfRule>
  </conditionalFormatting>
  <conditionalFormatting sqref="V14:Y14 AC17:AD19 AE18:AE19 AA18 G18:G19 I16:I17 U18:Y19 V8:Z8 AA8:AA9 D17:H17 T17:W17 AE17:AF17 AF19 AD23:AE23 V15:Z15 D9:E9 D10 AB15:AC15 U16:W16">
    <cfRule type="expression" dxfId="5846" priority="3594">
      <formula>AND(WEEKDAY(D$5)=1)</formula>
    </cfRule>
  </conditionalFormatting>
  <conditionalFormatting sqref="V14:Y14">
    <cfRule type="expression" dxfId="5845" priority="3587" stopIfTrue="1">
      <formula>AND(WEEKDAY(V$5)=1)</formula>
    </cfRule>
  </conditionalFormatting>
  <conditionalFormatting sqref="V23:AB24">
    <cfRule type="expression" dxfId="5844" priority="3020">
      <formula>AND(WEEKDAY(V$5)=1)</formula>
    </cfRule>
  </conditionalFormatting>
  <conditionalFormatting sqref="V12:AF12">
    <cfRule type="expression" dxfId="5843" priority="3468" stopIfTrue="1">
      <formula>AND(WEEKDAY(V$5)=1)</formula>
    </cfRule>
  </conditionalFormatting>
  <conditionalFormatting sqref="W17:Z17">
    <cfRule type="expression" dxfId="5842" priority="1690" stopIfTrue="1">
      <formula>AND(WEEKDAY(W$5)=1)</formula>
    </cfRule>
  </conditionalFormatting>
  <conditionalFormatting sqref="X11">
    <cfRule type="expression" dxfId="5841" priority="1703" stopIfTrue="1">
      <formula>AND(WEEKDAY(X$5)=1)</formula>
    </cfRule>
  </conditionalFormatting>
  <conditionalFormatting sqref="X13:Y13">
    <cfRule type="expression" dxfId="5840" priority="1715" stopIfTrue="1">
      <formula>AND(WEEKDAY(X$5)=1)</formula>
    </cfRule>
    <cfRule type="expression" dxfId="5839" priority="1714">
      <formula>AND(WEEKDAY(X$5)=1)</formula>
    </cfRule>
  </conditionalFormatting>
  <conditionalFormatting sqref="X13:Z13">
    <cfRule type="expression" dxfId="5838" priority="1706" stopIfTrue="1">
      <formula>AND(WEEKDAY(X$5)=1)</formula>
    </cfRule>
  </conditionalFormatting>
  <conditionalFormatting sqref="X17:Z17">
    <cfRule type="expression" dxfId="5837" priority="1685">
      <formula>AND(WEEKDAY(X$5)=1)</formula>
    </cfRule>
    <cfRule type="expression" dxfId="5836" priority="1686" stopIfTrue="1">
      <formula>AND(WEEKDAY(X$5)=1)</formula>
    </cfRule>
    <cfRule type="expression" dxfId="5835" priority="1687">
      <formula>AND(WEEKDAY(X$5)=1)</formula>
    </cfRule>
    <cfRule type="expression" dxfId="5834" priority="1676" stopIfTrue="1">
      <formula>AND(WEEKDAY(X$5)=1)</formula>
    </cfRule>
  </conditionalFormatting>
  <conditionalFormatting sqref="X23:Z24 W19:Y20">
    <cfRule type="expression" dxfId="5833" priority="3362" stopIfTrue="1">
      <formula>AND(WEEKDAY(W$5)=1)</formula>
    </cfRule>
  </conditionalFormatting>
  <conditionalFormatting sqref="X11:AA11">
    <cfRule type="expression" dxfId="5832" priority="1702">
      <formula>AND(WEEKDAY(X$5)=1)</formula>
    </cfRule>
  </conditionalFormatting>
  <conditionalFormatting sqref="X21:AA22">
    <cfRule type="expression" dxfId="5831" priority="1674">
      <formula>AND(WEEKDAY(X$5)=1)</formula>
    </cfRule>
  </conditionalFormatting>
  <conditionalFormatting sqref="X17:AB17">
    <cfRule type="expression" dxfId="5830" priority="1681" stopIfTrue="1">
      <formula>AND(WEEKDAY(X$5)=1)</formula>
    </cfRule>
  </conditionalFormatting>
  <conditionalFormatting sqref="X21:AB22">
    <cfRule type="expression" dxfId="5829" priority="1668" stopIfTrue="1">
      <formula>AND(WEEKDAY(X$5)=1)</formula>
    </cfRule>
  </conditionalFormatting>
  <conditionalFormatting sqref="X11:AC11">
    <cfRule type="expression" dxfId="5828" priority="1696" stopIfTrue="1">
      <formula>AND(WEEKDAY(X$5)=1)</formula>
    </cfRule>
  </conditionalFormatting>
  <conditionalFormatting sqref="X16:AD16">
    <cfRule type="expression" dxfId="5827" priority="3325" stopIfTrue="1">
      <formula>AND(WEEKDAY(X$5)=1)</formula>
    </cfRule>
  </conditionalFormatting>
  <conditionalFormatting sqref="Y16:Z16">
    <cfRule type="expression" dxfId="5826" priority="3324">
      <formula>AND(WEEKDAY(Y$5)=1)</formula>
    </cfRule>
  </conditionalFormatting>
  <conditionalFormatting sqref="Y17:Z17">
    <cfRule type="expression" dxfId="5825" priority="1689">
      <formula>AND(WEEKDAY(Y$5)=1)</formula>
    </cfRule>
    <cfRule type="expression" dxfId="5824" priority="1688" stopIfTrue="1">
      <formula>AND(WEEKDAY(Y$5)=1)</formula>
    </cfRule>
  </conditionalFormatting>
  <conditionalFormatting sqref="Y23:Z23">
    <cfRule type="expression" dxfId="5823" priority="3338">
      <formula>AND(WEEKDAY(Y$5)=1)</formula>
    </cfRule>
    <cfRule type="expression" dxfId="5822" priority="3337" stopIfTrue="1">
      <formula>AND(WEEKDAY(Y$5)=1)</formula>
    </cfRule>
    <cfRule type="expression" dxfId="5821" priority="2946">
      <formula>AND(WEEKDAY(Y$5)=1)</formula>
    </cfRule>
  </conditionalFormatting>
  <conditionalFormatting sqref="Y23:Z24">
    <cfRule type="expression" dxfId="5820" priority="2945" stopIfTrue="1">
      <formula>AND(WEEKDAY(Y$5)=1)</formula>
    </cfRule>
  </conditionalFormatting>
  <conditionalFormatting sqref="Y24:Z24">
    <cfRule type="expression" dxfId="5819" priority="3005">
      <formula>AND(WEEKDAY(Y$5)=1)</formula>
    </cfRule>
  </conditionalFormatting>
  <conditionalFormatting sqref="Y14:AA14">
    <cfRule type="expression" dxfId="5818" priority="20" stopIfTrue="1">
      <formula>AND(WEEKDAY(Y$5)=1)</formula>
    </cfRule>
  </conditionalFormatting>
  <conditionalFormatting sqref="Y16:AB16">
    <cfRule type="expression" dxfId="5817" priority="3322" stopIfTrue="1">
      <formula>AND(WEEKDAY(Y$5)=1)</formula>
    </cfRule>
  </conditionalFormatting>
  <conditionalFormatting sqref="Y17:AB17">
    <cfRule type="expression" dxfId="5816" priority="1679">
      <formula>AND(WEEKDAY(Y$5)=1)</formula>
    </cfRule>
  </conditionalFormatting>
  <conditionalFormatting sqref="Y20:AB20">
    <cfRule type="expression" dxfId="5815" priority="2978">
      <formula>AND(WEEKDAY(Y$5)=1)</formula>
    </cfRule>
  </conditionalFormatting>
  <conditionalFormatting sqref="Z9">
    <cfRule type="expression" dxfId="5814" priority="2919">
      <formula>AND(WEEKDAY(Z$5)=1)</formula>
    </cfRule>
  </conditionalFormatting>
  <conditionalFormatting sqref="Z9:Z10">
    <cfRule type="expression" dxfId="5813" priority="2916">
      <formula>AND(WEEKDAY(Z$5)=1)</formula>
    </cfRule>
  </conditionalFormatting>
  <conditionalFormatting sqref="Z13">
    <cfRule type="expression" dxfId="5812" priority="1705">
      <formula>AND(WEEKDAY(Z$5)=1)</formula>
    </cfRule>
    <cfRule type="expression" dxfId="5811" priority="1704" stopIfTrue="1">
      <formula>AND(WEEKDAY(Z$5)=1)</formula>
    </cfRule>
  </conditionalFormatting>
  <conditionalFormatting sqref="Z13:Z14">
    <cfRule type="expression" dxfId="5810" priority="1708">
      <formula>AND(WEEKDAY(Z$5)=1)</formula>
    </cfRule>
  </conditionalFormatting>
  <conditionalFormatting sqref="Z18">
    <cfRule type="expression" dxfId="5809" priority="2920">
      <formula>AND(WEEKDAY(Z$5)=1)</formula>
    </cfRule>
  </conditionalFormatting>
  <conditionalFormatting sqref="Z19:Z20">
    <cfRule type="expression" dxfId="5808" priority="3218" stopIfTrue="1">
      <formula>AND(WEEKDAY(Z$5)=1)</formula>
    </cfRule>
    <cfRule type="expression" dxfId="5807" priority="3219">
      <formula>AND(WEEKDAY(Z$5)=1)</formula>
    </cfRule>
    <cfRule type="expression" dxfId="5806" priority="3220" stopIfTrue="1">
      <formula>AND(WEEKDAY(Z$5)=1)</formula>
    </cfRule>
    <cfRule type="expression" dxfId="5805" priority="3222">
      <formula>AND(WEEKDAY(Z$5)=1)</formula>
    </cfRule>
  </conditionalFormatting>
  <conditionalFormatting sqref="Z20">
    <cfRule type="expression" dxfId="5804" priority="3364" stopIfTrue="1">
      <formula>AND(WEEKDAY(Z$5)=1)</formula>
    </cfRule>
  </conditionalFormatting>
  <conditionalFormatting sqref="AA13">
    <cfRule type="expression" dxfId="5803" priority="32">
      <formula>AND(WEEKDAY(AA$5)=1)</formula>
    </cfRule>
  </conditionalFormatting>
  <conditionalFormatting sqref="AA14">
    <cfRule type="expression" dxfId="5802" priority="25">
      <formula>AND(WEEKDAY(AA$5)=1)</formula>
    </cfRule>
  </conditionalFormatting>
  <conditionalFormatting sqref="AA18:AA19">
    <cfRule type="expression" dxfId="5801" priority="3576" stopIfTrue="1">
      <formula>AND(WEEKDAY(AA$5)=1)</formula>
    </cfRule>
  </conditionalFormatting>
  <conditionalFormatting sqref="AA13:AB14">
    <cfRule type="expression" dxfId="5800" priority="27" stopIfTrue="1">
      <formula>AND(WEEKDAY(AA$5)=1)</formula>
    </cfRule>
  </conditionalFormatting>
  <conditionalFormatting sqref="AA23:AE24 AA18:AB20">
    <cfRule type="expression" dxfId="5799" priority="3021" stopIfTrue="1">
      <formula>AND(WEEKDAY(AA$5)=1)</formula>
    </cfRule>
  </conditionalFormatting>
  <conditionalFormatting sqref="AB9:AB11">
    <cfRule type="expression" dxfId="5798" priority="1697" stopIfTrue="1">
      <formula>AND(WEEKDAY(AB$5)=1)</formula>
    </cfRule>
  </conditionalFormatting>
  <conditionalFormatting sqref="AB13:AB14">
    <cfRule type="expression" dxfId="5797" priority="2929">
      <formula>AND(WEEKDAY(AB$5)=1)</formula>
    </cfRule>
  </conditionalFormatting>
  <conditionalFormatting sqref="AB16">
    <cfRule type="expression" dxfId="5796" priority="3579" stopIfTrue="1">
      <formula>AND(WEEKDAY(AB$5)=1)</formula>
    </cfRule>
  </conditionalFormatting>
  <conditionalFormatting sqref="AB18:AB20">
    <cfRule type="expression" dxfId="5795" priority="3525" stopIfTrue="1">
      <formula>AND(WEEKDAY(AB$5)=1)</formula>
    </cfRule>
  </conditionalFormatting>
  <conditionalFormatting sqref="AB18:AD18">
    <cfRule type="expression" dxfId="5794" priority="2976" stopIfTrue="1">
      <formula>AND(WEEKDAY(AB$5)=1)</formula>
    </cfRule>
  </conditionalFormatting>
  <conditionalFormatting sqref="AB19:AD19">
    <cfRule type="expression" dxfId="5793" priority="3305" stopIfTrue="1">
      <formula>AND(WEEKDAY(AB$5)=1)</formula>
    </cfRule>
  </conditionalFormatting>
  <conditionalFormatting sqref="AB8:AG8">
    <cfRule type="expression" dxfId="5792" priority="3479" stopIfTrue="1">
      <formula>AND(WEEKDAY(AB$5)=1)</formula>
    </cfRule>
  </conditionalFormatting>
  <conditionalFormatting sqref="AC9">
    <cfRule type="expression" dxfId="5791" priority="3203" stopIfTrue="1">
      <formula>AND(WEEKDAY(AC$5)=1)</formula>
    </cfRule>
  </conditionalFormatting>
  <conditionalFormatting sqref="AC16:AC19">
    <cfRule type="expression" dxfId="5790" priority="3307" stopIfTrue="1">
      <formula>AND(WEEKDAY(AC$5)=1)</formula>
    </cfRule>
  </conditionalFormatting>
  <conditionalFormatting sqref="AC17">
    <cfRule type="expression" dxfId="5789" priority="9" stopIfTrue="1">
      <formula>AND(WEEKDAY(AC$5)=1)</formula>
    </cfRule>
    <cfRule type="expression" dxfId="5788" priority="11">
      <formula>AND(WEEKDAY(AC$5)=1)</formula>
    </cfRule>
  </conditionalFormatting>
  <conditionalFormatting sqref="AC17:AC19">
    <cfRule type="expression" dxfId="5787" priority="3553" stopIfTrue="1">
      <formula>AND(WEEKDAY(AC$5)=1)</formula>
    </cfRule>
  </conditionalFormatting>
  <conditionalFormatting sqref="AC19:AC20">
    <cfRule type="expression" dxfId="5786" priority="3209">
      <formula>AND(WEEKDAY(AC$5)=1)</formula>
    </cfRule>
  </conditionalFormatting>
  <conditionalFormatting sqref="AC9:AD9">
    <cfRule type="expression" dxfId="5785" priority="3204">
      <formula>AND(WEEKDAY(AC$5)=1)</formula>
    </cfRule>
    <cfRule type="expression" dxfId="5784" priority="3206">
      <formula>AND(WEEKDAY(AC$5)=1)</formula>
    </cfRule>
    <cfRule type="expression" dxfId="5783" priority="3205" stopIfTrue="1">
      <formula>AND(WEEKDAY(AC$5)=1)</formula>
    </cfRule>
  </conditionalFormatting>
  <conditionalFormatting sqref="AC11:AD11">
    <cfRule type="expression" dxfId="5782" priority="3212">
      <formula>AND(WEEKDAY(AC$5)=1)</formula>
    </cfRule>
  </conditionalFormatting>
  <conditionalFormatting sqref="AC14:AD14">
    <cfRule type="expression" dxfId="5781" priority="3320">
      <formula>AND(WEEKDAY(AC$5)=1)</formula>
    </cfRule>
  </conditionalFormatting>
  <conditionalFormatting sqref="AC17:AD17">
    <cfRule type="expression" dxfId="5780" priority="3558" stopIfTrue="1">
      <formula>AND(WEEKDAY(AC$5)=1)</formula>
    </cfRule>
  </conditionalFormatting>
  <conditionalFormatting sqref="AC17:AE20">
    <cfRule type="expression" dxfId="5779" priority="15" stopIfTrue="1">
      <formula>AND(WEEKDAY(AC$5)=1)</formula>
    </cfRule>
  </conditionalFormatting>
  <conditionalFormatting sqref="AC18:AE19">
    <cfRule type="expression" dxfId="5778" priority="3583" stopIfTrue="1">
      <formula>AND(WEEKDAY(AC$5)=1)</formula>
    </cfRule>
  </conditionalFormatting>
  <conditionalFormatting sqref="AC18:AE21">
    <cfRule type="expression" dxfId="5777" priority="3424" stopIfTrue="1">
      <formula>AND(WEEKDAY(AC$5)=1)</formula>
    </cfRule>
  </conditionalFormatting>
  <conditionalFormatting sqref="AC17:AF17">
    <cfRule type="expression" dxfId="5776" priority="12" stopIfTrue="1">
      <formula>AND(WEEKDAY(AC$5)=1)</formula>
    </cfRule>
  </conditionalFormatting>
  <conditionalFormatting sqref="AC19:AF19">
    <cfRule type="expression" dxfId="5775" priority="1" stopIfTrue="1">
      <formula>AND(WEEKDAY(AC$5)=1)</formula>
    </cfRule>
  </conditionalFormatting>
  <conditionalFormatting sqref="AC22:AF22">
    <cfRule type="expression" dxfId="5774" priority="17" stopIfTrue="1">
      <formula>AND(WEEKDAY(AC$5)=1)</formula>
    </cfRule>
  </conditionalFormatting>
  <conditionalFormatting sqref="AC13:AG14">
    <cfRule type="expression" dxfId="5773" priority="3300" stopIfTrue="1">
      <formula>AND(WEEKDAY(AC$5)=1)</formula>
    </cfRule>
  </conditionalFormatting>
  <conditionalFormatting sqref="AC14:AG14">
    <cfRule type="expression" dxfId="5772" priority="3549" stopIfTrue="1">
      <formula>AND(WEEKDAY(AC$5)=1)</formula>
    </cfRule>
  </conditionalFormatting>
  <conditionalFormatting sqref="AD15">
    <cfRule type="expression" dxfId="5771" priority="3562" stopIfTrue="1">
      <formula>AND(WEEKDAY(AD$5)=1)</formula>
    </cfRule>
  </conditionalFormatting>
  <conditionalFormatting sqref="AD26">
    <cfRule type="expression" dxfId="5770" priority="3625" stopIfTrue="1">
      <formula>AND(WEEKDAY(AD$5)=1)</formula>
    </cfRule>
  </conditionalFormatting>
  <conditionalFormatting sqref="AD17:AE21">
    <cfRule type="expression" dxfId="5769" priority="3274" stopIfTrue="1">
      <formula>AND(WEEKDAY(AD$5)=1)</formula>
    </cfRule>
  </conditionalFormatting>
  <conditionalFormatting sqref="AD21:AE21 AD23:AF24">
    <cfRule type="expression" dxfId="5768" priority="2954">
      <formula>AND(WEEKDAY(AD$5)=1)</formula>
    </cfRule>
  </conditionalFormatting>
  <conditionalFormatting sqref="AE9">
    <cfRule type="expression" dxfId="5767" priority="3031">
      <formula>AND(WEEKDAY(AE$5)=1)</formula>
    </cfRule>
    <cfRule type="expression" dxfId="5766" priority="3030" stopIfTrue="1">
      <formula>AND(WEEKDAY(AE$5)=1)</formula>
    </cfRule>
    <cfRule type="expression" dxfId="5765" priority="3028">
      <formula>AND(WEEKDAY(AE$5)=1)</formula>
    </cfRule>
  </conditionalFormatting>
  <conditionalFormatting sqref="AE9:AE10">
    <cfRule type="expression" dxfId="5764" priority="3025" stopIfTrue="1">
      <formula>AND(WEEKDAY(AE$5)=1)</formula>
    </cfRule>
  </conditionalFormatting>
  <conditionalFormatting sqref="AE10">
    <cfRule type="expression" dxfId="5763" priority="3024">
      <formula>AND(WEEKDAY(AE$5)=1)</formula>
    </cfRule>
  </conditionalFormatting>
  <conditionalFormatting sqref="AE17">
    <cfRule type="expression" dxfId="5762" priority="4" stopIfTrue="1">
      <formula>AND(WEEKDAY(AE$5)=1)</formula>
    </cfRule>
  </conditionalFormatting>
  <conditionalFormatting sqref="AE9:AG9">
    <cfRule type="expression" dxfId="5761" priority="3033">
      <formula>AND(WEEKDAY(AE$5)=1)</formula>
    </cfRule>
  </conditionalFormatting>
  <conditionalFormatting sqref="AE14:AG14">
    <cfRule type="expression" dxfId="5760" priority="3299">
      <formula>AND(WEEKDAY(AE$5)=1)</formula>
    </cfRule>
  </conditionalFormatting>
  <conditionalFormatting sqref="AE9:AH9">
    <cfRule type="expression" dxfId="5759" priority="3032" stopIfTrue="1">
      <formula>AND(WEEKDAY(AE$5)=1)</formula>
    </cfRule>
  </conditionalFormatting>
  <conditionalFormatting sqref="AE14:AH14">
    <cfRule type="expression" dxfId="5758" priority="3295" stopIfTrue="1">
      <formula>AND(WEEKDAY(AE$5)=1)</formula>
    </cfRule>
  </conditionalFormatting>
  <conditionalFormatting sqref="AF10:AF11 AG10:AG12 AC11:AD11 T8:T9">
    <cfRule type="expression" dxfId="5757" priority="3510" stopIfTrue="1">
      <formula>AND(WEEKDAY(T$5)=1)</formula>
    </cfRule>
  </conditionalFormatting>
  <conditionalFormatting sqref="AF17">
    <cfRule type="expression" dxfId="5756" priority="6" stopIfTrue="1">
      <formula>AND(WEEKDAY(AF$5)=1)</formula>
    </cfRule>
    <cfRule type="expression" dxfId="5755" priority="8" stopIfTrue="1">
      <formula>AND(WEEKDAY(AF$5)=1)</formula>
    </cfRule>
    <cfRule type="expression" dxfId="5754" priority="5">
      <formula>AND(WEEKDAY(AF$5)=1)</formula>
    </cfRule>
  </conditionalFormatting>
  <conditionalFormatting sqref="AF20:AF21 AF23:AF24">
    <cfRule type="expression" dxfId="5753" priority="3019" stopIfTrue="1">
      <formula>AND(WEEKDAY(AF$5)=1)</formula>
    </cfRule>
  </conditionalFormatting>
  <conditionalFormatting sqref="AF20:AF21">
    <cfRule type="expression" dxfId="5752" priority="3018">
      <formula>AND(WEEKDAY(AF$5)=1)</formula>
    </cfRule>
  </conditionalFormatting>
  <conditionalFormatting sqref="AF9:AG9">
    <cfRule type="expression" dxfId="5751" priority="3175" stopIfTrue="1">
      <formula>AND(WEEKDAY(AF$5)=1)</formula>
    </cfRule>
    <cfRule type="expression" dxfId="5750" priority="3176">
      <formula>AND(WEEKDAY(AF$5)=1)</formula>
    </cfRule>
    <cfRule type="expression" dxfId="5749" priority="3177" stopIfTrue="1">
      <formula>AND(WEEKDAY(AF$5)=1)</formula>
    </cfRule>
  </conditionalFormatting>
  <conditionalFormatting sqref="AF11:AG11">
    <cfRule type="expression" dxfId="5748" priority="3185">
      <formula>AND(WEEKDAY(AF$5)=1)</formula>
    </cfRule>
    <cfRule type="expression" dxfId="5747" priority="3303">
      <formula>AND(WEEKDAY(AF$5)=1)</formula>
    </cfRule>
    <cfRule type="expression" dxfId="5746" priority="3302" stopIfTrue="1">
      <formula>AND(WEEKDAY(AF$5)=1)</formula>
    </cfRule>
  </conditionalFormatting>
  <conditionalFormatting sqref="AF18:AG18">
    <cfRule type="expression" dxfId="5745" priority="2960">
      <formula>AND(WEEKDAY(AF$5)=1)</formula>
    </cfRule>
    <cfRule type="expression" dxfId="5744" priority="2961" stopIfTrue="1">
      <formula>AND(WEEKDAY(AF$5)=1)</formula>
    </cfRule>
  </conditionalFormatting>
  <conditionalFormatting sqref="AF18:AG19">
    <cfRule type="expression" dxfId="5743" priority="2962">
      <formula>AND(WEEKDAY(AF$5)=1)</formula>
    </cfRule>
    <cfRule type="expression" dxfId="5742" priority="2963" stopIfTrue="1">
      <formula>AND(WEEKDAY(AF$5)=1)</formula>
    </cfRule>
  </conditionalFormatting>
  <conditionalFormatting sqref="AF19:AG19">
    <cfRule type="expression" dxfId="5741" priority="3180">
      <formula>AND(WEEKDAY(AF$5)=1)</formula>
    </cfRule>
  </conditionalFormatting>
  <conditionalFormatting sqref="AF19:AG20">
    <cfRule type="expression" dxfId="5740" priority="3181" stopIfTrue="1">
      <formula>AND(WEEKDAY(AF$5)=1)</formula>
    </cfRule>
  </conditionalFormatting>
  <conditionalFormatting sqref="AF11:AH11">
    <cfRule type="expression" dxfId="5739" priority="3182" stopIfTrue="1">
      <formula>AND(WEEKDAY(AF$5)=1)</formula>
    </cfRule>
  </conditionalFormatting>
  <conditionalFormatting sqref="AF17:AH17">
    <cfRule type="expression" dxfId="5738" priority="7">
      <formula>AND(WEEKDAY(AF$5)=1)</formula>
    </cfRule>
  </conditionalFormatting>
  <conditionalFormatting sqref="AG20:AG24">
    <cfRule type="expression" dxfId="5737" priority="3016">
      <formula>AND(WEEKDAY(AG$5)=1)</formula>
    </cfRule>
    <cfRule type="expression" dxfId="5736" priority="3017" stopIfTrue="1">
      <formula>AND(WEEKDAY(AG$5)=1)</formula>
    </cfRule>
  </conditionalFormatting>
  <conditionalFormatting sqref="AH18:AH24">
    <cfRule type="expression" dxfId="5735" priority="3296">
      <formula>AND(WEEKDAY(AH$5)=1)</formula>
    </cfRule>
  </conditionalFormatting>
  <conditionalFormatting sqref="AH20:AH26">
    <cfRule type="expression" dxfId="5734" priority="3294" stopIfTrue="1">
      <formula>AND(WEEKDAY(AH$5)=1)</formula>
    </cfRule>
  </conditionalFormatting>
  <conditionalFormatting sqref="AI8:AK25 AN8:AN26">
    <cfRule type="cellIs" dxfId="5733" priority="3660" stopIfTrue="1" operator="equal">
      <formula>0</formula>
    </cfRule>
  </conditionalFormatting>
  <dataValidations count="2">
    <dataValidation type="list" allowBlank="1" showInputMessage="1" showErrorMessage="1" sqref="Y12:Z12 E25:AC25 AE25:AH25 X12:X20 Y13:Y20 Z13:Z16 AC23:AC24 AD23:AD26 AE8:AE10 AE12:AE24 X21:AB24 D8:W24 X8:AB11 AA12:AB16 Z17:AB20 AC8:AD22 AF8:AH24" xr:uid="{00000000-0002-0000-4900-000000000000}">
      <formula1>"ヤ,2早,3早,2オ,3オ,2－,3－,－,日,有,2,3,事,ﾍﾙ,ｹｱ,6:00,6:30,7:00,8:30,8:00,10:00,研"</formula1>
    </dataValidation>
    <dataValidation type="list" allowBlank="1" showInputMessage="1" showErrorMessage="1" sqref="AH26" xr:uid="{00000000-0002-0000-49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W45"/>
  <sheetViews>
    <sheetView workbookViewId="0">
      <selection activeCell="D4" sqref="D4:J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50" t="s">
        <v>213</v>
      </c>
      <c r="N1" s="1350"/>
      <c r="O1" s="1350"/>
      <c r="P1" s="1350"/>
      <c r="Q1" s="1350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7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50"/>
      <c r="N2" s="1350"/>
      <c r="O2" s="1350"/>
      <c r="P2" s="1350"/>
      <c r="Q2" s="1350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45108</v>
      </c>
      <c r="E5" s="11">
        <f>DATE($A$1,$D$2,2)</f>
        <v>45109</v>
      </c>
      <c r="F5" s="11">
        <f>DATE($A$1,$D$2,3)</f>
        <v>45110</v>
      </c>
      <c r="G5" s="11">
        <f>DATE($A$1,$D$2,4)</f>
        <v>45111</v>
      </c>
      <c r="H5" s="11">
        <f>DATE($A$1,$D$2,5)</f>
        <v>45112</v>
      </c>
      <c r="I5" s="11">
        <f>DATE($A$1,$D$2,6)</f>
        <v>45113</v>
      </c>
      <c r="J5" s="11">
        <f>DATE($A$1,$D$2,7)</f>
        <v>45114</v>
      </c>
      <c r="K5" s="11">
        <f>DATE($A$1,$D$2,8)</f>
        <v>45115</v>
      </c>
      <c r="L5" s="11">
        <f>DATE($A$1,$D$2,9)</f>
        <v>45116</v>
      </c>
      <c r="M5" s="11">
        <f>DATE($A$1,$D$2,10)</f>
        <v>45117</v>
      </c>
      <c r="N5" s="56">
        <f>DATE($A$1,$D$2,11)</f>
        <v>45118</v>
      </c>
      <c r="O5" s="11">
        <f>DATE($A$1,$D$2,12)</f>
        <v>45119</v>
      </c>
      <c r="P5" s="11">
        <f>DATE($A$1,$D$2,13)</f>
        <v>45120</v>
      </c>
      <c r="Q5" s="11">
        <f>DATE($A$1,$D$2,14)</f>
        <v>45121</v>
      </c>
      <c r="R5" s="11">
        <f>DATE($A$1,$D$2,15)</f>
        <v>45122</v>
      </c>
      <c r="S5" s="11">
        <f>DATE($A$1,$D$2,16)</f>
        <v>45123</v>
      </c>
      <c r="T5" s="11">
        <f>DATE($A$1,$D$2,17)</f>
        <v>45124</v>
      </c>
      <c r="U5" s="11">
        <f>DATE($A$1,$D$2,18)</f>
        <v>45125</v>
      </c>
      <c r="V5" s="11">
        <f>DATE($A$1,$D$2,19)</f>
        <v>45126</v>
      </c>
      <c r="W5" s="11">
        <f>DATE($A$1,$D$2,20)</f>
        <v>45127</v>
      </c>
      <c r="X5" s="11">
        <f>DATE($A$1,$D$2,21)</f>
        <v>45128</v>
      </c>
      <c r="Y5" s="87">
        <f>DATE($A$1,$D$2,22)</f>
        <v>45129</v>
      </c>
      <c r="Z5" s="87">
        <f>DATE($A$1,$D$2,23)</f>
        <v>45130</v>
      </c>
      <c r="AA5" s="87">
        <f>DATE($A$1,$D$2,24)</f>
        <v>45131</v>
      </c>
      <c r="AB5" s="87">
        <f>DATE($A$1,$D$2,25)</f>
        <v>45132</v>
      </c>
      <c r="AC5" s="87">
        <f>DATE($A$1,$D$2,26)</f>
        <v>45133</v>
      </c>
      <c r="AD5" s="87">
        <f>DATE($A$1,$D$2,27)</f>
        <v>45134</v>
      </c>
      <c r="AE5" s="87">
        <f>DATE($A$1,$D$2,28)</f>
        <v>45135</v>
      </c>
      <c r="AF5" s="88">
        <f>DATE($A$1,$D$2,29)</f>
        <v>45136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45108</v>
      </c>
      <c r="E6" s="132">
        <f t="shared" si="0"/>
        <v>45109</v>
      </c>
      <c r="F6" s="159">
        <f t="shared" si="0"/>
        <v>45110</v>
      </c>
      <c r="G6" s="159">
        <f t="shared" si="0"/>
        <v>45111</v>
      </c>
      <c r="H6" s="159">
        <f t="shared" si="0"/>
        <v>45112</v>
      </c>
      <c r="I6" s="132">
        <f t="shared" si="0"/>
        <v>45113</v>
      </c>
      <c r="J6" s="132">
        <f t="shared" si="0"/>
        <v>45114</v>
      </c>
      <c r="K6" s="132">
        <f t="shared" si="0"/>
        <v>45115</v>
      </c>
      <c r="L6" s="132">
        <f t="shared" si="0"/>
        <v>45116</v>
      </c>
      <c r="M6" s="132">
        <f t="shared" si="0"/>
        <v>45117</v>
      </c>
      <c r="N6" s="132">
        <f t="shared" si="0"/>
        <v>45118</v>
      </c>
      <c r="O6" s="132">
        <f t="shared" si="0"/>
        <v>45119</v>
      </c>
      <c r="P6" s="132">
        <f t="shared" si="0"/>
        <v>45120</v>
      </c>
      <c r="Q6" s="132">
        <f t="shared" si="0"/>
        <v>45121</v>
      </c>
      <c r="R6" s="132">
        <f t="shared" si="0"/>
        <v>45122</v>
      </c>
      <c r="S6" s="132">
        <f t="shared" si="0"/>
        <v>45123</v>
      </c>
      <c r="T6" s="145">
        <f t="shared" si="0"/>
        <v>45124</v>
      </c>
      <c r="U6" s="132">
        <f t="shared" si="0"/>
        <v>45125</v>
      </c>
      <c r="V6" s="132">
        <f t="shared" si="0"/>
        <v>45126</v>
      </c>
      <c r="W6" s="132">
        <f t="shared" si="0"/>
        <v>45127</v>
      </c>
      <c r="X6" s="132">
        <f t="shared" si="0"/>
        <v>45128</v>
      </c>
      <c r="Y6" s="132">
        <f t="shared" si="0"/>
        <v>45129</v>
      </c>
      <c r="Z6" s="132">
        <f t="shared" si="0"/>
        <v>45130</v>
      </c>
      <c r="AA6" s="132">
        <f t="shared" si="0"/>
        <v>45131</v>
      </c>
      <c r="AB6" s="132">
        <f t="shared" si="0"/>
        <v>45132</v>
      </c>
      <c r="AC6" s="132">
        <f t="shared" si="0"/>
        <v>45133</v>
      </c>
      <c r="AD6" s="132">
        <f t="shared" si="0"/>
        <v>45134</v>
      </c>
      <c r="AE6" s="132">
        <f t="shared" si="0"/>
        <v>45135</v>
      </c>
      <c r="AF6" s="132">
        <f t="shared" si="0"/>
        <v>45136</v>
      </c>
      <c r="AG6" s="145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土</v>
      </c>
      <c r="E7" s="161" t="str">
        <f t="shared" si="1"/>
        <v>日</v>
      </c>
      <c r="F7" s="251" t="str">
        <f t="shared" si="1"/>
        <v>月</v>
      </c>
      <c r="G7" s="250" t="str">
        <f t="shared" si="1"/>
        <v>火</v>
      </c>
      <c r="H7" s="250" t="str">
        <f t="shared" si="1"/>
        <v>水</v>
      </c>
      <c r="I7" s="250" t="str">
        <f t="shared" si="1"/>
        <v>木</v>
      </c>
      <c r="J7" s="250" t="str">
        <f t="shared" si="1"/>
        <v>金</v>
      </c>
      <c r="K7" s="250" t="str">
        <f t="shared" si="1"/>
        <v>土</v>
      </c>
      <c r="L7" s="234" t="str">
        <f t="shared" si="1"/>
        <v>日</v>
      </c>
      <c r="M7" s="250" t="str">
        <f t="shared" si="1"/>
        <v>月</v>
      </c>
      <c r="N7" s="250" t="str">
        <f t="shared" si="1"/>
        <v>火</v>
      </c>
      <c r="O7" s="250" t="str">
        <f t="shared" si="1"/>
        <v>水</v>
      </c>
      <c r="P7" s="250" t="str">
        <f t="shared" si="1"/>
        <v>木</v>
      </c>
      <c r="Q7" s="251" t="str">
        <f t="shared" si="1"/>
        <v>金</v>
      </c>
      <c r="R7" s="251" t="str">
        <f t="shared" si="1"/>
        <v>土</v>
      </c>
      <c r="S7" s="234" t="str">
        <f t="shared" si="1"/>
        <v>日</v>
      </c>
      <c r="T7" s="213" t="str">
        <f t="shared" si="1"/>
        <v>月</v>
      </c>
      <c r="U7" s="250" t="str">
        <f t="shared" si="1"/>
        <v>火</v>
      </c>
      <c r="V7" s="250" t="str">
        <f t="shared" si="1"/>
        <v>水</v>
      </c>
      <c r="W7" s="250" t="str">
        <f t="shared" si="1"/>
        <v>木</v>
      </c>
      <c r="X7" s="250" t="str">
        <f t="shared" si="1"/>
        <v>金</v>
      </c>
      <c r="Y7" s="250" t="str">
        <f t="shared" si="1"/>
        <v>土</v>
      </c>
      <c r="Z7" s="161" t="str">
        <f t="shared" si="1"/>
        <v>日</v>
      </c>
      <c r="AA7" s="250" t="str">
        <f t="shared" si="1"/>
        <v>月</v>
      </c>
      <c r="AB7" s="250" t="str">
        <f t="shared" si="1"/>
        <v>火</v>
      </c>
      <c r="AC7" s="250" t="str">
        <f t="shared" si="1"/>
        <v>水</v>
      </c>
      <c r="AD7" s="250" t="str">
        <f t="shared" si="1"/>
        <v>木</v>
      </c>
      <c r="AE7" s="250" t="str">
        <f t="shared" si="1"/>
        <v>金</v>
      </c>
      <c r="AF7" s="250" t="str">
        <f t="shared" si="1"/>
        <v>土</v>
      </c>
      <c r="AG7" s="146" t="s">
        <v>37</v>
      </c>
      <c r="AH7" s="250" t="s">
        <v>115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206" t="s">
        <v>34</v>
      </c>
      <c r="E8" s="257" t="s">
        <v>21</v>
      </c>
      <c r="F8" s="182" t="s">
        <v>42</v>
      </c>
      <c r="G8" s="164" t="s">
        <v>21</v>
      </c>
      <c r="H8" s="107" t="s">
        <v>36</v>
      </c>
      <c r="I8" s="107" t="s">
        <v>42</v>
      </c>
      <c r="J8" s="107" t="s">
        <v>24</v>
      </c>
      <c r="K8" s="172" t="s">
        <v>34</v>
      </c>
      <c r="L8" s="182" t="s">
        <v>37</v>
      </c>
      <c r="M8" s="164" t="s">
        <v>21</v>
      </c>
      <c r="N8" s="107" t="s">
        <v>42</v>
      </c>
      <c r="O8" s="107" t="s">
        <v>42</v>
      </c>
      <c r="P8" s="172" t="s">
        <v>21</v>
      </c>
      <c r="Q8" s="235" t="s">
        <v>24</v>
      </c>
      <c r="R8" s="219" t="s">
        <v>34</v>
      </c>
      <c r="S8" s="181" t="s">
        <v>28</v>
      </c>
      <c r="T8" s="259" t="s">
        <v>34</v>
      </c>
      <c r="U8" s="171" t="s">
        <v>21</v>
      </c>
      <c r="V8" s="107" t="s">
        <v>42</v>
      </c>
      <c r="W8" s="107" t="s">
        <v>42</v>
      </c>
      <c r="X8" s="143" t="s">
        <v>21</v>
      </c>
      <c r="Y8" s="107" t="s">
        <v>28</v>
      </c>
      <c r="Z8" s="107" t="s">
        <v>34</v>
      </c>
      <c r="AA8" s="107" t="s">
        <v>21</v>
      </c>
      <c r="AB8" s="107" t="s">
        <v>42</v>
      </c>
      <c r="AC8" s="107" t="s">
        <v>36</v>
      </c>
      <c r="AD8" s="143" t="s">
        <v>21</v>
      </c>
      <c r="AE8" s="107" t="s">
        <v>36</v>
      </c>
      <c r="AF8" s="143" t="s">
        <v>28</v>
      </c>
      <c r="AG8" s="149" t="s">
        <v>34</v>
      </c>
      <c r="AH8" s="143" t="s">
        <v>21</v>
      </c>
      <c r="AI8" s="99">
        <f t="shared" ref="AI8:AI17" si="2">SUM(AO8)</f>
        <v>9</v>
      </c>
      <c r="AJ8" s="100">
        <f t="shared" ref="AJ8:AJ25" si="3">COUNTIF(D8:AH8,"有")</f>
        <v>0</v>
      </c>
      <c r="AK8" s="101">
        <f t="shared" ref="AK8:AK24" si="4">SUM(AP8:AQ8)</f>
        <v>5</v>
      </c>
      <c r="AL8" s="102" t="s">
        <v>38</v>
      </c>
      <c r="AM8" s="103"/>
      <c r="AN8" s="55">
        <f>COUNTIF(D8:AH8,"日")</f>
        <v>1</v>
      </c>
      <c r="AO8" s="55">
        <f>COUNTIF(D8:AH8,"ヤ")</f>
        <v>9</v>
      </c>
      <c r="AP8" s="55">
        <f>COUNTIF(D8:AH8,"2－")</f>
        <v>2</v>
      </c>
      <c r="AQ8" s="55">
        <f>COUNTIF(D8:AH8,"3－")</f>
        <v>3</v>
      </c>
      <c r="AR8">
        <f>COUNTIF(E8:AI8,"有")</f>
        <v>0</v>
      </c>
      <c r="AS8" s="55">
        <f>COUNTIF(D8:AL8,"2早")</f>
        <v>0</v>
      </c>
      <c r="AT8" s="55">
        <f>COUNTIF(B8:AL8,"2オ")</f>
        <v>7</v>
      </c>
      <c r="AU8" s="55">
        <f>COUNTIF(D8:AM8,"3早")</f>
        <v>0</v>
      </c>
      <c r="AV8" s="55">
        <f>COUNTIF(D8:AN8,"3オ")</f>
        <v>3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36</v>
      </c>
      <c r="E9" s="107" t="s">
        <v>37</v>
      </c>
      <c r="F9" s="258" t="s">
        <v>37</v>
      </c>
      <c r="G9" s="127" t="s">
        <v>36</v>
      </c>
      <c r="H9" s="107" t="s">
        <v>21</v>
      </c>
      <c r="I9" s="107" t="s">
        <v>21</v>
      </c>
      <c r="J9" s="127" t="s">
        <v>21</v>
      </c>
      <c r="K9" s="107" t="s">
        <v>36</v>
      </c>
      <c r="L9" s="144" t="s">
        <v>36</v>
      </c>
      <c r="M9" s="107" t="s">
        <v>36</v>
      </c>
      <c r="N9" s="107" t="s">
        <v>41</v>
      </c>
      <c r="O9" s="107" t="s">
        <v>41</v>
      </c>
      <c r="P9" s="172" t="s">
        <v>36</v>
      </c>
      <c r="Q9" s="183" t="s">
        <v>21</v>
      </c>
      <c r="R9" s="184" t="s">
        <v>36</v>
      </c>
      <c r="S9" s="185" t="s">
        <v>37</v>
      </c>
      <c r="T9" s="260" t="s">
        <v>21</v>
      </c>
      <c r="U9" s="107" t="s">
        <v>36</v>
      </c>
      <c r="V9" s="107" t="s">
        <v>41</v>
      </c>
      <c r="W9" s="107" t="s">
        <v>41</v>
      </c>
      <c r="X9" s="107" t="s">
        <v>41</v>
      </c>
      <c r="Y9" s="107" t="s">
        <v>21</v>
      </c>
      <c r="Z9" s="107" t="s">
        <v>37</v>
      </c>
      <c r="AA9" s="107" t="s">
        <v>36</v>
      </c>
      <c r="AB9" s="107" t="s">
        <v>41</v>
      </c>
      <c r="AC9" s="107" t="s">
        <v>21</v>
      </c>
      <c r="AD9" s="107" t="s">
        <v>36</v>
      </c>
      <c r="AE9" s="107" t="s">
        <v>21</v>
      </c>
      <c r="AF9" s="107" t="s">
        <v>41</v>
      </c>
      <c r="AG9" s="148" t="s">
        <v>37</v>
      </c>
      <c r="AH9" s="107" t="s">
        <v>41</v>
      </c>
      <c r="AI9" s="99">
        <f t="shared" si="2"/>
        <v>8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5</v>
      </c>
      <c r="AO9" s="55">
        <f>COUNTIF(D9:AH9,"ヤ")</f>
        <v>8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0</v>
      </c>
      <c r="AT9" s="55">
        <f>COUNTIF(B9:AL9,"2オ")</f>
        <v>0</v>
      </c>
      <c r="AU9" s="55">
        <f>COUNTIF(D9:AM9,"3早")</f>
        <v>8</v>
      </c>
      <c r="AV9" s="55">
        <f>COUNTIF(D9:AN9,"3オ")</f>
        <v>10</v>
      </c>
      <c r="AW9" s="55">
        <f>COUNTIF(F9:AP9,"10:00")</f>
        <v>0</v>
      </c>
    </row>
    <row r="10" spans="1:49" ht="14">
      <c r="A10" s="19"/>
      <c r="B10" s="20"/>
      <c r="C10" s="2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89"/>
      <c r="R10" s="189"/>
      <c r="S10" s="189"/>
      <c r="T10" s="148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48"/>
      <c r="AH10" s="107"/>
      <c r="AI10" s="99">
        <f t="shared" si="2"/>
        <v>0</v>
      </c>
      <c r="AJ10" s="100">
        <f t="shared" si="3"/>
        <v>0</v>
      </c>
      <c r="AK10" s="101">
        <f t="shared" si="4"/>
        <v>0</v>
      </c>
      <c r="AL10" s="102"/>
      <c r="AM10" s="103"/>
      <c r="AN10" s="55">
        <f>COUNTIF(D10:AH10,"日")</f>
        <v>0</v>
      </c>
      <c r="AO10" s="55">
        <f>COUNTIF(D10:AH10,"ヤ")</f>
        <v>0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48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48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07" t="s">
        <v>21</v>
      </c>
      <c r="G12" s="107" t="s">
        <v>42</v>
      </c>
      <c r="H12" s="107" t="s">
        <v>40</v>
      </c>
      <c r="I12" s="107" t="s">
        <v>24</v>
      </c>
      <c r="J12" s="107" t="s">
        <v>34</v>
      </c>
      <c r="K12" s="143" t="s">
        <v>21</v>
      </c>
      <c r="L12" s="107" t="s">
        <v>42</v>
      </c>
      <c r="M12" s="107" t="s">
        <v>24</v>
      </c>
      <c r="N12" s="107" t="s">
        <v>34</v>
      </c>
      <c r="O12" s="107" t="s">
        <v>21</v>
      </c>
      <c r="P12" s="107" t="s">
        <v>21</v>
      </c>
      <c r="Q12" s="107" t="s">
        <v>40</v>
      </c>
      <c r="R12" s="107" t="s">
        <v>42</v>
      </c>
      <c r="S12" s="107" t="s">
        <v>40</v>
      </c>
      <c r="T12" s="148" t="s">
        <v>24</v>
      </c>
      <c r="U12" s="107" t="s">
        <v>34</v>
      </c>
      <c r="V12" s="107" t="s">
        <v>21</v>
      </c>
      <c r="W12" s="143" t="s">
        <v>21</v>
      </c>
      <c r="X12" s="107" t="s">
        <v>24</v>
      </c>
      <c r="Y12" s="107" t="s">
        <v>34</v>
      </c>
      <c r="Z12" s="107" t="s">
        <v>121</v>
      </c>
      <c r="AA12" s="107" t="s">
        <v>42</v>
      </c>
      <c r="AB12" s="107" t="s">
        <v>40</v>
      </c>
      <c r="AC12" s="107" t="s">
        <v>40</v>
      </c>
      <c r="AD12" s="107" t="s">
        <v>24</v>
      </c>
      <c r="AE12" s="107" t="s">
        <v>34</v>
      </c>
      <c r="AF12" s="107" t="s">
        <v>21</v>
      </c>
      <c r="AG12" s="148" t="s">
        <v>24</v>
      </c>
      <c r="AH12" s="107" t="s">
        <v>34</v>
      </c>
      <c r="AI12" s="99">
        <f t="shared" si="2"/>
        <v>7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4" si="5">COUNTIF(D12:AH12,"日")</f>
        <v>0</v>
      </c>
      <c r="AO12" s="55">
        <f t="shared" ref="AO12:AO29" si="6">COUNTIF(D12:AH12,"ヤ")</f>
        <v>7</v>
      </c>
      <c r="AP12" s="55">
        <f t="shared" ref="AP12:AP29" si="7">COUNTIF(D12:AH12,"2－")</f>
        <v>7</v>
      </c>
      <c r="AQ12" s="55">
        <f t="shared" ref="AQ12:AQ29" si="8">COUNTIF(D12:AH12,"3－")</f>
        <v>0</v>
      </c>
      <c r="AR12">
        <f t="shared" ref="AR12:AR29" si="9">COUNTIF(E12:AI12,"有")</f>
        <v>0</v>
      </c>
      <c r="AS12" s="55">
        <f>COUNTIF(H12:AL12,"2早")</f>
        <v>5</v>
      </c>
      <c r="AT12" s="55">
        <f t="shared" ref="AT12:AT24" si="10">COUNTIF(B12:AL12,"2オ")</f>
        <v>4</v>
      </c>
      <c r="AU12" s="55">
        <f t="shared" ref="AU12:AU24" si="11">COUNTIF(D12:AM12,"3早")</f>
        <v>0</v>
      </c>
      <c r="AV12" s="55">
        <f t="shared" ref="AV12:AV24" si="12">COUNTIF(D12:AN12,"3オ")</f>
        <v>0</v>
      </c>
      <c r="AW12" s="55">
        <f t="shared" ref="AW12:AW24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07" t="s">
        <v>21</v>
      </c>
      <c r="E13" s="107" t="s">
        <v>36</v>
      </c>
      <c r="F13" s="107" t="s">
        <v>41</v>
      </c>
      <c r="G13" s="107" t="s">
        <v>28</v>
      </c>
      <c r="H13" s="107" t="s">
        <v>34</v>
      </c>
      <c r="I13" s="107" t="s">
        <v>21</v>
      </c>
      <c r="J13" s="107" t="s">
        <v>36</v>
      </c>
      <c r="K13" s="107" t="s">
        <v>41</v>
      </c>
      <c r="L13" s="107" t="s">
        <v>21</v>
      </c>
      <c r="M13" s="107" t="s">
        <v>28</v>
      </c>
      <c r="N13" s="107" t="s">
        <v>34</v>
      </c>
      <c r="O13" s="143" t="s">
        <v>21</v>
      </c>
      <c r="P13" s="107" t="s">
        <v>41</v>
      </c>
      <c r="Q13" s="107" t="s">
        <v>28</v>
      </c>
      <c r="R13" s="107" t="s">
        <v>34</v>
      </c>
      <c r="S13" s="201" t="s">
        <v>36</v>
      </c>
      <c r="T13" s="148" t="s">
        <v>36</v>
      </c>
      <c r="U13" s="107" t="s">
        <v>41</v>
      </c>
      <c r="V13" s="127" t="s">
        <v>21</v>
      </c>
      <c r="W13" s="127" t="s">
        <v>28</v>
      </c>
      <c r="X13" s="127" t="s">
        <v>34</v>
      </c>
      <c r="Y13" s="127" t="s">
        <v>21</v>
      </c>
      <c r="Z13" s="107" t="s">
        <v>41</v>
      </c>
      <c r="AA13" s="107" t="s">
        <v>28</v>
      </c>
      <c r="AB13" s="107" t="s">
        <v>34</v>
      </c>
      <c r="AC13" s="107" t="s">
        <v>21</v>
      </c>
      <c r="AD13" s="107" t="s">
        <v>41</v>
      </c>
      <c r="AE13" s="107" t="s">
        <v>28</v>
      </c>
      <c r="AF13" s="107" t="s">
        <v>34</v>
      </c>
      <c r="AG13" s="148" t="s">
        <v>21</v>
      </c>
      <c r="AH13" s="143" t="s">
        <v>21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4" si="14">COUNTIF(D13:AL13,"2早")</f>
        <v>0</v>
      </c>
      <c r="AT13" s="55">
        <f t="shared" si="10"/>
        <v>0</v>
      </c>
      <c r="AU13" s="55">
        <f t="shared" si="11"/>
        <v>6</v>
      </c>
      <c r="AV13" s="55">
        <f t="shared" si="12"/>
        <v>4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07" t="s">
        <v>41</v>
      </c>
      <c r="E14" s="107" t="s">
        <v>28</v>
      </c>
      <c r="F14" s="107" t="s">
        <v>34</v>
      </c>
      <c r="G14" s="107" t="s">
        <v>21</v>
      </c>
      <c r="H14" s="107" t="s">
        <v>28</v>
      </c>
      <c r="I14" s="107" t="s">
        <v>34</v>
      </c>
      <c r="J14" s="107" t="s">
        <v>21</v>
      </c>
      <c r="K14" s="107" t="s">
        <v>42</v>
      </c>
      <c r="L14" s="107" t="s">
        <v>41</v>
      </c>
      <c r="M14" s="107" t="s">
        <v>21</v>
      </c>
      <c r="N14" s="107" t="s">
        <v>21</v>
      </c>
      <c r="O14" s="107" t="s">
        <v>28</v>
      </c>
      <c r="P14" s="107" t="s">
        <v>34</v>
      </c>
      <c r="Q14" s="107" t="s">
        <v>21</v>
      </c>
      <c r="R14" s="107" t="s">
        <v>24</v>
      </c>
      <c r="S14" s="107" t="s">
        <v>34</v>
      </c>
      <c r="T14" s="148" t="s">
        <v>21</v>
      </c>
      <c r="U14" s="107" t="s">
        <v>42</v>
      </c>
      <c r="V14" s="107" t="s">
        <v>40</v>
      </c>
      <c r="W14" s="107" t="s">
        <v>36</v>
      </c>
      <c r="X14" s="107" t="s">
        <v>28</v>
      </c>
      <c r="Y14" s="107" t="s">
        <v>34</v>
      </c>
      <c r="Z14" s="107" t="s">
        <v>21</v>
      </c>
      <c r="AA14" s="107" t="s">
        <v>24</v>
      </c>
      <c r="AB14" s="107" t="s">
        <v>34</v>
      </c>
      <c r="AC14" s="107" t="s">
        <v>21</v>
      </c>
      <c r="AD14" s="107" t="s">
        <v>40</v>
      </c>
      <c r="AE14" s="107" t="s">
        <v>40</v>
      </c>
      <c r="AF14" s="107" t="s">
        <v>21</v>
      </c>
      <c r="AG14" s="148" t="s">
        <v>28</v>
      </c>
      <c r="AH14" s="107" t="s">
        <v>34</v>
      </c>
      <c r="AI14" s="99">
        <f t="shared" si="2"/>
        <v>9</v>
      </c>
      <c r="AJ14" s="100">
        <f t="shared" si="3"/>
        <v>0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2</v>
      </c>
      <c r="AQ14" s="55">
        <f t="shared" si="8"/>
        <v>5</v>
      </c>
      <c r="AR14">
        <f t="shared" si="9"/>
        <v>0</v>
      </c>
      <c r="AS14" s="55">
        <f t="shared" si="14"/>
        <v>3</v>
      </c>
      <c r="AT14" s="55">
        <f t="shared" si="10"/>
        <v>2</v>
      </c>
      <c r="AU14" s="55">
        <f t="shared" si="11"/>
        <v>2</v>
      </c>
      <c r="AV14" s="55">
        <f t="shared" si="12"/>
        <v>1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206" t="s">
        <v>21</v>
      </c>
      <c r="E15" s="107" t="s">
        <v>41</v>
      </c>
      <c r="F15" s="107" t="s">
        <v>28</v>
      </c>
      <c r="G15" s="107" t="s">
        <v>34</v>
      </c>
      <c r="H15" s="107" t="s">
        <v>21</v>
      </c>
      <c r="I15" s="107" t="s">
        <v>36</v>
      </c>
      <c r="J15" s="127" t="s">
        <v>41</v>
      </c>
      <c r="K15" s="107" t="s">
        <v>21</v>
      </c>
      <c r="L15" s="144" t="s">
        <v>21</v>
      </c>
      <c r="M15" s="107" t="s">
        <v>42</v>
      </c>
      <c r="N15" s="107" t="s">
        <v>40</v>
      </c>
      <c r="O15" s="107" t="s">
        <v>24</v>
      </c>
      <c r="P15" s="107" t="s">
        <v>34</v>
      </c>
      <c r="Q15" s="107" t="s">
        <v>21</v>
      </c>
      <c r="R15" s="107" t="s">
        <v>41</v>
      </c>
      <c r="S15" s="107" t="s">
        <v>41</v>
      </c>
      <c r="T15" s="148" t="s">
        <v>40</v>
      </c>
      <c r="U15" s="107" t="s">
        <v>28</v>
      </c>
      <c r="V15" s="107" t="s">
        <v>34</v>
      </c>
      <c r="W15" s="143" t="s">
        <v>21</v>
      </c>
      <c r="X15" s="127" t="s">
        <v>36</v>
      </c>
      <c r="Y15" s="107" t="s">
        <v>41</v>
      </c>
      <c r="Z15" s="107" t="s">
        <v>24</v>
      </c>
      <c r="AA15" s="107" t="s">
        <v>34</v>
      </c>
      <c r="AB15" s="143" t="s">
        <v>21</v>
      </c>
      <c r="AC15" s="107" t="s">
        <v>42</v>
      </c>
      <c r="AD15" s="107" t="s">
        <v>42</v>
      </c>
      <c r="AE15" s="143" t="s">
        <v>21</v>
      </c>
      <c r="AF15" s="107" t="s">
        <v>40</v>
      </c>
      <c r="AG15" s="148" t="s">
        <v>40</v>
      </c>
      <c r="AH15" s="107" t="s">
        <v>42</v>
      </c>
      <c r="AI15" s="99">
        <f t="shared" si="2"/>
        <v>8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8</v>
      </c>
      <c r="AP15" s="55">
        <f t="shared" si="7"/>
        <v>2</v>
      </c>
      <c r="AQ15" s="55">
        <f t="shared" si="8"/>
        <v>2</v>
      </c>
      <c r="AR15">
        <f t="shared" si="9"/>
        <v>0</v>
      </c>
      <c r="AS15" s="55">
        <f t="shared" si="14"/>
        <v>4</v>
      </c>
      <c r="AT15" s="55">
        <f t="shared" si="10"/>
        <v>4</v>
      </c>
      <c r="AU15" s="55">
        <f t="shared" si="11"/>
        <v>5</v>
      </c>
      <c r="AV15" s="55">
        <f t="shared" si="12"/>
        <v>2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206" t="s">
        <v>34</v>
      </c>
      <c r="E16" s="206" t="s">
        <v>21</v>
      </c>
      <c r="F16" s="107" t="s">
        <v>40</v>
      </c>
      <c r="G16" s="107" t="s">
        <v>24</v>
      </c>
      <c r="H16" s="107" t="s">
        <v>34</v>
      </c>
      <c r="I16" s="107" t="s">
        <v>21</v>
      </c>
      <c r="J16" s="107" t="s">
        <v>40</v>
      </c>
      <c r="K16" s="107" t="s">
        <v>28</v>
      </c>
      <c r="L16" s="107" t="s">
        <v>34</v>
      </c>
      <c r="M16" s="107" t="s">
        <v>21</v>
      </c>
      <c r="N16" s="107" t="s">
        <v>36</v>
      </c>
      <c r="O16" s="143" t="s">
        <v>21</v>
      </c>
      <c r="P16" s="107" t="s">
        <v>24</v>
      </c>
      <c r="Q16" s="107" t="s">
        <v>34</v>
      </c>
      <c r="R16" s="143" t="s">
        <v>21</v>
      </c>
      <c r="S16" s="143" t="s">
        <v>21</v>
      </c>
      <c r="T16" s="148" t="s">
        <v>28</v>
      </c>
      <c r="U16" s="107" t="s">
        <v>34</v>
      </c>
      <c r="V16" s="127" t="s">
        <v>28</v>
      </c>
      <c r="W16" s="127" t="s">
        <v>34</v>
      </c>
      <c r="X16" s="127" t="s">
        <v>21</v>
      </c>
      <c r="Y16" s="127" t="s">
        <v>36</v>
      </c>
      <c r="Z16" s="107" t="s">
        <v>40</v>
      </c>
      <c r="AA16" s="107" t="s">
        <v>41</v>
      </c>
      <c r="AB16" s="107" t="s">
        <v>28</v>
      </c>
      <c r="AC16" s="107" t="s">
        <v>34</v>
      </c>
      <c r="AD16" s="107" t="s">
        <v>21</v>
      </c>
      <c r="AE16" s="107" t="s">
        <v>42</v>
      </c>
      <c r="AF16" s="107" t="s">
        <v>36</v>
      </c>
      <c r="AG16" s="148" t="s">
        <v>42</v>
      </c>
      <c r="AH16" s="107" t="s">
        <v>40</v>
      </c>
      <c r="AI16" s="99">
        <f t="shared" si="2"/>
        <v>8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0</v>
      </c>
      <c r="AO16" s="55">
        <f t="shared" si="6"/>
        <v>8</v>
      </c>
      <c r="AP16" s="55">
        <f t="shared" si="7"/>
        <v>2</v>
      </c>
      <c r="AQ16" s="55">
        <f t="shared" si="8"/>
        <v>4</v>
      </c>
      <c r="AR16">
        <f t="shared" si="9"/>
        <v>0</v>
      </c>
      <c r="AS16" s="55">
        <f t="shared" si="14"/>
        <v>4</v>
      </c>
      <c r="AT16" s="55">
        <f t="shared" si="10"/>
        <v>2</v>
      </c>
      <c r="AU16" s="55">
        <f t="shared" si="11"/>
        <v>1</v>
      </c>
      <c r="AV16" s="55">
        <f t="shared" si="12"/>
        <v>3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07" t="s">
        <v>28</v>
      </c>
      <c r="E17" s="107" t="s">
        <v>34</v>
      </c>
      <c r="F17" s="143" t="s">
        <v>21</v>
      </c>
      <c r="G17" s="107" t="s">
        <v>21</v>
      </c>
      <c r="H17" s="107" t="s">
        <v>21</v>
      </c>
      <c r="I17" s="107" t="s">
        <v>40</v>
      </c>
      <c r="J17" s="107" t="s">
        <v>28</v>
      </c>
      <c r="K17" s="107" t="s">
        <v>34</v>
      </c>
      <c r="L17" s="143" t="s">
        <v>21</v>
      </c>
      <c r="M17" s="107" t="s">
        <v>40</v>
      </c>
      <c r="N17" s="107" t="s">
        <v>21</v>
      </c>
      <c r="O17" s="107" t="s">
        <v>40</v>
      </c>
      <c r="P17" s="107" t="s">
        <v>40</v>
      </c>
      <c r="Q17" s="107" t="s">
        <v>42</v>
      </c>
      <c r="R17" s="107" t="s">
        <v>28</v>
      </c>
      <c r="S17" s="107" t="s">
        <v>34</v>
      </c>
      <c r="T17" s="148" t="s">
        <v>21</v>
      </c>
      <c r="U17" s="107" t="s">
        <v>21</v>
      </c>
      <c r="V17" s="107" t="s">
        <v>36</v>
      </c>
      <c r="W17" s="107" t="s">
        <v>40</v>
      </c>
      <c r="X17" s="107" t="s">
        <v>40</v>
      </c>
      <c r="Y17" s="107" t="s">
        <v>24</v>
      </c>
      <c r="Z17" s="107" t="s">
        <v>34</v>
      </c>
      <c r="AA17" s="143" t="s">
        <v>21</v>
      </c>
      <c r="AB17" s="107" t="s">
        <v>36</v>
      </c>
      <c r="AC17" s="107" t="s">
        <v>41</v>
      </c>
      <c r="AD17" s="107" t="s">
        <v>28</v>
      </c>
      <c r="AE17" s="107" t="s">
        <v>34</v>
      </c>
      <c r="AF17" s="107" t="s">
        <v>21</v>
      </c>
      <c r="AG17" s="148" t="s">
        <v>41</v>
      </c>
      <c r="AH17" s="107" t="s">
        <v>24</v>
      </c>
      <c r="AI17" s="99">
        <f t="shared" si="2"/>
        <v>9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2</v>
      </c>
      <c r="AQ17" s="55">
        <f t="shared" si="8"/>
        <v>4</v>
      </c>
      <c r="AR17">
        <f t="shared" si="9"/>
        <v>0</v>
      </c>
      <c r="AS17" s="55">
        <f t="shared" si="14"/>
        <v>6</v>
      </c>
      <c r="AT17" s="55">
        <f t="shared" si="10"/>
        <v>1</v>
      </c>
      <c r="AU17" s="55">
        <f t="shared" si="11"/>
        <v>2</v>
      </c>
      <c r="AV17" s="55">
        <f t="shared" si="12"/>
        <v>2</v>
      </c>
      <c r="AW17" s="55">
        <f t="shared" si="13"/>
        <v>0</v>
      </c>
    </row>
    <row r="18" spans="1:49" ht="16" customHeight="1">
      <c r="A18" s="19" t="s">
        <v>46</v>
      </c>
      <c r="B18" s="34" t="s">
        <v>32</v>
      </c>
      <c r="C18" s="32" t="s">
        <v>57</v>
      </c>
      <c r="D18" s="107" t="s">
        <v>42</v>
      </c>
      <c r="E18" s="107" t="s">
        <v>42</v>
      </c>
      <c r="F18" s="143" t="s">
        <v>21</v>
      </c>
      <c r="G18" s="201" t="s">
        <v>40</v>
      </c>
      <c r="H18" s="201" t="s">
        <v>42</v>
      </c>
      <c r="I18" s="143" t="s">
        <v>21</v>
      </c>
      <c r="J18" s="143" t="s">
        <v>21</v>
      </c>
      <c r="K18" s="143" t="s">
        <v>21</v>
      </c>
      <c r="L18" s="143" t="s">
        <v>21</v>
      </c>
      <c r="M18" s="143" t="s">
        <v>21</v>
      </c>
      <c r="N18" s="143" t="s">
        <v>21</v>
      </c>
      <c r="O18" s="143" t="s">
        <v>21</v>
      </c>
      <c r="P18" s="143" t="s">
        <v>21</v>
      </c>
      <c r="Q18" s="143" t="s">
        <v>35</v>
      </c>
      <c r="R18" s="143" t="s">
        <v>35</v>
      </c>
      <c r="S18" s="143" t="s">
        <v>35</v>
      </c>
      <c r="T18" s="149" t="s">
        <v>35</v>
      </c>
      <c r="U18" s="143" t="s">
        <v>35</v>
      </c>
      <c r="V18" s="143" t="s">
        <v>35</v>
      </c>
      <c r="W18" s="143" t="s">
        <v>35</v>
      </c>
      <c r="X18" s="143" t="s">
        <v>35</v>
      </c>
      <c r="Y18" s="143" t="s">
        <v>35</v>
      </c>
      <c r="Z18" s="143" t="s">
        <v>35</v>
      </c>
      <c r="AA18" s="143" t="s">
        <v>35</v>
      </c>
      <c r="AB18" s="143" t="s">
        <v>35</v>
      </c>
      <c r="AC18" s="143" t="s">
        <v>35</v>
      </c>
      <c r="AD18" s="143" t="s">
        <v>35</v>
      </c>
      <c r="AE18" s="143" t="s">
        <v>35</v>
      </c>
      <c r="AF18" s="143" t="s">
        <v>35</v>
      </c>
      <c r="AG18" s="149" t="s">
        <v>35</v>
      </c>
      <c r="AH18" s="143" t="s">
        <v>35</v>
      </c>
      <c r="AI18" s="99">
        <f t="shared" ref="AI18:AI21" si="15">SUM(AO18)</f>
        <v>9</v>
      </c>
      <c r="AJ18" s="100">
        <f t="shared" si="3"/>
        <v>18</v>
      </c>
      <c r="AK18" s="101">
        <f t="shared" si="4"/>
        <v>0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0</v>
      </c>
      <c r="AQ18" s="55">
        <f t="shared" si="8"/>
        <v>0</v>
      </c>
      <c r="AR18">
        <f t="shared" si="9"/>
        <v>18</v>
      </c>
      <c r="AS18" s="55">
        <f t="shared" si="14"/>
        <v>1</v>
      </c>
      <c r="AT18" s="55">
        <f t="shared" si="10"/>
        <v>3</v>
      </c>
      <c r="AU18" s="55">
        <f t="shared" si="11"/>
        <v>0</v>
      </c>
      <c r="AV18" s="55">
        <f t="shared" si="12"/>
        <v>0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143" t="s">
        <v>21</v>
      </c>
      <c r="E19" s="143" t="s">
        <v>21</v>
      </c>
      <c r="F19" s="107" t="s">
        <v>36</v>
      </c>
      <c r="G19" s="127" t="s">
        <v>41</v>
      </c>
      <c r="H19" s="107" t="s">
        <v>41</v>
      </c>
      <c r="I19" s="107" t="s">
        <v>28</v>
      </c>
      <c r="J19" s="107" t="s">
        <v>34</v>
      </c>
      <c r="K19" s="107" t="s">
        <v>21</v>
      </c>
      <c r="L19" s="107" t="s">
        <v>40</v>
      </c>
      <c r="M19" s="107" t="s">
        <v>41</v>
      </c>
      <c r="N19" s="107" t="s">
        <v>28</v>
      </c>
      <c r="O19" s="107" t="s">
        <v>34</v>
      </c>
      <c r="P19" s="107" t="s">
        <v>28</v>
      </c>
      <c r="Q19" s="107" t="s">
        <v>34</v>
      </c>
      <c r="R19" s="143" t="s">
        <v>21</v>
      </c>
      <c r="S19" s="143" t="s">
        <v>21</v>
      </c>
      <c r="T19" s="148" t="s">
        <v>42</v>
      </c>
      <c r="U19" s="107" t="s">
        <v>40</v>
      </c>
      <c r="V19" s="107" t="s">
        <v>24</v>
      </c>
      <c r="W19" s="107" t="s">
        <v>34</v>
      </c>
      <c r="X19" s="107" t="s">
        <v>21</v>
      </c>
      <c r="Y19" s="107" t="s">
        <v>42</v>
      </c>
      <c r="Z19" s="107" t="s">
        <v>42</v>
      </c>
      <c r="AA19" s="143" t="s">
        <v>21</v>
      </c>
      <c r="AB19" s="143" t="s">
        <v>21</v>
      </c>
      <c r="AC19" s="107" t="s">
        <v>28</v>
      </c>
      <c r="AD19" s="107" t="s">
        <v>34</v>
      </c>
      <c r="AE19" s="107" t="s">
        <v>24</v>
      </c>
      <c r="AF19" s="107" t="s">
        <v>34</v>
      </c>
      <c r="AG19" s="149" t="s">
        <v>21</v>
      </c>
      <c r="AH19" s="107" t="s">
        <v>28</v>
      </c>
      <c r="AI19" s="99">
        <f t="shared" si="15"/>
        <v>9</v>
      </c>
      <c r="AJ19" s="100">
        <f t="shared" si="3"/>
        <v>0</v>
      </c>
      <c r="AK19" s="101">
        <f t="shared" si="4"/>
        <v>7</v>
      </c>
      <c r="AL19" s="104" t="s">
        <v>48</v>
      </c>
      <c r="AM19" s="98"/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5</v>
      </c>
      <c r="AR19">
        <f t="shared" si="9"/>
        <v>0</v>
      </c>
      <c r="AS19" s="55">
        <f t="shared" si="14"/>
        <v>2</v>
      </c>
      <c r="AT19" s="55">
        <f t="shared" si="10"/>
        <v>3</v>
      </c>
      <c r="AU19" s="55">
        <f t="shared" si="11"/>
        <v>3</v>
      </c>
      <c r="AV19" s="55">
        <f t="shared" si="12"/>
        <v>1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196</v>
      </c>
      <c r="D20" s="143" t="s">
        <v>21</v>
      </c>
      <c r="E20" s="107" t="s">
        <v>24</v>
      </c>
      <c r="F20" s="107" t="s">
        <v>34</v>
      </c>
      <c r="G20" s="107" t="s">
        <v>21</v>
      </c>
      <c r="H20" s="107" t="s">
        <v>24</v>
      </c>
      <c r="I20" s="107" t="s">
        <v>34</v>
      </c>
      <c r="J20" s="107" t="s">
        <v>21</v>
      </c>
      <c r="K20" s="107" t="s">
        <v>40</v>
      </c>
      <c r="L20" s="107" t="s">
        <v>28</v>
      </c>
      <c r="M20" s="107" t="s">
        <v>34</v>
      </c>
      <c r="N20" s="107" t="s">
        <v>21</v>
      </c>
      <c r="O20" s="107" t="s">
        <v>36</v>
      </c>
      <c r="P20" s="107" t="s">
        <v>42</v>
      </c>
      <c r="Q20" s="107" t="s">
        <v>36</v>
      </c>
      <c r="R20" s="143" t="s">
        <v>21</v>
      </c>
      <c r="S20" s="107" t="s">
        <v>42</v>
      </c>
      <c r="T20" s="148" t="s">
        <v>41</v>
      </c>
      <c r="U20" s="107" t="s">
        <v>24</v>
      </c>
      <c r="V20" s="107" t="s">
        <v>34</v>
      </c>
      <c r="W20" s="107" t="s">
        <v>21</v>
      </c>
      <c r="X20" s="107" t="s">
        <v>42</v>
      </c>
      <c r="Y20" s="107" t="s">
        <v>40</v>
      </c>
      <c r="Z20" s="107" t="s">
        <v>28</v>
      </c>
      <c r="AA20" s="107" t="s">
        <v>34</v>
      </c>
      <c r="AB20" s="107" t="s">
        <v>21</v>
      </c>
      <c r="AC20" s="107" t="s">
        <v>24</v>
      </c>
      <c r="AD20" s="107" t="s">
        <v>34</v>
      </c>
      <c r="AE20" s="107" t="s">
        <v>21</v>
      </c>
      <c r="AF20" s="107" t="s">
        <v>42</v>
      </c>
      <c r="AG20" s="148" t="s">
        <v>21</v>
      </c>
      <c r="AH20" s="107" t="s">
        <v>36</v>
      </c>
      <c r="AI20" s="99">
        <f t="shared" si="15"/>
        <v>9</v>
      </c>
      <c r="AJ20" s="100">
        <f t="shared" si="3"/>
        <v>0</v>
      </c>
      <c r="AK20" s="101">
        <f t="shared" si="4"/>
        <v>6</v>
      </c>
      <c r="AL20" s="104" t="s">
        <v>48</v>
      </c>
      <c r="AN20" s="55">
        <f t="shared" si="5"/>
        <v>0</v>
      </c>
      <c r="AO20" s="55">
        <f t="shared" si="6"/>
        <v>9</v>
      </c>
      <c r="AP20" s="55">
        <f t="shared" si="7"/>
        <v>4</v>
      </c>
      <c r="AQ20" s="55">
        <f t="shared" si="8"/>
        <v>2</v>
      </c>
      <c r="AR20">
        <f t="shared" si="9"/>
        <v>0</v>
      </c>
      <c r="AS20" s="55">
        <f t="shared" si="14"/>
        <v>2</v>
      </c>
      <c r="AT20" s="55">
        <f t="shared" si="10"/>
        <v>4</v>
      </c>
      <c r="AU20" s="55">
        <f t="shared" si="11"/>
        <v>1</v>
      </c>
      <c r="AV20" s="55">
        <f t="shared" si="12"/>
        <v>3</v>
      </c>
      <c r="AW20" s="55">
        <f t="shared" si="13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107" t="s">
        <v>40</v>
      </c>
      <c r="E21" s="107" t="s">
        <v>40</v>
      </c>
      <c r="F21" s="107" t="s">
        <v>24</v>
      </c>
      <c r="G21" s="107" t="s">
        <v>34</v>
      </c>
      <c r="H21" s="107" t="s">
        <v>21</v>
      </c>
      <c r="I21" s="107" t="s">
        <v>41</v>
      </c>
      <c r="J21" s="107" t="s">
        <v>42</v>
      </c>
      <c r="K21" s="107" t="s">
        <v>24</v>
      </c>
      <c r="L21" s="107" t="s">
        <v>34</v>
      </c>
      <c r="M21" s="107" t="s">
        <v>21</v>
      </c>
      <c r="N21" s="107" t="s">
        <v>24</v>
      </c>
      <c r="O21" s="107" t="s">
        <v>34</v>
      </c>
      <c r="P21" s="107" t="s">
        <v>21</v>
      </c>
      <c r="Q21" s="107" t="s">
        <v>41</v>
      </c>
      <c r="R21" s="107" t="s">
        <v>40</v>
      </c>
      <c r="S21" s="107" t="s">
        <v>24</v>
      </c>
      <c r="T21" s="148" t="s">
        <v>34</v>
      </c>
      <c r="U21" s="107" t="s">
        <v>21</v>
      </c>
      <c r="V21" s="107" t="s">
        <v>21</v>
      </c>
      <c r="W21" s="107" t="s">
        <v>24</v>
      </c>
      <c r="X21" s="107" t="s">
        <v>34</v>
      </c>
      <c r="Y21" s="107" t="s">
        <v>21</v>
      </c>
      <c r="Z21" s="107" t="s">
        <v>36</v>
      </c>
      <c r="AA21" s="107" t="s">
        <v>40</v>
      </c>
      <c r="AB21" s="107" t="s">
        <v>24</v>
      </c>
      <c r="AC21" s="107" t="s">
        <v>34</v>
      </c>
      <c r="AD21" s="107" t="s">
        <v>21</v>
      </c>
      <c r="AE21" s="107" t="s">
        <v>41</v>
      </c>
      <c r="AF21" s="107" t="s">
        <v>21</v>
      </c>
      <c r="AG21" s="148" t="s">
        <v>36</v>
      </c>
      <c r="AH21" s="107" t="s">
        <v>21</v>
      </c>
      <c r="AI21" s="99">
        <f t="shared" si="15"/>
        <v>9</v>
      </c>
      <c r="AJ21" s="100">
        <f t="shared" si="3"/>
        <v>0</v>
      </c>
      <c r="AK21" s="101">
        <f t="shared" si="4"/>
        <v>6</v>
      </c>
      <c r="AL21" s="104" t="s">
        <v>48</v>
      </c>
      <c r="AM21" s="98"/>
      <c r="AN21" s="55">
        <f t="shared" si="5"/>
        <v>0</v>
      </c>
      <c r="AO21" s="55">
        <f t="shared" si="6"/>
        <v>9</v>
      </c>
      <c r="AP21" s="55">
        <f t="shared" si="7"/>
        <v>6</v>
      </c>
      <c r="AQ21" s="55">
        <f t="shared" si="8"/>
        <v>0</v>
      </c>
      <c r="AR21">
        <f t="shared" si="9"/>
        <v>0</v>
      </c>
      <c r="AS21" s="55">
        <f t="shared" si="14"/>
        <v>4</v>
      </c>
      <c r="AT21" s="55">
        <f t="shared" si="10"/>
        <v>1</v>
      </c>
      <c r="AU21" s="55">
        <f t="shared" si="11"/>
        <v>3</v>
      </c>
      <c r="AV21" s="55">
        <f t="shared" si="12"/>
        <v>2</v>
      </c>
      <c r="AW21" s="55">
        <f t="shared" si="13"/>
        <v>0</v>
      </c>
    </row>
    <row r="22" spans="1:49" ht="16" customHeight="1">
      <c r="A22" s="36"/>
      <c r="B22" s="37"/>
      <c r="C22" s="39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48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48"/>
      <c r="AH22" s="107"/>
      <c r="AI22" s="99"/>
      <c r="AJ22" s="100"/>
      <c r="AK22" s="101"/>
      <c r="AL22" s="104"/>
      <c r="AM22" s="98"/>
      <c r="AN22" s="55"/>
      <c r="AO22" s="55"/>
      <c r="AP22" s="55"/>
      <c r="AQ22" s="55"/>
      <c r="AS22" s="55"/>
      <c r="AT22" s="55"/>
      <c r="AU22" s="55"/>
      <c r="AV22" s="55"/>
      <c r="AW22" s="55"/>
    </row>
    <row r="23" spans="1:49" ht="16" customHeight="1">
      <c r="A23" s="36" t="s">
        <v>31</v>
      </c>
      <c r="B23" s="37" t="s">
        <v>210</v>
      </c>
      <c r="C23" s="39" t="s">
        <v>78</v>
      </c>
      <c r="D23" s="107"/>
      <c r="E23" s="107"/>
      <c r="F23" s="107"/>
      <c r="G23" s="107"/>
      <c r="H23" s="107"/>
      <c r="I23" s="107"/>
      <c r="J23" s="107"/>
      <c r="K23" s="107"/>
      <c r="L23" s="107" t="s">
        <v>24</v>
      </c>
      <c r="M23" s="107" t="s">
        <v>34</v>
      </c>
      <c r="N23" s="107"/>
      <c r="O23" s="107"/>
      <c r="P23" s="107"/>
      <c r="Q23" s="107"/>
      <c r="R23" s="107"/>
      <c r="S23" s="107"/>
      <c r="T23" s="148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 t="s">
        <v>24</v>
      </c>
      <c r="AG23" s="148" t="s">
        <v>34</v>
      </c>
      <c r="AH23" s="107"/>
      <c r="AI23" s="99">
        <f>SUM(AO23)</f>
        <v>0</v>
      </c>
      <c r="AJ23" s="100">
        <f t="shared" si="3"/>
        <v>0</v>
      </c>
      <c r="AK23" s="101">
        <f t="shared" si="4"/>
        <v>2</v>
      </c>
      <c r="AL23" s="104" t="s">
        <v>38</v>
      </c>
      <c r="AM23" s="98"/>
      <c r="AN23" s="55"/>
      <c r="AO23" s="55">
        <f t="shared" si="6"/>
        <v>0</v>
      </c>
      <c r="AP23" s="55">
        <f t="shared" si="7"/>
        <v>2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36"/>
      <c r="B24" s="37"/>
      <c r="C24" s="39" t="s">
        <v>207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48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48"/>
      <c r="AH24" s="107"/>
      <c r="AI24" s="99">
        <f>SUM(AO24)</f>
        <v>0</v>
      </c>
      <c r="AJ24" s="100">
        <f t="shared" si="3"/>
        <v>0</v>
      </c>
      <c r="AK24" s="101">
        <f t="shared" si="4"/>
        <v>0</v>
      </c>
      <c r="AL24" s="104"/>
      <c r="AM24" s="98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  <c r="AS24" s="55">
        <f t="shared" si="14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</row>
    <row r="25" spans="1:49" ht="16" customHeight="1">
      <c r="A25" s="19" t="s">
        <v>31</v>
      </c>
      <c r="B25" s="20" t="s">
        <v>32</v>
      </c>
      <c r="C25" s="21" t="s">
        <v>195</v>
      </c>
      <c r="D25" s="45" t="s">
        <v>211</v>
      </c>
      <c r="E25" s="201"/>
      <c r="F25" s="143"/>
      <c r="G25" s="143"/>
      <c r="H25" s="143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1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11"/>
      <c r="AH25" s="201"/>
      <c r="AI25" s="99">
        <f>SUM(AO27)</f>
        <v>0</v>
      </c>
      <c r="AJ25" s="100">
        <f t="shared" si="3"/>
        <v>0</v>
      </c>
      <c r="AK25" s="101">
        <f>SUM(AP27:AQ27)</f>
        <v>0</v>
      </c>
      <c r="AL25" s="228"/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8" t="s">
        <v>62</v>
      </c>
      <c r="B26" s="1258"/>
      <c r="C26" s="1258"/>
      <c r="D26" s="4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107"/>
      <c r="AE26" s="89"/>
      <c r="AF26" s="46"/>
      <c r="AG26" s="106"/>
      <c r="AH26" s="107"/>
      <c r="AI26" s="108"/>
      <c r="AJ26" s="109"/>
      <c r="AK26" s="110"/>
      <c r="AL26" s="111"/>
      <c r="AM26" s="98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/>
      <c r="E27" s="1290"/>
      <c r="F27" s="1290"/>
      <c r="G27" s="1311"/>
      <c r="H27" s="1344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/>
      <c r="Y27" s="1290" t="s">
        <v>67</v>
      </c>
      <c r="Z27" s="1290"/>
      <c r="AA27" s="1290"/>
      <c r="AB27" s="1290"/>
      <c r="AC27" s="1349"/>
      <c r="AD27" s="1290"/>
      <c r="AE27" s="1290"/>
      <c r="AF27" s="1311"/>
      <c r="AG27" s="1312"/>
      <c r="AH27" s="1286"/>
      <c r="AI27" s="1333"/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4"/>
      <c r="AH32" s="1288"/>
      <c r="AI32" s="1339"/>
      <c r="AJ32" s="1340"/>
      <c r="AK32" s="1340"/>
      <c r="AL32" s="1341"/>
    </row>
    <row r="33" spans="1:49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49" ht="14">
      <c r="C34" s="54">
        <v>0.27083333333333298</v>
      </c>
      <c r="D34" s="55">
        <f t="shared" ref="D34:AH34" si="16">COUNTIF(D7:D24,"6：30")</f>
        <v>0</v>
      </c>
      <c r="E34" s="55">
        <f t="shared" si="16"/>
        <v>0</v>
      </c>
      <c r="F34" s="55">
        <f t="shared" si="16"/>
        <v>0</v>
      </c>
      <c r="G34" s="55">
        <f t="shared" si="16"/>
        <v>0</v>
      </c>
      <c r="H34" s="55">
        <f t="shared" si="16"/>
        <v>0</v>
      </c>
      <c r="I34" s="55">
        <f t="shared" si="16"/>
        <v>0</v>
      </c>
      <c r="J34" s="55">
        <f t="shared" si="16"/>
        <v>0</v>
      </c>
      <c r="K34" s="55">
        <f t="shared" si="16"/>
        <v>0</v>
      </c>
      <c r="L34" s="55">
        <f t="shared" si="16"/>
        <v>0</v>
      </c>
      <c r="M34" s="55">
        <f t="shared" si="16"/>
        <v>0</v>
      </c>
      <c r="N34" s="55">
        <f t="shared" si="16"/>
        <v>0</v>
      </c>
      <c r="O34" s="55">
        <f t="shared" si="16"/>
        <v>0</v>
      </c>
      <c r="P34" s="55">
        <f t="shared" si="16"/>
        <v>0</v>
      </c>
      <c r="Q34" s="55">
        <f t="shared" si="16"/>
        <v>0</v>
      </c>
      <c r="R34" s="55">
        <f t="shared" si="16"/>
        <v>0</v>
      </c>
      <c r="S34" s="55">
        <f t="shared" si="16"/>
        <v>0</v>
      </c>
      <c r="T34" s="55">
        <f t="shared" si="16"/>
        <v>0</v>
      </c>
      <c r="U34" s="55">
        <f t="shared" si="16"/>
        <v>0</v>
      </c>
      <c r="V34" s="55">
        <f t="shared" si="16"/>
        <v>0</v>
      </c>
      <c r="W34" s="55">
        <f t="shared" si="16"/>
        <v>0</v>
      </c>
      <c r="X34" s="55">
        <f t="shared" si="16"/>
        <v>0</v>
      </c>
      <c r="Y34" s="55">
        <f t="shared" si="16"/>
        <v>0</v>
      </c>
      <c r="Z34" s="55">
        <f t="shared" si="16"/>
        <v>0</v>
      </c>
      <c r="AA34" s="55">
        <f t="shared" si="16"/>
        <v>0</v>
      </c>
      <c r="AB34" s="55">
        <f t="shared" si="16"/>
        <v>0</v>
      </c>
      <c r="AC34" s="55">
        <f t="shared" si="16"/>
        <v>0</v>
      </c>
      <c r="AD34" s="55">
        <f t="shared" si="16"/>
        <v>0</v>
      </c>
      <c r="AE34" s="55">
        <f t="shared" si="16"/>
        <v>0</v>
      </c>
      <c r="AF34" s="55">
        <f t="shared" si="16"/>
        <v>0</v>
      </c>
      <c r="AG34" s="55">
        <f t="shared" si="16"/>
        <v>0</v>
      </c>
      <c r="AH34" s="55">
        <f t="shared" si="16"/>
        <v>0</v>
      </c>
    </row>
    <row r="35" spans="1:49" ht="14">
      <c r="C35" s="54">
        <v>0.41666666666666702</v>
      </c>
      <c r="D35" s="55">
        <f t="shared" ref="D35:AH35" si="17">COUNTIF(D8:D25,"10:00")</f>
        <v>0</v>
      </c>
      <c r="E35" s="55">
        <f t="shared" si="17"/>
        <v>0</v>
      </c>
      <c r="F35" s="55">
        <f t="shared" si="17"/>
        <v>0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0</v>
      </c>
      <c r="K35" s="55">
        <f t="shared" si="17"/>
        <v>0</v>
      </c>
      <c r="L35" s="55">
        <f t="shared" si="17"/>
        <v>0</v>
      </c>
      <c r="M35" s="55">
        <f t="shared" si="17"/>
        <v>0</v>
      </c>
      <c r="N35" s="55">
        <f t="shared" si="17"/>
        <v>0</v>
      </c>
      <c r="O35" s="55">
        <f t="shared" si="17"/>
        <v>0</v>
      </c>
      <c r="P35" s="55">
        <f t="shared" si="17"/>
        <v>0</v>
      </c>
      <c r="Q35" s="55">
        <f t="shared" si="17"/>
        <v>0</v>
      </c>
      <c r="R35" s="55">
        <f t="shared" si="17"/>
        <v>0</v>
      </c>
      <c r="S35" s="55">
        <f t="shared" si="17"/>
        <v>0</v>
      </c>
      <c r="T35" s="55">
        <f t="shared" si="17"/>
        <v>0</v>
      </c>
      <c r="U35" s="55">
        <f t="shared" si="17"/>
        <v>0</v>
      </c>
      <c r="V35" s="55">
        <f t="shared" si="17"/>
        <v>0</v>
      </c>
      <c r="W35" s="55">
        <f t="shared" si="17"/>
        <v>0</v>
      </c>
      <c r="X35" s="55">
        <f t="shared" si="17"/>
        <v>0</v>
      </c>
      <c r="Y35" s="55">
        <f t="shared" si="17"/>
        <v>0</v>
      </c>
      <c r="Z35" s="55">
        <f t="shared" si="17"/>
        <v>0</v>
      </c>
      <c r="AA35" s="55">
        <f t="shared" si="17"/>
        <v>0</v>
      </c>
      <c r="AB35" s="55">
        <f t="shared" si="17"/>
        <v>0</v>
      </c>
      <c r="AC35" s="55">
        <f t="shared" si="17"/>
        <v>0</v>
      </c>
      <c r="AD35" s="55">
        <f t="shared" si="17"/>
        <v>0</v>
      </c>
      <c r="AE35" s="55">
        <f t="shared" si="17"/>
        <v>0</v>
      </c>
      <c r="AF35" s="55">
        <f t="shared" si="17"/>
        <v>0</v>
      </c>
      <c r="AG35" s="55">
        <f t="shared" si="17"/>
        <v>0</v>
      </c>
      <c r="AH35" s="55">
        <f t="shared" si="17"/>
        <v>0</v>
      </c>
    </row>
    <row r="36" spans="1:49" ht="14">
      <c r="C36" t="s">
        <v>69</v>
      </c>
      <c r="D36" s="55">
        <f t="shared" ref="D36:AH36" si="18">COUNTIF(D8:D26,"2早")</f>
        <v>1</v>
      </c>
      <c r="E36" s="55">
        <f t="shared" si="18"/>
        <v>1</v>
      </c>
      <c r="F36" s="55">
        <f t="shared" si="18"/>
        <v>1</v>
      </c>
      <c r="G36" s="55">
        <f t="shared" si="18"/>
        <v>1</v>
      </c>
      <c r="H36" s="55">
        <f t="shared" si="18"/>
        <v>1</v>
      </c>
      <c r="I36" s="55">
        <f t="shared" si="18"/>
        <v>1</v>
      </c>
      <c r="J36" s="55">
        <f t="shared" si="18"/>
        <v>1</v>
      </c>
      <c r="K36" s="55">
        <f t="shared" si="18"/>
        <v>1</v>
      </c>
      <c r="L36" s="55">
        <f t="shared" si="18"/>
        <v>1</v>
      </c>
      <c r="M36" s="55">
        <f t="shared" si="18"/>
        <v>1</v>
      </c>
      <c r="N36" s="55">
        <f t="shared" si="18"/>
        <v>1</v>
      </c>
      <c r="O36" s="55">
        <f t="shared" si="18"/>
        <v>1</v>
      </c>
      <c r="P36" s="55">
        <f t="shared" si="18"/>
        <v>1</v>
      </c>
      <c r="Q36" s="55">
        <f t="shared" si="18"/>
        <v>1</v>
      </c>
      <c r="R36" s="55">
        <f t="shared" si="18"/>
        <v>1</v>
      </c>
      <c r="S36" s="55">
        <f t="shared" si="18"/>
        <v>1</v>
      </c>
      <c r="T36" s="55">
        <f t="shared" si="18"/>
        <v>1</v>
      </c>
      <c r="U36" s="55">
        <f t="shared" si="18"/>
        <v>1</v>
      </c>
      <c r="V36" s="55">
        <f t="shared" si="18"/>
        <v>1</v>
      </c>
      <c r="W36" s="55">
        <f t="shared" si="18"/>
        <v>1</v>
      </c>
      <c r="X36" s="55">
        <f t="shared" si="18"/>
        <v>1</v>
      </c>
      <c r="Y36" s="55">
        <f t="shared" si="18"/>
        <v>1</v>
      </c>
      <c r="Z36" s="55">
        <f t="shared" si="18"/>
        <v>1</v>
      </c>
      <c r="AA36" s="55">
        <f t="shared" si="18"/>
        <v>1</v>
      </c>
      <c r="AB36" s="55">
        <f t="shared" si="18"/>
        <v>1</v>
      </c>
      <c r="AC36" s="55">
        <f t="shared" si="18"/>
        <v>1</v>
      </c>
      <c r="AD36" s="55">
        <f t="shared" si="18"/>
        <v>1</v>
      </c>
      <c r="AE36" s="55">
        <f t="shared" si="18"/>
        <v>1</v>
      </c>
      <c r="AF36" s="55">
        <f t="shared" si="18"/>
        <v>1</v>
      </c>
      <c r="AG36" s="55">
        <f t="shared" si="18"/>
        <v>1</v>
      </c>
      <c r="AH36" s="55">
        <f t="shared" si="18"/>
        <v>1</v>
      </c>
    </row>
    <row r="37" spans="1:49" ht="14">
      <c r="C37" t="s">
        <v>42</v>
      </c>
      <c r="D37" s="55">
        <f t="shared" ref="D37:AH37" si="19">COUNTIF(D8:D25,"2オ")</f>
        <v>1</v>
      </c>
      <c r="E37" s="55">
        <f t="shared" si="19"/>
        <v>1</v>
      </c>
      <c r="F37" s="55">
        <f t="shared" si="19"/>
        <v>1</v>
      </c>
      <c r="G37" s="55">
        <f t="shared" si="19"/>
        <v>1</v>
      </c>
      <c r="H37" s="55">
        <f t="shared" si="19"/>
        <v>1</v>
      </c>
      <c r="I37" s="55">
        <f t="shared" si="19"/>
        <v>1</v>
      </c>
      <c r="J37" s="55">
        <f t="shared" si="19"/>
        <v>1</v>
      </c>
      <c r="K37" s="55">
        <f t="shared" si="19"/>
        <v>1</v>
      </c>
      <c r="L37" s="55">
        <f t="shared" si="19"/>
        <v>1</v>
      </c>
      <c r="M37" s="55">
        <f t="shared" si="19"/>
        <v>1</v>
      </c>
      <c r="N37" s="55">
        <f t="shared" si="19"/>
        <v>1</v>
      </c>
      <c r="O37" s="55">
        <f t="shared" si="19"/>
        <v>1</v>
      </c>
      <c r="P37" s="55">
        <f t="shared" si="19"/>
        <v>1</v>
      </c>
      <c r="Q37" s="55">
        <f t="shared" si="19"/>
        <v>1</v>
      </c>
      <c r="R37" s="55">
        <f t="shared" si="19"/>
        <v>1</v>
      </c>
      <c r="S37" s="55">
        <f t="shared" si="19"/>
        <v>1</v>
      </c>
      <c r="T37" s="55">
        <f t="shared" si="19"/>
        <v>1</v>
      </c>
      <c r="U37" s="55">
        <f t="shared" si="19"/>
        <v>1</v>
      </c>
      <c r="V37" s="55">
        <f t="shared" si="19"/>
        <v>1</v>
      </c>
      <c r="W37" s="55">
        <f t="shared" si="19"/>
        <v>1</v>
      </c>
      <c r="X37" s="55">
        <f t="shared" si="19"/>
        <v>1</v>
      </c>
      <c r="Y37" s="55">
        <f t="shared" si="19"/>
        <v>1</v>
      </c>
      <c r="Z37" s="55">
        <f t="shared" si="19"/>
        <v>1</v>
      </c>
      <c r="AA37" s="55">
        <f t="shared" si="19"/>
        <v>1</v>
      </c>
      <c r="AB37" s="55">
        <f t="shared" si="19"/>
        <v>1</v>
      </c>
      <c r="AC37" s="55">
        <f t="shared" si="19"/>
        <v>1</v>
      </c>
      <c r="AD37" s="55">
        <f t="shared" si="19"/>
        <v>1</v>
      </c>
      <c r="AE37" s="55">
        <f t="shared" si="19"/>
        <v>1</v>
      </c>
      <c r="AF37" s="55">
        <f t="shared" si="19"/>
        <v>1</v>
      </c>
      <c r="AG37" s="55">
        <f t="shared" si="19"/>
        <v>1</v>
      </c>
      <c r="AH37" s="55">
        <f t="shared" si="19"/>
        <v>1</v>
      </c>
    </row>
    <row r="38" spans="1:49" ht="14" outlineLevel="1">
      <c r="A38" s="1"/>
      <c r="B38" s="1"/>
      <c r="C38" s="1" t="s">
        <v>24</v>
      </c>
      <c r="D38" s="55">
        <f t="shared" ref="D38:AH38" si="20">COUNTIF(D8:D25,"2－")</f>
        <v>1</v>
      </c>
      <c r="E38" s="55">
        <f t="shared" si="20"/>
        <v>1</v>
      </c>
      <c r="F38" s="55">
        <f t="shared" si="20"/>
        <v>1</v>
      </c>
      <c r="G38" s="55">
        <f t="shared" si="20"/>
        <v>1</v>
      </c>
      <c r="H38" s="55">
        <f t="shared" si="20"/>
        <v>1</v>
      </c>
      <c r="I38" s="55">
        <f t="shared" si="20"/>
        <v>1</v>
      </c>
      <c r="J38" s="55">
        <f t="shared" si="20"/>
        <v>1</v>
      </c>
      <c r="K38" s="55">
        <f t="shared" si="20"/>
        <v>1</v>
      </c>
      <c r="L38" s="55">
        <f t="shared" si="20"/>
        <v>1</v>
      </c>
      <c r="M38" s="55">
        <f t="shared" si="20"/>
        <v>1</v>
      </c>
      <c r="N38" s="55">
        <f t="shared" si="20"/>
        <v>1</v>
      </c>
      <c r="O38" s="55">
        <f t="shared" si="20"/>
        <v>1</v>
      </c>
      <c r="P38" s="55">
        <f t="shared" si="20"/>
        <v>1</v>
      </c>
      <c r="Q38" s="55">
        <f t="shared" si="20"/>
        <v>1</v>
      </c>
      <c r="R38" s="55">
        <f t="shared" si="20"/>
        <v>1</v>
      </c>
      <c r="S38" s="55">
        <f t="shared" si="20"/>
        <v>1</v>
      </c>
      <c r="T38" s="55">
        <f t="shared" si="20"/>
        <v>1</v>
      </c>
      <c r="U38" s="55">
        <f t="shared" si="20"/>
        <v>1</v>
      </c>
      <c r="V38" s="55">
        <f t="shared" si="20"/>
        <v>1</v>
      </c>
      <c r="W38" s="55">
        <f t="shared" si="20"/>
        <v>1</v>
      </c>
      <c r="X38" s="55">
        <f t="shared" si="20"/>
        <v>1</v>
      </c>
      <c r="Y38" s="55">
        <f t="shared" si="20"/>
        <v>1</v>
      </c>
      <c r="Z38" s="55">
        <f t="shared" si="20"/>
        <v>1</v>
      </c>
      <c r="AA38" s="55">
        <f t="shared" si="20"/>
        <v>1</v>
      </c>
      <c r="AB38" s="55">
        <f t="shared" si="20"/>
        <v>1</v>
      </c>
      <c r="AC38" s="55">
        <f t="shared" si="20"/>
        <v>1</v>
      </c>
      <c r="AD38" s="55">
        <f t="shared" si="20"/>
        <v>1</v>
      </c>
      <c r="AE38" s="55">
        <f t="shared" si="20"/>
        <v>1</v>
      </c>
      <c r="AF38" s="55">
        <f t="shared" si="20"/>
        <v>1</v>
      </c>
      <c r="AG38" s="55">
        <f t="shared" si="20"/>
        <v>1</v>
      </c>
      <c r="AH38" s="55">
        <f t="shared" si="20"/>
        <v>1</v>
      </c>
      <c r="AJ38" s="1"/>
      <c r="AK38" s="1"/>
      <c r="AL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s="1" customFormat="1" ht="14" outlineLevel="1">
      <c r="C39" s="1" t="s">
        <v>41</v>
      </c>
      <c r="D39" s="55">
        <f t="shared" ref="D39:AH39" si="21">COUNTIF(D8:D25,"3早")</f>
        <v>1</v>
      </c>
      <c r="E39" s="55">
        <f t="shared" si="21"/>
        <v>1</v>
      </c>
      <c r="F39" s="55">
        <f t="shared" si="21"/>
        <v>1</v>
      </c>
      <c r="G39" s="55">
        <f t="shared" si="21"/>
        <v>1</v>
      </c>
      <c r="H39" s="55">
        <f t="shared" si="21"/>
        <v>1</v>
      </c>
      <c r="I39" s="55">
        <f t="shared" si="21"/>
        <v>1</v>
      </c>
      <c r="J39" s="55">
        <f t="shared" si="21"/>
        <v>1</v>
      </c>
      <c r="K39" s="55">
        <f t="shared" si="21"/>
        <v>1</v>
      </c>
      <c r="L39" s="55">
        <f t="shared" si="21"/>
        <v>1</v>
      </c>
      <c r="M39" s="55">
        <f t="shared" si="21"/>
        <v>1</v>
      </c>
      <c r="N39" s="55">
        <f t="shared" si="21"/>
        <v>1</v>
      </c>
      <c r="O39" s="55">
        <f t="shared" si="21"/>
        <v>1</v>
      </c>
      <c r="P39" s="55">
        <f t="shared" si="21"/>
        <v>1</v>
      </c>
      <c r="Q39" s="55">
        <f t="shared" si="21"/>
        <v>1</v>
      </c>
      <c r="R39" s="55">
        <f t="shared" si="21"/>
        <v>1</v>
      </c>
      <c r="S39" s="55">
        <f t="shared" si="21"/>
        <v>1</v>
      </c>
      <c r="T39" s="55">
        <f t="shared" si="21"/>
        <v>1</v>
      </c>
      <c r="U39" s="55">
        <f t="shared" si="21"/>
        <v>1</v>
      </c>
      <c r="V39" s="55">
        <f t="shared" si="21"/>
        <v>1</v>
      </c>
      <c r="W39" s="55">
        <f t="shared" si="21"/>
        <v>1</v>
      </c>
      <c r="X39" s="55">
        <f t="shared" si="21"/>
        <v>1</v>
      </c>
      <c r="Y39" s="55">
        <f t="shared" si="21"/>
        <v>1</v>
      </c>
      <c r="Z39" s="55">
        <f t="shared" si="21"/>
        <v>1</v>
      </c>
      <c r="AA39" s="55">
        <f t="shared" si="21"/>
        <v>1</v>
      </c>
      <c r="AB39" s="55">
        <f t="shared" si="21"/>
        <v>1</v>
      </c>
      <c r="AC39" s="55">
        <f t="shared" si="21"/>
        <v>1</v>
      </c>
      <c r="AD39" s="55">
        <f t="shared" si="21"/>
        <v>1</v>
      </c>
      <c r="AE39" s="55">
        <f t="shared" si="21"/>
        <v>1</v>
      </c>
      <c r="AF39" s="55">
        <f t="shared" si="21"/>
        <v>1</v>
      </c>
      <c r="AG39" s="55">
        <f t="shared" si="21"/>
        <v>1</v>
      </c>
      <c r="AH39" s="55">
        <f t="shared" si="21"/>
        <v>1</v>
      </c>
    </row>
    <row r="40" spans="1:49" s="1" customFormat="1" ht="14" outlineLevel="1">
      <c r="C40" s="1" t="s">
        <v>36</v>
      </c>
      <c r="D40" s="55">
        <f t="shared" ref="D40:AH40" si="22">COUNTIF(D8:D25,"3オ")</f>
        <v>1</v>
      </c>
      <c r="E40" s="55">
        <f t="shared" si="22"/>
        <v>1</v>
      </c>
      <c r="F40" s="55">
        <f t="shared" si="22"/>
        <v>1</v>
      </c>
      <c r="G40" s="55">
        <f t="shared" si="22"/>
        <v>1</v>
      </c>
      <c r="H40" s="55">
        <f t="shared" si="22"/>
        <v>1</v>
      </c>
      <c r="I40" s="55">
        <f t="shared" si="22"/>
        <v>1</v>
      </c>
      <c r="J40" s="55">
        <f t="shared" si="22"/>
        <v>1</v>
      </c>
      <c r="K40" s="55">
        <f t="shared" si="22"/>
        <v>1</v>
      </c>
      <c r="L40" s="55">
        <f t="shared" si="22"/>
        <v>1</v>
      </c>
      <c r="M40" s="55">
        <f t="shared" si="22"/>
        <v>1</v>
      </c>
      <c r="N40" s="55">
        <f t="shared" si="22"/>
        <v>1</v>
      </c>
      <c r="O40" s="55">
        <f t="shared" si="22"/>
        <v>1</v>
      </c>
      <c r="P40" s="55">
        <f t="shared" si="22"/>
        <v>1</v>
      </c>
      <c r="Q40" s="55">
        <f t="shared" si="22"/>
        <v>1</v>
      </c>
      <c r="R40" s="55">
        <f t="shared" si="22"/>
        <v>1</v>
      </c>
      <c r="S40" s="55">
        <f t="shared" si="22"/>
        <v>1</v>
      </c>
      <c r="T40" s="55">
        <f t="shared" si="22"/>
        <v>1</v>
      </c>
      <c r="U40" s="55">
        <f t="shared" si="22"/>
        <v>1</v>
      </c>
      <c r="V40" s="55">
        <f t="shared" si="22"/>
        <v>1</v>
      </c>
      <c r="W40" s="55">
        <f t="shared" si="22"/>
        <v>1</v>
      </c>
      <c r="X40" s="55">
        <f t="shared" si="22"/>
        <v>1</v>
      </c>
      <c r="Y40" s="55">
        <f t="shared" si="22"/>
        <v>1</v>
      </c>
      <c r="Z40" s="55">
        <f t="shared" si="22"/>
        <v>1</v>
      </c>
      <c r="AA40" s="55">
        <f t="shared" si="22"/>
        <v>1</v>
      </c>
      <c r="AB40" s="55">
        <f t="shared" si="22"/>
        <v>1</v>
      </c>
      <c r="AC40" s="55">
        <f t="shared" si="22"/>
        <v>1</v>
      </c>
      <c r="AD40" s="55">
        <f t="shared" si="22"/>
        <v>1</v>
      </c>
      <c r="AE40" s="55">
        <f t="shared" si="22"/>
        <v>1</v>
      </c>
      <c r="AF40" s="55">
        <f t="shared" si="22"/>
        <v>1</v>
      </c>
      <c r="AG40" s="55">
        <f t="shared" si="22"/>
        <v>1</v>
      </c>
      <c r="AH40" s="55">
        <f t="shared" si="22"/>
        <v>1</v>
      </c>
    </row>
    <row r="41" spans="1:49" s="1" customFormat="1" ht="14" outlineLevel="1">
      <c r="C41" s="1" t="s">
        <v>28</v>
      </c>
      <c r="D41" s="55">
        <f t="shared" ref="D41:AH41" si="23">COUNTIF(D8:D25,"3－")</f>
        <v>1</v>
      </c>
      <c r="E41" s="55">
        <f t="shared" si="23"/>
        <v>1</v>
      </c>
      <c r="F41" s="55">
        <f t="shared" si="23"/>
        <v>1</v>
      </c>
      <c r="G41" s="55">
        <f t="shared" si="23"/>
        <v>1</v>
      </c>
      <c r="H41" s="55">
        <f t="shared" si="23"/>
        <v>1</v>
      </c>
      <c r="I41" s="55">
        <f t="shared" si="23"/>
        <v>1</v>
      </c>
      <c r="J41" s="55">
        <f t="shared" si="23"/>
        <v>1</v>
      </c>
      <c r="K41" s="55">
        <f t="shared" si="23"/>
        <v>1</v>
      </c>
      <c r="L41" s="55">
        <f t="shared" si="23"/>
        <v>1</v>
      </c>
      <c r="M41" s="55">
        <f t="shared" si="23"/>
        <v>1</v>
      </c>
      <c r="N41" s="55">
        <f t="shared" si="23"/>
        <v>1</v>
      </c>
      <c r="O41" s="55">
        <f t="shared" si="23"/>
        <v>1</v>
      </c>
      <c r="P41" s="55">
        <f t="shared" si="23"/>
        <v>1</v>
      </c>
      <c r="Q41" s="55">
        <f t="shared" si="23"/>
        <v>1</v>
      </c>
      <c r="R41" s="55">
        <f t="shared" si="23"/>
        <v>1</v>
      </c>
      <c r="S41" s="55">
        <f t="shared" si="23"/>
        <v>1</v>
      </c>
      <c r="T41" s="55">
        <f t="shared" si="23"/>
        <v>1</v>
      </c>
      <c r="U41" s="55">
        <f t="shared" si="23"/>
        <v>1</v>
      </c>
      <c r="V41" s="55">
        <f t="shared" si="23"/>
        <v>1</v>
      </c>
      <c r="W41" s="55">
        <f t="shared" si="23"/>
        <v>1</v>
      </c>
      <c r="X41" s="55">
        <f t="shared" si="23"/>
        <v>1</v>
      </c>
      <c r="Y41" s="55">
        <f t="shared" si="23"/>
        <v>1</v>
      </c>
      <c r="Z41" s="55">
        <f t="shared" si="23"/>
        <v>1</v>
      </c>
      <c r="AA41" s="55">
        <f t="shared" si="23"/>
        <v>1</v>
      </c>
      <c r="AB41" s="55">
        <f t="shared" si="23"/>
        <v>1</v>
      </c>
      <c r="AC41" s="55">
        <f t="shared" si="23"/>
        <v>1</v>
      </c>
      <c r="AD41" s="55">
        <f t="shared" si="23"/>
        <v>1</v>
      </c>
      <c r="AE41" s="55">
        <f t="shared" si="23"/>
        <v>1</v>
      </c>
      <c r="AF41" s="55">
        <f t="shared" si="23"/>
        <v>1</v>
      </c>
      <c r="AG41" s="55">
        <f t="shared" si="23"/>
        <v>1</v>
      </c>
      <c r="AH41" s="55">
        <f t="shared" si="23"/>
        <v>1</v>
      </c>
    </row>
    <row r="42" spans="1:49" s="1" customFormat="1" ht="14" outlineLevel="1"/>
    <row r="43" spans="1:49" s="1" customFormat="1" ht="14"/>
    <row r="44" spans="1:49" s="1" customFormat="1" ht="14"/>
    <row r="45" spans="1:49" s="1" customFormat="1" ht="14">
      <c r="AN45"/>
      <c r="AO45"/>
      <c r="AP45"/>
      <c r="AQ45"/>
      <c r="AR45"/>
      <c r="AS45"/>
      <c r="AT45"/>
      <c r="AU45"/>
      <c r="AV45"/>
      <c r="AW45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6:C26"/>
    <mergeCell ref="A4:A7"/>
    <mergeCell ref="B4:B7"/>
    <mergeCell ref="C4:C6"/>
    <mergeCell ref="D4:J4"/>
    <mergeCell ref="K4:Q4"/>
    <mergeCell ref="R4:X4"/>
    <mergeCell ref="Y4:AE4"/>
    <mergeCell ref="AF4:AH4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T27:T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M1:Q2"/>
    <mergeCell ref="A27:B32"/>
    <mergeCell ref="AI27:AL3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</mergeCells>
  <phoneticPr fontId="114"/>
  <conditionalFormatting sqref="D8">
    <cfRule type="expression" dxfId="5732" priority="4777">
      <formula>COUNTIF(D8,"*有*")</formula>
    </cfRule>
  </conditionalFormatting>
  <conditionalFormatting sqref="D20:D24 V20:Z20 V21:W22">
    <cfRule type="expression" dxfId="5731" priority="4719">
      <formula>AND(WEEKDAY(D$5)=1)</formula>
    </cfRule>
  </conditionalFormatting>
  <conditionalFormatting sqref="D20:D24">
    <cfRule type="expression" dxfId="5730" priority="4720">
      <formula>COUNTIF(D20,"*有*")</formula>
    </cfRule>
    <cfRule type="expression" dxfId="5729" priority="4708">
      <formula>COUNTIF(D20,"*有*")</formula>
    </cfRule>
  </conditionalFormatting>
  <conditionalFormatting sqref="D11:E12">
    <cfRule type="expression" dxfId="5728" priority="4970" stopIfTrue="1">
      <formula>AND(WEEKDAY(D$5)=1)</formula>
    </cfRule>
  </conditionalFormatting>
  <conditionalFormatting sqref="D18:E19">
    <cfRule type="expression" dxfId="5727" priority="4960" stopIfTrue="1">
      <formula>AND(WEEKDAY(D$5)=1)</formula>
    </cfRule>
  </conditionalFormatting>
  <conditionalFormatting sqref="D18:G23">
    <cfRule type="expression" dxfId="5726" priority="5032" stopIfTrue="1">
      <formula>AND(WEEKDAY(D$5)=1)</formula>
    </cfRule>
  </conditionalFormatting>
  <conditionalFormatting sqref="D20:G23">
    <cfRule type="expression" dxfId="5725" priority="4394" stopIfTrue="1">
      <formula>AND(WEEKDAY(D$5)=1)</formula>
    </cfRule>
  </conditionalFormatting>
  <conditionalFormatting sqref="D15:K16">
    <cfRule type="expression" dxfId="5724" priority="5046" stopIfTrue="1">
      <formula>AND(WEEKDAY(D$5)=1)</formula>
    </cfRule>
  </conditionalFormatting>
  <conditionalFormatting sqref="D14:N14">
    <cfRule type="expression" dxfId="5723" priority="4977" stopIfTrue="1">
      <formula>AND(WEEKDAY(D$5)=1)</formula>
    </cfRule>
  </conditionalFormatting>
  <conditionalFormatting sqref="D17:Q17">
    <cfRule type="expression" dxfId="5722" priority="1086">
      <formula>AND(WEEKDAY(D$5)=1)</formula>
    </cfRule>
  </conditionalFormatting>
  <conditionalFormatting sqref="D19:R19">
    <cfRule type="expression" dxfId="5721" priority="2887" stopIfTrue="1">
      <formula>AND(WEEKDAY(D$5)=1)</formula>
    </cfRule>
  </conditionalFormatting>
  <conditionalFormatting sqref="D24:W24">
    <cfRule type="expression" dxfId="5720" priority="4433" stopIfTrue="1">
      <formula>AND(WEEKDAY(D$5)=1)</formula>
    </cfRule>
  </conditionalFormatting>
  <conditionalFormatting sqref="D5:AH7">
    <cfRule type="expression" dxfId="5719" priority="5058" stopIfTrue="1">
      <formula>AND(WEEKDAY(D$5)=1)</formula>
    </cfRule>
  </conditionalFormatting>
  <conditionalFormatting sqref="E20:E24">
    <cfRule type="expression" dxfId="5718" priority="4709" stopIfTrue="1">
      <formula>AND(WEEKDAY(E$5)=1)</formula>
    </cfRule>
  </conditionalFormatting>
  <conditionalFormatting sqref="E10:H10">
    <cfRule type="expression" dxfId="5717" priority="4821" stopIfTrue="1">
      <formula>AND(WEEKDAY(E$5)=1)</formula>
    </cfRule>
  </conditionalFormatting>
  <conditionalFormatting sqref="E25:AG25">
    <cfRule type="expression" dxfId="5716" priority="5069" stopIfTrue="1">
      <formula>AND(WEEKDAY(E$5)=1)</formula>
    </cfRule>
  </conditionalFormatting>
  <conditionalFormatting sqref="E25:AH25">
    <cfRule type="expression" dxfId="5715" priority="5068">
      <formula>AND(WEEKDAY(E$5)=1)</formula>
    </cfRule>
  </conditionalFormatting>
  <conditionalFormatting sqref="F9">
    <cfRule type="expression" dxfId="5714" priority="4950" stopIfTrue="1">
      <formula>AND(WEEKDAY(F$5)=1)</formula>
    </cfRule>
  </conditionalFormatting>
  <conditionalFormatting sqref="F18:F19">
    <cfRule type="expression" dxfId="5713" priority="4820" stopIfTrue="1">
      <formula>AND(WEEKDAY(F$5)=1)</formula>
    </cfRule>
  </conditionalFormatting>
  <conditionalFormatting sqref="F14:G15">
    <cfRule type="expression" dxfId="5712" priority="4561" stopIfTrue="1">
      <formula>AND(WEEKDAY(F$5)=1)</formula>
    </cfRule>
  </conditionalFormatting>
  <conditionalFormatting sqref="F11:H12">
    <cfRule type="expression" dxfId="5711" priority="4903" stopIfTrue="1">
      <formula>AND(WEEKDAY(F$5)=1)</formula>
    </cfRule>
  </conditionalFormatting>
  <conditionalFormatting sqref="F11:I11">
    <cfRule type="expression" dxfId="5710" priority="4951" stopIfTrue="1">
      <formula>AND(WEEKDAY(F$5)=1)</formula>
    </cfRule>
  </conditionalFormatting>
  <conditionalFormatting sqref="F13:I15">
    <cfRule type="expression" dxfId="5709" priority="4559" stopIfTrue="1">
      <formula>AND(WEEKDAY(F$5)=1)</formula>
    </cfRule>
  </conditionalFormatting>
  <conditionalFormatting sqref="F11:Q11">
    <cfRule type="expression" dxfId="5708" priority="4185" stopIfTrue="1">
      <formula>AND(WEEKDAY(F$5)=1)</formula>
    </cfRule>
  </conditionalFormatting>
  <conditionalFormatting sqref="G17:G24">
    <cfRule type="expression" dxfId="5707" priority="4853" stopIfTrue="1">
      <formula>AND(WEEKDAY(G$5)=1)</formula>
    </cfRule>
  </conditionalFormatting>
  <conditionalFormatting sqref="G18:G19">
    <cfRule type="expression" dxfId="5706" priority="5008" stopIfTrue="1">
      <formula>AND(WEEKDAY(G$5)=1)</formula>
    </cfRule>
  </conditionalFormatting>
  <conditionalFormatting sqref="G9:H9">
    <cfRule type="expression" dxfId="5705" priority="4828" stopIfTrue="1">
      <formula>AND(WEEKDAY(G$5)=1)</formula>
    </cfRule>
  </conditionalFormatting>
  <conditionalFormatting sqref="H11">
    <cfRule type="expression" dxfId="5704" priority="4159">
      <formula>AND(WEEKDAY(H$5)=1)</formula>
    </cfRule>
    <cfRule type="expression" dxfId="5703" priority="4168">
      <formula>AND(WEEKDAY(H$5)=1)</formula>
    </cfRule>
  </conditionalFormatting>
  <conditionalFormatting sqref="H14">
    <cfRule type="expression" dxfId="5702" priority="4068">
      <formula>AND(WEEKDAY(H$5)=1)</formula>
    </cfRule>
    <cfRule type="expression" dxfId="5701" priority="4077">
      <formula>AND(WEEKDAY(H$5)=1)</formula>
    </cfRule>
  </conditionalFormatting>
  <conditionalFormatting sqref="H16">
    <cfRule type="expression" dxfId="5700" priority="4523">
      <formula>AND(WEEKDAY(H$5)=1)</formula>
    </cfRule>
    <cfRule type="expression" dxfId="5699" priority="4514">
      <formula>AND(WEEKDAY(H$5)=1)</formula>
    </cfRule>
  </conditionalFormatting>
  <conditionalFormatting sqref="H17">
    <cfRule type="expression" dxfId="5698" priority="1064">
      <formula>AND(WEEKDAY(H$5)=1)</formula>
    </cfRule>
    <cfRule type="expression" dxfId="5697" priority="1073">
      <formula>AND(WEEKDAY(H$5)=1)</formula>
    </cfRule>
  </conditionalFormatting>
  <conditionalFormatting sqref="H21:H24">
    <cfRule type="expression" dxfId="5696" priority="4558">
      <formula>AND(WEEKDAY(H$5)=1)</formula>
    </cfRule>
    <cfRule type="expression" dxfId="5695" priority="4549">
      <formula>AND(WEEKDAY(H$5)=1)</formula>
    </cfRule>
  </conditionalFormatting>
  <conditionalFormatting sqref="H12:I12 D13:I16">
    <cfRule type="expression" dxfId="5694" priority="4953" stopIfTrue="1">
      <formula>AND(WEEKDAY(D$5)=1)</formula>
    </cfRule>
  </conditionalFormatting>
  <conditionalFormatting sqref="H17:I20">
    <cfRule type="expression" dxfId="5693" priority="1081" stopIfTrue="1">
      <formula>AND(WEEKDAY(H$5)=1)</formula>
    </cfRule>
  </conditionalFormatting>
  <conditionalFormatting sqref="H20:I20">
    <cfRule type="expression" dxfId="5692" priority="1137">
      <formula>AND(WEEKDAY(H$5)=1)</formula>
    </cfRule>
  </conditionalFormatting>
  <conditionalFormatting sqref="H21:I23">
    <cfRule type="expression" dxfId="5691" priority="4786" stopIfTrue="1">
      <formula>AND(WEEKDAY(H$5)=1)</formula>
    </cfRule>
  </conditionalFormatting>
  <conditionalFormatting sqref="H18:J19">
    <cfRule type="expression" dxfId="5690" priority="4779" stopIfTrue="1">
      <formula>AND(WEEKDAY(H$5)=1)</formula>
    </cfRule>
  </conditionalFormatting>
  <conditionalFormatting sqref="H21:J24">
    <cfRule type="expression" dxfId="5689" priority="4375" stopIfTrue="1">
      <formula>AND(WEEKDAY(H$5)=1)</formula>
    </cfRule>
  </conditionalFormatting>
  <conditionalFormatting sqref="H11:K11">
    <cfRule type="expression" dxfId="5688" priority="4160" stopIfTrue="1">
      <formula>AND(WEEKDAY(H$5)=1)</formula>
    </cfRule>
  </conditionalFormatting>
  <conditionalFormatting sqref="H14:K14">
    <cfRule type="expression" dxfId="5687" priority="4069" stopIfTrue="1">
      <formula>AND(WEEKDAY(H$5)=1)</formula>
    </cfRule>
  </conditionalFormatting>
  <conditionalFormatting sqref="H16:K16">
    <cfRule type="expression" dxfId="5686" priority="4515" stopIfTrue="1">
      <formula>AND(WEEKDAY(H$5)=1)</formula>
    </cfRule>
  </conditionalFormatting>
  <conditionalFormatting sqref="H20:K20">
    <cfRule type="expression" dxfId="5685" priority="1127">
      <formula>AND(WEEKDAY(H$5)=1)</formula>
    </cfRule>
    <cfRule type="expression" dxfId="5684" priority="1128" stopIfTrue="1">
      <formula>AND(WEEKDAY(H$5)=1)</formula>
    </cfRule>
  </conditionalFormatting>
  <conditionalFormatting sqref="H21:K24">
    <cfRule type="expression" dxfId="5683" priority="4550" stopIfTrue="1">
      <formula>AND(WEEKDAY(H$5)=1)</formula>
    </cfRule>
  </conditionalFormatting>
  <conditionalFormatting sqref="H11:L11">
    <cfRule type="expression" dxfId="5682" priority="4169" stopIfTrue="1">
      <formula>AND(WEEKDAY(H$5)=1)</formula>
    </cfRule>
  </conditionalFormatting>
  <conditionalFormatting sqref="H14:L14">
    <cfRule type="expression" dxfId="5681" priority="4078" stopIfTrue="1">
      <formula>AND(WEEKDAY(H$5)=1)</formula>
    </cfRule>
  </conditionalFormatting>
  <conditionalFormatting sqref="H16:L16">
    <cfRule type="expression" dxfId="5680" priority="4524" stopIfTrue="1">
      <formula>AND(WEEKDAY(H$5)=1)</formula>
    </cfRule>
  </conditionalFormatting>
  <conditionalFormatting sqref="H17:L17">
    <cfRule type="expression" dxfId="5679" priority="1065" stopIfTrue="1">
      <formula>AND(WEEKDAY(H$5)=1)</formula>
    </cfRule>
    <cfRule type="expression" dxfId="5678" priority="752" stopIfTrue="1">
      <formula>AND(WEEKDAY(H$5)=1)</formula>
    </cfRule>
  </conditionalFormatting>
  <conditionalFormatting sqref="H16:P16">
    <cfRule type="expression" dxfId="5677" priority="2004" stopIfTrue="1">
      <formula>AND(WEEKDAY(H$5)=1)</formula>
    </cfRule>
  </conditionalFormatting>
  <conditionalFormatting sqref="H14:Q14">
    <cfRule type="expression" dxfId="5676" priority="4093" stopIfTrue="1">
      <formula>AND(WEEKDAY(H$5)=1)</formula>
    </cfRule>
  </conditionalFormatting>
  <conditionalFormatting sqref="H22:Q22">
    <cfRule type="expression" dxfId="5675" priority="622" stopIfTrue="1">
      <formula>AND(WEEKDAY(H$5)=1)</formula>
    </cfRule>
  </conditionalFormatting>
  <conditionalFormatting sqref="H14:T14">
    <cfRule type="expression" dxfId="5674" priority="2334" stopIfTrue="1">
      <formula>AND(WEEKDAY(H$5)=1)</formula>
    </cfRule>
  </conditionalFormatting>
  <conditionalFormatting sqref="H11:U11">
    <cfRule type="expression" dxfId="5673" priority="136" stopIfTrue="1">
      <formula>AND(WEEKDAY(H$5)=1)</formula>
    </cfRule>
  </conditionalFormatting>
  <conditionalFormatting sqref="I9:I12">
    <cfRule type="expression" dxfId="5672" priority="4576" stopIfTrue="1">
      <formula>AND(WEEKDAY(I$5)=1)</formula>
    </cfRule>
  </conditionalFormatting>
  <conditionalFormatting sqref="I11">
    <cfRule type="expression" dxfId="5671" priority="4184">
      <formula>AND(WEEKDAY(I$5)=1)</formula>
    </cfRule>
  </conditionalFormatting>
  <conditionalFormatting sqref="I14">
    <cfRule type="expression" dxfId="5670" priority="4092">
      <formula>AND(WEEKDAY(I$5)=1)</formula>
    </cfRule>
  </conditionalFormatting>
  <conditionalFormatting sqref="I19:L19">
    <cfRule type="expression" dxfId="5669" priority="5044" stopIfTrue="1">
      <formula>AND(WEEKDAY(I$5)=1)</formula>
    </cfRule>
  </conditionalFormatting>
  <conditionalFormatting sqref="J18 Z20">
    <cfRule type="expression" dxfId="5668" priority="6212">
      <formula>AND(WEEKDAY(K$5)=1)</formula>
    </cfRule>
  </conditionalFormatting>
  <conditionalFormatting sqref="J18">
    <cfRule type="expression" dxfId="5667" priority="4254" stopIfTrue="1">
      <formula>AND(WEEKDAY(K$5)=1)</formula>
    </cfRule>
    <cfRule type="expression" dxfId="5666" priority="6226" stopIfTrue="1">
      <formula>AND(WEEKDAY(K$5)=1)</formula>
    </cfRule>
  </conditionalFormatting>
  <conditionalFormatting sqref="J18:J19">
    <cfRule type="expression" dxfId="5665" priority="5034" stopIfTrue="1">
      <formula>AND(WEEKDAY(J$5)=1)</formula>
    </cfRule>
  </conditionalFormatting>
  <conditionalFormatting sqref="J14:K17">
    <cfRule type="expression" dxfId="5664" priority="805" stopIfTrue="1">
      <formula>AND(WEEKDAY(J$5)=1)</formula>
    </cfRule>
  </conditionalFormatting>
  <conditionalFormatting sqref="J15:K15">
    <cfRule type="expression" dxfId="5663" priority="4996" stopIfTrue="1">
      <formula>AND(WEEKDAY(J$5)=1)</formula>
    </cfRule>
  </conditionalFormatting>
  <conditionalFormatting sqref="J19:K20">
    <cfRule type="expression" dxfId="5662" priority="2953" stopIfTrue="1">
      <formula>AND(WEEKDAY(J$5)=1)</formula>
    </cfRule>
  </conditionalFormatting>
  <conditionalFormatting sqref="J14:M14">
    <cfRule type="expression" dxfId="5661" priority="1471" stopIfTrue="1">
      <formula>AND(WEEKDAY(J$5)=1)</formula>
    </cfRule>
  </conditionalFormatting>
  <conditionalFormatting sqref="J11:N14">
    <cfRule type="expression" dxfId="5660" priority="4494" stopIfTrue="1">
      <formula>AND(WEEKDAY(J$5)=1)</formula>
    </cfRule>
  </conditionalFormatting>
  <conditionalFormatting sqref="J8:P8">
    <cfRule type="expression" dxfId="5659" priority="4700" stopIfTrue="1">
      <formula>AND(WEEKDAY(J$5)=1)</formula>
    </cfRule>
  </conditionalFormatting>
  <conditionalFormatting sqref="J16:P17">
    <cfRule type="expression" dxfId="5658" priority="5018" stopIfTrue="1">
      <formula>AND(WEEKDAY(J$5)=1)</formula>
    </cfRule>
  </conditionalFormatting>
  <conditionalFormatting sqref="J20:Q20">
    <cfRule type="expression" dxfId="5657" priority="539" stopIfTrue="1">
      <formula>AND(WEEKDAY(J$5)=1)</formula>
    </cfRule>
  </conditionalFormatting>
  <conditionalFormatting sqref="J21:W21 J23:Z23">
    <cfRule type="expression" dxfId="5656" priority="4723" stopIfTrue="1">
      <formula>AND(WEEKDAY(J$5)=1)</formula>
    </cfRule>
  </conditionalFormatting>
  <conditionalFormatting sqref="J21:W21">
    <cfRule type="expression" dxfId="5655" priority="126" stopIfTrue="1">
      <formula>AND(WEEKDAY(J$5)=1)</formula>
    </cfRule>
  </conditionalFormatting>
  <conditionalFormatting sqref="J23:Z23">
    <cfRule type="expression" dxfId="5654" priority="4333" stopIfTrue="1">
      <formula>AND(WEEKDAY(J$5)=1)</formula>
    </cfRule>
  </conditionalFormatting>
  <conditionalFormatting sqref="J23:Z24">
    <cfRule type="expression" dxfId="5653" priority="4439" stopIfTrue="1">
      <formula>AND(WEEKDAY(J$5)=1)</formula>
    </cfRule>
  </conditionalFormatting>
  <conditionalFormatting sqref="K17:L17">
    <cfRule type="expression" dxfId="5652" priority="1087" stopIfTrue="1">
      <formula>AND(WEEKDAY(K$5)=1)</formula>
    </cfRule>
  </conditionalFormatting>
  <conditionalFormatting sqref="K18:P18">
    <cfRule type="expression" dxfId="5651" priority="1432" stopIfTrue="1">
      <formula>AND(WEEKDAY(K$5)=1)</formula>
    </cfRule>
  </conditionalFormatting>
  <conditionalFormatting sqref="L8 Q8:Z8 AA8:AA9 J8:K11 I9 L9:W9 Y9">
    <cfRule type="expression" dxfId="5650" priority="4949" stopIfTrue="1">
      <formula>AND(WEEKDAY(I$5)=1)</formula>
    </cfRule>
  </conditionalFormatting>
  <conditionalFormatting sqref="L15">
    <cfRule type="expression" dxfId="5649" priority="369" stopIfTrue="1">
      <formula>AND(WEEKDAY(L$5)=1)</formula>
    </cfRule>
    <cfRule type="expression" dxfId="5648" priority="398">
      <formula>AND(WEEKDAY(L$5)=1)</formula>
    </cfRule>
  </conditionalFormatting>
  <conditionalFormatting sqref="L22">
    <cfRule type="expression" dxfId="5647" priority="621">
      <formula>AND(WEEKDAY(L$5)=1)</formula>
    </cfRule>
    <cfRule type="expression" dxfId="5646" priority="592" stopIfTrue="1">
      <formula>AND(WEEKDAY(L$5)=1)</formula>
    </cfRule>
  </conditionalFormatting>
  <conditionalFormatting sqref="L9:N9">
    <cfRule type="expression" dxfId="5645" priority="4667" stopIfTrue="1">
      <formula>AND(WEEKDAY(L$5)=1)</formula>
    </cfRule>
  </conditionalFormatting>
  <conditionalFormatting sqref="L9:P10">
    <cfRule type="expression" dxfId="5644" priority="4778" stopIfTrue="1">
      <formula>AND(WEEKDAY(L$5)=1)</formula>
    </cfRule>
  </conditionalFormatting>
  <conditionalFormatting sqref="L15:Q15">
    <cfRule type="expression" dxfId="5643" priority="399" stopIfTrue="1">
      <formula>AND(WEEKDAY(L$5)=1)</formula>
    </cfRule>
  </conditionalFormatting>
  <conditionalFormatting sqref="L18:Q19">
    <cfRule type="expression" dxfId="5642" priority="4816" stopIfTrue="1">
      <formula>AND(WEEKDAY(L$5)=1)</formula>
    </cfRule>
  </conditionalFormatting>
  <conditionalFormatting sqref="L21:T21 J21:K23 L22:Q22 L23:T23">
    <cfRule type="expression" dxfId="5641" priority="5025" stopIfTrue="1">
      <formula>AND(WEEKDAY(J$5)=1)</formula>
    </cfRule>
  </conditionalFormatting>
  <conditionalFormatting sqref="L18:Y18 E8">
    <cfRule type="expression" dxfId="5640" priority="4826" stopIfTrue="1">
      <formula>AND(WEEKDAY(E$5)=1)</formula>
    </cfRule>
  </conditionalFormatting>
  <conditionalFormatting sqref="L15:AA15 L16:W16">
    <cfRule type="expression" dxfId="5639" priority="5047" stopIfTrue="1">
      <formula>AND(WEEKDAY(L$5)=1)</formula>
    </cfRule>
  </conditionalFormatting>
  <conditionalFormatting sqref="L11:AG11">
    <cfRule type="expression" dxfId="5638" priority="4741">
      <formula>AND(WEEKDAY(L$5)=1)</formula>
    </cfRule>
  </conditionalFormatting>
  <conditionalFormatting sqref="M15:N19">
    <cfRule type="expression" dxfId="5637" priority="513" stopIfTrue="1">
      <formula>AND(WEEKDAY(M$5)=1)</formula>
    </cfRule>
  </conditionalFormatting>
  <conditionalFormatting sqref="M17:N18">
    <cfRule type="expression" dxfId="5636" priority="4864" stopIfTrue="1">
      <formula>AND(WEEKDAY(M$5)=1)</formula>
    </cfRule>
  </conditionalFormatting>
  <conditionalFormatting sqref="M8:P8">
    <cfRule type="expression" dxfId="5635" priority="4699">
      <formula>AND(WEEKDAY(M$5)=1)</formula>
    </cfRule>
  </conditionalFormatting>
  <conditionalFormatting sqref="M11:Q12">
    <cfRule type="expression" dxfId="5634" priority="3367" stopIfTrue="1">
      <formula>AND(WEEKDAY(M$5)=1)</formula>
    </cfRule>
  </conditionalFormatting>
  <conditionalFormatting sqref="M12:T12">
    <cfRule type="expression" dxfId="5633" priority="3448" stopIfTrue="1">
      <formula>AND(WEEKDAY(M$5)=1)</formula>
    </cfRule>
  </conditionalFormatting>
  <conditionalFormatting sqref="M18:Y19">
    <cfRule type="expression" dxfId="5632" priority="4963" stopIfTrue="1">
      <formula>AND(WEEKDAY(M$5)=1)</formula>
    </cfRule>
  </conditionalFormatting>
  <conditionalFormatting sqref="N18:N20">
    <cfRule type="expression" dxfId="5631" priority="4965" stopIfTrue="1">
      <formula>AND(WEEKDAY(N$5)=1)</formula>
    </cfRule>
  </conditionalFormatting>
  <conditionalFormatting sqref="N18:P19">
    <cfRule type="expression" dxfId="5630" priority="3499" stopIfTrue="1">
      <formula>AND(WEEKDAY(N$5)=1)</formula>
    </cfRule>
  </conditionalFormatting>
  <conditionalFormatting sqref="N21:S24">
    <cfRule type="expression" dxfId="5629" priority="4713" stopIfTrue="1">
      <formula>AND(WEEKDAY(N$5)=1)</formula>
    </cfRule>
  </conditionalFormatting>
  <conditionalFormatting sqref="O10:O15">
    <cfRule type="expression" dxfId="5628" priority="517" stopIfTrue="1">
      <formula>AND(WEEKDAY(O$5)=1)</formula>
    </cfRule>
  </conditionalFormatting>
  <conditionalFormatting sqref="O13:O14">
    <cfRule type="expression" dxfId="5627" priority="4956" stopIfTrue="1">
      <formula>AND(WEEKDAY(O$5)=1)</formula>
    </cfRule>
  </conditionalFormatting>
  <conditionalFormatting sqref="O17:O19">
    <cfRule type="expression" dxfId="5626" priority="4998" stopIfTrue="1">
      <formula>AND(WEEKDAY(O$5)=1)</formula>
    </cfRule>
  </conditionalFormatting>
  <conditionalFormatting sqref="O17:Q17">
    <cfRule type="expression" dxfId="5625" priority="4849" stopIfTrue="1">
      <formula>AND(WEEKDAY(O$5)=1)</formula>
    </cfRule>
  </conditionalFormatting>
  <conditionalFormatting sqref="P14">
    <cfRule type="expression" dxfId="5624" priority="4979" stopIfTrue="1">
      <formula>AND(WEEKDAY(P$5)=1)</formula>
    </cfRule>
  </conditionalFormatting>
  <conditionalFormatting sqref="P11:Q15">
    <cfRule type="expression" dxfId="5623" priority="508" stopIfTrue="1">
      <formula>AND(WEEKDAY(P$5)=1)</formula>
    </cfRule>
  </conditionalFormatting>
  <conditionalFormatting sqref="P17:Q19">
    <cfRule type="expression" dxfId="5622" priority="4839" stopIfTrue="1">
      <formula>AND(WEEKDAY(P$5)=1)</formula>
    </cfRule>
  </conditionalFormatting>
  <conditionalFormatting sqref="Q14:Q17">
    <cfRule type="expression" dxfId="5621" priority="496" stopIfTrue="1">
      <formula>AND(WEEKDAY(Q$5)=1)</formula>
    </cfRule>
  </conditionalFormatting>
  <conditionalFormatting sqref="Q8:S9 L10:N10 P10:X10 M12:S12 AA12 J13:M13 Q13:Q14 L11:Q11">
    <cfRule type="expression" dxfId="5620" priority="4954" stopIfTrue="1">
      <formula>AND(WEEKDAY(J$5)=1)</formula>
    </cfRule>
  </conditionalFormatting>
  <conditionalFormatting sqref="Q14:T14">
    <cfRule type="expression" dxfId="5619" priority="2240" stopIfTrue="1">
      <formula>AND(WEEKDAY(Q$5)=1)</formula>
    </cfRule>
  </conditionalFormatting>
  <conditionalFormatting sqref="Q8:Z8 AG8:AH16 L9:Y10 AC8:AF8 AA8:AB10 L12:AB12 AC12:AF20 D8:K16 D19:K19 D20:G20 D21:K24 L19:Y20 L21:AE21 M22:AF22 L23:Z24 L16:AB16 L8 AG18:AG20 AF9:AF10 L13:Q13 L14:Y14 AC23:AE24 M15:AB15 U13:Y13">
    <cfRule type="expression" dxfId="5618" priority="4948">
      <formula>AND(WEEKDAY(D$5)=1)</formula>
    </cfRule>
  </conditionalFormatting>
  <conditionalFormatting sqref="R17">
    <cfRule type="expression" dxfId="5617" priority="298" stopIfTrue="1">
      <formula>AND(WEEKDAY(R$5)=1)</formula>
    </cfRule>
  </conditionalFormatting>
  <conditionalFormatting sqref="R18:R20">
    <cfRule type="expression" dxfId="5616" priority="4959" stopIfTrue="1">
      <formula>AND(WEEKDAY(R$5)=1)</formula>
    </cfRule>
  </conditionalFormatting>
  <conditionalFormatting sqref="R19:R22">
    <cfRule type="expression" dxfId="5615" priority="64" stopIfTrue="1">
      <formula>AND(WEEKDAY(R$5)=1)</formula>
    </cfRule>
  </conditionalFormatting>
  <conditionalFormatting sqref="R13:S21">
    <cfRule type="expression" dxfId="5614" priority="50" stopIfTrue="1">
      <formula>AND(WEEKDAY(R$5)=1)</formula>
    </cfRule>
  </conditionalFormatting>
  <conditionalFormatting sqref="R17:S17">
    <cfRule type="expression" dxfId="5613" priority="293">
      <formula>AND(WEEKDAY(R$5)=1)</formula>
    </cfRule>
  </conditionalFormatting>
  <conditionalFormatting sqref="R13:T13">
    <cfRule type="expression" dxfId="5612" priority="277" stopIfTrue="1">
      <formula>AND(WEEKDAY(R$5)=1)</formula>
    </cfRule>
    <cfRule type="expression" dxfId="5611" priority="284">
      <formula>AND(WEEKDAY(R$5)=1)</formula>
    </cfRule>
    <cfRule type="expression" dxfId="5610" priority="285" stopIfTrue="1">
      <formula>AND(WEEKDAY(R$5)=1)</formula>
    </cfRule>
    <cfRule type="expression" dxfId="5609" priority="288" stopIfTrue="1">
      <formula>AND(WEEKDAY(R$5)=1)</formula>
    </cfRule>
  </conditionalFormatting>
  <conditionalFormatting sqref="R13:T14">
    <cfRule type="expression" dxfId="5608" priority="43" stopIfTrue="1">
      <formula>AND(WEEKDAY(R$5)=1)</formula>
    </cfRule>
  </conditionalFormatting>
  <conditionalFormatting sqref="R14:T14">
    <cfRule type="expression" dxfId="5607" priority="4974" stopIfTrue="1">
      <formula>AND(WEEKDAY(R$5)=1)</formula>
    </cfRule>
  </conditionalFormatting>
  <conditionalFormatting sqref="R15:T15">
    <cfRule type="expression" dxfId="5606" priority="4237" stopIfTrue="1">
      <formula>AND(WEEKDAY(R$5)=1)</formula>
    </cfRule>
  </conditionalFormatting>
  <conditionalFormatting sqref="R21:T21">
    <cfRule type="expression" dxfId="5605" priority="62" stopIfTrue="1">
      <formula>AND(WEEKDAY(R$5)=1)</formula>
    </cfRule>
  </conditionalFormatting>
  <conditionalFormatting sqref="R14:U14">
    <cfRule type="expression" dxfId="5604" priority="1" stopIfTrue="1">
      <formula>AND(WEEKDAY(R$5)=1)</formula>
    </cfRule>
  </conditionalFormatting>
  <conditionalFormatting sqref="R19:U24">
    <cfRule type="expression" dxfId="5603" priority="4726" stopIfTrue="1">
      <formula>AND(WEEKDAY(R$5)=1)</formula>
    </cfRule>
  </conditionalFormatting>
  <conditionalFormatting sqref="R21:W23">
    <cfRule type="expression" dxfId="5602" priority="4380" stopIfTrue="1">
      <formula>AND(WEEKDAY(R$5)=1)</formula>
    </cfRule>
  </conditionalFormatting>
  <conditionalFormatting sqref="R22:W22">
    <cfRule type="expression" dxfId="5601" priority="4729" stopIfTrue="1">
      <formula>AND(WEEKDAY(R$5)=1)</formula>
    </cfRule>
  </conditionalFormatting>
  <conditionalFormatting sqref="R20:Z20">
    <cfRule type="expression" dxfId="5600" priority="4410" stopIfTrue="1">
      <formula>AND(WEEKDAY(R$5)=1)</formula>
    </cfRule>
  </conditionalFormatting>
  <conditionalFormatting sqref="S18:T24">
    <cfRule type="expression" dxfId="5599" priority="4377" stopIfTrue="1">
      <formula>AND(WEEKDAY(S$5)=1)</formula>
    </cfRule>
  </conditionalFormatting>
  <conditionalFormatting sqref="S20:T21">
    <cfRule type="expression" dxfId="5598" priority="75" stopIfTrue="1">
      <formula>AND(WEEKDAY(S$5)=1)</formula>
    </cfRule>
  </conditionalFormatting>
  <conditionalFormatting sqref="S19:W20">
    <cfRule type="expression" dxfId="5597" priority="5038" stopIfTrue="1">
      <formula>AND(WEEKDAY(S$5)=1)</formula>
    </cfRule>
  </conditionalFormatting>
  <conditionalFormatting sqref="T13">
    <cfRule type="expression" dxfId="5596" priority="276">
      <formula>AND(WEEKDAY(T$5)=1)</formula>
    </cfRule>
  </conditionalFormatting>
  <conditionalFormatting sqref="T13:T14">
    <cfRule type="expression" dxfId="5595" priority="287">
      <formula>AND(WEEKDAY(T$5)=1)</formula>
    </cfRule>
  </conditionalFormatting>
  <conditionalFormatting sqref="T14:T15">
    <cfRule type="expression" dxfId="5594" priority="4242" stopIfTrue="1">
      <formula>AND(WEEKDAY(T$5)=1)</formula>
    </cfRule>
    <cfRule type="expression" dxfId="5593" priority="2333">
      <formula>AND(WEEKDAY(T$5)=1)</formula>
    </cfRule>
  </conditionalFormatting>
  <conditionalFormatting sqref="T16:T17">
    <cfRule type="expression" dxfId="5592" priority="294" stopIfTrue="1">
      <formula>AND(WEEKDAY(T$5)=1)</formula>
    </cfRule>
  </conditionalFormatting>
  <conditionalFormatting sqref="T17">
    <cfRule type="expression" dxfId="5591" priority="297">
      <formula>AND(WEEKDAY(T$5)=1)</formula>
    </cfRule>
  </conditionalFormatting>
  <conditionalFormatting sqref="T20:T21">
    <cfRule type="expression" dxfId="5590" priority="125">
      <formula>AND(WEEKDAY(T$5)=1)</formula>
    </cfRule>
  </conditionalFormatting>
  <conditionalFormatting sqref="T21">
    <cfRule type="expression" dxfId="5589" priority="61">
      <formula>AND(WEEKDAY(T$5)=1)</formula>
    </cfRule>
  </conditionalFormatting>
  <conditionalFormatting sqref="T20:U24">
    <cfRule type="expression" dxfId="5588" priority="4714" stopIfTrue="1">
      <formula>AND(WEEKDAY(T$5)=1)</formula>
    </cfRule>
  </conditionalFormatting>
  <conditionalFormatting sqref="T10:AD10">
    <cfRule type="expression" dxfId="5587" priority="4352" stopIfTrue="1">
      <formula>AND(WEEKDAY(T$5)=1)</formula>
    </cfRule>
  </conditionalFormatting>
  <conditionalFormatting sqref="U8">
    <cfRule type="expression" dxfId="5586" priority="4937" stopIfTrue="1">
      <formula>AND(WEEKDAY(U$5)=1)</formula>
    </cfRule>
  </conditionalFormatting>
  <conditionalFormatting sqref="U12">
    <cfRule type="expression" dxfId="5585" priority="4957" stopIfTrue="1">
      <formula>AND(WEEKDAY(U$5)=1)</formula>
    </cfRule>
  </conditionalFormatting>
  <conditionalFormatting sqref="U14:U15">
    <cfRule type="expression" dxfId="5584" priority="4976" stopIfTrue="1">
      <formula>AND(WEEKDAY(U$5)=1)</formula>
    </cfRule>
  </conditionalFormatting>
  <conditionalFormatting sqref="U17">
    <cfRule type="expression" dxfId="5583" priority="4846" stopIfTrue="1">
      <formula>AND(WEEKDAY(U$5)=1)</formula>
    </cfRule>
  </conditionalFormatting>
  <conditionalFormatting sqref="U11:W13">
    <cfRule type="expression" dxfId="5582" priority="176" stopIfTrue="1">
      <formula>AND(WEEKDAY(U$5)=1)</formula>
    </cfRule>
  </conditionalFormatting>
  <conditionalFormatting sqref="U17:W17 Q18:Y19 P20:Q20 R20:T23">
    <cfRule type="expression" dxfId="5581" priority="5051" stopIfTrue="1">
      <formula>AND(WEEKDAY(P$5)=1)</formula>
    </cfRule>
  </conditionalFormatting>
  <conditionalFormatting sqref="U21:W23">
    <cfRule type="expression" dxfId="5580" priority="4812" stopIfTrue="1">
      <formula>AND(WEEKDAY(U$5)=1)</formula>
    </cfRule>
  </conditionalFormatting>
  <conditionalFormatting sqref="U13:Y13">
    <cfRule type="expression" dxfId="5579" priority="3153" stopIfTrue="1">
      <formula>AND(WEEKDAY(U$5)=1)</formula>
    </cfRule>
  </conditionalFormatting>
  <conditionalFormatting sqref="U9:Z9">
    <cfRule type="expression" dxfId="5578" priority="4356" stopIfTrue="1">
      <formula>AND(WEEKDAY(U$5)=1)</formula>
    </cfRule>
  </conditionalFormatting>
  <conditionalFormatting sqref="V15">
    <cfRule type="expression" dxfId="5577" priority="2713" stopIfTrue="1">
      <formula>AND(WEEKDAY(V$5)=1)</formula>
    </cfRule>
  </conditionalFormatting>
  <conditionalFormatting sqref="V17:V20">
    <cfRule type="expression" dxfId="5576" priority="4848" stopIfTrue="1">
      <formula>AND(WEEKDAY(V$5)=1)</formula>
    </cfRule>
  </conditionalFormatting>
  <conditionalFormatting sqref="V21:W22 V23:Z24 D20:D24">
    <cfRule type="expression" dxfId="5575" priority="4731">
      <formula>AND(WEEKDAY(D$5)=1)</formula>
    </cfRule>
  </conditionalFormatting>
  <conditionalFormatting sqref="V14:Y14 AC17:AD19 AE18:AE19 G18:G19 U18:Y19 I16 V8:Z8 AA8:AA9 U16:W17 AA18 D17:G17 AF19 AD23:AE23 T15:T16 D9:E9 D10">
    <cfRule type="expression" dxfId="5574" priority="5031">
      <formula>AND(WEEKDAY(D$5)=1)</formula>
    </cfRule>
  </conditionalFormatting>
  <conditionalFormatting sqref="V14:Y14">
    <cfRule type="expression" dxfId="5573" priority="5024" stopIfTrue="1">
      <formula>AND(WEEKDAY(V$5)=1)</formula>
    </cfRule>
  </conditionalFormatting>
  <conditionalFormatting sqref="V23:AB24">
    <cfRule type="expression" dxfId="5572" priority="4458">
      <formula>AND(WEEKDAY(V$5)=1)</formula>
    </cfRule>
  </conditionalFormatting>
  <conditionalFormatting sqref="W17">
    <cfRule type="expression" dxfId="5571" priority="4888" stopIfTrue="1">
      <formula>AND(WEEKDAY(W$5)=1)</formula>
    </cfRule>
  </conditionalFormatting>
  <conditionalFormatting sqref="X11">
    <cfRule type="expression" dxfId="5570" priority="3141" stopIfTrue="1">
      <formula>AND(WEEKDAY(X$5)=1)</formula>
    </cfRule>
  </conditionalFormatting>
  <conditionalFormatting sqref="X21:X22">
    <cfRule type="expression" dxfId="5569" priority="3113" stopIfTrue="1">
      <formula>AND(WEEKDAY(X$5)=1)</formula>
    </cfRule>
  </conditionalFormatting>
  <conditionalFormatting sqref="X13:Y13">
    <cfRule type="expression" dxfId="5568" priority="3152">
      <formula>AND(WEEKDAY(X$5)=1)</formula>
    </cfRule>
  </conditionalFormatting>
  <conditionalFormatting sqref="X13:Z13">
    <cfRule type="expression" dxfId="5567" priority="3144" stopIfTrue="1">
      <formula>AND(WEEKDAY(X$5)=1)</formula>
    </cfRule>
  </conditionalFormatting>
  <conditionalFormatting sqref="X17:Z17">
    <cfRule type="expression" dxfId="5566" priority="3124" stopIfTrue="1">
      <formula>AND(WEEKDAY(X$5)=1)</formula>
    </cfRule>
    <cfRule type="expression" dxfId="5565" priority="3114" stopIfTrue="1">
      <formula>AND(WEEKDAY(X$5)=1)</formula>
    </cfRule>
    <cfRule type="expression" dxfId="5564" priority="3125">
      <formula>AND(WEEKDAY(X$5)=1)</formula>
    </cfRule>
    <cfRule type="expression" dxfId="5563" priority="3123">
      <formula>AND(WEEKDAY(X$5)=1)</formula>
    </cfRule>
    <cfRule type="expression" dxfId="5562" priority="3128" stopIfTrue="1">
      <formula>AND(WEEKDAY(X$5)=1)</formula>
    </cfRule>
  </conditionalFormatting>
  <conditionalFormatting sqref="X23:Z24 W19:Y20">
    <cfRule type="expression" dxfId="5561" priority="4800" stopIfTrue="1">
      <formula>AND(WEEKDAY(W$5)=1)</formula>
    </cfRule>
  </conditionalFormatting>
  <conditionalFormatting sqref="X11:AA11">
    <cfRule type="expression" dxfId="5560" priority="3140">
      <formula>AND(WEEKDAY(X$5)=1)</formula>
    </cfRule>
  </conditionalFormatting>
  <conditionalFormatting sqref="X21:AA22">
    <cfRule type="expression" dxfId="5559" priority="3112">
      <formula>AND(WEEKDAY(X$5)=1)</formula>
    </cfRule>
  </conditionalFormatting>
  <conditionalFormatting sqref="X17:AB17">
    <cfRule type="expression" dxfId="5558" priority="3119" stopIfTrue="1">
      <formula>AND(WEEKDAY(X$5)=1)</formula>
    </cfRule>
  </conditionalFormatting>
  <conditionalFormatting sqref="X21:AB22">
    <cfRule type="expression" dxfId="5557" priority="3106" stopIfTrue="1">
      <formula>AND(WEEKDAY(X$5)=1)</formula>
    </cfRule>
  </conditionalFormatting>
  <conditionalFormatting sqref="X16:AD16">
    <cfRule type="expression" dxfId="5556" priority="4763" stopIfTrue="1">
      <formula>AND(WEEKDAY(X$5)=1)</formula>
    </cfRule>
  </conditionalFormatting>
  <conditionalFormatting sqref="X11:AE11">
    <cfRule type="expression" dxfId="5555" priority="217" stopIfTrue="1">
      <formula>AND(WEEKDAY(X$5)=1)</formula>
    </cfRule>
  </conditionalFormatting>
  <conditionalFormatting sqref="X12:AF12">
    <cfRule type="expression" dxfId="5554" priority="4905" stopIfTrue="1">
      <formula>AND(WEEKDAY(X$5)=1)</formula>
    </cfRule>
  </conditionalFormatting>
  <conditionalFormatting sqref="Y16:Z16 AA18:AB20 K18:Z18 U17:Z17 D18:I18">
    <cfRule type="expression" dxfId="5553" priority="4762">
      <formula>AND(WEEKDAY(D$5)=1)</formula>
    </cfRule>
  </conditionalFormatting>
  <conditionalFormatting sqref="Y17:Z17">
    <cfRule type="expression" dxfId="5552" priority="3126" stopIfTrue="1">
      <formula>AND(WEEKDAY(Y$5)=1)</formula>
    </cfRule>
    <cfRule type="expression" dxfId="5551" priority="3127">
      <formula>AND(WEEKDAY(Y$5)=1)</formula>
    </cfRule>
  </conditionalFormatting>
  <conditionalFormatting sqref="Y23:Z23">
    <cfRule type="expression" dxfId="5550" priority="4384">
      <formula>AND(WEEKDAY(Y$5)=1)</formula>
    </cfRule>
    <cfRule type="expression" dxfId="5549" priority="4776">
      <formula>AND(WEEKDAY(Y$5)=1)</formula>
    </cfRule>
    <cfRule type="expression" dxfId="5548" priority="4775" stopIfTrue="1">
      <formula>AND(WEEKDAY(Y$5)=1)</formula>
    </cfRule>
  </conditionalFormatting>
  <conditionalFormatting sqref="Y23:Z24">
    <cfRule type="expression" dxfId="5547" priority="4383" stopIfTrue="1">
      <formula>AND(WEEKDAY(Y$5)=1)</formula>
    </cfRule>
  </conditionalFormatting>
  <conditionalFormatting sqref="Y24:Z24">
    <cfRule type="expression" dxfId="5546" priority="4443">
      <formula>AND(WEEKDAY(Y$5)=1)</formula>
    </cfRule>
  </conditionalFormatting>
  <conditionalFormatting sqref="Y14:AA14">
    <cfRule type="expression" dxfId="5545" priority="1458" stopIfTrue="1">
      <formula>AND(WEEKDAY(Y$5)=1)</formula>
    </cfRule>
  </conditionalFormatting>
  <conditionalFormatting sqref="Y16:AB16">
    <cfRule type="expression" dxfId="5544" priority="4760" stopIfTrue="1">
      <formula>AND(WEEKDAY(Y$5)=1)</formula>
    </cfRule>
  </conditionalFormatting>
  <conditionalFormatting sqref="Y17:AB17">
    <cfRule type="expression" dxfId="5543" priority="3117">
      <formula>AND(WEEKDAY(Y$5)=1)</formula>
    </cfRule>
  </conditionalFormatting>
  <conditionalFormatting sqref="Y20:AB20">
    <cfRule type="expression" dxfId="5542" priority="4416">
      <formula>AND(WEEKDAY(Y$5)=1)</formula>
    </cfRule>
  </conditionalFormatting>
  <conditionalFormatting sqref="Z9">
    <cfRule type="expression" dxfId="5541" priority="4357">
      <formula>AND(WEEKDAY(Z$5)=1)</formula>
    </cfRule>
  </conditionalFormatting>
  <conditionalFormatting sqref="Z9:Z10">
    <cfRule type="expression" dxfId="5540" priority="4354">
      <formula>AND(WEEKDAY(Z$5)=1)</formula>
    </cfRule>
  </conditionalFormatting>
  <conditionalFormatting sqref="Z13">
    <cfRule type="expression" dxfId="5539" priority="3142" stopIfTrue="1">
      <formula>AND(WEEKDAY(Z$5)=1)</formula>
    </cfRule>
    <cfRule type="expression" dxfId="5538" priority="3143">
      <formula>AND(WEEKDAY(Z$5)=1)</formula>
    </cfRule>
  </conditionalFormatting>
  <conditionalFormatting sqref="Z13:Z14">
    <cfRule type="expression" dxfId="5537" priority="3146">
      <formula>AND(WEEKDAY(Z$5)=1)</formula>
    </cfRule>
  </conditionalFormatting>
  <conditionalFormatting sqref="Z18">
    <cfRule type="expression" dxfId="5536" priority="4359" stopIfTrue="1">
      <formula>AND(WEEKDAY(Z$5)=1)</formula>
    </cfRule>
    <cfRule type="expression" dxfId="5535" priority="4358">
      <formula>AND(WEEKDAY(Z$5)=1)</formula>
    </cfRule>
  </conditionalFormatting>
  <conditionalFormatting sqref="Z19:Z20">
    <cfRule type="expression" dxfId="5534" priority="4656" stopIfTrue="1">
      <formula>AND(WEEKDAY(Z$5)=1)</formula>
    </cfRule>
    <cfRule type="expression" dxfId="5533" priority="4657">
      <formula>AND(WEEKDAY(Z$5)=1)</formula>
    </cfRule>
    <cfRule type="expression" dxfId="5532" priority="4658" stopIfTrue="1">
      <formula>AND(WEEKDAY(Z$5)=1)</formula>
    </cfRule>
    <cfRule type="expression" dxfId="5531" priority="4660">
      <formula>AND(WEEKDAY(Z$5)=1)</formula>
    </cfRule>
  </conditionalFormatting>
  <conditionalFormatting sqref="Z20">
    <cfRule type="expression" dxfId="5530" priority="4284" stopIfTrue="1">
      <formula>AND(WEEKDAY(AA$5)=1)</formula>
    </cfRule>
    <cfRule type="expression" dxfId="5529" priority="6269" stopIfTrue="1">
      <formula>AND(WEEKDAY(AA$5)=1)</formula>
    </cfRule>
  </conditionalFormatting>
  <conditionalFormatting sqref="AA13">
    <cfRule type="expression" dxfId="5528" priority="1470">
      <formula>AND(WEEKDAY(AA$5)=1)</formula>
    </cfRule>
  </conditionalFormatting>
  <conditionalFormatting sqref="AA14">
    <cfRule type="expression" dxfId="5527" priority="1463">
      <formula>AND(WEEKDAY(AA$5)=1)</formula>
    </cfRule>
  </conditionalFormatting>
  <conditionalFormatting sqref="AA20">
    <cfRule type="expression" dxfId="5526" priority="1429" stopIfTrue="1">
      <formula>AND(WEEKDAY(AA$5)=1)</formula>
    </cfRule>
  </conditionalFormatting>
  <conditionalFormatting sqref="AA13:AB14">
    <cfRule type="expression" dxfId="5525" priority="1465" stopIfTrue="1">
      <formula>AND(WEEKDAY(AA$5)=1)</formula>
    </cfRule>
  </conditionalFormatting>
  <conditionalFormatting sqref="AA18:AB20">
    <cfRule type="expression" dxfId="5524" priority="4860" stopIfTrue="1">
      <formula>AND(WEEKDAY(AA$5)=1)</formula>
    </cfRule>
  </conditionalFormatting>
  <conditionalFormatting sqref="AA23:AE24 AA20:AB20">
    <cfRule type="expression" dxfId="5523" priority="4459" stopIfTrue="1">
      <formula>AND(WEEKDAY(AA$5)=1)</formula>
    </cfRule>
  </conditionalFormatting>
  <conditionalFormatting sqref="AB9:AB11">
    <cfRule type="expression" dxfId="5522" priority="3135" stopIfTrue="1">
      <formula>AND(WEEKDAY(AB$5)=1)</formula>
    </cfRule>
  </conditionalFormatting>
  <conditionalFormatting sqref="AB13:AB14">
    <cfRule type="expression" dxfId="5521" priority="4367">
      <formula>AND(WEEKDAY(AB$5)=1)</formula>
    </cfRule>
  </conditionalFormatting>
  <conditionalFormatting sqref="AB16">
    <cfRule type="expression" dxfId="5520" priority="5016" stopIfTrue="1">
      <formula>AND(WEEKDAY(AB$5)=1)</formula>
    </cfRule>
  </conditionalFormatting>
  <conditionalFormatting sqref="AB18:AD18">
    <cfRule type="expression" dxfId="5519" priority="4413" stopIfTrue="1">
      <formula>AND(WEEKDAY(AB$5)=1)</formula>
    </cfRule>
  </conditionalFormatting>
  <conditionalFormatting sqref="AB19:AD19">
    <cfRule type="expression" dxfId="5518" priority="4648" stopIfTrue="1">
      <formula>AND(WEEKDAY(AB$5)=1)</formula>
    </cfRule>
  </conditionalFormatting>
  <conditionalFormatting sqref="AB18:AE19">
    <cfRule type="expression" dxfId="5517" priority="4742" stopIfTrue="1">
      <formula>AND(WEEKDAY(AB$5)=1)</formula>
    </cfRule>
  </conditionalFormatting>
  <conditionalFormatting sqref="AB8:AG8">
    <cfRule type="expression" dxfId="5516" priority="4916" stopIfTrue="1">
      <formula>AND(WEEKDAY(AB$5)=1)</formula>
    </cfRule>
  </conditionalFormatting>
  <conditionalFormatting sqref="AC9">
    <cfRule type="expression" dxfId="5515" priority="4641" stopIfTrue="1">
      <formula>AND(WEEKDAY(AC$5)=1)</formula>
    </cfRule>
  </conditionalFormatting>
  <conditionalFormatting sqref="AC11:AC12">
    <cfRule type="expression" dxfId="5514" priority="206">
      <formula>AND(WEEKDAY(AC$5)=1)</formula>
    </cfRule>
  </conditionalFormatting>
  <conditionalFormatting sqref="AC16:AC19">
    <cfRule type="expression" dxfId="5513" priority="4745" stopIfTrue="1">
      <formula>AND(WEEKDAY(AC$5)=1)</formula>
    </cfRule>
  </conditionalFormatting>
  <conditionalFormatting sqref="AC17">
    <cfRule type="expression" dxfId="5512" priority="1449">
      <formula>AND(WEEKDAY(AC$5)=1)</formula>
    </cfRule>
    <cfRule type="expression" dxfId="5511" priority="1447" stopIfTrue="1">
      <formula>AND(WEEKDAY(AC$5)=1)</formula>
    </cfRule>
  </conditionalFormatting>
  <conditionalFormatting sqref="AC17:AC19">
    <cfRule type="expression" dxfId="5510" priority="4990" stopIfTrue="1">
      <formula>AND(WEEKDAY(AC$5)=1)</formula>
    </cfRule>
  </conditionalFormatting>
  <conditionalFormatting sqref="AC19">
    <cfRule type="expression" dxfId="5509" priority="4647">
      <formula>AND(WEEKDAY(AC$5)=1)</formula>
    </cfRule>
  </conditionalFormatting>
  <conditionalFormatting sqref="AC9:AD9">
    <cfRule type="expression" dxfId="5508" priority="4642">
      <formula>AND(WEEKDAY(AC$5)=1)</formula>
    </cfRule>
    <cfRule type="expression" dxfId="5507" priority="4643" stopIfTrue="1">
      <formula>AND(WEEKDAY(AC$5)=1)</formula>
    </cfRule>
  </conditionalFormatting>
  <conditionalFormatting sqref="AC9:AD10">
    <cfRule type="expression" dxfId="5506" priority="4644">
      <formula>AND(WEEKDAY(AC$5)=1)</formula>
    </cfRule>
  </conditionalFormatting>
  <conditionalFormatting sqref="AC14:AD14">
    <cfRule type="expression" dxfId="5505" priority="4758">
      <formula>AND(WEEKDAY(AC$5)=1)</formula>
    </cfRule>
  </conditionalFormatting>
  <conditionalFormatting sqref="AC17:AD17">
    <cfRule type="expression" dxfId="5504" priority="4995" stopIfTrue="1">
      <formula>AND(WEEKDAY(AC$5)=1)</formula>
    </cfRule>
  </conditionalFormatting>
  <conditionalFormatting sqref="AC11:AE12">
    <cfRule type="expression" dxfId="5503" priority="203" stopIfTrue="1">
      <formula>AND(WEEKDAY(AC$5)=1)</formula>
    </cfRule>
  </conditionalFormatting>
  <conditionalFormatting sqref="AC12:AE12">
    <cfRule type="expression" dxfId="5502" priority="196" stopIfTrue="1">
      <formula>AND(WEEKDAY(AC$5)=1)</formula>
    </cfRule>
  </conditionalFormatting>
  <conditionalFormatting sqref="AC18:AE19">
    <cfRule type="expression" dxfId="5501" priority="5020" stopIfTrue="1">
      <formula>AND(WEEKDAY(AC$5)=1)</formula>
    </cfRule>
  </conditionalFormatting>
  <conditionalFormatting sqref="AC17:AF17">
    <cfRule type="expression" dxfId="5500" priority="1450" stopIfTrue="1">
      <formula>AND(WEEKDAY(AC$5)=1)</formula>
    </cfRule>
  </conditionalFormatting>
  <conditionalFormatting sqref="AC19:AF20">
    <cfRule type="expression" dxfId="5499" priority="200" stopIfTrue="1">
      <formula>AND(WEEKDAY(AC$5)=1)</formula>
    </cfRule>
  </conditionalFormatting>
  <conditionalFormatting sqref="AC21:AF21 AF23:AF24">
    <cfRule type="expression" dxfId="5498" priority="4457" stopIfTrue="1">
      <formula>AND(WEEKDAY(AC$5)=1)</formula>
    </cfRule>
  </conditionalFormatting>
  <conditionalFormatting sqref="AC22:AF22">
    <cfRule type="expression" dxfId="5497" priority="1455" stopIfTrue="1">
      <formula>AND(WEEKDAY(AC$5)=1)</formula>
    </cfRule>
  </conditionalFormatting>
  <conditionalFormatting sqref="AC13:AG14">
    <cfRule type="expression" dxfId="5496" priority="4738" stopIfTrue="1">
      <formula>AND(WEEKDAY(AC$5)=1)</formula>
    </cfRule>
  </conditionalFormatting>
  <conditionalFormatting sqref="AC14:AG14">
    <cfRule type="expression" dxfId="5495" priority="4986" stopIfTrue="1">
      <formula>AND(WEEKDAY(AC$5)=1)</formula>
    </cfRule>
  </conditionalFormatting>
  <conditionalFormatting sqref="AD15">
    <cfRule type="expression" dxfId="5494" priority="4999" stopIfTrue="1">
      <formula>AND(WEEKDAY(AD$5)=1)</formula>
    </cfRule>
  </conditionalFormatting>
  <conditionalFormatting sqref="AD20">
    <cfRule type="expression" dxfId="5493" priority="199" stopIfTrue="1">
      <formula>AND(WEEKDAY(AD$5)=1)</formula>
    </cfRule>
  </conditionalFormatting>
  <conditionalFormatting sqref="AD26">
    <cfRule type="expression" dxfId="5492" priority="5062" stopIfTrue="1">
      <formula>AND(WEEKDAY(AD$5)=1)</formula>
    </cfRule>
  </conditionalFormatting>
  <conditionalFormatting sqref="AD11:AE11">
    <cfRule type="expression" dxfId="5491" priority="219">
      <formula>AND(WEEKDAY(AD$5)=1)</formula>
    </cfRule>
  </conditionalFormatting>
  <conditionalFormatting sqref="AD12:AE12">
    <cfRule type="expression" dxfId="5490" priority="198">
      <formula>AND(WEEKDAY(AD$5)=1)</formula>
    </cfRule>
  </conditionalFormatting>
  <conditionalFormatting sqref="AD17:AE19">
    <cfRule type="expression" dxfId="5489" priority="1442" stopIfTrue="1">
      <formula>AND(WEEKDAY(AD$5)=1)</formula>
    </cfRule>
  </conditionalFormatting>
  <conditionalFormatting sqref="AD21:AF21 AD23:AF24">
    <cfRule type="expression" dxfId="5488" priority="4392">
      <formula>AND(WEEKDAY(AD$5)=1)</formula>
    </cfRule>
  </conditionalFormatting>
  <conditionalFormatting sqref="AE9">
    <cfRule type="expression" dxfId="5487" priority="4468" stopIfTrue="1">
      <formula>AND(WEEKDAY(AE$5)=1)</formula>
    </cfRule>
    <cfRule type="expression" dxfId="5486" priority="4469">
      <formula>AND(WEEKDAY(AE$5)=1)</formula>
    </cfRule>
    <cfRule type="expression" dxfId="5485" priority="4466">
      <formula>AND(WEEKDAY(AE$5)=1)</formula>
    </cfRule>
  </conditionalFormatting>
  <conditionalFormatting sqref="AE9:AE10">
    <cfRule type="expression" dxfId="5484" priority="4463" stopIfTrue="1">
      <formula>AND(WEEKDAY(AE$5)=1)</formula>
    </cfRule>
  </conditionalFormatting>
  <conditionalFormatting sqref="AE10">
    <cfRule type="expression" dxfId="5483" priority="4462">
      <formula>AND(WEEKDAY(AE$5)=1)</formula>
    </cfRule>
  </conditionalFormatting>
  <conditionalFormatting sqref="AE9:AG9">
    <cfRule type="expression" dxfId="5482" priority="4471">
      <formula>AND(WEEKDAY(AE$5)=1)</formula>
    </cfRule>
  </conditionalFormatting>
  <conditionalFormatting sqref="AE14:AG14">
    <cfRule type="expression" dxfId="5481" priority="4737">
      <formula>AND(WEEKDAY(AE$5)=1)</formula>
    </cfRule>
  </conditionalFormatting>
  <conditionalFormatting sqref="AE9:AH9">
    <cfRule type="expression" dxfId="5480" priority="4470" stopIfTrue="1">
      <formula>AND(WEEKDAY(AE$5)=1)</formula>
    </cfRule>
  </conditionalFormatting>
  <conditionalFormatting sqref="AE14:AH14">
    <cfRule type="expression" dxfId="5479" priority="4733" stopIfTrue="1">
      <formula>AND(WEEKDAY(AE$5)=1)</formula>
    </cfRule>
  </conditionalFormatting>
  <conditionalFormatting sqref="AE17:AH17">
    <cfRule type="expression" dxfId="5478" priority="4361">
      <formula>AND(WEEKDAY(AE$5)=1)</formula>
    </cfRule>
  </conditionalFormatting>
  <conditionalFormatting sqref="AF10:AF12">
    <cfRule type="expression" dxfId="5477" priority="202" stopIfTrue="1">
      <formula>AND(WEEKDAY(AF$5)=1)</formula>
    </cfRule>
  </conditionalFormatting>
  <conditionalFormatting sqref="AF11:AF12">
    <cfRule type="expression" dxfId="5476" priority="201">
      <formula>AND(WEEKDAY(AF$5)=1)</formula>
    </cfRule>
  </conditionalFormatting>
  <conditionalFormatting sqref="AF17">
    <cfRule type="expression" dxfId="5475" priority="1443">
      <formula>AND(WEEKDAY(AF$5)=1)</formula>
    </cfRule>
    <cfRule type="expression" dxfId="5474" priority="1444" stopIfTrue="1">
      <formula>AND(WEEKDAY(AF$5)=1)</formula>
    </cfRule>
    <cfRule type="expression" dxfId="5473" priority="1445">
      <formula>AND(WEEKDAY(AF$5)=1)</formula>
    </cfRule>
    <cfRule type="expression" dxfId="5472" priority="1446" stopIfTrue="1">
      <formula>AND(WEEKDAY(AF$5)=1)</formula>
    </cfRule>
  </conditionalFormatting>
  <conditionalFormatting sqref="AF9:AG9">
    <cfRule type="expression" dxfId="5471" priority="4615" stopIfTrue="1">
      <formula>AND(WEEKDAY(AF$5)=1)</formula>
    </cfRule>
    <cfRule type="expression" dxfId="5470" priority="4613" stopIfTrue="1">
      <formula>AND(WEEKDAY(AF$5)=1)</formula>
    </cfRule>
    <cfRule type="expression" dxfId="5469" priority="4614">
      <formula>AND(WEEKDAY(AF$5)=1)</formula>
    </cfRule>
  </conditionalFormatting>
  <conditionalFormatting sqref="AF18:AG18">
    <cfRule type="expression" dxfId="5468" priority="4399" stopIfTrue="1">
      <formula>AND(WEEKDAY(AF$5)=1)</formula>
    </cfRule>
    <cfRule type="expression" dxfId="5467" priority="4398">
      <formula>AND(WEEKDAY(AF$5)=1)</formula>
    </cfRule>
  </conditionalFormatting>
  <conditionalFormatting sqref="AF18:AG19">
    <cfRule type="expression" dxfId="5466" priority="4401" stopIfTrue="1">
      <formula>AND(WEEKDAY(AF$5)=1)</formula>
    </cfRule>
    <cfRule type="expression" dxfId="5465" priority="4400">
      <formula>AND(WEEKDAY(AF$5)=1)</formula>
    </cfRule>
  </conditionalFormatting>
  <conditionalFormatting sqref="AF19:AG19">
    <cfRule type="expression" dxfId="5464" priority="4619" stopIfTrue="1">
      <formula>AND(WEEKDAY(AF$5)=1)</formula>
    </cfRule>
    <cfRule type="expression" dxfId="5463" priority="4618">
      <formula>AND(WEEKDAY(AF$5)=1)</formula>
    </cfRule>
  </conditionalFormatting>
  <conditionalFormatting sqref="AG10:AG12 T8:T9">
    <cfRule type="expression" dxfId="5462" priority="4947" stopIfTrue="1">
      <formula>AND(WEEKDAY(T$5)=1)</formula>
    </cfRule>
  </conditionalFormatting>
  <conditionalFormatting sqref="AG11">
    <cfRule type="expression" dxfId="5461" priority="4740" stopIfTrue="1">
      <formula>AND(WEEKDAY(AG$5)=1)</formula>
    </cfRule>
    <cfRule type="expression" dxfId="5460" priority="4623">
      <formula>AND(WEEKDAY(AG$5)=1)</formula>
    </cfRule>
  </conditionalFormatting>
  <conditionalFormatting sqref="AG20:AG24">
    <cfRule type="expression" dxfId="5459" priority="4455" stopIfTrue="1">
      <formula>AND(WEEKDAY(AG$5)=1)</formula>
    </cfRule>
    <cfRule type="expression" dxfId="5458" priority="4454">
      <formula>AND(WEEKDAY(AG$5)=1)</formula>
    </cfRule>
  </conditionalFormatting>
  <conditionalFormatting sqref="AG11:AH11">
    <cfRule type="expression" dxfId="5457" priority="4620" stopIfTrue="1">
      <formula>AND(WEEKDAY(AG$5)=1)</formula>
    </cfRule>
  </conditionalFormatting>
  <conditionalFormatting sqref="AH18:AH24">
    <cfRule type="expression" dxfId="5456" priority="4734">
      <formula>AND(WEEKDAY(AH$5)=1)</formula>
    </cfRule>
  </conditionalFormatting>
  <conditionalFormatting sqref="AH20:AH26">
    <cfRule type="expression" dxfId="5455" priority="4732" stopIfTrue="1">
      <formula>AND(WEEKDAY(AH$5)=1)</formula>
    </cfRule>
  </conditionalFormatting>
  <conditionalFormatting sqref="AI8:AK25 AN8:AN26">
    <cfRule type="cellIs" dxfId="5454" priority="5097" stopIfTrue="1" operator="equal">
      <formula>0</formula>
    </cfRule>
  </conditionalFormatting>
  <dataValidations count="2">
    <dataValidation type="list" allowBlank="1" showInputMessage="1" showErrorMessage="1" sqref="Y12:Z12 E25:AC25 X12:X20 Y13:Y20 Z13:Z16 AC23:AC24 AD23:AD26 X21:AB24 X8:AB11 AA12:AB16 AC8:AD22 Z17:AB20 AE8:AH25 D8:W24" xr:uid="{00000000-0002-0000-4A00-000000000000}">
      <formula1>"ヤ,2早,3早,2オ,3オ,2－,3－,－,日,有,2,3,事,ﾍﾙ,ｹｱ,6:00,6:30,7:00,8:30,8:00,10:00,研"</formula1>
    </dataValidation>
    <dataValidation type="list" allowBlank="1" showInputMessage="1" showErrorMessage="1" sqref="AH26" xr:uid="{00000000-0002-0000-4A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W45"/>
  <sheetViews>
    <sheetView workbookViewId="0">
      <selection activeCell="Q23" sqref="Q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51" t="s">
        <v>214</v>
      </c>
      <c r="N1" s="1351"/>
      <c r="O1" s="1351"/>
      <c r="P1" s="1351"/>
      <c r="Q1" s="1351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51"/>
      <c r="N2" s="1351"/>
      <c r="O2" s="1351"/>
      <c r="P2" s="1351"/>
      <c r="Q2" s="1351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45139</v>
      </c>
      <c r="E5" s="11">
        <f>DATE($A$1,$D$2,2)</f>
        <v>45140</v>
      </c>
      <c r="F5" s="11">
        <f>DATE($A$1,$D$2,3)</f>
        <v>45141</v>
      </c>
      <c r="G5" s="11">
        <f>DATE($A$1,$D$2,4)</f>
        <v>45142</v>
      </c>
      <c r="H5" s="11">
        <f>DATE($A$1,$D$2,5)</f>
        <v>45143</v>
      </c>
      <c r="I5" s="11">
        <f>DATE($A$1,$D$2,6)</f>
        <v>45144</v>
      </c>
      <c r="J5" s="11">
        <f>DATE($A$1,$D$2,7)</f>
        <v>45145</v>
      </c>
      <c r="K5" s="11">
        <f>DATE($A$1,$D$2,8)</f>
        <v>45146</v>
      </c>
      <c r="L5" s="11">
        <f>DATE($A$1,$D$2,9)</f>
        <v>45147</v>
      </c>
      <c r="M5" s="11">
        <f>DATE($A$1,$D$2,10)</f>
        <v>45148</v>
      </c>
      <c r="N5" s="56">
        <f>DATE($A$1,$D$2,11)</f>
        <v>45149</v>
      </c>
      <c r="O5" s="11">
        <f>DATE($A$1,$D$2,12)</f>
        <v>45150</v>
      </c>
      <c r="P5" s="11">
        <f>DATE($A$1,$D$2,13)</f>
        <v>45151</v>
      </c>
      <c r="Q5" s="11">
        <f>DATE($A$1,$D$2,14)</f>
        <v>45152</v>
      </c>
      <c r="R5" s="11">
        <f>DATE($A$1,$D$2,15)</f>
        <v>45153</v>
      </c>
      <c r="S5" s="11">
        <f>DATE($A$1,$D$2,16)</f>
        <v>45154</v>
      </c>
      <c r="T5" s="11">
        <f>DATE($A$1,$D$2,17)</f>
        <v>45155</v>
      </c>
      <c r="U5" s="11">
        <f>DATE($A$1,$D$2,18)</f>
        <v>45156</v>
      </c>
      <c r="V5" s="11">
        <f>DATE($A$1,$D$2,19)</f>
        <v>45157</v>
      </c>
      <c r="W5" s="11">
        <f>DATE($A$1,$D$2,20)</f>
        <v>45158</v>
      </c>
      <c r="X5" s="11">
        <f>DATE($A$1,$D$2,21)</f>
        <v>45159</v>
      </c>
      <c r="Y5" s="87">
        <f>DATE($A$1,$D$2,22)</f>
        <v>45160</v>
      </c>
      <c r="Z5" s="87">
        <f>DATE($A$1,$D$2,23)</f>
        <v>45161</v>
      </c>
      <c r="AA5" s="87">
        <f>DATE($A$1,$D$2,24)</f>
        <v>45162</v>
      </c>
      <c r="AB5" s="87">
        <f>DATE($A$1,$D$2,25)</f>
        <v>45163</v>
      </c>
      <c r="AC5" s="87">
        <f>DATE($A$1,$D$2,26)</f>
        <v>45164</v>
      </c>
      <c r="AD5" s="87">
        <f>DATE($A$1,$D$2,27)</f>
        <v>45165</v>
      </c>
      <c r="AE5" s="87">
        <f>DATE($A$1,$D$2,28)</f>
        <v>45166</v>
      </c>
      <c r="AF5" s="88">
        <f>DATE($A$1,$D$2,29)</f>
        <v>45167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45139</v>
      </c>
      <c r="E6" s="132">
        <f t="shared" si="0"/>
        <v>45140</v>
      </c>
      <c r="F6" s="159">
        <f t="shared" si="0"/>
        <v>45141</v>
      </c>
      <c r="G6" s="159">
        <f t="shared" si="0"/>
        <v>45142</v>
      </c>
      <c r="H6" s="159">
        <f t="shared" si="0"/>
        <v>45143</v>
      </c>
      <c r="I6" s="132">
        <f t="shared" si="0"/>
        <v>45144</v>
      </c>
      <c r="J6" s="132">
        <f t="shared" si="0"/>
        <v>45145</v>
      </c>
      <c r="K6" s="132">
        <f t="shared" si="0"/>
        <v>45146</v>
      </c>
      <c r="L6" s="132">
        <f t="shared" si="0"/>
        <v>45147</v>
      </c>
      <c r="M6" s="132">
        <f t="shared" si="0"/>
        <v>45148</v>
      </c>
      <c r="N6" s="145">
        <f t="shared" si="0"/>
        <v>45149</v>
      </c>
      <c r="O6" s="132">
        <f t="shared" si="0"/>
        <v>45150</v>
      </c>
      <c r="P6" s="132">
        <f t="shared" si="0"/>
        <v>45151</v>
      </c>
      <c r="Q6" s="132">
        <f t="shared" si="0"/>
        <v>45152</v>
      </c>
      <c r="R6" s="132">
        <f t="shared" si="0"/>
        <v>45153</v>
      </c>
      <c r="S6" s="132">
        <f t="shared" si="0"/>
        <v>45154</v>
      </c>
      <c r="T6" s="132">
        <f t="shared" si="0"/>
        <v>45155</v>
      </c>
      <c r="U6" s="132">
        <f t="shared" si="0"/>
        <v>45156</v>
      </c>
      <c r="V6" s="132">
        <f t="shared" si="0"/>
        <v>45157</v>
      </c>
      <c r="W6" s="132">
        <f t="shared" si="0"/>
        <v>45158</v>
      </c>
      <c r="X6" s="132">
        <f t="shared" si="0"/>
        <v>45159</v>
      </c>
      <c r="Y6" s="132">
        <f t="shared" si="0"/>
        <v>45160</v>
      </c>
      <c r="Z6" s="132">
        <f t="shared" si="0"/>
        <v>45161</v>
      </c>
      <c r="AA6" s="132">
        <f t="shared" si="0"/>
        <v>45162</v>
      </c>
      <c r="AB6" s="132">
        <f t="shared" si="0"/>
        <v>45163</v>
      </c>
      <c r="AC6" s="132">
        <f t="shared" si="0"/>
        <v>45164</v>
      </c>
      <c r="AD6" s="132">
        <f t="shared" si="0"/>
        <v>45165</v>
      </c>
      <c r="AE6" s="132">
        <f t="shared" si="0"/>
        <v>45166</v>
      </c>
      <c r="AF6" s="132">
        <f t="shared" si="0"/>
        <v>45167</v>
      </c>
      <c r="AG6" s="132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火</v>
      </c>
      <c r="E7" s="134" t="str">
        <f t="shared" si="1"/>
        <v>水</v>
      </c>
      <c r="F7" s="251" t="str">
        <f t="shared" si="1"/>
        <v>木</v>
      </c>
      <c r="G7" s="250" t="str">
        <f t="shared" si="1"/>
        <v>金</v>
      </c>
      <c r="H7" s="250" t="str">
        <f t="shared" si="1"/>
        <v>土</v>
      </c>
      <c r="I7" s="161" t="str">
        <f t="shared" si="1"/>
        <v>日</v>
      </c>
      <c r="J7" s="250" t="str">
        <f t="shared" si="1"/>
        <v>月</v>
      </c>
      <c r="K7" s="250" t="str">
        <f t="shared" si="1"/>
        <v>火</v>
      </c>
      <c r="L7" s="160" t="str">
        <f t="shared" si="1"/>
        <v>水</v>
      </c>
      <c r="M7" s="250" t="str">
        <f t="shared" si="1"/>
        <v>木</v>
      </c>
      <c r="N7" s="146" t="str">
        <f t="shared" si="1"/>
        <v>金</v>
      </c>
      <c r="O7" s="250" t="str">
        <f t="shared" si="1"/>
        <v>土</v>
      </c>
      <c r="P7" s="161" t="str">
        <f t="shared" si="1"/>
        <v>日</v>
      </c>
      <c r="Q7" s="251" t="str">
        <f t="shared" si="1"/>
        <v>月</v>
      </c>
      <c r="R7" s="251" t="str">
        <f t="shared" si="1"/>
        <v>火</v>
      </c>
      <c r="S7" s="160" t="str">
        <f t="shared" si="1"/>
        <v>水</v>
      </c>
      <c r="T7" s="160" t="str">
        <f t="shared" si="1"/>
        <v>木</v>
      </c>
      <c r="U7" s="250" t="str">
        <f t="shared" si="1"/>
        <v>金</v>
      </c>
      <c r="V7" s="250" t="str">
        <f t="shared" si="1"/>
        <v>土</v>
      </c>
      <c r="W7" s="161" t="str">
        <f t="shared" si="1"/>
        <v>日</v>
      </c>
      <c r="X7" s="250" t="str">
        <f t="shared" si="1"/>
        <v>月</v>
      </c>
      <c r="Y7" s="250" t="str">
        <f t="shared" si="1"/>
        <v>火</v>
      </c>
      <c r="Z7" s="134" t="str">
        <f t="shared" si="1"/>
        <v>水</v>
      </c>
      <c r="AA7" s="250" t="str">
        <f t="shared" si="1"/>
        <v>木</v>
      </c>
      <c r="AB7" s="250" t="str">
        <f t="shared" si="1"/>
        <v>金</v>
      </c>
      <c r="AC7" s="250" t="str">
        <f t="shared" si="1"/>
        <v>土</v>
      </c>
      <c r="AD7" s="161" t="str">
        <f t="shared" si="1"/>
        <v>日</v>
      </c>
      <c r="AE7" s="250" t="str">
        <f t="shared" si="1"/>
        <v>月</v>
      </c>
      <c r="AF7" s="250" t="str">
        <f t="shared" si="1"/>
        <v>火</v>
      </c>
      <c r="AG7" s="134" t="s">
        <v>131</v>
      </c>
      <c r="AH7" s="250" t="s">
        <v>117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07" t="s">
        <v>21</v>
      </c>
      <c r="E8" s="172" t="s">
        <v>42</v>
      </c>
      <c r="F8" s="182" t="s">
        <v>28</v>
      </c>
      <c r="G8" s="164" t="s">
        <v>34</v>
      </c>
      <c r="H8" s="107" t="s">
        <v>24</v>
      </c>
      <c r="I8" s="107" t="s">
        <v>34</v>
      </c>
      <c r="J8" s="107" t="s">
        <v>21</v>
      </c>
      <c r="K8" s="172" t="s">
        <v>42</v>
      </c>
      <c r="L8" s="254" t="s">
        <v>36</v>
      </c>
      <c r="M8" s="252" t="s">
        <v>21</v>
      </c>
      <c r="N8" s="148" t="s">
        <v>21</v>
      </c>
      <c r="O8" s="107" t="s">
        <v>41</v>
      </c>
      <c r="P8" s="172" t="s">
        <v>37</v>
      </c>
      <c r="Q8" s="235" t="s">
        <v>28</v>
      </c>
      <c r="R8" s="219" t="s">
        <v>34</v>
      </c>
      <c r="S8" s="181" t="s">
        <v>21</v>
      </c>
      <c r="T8" s="182" t="s">
        <v>40</v>
      </c>
      <c r="U8" s="171" t="s">
        <v>21</v>
      </c>
      <c r="V8" s="107" t="s">
        <v>28</v>
      </c>
      <c r="W8" s="107" t="s">
        <v>34</v>
      </c>
      <c r="X8" s="127" t="s">
        <v>41</v>
      </c>
      <c r="Y8" s="127" t="s">
        <v>40</v>
      </c>
      <c r="Z8" s="127" t="s">
        <v>28</v>
      </c>
      <c r="AA8" s="127" t="s">
        <v>34</v>
      </c>
      <c r="AB8" s="107" t="s">
        <v>21</v>
      </c>
      <c r="AC8" s="107" t="s">
        <v>40</v>
      </c>
      <c r="AD8" s="143" t="s">
        <v>21</v>
      </c>
      <c r="AE8" s="107" t="s">
        <v>24</v>
      </c>
      <c r="AF8" s="107" t="s">
        <v>34</v>
      </c>
      <c r="AG8" s="107" t="s">
        <v>21</v>
      </c>
      <c r="AH8" s="107" t="s">
        <v>42</v>
      </c>
      <c r="AI8" s="99">
        <f t="shared" ref="AI8:AI17" si="2">SUM(AO8)</f>
        <v>9</v>
      </c>
      <c r="AJ8" s="100">
        <f t="shared" ref="AJ8:AJ24" si="3">COUNTIF(D8:AH8,"有")</f>
        <v>0</v>
      </c>
      <c r="AK8" s="101">
        <f t="shared" ref="AK8:AK23" si="4">SUM(AP8:AQ8)</f>
        <v>6</v>
      </c>
      <c r="AL8" s="102" t="s">
        <v>38</v>
      </c>
      <c r="AM8" s="103"/>
      <c r="AN8" s="55">
        <f>COUNTIF(D8:AH8,"日")</f>
        <v>1</v>
      </c>
      <c r="AO8" s="55">
        <f>COUNTIF(D8:AH8,"ヤ")</f>
        <v>9</v>
      </c>
      <c r="AP8" s="55">
        <f>COUNTIF(D8:AH8,"2－")</f>
        <v>2</v>
      </c>
      <c r="AQ8" s="55">
        <f>COUNTIF(D8:AH8,"3－")</f>
        <v>4</v>
      </c>
      <c r="AR8">
        <f>COUNTIF(E8:AI8,"有")</f>
        <v>0</v>
      </c>
      <c r="AS8" s="55">
        <f>COUNTIF(D8:AL8,"2早")</f>
        <v>3</v>
      </c>
      <c r="AT8" s="55">
        <f>COUNTIF(B8:AL8,"2オ")</f>
        <v>3</v>
      </c>
      <c r="AU8" s="55">
        <f>COUNTIF(D8:AM8,"3早")</f>
        <v>2</v>
      </c>
      <c r="AV8" s="55">
        <f>COUNTIF(D8:AN8,"3オ")</f>
        <v>1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41</v>
      </c>
      <c r="E9" s="206" t="s">
        <v>41</v>
      </c>
      <c r="F9" s="189" t="s">
        <v>21</v>
      </c>
      <c r="G9" s="107" t="s">
        <v>21</v>
      </c>
      <c r="H9" s="107" t="s">
        <v>36</v>
      </c>
      <c r="I9" s="107" t="s">
        <v>37</v>
      </c>
      <c r="J9" s="143" t="s">
        <v>21</v>
      </c>
      <c r="K9" s="107" t="s">
        <v>41</v>
      </c>
      <c r="L9" s="107" t="s">
        <v>40</v>
      </c>
      <c r="M9" s="143" t="s">
        <v>21</v>
      </c>
      <c r="N9" s="148" t="s">
        <v>40</v>
      </c>
      <c r="O9" s="107" t="s">
        <v>42</v>
      </c>
      <c r="P9" s="218" t="s">
        <v>21</v>
      </c>
      <c r="Q9" s="220" t="s">
        <v>40</v>
      </c>
      <c r="R9" s="184" t="s">
        <v>40</v>
      </c>
      <c r="S9" s="185" t="s">
        <v>21</v>
      </c>
      <c r="T9" s="223" t="s">
        <v>36</v>
      </c>
      <c r="U9" s="107" t="s">
        <v>36</v>
      </c>
      <c r="V9" s="107" t="s">
        <v>42</v>
      </c>
      <c r="W9" s="107" t="s">
        <v>37</v>
      </c>
      <c r="X9" s="107" t="s">
        <v>21</v>
      </c>
      <c r="Y9" s="107" t="s">
        <v>41</v>
      </c>
      <c r="Z9" s="107" t="s">
        <v>36</v>
      </c>
      <c r="AA9" s="107" t="s">
        <v>42</v>
      </c>
      <c r="AB9" s="107" t="s">
        <v>36</v>
      </c>
      <c r="AC9" s="143" t="s">
        <v>21</v>
      </c>
      <c r="AD9" s="107" t="s">
        <v>37</v>
      </c>
      <c r="AE9" s="107" t="s">
        <v>42</v>
      </c>
      <c r="AF9" s="107" t="s">
        <v>21</v>
      </c>
      <c r="AG9" s="107" t="s">
        <v>36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4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4</v>
      </c>
      <c r="AT9" s="55">
        <f>COUNTIF(B9:AL9,"2オ")</f>
        <v>4</v>
      </c>
      <c r="AU9" s="55">
        <f>COUNTIF(D9:AM9,"3早")</f>
        <v>4</v>
      </c>
      <c r="AV9" s="55">
        <f>COUNTIF(D9:AN9,"3オ")</f>
        <v>6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215</v>
      </c>
      <c r="D10" s="107" t="s">
        <v>37</v>
      </c>
      <c r="E10" s="107" t="s">
        <v>41</v>
      </c>
      <c r="F10" s="107" t="s">
        <v>41</v>
      </c>
      <c r="G10" s="107" t="s">
        <v>41</v>
      </c>
      <c r="H10" s="107" t="s">
        <v>21</v>
      </c>
      <c r="I10" s="107" t="s">
        <v>41</v>
      </c>
      <c r="J10" s="107" t="s">
        <v>41</v>
      </c>
      <c r="K10" s="107" t="s">
        <v>21</v>
      </c>
      <c r="L10" s="107" t="s">
        <v>36</v>
      </c>
      <c r="M10" s="107" t="s">
        <v>36</v>
      </c>
      <c r="N10" s="148" t="s">
        <v>36</v>
      </c>
      <c r="O10" s="107" t="s">
        <v>21</v>
      </c>
      <c r="P10" s="107" t="s">
        <v>36</v>
      </c>
      <c r="Q10" s="189" t="s">
        <v>36</v>
      </c>
      <c r="R10" s="189" t="s">
        <v>36</v>
      </c>
      <c r="S10" s="189" t="s">
        <v>36</v>
      </c>
      <c r="T10" s="107" t="s">
        <v>21</v>
      </c>
      <c r="U10" s="143" t="s">
        <v>21</v>
      </c>
      <c r="V10" s="107" t="s">
        <v>41</v>
      </c>
      <c r="W10" s="107" t="s">
        <v>21</v>
      </c>
      <c r="X10" s="107" t="s">
        <v>36</v>
      </c>
      <c r="Y10" s="107" t="s">
        <v>36</v>
      </c>
      <c r="Z10" s="107" t="s">
        <v>41</v>
      </c>
      <c r="AA10" s="107" t="s">
        <v>41</v>
      </c>
      <c r="AB10" s="143" t="s">
        <v>21</v>
      </c>
      <c r="AC10" s="143" t="s">
        <v>21</v>
      </c>
      <c r="AD10" s="107" t="s">
        <v>41</v>
      </c>
      <c r="AE10" s="107" t="s">
        <v>41</v>
      </c>
      <c r="AF10" s="107" t="s">
        <v>41</v>
      </c>
      <c r="AG10" s="107" t="s">
        <v>21</v>
      </c>
      <c r="AH10" s="107" t="s">
        <v>41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12</v>
      </c>
      <c r="AV10" s="55">
        <f>COUNTIF(D10:AN10,"3オ")</f>
        <v>9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48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07" t="s">
        <v>42</v>
      </c>
      <c r="G12" s="107" t="s">
        <v>21</v>
      </c>
      <c r="H12" s="107" t="s">
        <v>42</v>
      </c>
      <c r="I12" s="143" t="s">
        <v>21</v>
      </c>
      <c r="J12" s="41" t="s">
        <v>42</v>
      </c>
      <c r="K12" s="41" t="s">
        <v>24</v>
      </c>
      <c r="L12" s="41" t="s">
        <v>34</v>
      </c>
      <c r="M12" s="107" t="s">
        <v>42</v>
      </c>
      <c r="N12" s="148" t="s">
        <v>21</v>
      </c>
      <c r="O12" s="143" t="s">
        <v>21</v>
      </c>
      <c r="P12" s="107" t="s">
        <v>42</v>
      </c>
      <c r="Q12" s="107" t="s">
        <v>21</v>
      </c>
      <c r="R12" s="107" t="s">
        <v>42</v>
      </c>
      <c r="S12" s="107" t="s">
        <v>24</v>
      </c>
      <c r="T12" s="107" t="s">
        <v>34</v>
      </c>
      <c r="U12" s="107" t="s">
        <v>40</v>
      </c>
      <c r="V12" s="107" t="s">
        <v>24</v>
      </c>
      <c r="W12" s="107" t="s">
        <v>34</v>
      </c>
      <c r="X12" s="107" t="s">
        <v>21</v>
      </c>
      <c r="Y12" s="107" t="s">
        <v>42</v>
      </c>
      <c r="Z12" s="107" t="s">
        <v>42</v>
      </c>
      <c r="AA12" s="107" t="s">
        <v>21</v>
      </c>
      <c r="AB12" s="107" t="s">
        <v>24</v>
      </c>
      <c r="AC12" s="107" t="s">
        <v>34</v>
      </c>
      <c r="AD12" s="107" t="s">
        <v>24</v>
      </c>
      <c r="AE12" s="107" t="s">
        <v>34</v>
      </c>
      <c r="AF12" s="107" t="s">
        <v>21</v>
      </c>
      <c r="AG12" s="107" t="s">
        <v>24</v>
      </c>
      <c r="AH12" s="107" t="s">
        <v>34</v>
      </c>
      <c r="AI12" s="99">
        <f t="shared" si="2"/>
        <v>8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3" si="5">COUNTIF(D12:AH12,"日")</f>
        <v>0</v>
      </c>
      <c r="AO12" s="55">
        <f t="shared" ref="AO12:AO28" si="6">COUNTIF(D12:AH12,"ヤ")</f>
        <v>8</v>
      </c>
      <c r="AP12" s="55">
        <f t="shared" ref="AP12:AP28" si="7">COUNTIF(D12:AH12,"2－")</f>
        <v>7</v>
      </c>
      <c r="AQ12" s="55">
        <f t="shared" ref="AQ12:AQ28" si="8">COUNTIF(D12:AH12,"3－")</f>
        <v>0</v>
      </c>
      <c r="AR12">
        <f t="shared" ref="AR12:AR28" si="9">COUNTIF(E12:AI12,"有")</f>
        <v>0</v>
      </c>
      <c r="AS12" s="55">
        <f>COUNTIF(H12:AL12,"2早")</f>
        <v>1</v>
      </c>
      <c r="AT12" s="55">
        <f t="shared" ref="AT12:AT23" si="10">COUNTIF(B12:AL12,"2オ")</f>
        <v>8</v>
      </c>
      <c r="AU12" s="55">
        <f t="shared" ref="AU12:AU23" si="11">COUNTIF(D12:AM12,"3早")</f>
        <v>0</v>
      </c>
      <c r="AV12" s="55">
        <f t="shared" ref="AV12:AV23" si="12">COUNTIF(D12:AN12,"3オ")</f>
        <v>0</v>
      </c>
      <c r="AW12" s="55">
        <f t="shared" ref="AW12:AW23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43" t="s">
        <v>21</v>
      </c>
      <c r="E13" s="143" t="s">
        <v>21</v>
      </c>
      <c r="F13" s="206" t="s">
        <v>41</v>
      </c>
      <c r="G13" s="107" t="s">
        <v>36</v>
      </c>
      <c r="H13" s="107" t="s">
        <v>21</v>
      </c>
      <c r="I13" s="107" t="s">
        <v>36</v>
      </c>
      <c r="J13" s="107" t="s">
        <v>28</v>
      </c>
      <c r="K13" s="107" t="s">
        <v>34</v>
      </c>
      <c r="L13" s="143" t="s">
        <v>21</v>
      </c>
      <c r="M13" s="206" t="s">
        <v>36</v>
      </c>
      <c r="N13" s="148" t="s">
        <v>28</v>
      </c>
      <c r="O13" s="107" t="s">
        <v>34</v>
      </c>
      <c r="P13" s="107" t="s">
        <v>41</v>
      </c>
      <c r="Q13" s="107" t="s">
        <v>21</v>
      </c>
      <c r="R13" s="107" t="s">
        <v>41</v>
      </c>
      <c r="S13" s="201" t="s">
        <v>21</v>
      </c>
      <c r="T13" s="107" t="s">
        <v>28</v>
      </c>
      <c r="U13" s="107" t="s">
        <v>34</v>
      </c>
      <c r="V13" s="107" t="s">
        <v>21</v>
      </c>
      <c r="W13" s="107" t="s">
        <v>36</v>
      </c>
      <c r="X13" s="107" t="s">
        <v>28</v>
      </c>
      <c r="Y13" s="107" t="s">
        <v>34</v>
      </c>
      <c r="Z13" s="107" t="s">
        <v>121</v>
      </c>
      <c r="AA13" s="107" t="s">
        <v>36</v>
      </c>
      <c r="AB13" s="107" t="s">
        <v>21</v>
      </c>
      <c r="AC13" s="107" t="s">
        <v>41</v>
      </c>
      <c r="AD13" s="107" t="s">
        <v>28</v>
      </c>
      <c r="AE13" s="107" t="s">
        <v>34</v>
      </c>
      <c r="AF13" s="107" t="s">
        <v>21</v>
      </c>
      <c r="AG13" s="107" t="s">
        <v>41</v>
      </c>
      <c r="AH13" s="107" t="s">
        <v>28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3" si="14">COUNTIF(D13:AL13,"2早")</f>
        <v>0</v>
      </c>
      <c r="AT13" s="55">
        <f t="shared" si="10"/>
        <v>0</v>
      </c>
      <c r="AU13" s="55">
        <f t="shared" si="11"/>
        <v>5</v>
      </c>
      <c r="AV13" s="55">
        <f t="shared" si="12"/>
        <v>5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07" t="s">
        <v>28</v>
      </c>
      <c r="E14" s="107" t="s">
        <v>34</v>
      </c>
      <c r="F14" s="107" t="s">
        <v>21</v>
      </c>
      <c r="G14" s="107" t="s">
        <v>42</v>
      </c>
      <c r="H14" s="107" t="s">
        <v>35</v>
      </c>
      <c r="I14" s="107" t="s">
        <v>24</v>
      </c>
      <c r="J14" s="107" t="s">
        <v>34</v>
      </c>
      <c r="K14" s="107" t="s">
        <v>21</v>
      </c>
      <c r="L14" s="107" t="s">
        <v>41</v>
      </c>
      <c r="M14" s="107" t="s">
        <v>28</v>
      </c>
      <c r="N14" s="148" t="s">
        <v>34</v>
      </c>
      <c r="O14" s="107" t="s">
        <v>21</v>
      </c>
      <c r="P14" s="107" t="s">
        <v>40</v>
      </c>
      <c r="Q14" s="107" t="s">
        <v>42</v>
      </c>
      <c r="R14" s="107" t="s">
        <v>21</v>
      </c>
      <c r="S14" s="107" t="s">
        <v>28</v>
      </c>
      <c r="T14" s="107" t="s">
        <v>34</v>
      </c>
      <c r="U14" s="107" t="s">
        <v>21</v>
      </c>
      <c r="V14" s="107" t="s">
        <v>36</v>
      </c>
      <c r="W14" s="107" t="s">
        <v>24</v>
      </c>
      <c r="X14" s="107" t="s">
        <v>34</v>
      </c>
      <c r="Y14" s="107" t="s">
        <v>21</v>
      </c>
      <c r="Z14" s="127" t="s">
        <v>24</v>
      </c>
      <c r="AA14" s="127" t="s">
        <v>34</v>
      </c>
      <c r="AB14" s="107" t="s">
        <v>28</v>
      </c>
      <c r="AC14" s="107" t="s">
        <v>34</v>
      </c>
      <c r="AD14" s="143" t="s">
        <v>21</v>
      </c>
      <c r="AE14" s="107" t="s">
        <v>21</v>
      </c>
      <c r="AF14" s="107" t="s">
        <v>40</v>
      </c>
      <c r="AG14" s="107" t="s">
        <v>40</v>
      </c>
      <c r="AH14" s="107" t="s">
        <v>21</v>
      </c>
      <c r="AI14" s="99">
        <f t="shared" si="2"/>
        <v>9</v>
      </c>
      <c r="AJ14" s="100">
        <f t="shared" si="3"/>
        <v>1</v>
      </c>
      <c r="AK14" s="101">
        <f t="shared" si="4"/>
        <v>7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3</v>
      </c>
      <c r="AQ14" s="55">
        <f t="shared" si="8"/>
        <v>4</v>
      </c>
      <c r="AR14">
        <f t="shared" si="9"/>
        <v>1</v>
      </c>
      <c r="AS14" s="55">
        <f t="shared" si="14"/>
        <v>3</v>
      </c>
      <c r="AT14" s="55">
        <f t="shared" si="10"/>
        <v>2</v>
      </c>
      <c r="AU14" s="55">
        <f t="shared" si="11"/>
        <v>1</v>
      </c>
      <c r="AV14" s="55">
        <f t="shared" si="12"/>
        <v>1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36</v>
      </c>
      <c r="E15" s="107" t="s">
        <v>40</v>
      </c>
      <c r="F15" s="107" t="s">
        <v>21</v>
      </c>
      <c r="G15" s="107" t="s">
        <v>40</v>
      </c>
      <c r="H15" s="107" t="s">
        <v>28</v>
      </c>
      <c r="I15" s="107" t="s">
        <v>34</v>
      </c>
      <c r="J15" s="107" t="s">
        <v>21</v>
      </c>
      <c r="K15" s="41" t="s">
        <v>36</v>
      </c>
      <c r="L15" s="107" t="s">
        <v>21</v>
      </c>
      <c r="M15" s="107" t="s">
        <v>41</v>
      </c>
      <c r="N15" s="148" t="s">
        <v>42</v>
      </c>
      <c r="O15" s="107" t="s">
        <v>24</v>
      </c>
      <c r="P15" s="107" t="s">
        <v>34</v>
      </c>
      <c r="Q15" s="107" t="s">
        <v>21</v>
      </c>
      <c r="R15" s="143" t="s">
        <v>21</v>
      </c>
      <c r="S15" s="107" t="s">
        <v>41</v>
      </c>
      <c r="T15" s="107" t="s">
        <v>41</v>
      </c>
      <c r="U15" s="143" t="s">
        <v>21</v>
      </c>
      <c r="V15" s="107" t="s">
        <v>40</v>
      </c>
      <c r="W15" s="107" t="s">
        <v>28</v>
      </c>
      <c r="X15" s="107" t="s">
        <v>34</v>
      </c>
      <c r="Y15" s="107" t="s">
        <v>21</v>
      </c>
      <c r="Z15" s="107" t="s">
        <v>21</v>
      </c>
      <c r="AA15" s="107" t="s">
        <v>24</v>
      </c>
      <c r="AB15" s="107" t="s">
        <v>34</v>
      </c>
      <c r="AC15" s="107" t="s">
        <v>21</v>
      </c>
      <c r="AD15" s="107" t="s">
        <v>40</v>
      </c>
      <c r="AE15" s="107" t="s">
        <v>35</v>
      </c>
      <c r="AF15" s="107" t="s">
        <v>42</v>
      </c>
      <c r="AG15" s="107" t="s">
        <v>42</v>
      </c>
      <c r="AH15" s="107" t="s">
        <v>36</v>
      </c>
      <c r="AI15" s="99">
        <f t="shared" si="2"/>
        <v>9</v>
      </c>
      <c r="AJ15" s="100">
        <f t="shared" si="3"/>
        <v>1</v>
      </c>
      <c r="AK15" s="101">
        <f t="shared" si="4"/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2</v>
      </c>
      <c r="AR15">
        <f t="shared" si="9"/>
        <v>1</v>
      </c>
      <c r="AS15" s="55">
        <f t="shared" si="14"/>
        <v>4</v>
      </c>
      <c r="AT15" s="55">
        <f t="shared" si="10"/>
        <v>3</v>
      </c>
      <c r="AU15" s="55">
        <f t="shared" si="11"/>
        <v>3</v>
      </c>
      <c r="AV15" s="55">
        <f t="shared" si="12"/>
        <v>3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107" t="s">
        <v>21</v>
      </c>
      <c r="E16" s="107" t="s">
        <v>24</v>
      </c>
      <c r="F16" s="107" t="s">
        <v>34</v>
      </c>
      <c r="G16" s="107" t="s">
        <v>21</v>
      </c>
      <c r="H16" s="107" t="s">
        <v>41</v>
      </c>
      <c r="I16" s="107" t="s">
        <v>40</v>
      </c>
      <c r="J16" s="41" t="s">
        <v>24</v>
      </c>
      <c r="K16" s="41" t="s">
        <v>34</v>
      </c>
      <c r="L16" s="41" t="s">
        <v>24</v>
      </c>
      <c r="M16" s="41" t="s">
        <v>34</v>
      </c>
      <c r="N16" s="255" t="s">
        <v>21</v>
      </c>
      <c r="O16" s="107" t="s">
        <v>28</v>
      </c>
      <c r="P16" s="107" t="s">
        <v>34</v>
      </c>
      <c r="Q16" s="143" t="s">
        <v>21</v>
      </c>
      <c r="R16" s="107" t="s">
        <v>24</v>
      </c>
      <c r="S16" s="107" t="s">
        <v>34</v>
      </c>
      <c r="T16" s="107" t="s">
        <v>21</v>
      </c>
      <c r="U16" s="107" t="s">
        <v>28</v>
      </c>
      <c r="V16" s="107" t="s">
        <v>34</v>
      </c>
      <c r="W16" s="107" t="s">
        <v>21</v>
      </c>
      <c r="X16" s="107" t="s">
        <v>42</v>
      </c>
      <c r="Y16" s="107" t="s">
        <v>21</v>
      </c>
      <c r="Z16" s="107" t="s">
        <v>40</v>
      </c>
      <c r="AA16" s="107" t="s">
        <v>40</v>
      </c>
      <c r="AB16" s="107" t="s">
        <v>41</v>
      </c>
      <c r="AC16" s="107" t="s">
        <v>24</v>
      </c>
      <c r="AD16" s="107" t="s">
        <v>34</v>
      </c>
      <c r="AE16" s="107" t="s">
        <v>21</v>
      </c>
      <c r="AF16" s="107" t="s">
        <v>36</v>
      </c>
      <c r="AG16" s="107" t="s">
        <v>28</v>
      </c>
      <c r="AH16" s="107" t="s">
        <v>34</v>
      </c>
      <c r="AI16" s="99">
        <f t="shared" si="2"/>
        <v>8</v>
      </c>
      <c r="AJ16" s="100">
        <f t="shared" si="3"/>
        <v>0</v>
      </c>
      <c r="AK16" s="101">
        <f t="shared" si="4"/>
        <v>8</v>
      </c>
      <c r="AL16" s="104" t="s">
        <v>51</v>
      </c>
      <c r="AM16" s="103"/>
      <c r="AN16" s="55">
        <f t="shared" si="5"/>
        <v>0</v>
      </c>
      <c r="AO16" s="55">
        <f t="shared" si="6"/>
        <v>8</v>
      </c>
      <c r="AP16" s="55">
        <f t="shared" si="7"/>
        <v>5</v>
      </c>
      <c r="AQ16" s="55">
        <f t="shared" si="8"/>
        <v>3</v>
      </c>
      <c r="AR16">
        <f t="shared" si="9"/>
        <v>0</v>
      </c>
      <c r="AS16" s="55">
        <f t="shared" si="14"/>
        <v>3</v>
      </c>
      <c r="AT16" s="55">
        <f t="shared" si="10"/>
        <v>1</v>
      </c>
      <c r="AU16" s="55">
        <f t="shared" si="11"/>
        <v>2</v>
      </c>
      <c r="AV16" s="55">
        <f t="shared" si="12"/>
        <v>1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07" t="s">
        <v>34</v>
      </c>
      <c r="E17" s="107" t="s">
        <v>21</v>
      </c>
      <c r="F17" s="107" t="s">
        <v>36</v>
      </c>
      <c r="G17" s="107" t="s">
        <v>28</v>
      </c>
      <c r="H17" s="107" t="s">
        <v>34</v>
      </c>
      <c r="I17" s="143" t="s">
        <v>21</v>
      </c>
      <c r="J17" s="107" t="s">
        <v>40</v>
      </c>
      <c r="K17" s="41" t="s">
        <v>28</v>
      </c>
      <c r="L17" s="41" t="s">
        <v>34</v>
      </c>
      <c r="M17" s="107" t="s">
        <v>21</v>
      </c>
      <c r="N17" s="255" t="s">
        <v>41</v>
      </c>
      <c r="O17" s="107" t="s">
        <v>36</v>
      </c>
      <c r="P17" s="107" t="s">
        <v>28</v>
      </c>
      <c r="Q17" s="107" t="s">
        <v>34</v>
      </c>
      <c r="R17" s="143" t="s">
        <v>21</v>
      </c>
      <c r="S17" s="107" t="s">
        <v>42</v>
      </c>
      <c r="T17" s="107" t="s">
        <v>42</v>
      </c>
      <c r="U17" s="107" t="s">
        <v>41</v>
      </c>
      <c r="V17" s="107" t="s">
        <v>21</v>
      </c>
      <c r="W17" s="107" t="s">
        <v>42</v>
      </c>
      <c r="X17" s="107" t="s">
        <v>40</v>
      </c>
      <c r="Y17" s="107" t="s">
        <v>28</v>
      </c>
      <c r="Z17" s="107" t="s">
        <v>34</v>
      </c>
      <c r="AA17" s="107" t="s">
        <v>21</v>
      </c>
      <c r="AB17" s="107" t="s">
        <v>40</v>
      </c>
      <c r="AC17" s="107" t="s">
        <v>28</v>
      </c>
      <c r="AD17" s="107" t="s">
        <v>34</v>
      </c>
      <c r="AE17" s="107" t="s">
        <v>21</v>
      </c>
      <c r="AF17" s="107" t="s">
        <v>24</v>
      </c>
      <c r="AG17" s="107" t="s">
        <v>34</v>
      </c>
      <c r="AH17" s="107" t="s">
        <v>21</v>
      </c>
      <c r="AI17" s="99">
        <f t="shared" si="2"/>
        <v>8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8</v>
      </c>
      <c r="AP17" s="55">
        <f t="shared" si="7"/>
        <v>1</v>
      </c>
      <c r="AQ17" s="55">
        <f t="shared" si="8"/>
        <v>5</v>
      </c>
      <c r="AR17">
        <f t="shared" si="9"/>
        <v>0</v>
      </c>
      <c r="AS17" s="55">
        <f t="shared" si="14"/>
        <v>3</v>
      </c>
      <c r="AT17" s="55">
        <f t="shared" si="10"/>
        <v>3</v>
      </c>
      <c r="AU17" s="55">
        <f t="shared" si="11"/>
        <v>2</v>
      </c>
      <c r="AV17" s="55">
        <f t="shared" si="12"/>
        <v>2</v>
      </c>
      <c r="AW17" s="55">
        <f t="shared" si="1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107" t="s">
        <v>34</v>
      </c>
      <c r="E18" s="107" t="s">
        <v>21</v>
      </c>
      <c r="F18" s="107" t="s">
        <v>40</v>
      </c>
      <c r="G18" s="107" t="s">
        <v>24</v>
      </c>
      <c r="H18" s="107" t="s">
        <v>34</v>
      </c>
      <c r="I18" s="143" t="s">
        <v>21</v>
      </c>
      <c r="J18" s="107" t="s">
        <v>36</v>
      </c>
      <c r="K18" s="41" t="s">
        <v>40</v>
      </c>
      <c r="L18" s="107" t="s">
        <v>28</v>
      </c>
      <c r="M18" s="107" t="s">
        <v>34</v>
      </c>
      <c r="N18" s="148" t="s">
        <v>24</v>
      </c>
      <c r="O18" s="107" t="s">
        <v>34</v>
      </c>
      <c r="P18" s="143" t="s">
        <v>21</v>
      </c>
      <c r="Q18" s="256" t="s">
        <v>21</v>
      </c>
      <c r="R18" s="143" t="s">
        <v>35</v>
      </c>
      <c r="S18" s="107" t="s">
        <v>40</v>
      </c>
      <c r="T18" s="107" t="s">
        <v>24</v>
      </c>
      <c r="U18" s="107" t="s">
        <v>34</v>
      </c>
      <c r="V18" s="107" t="s">
        <v>21</v>
      </c>
      <c r="W18" s="107" t="s">
        <v>41</v>
      </c>
      <c r="X18" s="107" t="s">
        <v>21</v>
      </c>
      <c r="Y18" s="107" t="s">
        <v>24</v>
      </c>
      <c r="Z18" s="107" t="s">
        <v>34</v>
      </c>
      <c r="AA18" s="107" t="s">
        <v>28</v>
      </c>
      <c r="AB18" s="107" t="s">
        <v>34</v>
      </c>
      <c r="AC18" s="143" t="s">
        <v>21</v>
      </c>
      <c r="AD18" s="143" t="s">
        <v>21</v>
      </c>
      <c r="AE18" s="107" t="s">
        <v>36</v>
      </c>
      <c r="AF18" s="107" t="s">
        <v>28</v>
      </c>
      <c r="AG18" s="107" t="s">
        <v>34</v>
      </c>
      <c r="AH18" s="107" t="s">
        <v>21</v>
      </c>
      <c r="AI18" s="99">
        <f t="shared" ref="AI18:AI20" si="15">SUM(AO18)</f>
        <v>9</v>
      </c>
      <c r="AJ18" s="100">
        <f t="shared" si="3"/>
        <v>1</v>
      </c>
      <c r="AK18" s="101">
        <f t="shared" si="4"/>
        <v>7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4</v>
      </c>
      <c r="AQ18" s="55">
        <f t="shared" si="8"/>
        <v>3</v>
      </c>
      <c r="AR18">
        <f t="shared" si="9"/>
        <v>1</v>
      </c>
      <c r="AS18" s="55">
        <f t="shared" si="14"/>
        <v>3</v>
      </c>
      <c r="AT18" s="55">
        <f t="shared" si="10"/>
        <v>0</v>
      </c>
      <c r="AU18" s="55">
        <f t="shared" si="11"/>
        <v>1</v>
      </c>
      <c r="AV18" s="55">
        <f t="shared" si="12"/>
        <v>2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07" t="s">
        <v>42</v>
      </c>
      <c r="E19" s="107" t="s">
        <v>28</v>
      </c>
      <c r="F19" s="107" t="s">
        <v>34</v>
      </c>
      <c r="G19" s="107" t="s">
        <v>21</v>
      </c>
      <c r="H19" s="107" t="s">
        <v>40</v>
      </c>
      <c r="I19" s="107" t="s">
        <v>28</v>
      </c>
      <c r="J19" s="107" t="s">
        <v>34</v>
      </c>
      <c r="K19" s="107" t="s">
        <v>21</v>
      </c>
      <c r="L19" s="107" t="s">
        <v>42</v>
      </c>
      <c r="M19" s="107" t="s">
        <v>24</v>
      </c>
      <c r="N19" s="148" t="s">
        <v>34</v>
      </c>
      <c r="O19" s="143" t="s">
        <v>21</v>
      </c>
      <c r="P19" s="143" t="s">
        <v>21</v>
      </c>
      <c r="Q19" s="107" t="s">
        <v>41</v>
      </c>
      <c r="R19" s="107" t="s">
        <v>28</v>
      </c>
      <c r="S19" s="107" t="s">
        <v>34</v>
      </c>
      <c r="T19" s="107" t="s">
        <v>21</v>
      </c>
      <c r="U19" s="107" t="s">
        <v>42</v>
      </c>
      <c r="V19" s="107" t="s">
        <v>21</v>
      </c>
      <c r="W19" s="107" t="s">
        <v>40</v>
      </c>
      <c r="X19" s="107" t="s">
        <v>24</v>
      </c>
      <c r="Y19" s="107" t="s">
        <v>34</v>
      </c>
      <c r="Z19" s="107" t="s">
        <v>21</v>
      </c>
      <c r="AA19" s="143" t="s">
        <v>21</v>
      </c>
      <c r="AB19" s="107" t="s">
        <v>42</v>
      </c>
      <c r="AC19" s="107" t="s">
        <v>36</v>
      </c>
      <c r="AD19" s="107" t="s">
        <v>42</v>
      </c>
      <c r="AE19" s="107" t="s">
        <v>28</v>
      </c>
      <c r="AF19" s="107" t="s">
        <v>34</v>
      </c>
      <c r="AG19" s="107" t="s">
        <v>21</v>
      </c>
      <c r="AH19" s="107" t="s">
        <v>40</v>
      </c>
      <c r="AI19" s="99">
        <f t="shared" si="15"/>
        <v>9</v>
      </c>
      <c r="AJ19" s="100">
        <f t="shared" si="3"/>
        <v>0</v>
      </c>
      <c r="AK19" s="101">
        <f t="shared" si="4"/>
        <v>6</v>
      </c>
      <c r="AL19" s="104" t="s">
        <v>48</v>
      </c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4</v>
      </c>
      <c r="AR19">
        <f t="shared" si="9"/>
        <v>0</v>
      </c>
      <c r="AS19" s="55">
        <f t="shared" si="14"/>
        <v>3</v>
      </c>
      <c r="AT19" s="55">
        <f t="shared" si="10"/>
        <v>5</v>
      </c>
      <c r="AU19" s="55">
        <f t="shared" si="11"/>
        <v>1</v>
      </c>
      <c r="AV19" s="55">
        <f t="shared" si="12"/>
        <v>1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107" t="s">
        <v>40</v>
      </c>
      <c r="E20" s="107" t="s">
        <v>36</v>
      </c>
      <c r="F20" s="107" t="s">
        <v>24</v>
      </c>
      <c r="G20" s="107" t="s">
        <v>34</v>
      </c>
      <c r="H20" s="107" t="s">
        <v>21</v>
      </c>
      <c r="I20" s="107" t="s">
        <v>42</v>
      </c>
      <c r="J20" s="67" t="s">
        <v>202</v>
      </c>
      <c r="K20" s="67" t="s">
        <v>202</v>
      </c>
      <c r="L20" s="67" t="s">
        <v>202</v>
      </c>
      <c r="M20" s="107" t="s">
        <v>21</v>
      </c>
      <c r="N20" s="148" t="s">
        <v>21</v>
      </c>
      <c r="O20" s="107" t="s">
        <v>40</v>
      </c>
      <c r="P20" s="107" t="s">
        <v>24</v>
      </c>
      <c r="Q20" s="107" t="s">
        <v>34</v>
      </c>
      <c r="R20" s="143" t="s">
        <v>21</v>
      </c>
      <c r="S20" s="143" t="s">
        <v>21</v>
      </c>
      <c r="T20" s="107" t="s">
        <v>21</v>
      </c>
      <c r="U20" s="107" t="s">
        <v>24</v>
      </c>
      <c r="V20" s="107" t="s">
        <v>34</v>
      </c>
      <c r="W20" s="107" t="s">
        <v>21</v>
      </c>
      <c r="X20" s="127" t="s">
        <v>28</v>
      </c>
      <c r="Y20" s="127" t="s">
        <v>34</v>
      </c>
      <c r="Z20" s="127" t="s">
        <v>28</v>
      </c>
      <c r="AA20" s="127" t="s">
        <v>34</v>
      </c>
      <c r="AB20" s="107" t="s">
        <v>21</v>
      </c>
      <c r="AC20" s="107" t="s">
        <v>42</v>
      </c>
      <c r="AD20" s="107" t="s">
        <v>36</v>
      </c>
      <c r="AE20" s="107" t="s">
        <v>40</v>
      </c>
      <c r="AF20" s="107" t="s">
        <v>21</v>
      </c>
      <c r="AG20" s="107" t="s">
        <v>21</v>
      </c>
      <c r="AH20" s="107" t="s">
        <v>24</v>
      </c>
      <c r="AI20" s="99">
        <f t="shared" si="15"/>
        <v>10</v>
      </c>
      <c r="AJ20" s="100">
        <f t="shared" si="3"/>
        <v>0</v>
      </c>
      <c r="AK20" s="101">
        <f t="shared" si="4"/>
        <v>6</v>
      </c>
      <c r="AL20" s="104" t="s">
        <v>48</v>
      </c>
      <c r="AM20" s="98"/>
      <c r="AN20" s="55">
        <f t="shared" si="5"/>
        <v>0</v>
      </c>
      <c r="AO20" s="55">
        <f t="shared" si="6"/>
        <v>10</v>
      </c>
      <c r="AP20" s="55">
        <f t="shared" si="7"/>
        <v>4</v>
      </c>
      <c r="AQ20" s="55">
        <f t="shared" si="8"/>
        <v>2</v>
      </c>
      <c r="AR20">
        <f t="shared" si="9"/>
        <v>0</v>
      </c>
      <c r="AS20" s="55">
        <f t="shared" si="14"/>
        <v>3</v>
      </c>
      <c r="AT20" s="55">
        <f t="shared" si="10"/>
        <v>2</v>
      </c>
      <c r="AU20" s="55">
        <f t="shared" si="11"/>
        <v>0</v>
      </c>
      <c r="AV20" s="55">
        <f t="shared" si="12"/>
        <v>2</v>
      </c>
      <c r="AW20" s="55">
        <f t="shared" si="13"/>
        <v>0</v>
      </c>
    </row>
    <row r="21" spans="1:49" ht="16" customHeight="1">
      <c r="A21" s="36"/>
      <c r="B21" s="37"/>
      <c r="C21" s="39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48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99"/>
      <c r="AJ21" s="100"/>
      <c r="AK21" s="101"/>
      <c r="AL21" s="104"/>
      <c r="AM21" s="98"/>
      <c r="AN21" s="55"/>
      <c r="AO21" s="55"/>
      <c r="AP21" s="55"/>
      <c r="AQ21" s="55"/>
      <c r="AS21" s="55"/>
      <c r="AT21" s="55"/>
      <c r="AU21" s="55"/>
      <c r="AV21" s="55"/>
      <c r="AW21" s="55"/>
    </row>
    <row r="22" spans="1:49" ht="16" customHeight="1">
      <c r="A22" s="36" t="s">
        <v>31</v>
      </c>
      <c r="B22" s="37" t="s">
        <v>210</v>
      </c>
      <c r="C22" s="39" t="s">
        <v>78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48"/>
      <c r="O22" s="107"/>
      <c r="P22" s="107"/>
      <c r="Q22" s="107" t="s">
        <v>24</v>
      </c>
      <c r="R22" s="107" t="s">
        <v>34</v>
      </c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>
        <f>SUM(AO22)</f>
        <v>0</v>
      </c>
      <c r="AJ22" s="100">
        <f t="shared" si="3"/>
        <v>0</v>
      </c>
      <c r="AK22" s="101">
        <f t="shared" si="4"/>
        <v>1</v>
      </c>
      <c r="AL22" s="104" t="s">
        <v>38</v>
      </c>
      <c r="AM22" s="98"/>
      <c r="AN22" s="55"/>
      <c r="AO22" s="55">
        <f t="shared" si="6"/>
        <v>0</v>
      </c>
      <c r="AP22" s="55">
        <f t="shared" si="7"/>
        <v>1</v>
      </c>
      <c r="AQ22" s="55">
        <f t="shared" si="8"/>
        <v>0</v>
      </c>
      <c r="AR22">
        <f t="shared" si="9"/>
        <v>0</v>
      </c>
      <c r="AS22" s="55">
        <f t="shared" si="14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</row>
    <row r="23" spans="1:49" ht="16" customHeight="1">
      <c r="A23" s="36"/>
      <c r="B23" s="37"/>
      <c r="C23" s="39" t="s">
        <v>88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27" t="s">
        <v>40</v>
      </c>
      <c r="N23" s="148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99">
        <f>SUM(AO23)</f>
        <v>0</v>
      </c>
      <c r="AJ23" s="100">
        <f t="shared" si="3"/>
        <v>0</v>
      </c>
      <c r="AK23" s="101">
        <f t="shared" si="4"/>
        <v>0</v>
      </c>
      <c r="AL23" s="104"/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  <c r="AS23" s="55">
        <f t="shared" si="14"/>
        <v>1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19" t="s">
        <v>31</v>
      </c>
      <c r="B24" s="20" t="s">
        <v>32</v>
      </c>
      <c r="C24" s="21" t="s">
        <v>195</v>
      </c>
      <c r="D24" s="45" t="s">
        <v>211</v>
      </c>
      <c r="E24" s="201"/>
      <c r="F24" s="143"/>
      <c r="G24" s="143"/>
      <c r="H24" s="143"/>
      <c r="I24" s="201"/>
      <c r="J24" s="201"/>
      <c r="K24" s="201"/>
      <c r="L24" s="201"/>
      <c r="M24" s="201"/>
      <c r="N24" s="21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99">
        <f>SUM(AO26)</f>
        <v>0</v>
      </c>
      <c r="AJ24" s="100">
        <f t="shared" si="3"/>
        <v>0</v>
      </c>
      <c r="AK24" s="101">
        <f>SUM(AP26:AQ26)</f>
        <v>0</v>
      </c>
      <c r="AL24" s="228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6" customHeight="1">
      <c r="A25" s="1258" t="s">
        <v>62</v>
      </c>
      <c r="B25" s="1258"/>
      <c r="C25" s="1258"/>
      <c r="D25" s="4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67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67"/>
      <c r="AE25" s="89"/>
      <c r="AF25" s="46"/>
      <c r="AG25" s="106"/>
      <c r="AH25" s="107"/>
      <c r="AI25" s="108"/>
      <c r="AJ25" s="109"/>
      <c r="AK25" s="110"/>
      <c r="AL25" s="111"/>
      <c r="AM25" s="98"/>
      <c r="AN25" s="55">
        <f>COUNTIF(D24:AH24,"日")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 t="s">
        <v>63</v>
      </c>
      <c r="B26" s="1259"/>
      <c r="C26" s="49"/>
      <c r="D26" s="1292"/>
      <c r="E26" s="1290"/>
      <c r="F26" s="1290"/>
      <c r="G26" s="1311"/>
      <c r="H26" s="1344"/>
      <c r="I26" s="1290" t="s">
        <v>163</v>
      </c>
      <c r="J26" s="1290"/>
      <c r="K26" s="1290" t="s">
        <v>164</v>
      </c>
      <c r="L26" s="1290" t="s">
        <v>67</v>
      </c>
      <c r="M26" s="1290"/>
      <c r="N26" s="1311"/>
      <c r="O26" s="1290"/>
      <c r="P26" s="1290"/>
      <c r="Q26" s="1311"/>
      <c r="R26" s="1290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349"/>
      <c r="AD26" s="1290"/>
      <c r="AE26" s="1290"/>
      <c r="AF26" s="1311"/>
      <c r="AG26" s="1312"/>
      <c r="AH26" s="1286" t="s">
        <v>182</v>
      </c>
      <c r="AI26" s="1333"/>
      <c r="AJ26" s="1334"/>
      <c r="AK26" s="1334"/>
      <c r="AL26" s="1335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49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3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21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50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</row>
    <row r="30" spans="1:49" ht="14">
      <c r="A30" s="1259"/>
      <c r="B30" s="1259"/>
      <c r="C30" s="5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4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16">COUNTIF(D7:D23,"6：30")</f>
        <v>0</v>
      </c>
      <c r="E33" s="55">
        <f t="shared" si="16"/>
        <v>0</v>
      </c>
      <c r="F33" s="55">
        <f t="shared" si="16"/>
        <v>0</v>
      </c>
      <c r="G33" s="55">
        <f t="shared" si="16"/>
        <v>0</v>
      </c>
      <c r="H33" s="55">
        <f t="shared" si="16"/>
        <v>0</v>
      </c>
      <c r="I33" s="55">
        <f t="shared" si="16"/>
        <v>0</v>
      </c>
      <c r="J33" s="55">
        <f t="shared" si="16"/>
        <v>0</v>
      </c>
      <c r="K33" s="55">
        <f t="shared" si="16"/>
        <v>0</v>
      </c>
      <c r="L33" s="55">
        <f t="shared" si="16"/>
        <v>0</v>
      </c>
      <c r="M33" s="55">
        <f t="shared" si="16"/>
        <v>0</v>
      </c>
      <c r="N33" s="55">
        <f t="shared" si="16"/>
        <v>0</v>
      </c>
      <c r="O33" s="55">
        <f t="shared" si="16"/>
        <v>0</v>
      </c>
      <c r="P33" s="55">
        <f t="shared" si="16"/>
        <v>0</v>
      </c>
      <c r="Q33" s="55">
        <f t="shared" si="16"/>
        <v>0</v>
      </c>
      <c r="R33" s="55">
        <f t="shared" si="16"/>
        <v>0</v>
      </c>
      <c r="S33" s="55">
        <f t="shared" si="16"/>
        <v>0</v>
      </c>
      <c r="T33" s="55">
        <f t="shared" si="16"/>
        <v>0</v>
      </c>
      <c r="U33" s="55">
        <f t="shared" si="16"/>
        <v>0</v>
      </c>
      <c r="V33" s="55">
        <f t="shared" si="16"/>
        <v>0</v>
      </c>
      <c r="W33" s="55">
        <f t="shared" si="16"/>
        <v>0</v>
      </c>
      <c r="X33" s="55">
        <f t="shared" si="16"/>
        <v>0</v>
      </c>
      <c r="Y33" s="55">
        <f t="shared" si="16"/>
        <v>0</v>
      </c>
      <c r="Z33" s="55">
        <f t="shared" si="16"/>
        <v>0</v>
      </c>
      <c r="AA33" s="55">
        <f t="shared" si="16"/>
        <v>0</v>
      </c>
      <c r="AB33" s="55">
        <f t="shared" si="16"/>
        <v>0</v>
      </c>
      <c r="AC33" s="55">
        <f t="shared" si="16"/>
        <v>0</v>
      </c>
      <c r="AD33" s="55">
        <f t="shared" si="16"/>
        <v>0</v>
      </c>
      <c r="AE33" s="55">
        <f t="shared" si="16"/>
        <v>0</v>
      </c>
      <c r="AF33" s="55">
        <f t="shared" si="16"/>
        <v>0</v>
      </c>
      <c r="AG33" s="55">
        <f t="shared" si="16"/>
        <v>0</v>
      </c>
      <c r="AH33" s="55">
        <f t="shared" si="16"/>
        <v>0</v>
      </c>
    </row>
    <row r="34" spans="1:49" ht="14">
      <c r="C34" s="54">
        <v>0.41666666666666702</v>
      </c>
      <c r="D34" s="55">
        <f t="shared" ref="D34:AH34" si="17">COUNTIF(D8:D24,"10:00")</f>
        <v>0</v>
      </c>
      <c r="E34" s="55">
        <f t="shared" si="17"/>
        <v>0</v>
      </c>
      <c r="F34" s="55">
        <f t="shared" si="17"/>
        <v>0</v>
      </c>
      <c r="G34" s="55">
        <f t="shared" si="17"/>
        <v>0</v>
      </c>
      <c r="H34" s="55">
        <f t="shared" si="17"/>
        <v>0</v>
      </c>
      <c r="I34" s="55">
        <f t="shared" si="17"/>
        <v>0</v>
      </c>
      <c r="J34" s="55">
        <f t="shared" si="17"/>
        <v>0</v>
      </c>
      <c r="K34" s="55">
        <f t="shared" si="17"/>
        <v>0</v>
      </c>
      <c r="L34" s="55">
        <f t="shared" si="17"/>
        <v>0</v>
      </c>
      <c r="M34" s="55">
        <f t="shared" si="17"/>
        <v>0</v>
      </c>
      <c r="N34" s="55">
        <f t="shared" si="17"/>
        <v>0</v>
      </c>
      <c r="O34" s="55">
        <f t="shared" si="17"/>
        <v>0</v>
      </c>
      <c r="P34" s="55">
        <f t="shared" si="17"/>
        <v>0</v>
      </c>
      <c r="Q34" s="55">
        <f t="shared" si="17"/>
        <v>0</v>
      </c>
      <c r="R34" s="55">
        <f t="shared" si="17"/>
        <v>0</v>
      </c>
      <c r="S34" s="55">
        <f t="shared" si="17"/>
        <v>0</v>
      </c>
      <c r="T34" s="55">
        <f t="shared" si="17"/>
        <v>0</v>
      </c>
      <c r="U34" s="55">
        <f t="shared" si="17"/>
        <v>0</v>
      </c>
      <c r="V34" s="55">
        <f t="shared" si="17"/>
        <v>0</v>
      </c>
      <c r="W34" s="55">
        <f t="shared" si="17"/>
        <v>0</v>
      </c>
      <c r="X34" s="55">
        <f t="shared" si="17"/>
        <v>0</v>
      </c>
      <c r="Y34" s="55">
        <f t="shared" si="17"/>
        <v>0</v>
      </c>
      <c r="Z34" s="55">
        <f t="shared" si="17"/>
        <v>0</v>
      </c>
      <c r="AA34" s="55">
        <f t="shared" si="17"/>
        <v>0</v>
      </c>
      <c r="AB34" s="55">
        <f t="shared" si="17"/>
        <v>0</v>
      </c>
      <c r="AC34" s="55">
        <f t="shared" si="17"/>
        <v>0</v>
      </c>
      <c r="AD34" s="55">
        <f t="shared" si="17"/>
        <v>0</v>
      </c>
      <c r="AE34" s="55">
        <f t="shared" si="17"/>
        <v>0</v>
      </c>
      <c r="AF34" s="55">
        <f t="shared" si="17"/>
        <v>0</v>
      </c>
      <c r="AG34" s="55">
        <f t="shared" si="17"/>
        <v>0</v>
      </c>
      <c r="AH34" s="55">
        <f t="shared" si="17"/>
        <v>0</v>
      </c>
    </row>
    <row r="35" spans="1:49" ht="14">
      <c r="C35" t="s">
        <v>69</v>
      </c>
      <c r="D35" s="55">
        <f t="shared" ref="D35:AH35" si="18">COUNTIF(D8:D25,"2早")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1:49" ht="14">
      <c r="C36" t="s">
        <v>42</v>
      </c>
      <c r="D36" s="55">
        <f t="shared" ref="D36:AH36" si="19">COUNTIF(D8:D24,"2オ")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</row>
    <row r="37" spans="1:49" ht="14">
      <c r="A37" s="1"/>
      <c r="B37" s="1"/>
      <c r="C37" s="1" t="s">
        <v>24</v>
      </c>
      <c r="D37" s="55">
        <f t="shared" ref="D37:AH37" si="20">COUNTIF(D8:D24,"2－")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1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4" outlineLevel="1">
      <c r="A38" s="1"/>
      <c r="B38" s="1"/>
      <c r="C38" s="1" t="s">
        <v>41</v>
      </c>
      <c r="D38" s="55">
        <f t="shared" ref="D38:AH38" si="21">COUNTIF(D8:D24,"3早")</f>
        <v>1</v>
      </c>
      <c r="E38" s="55">
        <f t="shared" si="21"/>
        <v>2</v>
      </c>
      <c r="F38" s="55">
        <f t="shared" si="21"/>
        <v>2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s="1" customFormat="1" ht="14" outlineLevel="1">
      <c r="C39" s="1" t="s">
        <v>36</v>
      </c>
      <c r="D39" s="55">
        <f t="shared" ref="D39:AH39" si="22">COUNTIF(D8:D24,"3オ")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2</v>
      </c>
      <c r="M39" s="55">
        <f t="shared" si="22"/>
        <v>2</v>
      </c>
      <c r="N39" s="55">
        <f t="shared" si="22"/>
        <v>1</v>
      </c>
      <c r="O39" s="55">
        <f t="shared" si="22"/>
        <v>1</v>
      </c>
      <c r="P39" s="55">
        <f t="shared" si="22"/>
        <v>1</v>
      </c>
      <c r="Q39" s="55">
        <f t="shared" si="22"/>
        <v>1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1:49" s="1" customFormat="1" ht="14" outlineLevel="1">
      <c r="C40" s="1" t="s">
        <v>28</v>
      </c>
      <c r="D40" s="55">
        <f t="shared" ref="D40:AH40" si="23">COUNTIF(D8:D24,"3－")</f>
        <v>1</v>
      </c>
      <c r="E40" s="55">
        <f t="shared" si="23"/>
        <v>1</v>
      </c>
      <c r="F40" s="55">
        <f t="shared" si="23"/>
        <v>1</v>
      </c>
      <c r="G40" s="55">
        <f t="shared" si="23"/>
        <v>1</v>
      </c>
      <c r="H40" s="55">
        <f t="shared" si="23"/>
        <v>1</v>
      </c>
      <c r="I40" s="55">
        <f t="shared" si="23"/>
        <v>1</v>
      </c>
      <c r="J40" s="55">
        <f t="shared" si="23"/>
        <v>1</v>
      </c>
      <c r="K40" s="55">
        <f t="shared" si="23"/>
        <v>1</v>
      </c>
      <c r="L40" s="55">
        <f t="shared" si="23"/>
        <v>1</v>
      </c>
      <c r="M40" s="55">
        <f t="shared" si="23"/>
        <v>1</v>
      </c>
      <c r="N40" s="55">
        <f t="shared" si="23"/>
        <v>1</v>
      </c>
      <c r="O40" s="55">
        <f t="shared" si="23"/>
        <v>1</v>
      </c>
      <c r="P40" s="55">
        <f t="shared" si="23"/>
        <v>1</v>
      </c>
      <c r="Q40" s="55">
        <f t="shared" si="23"/>
        <v>1</v>
      </c>
      <c r="R40" s="55">
        <f t="shared" si="23"/>
        <v>1</v>
      </c>
      <c r="S40" s="55">
        <f t="shared" si="23"/>
        <v>1</v>
      </c>
      <c r="T40" s="55">
        <f t="shared" si="23"/>
        <v>1</v>
      </c>
      <c r="U40" s="55">
        <f t="shared" si="23"/>
        <v>1</v>
      </c>
      <c r="V40" s="55">
        <f t="shared" si="23"/>
        <v>1</v>
      </c>
      <c r="W40" s="55">
        <f t="shared" si="23"/>
        <v>1</v>
      </c>
      <c r="X40" s="55">
        <f t="shared" si="23"/>
        <v>2</v>
      </c>
      <c r="Y40" s="55">
        <f t="shared" si="23"/>
        <v>1</v>
      </c>
      <c r="Z40" s="55">
        <f t="shared" si="23"/>
        <v>2</v>
      </c>
      <c r="AA40" s="55">
        <f t="shared" si="23"/>
        <v>1</v>
      </c>
      <c r="AB40" s="55">
        <f t="shared" si="23"/>
        <v>1</v>
      </c>
      <c r="AC40" s="55">
        <f t="shared" si="23"/>
        <v>1</v>
      </c>
      <c r="AD40" s="55">
        <f t="shared" si="23"/>
        <v>1</v>
      </c>
      <c r="AE40" s="55">
        <f t="shared" si="23"/>
        <v>1</v>
      </c>
      <c r="AF40" s="55">
        <f t="shared" si="23"/>
        <v>1</v>
      </c>
      <c r="AG40" s="55">
        <f t="shared" si="23"/>
        <v>1</v>
      </c>
      <c r="AH40" s="55">
        <f t="shared" si="23"/>
        <v>1</v>
      </c>
    </row>
    <row r="41" spans="1:49" s="1" customFormat="1" ht="14" outlineLevel="1"/>
    <row r="42" spans="1:49" s="1" customFormat="1" ht="14" outlineLevel="1"/>
    <row r="43" spans="1:49" s="1" customFormat="1" ht="14"/>
    <row r="44" spans="1:49" s="1" customFormat="1" ht="14">
      <c r="AN44"/>
      <c r="AO44"/>
      <c r="AP44"/>
      <c r="AQ44"/>
      <c r="AR44"/>
      <c r="AS44"/>
      <c r="AT44"/>
      <c r="AU44"/>
      <c r="AV44"/>
      <c r="AW44"/>
    </row>
    <row r="45" spans="1:49" s="1" customFormat="1" ht="1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T26:T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M1:Q2"/>
    <mergeCell ref="A26:B31"/>
    <mergeCell ref="AI26:AL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</mergeCells>
  <phoneticPr fontId="114"/>
  <conditionalFormatting sqref="D8">
    <cfRule type="expression" dxfId="5453" priority="4091">
      <formula>COUNTIF(D8,"*有*")</formula>
    </cfRule>
  </conditionalFormatting>
  <conditionalFormatting sqref="D19:D23 V19:Z19 V20:W21">
    <cfRule type="expression" dxfId="5452" priority="4033">
      <formula>AND(WEEKDAY(D$5)=1)</formula>
    </cfRule>
  </conditionalFormatting>
  <conditionalFormatting sqref="D19:D23">
    <cfRule type="expression" dxfId="5451" priority="4034">
      <formula>COUNTIF(D19,"*有*")</formula>
    </cfRule>
    <cfRule type="expression" dxfId="5450" priority="4022">
      <formula>COUNTIF(D19,"*有*")</formula>
    </cfRule>
  </conditionalFormatting>
  <conditionalFormatting sqref="D11:E12">
    <cfRule type="expression" dxfId="5449" priority="4275" stopIfTrue="1">
      <formula>AND(WEEKDAY(D$5)=1)</formula>
    </cfRule>
  </conditionalFormatting>
  <conditionalFormatting sqref="D18:F19">
    <cfRule type="expression" dxfId="5448" priority="4332" stopIfTrue="1">
      <formula>AND(WEEKDAY(D$5)=1)</formula>
    </cfRule>
  </conditionalFormatting>
  <conditionalFormatting sqref="D19:G22">
    <cfRule type="expression" dxfId="5447" priority="4352" stopIfTrue="1">
      <formula>AND(WEEKDAY(D$5)=1)</formula>
    </cfRule>
  </conditionalFormatting>
  <conditionalFormatting sqref="D19:I23">
    <cfRule type="expression" dxfId="5446" priority="1037" stopIfTrue="1">
      <formula>AND(WEEKDAY(D$5)=1)</formula>
    </cfRule>
  </conditionalFormatting>
  <conditionalFormatting sqref="D15:K16">
    <cfRule type="expression" dxfId="5445" priority="4345" stopIfTrue="1">
      <formula>AND(WEEKDAY(D$5)=1)</formula>
    </cfRule>
  </conditionalFormatting>
  <conditionalFormatting sqref="D14:N14">
    <cfRule type="expression" dxfId="5444" priority="4282" stopIfTrue="1">
      <formula>AND(WEEKDAY(D$5)=1)</formula>
    </cfRule>
  </conditionalFormatting>
  <conditionalFormatting sqref="D17:Q17">
    <cfRule type="expression" dxfId="5443" priority="1016">
      <formula>AND(WEEKDAY(D$5)=1)</formula>
    </cfRule>
  </conditionalFormatting>
  <conditionalFormatting sqref="D18:R18">
    <cfRule type="expression" dxfId="5442" priority="2383" stopIfTrue="1">
      <formula>AND(WEEKDAY(D$5)=1)</formula>
    </cfRule>
  </conditionalFormatting>
  <conditionalFormatting sqref="E18:E23">
    <cfRule type="expression" dxfId="5441" priority="4023" stopIfTrue="1">
      <formula>AND(WEEKDAY(E$5)=1)</formula>
    </cfRule>
  </conditionalFormatting>
  <conditionalFormatting sqref="E10:H10">
    <cfRule type="expression" dxfId="5440" priority="4135" stopIfTrue="1">
      <formula>AND(WEEKDAY(E$5)=1)</formula>
    </cfRule>
  </conditionalFormatting>
  <conditionalFormatting sqref="E24:AG24">
    <cfRule type="expression" dxfId="5439" priority="4368" stopIfTrue="1">
      <formula>AND(WEEKDAY(E$5)=1)</formula>
    </cfRule>
  </conditionalFormatting>
  <conditionalFormatting sqref="E24:AH24">
    <cfRule type="expression" dxfId="5438" priority="4367">
      <formula>AND(WEEKDAY(E$5)=1)</formula>
    </cfRule>
  </conditionalFormatting>
  <conditionalFormatting sqref="F9">
    <cfRule type="expression" dxfId="5437" priority="4255" stopIfTrue="1">
      <formula>AND(WEEKDAY(F$5)=1)</formula>
    </cfRule>
  </conditionalFormatting>
  <conditionalFormatting sqref="F14:G15">
    <cfRule type="expression" dxfId="5436" priority="3882" stopIfTrue="1">
      <formula>AND(WEEKDAY(F$5)=1)</formula>
    </cfRule>
  </conditionalFormatting>
  <conditionalFormatting sqref="F11:H12">
    <cfRule type="expression" dxfId="5435" priority="4209" stopIfTrue="1">
      <formula>AND(WEEKDAY(F$5)=1)</formula>
    </cfRule>
  </conditionalFormatting>
  <conditionalFormatting sqref="F11:I11">
    <cfRule type="expression" dxfId="5434" priority="4256" stopIfTrue="1">
      <formula>AND(WEEKDAY(F$5)=1)</formula>
    </cfRule>
  </conditionalFormatting>
  <conditionalFormatting sqref="F13:I15">
    <cfRule type="expression" dxfId="5433" priority="3880" stopIfTrue="1">
      <formula>AND(WEEKDAY(F$5)=1)</formula>
    </cfRule>
  </conditionalFormatting>
  <conditionalFormatting sqref="F11:Q11">
    <cfRule type="expression" dxfId="5432" priority="3569" stopIfTrue="1">
      <formula>AND(WEEKDAY(F$5)=1)</formula>
    </cfRule>
  </conditionalFormatting>
  <conditionalFormatting sqref="G17:G23">
    <cfRule type="expression" dxfId="5431" priority="4163" stopIfTrue="1">
      <formula>AND(WEEKDAY(G$5)=1)</formula>
    </cfRule>
  </conditionalFormatting>
  <conditionalFormatting sqref="G19">
    <cfRule type="expression" dxfId="5430" priority="4339" stopIfTrue="1">
      <formula>AND(WEEKDAY(G$5)=1)</formula>
    </cfRule>
  </conditionalFormatting>
  <conditionalFormatting sqref="G9:H9">
    <cfRule type="expression" dxfId="5429" priority="4142" stopIfTrue="1">
      <formula>AND(WEEKDAY(G$5)=1)</formula>
    </cfRule>
  </conditionalFormatting>
  <conditionalFormatting sqref="H11">
    <cfRule type="expression" dxfId="5428" priority="3543">
      <formula>AND(WEEKDAY(H$5)=1)</formula>
    </cfRule>
    <cfRule type="expression" dxfId="5427" priority="3552">
      <formula>AND(WEEKDAY(H$5)=1)</formula>
    </cfRule>
  </conditionalFormatting>
  <conditionalFormatting sqref="H14">
    <cfRule type="expression" dxfId="5426" priority="3452">
      <formula>AND(WEEKDAY(H$5)=1)</formula>
    </cfRule>
    <cfRule type="expression" dxfId="5425" priority="3461">
      <formula>AND(WEEKDAY(H$5)=1)</formula>
    </cfRule>
  </conditionalFormatting>
  <conditionalFormatting sqref="H16">
    <cfRule type="expression" dxfId="5424" priority="3838">
      <formula>AND(WEEKDAY(H$5)=1)</formula>
    </cfRule>
    <cfRule type="expression" dxfId="5423" priority="3847">
      <formula>AND(WEEKDAY(H$5)=1)</formula>
    </cfRule>
  </conditionalFormatting>
  <conditionalFormatting sqref="H17">
    <cfRule type="expression" dxfId="5422" priority="994">
      <formula>AND(WEEKDAY(H$5)=1)</formula>
    </cfRule>
    <cfRule type="expression" dxfId="5421" priority="1003">
      <formula>AND(WEEKDAY(H$5)=1)</formula>
    </cfRule>
  </conditionalFormatting>
  <conditionalFormatting sqref="H20:H23">
    <cfRule type="expression" dxfId="5420" priority="3870">
      <formula>AND(WEEKDAY(H$5)=1)</formula>
    </cfRule>
    <cfRule type="expression" dxfId="5419" priority="3879">
      <formula>AND(WEEKDAY(H$5)=1)</formula>
    </cfRule>
  </conditionalFormatting>
  <conditionalFormatting sqref="H21">
    <cfRule type="expression" dxfId="5418" priority="1058" stopIfTrue="1">
      <formula>AND(WEEKDAY(H$5)=1)</formula>
    </cfRule>
  </conditionalFormatting>
  <conditionalFormatting sqref="H12:I12 D13:I16">
    <cfRule type="expression" dxfId="5417" priority="4258" stopIfTrue="1">
      <formula>AND(WEEKDAY(D$5)=1)</formula>
    </cfRule>
  </conditionalFormatting>
  <conditionalFormatting sqref="H19:I19">
    <cfRule type="expression" dxfId="5416" priority="1049">
      <formula>AND(WEEKDAY(H$5)=1)</formula>
    </cfRule>
  </conditionalFormatting>
  <conditionalFormatting sqref="H20:I22">
    <cfRule type="expression" dxfId="5415" priority="4100" stopIfTrue="1">
      <formula>AND(WEEKDAY(H$5)=1)</formula>
    </cfRule>
  </conditionalFormatting>
  <conditionalFormatting sqref="H20:I23">
    <cfRule type="expression" dxfId="5414" priority="3872" stopIfTrue="1">
      <formula>AND(WEEKDAY(H$5)=1)</formula>
    </cfRule>
  </conditionalFormatting>
  <conditionalFormatting sqref="H11:K11">
    <cfRule type="expression" dxfId="5413" priority="3544" stopIfTrue="1">
      <formula>AND(WEEKDAY(H$5)=1)</formula>
    </cfRule>
  </conditionalFormatting>
  <conditionalFormatting sqref="H14:K14">
    <cfRule type="expression" dxfId="5412" priority="3453" stopIfTrue="1">
      <formula>AND(WEEKDAY(H$5)=1)</formula>
    </cfRule>
  </conditionalFormatting>
  <conditionalFormatting sqref="H16:K16">
    <cfRule type="expression" dxfId="5411" priority="3839" stopIfTrue="1">
      <formula>AND(WEEKDAY(H$5)=1)</formula>
    </cfRule>
  </conditionalFormatting>
  <conditionalFormatting sqref="H17:K17">
    <cfRule type="expression" dxfId="5410" priority="995" stopIfTrue="1">
      <formula>AND(WEEKDAY(H$5)=1)</formula>
    </cfRule>
  </conditionalFormatting>
  <conditionalFormatting sqref="H19:K19">
    <cfRule type="expression" dxfId="5409" priority="1040">
      <formula>AND(WEEKDAY(H$5)=1)</formula>
    </cfRule>
    <cfRule type="expression" dxfId="5408" priority="1041" stopIfTrue="1">
      <formula>AND(WEEKDAY(H$5)=1)</formula>
    </cfRule>
  </conditionalFormatting>
  <conditionalFormatting sqref="H11:L11">
    <cfRule type="expression" dxfId="5407" priority="3553" stopIfTrue="1">
      <formula>AND(WEEKDAY(H$5)=1)</formula>
    </cfRule>
  </conditionalFormatting>
  <conditionalFormatting sqref="H14:L14">
    <cfRule type="expression" dxfId="5406" priority="3462" stopIfTrue="1">
      <formula>AND(WEEKDAY(H$5)=1)</formula>
    </cfRule>
  </conditionalFormatting>
  <conditionalFormatting sqref="H16:L16">
    <cfRule type="expression" dxfId="5405" priority="3848" stopIfTrue="1">
      <formula>AND(WEEKDAY(H$5)=1)</formula>
    </cfRule>
  </conditionalFormatting>
  <conditionalFormatting sqref="H17:L17">
    <cfRule type="expression" dxfId="5404" priority="682" stopIfTrue="1">
      <formula>AND(WEEKDAY(H$5)=1)</formula>
    </cfRule>
    <cfRule type="expression" dxfId="5403" priority="1004" stopIfTrue="1">
      <formula>AND(WEEKDAY(H$5)=1)</formula>
    </cfRule>
  </conditionalFormatting>
  <conditionalFormatting sqref="H16:P16">
    <cfRule type="expression" dxfId="5402" priority="1513" stopIfTrue="1">
      <formula>AND(WEEKDAY(H$5)=1)</formula>
    </cfRule>
  </conditionalFormatting>
  <conditionalFormatting sqref="H14:Q14">
    <cfRule type="expression" dxfId="5401" priority="3477" stopIfTrue="1">
      <formula>AND(WEEKDAY(H$5)=1)</formula>
    </cfRule>
  </conditionalFormatting>
  <conditionalFormatting sqref="H14:T14">
    <cfRule type="expression" dxfId="5400" priority="1831" stopIfTrue="1">
      <formula>AND(WEEKDAY(H$5)=1)</formula>
    </cfRule>
  </conditionalFormatting>
  <conditionalFormatting sqref="H11:U11">
    <cfRule type="expression" dxfId="5399" priority="136" stopIfTrue="1">
      <formula>AND(WEEKDAY(H$5)=1)</formula>
    </cfRule>
  </conditionalFormatting>
  <conditionalFormatting sqref="I9:I12">
    <cfRule type="expression" dxfId="5398" priority="3897" stopIfTrue="1">
      <formula>AND(WEEKDAY(I$5)=1)</formula>
    </cfRule>
  </conditionalFormatting>
  <conditionalFormatting sqref="I11">
    <cfRule type="expression" dxfId="5397" priority="3568">
      <formula>AND(WEEKDAY(I$5)=1)</formula>
    </cfRule>
  </conditionalFormatting>
  <conditionalFormatting sqref="I14">
    <cfRule type="expression" dxfId="5396" priority="3476">
      <formula>AND(WEEKDAY(I$5)=1)</formula>
    </cfRule>
  </conditionalFormatting>
  <conditionalFormatting sqref="I19:I21">
    <cfRule type="expression" dxfId="5395" priority="1044" stopIfTrue="1">
      <formula>AND(WEEKDAY(I$5)=1)</formula>
    </cfRule>
  </conditionalFormatting>
  <conditionalFormatting sqref="I21:J22">
    <cfRule type="expression" dxfId="5394" priority="3710" stopIfTrue="1">
      <formula>AND(WEEKDAY(I$5)=1)</formula>
    </cfRule>
  </conditionalFormatting>
  <conditionalFormatting sqref="I21:K23">
    <cfRule type="expression" dxfId="5393" priority="3759" stopIfTrue="1">
      <formula>AND(WEEKDAY(I$5)=1)</formula>
    </cfRule>
  </conditionalFormatting>
  <conditionalFormatting sqref="I18:Y18">
    <cfRule type="expression" dxfId="5392" priority="4283" stopIfTrue="1">
      <formula>AND(WEEKDAY(I$5)=1)</formula>
    </cfRule>
  </conditionalFormatting>
  <conditionalFormatting sqref="J14:K17">
    <cfRule type="expression" dxfId="5391" priority="735" stopIfTrue="1">
      <formula>AND(WEEKDAY(J$5)=1)</formula>
    </cfRule>
  </conditionalFormatting>
  <conditionalFormatting sqref="J15:K15">
    <cfRule type="expression" dxfId="5390" priority="4299" stopIfTrue="1">
      <formula>AND(WEEKDAY(J$5)=1)</formula>
    </cfRule>
  </conditionalFormatting>
  <conditionalFormatting sqref="J18:K19">
    <cfRule type="expression" dxfId="5389" priority="2449" stopIfTrue="1">
      <formula>AND(WEEKDAY(J$5)=1)</formula>
    </cfRule>
  </conditionalFormatting>
  <conditionalFormatting sqref="J14:M14">
    <cfRule type="expression" dxfId="5388" priority="1288" stopIfTrue="1">
      <formula>AND(WEEKDAY(J$5)=1)</formula>
    </cfRule>
  </conditionalFormatting>
  <conditionalFormatting sqref="J11:N14">
    <cfRule type="expression" dxfId="5387" priority="3818" stopIfTrue="1">
      <formula>AND(WEEKDAY(J$5)=1)</formula>
    </cfRule>
  </conditionalFormatting>
  <conditionalFormatting sqref="J8:P8">
    <cfRule type="expression" dxfId="5386" priority="4018" stopIfTrue="1">
      <formula>AND(WEEKDAY(J$5)=1)</formula>
    </cfRule>
  </conditionalFormatting>
  <conditionalFormatting sqref="J16:P17">
    <cfRule type="expression" dxfId="5385" priority="4319" stopIfTrue="1">
      <formula>AND(WEEKDAY(J$5)=1)</formula>
    </cfRule>
  </conditionalFormatting>
  <conditionalFormatting sqref="J19:T19">
    <cfRule type="expression" dxfId="5384" priority="469" stopIfTrue="1">
      <formula>AND(WEEKDAY(J$5)=1)</formula>
    </cfRule>
  </conditionalFormatting>
  <conditionalFormatting sqref="J21:W21">
    <cfRule type="expression" dxfId="5383" priority="552" stopIfTrue="1">
      <formula>AND(WEEKDAY(J$5)=1)</formula>
    </cfRule>
  </conditionalFormatting>
  <conditionalFormatting sqref="J23:W23">
    <cfRule type="expression" dxfId="5382" priority="3758" stopIfTrue="1">
      <formula>AND(WEEKDAY(J$5)=1)</formula>
    </cfRule>
  </conditionalFormatting>
  <conditionalFormatting sqref="J22:Z22">
    <cfRule type="expression" dxfId="5381" priority="3672" stopIfTrue="1">
      <formula>AND(WEEKDAY(J$5)=1)</formula>
    </cfRule>
  </conditionalFormatting>
  <conditionalFormatting sqref="J22:Z23">
    <cfRule type="expression" dxfId="5380" priority="3764" stopIfTrue="1">
      <formula>AND(WEEKDAY(J$5)=1)</formula>
    </cfRule>
  </conditionalFormatting>
  <conditionalFormatting sqref="K17:N17">
    <cfRule type="expression" dxfId="5379" priority="1017" stopIfTrue="1">
      <formula>AND(WEEKDAY(K$5)=1)</formula>
    </cfRule>
  </conditionalFormatting>
  <conditionalFormatting sqref="L8 Q8:Z8 AA8:AA9 J8:K11 I9 L9:W9 Y9">
    <cfRule type="expression" dxfId="5378" priority="4254" stopIfTrue="1">
      <formula>AND(WEEKDAY(I$5)=1)</formula>
    </cfRule>
  </conditionalFormatting>
  <conditionalFormatting sqref="L15">
    <cfRule type="expression" dxfId="5377" priority="299" stopIfTrue="1">
      <formula>AND(WEEKDAY(L$5)=1)</formula>
    </cfRule>
    <cfRule type="expression" dxfId="5376" priority="328">
      <formula>AND(WEEKDAY(L$5)=1)</formula>
    </cfRule>
  </conditionalFormatting>
  <conditionalFormatting sqref="L21">
    <cfRule type="expression" dxfId="5375" priority="522" stopIfTrue="1">
      <formula>AND(WEEKDAY(L$5)=1)</formula>
    </cfRule>
    <cfRule type="expression" dxfId="5374" priority="551">
      <formula>AND(WEEKDAY(L$5)=1)</formula>
    </cfRule>
  </conditionalFormatting>
  <conditionalFormatting sqref="L9:N9">
    <cfRule type="expression" dxfId="5373" priority="3987" stopIfTrue="1">
      <formula>AND(WEEKDAY(L$5)=1)</formula>
    </cfRule>
  </conditionalFormatting>
  <conditionalFormatting sqref="L9:P10">
    <cfRule type="expression" dxfId="5372" priority="4092" stopIfTrue="1">
      <formula>AND(WEEKDAY(L$5)=1)</formula>
    </cfRule>
  </conditionalFormatting>
  <conditionalFormatting sqref="L15:Q15">
    <cfRule type="expression" dxfId="5371" priority="329" stopIfTrue="1">
      <formula>AND(WEEKDAY(L$5)=1)</formula>
    </cfRule>
  </conditionalFormatting>
  <conditionalFormatting sqref="L15:AA15 L16:W16">
    <cfRule type="expression" dxfId="5370" priority="4346" stopIfTrue="1">
      <formula>AND(WEEKDAY(L$5)=1)</formula>
    </cfRule>
  </conditionalFormatting>
  <conditionalFormatting sqref="L11:AG11">
    <cfRule type="expression" dxfId="5369" priority="4055">
      <formula>AND(WEEKDAY(L$5)=1)</formula>
    </cfRule>
  </conditionalFormatting>
  <conditionalFormatting sqref="M15:N18">
    <cfRule type="expression" dxfId="5368" priority="443" stopIfTrue="1">
      <formula>AND(WEEKDAY(M$5)=1)</formula>
    </cfRule>
  </conditionalFormatting>
  <conditionalFormatting sqref="M8:P8">
    <cfRule type="expression" dxfId="5367" priority="4017">
      <formula>AND(WEEKDAY(M$5)=1)</formula>
    </cfRule>
  </conditionalFormatting>
  <conditionalFormatting sqref="M11:Q12">
    <cfRule type="expression" dxfId="5366" priority="2863" stopIfTrue="1">
      <formula>AND(WEEKDAY(M$5)=1)</formula>
    </cfRule>
  </conditionalFormatting>
  <conditionalFormatting sqref="M12:T12">
    <cfRule type="expression" dxfId="5365" priority="2941" stopIfTrue="1">
      <formula>AND(WEEKDAY(M$5)=1)</formula>
    </cfRule>
  </conditionalFormatting>
  <conditionalFormatting sqref="M20:T20 L21:Q21 J21:K22 L22:T22">
    <cfRule type="expression" dxfId="5364" priority="4326" stopIfTrue="1">
      <formula>AND(WEEKDAY(J$5)=1)</formula>
    </cfRule>
  </conditionalFormatting>
  <conditionalFormatting sqref="M20:W20 J22:Z22">
    <cfRule type="expression" dxfId="5363" priority="4037" stopIfTrue="1">
      <formula>AND(WEEKDAY(J$5)=1)</formula>
    </cfRule>
  </conditionalFormatting>
  <conditionalFormatting sqref="M20:W20">
    <cfRule type="expression" dxfId="5362" priority="126" stopIfTrue="1">
      <formula>AND(WEEKDAY(M$5)=1)</formula>
    </cfRule>
  </conditionalFormatting>
  <conditionalFormatting sqref="N18:N19">
    <cfRule type="expression" dxfId="5361" priority="4335" stopIfTrue="1">
      <formula>AND(WEEKDAY(N$5)=1)</formula>
    </cfRule>
  </conditionalFormatting>
  <conditionalFormatting sqref="N20:S23">
    <cfRule type="expression" dxfId="5360" priority="4027" stopIfTrue="1">
      <formula>AND(WEEKDAY(N$5)=1)</formula>
    </cfRule>
  </conditionalFormatting>
  <conditionalFormatting sqref="O10:O15">
    <cfRule type="expression" dxfId="5359" priority="447" stopIfTrue="1">
      <formula>AND(WEEKDAY(O$5)=1)</formula>
    </cfRule>
  </conditionalFormatting>
  <conditionalFormatting sqref="O13:O14">
    <cfRule type="expression" dxfId="5358" priority="4261" stopIfTrue="1">
      <formula>AND(WEEKDAY(O$5)=1)</formula>
    </cfRule>
  </conditionalFormatting>
  <conditionalFormatting sqref="O17:O18">
    <cfRule type="expression" dxfId="5357" priority="4301" stopIfTrue="1">
      <formula>AND(WEEKDAY(O$5)=1)</formula>
    </cfRule>
  </conditionalFormatting>
  <conditionalFormatting sqref="O17:Q18">
    <cfRule type="expression" dxfId="5356" priority="4151" stopIfTrue="1">
      <formula>AND(WEEKDAY(O$5)=1)</formula>
    </cfRule>
  </conditionalFormatting>
  <conditionalFormatting sqref="P14">
    <cfRule type="expression" dxfId="5355" priority="4284" stopIfTrue="1">
      <formula>AND(WEEKDAY(P$5)=1)</formula>
    </cfRule>
  </conditionalFormatting>
  <conditionalFormatting sqref="P11:Q15">
    <cfRule type="expression" dxfId="5354" priority="438" stopIfTrue="1">
      <formula>AND(WEEKDAY(P$5)=1)</formula>
    </cfRule>
  </conditionalFormatting>
  <conditionalFormatting sqref="Q14:Q19">
    <cfRule type="expression" dxfId="5353" priority="426" stopIfTrue="1">
      <formula>AND(WEEKDAY(Q$5)=1)</formula>
    </cfRule>
  </conditionalFormatting>
  <conditionalFormatting sqref="Q8:S9 L10:N10 P10:X10 M12:S12 AA12 J13:M13 Q13:Q14 L11:Q11">
    <cfRule type="expression" dxfId="5352" priority="4259" stopIfTrue="1">
      <formula>AND(WEEKDAY(J$5)=1)</formula>
    </cfRule>
  </conditionalFormatting>
  <conditionalFormatting sqref="Q14:T14">
    <cfRule type="expression" dxfId="5351" priority="1737" stopIfTrue="1">
      <formula>AND(WEEKDAY(Q$5)=1)</formula>
    </cfRule>
  </conditionalFormatting>
  <conditionalFormatting sqref="Q8:Z8 AG8:AH16 L9:Y10 AC8:AF8 AA8:AB10 L12:AB12 D8:K16 D18:K18 D19:G19 D20:I23 L18:Y19 M20:AE20 M21:AF21 L22:Z23 L16:AB16 J21:K23 L8 AF9:AF10 L13:Q13 L14:Y14 AC22:AE23 M15:AC15 U13:Y13">
    <cfRule type="expression" dxfId="5350" priority="4253">
      <formula>AND(WEEKDAY(D$5)=1)</formula>
    </cfRule>
  </conditionalFormatting>
  <conditionalFormatting sqref="R17:R21">
    <cfRule type="expression" dxfId="5349" priority="298" stopIfTrue="1">
      <formula>AND(WEEKDAY(R$5)=1)</formula>
    </cfRule>
  </conditionalFormatting>
  <conditionalFormatting sqref="R13:S17">
    <cfRule type="expression" dxfId="5348" priority="50" stopIfTrue="1">
      <formula>AND(WEEKDAY(R$5)=1)</formula>
    </cfRule>
  </conditionalFormatting>
  <conditionalFormatting sqref="R17:S17">
    <cfRule type="expression" dxfId="5347" priority="293">
      <formula>AND(WEEKDAY(R$5)=1)</formula>
    </cfRule>
  </conditionalFormatting>
  <conditionalFormatting sqref="R13:T13">
    <cfRule type="expression" dxfId="5346" priority="277" stopIfTrue="1">
      <formula>AND(WEEKDAY(R$5)=1)</formula>
    </cfRule>
    <cfRule type="expression" dxfId="5345" priority="284">
      <formula>AND(WEEKDAY(R$5)=1)</formula>
    </cfRule>
    <cfRule type="expression" dxfId="5344" priority="288" stopIfTrue="1">
      <formula>AND(WEEKDAY(R$5)=1)</formula>
    </cfRule>
    <cfRule type="expression" dxfId="5343" priority="285" stopIfTrue="1">
      <formula>AND(WEEKDAY(R$5)=1)</formula>
    </cfRule>
  </conditionalFormatting>
  <conditionalFormatting sqref="R13:T14">
    <cfRule type="expression" dxfId="5342" priority="43" stopIfTrue="1">
      <formula>AND(WEEKDAY(R$5)=1)</formula>
    </cfRule>
  </conditionalFormatting>
  <conditionalFormatting sqref="R14:T14">
    <cfRule type="expression" dxfId="5341" priority="4279" stopIfTrue="1">
      <formula>AND(WEEKDAY(R$5)=1)</formula>
    </cfRule>
  </conditionalFormatting>
  <conditionalFormatting sqref="R15:T15">
    <cfRule type="expression" dxfId="5340" priority="3621" stopIfTrue="1">
      <formula>AND(WEEKDAY(R$5)=1)</formula>
    </cfRule>
  </conditionalFormatting>
  <conditionalFormatting sqref="R18:T23">
    <cfRule type="expression" dxfId="5339" priority="3728" stopIfTrue="1">
      <formula>AND(WEEKDAY(R$5)=1)</formula>
    </cfRule>
  </conditionalFormatting>
  <conditionalFormatting sqref="R20:T20">
    <cfRule type="expression" dxfId="5338" priority="62" stopIfTrue="1">
      <formula>AND(WEEKDAY(R$5)=1)</formula>
    </cfRule>
  </conditionalFormatting>
  <conditionalFormatting sqref="R14:U14">
    <cfRule type="expression" dxfId="5337" priority="1" stopIfTrue="1">
      <formula>AND(WEEKDAY(R$5)=1)</formula>
    </cfRule>
  </conditionalFormatting>
  <conditionalFormatting sqref="R18:W19">
    <cfRule type="expression" dxfId="5336" priority="4264" stopIfTrue="1">
      <formula>AND(WEEKDAY(R$5)=1)</formula>
    </cfRule>
  </conditionalFormatting>
  <conditionalFormatting sqref="R21:W21">
    <cfRule type="expression" dxfId="5335" priority="4043" stopIfTrue="1">
      <formula>AND(WEEKDAY(R$5)=1)</formula>
    </cfRule>
  </conditionalFormatting>
  <conditionalFormatting sqref="R19:Z19">
    <cfRule type="expression" dxfId="5334" priority="3741" stopIfTrue="1">
      <formula>AND(WEEKDAY(R$5)=1)</formula>
    </cfRule>
  </conditionalFormatting>
  <conditionalFormatting sqref="S18:T22">
    <cfRule type="expression" dxfId="5333" priority="3712" stopIfTrue="1">
      <formula>AND(WEEKDAY(S$5)=1)</formula>
    </cfRule>
  </conditionalFormatting>
  <conditionalFormatting sqref="S19:U23">
    <cfRule type="expression" dxfId="5332" priority="3761" stopIfTrue="1">
      <formula>AND(WEEKDAY(S$5)=1)</formula>
    </cfRule>
  </conditionalFormatting>
  <conditionalFormatting sqref="T13">
    <cfRule type="expression" dxfId="5331" priority="276">
      <formula>AND(WEEKDAY(T$5)=1)</formula>
    </cfRule>
  </conditionalFormatting>
  <conditionalFormatting sqref="T13:T14">
    <cfRule type="expression" dxfId="5330" priority="287">
      <formula>AND(WEEKDAY(T$5)=1)</formula>
    </cfRule>
  </conditionalFormatting>
  <conditionalFormatting sqref="T14:T15">
    <cfRule type="expression" dxfId="5329" priority="3624" stopIfTrue="1">
      <formula>AND(WEEKDAY(T$5)=1)</formula>
    </cfRule>
    <cfRule type="expression" dxfId="5328" priority="1830">
      <formula>AND(WEEKDAY(T$5)=1)</formula>
    </cfRule>
  </conditionalFormatting>
  <conditionalFormatting sqref="T16:T17">
    <cfRule type="expression" dxfId="5327" priority="294" stopIfTrue="1">
      <formula>AND(WEEKDAY(T$5)=1)</formula>
    </cfRule>
  </conditionalFormatting>
  <conditionalFormatting sqref="T17">
    <cfRule type="expression" dxfId="5326" priority="297">
      <formula>AND(WEEKDAY(T$5)=1)</formula>
    </cfRule>
  </conditionalFormatting>
  <conditionalFormatting sqref="T19">
    <cfRule type="expression" dxfId="5325" priority="3355">
      <formula>AND(WEEKDAY(T$5)=1)</formula>
    </cfRule>
  </conditionalFormatting>
  <conditionalFormatting sqref="T20">
    <cfRule type="expression" dxfId="5324" priority="61">
      <formula>AND(WEEKDAY(T$5)=1)</formula>
    </cfRule>
    <cfRule type="expression" dxfId="5323" priority="125">
      <formula>AND(WEEKDAY(T$5)=1)</formula>
    </cfRule>
  </conditionalFormatting>
  <conditionalFormatting sqref="T10:AD10">
    <cfRule type="expression" dxfId="5322" priority="3691" stopIfTrue="1">
      <formula>AND(WEEKDAY(T$5)=1)</formula>
    </cfRule>
  </conditionalFormatting>
  <conditionalFormatting sqref="U8">
    <cfRule type="expression" dxfId="5321" priority="4242" stopIfTrue="1">
      <formula>AND(WEEKDAY(U$5)=1)</formula>
    </cfRule>
  </conditionalFormatting>
  <conditionalFormatting sqref="U12">
    <cfRule type="expression" dxfId="5320" priority="4262" stopIfTrue="1">
      <formula>AND(WEEKDAY(U$5)=1)</formula>
    </cfRule>
  </conditionalFormatting>
  <conditionalFormatting sqref="U14:U15">
    <cfRule type="expression" dxfId="5319" priority="4281" stopIfTrue="1">
      <formula>AND(WEEKDAY(U$5)=1)</formula>
    </cfRule>
  </conditionalFormatting>
  <conditionalFormatting sqref="U11:W13">
    <cfRule type="expression" dxfId="5318" priority="176" stopIfTrue="1">
      <formula>AND(WEEKDAY(U$5)=1)</formula>
    </cfRule>
  </conditionalFormatting>
  <conditionalFormatting sqref="U17:W17 P19:Q19 R19:T22 P17:Q17">
    <cfRule type="expression" dxfId="5317" priority="4350" stopIfTrue="1">
      <formula>AND(WEEKDAY(P$5)=1)</formula>
    </cfRule>
  </conditionalFormatting>
  <conditionalFormatting sqref="U17:W22">
    <cfRule type="expression" dxfId="5316" priority="4126" stopIfTrue="1">
      <formula>AND(WEEKDAY(U$5)=1)</formula>
    </cfRule>
  </conditionalFormatting>
  <conditionalFormatting sqref="U20:W22">
    <cfRule type="expression" dxfId="5315" priority="3723" stopIfTrue="1">
      <formula>AND(WEEKDAY(U$5)=1)</formula>
    </cfRule>
  </conditionalFormatting>
  <conditionalFormatting sqref="U13:Y13">
    <cfRule type="expression" dxfId="5314" priority="2649" stopIfTrue="1">
      <formula>AND(WEEKDAY(U$5)=1)</formula>
    </cfRule>
  </conditionalFormatting>
  <conditionalFormatting sqref="U9:Z9">
    <cfRule type="expression" dxfId="5313" priority="3695" stopIfTrue="1">
      <formula>AND(WEEKDAY(U$5)=1)</formula>
    </cfRule>
  </conditionalFormatting>
  <conditionalFormatting sqref="V15">
    <cfRule type="expression" dxfId="5312" priority="2209" stopIfTrue="1">
      <formula>AND(WEEKDAY(V$5)=1)</formula>
    </cfRule>
  </conditionalFormatting>
  <conditionalFormatting sqref="V20:W21 V22:Z23 D19:D23">
    <cfRule type="expression" dxfId="5311" priority="4045">
      <formula>AND(WEEKDAY(D$5)=1)</formula>
    </cfRule>
  </conditionalFormatting>
  <conditionalFormatting sqref="V14:Y14 I16 V8:Z8 AA8:AA9 AE17:AF17 D17:G17 U16:W17 AF18 AD22:AE22 T15:T16 D9:E9 D10">
    <cfRule type="expression" dxfId="5310" priority="4331">
      <formula>AND(WEEKDAY(D$5)=1)</formula>
    </cfRule>
  </conditionalFormatting>
  <conditionalFormatting sqref="V14:Y14">
    <cfRule type="expression" dxfId="5309" priority="4325" stopIfTrue="1">
      <formula>AND(WEEKDAY(V$5)=1)</formula>
    </cfRule>
  </conditionalFormatting>
  <conditionalFormatting sqref="V22:AB23">
    <cfRule type="expression" dxfId="5308" priority="3783">
      <formula>AND(WEEKDAY(V$5)=1)</formula>
    </cfRule>
  </conditionalFormatting>
  <conditionalFormatting sqref="X11">
    <cfRule type="expression" dxfId="5307" priority="2637" stopIfTrue="1">
      <formula>AND(WEEKDAY(X$5)=1)</formula>
    </cfRule>
  </conditionalFormatting>
  <conditionalFormatting sqref="X20:X21">
    <cfRule type="expression" dxfId="5306" priority="2609" stopIfTrue="1">
      <formula>AND(WEEKDAY(X$5)=1)</formula>
    </cfRule>
  </conditionalFormatting>
  <conditionalFormatting sqref="X13:Y13">
    <cfRule type="expression" dxfId="5305" priority="2648">
      <formula>AND(WEEKDAY(X$5)=1)</formula>
    </cfRule>
  </conditionalFormatting>
  <conditionalFormatting sqref="X13:Z13">
    <cfRule type="expression" dxfId="5304" priority="2640" stopIfTrue="1">
      <formula>AND(WEEKDAY(X$5)=1)</formula>
    </cfRule>
  </conditionalFormatting>
  <conditionalFormatting sqref="X17:Z17">
    <cfRule type="expression" dxfId="5303" priority="2619">
      <formula>AND(WEEKDAY(X$5)=1)</formula>
    </cfRule>
    <cfRule type="expression" dxfId="5302" priority="2621">
      <formula>AND(WEEKDAY(X$5)=1)</formula>
    </cfRule>
    <cfRule type="expression" dxfId="5301" priority="2610" stopIfTrue="1">
      <formula>AND(WEEKDAY(X$5)=1)</formula>
    </cfRule>
    <cfRule type="expression" dxfId="5300" priority="2620" stopIfTrue="1">
      <formula>AND(WEEKDAY(X$5)=1)</formula>
    </cfRule>
    <cfRule type="expression" dxfId="5299" priority="2624" stopIfTrue="1">
      <formula>AND(WEEKDAY(X$5)=1)</formula>
    </cfRule>
  </conditionalFormatting>
  <conditionalFormatting sqref="X22:Z23 X18:Y19">
    <cfRule type="expression" dxfId="5298" priority="4114" stopIfTrue="1">
      <formula>AND(WEEKDAY(X$5)=1)</formula>
    </cfRule>
  </conditionalFormatting>
  <conditionalFormatting sqref="X11:AA11">
    <cfRule type="expression" dxfId="5297" priority="2636">
      <formula>AND(WEEKDAY(X$5)=1)</formula>
    </cfRule>
  </conditionalFormatting>
  <conditionalFormatting sqref="X20:AA21">
    <cfRule type="expression" dxfId="5296" priority="2608">
      <formula>AND(WEEKDAY(X$5)=1)</formula>
    </cfRule>
  </conditionalFormatting>
  <conditionalFormatting sqref="X16:AB16">
    <cfRule type="expression" dxfId="5295" priority="4077" stopIfTrue="1">
      <formula>AND(WEEKDAY(X$5)=1)</formula>
    </cfRule>
  </conditionalFormatting>
  <conditionalFormatting sqref="X17:AB17">
    <cfRule type="expression" dxfId="5294" priority="2615" stopIfTrue="1">
      <formula>AND(WEEKDAY(X$5)=1)</formula>
    </cfRule>
  </conditionalFormatting>
  <conditionalFormatting sqref="X20:AB21">
    <cfRule type="expression" dxfId="5293" priority="2602" stopIfTrue="1">
      <formula>AND(WEEKDAY(X$5)=1)</formula>
    </cfRule>
  </conditionalFormatting>
  <conditionalFormatting sqref="X11:AE11">
    <cfRule type="expression" dxfId="5292" priority="217" stopIfTrue="1">
      <formula>AND(WEEKDAY(X$5)=1)</formula>
    </cfRule>
  </conditionalFormatting>
  <conditionalFormatting sqref="X12:AF12">
    <cfRule type="expression" dxfId="5291" priority="4211" stopIfTrue="1">
      <formula>AND(WEEKDAY(X$5)=1)</formula>
    </cfRule>
  </conditionalFormatting>
  <conditionalFormatting sqref="Y16:Z16 AC12:AF19 AG18:AG19 U17:Z17 G18 U18:Y18">
    <cfRule type="expression" dxfId="5290" priority="4076">
      <formula>AND(WEEKDAY(G$5)=1)</formula>
    </cfRule>
  </conditionalFormatting>
  <conditionalFormatting sqref="Y17:Z17">
    <cfRule type="expression" dxfId="5289" priority="2623">
      <formula>AND(WEEKDAY(Y$5)=1)</formula>
    </cfRule>
    <cfRule type="expression" dxfId="5288" priority="2622" stopIfTrue="1">
      <formula>AND(WEEKDAY(Y$5)=1)</formula>
    </cfRule>
  </conditionalFormatting>
  <conditionalFormatting sqref="Y22:Z22">
    <cfRule type="expression" dxfId="5287" priority="4089" stopIfTrue="1">
      <formula>AND(WEEKDAY(Y$5)=1)</formula>
    </cfRule>
    <cfRule type="expression" dxfId="5286" priority="3719">
      <formula>AND(WEEKDAY(Y$5)=1)</formula>
    </cfRule>
    <cfRule type="expression" dxfId="5285" priority="4090">
      <formula>AND(WEEKDAY(Y$5)=1)</formula>
    </cfRule>
  </conditionalFormatting>
  <conditionalFormatting sqref="Y22:Z23">
    <cfRule type="expression" dxfId="5284" priority="3718" stopIfTrue="1">
      <formula>AND(WEEKDAY(Y$5)=1)</formula>
    </cfRule>
  </conditionalFormatting>
  <conditionalFormatting sqref="Y23:Z23">
    <cfRule type="expression" dxfId="5283" priority="3768">
      <formula>AND(WEEKDAY(Y$5)=1)</formula>
    </cfRule>
  </conditionalFormatting>
  <conditionalFormatting sqref="Y14:AA14">
    <cfRule type="expression" dxfId="5282" priority="1275" stopIfTrue="1">
      <formula>AND(WEEKDAY(Y$5)=1)</formula>
    </cfRule>
  </conditionalFormatting>
  <conditionalFormatting sqref="Y16:AB16">
    <cfRule type="expression" dxfId="5281" priority="4074" stopIfTrue="1">
      <formula>AND(WEEKDAY(Y$5)=1)</formula>
    </cfRule>
  </conditionalFormatting>
  <conditionalFormatting sqref="Y17:AB17">
    <cfRule type="expression" dxfId="5280" priority="2613">
      <formula>AND(WEEKDAY(Y$5)=1)</formula>
    </cfRule>
  </conditionalFormatting>
  <conditionalFormatting sqref="Y19:AB19">
    <cfRule type="expression" dxfId="5279" priority="3746">
      <formula>AND(WEEKDAY(Y$5)=1)</formula>
    </cfRule>
  </conditionalFormatting>
  <conditionalFormatting sqref="Z9">
    <cfRule type="expression" dxfId="5278" priority="3696">
      <formula>AND(WEEKDAY(Z$5)=1)</formula>
    </cfRule>
  </conditionalFormatting>
  <conditionalFormatting sqref="Z9:Z10">
    <cfRule type="expression" dxfId="5277" priority="3693">
      <formula>AND(WEEKDAY(Z$5)=1)</formula>
    </cfRule>
  </conditionalFormatting>
  <conditionalFormatting sqref="Z13">
    <cfRule type="expression" dxfId="5276" priority="2639">
      <formula>AND(WEEKDAY(Z$5)=1)</formula>
    </cfRule>
    <cfRule type="expression" dxfId="5275" priority="2638" stopIfTrue="1">
      <formula>AND(WEEKDAY(Z$5)=1)</formula>
    </cfRule>
  </conditionalFormatting>
  <conditionalFormatting sqref="Z13:Z14">
    <cfRule type="expression" dxfId="5274" priority="2642">
      <formula>AND(WEEKDAY(Z$5)=1)</formula>
    </cfRule>
  </conditionalFormatting>
  <conditionalFormatting sqref="Z18:Z19">
    <cfRule type="expression" dxfId="5273" priority="3977">
      <formula>AND(WEEKDAY(Z$5)=1)</formula>
    </cfRule>
    <cfRule type="expression" dxfId="5272" priority="3978" stopIfTrue="1">
      <formula>AND(WEEKDAY(Z$5)=1)</formula>
    </cfRule>
    <cfRule type="expression" dxfId="5271" priority="3976" stopIfTrue="1">
      <formula>AND(WEEKDAY(Z$5)=1)</formula>
    </cfRule>
  </conditionalFormatting>
  <conditionalFormatting sqref="Z19">
    <cfRule type="expression" dxfId="5270" priority="3635" stopIfTrue="1">
      <formula>AND(WEEKDAY(AA$5)=1)</formula>
    </cfRule>
    <cfRule type="expression" dxfId="5269" priority="4397">
      <formula>AND(WEEKDAY(AA$5)=1)</formula>
    </cfRule>
    <cfRule type="expression" dxfId="5268" priority="4408" stopIfTrue="1">
      <formula>AND(WEEKDAY(AA$5)=1)</formula>
    </cfRule>
  </conditionalFormatting>
  <conditionalFormatting sqref="Z18:AB19">
    <cfRule type="expression" dxfId="5267" priority="3980">
      <formula>AND(WEEKDAY(Z$5)=1)</formula>
    </cfRule>
  </conditionalFormatting>
  <conditionalFormatting sqref="AA13">
    <cfRule type="expression" dxfId="5266" priority="1287">
      <formula>AND(WEEKDAY(AA$5)=1)</formula>
    </cfRule>
  </conditionalFormatting>
  <conditionalFormatting sqref="AA14">
    <cfRule type="expression" dxfId="5265" priority="1280">
      <formula>AND(WEEKDAY(AA$5)=1)</formula>
    </cfRule>
  </conditionalFormatting>
  <conditionalFormatting sqref="AA19">
    <cfRule type="expression" dxfId="5264" priority="1249" stopIfTrue="1">
      <formula>AND(WEEKDAY(AA$5)=1)</formula>
    </cfRule>
  </conditionalFormatting>
  <conditionalFormatting sqref="AA13:AB14">
    <cfRule type="expression" dxfId="5263" priority="1282" stopIfTrue="1">
      <formula>AND(WEEKDAY(AA$5)=1)</formula>
    </cfRule>
  </conditionalFormatting>
  <conditionalFormatting sqref="AA18:AB19">
    <cfRule type="expression" dxfId="5262" priority="4188" stopIfTrue="1">
      <formula>AND(WEEKDAY(AA$5)=1)</formula>
    </cfRule>
  </conditionalFormatting>
  <conditionalFormatting sqref="AA22:AE23 AA19:AB19">
    <cfRule type="expression" dxfId="5261" priority="3784" stopIfTrue="1">
      <formula>AND(WEEKDAY(AA$5)=1)</formula>
    </cfRule>
  </conditionalFormatting>
  <conditionalFormatting sqref="AB9:AB11">
    <cfRule type="expression" dxfId="5260" priority="2631" stopIfTrue="1">
      <formula>AND(WEEKDAY(AB$5)=1)</formula>
    </cfRule>
  </conditionalFormatting>
  <conditionalFormatting sqref="AB13:AB14">
    <cfRule type="expression" dxfId="5259" priority="3706">
      <formula>AND(WEEKDAY(AB$5)=1)</formula>
    </cfRule>
  </conditionalFormatting>
  <conditionalFormatting sqref="AB16">
    <cfRule type="expression" dxfId="5258" priority="4317" stopIfTrue="1">
      <formula>AND(WEEKDAY(AB$5)=1)</formula>
    </cfRule>
  </conditionalFormatting>
  <conditionalFormatting sqref="AB18:AD18">
    <cfRule type="expression" dxfId="5257" priority="3969" stopIfTrue="1">
      <formula>AND(WEEKDAY(AB$5)=1)</formula>
    </cfRule>
  </conditionalFormatting>
  <conditionalFormatting sqref="AB18:AF18">
    <cfRule type="expression" dxfId="5256" priority="1256" stopIfTrue="1">
      <formula>AND(WEEKDAY(AB$5)=1)</formula>
    </cfRule>
  </conditionalFormatting>
  <conditionalFormatting sqref="AB8:AG8">
    <cfRule type="expression" dxfId="5255" priority="4221" stopIfTrue="1">
      <formula>AND(WEEKDAY(AB$5)=1)</formula>
    </cfRule>
  </conditionalFormatting>
  <conditionalFormatting sqref="AC9">
    <cfRule type="expression" dxfId="5254" priority="3962" stopIfTrue="1">
      <formula>AND(WEEKDAY(AC$5)=1)</formula>
    </cfRule>
  </conditionalFormatting>
  <conditionalFormatting sqref="AC11:AC12">
    <cfRule type="expression" dxfId="5253" priority="206">
      <formula>AND(WEEKDAY(AC$5)=1)</formula>
    </cfRule>
  </conditionalFormatting>
  <conditionalFormatting sqref="AC16:AC18">
    <cfRule type="expression" dxfId="5252" priority="4146" stopIfTrue="1">
      <formula>AND(WEEKDAY(AC$5)=1)</formula>
    </cfRule>
  </conditionalFormatting>
  <conditionalFormatting sqref="AC17:AC18">
    <cfRule type="expression" dxfId="5251" priority="1257" stopIfTrue="1">
      <formula>AND(WEEKDAY(AC$5)=1)</formula>
    </cfRule>
    <cfRule type="expression" dxfId="5250" priority="1266">
      <formula>AND(WEEKDAY(AC$5)=1)</formula>
    </cfRule>
    <cfRule type="expression" dxfId="5249" priority="3999" stopIfTrue="1">
      <formula>AND(WEEKDAY(AC$5)=1)</formula>
    </cfRule>
  </conditionalFormatting>
  <conditionalFormatting sqref="AC9:AD9">
    <cfRule type="expression" dxfId="5248" priority="3964" stopIfTrue="1">
      <formula>AND(WEEKDAY(AC$5)=1)</formula>
    </cfRule>
    <cfRule type="expression" dxfId="5247" priority="3963">
      <formula>AND(WEEKDAY(AC$5)=1)</formula>
    </cfRule>
  </conditionalFormatting>
  <conditionalFormatting sqref="AC9:AD10">
    <cfRule type="expression" dxfId="5246" priority="3965">
      <formula>AND(WEEKDAY(AC$5)=1)</formula>
    </cfRule>
  </conditionalFormatting>
  <conditionalFormatting sqref="AC14:AD14">
    <cfRule type="expression" dxfId="5245" priority="4072">
      <formula>AND(WEEKDAY(AC$5)=1)</formula>
    </cfRule>
  </conditionalFormatting>
  <conditionalFormatting sqref="AC16:AD17">
    <cfRule type="expression" dxfId="5244" priority="4147" stopIfTrue="1">
      <formula>AND(WEEKDAY(AC$5)=1)</formula>
    </cfRule>
  </conditionalFormatting>
  <conditionalFormatting sqref="AC11:AE12">
    <cfRule type="expression" dxfId="5243" priority="203" stopIfTrue="1">
      <formula>AND(WEEKDAY(AC$5)=1)</formula>
    </cfRule>
  </conditionalFormatting>
  <conditionalFormatting sqref="AC12:AE12">
    <cfRule type="expression" dxfId="5242" priority="196" stopIfTrue="1">
      <formula>AND(WEEKDAY(AC$5)=1)</formula>
    </cfRule>
  </conditionalFormatting>
  <conditionalFormatting sqref="AC17:AE17 F18:G18 AB18:AE18 D5:AH7">
    <cfRule type="expression" dxfId="5241" priority="4357" stopIfTrue="1">
      <formula>AND(WEEKDAY(D$5)=1)</formula>
    </cfRule>
  </conditionalFormatting>
  <conditionalFormatting sqref="AC17:AF17">
    <cfRule type="expression" dxfId="5240" priority="1267" stopIfTrue="1">
      <formula>AND(WEEKDAY(AC$5)=1)</formula>
    </cfRule>
  </conditionalFormatting>
  <conditionalFormatting sqref="AC19:AF19">
    <cfRule type="expression" dxfId="5239" priority="199" stopIfTrue="1">
      <formula>AND(WEEKDAY(AC$5)=1)</formula>
    </cfRule>
  </conditionalFormatting>
  <conditionalFormatting sqref="AC20:AF20 AF22:AF23">
    <cfRule type="expression" dxfId="5238" priority="3782" stopIfTrue="1">
      <formula>AND(WEEKDAY(AC$5)=1)</formula>
    </cfRule>
  </conditionalFormatting>
  <conditionalFormatting sqref="AC21:AF21">
    <cfRule type="expression" dxfId="5237" priority="1272" stopIfTrue="1">
      <formula>AND(WEEKDAY(AC$5)=1)</formula>
    </cfRule>
  </conditionalFormatting>
  <conditionalFormatting sqref="AC13:AG13">
    <cfRule type="expression" dxfId="5236" priority="4128" stopIfTrue="1">
      <formula>AND(WEEKDAY(AC$5)=1)</formula>
    </cfRule>
  </conditionalFormatting>
  <conditionalFormatting sqref="AC14:AG14">
    <cfRule type="expression" dxfId="5235" priority="4291" stopIfTrue="1">
      <formula>AND(WEEKDAY(AC$5)=1)</formula>
    </cfRule>
    <cfRule type="expression" dxfId="5234" priority="4052" stopIfTrue="1">
      <formula>AND(WEEKDAY(AC$5)=1)</formula>
    </cfRule>
  </conditionalFormatting>
  <conditionalFormatting sqref="AD15">
    <cfRule type="expression" dxfId="5233" priority="4302" stopIfTrue="1">
      <formula>AND(WEEKDAY(AD$5)=1)</formula>
    </cfRule>
  </conditionalFormatting>
  <conditionalFormatting sqref="AD17:AD18 E8">
    <cfRule type="expression" dxfId="5232" priority="4140" stopIfTrue="1">
      <formula>AND(WEEKDAY(E$5)=1)</formula>
    </cfRule>
  </conditionalFormatting>
  <conditionalFormatting sqref="AD11:AE11">
    <cfRule type="expression" dxfId="5231" priority="219">
      <formula>AND(WEEKDAY(AD$5)=1)</formula>
    </cfRule>
  </conditionalFormatting>
  <conditionalFormatting sqref="AD12:AE12">
    <cfRule type="expression" dxfId="5230" priority="198">
      <formula>AND(WEEKDAY(AD$5)=1)</formula>
    </cfRule>
  </conditionalFormatting>
  <conditionalFormatting sqref="AD17:AF17">
    <cfRule type="expression" dxfId="5229" priority="4165" stopIfTrue="1">
      <formula>AND(WEEKDAY(AD$5)=1)</formula>
    </cfRule>
  </conditionalFormatting>
  <conditionalFormatting sqref="AD20:AF20 AD22:AF23">
    <cfRule type="expression" dxfId="5228" priority="3727">
      <formula>AND(WEEKDAY(AD$5)=1)</formula>
    </cfRule>
  </conditionalFormatting>
  <conditionalFormatting sqref="AE9">
    <cfRule type="expression" dxfId="5227" priority="3794">
      <formula>AND(WEEKDAY(AE$5)=1)</formula>
    </cfRule>
    <cfRule type="expression" dxfId="5226" priority="3791">
      <formula>AND(WEEKDAY(AE$5)=1)</formula>
    </cfRule>
    <cfRule type="expression" dxfId="5225" priority="3793" stopIfTrue="1">
      <formula>AND(WEEKDAY(AE$5)=1)</formula>
    </cfRule>
  </conditionalFormatting>
  <conditionalFormatting sqref="AE9:AE10">
    <cfRule type="expression" dxfId="5224" priority="3788" stopIfTrue="1">
      <formula>AND(WEEKDAY(AE$5)=1)</formula>
    </cfRule>
  </conditionalFormatting>
  <conditionalFormatting sqref="AE10">
    <cfRule type="expression" dxfId="5223" priority="3787">
      <formula>AND(WEEKDAY(AE$5)=1)</formula>
    </cfRule>
  </conditionalFormatting>
  <conditionalFormatting sqref="AE17:AE18">
    <cfRule type="expression" dxfId="5222" priority="1259" stopIfTrue="1">
      <formula>AND(WEEKDAY(AE$5)=1)</formula>
    </cfRule>
  </conditionalFormatting>
  <conditionalFormatting sqref="AE9:AG9">
    <cfRule type="expression" dxfId="5221" priority="3796">
      <formula>AND(WEEKDAY(AE$5)=1)</formula>
    </cfRule>
  </conditionalFormatting>
  <conditionalFormatting sqref="AE14:AG14">
    <cfRule type="expression" dxfId="5220" priority="4051">
      <formula>AND(WEEKDAY(AE$5)=1)</formula>
    </cfRule>
  </conditionalFormatting>
  <conditionalFormatting sqref="AE9:AH9">
    <cfRule type="expression" dxfId="5219" priority="3795" stopIfTrue="1">
      <formula>AND(WEEKDAY(AE$5)=1)</formula>
    </cfRule>
  </conditionalFormatting>
  <conditionalFormatting sqref="AE14:AH14">
    <cfRule type="expression" dxfId="5218" priority="4047" stopIfTrue="1">
      <formula>AND(WEEKDAY(AE$5)=1)</formula>
    </cfRule>
  </conditionalFormatting>
  <conditionalFormatting sqref="AF10:AF12">
    <cfRule type="expression" dxfId="5217" priority="202" stopIfTrue="1">
      <formula>AND(WEEKDAY(AF$5)=1)</formula>
    </cfRule>
  </conditionalFormatting>
  <conditionalFormatting sqref="AF11:AF12">
    <cfRule type="expression" dxfId="5216" priority="201">
      <formula>AND(WEEKDAY(AF$5)=1)</formula>
    </cfRule>
  </conditionalFormatting>
  <conditionalFormatting sqref="AF17">
    <cfRule type="expression" dxfId="5215" priority="1260">
      <formula>AND(WEEKDAY(AF$5)=1)</formula>
    </cfRule>
    <cfRule type="expression" dxfId="5214" priority="1261" stopIfTrue="1">
      <formula>AND(WEEKDAY(AF$5)=1)</formula>
    </cfRule>
    <cfRule type="expression" dxfId="5213" priority="1263" stopIfTrue="1">
      <formula>AND(WEEKDAY(AF$5)=1)</formula>
    </cfRule>
  </conditionalFormatting>
  <conditionalFormatting sqref="AF9:AG9">
    <cfRule type="expression" dxfId="5212" priority="3936" stopIfTrue="1">
      <formula>AND(WEEKDAY(AF$5)=1)</formula>
    </cfRule>
    <cfRule type="expression" dxfId="5211" priority="3935">
      <formula>AND(WEEKDAY(AF$5)=1)</formula>
    </cfRule>
    <cfRule type="expression" dxfId="5210" priority="3934" stopIfTrue="1">
      <formula>AND(WEEKDAY(AF$5)=1)</formula>
    </cfRule>
  </conditionalFormatting>
  <conditionalFormatting sqref="AF18:AG18">
    <cfRule type="expression" dxfId="5209" priority="3937">
      <formula>AND(WEEKDAY(AF$5)=1)</formula>
    </cfRule>
    <cfRule type="expression" dxfId="5208" priority="3938" stopIfTrue="1">
      <formula>AND(WEEKDAY(AF$5)=1)</formula>
    </cfRule>
    <cfRule type="expression" dxfId="5207" priority="3939">
      <formula>AND(WEEKDAY(AF$5)=1)</formula>
    </cfRule>
    <cfRule type="expression" dxfId="5206" priority="3940" stopIfTrue="1">
      <formula>AND(WEEKDAY(AF$5)=1)</formula>
    </cfRule>
  </conditionalFormatting>
  <conditionalFormatting sqref="AF17:AH17">
    <cfRule type="expression" dxfId="5205" priority="1262">
      <formula>AND(WEEKDAY(AF$5)=1)</formula>
    </cfRule>
  </conditionalFormatting>
  <conditionalFormatting sqref="AG10:AG12 T8:T9">
    <cfRule type="expression" dxfId="5204" priority="4252" stopIfTrue="1">
      <formula>AND(WEEKDAY(T$5)=1)</formula>
    </cfRule>
  </conditionalFormatting>
  <conditionalFormatting sqref="AG11">
    <cfRule type="expression" dxfId="5203" priority="3944">
      <formula>AND(WEEKDAY(AG$5)=1)</formula>
    </cfRule>
    <cfRule type="expression" dxfId="5202" priority="4054" stopIfTrue="1">
      <formula>AND(WEEKDAY(AG$5)=1)</formula>
    </cfRule>
  </conditionalFormatting>
  <conditionalFormatting sqref="AG19:AG23">
    <cfRule type="expression" dxfId="5201" priority="3780" stopIfTrue="1">
      <formula>AND(WEEKDAY(AG$5)=1)</formula>
    </cfRule>
    <cfRule type="expression" dxfId="5200" priority="3779">
      <formula>AND(WEEKDAY(AG$5)=1)</formula>
    </cfRule>
  </conditionalFormatting>
  <conditionalFormatting sqref="AG11:AH11">
    <cfRule type="expression" dxfId="5199" priority="3941" stopIfTrue="1">
      <formula>AND(WEEKDAY(AG$5)=1)</formula>
    </cfRule>
  </conditionalFormatting>
  <conditionalFormatting sqref="AH18:AH23">
    <cfRule type="expression" dxfId="5198" priority="4048">
      <formula>AND(WEEKDAY(AH$5)=1)</formula>
    </cfRule>
  </conditionalFormatting>
  <conditionalFormatting sqref="AH19:AH25">
    <cfRule type="expression" dxfId="5197" priority="4046" stopIfTrue="1">
      <formula>AND(WEEKDAY(AH$5)=1)</formula>
    </cfRule>
  </conditionalFormatting>
  <conditionalFormatting sqref="AI8:AK24 AN8:AN25">
    <cfRule type="cellIs" dxfId="5196" priority="4396" stopIfTrue="1" operator="equal">
      <formula>0</formula>
    </cfRule>
  </conditionalFormatting>
  <dataValidations count="2">
    <dataValidation type="list" allowBlank="1" showInputMessage="1" showErrorMessage="1" sqref="Y12:Z12 E24:AC24 X12:X19 Y13:Y19 Z13:Z16 AC22:AC23 AD22:AD24 X8:AB11 X20:AB23 AE8:AH24 Z17:AB19 AC8:AD21 D8:I23 M8:W23 J8:L19 AA12:AB16 J21:L23" xr:uid="{00000000-0002-0000-4B00-000000000000}">
      <formula1>"ヤ,2早,3早,2オ,3オ,2－,3－,－,日,有,2,3,事,ﾍﾙ,ｹｱ,6:00,6:30,7:00,8:30,8:00,10:00,研"</formula1>
    </dataValidation>
    <dataValidation type="list" allowBlank="1" showInputMessage="1" showErrorMessage="1" sqref="AH25" xr:uid="{00000000-0002-0000-4B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W45"/>
  <sheetViews>
    <sheetView topLeftCell="A4" workbookViewId="0">
      <selection activeCell="AJ18" sqref="AJ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51" t="s">
        <v>216</v>
      </c>
      <c r="N1" s="1351"/>
      <c r="O1" s="1351"/>
      <c r="P1" s="1351"/>
      <c r="Q1" s="1351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5">
      <c r="A2" s="1243" t="s">
        <v>3</v>
      </c>
      <c r="B2" s="1243"/>
      <c r="C2" s="1243"/>
      <c r="D2" s="4">
        <v>8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51"/>
      <c r="N2" s="1351"/>
      <c r="O2" s="1351"/>
      <c r="P2" s="1351"/>
      <c r="Q2" s="1351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45139</v>
      </c>
      <c r="E5" s="11">
        <f>DATE($A$1,$D$2,2)</f>
        <v>45140</v>
      </c>
      <c r="F5" s="11">
        <f>DATE($A$1,$D$2,3)</f>
        <v>45141</v>
      </c>
      <c r="G5" s="11">
        <f>DATE($A$1,$D$2,4)</f>
        <v>45142</v>
      </c>
      <c r="H5" s="11">
        <f>DATE($A$1,$D$2,5)</f>
        <v>45143</v>
      </c>
      <c r="I5" s="11">
        <f>DATE($A$1,$D$2,6)</f>
        <v>45144</v>
      </c>
      <c r="J5" s="11">
        <f>DATE($A$1,$D$2,7)</f>
        <v>45145</v>
      </c>
      <c r="K5" s="11">
        <f>DATE($A$1,$D$2,8)</f>
        <v>45146</v>
      </c>
      <c r="L5" s="11">
        <f>DATE($A$1,$D$2,9)</f>
        <v>45147</v>
      </c>
      <c r="M5" s="11">
        <f>DATE($A$1,$D$2,10)</f>
        <v>45148</v>
      </c>
      <c r="N5" s="56">
        <f>DATE($A$1,$D$2,11)</f>
        <v>45149</v>
      </c>
      <c r="O5" s="11">
        <f>DATE($A$1,$D$2,12)</f>
        <v>45150</v>
      </c>
      <c r="P5" s="11">
        <f>DATE($A$1,$D$2,13)</f>
        <v>45151</v>
      </c>
      <c r="Q5" s="11">
        <f>DATE($A$1,$D$2,14)</f>
        <v>45152</v>
      </c>
      <c r="R5" s="11">
        <f>DATE($A$1,$D$2,15)</f>
        <v>45153</v>
      </c>
      <c r="S5" s="11">
        <f>DATE($A$1,$D$2,16)</f>
        <v>45154</v>
      </c>
      <c r="T5" s="11">
        <f>DATE($A$1,$D$2,17)</f>
        <v>45155</v>
      </c>
      <c r="U5" s="11">
        <f>DATE($A$1,$D$2,18)</f>
        <v>45156</v>
      </c>
      <c r="V5" s="11">
        <f>DATE($A$1,$D$2,19)</f>
        <v>45157</v>
      </c>
      <c r="W5" s="11">
        <f>DATE($A$1,$D$2,20)</f>
        <v>45158</v>
      </c>
      <c r="X5" s="11">
        <f>DATE($A$1,$D$2,21)</f>
        <v>45159</v>
      </c>
      <c r="Y5" s="87">
        <f>DATE($A$1,$D$2,22)</f>
        <v>45160</v>
      </c>
      <c r="Z5" s="87">
        <f>DATE($A$1,$D$2,23)</f>
        <v>45161</v>
      </c>
      <c r="AA5" s="87">
        <f>DATE($A$1,$D$2,24)</f>
        <v>45162</v>
      </c>
      <c r="AB5" s="87">
        <f>DATE($A$1,$D$2,25)</f>
        <v>45163</v>
      </c>
      <c r="AC5" s="87">
        <f>DATE($A$1,$D$2,26)</f>
        <v>45164</v>
      </c>
      <c r="AD5" s="87">
        <f>DATE($A$1,$D$2,27)</f>
        <v>45165</v>
      </c>
      <c r="AE5" s="87">
        <f>DATE($A$1,$D$2,28)</f>
        <v>45166</v>
      </c>
      <c r="AF5" s="88">
        <f>DATE($A$1,$D$2,29)</f>
        <v>45167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45139</v>
      </c>
      <c r="E6" s="132">
        <f t="shared" si="0"/>
        <v>45140</v>
      </c>
      <c r="F6" s="159">
        <f t="shared" si="0"/>
        <v>45141</v>
      </c>
      <c r="G6" s="159">
        <f t="shared" si="0"/>
        <v>45142</v>
      </c>
      <c r="H6" s="159">
        <f t="shared" si="0"/>
        <v>45143</v>
      </c>
      <c r="I6" s="132">
        <f t="shared" si="0"/>
        <v>45144</v>
      </c>
      <c r="J6" s="132">
        <f t="shared" si="0"/>
        <v>45145</v>
      </c>
      <c r="K6" s="132">
        <f t="shared" si="0"/>
        <v>45146</v>
      </c>
      <c r="L6" s="132">
        <f t="shared" si="0"/>
        <v>45147</v>
      </c>
      <c r="M6" s="132">
        <f t="shared" si="0"/>
        <v>45148</v>
      </c>
      <c r="N6" s="145">
        <f t="shared" si="0"/>
        <v>45149</v>
      </c>
      <c r="O6" s="132">
        <f t="shared" si="0"/>
        <v>45150</v>
      </c>
      <c r="P6" s="132">
        <f t="shared" si="0"/>
        <v>45151</v>
      </c>
      <c r="Q6" s="132">
        <f t="shared" si="0"/>
        <v>45152</v>
      </c>
      <c r="R6" s="132">
        <f t="shared" si="0"/>
        <v>45153</v>
      </c>
      <c r="S6" s="132">
        <f t="shared" si="0"/>
        <v>45154</v>
      </c>
      <c r="T6" s="132">
        <f t="shared" si="0"/>
        <v>45155</v>
      </c>
      <c r="U6" s="132">
        <f t="shared" si="0"/>
        <v>45156</v>
      </c>
      <c r="V6" s="132">
        <f t="shared" si="0"/>
        <v>45157</v>
      </c>
      <c r="W6" s="132">
        <f t="shared" si="0"/>
        <v>45158</v>
      </c>
      <c r="X6" s="132">
        <f t="shared" si="0"/>
        <v>45159</v>
      </c>
      <c r="Y6" s="132">
        <f t="shared" si="0"/>
        <v>45160</v>
      </c>
      <c r="Z6" s="132">
        <f t="shared" si="0"/>
        <v>45161</v>
      </c>
      <c r="AA6" s="132">
        <f t="shared" si="0"/>
        <v>45162</v>
      </c>
      <c r="AB6" s="132">
        <f t="shared" si="0"/>
        <v>45163</v>
      </c>
      <c r="AC6" s="132">
        <f t="shared" si="0"/>
        <v>45164</v>
      </c>
      <c r="AD6" s="132">
        <f t="shared" si="0"/>
        <v>45165</v>
      </c>
      <c r="AE6" s="132">
        <f t="shared" si="0"/>
        <v>45166</v>
      </c>
      <c r="AF6" s="132">
        <f t="shared" si="0"/>
        <v>45167</v>
      </c>
      <c r="AG6" s="132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250" t="str">
        <f t="shared" ref="D7:AF7" si="1">IF(D6="","",CHOOSE(WEEKDAY(D6,1),"日","月","火","水","木","金","土"))</f>
        <v>火</v>
      </c>
      <c r="E7" s="134" t="str">
        <f t="shared" si="1"/>
        <v>水</v>
      </c>
      <c r="F7" s="251" t="str">
        <f t="shared" si="1"/>
        <v>木</v>
      </c>
      <c r="G7" s="250" t="str">
        <f t="shared" si="1"/>
        <v>金</v>
      </c>
      <c r="H7" s="250" t="str">
        <f t="shared" si="1"/>
        <v>土</v>
      </c>
      <c r="I7" s="161" t="str">
        <f t="shared" si="1"/>
        <v>日</v>
      </c>
      <c r="J7" s="250" t="str">
        <f t="shared" si="1"/>
        <v>月</v>
      </c>
      <c r="K7" s="250" t="str">
        <f t="shared" si="1"/>
        <v>火</v>
      </c>
      <c r="L7" s="160" t="str">
        <f t="shared" si="1"/>
        <v>水</v>
      </c>
      <c r="M7" s="250" t="str">
        <f t="shared" si="1"/>
        <v>木</v>
      </c>
      <c r="N7" s="146" t="str">
        <f t="shared" si="1"/>
        <v>金</v>
      </c>
      <c r="O7" s="250" t="str">
        <f t="shared" si="1"/>
        <v>土</v>
      </c>
      <c r="P7" s="161" t="str">
        <f t="shared" si="1"/>
        <v>日</v>
      </c>
      <c r="Q7" s="251" t="str">
        <f t="shared" si="1"/>
        <v>月</v>
      </c>
      <c r="R7" s="251" t="str">
        <f t="shared" si="1"/>
        <v>火</v>
      </c>
      <c r="S7" s="160" t="str">
        <f t="shared" si="1"/>
        <v>水</v>
      </c>
      <c r="T7" s="160" t="str">
        <f t="shared" si="1"/>
        <v>木</v>
      </c>
      <c r="U7" s="250" t="str">
        <f t="shared" si="1"/>
        <v>金</v>
      </c>
      <c r="V7" s="250" t="str">
        <f t="shared" si="1"/>
        <v>土</v>
      </c>
      <c r="W7" s="161" t="str">
        <f t="shared" si="1"/>
        <v>日</v>
      </c>
      <c r="X7" s="250" t="str">
        <f t="shared" si="1"/>
        <v>月</v>
      </c>
      <c r="Y7" s="250" t="str">
        <f t="shared" si="1"/>
        <v>火</v>
      </c>
      <c r="Z7" s="134" t="str">
        <f t="shared" si="1"/>
        <v>水</v>
      </c>
      <c r="AA7" s="250" t="str">
        <f t="shared" si="1"/>
        <v>木</v>
      </c>
      <c r="AB7" s="250" t="str">
        <f t="shared" si="1"/>
        <v>金</v>
      </c>
      <c r="AC7" s="250" t="str">
        <f t="shared" si="1"/>
        <v>土</v>
      </c>
      <c r="AD7" s="161" t="str">
        <f t="shared" si="1"/>
        <v>日</v>
      </c>
      <c r="AE7" s="250" t="str">
        <f t="shared" si="1"/>
        <v>月</v>
      </c>
      <c r="AF7" s="250" t="str">
        <f t="shared" si="1"/>
        <v>火</v>
      </c>
      <c r="AG7" s="134" t="s">
        <v>131</v>
      </c>
      <c r="AH7" s="250" t="s">
        <v>117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07" t="s">
        <v>21</v>
      </c>
      <c r="E8" s="172" t="s">
        <v>42</v>
      </c>
      <c r="F8" s="182" t="s">
        <v>28</v>
      </c>
      <c r="G8" s="164" t="s">
        <v>34</v>
      </c>
      <c r="H8" s="107" t="s">
        <v>24</v>
      </c>
      <c r="I8" s="107" t="s">
        <v>34</v>
      </c>
      <c r="J8" s="107" t="s">
        <v>21</v>
      </c>
      <c r="K8" s="172" t="s">
        <v>42</v>
      </c>
      <c r="L8" s="182" t="s">
        <v>36</v>
      </c>
      <c r="M8" s="252" t="s">
        <v>21</v>
      </c>
      <c r="N8" s="148" t="s">
        <v>21</v>
      </c>
      <c r="O8" s="107" t="s">
        <v>41</v>
      </c>
      <c r="P8" s="253" t="s">
        <v>40</v>
      </c>
      <c r="Q8" s="235" t="s">
        <v>28</v>
      </c>
      <c r="R8" s="219" t="s">
        <v>34</v>
      </c>
      <c r="S8" s="181" t="s">
        <v>21</v>
      </c>
      <c r="T8" s="182" t="s">
        <v>40</v>
      </c>
      <c r="U8" s="171" t="s">
        <v>21</v>
      </c>
      <c r="V8" s="107" t="s">
        <v>28</v>
      </c>
      <c r="W8" s="107" t="s">
        <v>34</v>
      </c>
      <c r="X8" s="127" t="s">
        <v>41</v>
      </c>
      <c r="Y8" s="127" t="s">
        <v>40</v>
      </c>
      <c r="Z8" s="127" t="s">
        <v>28</v>
      </c>
      <c r="AA8" s="127" t="s">
        <v>34</v>
      </c>
      <c r="AB8" s="107" t="s">
        <v>21</v>
      </c>
      <c r="AC8" s="107" t="s">
        <v>40</v>
      </c>
      <c r="AD8" s="143" t="s">
        <v>21</v>
      </c>
      <c r="AE8" s="107" t="s">
        <v>24</v>
      </c>
      <c r="AF8" s="107" t="s">
        <v>34</v>
      </c>
      <c r="AG8" s="107" t="s">
        <v>21</v>
      </c>
      <c r="AH8" s="107" t="s">
        <v>42</v>
      </c>
      <c r="AI8" s="99">
        <f t="shared" ref="AI8:AI17" si="2">SUM(AO8)</f>
        <v>9</v>
      </c>
      <c r="AJ8" s="100">
        <f t="shared" ref="AJ8:AJ24" si="3">COUNTIF(D8:AH8,"有")</f>
        <v>0</v>
      </c>
      <c r="AK8" s="101">
        <f t="shared" ref="AK8:AK23" si="4">SUM(AP8:AQ8)</f>
        <v>6</v>
      </c>
      <c r="AL8" s="102" t="s">
        <v>38</v>
      </c>
      <c r="AM8" s="103"/>
      <c r="AN8" s="55">
        <f>COUNTIF(D8:AH8,"日")</f>
        <v>0</v>
      </c>
      <c r="AO8" s="55">
        <f>COUNTIF(D8:AH8,"ヤ")</f>
        <v>9</v>
      </c>
      <c r="AP8" s="55">
        <f>COUNTIF(D8:AH8,"2－")</f>
        <v>2</v>
      </c>
      <c r="AQ8" s="55">
        <f>COUNTIF(D8:AH8,"3－")</f>
        <v>4</v>
      </c>
      <c r="AR8">
        <f>COUNTIF(E8:AI8,"有")</f>
        <v>0</v>
      </c>
      <c r="AS8" s="55">
        <f>COUNTIF(D8:AL8,"2早")</f>
        <v>4</v>
      </c>
      <c r="AT8" s="55">
        <f>COUNTIF(B8:AL8,"2オ")</f>
        <v>3</v>
      </c>
      <c r="AU8" s="55">
        <f>COUNTIF(D8:AM8,"3早")</f>
        <v>2</v>
      </c>
      <c r="AV8" s="55">
        <f>COUNTIF(D8:AN8,"3オ")</f>
        <v>1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41</v>
      </c>
      <c r="E9" s="206" t="s">
        <v>41</v>
      </c>
      <c r="F9" s="189" t="s">
        <v>21</v>
      </c>
      <c r="G9" s="107" t="s">
        <v>21</v>
      </c>
      <c r="H9" s="107" t="s">
        <v>36</v>
      </c>
      <c r="I9" s="107" t="s">
        <v>37</v>
      </c>
      <c r="J9" s="143" t="s">
        <v>21</v>
      </c>
      <c r="K9" s="107" t="s">
        <v>41</v>
      </c>
      <c r="L9" s="107" t="s">
        <v>40</v>
      </c>
      <c r="M9" s="143" t="s">
        <v>21</v>
      </c>
      <c r="N9" s="148" t="s">
        <v>40</v>
      </c>
      <c r="O9" s="107" t="s">
        <v>42</v>
      </c>
      <c r="P9" s="218" t="s">
        <v>21</v>
      </c>
      <c r="Q9" s="220" t="s">
        <v>40</v>
      </c>
      <c r="R9" s="184" t="s">
        <v>40</v>
      </c>
      <c r="S9" s="185" t="s">
        <v>21</v>
      </c>
      <c r="T9" s="223" t="s">
        <v>36</v>
      </c>
      <c r="U9" s="107" t="s">
        <v>36</v>
      </c>
      <c r="V9" s="107" t="s">
        <v>42</v>
      </c>
      <c r="W9" s="107" t="s">
        <v>37</v>
      </c>
      <c r="X9" s="107" t="s">
        <v>21</v>
      </c>
      <c r="Y9" s="107" t="s">
        <v>41</v>
      </c>
      <c r="Z9" s="107" t="s">
        <v>36</v>
      </c>
      <c r="AA9" s="107" t="s">
        <v>42</v>
      </c>
      <c r="AB9" s="107" t="s">
        <v>36</v>
      </c>
      <c r="AC9" s="143" t="s">
        <v>21</v>
      </c>
      <c r="AD9" s="107" t="s">
        <v>37</v>
      </c>
      <c r="AE9" s="107" t="s">
        <v>42</v>
      </c>
      <c r="AF9" s="107" t="s">
        <v>21</v>
      </c>
      <c r="AG9" s="107" t="s">
        <v>36</v>
      </c>
      <c r="AH9" s="107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>COUNTIF(D9:AH9,"日")</f>
        <v>4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0</v>
      </c>
      <c r="AS9" s="55">
        <f>COUNTIF(D9:AL9,"2早")</f>
        <v>4</v>
      </c>
      <c r="AT9" s="55">
        <f>COUNTIF(B9:AL9,"2オ")</f>
        <v>4</v>
      </c>
      <c r="AU9" s="55">
        <f>COUNTIF(D9:AM9,"3早")</f>
        <v>4</v>
      </c>
      <c r="AV9" s="55">
        <f>COUNTIF(D9:AN9,"3オ")</f>
        <v>6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215</v>
      </c>
      <c r="D10" s="107" t="s">
        <v>37</v>
      </c>
      <c r="E10" s="107" t="s">
        <v>41</v>
      </c>
      <c r="F10" s="107" t="s">
        <v>41</v>
      </c>
      <c r="G10" s="107" t="s">
        <v>41</v>
      </c>
      <c r="H10" s="107" t="s">
        <v>21</v>
      </c>
      <c r="I10" s="107" t="s">
        <v>41</v>
      </c>
      <c r="J10" s="107" t="s">
        <v>41</v>
      </c>
      <c r="K10" s="107" t="s">
        <v>21</v>
      </c>
      <c r="L10" s="202" t="s">
        <v>41</v>
      </c>
      <c r="M10" s="202" t="s">
        <v>41</v>
      </c>
      <c r="N10" s="202" t="s">
        <v>41</v>
      </c>
      <c r="O10" s="107" t="s">
        <v>21</v>
      </c>
      <c r="P10" s="107" t="s">
        <v>36</v>
      </c>
      <c r="Q10" s="189" t="s">
        <v>36</v>
      </c>
      <c r="R10" s="189" t="s">
        <v>36</v>
      </c>
      <c r="S10" s="189" t="s">
        <v>36</v>
      </c>
      <c r="T10" s="107" t="s">
        <v>21</v>
      </c>
      <c r="U10" s="143" t="s">
        <v>21</v>
      </c>
      <c r="V10" s="107" t="s">
        <v>41</v>
      </c>
      <c r="W10" s="107" t="s">
        <v>21</v>
      </c>
      <c r="X10" s="107" t="s">
        <v>36</v>
      </c>
      <c r="Y10" s="107" t="s">
        <v>36</v>
      </c>
      <c r="Z10" s="107" t="s">
        <v>41</v>
      </c>
      <c r="AA10" s="107" t="s">
        <v>41</v>
      </c>
      <c r="AB10" s="143" t="s">
        <v>21</v>
      </c>
      <c r="AC10" s="143" t="s">
        <v>21</v>
      </c>
      <c r="AD10" s="107" t="s">
        <v>41</v>
      </c>
      <c r="AE10" s="107" t="s">
        <v>41</v>
      </c>
      <c r="AF10" s="107" t="s">
        <v>41</v>
      </c>
      <c r="AG10" s="107" t="s">
        <v>21</v>
      </c>
      <c r="AH10" s="107" t="s">
        <v>41</v>
      </c>
      <c r="AI10" s="99">
        <f t="shared" si="2"/>
        <v>9</v>
      </c>
      <c r="AJ10" s="100">
        <f t="shared" si="3"/>
        <v>0</v>
      </c>
      <c r="AK10" s="101">
        <f t="shared" si="4"/>
        <v>0</v>
      </c>
      <c r="AL10" s="102" t="s">
        <v>38</v>
      </c>
      <c r="AM10" s="103"/>
      <c r="AN10" s="55">
        <f>COUNTIF(D10:AH10,"日")</f>
        <v>1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15</v>
      </c>
      <c r="AV10" s="55">
        <f>COUNTIF(D10:AN10,"3オ")</f>
        <v>6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48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24</v>
      </c>
      <c r="E12" s="107" t="s">
        <v>34</v>
      </c>
      <c r="F12" s="107" t="s">
        <v>42</v>
      </c>
      <c r="G12" s="107" t="s">
        <v>21</v>
      </c>
      <c r="H12" s="107" t="s">
        <v>42</v>
      </c>
      <c r="I12" s="143" t="s">
        <v>21</v>
      </c>
      <c r="J12" s="202" t="s">
        <v>42</v>
      </c>
      <c r="K12" s="202" t="s">
        <v>24</v>
      </c>
      <c r="L12" s="202" t="s">
        <v>34</v>
      </c>
      <c r="M12" s="107" t="s">
        <v>42</v>
      </c>
      <c r="N12" s="148" t="s">
        <v>21</v>
      </c>
      <c r="O12" s="143" t="s">
        <v>21</v>
      </c>
      <c r="P12" s="107" t="s">
        <v>42</v>
      </c>
      <c r="Q12" s="107" t="s">
        <v>21</v>
      </c>
      <c r="R12" s="107" t="s">
        <v>42</v>
      </c>
      <c r="S12" s="107" t="s">
        <v>24</v>
      </c>
      <c r="T12" s="107" t="s">
        <v>34</v>
      </c>
      <c r="U12" s="107" t="s">
        <v>40</v>
      </c>
      <c r="V12" s="107" t="s">
        <v>24</v>
      </c>
      <c r="W12" s="107" t="s">
        <v>34</v>
      </c>
      <c r="X12" s="107" t="s">
        <v>21</v>
      </c>
      <c r="Y12" s="202" t="s">
        <v>21</v>
      </c>
      <c r="Z12" s="107" t="s">
        <v>42</v>
      </c>
      <c r="AA12" s="107" t="s">
        <v>21</v>
      </c>
      <c r="AB12" s="107" t="s">
        <v>24</v>
      </c>
      <c r="AC12" s="107" t="s">
        <v>34</v>
      </c>
      <c r="AD12" s="107" t="s">
        <v>24</v>
      </c>
      <c r="AE12" s="107" t="s">
        <v>34</v>
      </c>
      <c r="AF12" s="202" t="s">
        <v>24</v>
      </c>
      <c r="AG12" s="202" t="s">
        <v>34</v>
      </c>
      <c r="AH12" s="202" t="s">
        <v>21</v>
      </c>
      <c r="AI12" s="99">
        <f t="shared" si="2"/>
        <v>9</v>
      </c>
      <c r="AJ12" s="100">
        <f t="shared" si="3"/>
        <v>0</v>
      </c>
      <c r="AK12" s="101">
        <f t="shared" si="4"/>
        <v>7</v>
      </c>
      <c r="AL12" s="104" t="s">
        <v>48</v>
      </c>
      <c r="AM12" s="103"/>
      <c r="AN12" s="55">
        <f t="shared" ref="AN12:AN23" si="5">COUNTIF(D12:AH12,"日")</f>
        <v>0</v>
      </c>
      <c r="AO12" s="55">
        <f t="shared" ref="AO12:AO28" si="6">COUNTIF(D12:AH12,"ヤ")</f>
        <v>9</v>
      </c>
      <c r="AP12" s="55">
        <f t="shared" ref="AP12:AP28" si="7">COUNTIF(D12:AH12,"2－")</f>
        <v>7</v>
      </c>
      <c r="AQ12" s="55">
        <f t="shared" ref="AQ12:AQ28" si="8">COUNTIF(D12:AH12,"3－")</f>
        <v>0</v>
      </c>
      <c r="AR12">
        <f t="shared" ref="AR12:AR28" si="9">COUNTIF(E12:AI12,"有")</f>
        <v>0</v>
      </c>
      <c r="AS12" s="55">
        <f>COUNTIF(H12:AL12,"2早")</f>
        <v>1</v>
      </c>
      <c r="AT12" s="55">
        <f t="shared" ref="AT12:AT23" si="10">COUNTIF(B12:AL12,"2オ")</f>
        <v>7</v>
      </c>
      <c r="AU12" s="55">
        <f t="shared" ref="AU12:AU23" si="11">COUNTIF(D12:AM12,"3早")</f>
        <v>0</v>
      </c>
      <c r="AV12" s="55">
        <f t="shared" ref="AV12:AV23" si="12">COUNTIF(D12:AN12,"3オ")</f>
        <v>0</v>
      </c>
      <c r="AW12" s="55">
        <f t="shared" ref="AW12:AW23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43" t="s">
        <v>21</v>
      </c>
      <c r="E13" s="143" t="s">
        <v>21</v>
      </c>
      <c r="F13" s="206" t="s">
        <v>41</v>
      </c>
      <c r="G13" s="107" t="s">
        <v>36</v>
      </c>
      <c r="H13" s="107" t="s">
        <v>21</v>
      </c>
      <c r="I13" s="107" t="s">
        <v>36</v>
      </c>
      <c r="J13" s="107" t="s">
        <v>28</v>
      </c>
      <c r="K13" s="107" t="s">
        <v>34</v>
      </c>
      <c r="L13" s="143" t="s">
        <v>21</v>
      </c>
      <c r="M13" s="107" t="s">
        <v>36</v>
      </c>
      <c r="N13" s="148" t="s">
        <v>28</v>
      </c>
      <c r="O13" s="107" t="s">
        <v>34</v>
      </c>
      <c r="P13" s="253" t="s">
        <v>36</v>
      </c>
      <c r="Q13" s="202" t="s">
        <v>36</v>
      </c>
      <c r="R13" s="202" t="s">
        <v>21</v>
      </c>
      <c r="S13" s="201" t="s">
        <v>21</v>
      </c>
      <c r="T13" s="107" t="s">
        <v>28</v>
      </c>
      <c r="U13" s="107" t="s">
        <v>34</v>
      </c>
      <c r="V13" s="107" t="s">
        <v>21</v>
      </c>
      <c r="W13" s="107" t="s">
        <v>36</v>
      </c>
      <c r="X13" s="107" t="s">
        <v>28</v>
      </c>
      <c r="Y13" s="107" t="s">
        <v>34</v>
      </c>
      <c r="Z13" s="107" t="s">
        <v>121</v>
      </c>
      <c r="AA13" s="107" t="s">
        <v>36</v>
      </c>
      <c r="AB13" s="107" t="s">
        <v>21</v>
      </c>
      <c r="AC13" s="107" t="s">
        <v>41</v>
      </c>
      <c r="AD13" s="107" t="s">
        <v>28</v>
      </c>
      <c r="AE13" s="107" t="s">
        <v>34</v>
      </c>
      <c r="AF13" s="107" t="s">
        <v>21</v>
      </c>
      <c r="AG13" s="107" t="s">
        <v>41</v>
      </c>
      <c r="AH13" s="107" t="s">
        <v>28</v>
      </c>
      <c r="AI13" s="99">
        <f t="shared" si="2"/>
        <v>9</v>
      </c>
      <c r="AJ13" s="100">
        <f t="shared" si="3"/>
        <v>0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0</v>
      </c>
      <c r="AS13" s="55">
        <f t="shared" ref="AS13:AS23" si="14">COUNTIF(D13:AL13,"2早")</f>
        <v>0</v>
      </c>
      <c r="AT13" s="55">
        <f t="shared" si="10"/>
        <v>0</v>
      </c>
      <c r="AU13" s="55">
        <f t="shared" si="11"/>
        <v>3</v>
      </c>
      <c r="AV13" s="55">
        <f t="shared" si="12"/>
        <v>7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07" t="s">
        <v>28</v>
      </c>
      <c r="E14" s="107" t="s">
        <v>34</v>
      </c>
      <c r="F14" s="107" t="s">
        <v>21</v>
      </c>
      <c r="G14" s="107" t="s">
        <v>42</v>
      </c>
      <c r="H14" s="107" t="s">
        <v>35</v>
      </c>
      <c r="I14" s="107" t="s">
        <v>24</v>
      </c>
      <c r="J14" s="107" t="s">
        <v>34</v>
      </c>
      <c r="K14" s="107" t="s">
        <v>21</v>
      </c>
      <c r="L14" s="202" t="s">
        <v>21</v>
      </c>
      <c r="M14" s="107" t="s">
        <v>28</v>
      </c>
      <c r="N14" s="148" t="s">
        <v>34</v>
      </c>
      <c r="O14" s="107" t="s">
        <v>21</v>
      </c>
      <c r="P14" s="253" t="s">
        <v>41</v>
      </c>
      <c r="Q14" s="107" t="s">
        <v>42</v>
      </c>
      <c r="R14" s="107" t="s">
        <v>21</v>
      </c>
      <c r="S14" s="107" t="s">
        <v>28</v>
      </c>
      <c r="T14" s="107" t="s">
        <v>34</v>
      </c>
      <c r="U14" s="107" t="s">
        <v>21</v>
      </c>
      <c r="V14" s="107" t="s">
        <v>36</v>
      </c>
      <c r="W14" s="107" t="s">
        <v>24</v>
      </c>
      <c r="X14" s="107" t="s">
        <v>34</v>
      </c>
      <c r="Y14" s="107" t="s">
        <v>21</v>
      </c>
      <c r="Z14" s="127" t="s">
        <v>24</v>
      </c>
      <c r="AA14" s="127" t="s">
        <v>34</v>
      </c>
      <c r="AB14" s="107" t="s">
        <v>28</v>
      </c>
      <c r="AC14" s="107" t="s">
        <v>34</v>
      </c>
      <c r="AD14" s="143" t="s">
        <v>21</v>
      </c>
      <c r="AE14" s="107" t="s">
        <v>21</v>
      </c>
      <c r="AF14" s="107" t="s">
        <v>40</v>
      </c>
      <c r="AG14" s="107" t="s">
        <v>40</v>
      </c>
      <c r="AH14" s="202" t="s">
        <v>24</v>
      </c>
      <c r="AI14" s="99">
        <f t="shared" si="2"/>
        <v>9</v>
      </c>
      <c r="AJ14" s="100">
        <f t="shared" si="3"/>
        <v>1</v>
      </c>
      <c r="AK14" s="101">
        <f t="shared" si="4"/>
        <v>8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4</v>
      </c>
      <c r="AQ14" s="55">
        <f t="shared" si="8"/>
        <v>4</v>
      </c>
      <c r="AR14">
        <f t="shared" si="9"/>
        <v>1</v>
      </c>
      <c r="AS14" s="55">
        <f t="shared" si="14"/>
        <v>2</v>
      </c>
      <c r="AT14" s="55">
        <f t="shared" si="10"/>
        <v>2</v>
      </c>
      <c r="AU14" s="55">
        <f t="shared" si="11"/>
        <v>1</v>
      </c>
      <c r="AV14" s="55">
        <f t="shared" si="12"/>
        <v>1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36</v>
      </c>
      <c r="E15" s="107" t="s">
        <v>40</v>
      </c>
      <c r="F15" s="107" t="s">
        <v>21</v>
      </c>
      <c r="G15" s="107" t="s">
        <v>40</v>
      </c>
      <c r="H15" s="107" t="s">
        <v>28</v>
      </c>
      <c r="I15" s="107" t="s">
        <v>34</v>
      </c>
      <c r="J15" s="107" t="s">
        <v>21</v>
      </c>
      <c r="K15" s="202" t="s">
        <v>36</v>
      </c>
      <c r="L15" s="107" t="s">
        <v>21</v>
      </c>
      <c r="M15" s="202" t="s">
        <v>40</v>
      </c>
      <c r="N15" s="148" t="s">
        <v>42</v>
      </c>
      <c r="O15" s="202" t="s">
        <v>40</v>
      </c>
      <c r="P15" s="253" t="s">
        <v>170</v>
      </c>
      <c r="Q15" s="202" t="s">
        <v>34</v>
      </c>
      <c r="R15" s="143" t="s">
        <v>21</v>
      </c>
      <c r="S15" s="107" t="s">
        <v>41</v>
      </c>
      <c r="T15" s="107" t="s">
        <v>41</v>
      </c>
      <c r="U15" s="143" t="s">
        <v>21</v>
      </c>
      <c r="V15" s="107" t="s">
        <v>40</v>
      </c>
      <c r="W15" s="107" t="s">
        <v>28</v>
      </c>
      <c r="X15" s="107" t="s">
        <v>34</v>
      </c>
      <c r="Y15" s="107" t="s">
        <v>21</v>
      </c>
      <c r="Z15" s="107" t="s">
        <v>21</v>
      </c>
      <c r="AA15" s="107" t="s">
        <v>24</v>
      </c>
      <c r="AB15" s="107" t="s">
        <v>34</v>
      </c>
      <c r="AC15" s="107" t="s">
        <v>21</v>
      </c>
      <c r="AD15" s="107" t="s">
        <v>40</v>
      </c>
      <c r="AE15" s="202" t="s">
        <v>21</v>
      </c>
      <c r="AF15" s="107" t="s">
        <v>42</v>
      </c>
      <c r="AG15" s="107" t="s">
        <v>42</v>
      </c>
      <c r="AH15" s="107" t="s">
        <v>36</v>
      </c>
      <c r="AI15" s="99">
        <f t="shared" si="2"/>
        <v>9</v>
      </c>
      <c r="AJ15" s="100">
        <f t="shared" si="3"/>
        <v>0</v>
      </c>
      <c r="AK15" s="101">
        <v>4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1</v>
      </c>
      <c r="AQ15" s="55">
        <f t="shared" si="8"/>
        <v>2</v>
      </c>
      <c r="AR15">
        <f t="shared" si="9"/>
        <v>0</v>
      </c>
      <c r="AS15" s="55">
        <f t="shared" si="14"/>
        <v>6</v>
      </c>
      <c r="AT15" s="55">
        <f t="shared" si="10"/>
        <v>3</v>
      </c>
      <c r="AU15" s="55">
        <f t="shared" si="11"/>
        <v>2</v>
      </c>
      <c r="AV15" s="55">
        <f t="shared" si="12"/>
        <v>3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107" t="s">
        <v>21</v>
      </c>
      <c r="E16" s="107" t="s">
        <v>24</v>
      </c>
      <c r="F16" s="107" t="s">
        <v>34</v>
      </c>
      <c r="G16" s="107" t="s">
        <v>21</v>
      </c>
      <c r="H16" s="107" t="s">
        <v>41</v>
      </c>
      <c r="I16" s="107" t="s">
        <v>40</v>
      </c>
      <c r="J16" s="202" t="s">
        <v>24</v>
      </c>
      <c r="K16" s="202" t="s">
        <v>34</v>
      </c>
      <c r="L16" s="202" t="s">
        <v>24</v>
      </c>
      <c r="M16" s="202" t="s">
        <v>34</v>
      </c>
      <c r="N16" s="202" t="s">
        <v>21</v>
      </c>
      <c r="O16" s="107" t="s">
        <v>28</v>
      </c>
      <c r="P16" s="107" t="s">
        <v>34</v>
      </c>
      <c r="Q16" s="143" t="s">
        <v>21</v>
      </c>
      <c r="R16" s="107" t="s">
        <v>24</v>
      </c>
      <c r="S16" s="107" t="s">
        <v>34</v>
      </c>
      <c r="T16" s="107" t="s">
        <v>21</v>
      </c>
      <c r="U16" s="107" t="s">
        <v>28</v>
      </c>
      <c r="V16" s="107" t="s">
        <v>34</v>
      </c>
      <c r="W16" s="107" t="s">
        <v>21</v>
      </c>
      <c r="X16" s="202" t="s">
        <v>21</v>
      </c>
      <c r="Y16" s="107" t="s">
        <v>21</v>
      </c>
      <c r="Z16" s="107" t="s">
        <v>40</v>
      </c>
      <c r="AA16" s="107" t="s">
        <v>40</v>
      </c>
      <c r="AB16" s="107" t="s">
        <v>41</v>
      </c>
      <c r="AC16" s="107" t="s">
        <v>24</v>
      </c>
      <c r="AD16" s="107" t="s">
        <v>34</v>
      </c>
      <c r="AE16" s="107" t="s">
        <v>21</v>
      </c>
      <c r="AF16" s="107" t="s">
        <v>36</v>
      </c>
      <c r="AG16" s="107" t="s">
        <v>28</v>
      </c>
      <c r="AH16" s="107" t="s">
        <v>34</v>
      </c>
      <c r="AI16" s="99">
        <f t="shared" si="2"/>
        <v>9</v>
      </c>
      <c r="AJ16" s="100">
        <f t="shared" si="3"/>
        <v>0</v>
      </c>
      <c r="AK16" s="101">
        <f t="shared" si="4"/>
        <v>8</v>
      </c>
      <c r="AL16" s="104" t="s">
        <v>51</v>
      </c>
      <c r="AM16" s="103"/>
      <c r="AN16" s="55">
        <f t="shared" si="5"/>
        <v>0</v>
      </c>
      <c r="AO16" s="55">
        <f t="shared" si="6"/>
        <v>9</v>
      </c>
      <c r="AP16" s="55">
        <f t="shared" si="7"/>
        <v>5</v>
      </c>
      <c r="AQ16" s="55">
        <f t="shared" si="8"/>
        <v>3</v>
      </c>
      <c r="AR16">
        <f t="shared" si="9"/>
        <v>0</v>
      </c>
      <c r="AS16" s="55">
        <f t="shared" si="14"/>
        <v>3</v>
      </c>
      <c r="AT16" s="55">
        <f t="shared" si="10"/>
        <v>0</v>
      </c>
      <c r="AU16" s="55">
        <f t="shared" si="11"/>
        <v>2</v>
      </c>
      <c r="AV16" s="55">
        <f t="shared" si="12"/>
        <v>1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07" t="s">
        <v>34</v>
      </c>
      <c r="E17" s="107" t="s">
        <v>21</v>
      </c>
      <c r="F17" s="107" t="s">
        <v>36</v>
      </c>
      <c r="G17" s="107" t="s">
        <v>28</v>
      </c>
      <c r="H17" s="107" t="s">
        <v>34</v>
      </c>
      <c r="I17" s="143" t="s">
        <v>21</v>
      </c>
      <c r="J17" s="107" t="s">
        <v>40</v>
      </c>
      <c r="K17" s="202" t="s">
        <v>28</v>
      </c>
      <c r="L17" s="202" t="s">
        <v>34</v>
      </c>
      <c r="M17" s="107" t="s">
        <v>21</v>
      </c>
      <c r="N17" s="202" t="s">
        <v>36</v>
      </c>
      <c r="O17" s="107" t="s">
        <v>36</v>
      </c>
      <c r="P17" s="107" t="s">
        <v>28</v>
      </c>
      <c r="Q17" s="107" t="s">
        <v>34</v>
      </c>
      <c r="R17" s="143" t="s">
        <v>21</v>
      </c>
      <c r="S17" s="202" t="s">
        <v>21</v>
      </c>
      <c r="T17" s="107" t="s">
        <v>42</v>
      </c>
      <c r="U17" s="107" t="s">
        <v>41</v>
      </c>
      <c r="V17" s="107" t="s">
        <v>21</v>
      </c>
      <c r="W17" s="107" t="s">
        <v>42</v>
      </c>
      <c r="X17" s="107" t="s">
        <v>40</v>
      </c>
      <c r="Y17" s="107" t="s">
        <v>28</v>
      </c>
      <c r="Z17" s="107" t="s">
        <v>34</v>
      </c>
      <c r="AA17" s="107" t="s">
        <v>21</v>
      </c>
      <c r="AB17" s="107" t="s">
        <v>40</v>
      </c>
      <c r="AC17" s="107" t="s">
        <v>28</v>
      </c>
      <c r="AD17" s="107" t="s">
        <v>34</v>
      </c>
      <c r="AE17" s="107" t="s">
        <v>21</v>
      </c>
      <c r="AF17" s="202" t="s">
        <v>21</v>
      </c>
      <c r="AG17" s="202" t="s">
        <v>24</v>
      </c>
      <c r="AH17" s="202" t="s">
        <v>34</v>
      </c>
      <c r="AI17" s="99">
        <f t="shared" si="2"/>
        <v>9</v>
      </c>
      <c r="AJ17" s="100">
        <f t="shared" si="3"/>
        <v>0</v>
      </c>
      <c r="AK17" s="101">
        <f t="shared" si="4"/>
        <v>6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1</v>
      </c>
      <c r="AQ17" s="55">
        <f t="shared" si="8"/>
        <v>5</v>
      </c>
      <c r="AR17">
        <f t="shared" si="9"/>
        <v>0</v>
      </c>
      <c r="AS17" s="55">
        <f t="shared" si="14"/>
        <v>3</v>
      </c>
      <c r="AT17" s="55">
        <f t="shared" si="10"/>
        <v>2</v>
      </c>
      <c r="AU17" s="55">
        <f t="shared" si="11"/>
        <v>1</v>
      </c>
      <c r="AV17" s="55">
        <f t="shared" si="12"/>
        <v>3</v>
      </c>
      <c r="AW17" s="55">
        <f t="shared" si="1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107" t="s">
        <v>34</v>
      </c>
      <c r="E18" s="107" t="s">
        <v>21</v>
      </c>
      <c r="F18" s="107" t="s">
        <v>40</v>
      </c>
      <c r="G18" s="107" t="s">
        <v>24</v>
      </c>
      <c r="H18" s="107" t="s">
        <v>34</v>
      </c>
      <c r="I18" s="143" t="s">
        <v>21</v>
      </c>
      <c r="J18" s="107" t="s">
        <v>36</v>
      </c>
      <c r="K18" s="202" t="s">
        <v>40</v>
      </c>
      <c r="L18" s="107" t="s">
        <v>28</v>
      </c>
      <c r="M18" s="107" t="s">
        <v>34</v>
      </c>
      <c r="N18" s="148" t="s">
        <v>24</v>
      </c>
      <c r="O18" s="107" t="s">
        <v>34</v>
      </c>
      <c r="P18" s="143" t="s">
        <v>21</v>
      </c>
      <c r="Q18" s="202" t="s">
        <v>21</v>
      </c>
      <c r="R18" s="143" t="s">
        <v>35</v>
      </c>
      <c r="S18" s="107" t="s">
        <v>40</v>
      </c>
      <c r="T18" s="107" t="s">
        <v>24</v>
      </c>
      <c r="U18" s="107" t="s">
        <v>34</v>
      </c>
      <c r="V18" s="107" t="s">
        <v>21</v>
      </c>
      <c r="W18" s="107" t="s">
        <v>41</v>
      </c>
      <c r="X18" s="107" t="s">
        <v>21</v>
      </c>
      <c r="Y18" s="107" t="s">
        <v>24</v>
      </c>
      <c r="Z18" s="107" t="s">
        <v>34</v>
      </c>
      <c r="AA18" s="107" t="s">
        <v>28</v>
      </c>
      <c r="AB18" s="107" t="s">
        <v>34</v>
      </c>
      <c r="AC18" s="143" t="s">
        <v>21</v>
      </c>
      <c r="AD18" s="143" t="s">
        <v>21</v>
      </c>
      <c r="AE18" s="107" t="s">
        <v>36</v>
      </c>
      <c r="AF18" s="107" t="s">
        <v>28</v>
      </c>
      <c r="AG18" s="107" t="s">
        <v>34</v>
      </c>
      <c r="AH18" s="107" t="s">
        <v>21</v>
      </c>
      <c r="AI18" s="99">
        <f t="shared" ref="AI18:AI20" si="15">SUM(AO18)</f>
        <v>9</v>
      </c>
      <c r="AJ18" s="100">
        <f t="shared" si="3"/>
        <v>1</v>
      </c>
      <c r="AK18" s="101">
        <f t="shared" si="4"/>
        <v>7</v>
      </c>
      <c r="AL18" s="104" t="s">
        <v>48</v>
      </c>
      <c r="AM18" s="98"/>
      <c r="AN18" s="55">
        <f t="shared" si="5"/>
        <v>0</v>
      </c>
      <c r="AO18" s="55">
        <f t="shared" si="6"/>
        <v>9</v>
      </c>
      <c r="AP18" s="55">
        <f t="shared" si="7"/>
        <v>4</v>
      </c>
      <c r="AQ18" s="55">
        <f t="shared" si="8"/>
        <v>3</v>
      </c>
      <c r="AR18">
        <f t="shared" si="9"/>
        <v>1</v>
      </c>
      <c r="AS18" s="55">
        <f t="shared" si="14"/>
        <v>3</v>
      </c>
      <c r="AT18" s="55">
        <f t="shared" si="10"/>
        <v>0</v>
      </c>
      <c r="AU18" s="55">
        <f t="shared" si="11"/>
        <v>1</v>
      </c>
      <c r="AV18" s="55">
        <f t="shared" si="12"/>
        <v>2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07" t="s">
        <v>42</v>
      </c>
      <c r="E19" s="107" t="s">
        <v>28</v>
      </c>
      <c r="F19" s="107" t="s">
        <v>34</v>
      </c>
      <c r="G19" s="107" t="s">
        <v>21</v>
      </c>
      <c r="H19" s="107" t="s">
        <v>40</v>
      </c>
      <c r="I19" s="107" t="s">
        <v>28</v>
      </c>
      <c r="J19" s="107" t="s">
        <v>34</v>
      </c>
      <c r="K19" s="107" t="s">
        <v>21</v>
      </c>
      <c r="L19" s="107" t="s">
        <v>42</v>
      </c>
      <c r="M19" s="107" t="s">
        <v>24</v>
      </c>
      <c r="N19" s="148" t="s">
        <v>34</v>
      </c>
      <c r="O19" s="143" t="s">
        <v>21</v>
      </c>
      <c r="P19" s="143" t="s">
        <v>21</v>
      </c>
      <c r="Q19" s="107" t="s">
        <v>41</v>
      </c>
      <c r="R19" s="107" t="s">
        <v>28</v>
      </c>
      <c r="S19" s="107" t="s">
        <v>34</v>
      </c>
      <c r="T19" s="107" t="s">
        <v>21</v>
      </c>
      <c r="U19" s="107" t="s">
        <v>42</v>
      </c>
      <c r="V19" s="107" t="s">
        <v>21</v>
      </c>
      <c r="W19" s="107" t="s">
        <v>40</v>
      </c>
      <c r="X19" s="107" t="s">
        <v>24</v>
      </c>
      <c r="Y19" s="107" t="s">
        <v>34</v>
      </c>
      <c r="Z19" s="107" t="s">
        <v>21</v>
      </c>
      <c r="AA19" s="143" t="s">
        <v>21</v>
      </c>
      <c r="AB19" s="107" t="s">
        <v>42</v>
      </c>
      <c r="AC19" s="107" t="s">
        <v>36</v>
      </c>
      <c r="AD19" s="107" t="s">
        <v>42</v>
      </c>
      <c r="AE19" s="107" t="s">
        <v>28</v>
      </c>
      <c r="AF19" s="107" t="s">
        <v>34</v>
      </c>
      <c r="AG19" s="107" t="s">
        <v>21</v>
      </c>
      <c r="AH19" s="107" t="s">
        <v>40</v>
      </c>
      <c r="AI19" s="99">
        <f t="shared" si="15"/>
        <v>9</v>
      </c>
      <c r="AJ19" s="100">
        <f t="shared" si="3"/>
        <v>0</v>
      </c>
      <c r="AK19" s="101">
        <f t="shared" si="4"/>
        <v>6</v>
      </c>
      <c r="AL19" s="104" t="s">
        <v>48</v>
      </c>
      <c r="AN19" s="55">
        <f t="shared" si="5"/>
        <v>0</v>
      </c>
      <c r="AO19" s="55">
        <f t="shared" si="6"/>
        <v>9</v>
      </c>
      <c r="AP19" s="55">
        <f t="shared" si="7"/>
        <v>2</v>
      </c>
      <c r="AQ19" s="55">
        <f t="shared" si="8"/>
        <v>4</v>
      </c>
      <c r="AR19">
        <f t="shared" si="9"/>
        <v>0</v>
      </c>
      <c r="AS19" s="55">
        <f t="shared" si="14"/>
        <v>3</v>
      </c>
      <c r="AT19" s="55">
        <f t="shared" si="10"/>
        <v>5</v>
      </c>
      <c r="AU19" s="55">
        <f t="shared" si="11"/>
        <v>1</v>
      </c>
      <c r="AV19" s="55">
        <f t="shared" si="12"/>
        <v>1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107" t="s">
        <v>40</v>
      </c>
      <c r="E20" s="107" t="s">
        <v>36</v>
      </c>
      <c r="F20" s="107" t="s">
        <v>24</v>
      </c>
      <c r="G20" s="107" t="s">
        <v>34</v>
      </c>
      <c r="H20" s="107" t="s">
        <v>21</v>
      </c>
      <c r="I20" s="107" t="s">
        <v>42</v>
      </c>
      <c r="J20" s="253" t="s">
        <v>202</v>
      </c>
      <c r="K20" s="253" t="s">
        <v>202</v>
      </c>
      <c r="L20" s="253" t="s">
        <v>202</v>
      </c>
      <c r="M20" s="107" t="s">
        <v>21</v>
      </c>
      <c r="N20" s="148" t="s">
        <v>21</v>
      </c>
      <c r="O20" s="202" t="s">
        <v>24</v>
      </c>
      <c r="P20" s="253" t="s">
        <v>217</v>
      </c>
      <c r="Q20" s="202" t="s">
        <v>21</v>
      </c>
      <c r="R20" s="202" t="s">
        <v>41</v>
      </c>
      <c r="S20" s="202" t="s">
        <v>42</v>
      </c>
      <c r="T20" s="107" t="s">
        <v>21</v>
      </c>
      <c r="U20" s="107" t="s">
        <v>24</v>
      </c>
      <c r="V20" s="107" t="s">
        <v>34</v>
      </c>
      <c r="W20" s="107" t="s">
        <v>21</v>
      </c>
      <c r="X20" s="202" t="s">
        <v>42</v>
      </c>
      <c r="Y20" s="202" t="s">
        <v>42</v>
      </c>
      <c r="Z20" s="127" t="s">
        <v>28</v>
      </c>
      <c r="AA20" s="127" t="s">
        <v>34</v>
      </c>
      <c r="AB20" s="107" t="s">
        <v>21</v>
      </c>
      <c r="AC20" s="107" t="s">
        <v>42</v>
      </c>
      <c r="AD20" s="107" t="s">
        <v>36</v>
      </c>
      <c r="AE20" s="107" t="s">
        <v>40</v>
      </c>
      <c r="AF20" s="107" t="s">
        <v>21</v>
      </c>
      <c r="AG20" s="107" t="s">
        <v>21</v>
      </c>
      <c r="AH20" s="202" t="s">
        <v>28</v>
      </c>
      <c r="AI20" s="99">
        <f t="shared" si="15"/>
        <v>9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3</v>
      </c>
      <c r="AQ20" s="55">
        <f t="shared" si="8"/>
        <v>2</v>
      </c>
      <c r="AR20">
        <f t="shared" si="9"/>
        <v>0</v>
      </c>
      <c r="AS20" s="55">
        <f t="shared" si="14"/>
        <v>2</v>
      </c>
      <c r="AT20" s="55">
        <f t="shared" si="10"/>
        <v>5</v>
      </c>
      <c r="AU20" s="55">
        <f t="shared" si="11"/>
        <v>1</v>
      </c>
      <c r="AV20" s="55">
        <f t="shared" si="12"/>
        <v>2</v>
      </c>
      <c r="AW20" s="55">
        <f t="shared" si="13"/>
        <v>0</v>
      </c>
    </row>
    <row r="21" spans="1:49" ht="16" customHeight="1">
      <c r="A21" s="36"/>
      <c r="B21" s="37"/>
      <c r="C21" s="39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48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99"/>
      <c r="AJ21" s="100"/>
      <c r="AK21" s="101"/>
      <c r="AL21" s="104"/>
      <c r="AM21" s="98"/>
      <c r="AN21" s="55"/>
      <c r="AO21" s="55"/>
      <c r="AP21" s="55"/>
      <c r="AQ21" s="55"/>
      <c r="AS21" s="55"/>
      <c r="AT21" s="55"/>
      <c r="AU21" s="55"/>
      <c r="AV21" s="55"/>
      <c r="AW21" s="55"/>
    </row>
    <row r="22" spans="1:49" ht="16" customHeight="1">
      <c r="A22" s="36" t="s">
        <v>31</v>
      </c>
      <c r="B22" s="37" t="s">
        <v>210</v>
      </c>
      <c r="C22" s="39" t="s">
        <v>78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48"/>
      <c r="O22" s="107"/>
      <c r="P22" s="107"/>
      <c r="Q22" s="107" t="s">
        <v>24</v>
      </c>
      <c r="R22" s="107" t="s">
        <v>34</v>
      </c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>
        <f>SUM(AO22)</f>
        <v>0</v>
      </c>
      <c r="AJ22" s="100">
        <f t="shared" si="3"/>
        <v>0</v>
      </c>
      <c r="AK22" s="101">
        <f t="shared" si="4"/>
        <v>1</v>
      </c>
      <c r="AL22" s="104" t="s">
        <v>38</v>
      </c>
      <c r="AM22" s="98"/>
      <c r="AN22" s="55"/>
      <c r="AO22" s="55">
        <f t="shared" si="6"/>
        <v>0</v>
      </c>
      <c r="AP22" s="55">
        <f t="shared" si="7"/>
        <v>1</v>
      </c>
      <c r="AQ22" s="55">
        <f t="shared" si="8"/>
        <v>0</v>
      </c>
      <c r="AR22">
        <f t="shared" si="9"/>
        <v>0</v>
      </c>
      <c r="AS22" s="55">
        <f t="shared" si="14"/>
        <v>0</v>
      </c>
      <c r="AT22" s="55">
        <f t="shared" si="10"/>
        <v>0</v>
      </c>
      <c r="AU22" s="55">
        <f t="shared" si="11"/>
        <v>0</v>
      </c>
      <c r="AV22" s="55">
        <f t="shared" si="12"/>
        <v>0</v>
      </c>
      <c r="AW22" s="55">
        <f t="shared" si="13"/>
        <v>0</v>
      </c>
    </row>
    <row r="23" spans="1:49" ht="16" customHeight="1">
      <c r="A23" s="36"/>
      <c r="B23" s="37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48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99">
        <f>SUM(AO23)</f>
        <v>0</v>
      </c>
      <c r="AJ23" s="100">
        <f t="shared" si="3"/>
        <v>0</v>
      </c>
      <c r="AK23" s="101">
        <f t="shared" si="4"/>
        <v>0</v>
      </c>
      <c r="AL23" s="104"/>
      <c r="AM23" s="98"/>
      <c r="AN23" s="55">
        <f t="shared" si="5"/>
        <v>0</v>
      </c>
      <c r="AO23" s="55">
        <f t="shared" si="6"/>
        <v>0</v>
      </c>
      <c r="AP23" s="55">
        <f t="shared" si="7"/>
        <v>0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19" t="s">
        <v>31</v>
      </c>
      <c r="B24" s="20" t="s">
        <v>32</v>
      </c>
      <c r="C24" s="21" t="s">
        <v>195</v>
      </c>
      <c r="D24" s="45" t="s">
        <v>211</v>
      </c>
      <c r="E24" s="201"/>
      <c r="F24" s="143"/>
      <c r="G24" s="143"/>
      <c r="H24" s="143"/>
      <c r="I24" s="201"/>
      <c r="J24" s="201"/>
      <c r="K24" s="201"/>
      <c r="L24" s="201"/>
      <c r="M24" s="201"/>
      <c r="N24" s="21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99">
        <f>SUM(AO26)</f>
        <v>0</v>
      </c>
      <c r="AJ24" s="100">
        <f t="shared" si="3"/>
        <v>0</v>
      </c>
      <c r="AK24" s="101">
        <f>SUM(AP26:AQ26)</f>
        <v>0</v>
      </c>
      <c r="AL24" s="228"/>
      <c r="AM24" s="98"/>
      <c r="AN24" s="55"/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</row>
    <row r="25" spans="1:49" ht="16" customHeight="1">
      <c r="A25" s="1258" t="s">
        <v>62</v>
      </c>
      <c r="B25" s="1258"/>
      <c r="C25" s="1258"/>
      <c r="D25" s="4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67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67"/>
      <c r="AE25" s="89"/>
      <c r="AF25" s="46"/>
      <c r="AG25" s="106"/>
      <c r="AH25" s="107"/>
      <c r="AI25" s="108"/>
      <c r="AJ25" s="109"/>
      <c r="AK25" s="110"/>
      <c r="AL25" s="111"/>
      <c r="AM25" s="98"/>
      <c r="AN25" s="55">
        <f>COUNTIF(D24:AH24,"日")</f>
        <v>0</v>
      </c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4">
      <c r="A26" s="1259" t="s">
        <v>63</v>
      </c>
      <c r="B26" s="1259"/>
      <c r="C26" s="49"/>
      <c r="D26" s="1292"/>
      <c r="E26" s="1290"/>
      <c r="F26" s="1290"/>
      <c r="G26" s="1311"/>
      <c r="H26" s="1344"/>
      <c r="I26" s="1290" t="s">
        <v>163</v>
      </c>
      <c r="J26" s="1290"/>
      <c r="K26" s="1290" t="s">
        <v>164</v>
      </c>
      <c r="L26" s="1290" t="s">
        <v>67</v>
      </c>
      <c r="M26" s="1290"/>
      <c r="N26" s="1311"/>
      <c r="O26" s="1290"/>
      <c r="P26" s="1290"/>
      <c r="Q26" s="1311"/>
      <c r="R26" s="1290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349"/>
      <c r="AD26" s="1290"/>
      <c r="AE26" s="1290"/>
      <c r="AF26" s="1311"/>
      <c r="AG26" s="1312"/>
      <c r="AH26" s="1286" t="s">
        <v>182</v>
      </c>
      <c r="AI26" s="1333"/>
      <c r="AJ26" s="1334"/>
      <c r="AK26" s="1334"/>
      <c r="AL26" s="1335"/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/>
      <c r="B27" s="1259"/>
      <c r="C27" s="49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313"/>
      <c r="AH27" s="1287"/>
      <c r="AI27" s="1336"/>
      <c r="AJ27" s="1337"/>
      <c r="AK27" s="1337"/>
      <c r="AL27" s="1338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21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50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</row>
    <row r="30" spans="1:49" ht="14">
      <c r="A30" s="1259"/>
      <c r="B30" s="1259"/>
      <c r="C30" s="5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2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4"/>
      <c r="AH31" s="1288"/>
      <c r="AI31" s="1339"/>
      <c r="AJ31" s="1340"/>
      <c r="AK31" s="1340"/>
      <c r="AL31" s="1341"/>
    </row>
    <row r="32" spans="1:49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9" ht="14">
      <c r="C33" s="54">
        <v>0.27083333333333298</v>
      </c>
      <c r="D33" s="55">
        <f t="shared" ref="D33:AH33" si="16">COUNTIF(D7:D23,"6：30")</f>
        <v>0</v>
      </c>
      <c r="E33" s="55">
        <f t="shared" si="16"/>
        <v>0</v>
      </c>
      <c r="F33" s="55">
        <f t="shared" si="16"/>
        <v>0</v>
      </c>
      <c r="G33" s="55">
        <f t="shared" si="16"/>
        <v>0</v>
      </c>
      <c r="H33" s="55">
        <f t="shared" si="16"/>
        <v>0</v>
      </c>
      <c r="I33" s="55">
        <f t="shared" si="16"/>
        <v>0</v>
      </c>
      <c r="J33" s="55">
        <f t="shared" si="16"/>
        <v>0</v>
      </c>
      <c r="K33" s="55">
        <f t="shared" si="16"/>
        <v>0</v>
      </c>
      <c r="L33" s="55">
        <f t="shared" si="16"/>
        <v>0</v>
      </c>
      <c r="M33" s="55">
        <f t="shared" si="16"/>
        <v>0</v>
      </c>
      <c r="N33" s="55">
        <f t="shared" si="16"/>
        <v>0</v>
      </c>
      <c r="O33" s="55">
        <f t="shared" si="16"/>
        <v>0</v>
      </c>
      <c r="P33" s="55">
        <f t="shared" si="16"/>
        <v>0</v>
      </c>
      <c r="Q33" s="55">
        <f t="shared" si="16"/>
        <v>0</v>
      </c>
      <c r="R33" s="55">
        <f t="shared" si="16"/>
        <v>0</v>
      </c>
      <c r="S33" s="55">
        <f t="shared" si="16"/>
        <v>0</v>
      </c>
      <c r="T33" s="55">
        <f t="shared" si="16"/>
        <v>0</v>
      </c>
      <c r="U33" s="55">
        <f t="shared" si="16"/>
        <v>0</v>
      </c>
      <c r="V33" s="55">
        <f t="shared" si="16"/>
        <v>0</v>
      </c>
      <c r="W33" s="55">
        <f t="shared" si="16"/>
        <v>0</v>
      </c>
      <c r="X33" s="55">
        <f t="shared" si="16"/>
        <v>0</v>
      </c>
      <c r="Y33" s="55">
        <f t="shared" si="16"/>
        <v>0</v>
      </c>
      <c r="Z33" s="55">
        <f t="shared" si="16"/>
        <v>0</v>
      </c>
      <c r="AA33" s="55">
        <f t="shared" si="16"/>
        <v>0</v>
      </c>
      <c r="AB33" s="55">
        <f t="shared" si="16"/>
        <v>0</v>
      </c>
      <c r="AC33" s="55">
        <f t="shared" si="16"/>
        <v>0</v>
      </c>
      <c r="AD33" s="55">
        <f t="shared" si="16"/>
        <v>0</v>
      </c>
      <c r="AE33" s="55">
        <f t="shared" si="16"/>
        <v>0</v>
      </c>
      <c r="AF33" s="55">
        <f t="shared" si="16"/>
        <v>0</v>
      </c>
      <c r="AG33" s="55">
        <f t="shared" si="16"/>
        <v>0</v>
      </c>
      <c r="AH33" s="55">
        <f t="shared" si="16"/>
        <v>0</v>
      </c>
    </row>
    <row r="34" spans="1:49" ht="14">
      <c r="C34" s="54">
        <v>0.41666666666666702</v>
      </c>
      <c r="D34" s="55">
        <f t="shared" ref="D34:AH34" si="17">COUNTIF(D8:D24,"10:00")</f>
        <v>0</v>
      </c>
      <c r="E34" s="55">
        <f t="shared" si="17"/>
        <v>0</v>
      </c>
      <c r="F34" s="55">
        <f t="shared" si="17"/>
        <v>0</v>
      </c>
      <c r="G34" s="55">
        <f t="shared" si="17"/>
        <v>0</v>
      </c>
      <c r="H34" s="55">
        <f t="shared" si="17"/>
        <v>0</v>
      </c>
      <c r="I34" s="55">
        <f t="shared" si="17"/>
        <v>0</v>
      </c>
      <c r="J34" s="55">
        <f t="shared" si="17"/>
        <v>0</v>
      </c>
      <c r="K34" s="55">
        <f t="shared" si="17"/>
        <v>0</v>
      </c>
      <c r="L34" s="55">
        <f t="shared" si="17"/>
        <v>0</v>
      </c>
      <c r="M34" s="55">
        <f t="shared" si="17"/>
        <v>0</v>
      </c>
      <c r="N34" s="55">
        <f t="shared" si="17"/>
        <v>0</v>
      </c>
      <c r="O34" s="55">
        <f t="shared" si="17"/>
        <v>0</v>
      </c>
      <c r="P34" s="55">
        <f t="shared" si="17"/>
        <v>0</v>
      </c>
      <c r="Q34" s="55">
        <f t="shared" si="17"/>
        <v>0</v>
      </c>
      <c r="R34" s="55">
        <f t="shared" si="17"/>
        <v>0</v>
      </c>
      <c r="S34" s="55">
        <f t="shared" si="17"/>
        <v>0</v>
      </c>
      <c r="T34" s="55">
        <f t="shared" si="17"/>
        <v>0</v>
      </c>
      <c r="U34" s="55">
        <f t="shared" si="17"/>
        <v>0</v>
      </c>
      <c r="V34" s="55">
        <f t="shared" si="17"/>
        <v>0</v>
      </c>
      <c r="W34" s="55">
        <f t="shared" si="17"/>
        <v>0</v>
      </c>
      <c r="X34" s="55">
        <f t="shared" si="17"/>
        <v>0</v>
      </c>
      <c r="Y34" s="55">
        <f t="shared" si="17"/>
        <v>0</v>
      </c>
      <c r="Z34" s="55">
        <f t="shared" si="17"/>
        <v>0</v>
      </c>
      <c r="AA34" s="55">
        <f t="shared" si="17"/>
        <v>0</v>
      </c>
      <c r="AB34" s="55">
        <f t="shared" si="17"/>
        <v>0</v>
      </c>
      <c r="AC34" s="55">
        <f t="shared" si="17"/>
        <v>0</v>
      </c>
      <c r="AD34" s="55">
        <f t="shared" si="17"/>
        <v>0</v>
      </c>
      <c r="AE34" s="55">
        <f t="shared" si="17"/>
        <v>0</v>
      </c>
      <c r="AF34" s="55">
        <f t="shared" si="17"/>
        <v>0</v>
      </c>
      <c r="AG34" s="55">
        <f t="shared" si="17"/>
        <v>0</v>
      </c>
      <c r="AH34" s="55">
        <f t="shared" si="17"/>
        <v>0</v>
      </c>
    </row>
    <row r="35" spans="1:49" ht="14">
      <c r="C35" t="s">
        <v>69</v>
      </c>
      <c r="D35" s="55">
        <f t="shared" ref="D35:AH35" si="18">COUNTIF(D8:D25,"2早")</f>
        <v>1</v>
      </c>
      <c r="E35" s="55">
        <f t="shared" si="18"/>
        <v>1</v>
      </c>
      <c r="F35" s="55">
        <f t="shared" si="18"/>
        <v>1</v>
      </c>
      <c r="G35" s="55">
        <f t="shared" si="18"/>
        <v>1</v>
      </c>
      <c r="H35" s="55">
        <f t="shared" si="18"/>
        <v>1</v>
      </c>
      <c r="I35" s="55">
        <f t="shared" si="18"/>
        <v>1</v>
      </c>
      <c r="J35" s="55">
        <f t="shared" si="18"/>
        <v>1</v>
      </c>
      <c r="K35" s="55">
        <f t="shared" si="18"/>
        <v>1</v>
      </c>
      <c r="L35" s="55">
        <f t="shared" si="18"/>
        <v>1</v>
      </c>
      <c r="M35" s="55">
        <f t="shared" si="18"/>
        <v>1</v>
      </c>
      <c r="N35" s="55">
        <f t="shared" si="18"/>
        <v>1</v>
      </c>
      <c r="O35" s="55">
        <f t="shared" si="18"/>
        <v>1</v>
      </c>
      <c r="P35" s="55">
        <f t="shared" si="18"/>
        <v>1</v>
      </c>
      <c r="Q35" s="55">
        <f t="shared" si="18"/>
        <v>1</v>
      </c>
      <c r="R35" s="55">
        <f t="shared" si="18"/>
        <v>1</v>
      </c>
      <c r="S35" s="55">
        <f t="shared" si="18"/>
        <v>1</v>
      </c>
      <c r="T35" s="55">
        <f t="shared" si="18"/>
        <v>1</v>
      </c>
      <c r="U35" s="55">
        <f t="shared" si="18"/>
        <v>1</v>
      </c>
      <c r="V35" s="55">
        <f t="shared" si="18"/>
        <v>1</v>
      </c>
      <c r="W35" s="55">
        <f t="shared" si="18"/>
        <v>1</v>
      </c>
      <c r="X35" s="55">
        <f t="shared" si="18"/>
        <v>1</v>
      </c>
      <c r="Y35" s="55">
        <f t="shared" si="18"/>
        <v>1</v>
      </c>
      <c r="Z35" s="55">
        <f t="shared" si="18"/>
        <v>1</v>
      </c>
      <c r="AA35" s="55">
        <f t="shared" si="18"/>
        <v>1</v>
      </c>
      <c r="AB35" s="55">
        <f t="shared" si="18"/>
        <v>1</v>
      </c>
      <c r="AC35" s="55">
        <f t="shared" si="18"/>
        <v>1</v>
      </c>
      <c r="AD35" s="55">
        <f t="shared" si="18"/>
        <v>1</v>
      </c>
      <c r="AE35" s="55">
        <f t="shared" si="18"/>
        <v>1</v>
      </c>
      <c r="AF35" s="55">
        <f t="shared" si="18"/>
        <v>1</v>
      </c>
      <c r="AG35" s="55">
        <f t="shared" si="18"/>
        <v>1</v>
      </c>
      <c r="AH35" s="55">
        <f t="shared" si="18"/>
        <v>1</v>
      </c>
    </row>
    <row r="36" spans="1:49" ht="14">
      <c r="C36" t="s">
        <v>42</v>
      </c>
      <c r="D36" s="55">
        <f t="shared" ref="D36:AH36" si="19">COUNTIF(D8:D24,"2オ")</f>
        <v>1</v>
      </c>
      <c r="E36" s="55">
        <f t="shared" si="19"/>
        <v>1</v>
      </c>
      <c r="F36" s="55">
        <f t="shared" si="19"/>
        <v>1</v>
      </c>
      <c r="G36" s="55">
        <f t="shared" si="19"/>
        <v>1</v>
      </c>
      <c r="H36" s="55">
        <f t="shared" si="19"/>
        <v>1</v>
      </c>
      <c r="I36" s="55">
        <f t="shared" si="19"/>
        <v>1</v>
      </c>
      <c r="J36" s="55">
        <f t="shared" si="19"/>
        <v>1</v>
      </c>
      <c r="K36" s="55">
        <f t="shared" si="19"/>
        <v>1</v>
      </c>
      <c r="L36" s="55">
        <f t="shared" si="19"/>
        <v>1</v>
      </c>
      <c r="M36" s="55">
        <f t="shared" si="19"/>
        <v>1</v>
      </c>
      <c r="N36" s="55">
        <f t="shared" si="19"/>
        <v>1</v>
      </c>
      <c r="O36" s="55">
        <f t="shared" si="19"/>
        <v>1</v>
      </c>
      <c r="P36" s="55">
        <f t="shared" si="19"/>
        <v>1</v>
      </c>
      <c r="Q36" s="55">
        <f t="shared" si="19"/>
        <v>1</v>
      </c>
      <c r="R36" s="55">
        <f t="shared" si="19"/>
        <v>1</v>
      </c>
      <c r="S36" s="55">
        <f t="shared" si="19"/>
        <v>1</v>
      </c>
      <c r="T36" s="55">
        <f t="shared" si="19"/>
        <v>1</v>
      </c>
      <c r="U36" s="55">
        <f t="shared" si="19"/>
        <v>1</v>
      </c>
      <c r="V36" s="55">
        <f t="shared" si="19"/>
        <v>1</v>
      </c>
      <c r="W36" s="55">
        <f t="shared" si="19"/>
        <v>1</v>
      </c>
      <c r="X36" s="55">
        <f t="shared" si="19"/>
        <v>1</v>
      </c>
      <c r="Y36" s="55">
        <f t="shared" si="19"/>
        <v>1</v>
      </c>
      <c r="Z36" s="55">
        <f t="shared" si="19"/>
        <v>1</v>
      </c>
      <c r="AA36" s="55">
        <f t="shared" si="19"/>
        <v>1</v>
      </c>
      <c r="AB36" s="55">
        <f t="shared" si="19"/>
        <v>1</v>
      </c>
      <c r="AC36" s="55">
        <f t="shared" si="19"/>
        <v>1</v>
      </c>
      <c r="AD36" s="55">
        <f t="shared" si="19"/>
        <v>1</v>
      </c>
      <c r="AE36" s="55">
        <f t="shared" si="19"/>
        <v>1</v>
      </c>
      <c r="AF36" s="55">
        <f t="shared" si="19"/>
        <v>1</v>
      </c>
      <c r="AG36" s="55">
        <f t="shared" si="19"/>
        <v>1</v>
      </c>
      <c r="AH36" s="55">
        <f t="shared" si="19"/>
        <v>1</v>
      </c>
    </row>
    <row r="37" spans="1:49" ht="14">
      <c r="A37" s="1"/>
      <c r="B37" s="1"/>
      <c r="C37" s="1" t="s">
        <v>24</v>
      </c>
      <c r="D37" s="55">
        <f t="shared" ref="D37:AH37" si="20">COUNTIF(D8:D24,"2－")</f>
        <v>1</v>
      </c>
      <c r="E37" s="55">
        <f t="shared" si="20"/>
        <v>1</v>
      </c>
      <c r="F37" s="55">
        <f t="shared" si="20"/>
        <v>1</v>
      </c>
      <c r="G37" s="55">
        <f t="shared" si="20"/>
        <v>1</v>
      </c>
      <c r="H37" s="55">
        <f t="shared" si="20"/>
        <v>1</v>
      </c>
      <c r="I37" s="55">
        <f t="shared" si="20"/>
        <v>1</v>
      </c>
      <c r="J37" s="55">
        <f t="shared" si="20"/>
        <v>1</v>
      </c>
      <c r="K37" s="55">
        <f t="shared" si="20"/>
        <v>1</v>
      </c>
      <c r="L37" s="55">
        <f t="shared" si="20"/>
        <v>1</v>
      </c>
      <c r="M37" s="55">
        <f t="shared" si="20"/>
        <v>1</v>
      </c>
      <c r="N37" s="55">
        <f t="shared" si="20"/>
        <v>1</v>
      </c>
      <c r="O37" s="55">
        <f t="shared" si="20"/>
        <v>1</v>
      </c>
      <c r="P37" s="55">
        <f t="shared" si="20"/>
        <v>0</v>
      </c>
      <c r="Q37" s="55">
        <f t="shared" si="20"/>
        <v>1</v>
      </c>
      <c r="R37" s="55">
        <f t="shared" si="20"/>
        <v>1</v>
      </c>
      <c r="S37" s="55">
        <f t="shared" si="20"/>
        <v>1</v>
      </c>
      <c r="T37" s="55">
        <f t="shared" si="20"/>
        <v>1</v>
      </c>
      <c r="U37" s="55">
        <f t="shared" si="20"/>
        <v>1</v>
      </c>
      <c r="V37" s="55">
        <f t="shared" si="20"/>
        <v>1</v>
      </c>
      <c r="W37" s="55">
        <f t="shared" si="20"/>
        <v>1</v>
      </c>
      <c r="X37" s="55">
        <f t="shared" si="20"/>
        <v>1</v>
      </c>
      <c r="Y37" s="55">
        <f t="shared" si="20"/>
        <v>1</v>
      </c>
      <c r="Z37" s="55">
        <f t="shared" si="20"/>
        <v>1</v>
      </c>
      <c r="AA37" s="55">
        <f t="shared" si="20"/>
        <v>1</v>
      </c>
      <c r="AB37" s="55">
        <f t="shared" si="20"/>
        <v>1</v>
      </c>
      <c r="AC37" s="55">
        <f t="shared" si="20"/>
        <v>1</v>
      </c>
      <c r="AD37" s="55">
        <f t="shared" si="20"/>
        <v>1</v>
      </c>
      <c r="AE37" s="55">
        <f t="shared" si="20"/>
        <v>1</v>
      </c>
      <c r="AF37" s="55">
        <f t="shared" si="20"/>
        <v>1</v>
      </c>
      <c r="AG37" s="55">
        <f t="shared" si="20"/>
        <v>1</v>
      </c>
      <c r="AH37" s="55">
        <f t="shared" si="20"/>
        <v>1</v>
      </c>
      <c r="AJ37" s="1"/>
      <c r="AK37" s="1"/>
      <c r="AL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4" outlineLevel="1">
      <c r="A38" s="1"/>
      <c r="B38" s="1"/>
      <c r="C38" s="1" t="s">
        <v>41</v>
      </c>
      <c r="D38" s="55">
        <f t="shared" ref="D38:AH38" si="21">COUNTIF(D8:D24,"3早")</f>
        <v>1</v>
      </c>
      <c r="E38" s="55">
        <f t="shared" si="21"/>
        <v>2</v>
      </c>
      <c r="F38" s="55">
        <f t="shared" si="21"/>
        <v>2</v>
      </c>
      <c r="G38" s="55">
        <f t="shared" si="21"/>
        <v>1</v>
      </c>
      <c r="H38" s="55">
        <f t="shared" si="21"/>
        <v>1</v>
      </c>
      <c r="I38" s="55">
        <f t="shared" si="21"/>
        <v>1</v>
      </c>
      <c r="J38" s="55">
        <f t="shared" si="21"/>
        <v>1</v>
      </c>
      <c r="K38" s="55">
        <f t="shared" si="21"/>
        <v>1</v>
      </c>
      <c r="L38" s="55">
        <f t="shared" si="21"/>
        <v>1</v>
      </c>
      <c r="M38" s="55">
        <f t="shared" si="21"/>
        <v>1</v>
      </c>
      <c r="N38" s="55">
        <f t="shared" si="21"/>
        <v>1</v>
      </c>
      <c r="O38" s="55">
        <f t="shared" si="21"/>
        <v>1</v>
      </c>
      <c r="P38" s="55">
        <f t="shared" si="21"/>
        <v>1</v>
      </c>
      <c r="Q38" s="55">
        <f t="shared" si="21"/>
        <v>1</v>
      </c>
      <c r="R38" s="55">
        <f t="shared" si="21"/>
        <v>1</v>
      </c>
      <c r="S38" s="55">
        <f t="shared" si="21"/>
        <v>1</v>
      </c>
      <c r="T38" s="55">
        <f t="shared" si="21"/>
        <v>1</v>
      </c>
      <c r="U38" s="55">
        <f t="shared" si="21"/>
        <v>1</v>
      </c>
      <c r="V38" s="55">
        <f t="shared" si="21"/>
        <v>1</v>
      </c>
      <c r="W38" s="55">
        <f t="shared" si="21"/>
        <v>1</v>
      </c>
      <c r="X38" s="55">
        <f t="shared" si="21"/>
        <v>1</v>
      </c>
      <c r="Y38" s="55">
        <f t="shared" si="21"/>
        <v>1</v>
      </c>
      <c r="Z38" s="55">
        <f t="shared" si="21"/>
        <v>1</v>
      </c>
      <c r="AA38" s="55">
        <f t="shared" si="21"/>
        <v>1</v>
      </c>
      <c r="AB38" s="55">
        <f t="shared" si="21"/>
        <v>1</v>
      </c>
      <c r="AC38" s="55">
        <f t="shared" si="21"/>
        <v>1</v>
      </c>
      <c r="AD38" s="55">
        <f t="shared" si="21"/>
        <v>1</v>
      </c>
      <c r="AE38" s="55">
        <f t="shared" si="21"/>
        <v>1</v>
      </c>
      <c r="AF38" s="55">
        <f t="shared" si="21"/>
        <v>1</v>
      </c>
      <c r="AG38" s="55">
        <f t="shared" si="21"/>
        <v>1</v>
      </c>
      <c r="AH38" s="55">
        <f t="shared" si="21"/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s="1" customFormat="1" ht="14" outlineLevel="1">
      <c r="C39" s="1" t="s">
        <v>36</v>
      </c>
      <c r="D39" s="55">
        <f t="shared" ref="D39:AH39" si="22">COUNTIF(D8:D24,"3オ")</f>
        <v>1</v>
      </c>
      <c r="E39" s="55">
        <f t="shared" si="22"/>
        <v>1</v>
      </c>
      <c r="F39" s="55">
        <f t="shared" si="22"/>
        <v>1</v>
      </c>
      <c r="G39" s="55">
        <f t="shared" si="22"/>
        <v>1</v>
      </c>
      <c r="H39" s="55">
        <f t="shared" si="22"/>
        <v>1</v>
      </c>
      <c r="I39" s="55">
        <f t="shared" si="22"/>
        <v>1</v>
      </c>
      <c r="J39" s="55">
        <f t="shared" si="22"/>
        <v>1</v>
      </c>
      <c r="K39" s="55">
        <f t="shared" si="22"/>
        <v>1</v>
      </c>
      <c r="L39" s="55">
        <f t="shared" si="22"/>
        <v>1</v>
      </c>
      <c r="M39" s="55">
        <f t="shared" si="22"/>
        <v>1</v>
      </c>
      <c r="N39" s="55">
        <f t="shared" si="22"/>
        <v>1</v>
      </c>
      <c r="O39" s="55">
        <f t="shared" si="22"/>
        <v>1</v>
      </c>
      <c r="P39" s="55">
        <f t="shared" si="22"/>
        <v>2</v>
      </c>
      <c r="Q39" s="55">
        <f t="shared" si="22"/>
        <v>2</v>
      </c>
      <c r="R39" s="55">
        <f t="shared" si="22"/>
        <v>1</v>
      </c>
      <c r="S39" s="55">
        <f t="shared" si="22"/>
        <v>1</v>
      </c>
      <c r="T39" s="55">
        <f t="shared" si="22"/>
        <v>1</v>
      </c>
      <c r="U39" s="55">
        <f t="shared" si="22"/>
        <v>1</v>
      </c>
      <c r="V39" s="55">
        <f t="shared" si="22"/>
        <v>1</v>
      </c>
      <c r="W39" s="55">
        <f t="shared" si="22"/>
        <v>1</v>
      </c>
      <c r="X39" s="55">
        <f t="shared" si="22"/>
        <v>1</v>
      </c>
      <c r="Y39" s="55">
        <f t="shared" si="22"/>
        <v>1</v>
      </c>
      <c r="Z39" s="55">
        <f t="shared" si="22"/>
        <v>1</v>
      </c>
      <c r="AA39" s="55">
        <f t="shared" si="22"/>
        <v>1</v>
      </c>
      <c r="AB39" s="55">
        <f t="shared" si="22"/>
        <v>1</v>
      </c>
      <c r="AC39" s="55">
        <f t="shared" si="22"/>
        <v>1</v>
      </c>
      <c r="AD39" s="55">
        <f t="shared" si="22"/>
        <v>1</v>
      </c>
      <c r="AE39" s="55">
        <f t="shared" si="22"/>
        <v>1</v>
      </c>
      <c r="AF39" s="55">
        <f t="shared" si="22"/>
        <v>1</v>
      </c>
      <c r="AG39" s="55">
        <f t="shared" si="22"/>
        <v>1</v>
      </c>
      <c r="AH39" s="55">
        <f t="shared" si="22"/>
        <v>1</v>
      </c>
    </row>
    <row r="40" spans="1:49" s="1" customFormat="1" ht="14" outlineLevel="1">
      <c r="C40" s="1" t="s">
        <v>28</v>
      </c>
      <c r="D40" s="55">
        <f t="shared" ref="D40:AH40" si="23">COUNTIF(D8:D24,"3－")</f>
        <v>1</v>
      </c>
      <c r="E40" s="55">
        <f t="shared" si="23"/>
        <v>1</v>
      </c>
      <c r="F40" s="55">
        <f t="shared" si="23"/>
        <v>1</v>
      </c>
      <c r="G40" s="55">
        <f t="shared" si="23"/>
        <v>1</v>
      </c>
      <c r="H40" s="55">
        <f t="shared" si="23"/>
        <v>1</v>
      </c>
      <c r="I40" s="55">
        <f t="shared" si="23"/>
        <v>1</v>
      </c>
      <c r="J40" s="55">
        <f t="shared" si="23"/>
        <v>1</v>
      </c>
      <c r="K40" s="55">
        <f t="shared" si="23"/>
        <v>1</v>
      </c>
      <c r="L40" s="55">
        <f t="shared" si="23"/>
        <v>1</v>
      </c>
      <c r="M40" s="55">
        <f t="shared" si="23"/>
        <v>1</v>
      </c>
      <c r="N40" s="55">
        <f t="shared" si="23"/>
        <v>1</v>
      </c>
      <c r="O40" s="55">
        <f t="shared" si="23"/>
        <v>1</v>
      </c>
      <c r="P40" s="55">
        <f t="shared" si="23"/>
        <v>1</v>
      </c>
      <c r="Q40" s="55">
        <f t="shared" si="23"/>
        <v>1</v>
      </c>
      <c r="R40" s="55">
        <f t="shared" si="23"/>
        <v>1</v>
      </c>
      <c r="S40" s="55">
        <f t="shared" si="23"/>
        <v>1</v>
      </c>
      <c r="T40" s="55">
        <f t="shared" si="23"/>
        <v>1</v>
      </c>
      <c r="U40" s="55">
        <f t="shared" si="23"/>
        <v>1</v>
      </c>
      <c r="V40" s="55">
        <f t="shared" si="23"/>
        <v>1</v>
      </c>
      <c r="W40" s="55">
        <f t="shared" si="23"/>
        <v>1</v>
      </c>
      <c r="X40" s="55">
        <f t="shared" si="23"/>
        <v>1</v>
      </c>
      <c r="Y40" s="55">
        <f t="shared" si="23"/>
        <v>1</v>
      </c>
      <c r="Z40" s="55">
        <f t="shared" si="23"/>
        <v>2</v>
      </c>
      <c r="AA40" s="55">
        <f t="shared" si="23"/>
        <v>1</v>
      </c>
      <c r="AB40" s="55">
        <f t="shared" si="23"/>
        <v>1</v>
      </c>
      <c r="AC40" s="55">
        <f t="shared" si="23"/>
        <v>1</v>
      </c>
      <c r="AD40" s="55">
        <f t="shared" si="23"/>
        <v>1</v>
      </c>
      <c r="AE40" s="55">
        <f t="shared" si="23"/>
        <v>1</v>
      </c>
      <c r="AF40" s="55">
        <f t="shared" si="23"/>
        <v>1</v>
      </c>
      <c r="AG40" s="55">
        <f t="shared" si="23"/>
        <v>1</v>
      </c>
      <c r="AH40" s="55">
        <f t="shared" si="23"/>
        <v>2</v>
      </c>
    </row>
    <row r="41" spans="1:49" s="1" customFormat="1" ht="14" outlineLevel="1"/>
    <row r="42" spans="1:49" s="1" customFormat="1" ht="14" outlineLevel="1"/>
    <row r="43" spans="1:49" s="1" customFormat="1" ht="14"/>
    <row r="44" spans="1:49" s="1" customFormat="1" ht="14">
      <c r="AN44"/>
      <c r="AO44"/>
      <c r="AP44"/>
      <c r="AQ44"/>
      <c r="AR44"/>
      <c r="AS44"/>
      <c r="AT44"/>
      <c r="AU44"/>
      <c r="AV44"/>
      <c r="AW44"/>
    </row>
    <row r="45" spans="1:49" s="1" customFormat="1" ht="1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</sheetData>
  <mergeCells count="51">
    <mergeCell ref="Y1:AH1"/>
    <mergeCell ref="AI1:AL1"/>
    <mergeCell ref="A2:C2"/>
    <mergeCell ref="E2:J2"/>
    <mergeCell ref="Y2:AH2"/>
    <mergeCell ref="AI2:AL2"/>
    <mergeCell ref="AI4:AK4"/>
    <mergeCell ref="A25:C25"/>
    <mergeCell ref="A4:A7"/>
    <mergeCell ref="B4:B7"/>
    <mergeCell ref="C4:C6"/>
    <mergeCell ref="D4:J4"/>
    <mergeCell ref="K4:Q4"/>
    <mergeCell ref="R4:X4"/>
    <mergeCell ref="Y4:AE4"/>
    <mergeCell ref="AF4:AH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T26:T31"/>
    <mergeCell ref="U26:U31"/>
    <mergeCell ref="V26:V31"/>
    <mergeCell ref="W26:W31"/>
    <mergeCell ref="N26:N31"/>
    <mergeCell ref="O26:O31"/>
    <mergeCell ref="P26:P31"/>
    <mergeCell ref="Q26:Q31"/>
    <mergeCell ref="R26:R31"/>
    <mergeCell ref="AH26:AH31"/>
    <mergeCell ref="AL4:AL7"/>
    <mergeCell ref="AI26:AL31"/>
    <mergeCell ref="A26:B31"/>
    <mergeCell ref="M1:Q2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</mergeCells>
  <phoneticPr fontId="114"/>
  <conditionalFormatting sqref="D8">
    <cfRule type="expression" dxfId="5195" priority="4035">
      <formula>COUNTIF(D8,"*有*")</formula>
    </cfRule>
  </conditionalFormatting>
  <conditionalFormatting sqref="D19:D23 V19:Z19 V20:W21">
    <cfRule type="expression" dxfId="5194" priority="3987">
      <formula>AND(WEEKDAY(D$5)=1)</formula>
    </cfRule>
  </conditionalFormatting>
  <conditionalFormatting sqref="D19:D23">
    <cfRule type="expression" dxfId="5193" priority="3976">
      <formula>COUNTIF(D19,"*有*")</formula>
    </cfRule>
    <cfRule type="expression" dxfId="5192" priority="3988">
      <formula>COUNTIF(D19,"*有*")</formula>
    </cfRule>
  </conditionalFormatting>
  <conditionalFormatting sqref="D11:E12">
    <cfRule type="expression" dxfId="5191" priority="4183" stopIfTrue="1">
      <formula>AND(WEEKDAY(D$5)=1)</formula>
    </cfRule>
  </conditionalFormatting>
  <conditionalFormatting sqref="D18:F19">
    <cfRule type="expression" dxfId="5190" priority="4218" stopIfTrue="1">
      <formula>AND(WEEKDAY(D$5)=1)</formula>
    </cfRule>
  </conditionalFormatting>
  <conditionalFormatting sqref="D19:G22">
    <cfRule type="expression" dxfId="5189" priority="4236" stopIfTrue="1">
      <formula>AND(WEEKDAY(D$5)=1)</formula>
    </cfRule>
  </conditionalFormatting>
  <conditionalFormatting sqref="D15:I16">
    <cfRule type="expression" dxfId="5188" priority="4231" stopIfTrue="1">
      <formula>AND(WEEKDAY(D$5)=1)</formula>
    </cfRule>
  </conditionalFormatting>
  <conditionalFormatting sqref="D19:I23">
    <cfRule type="expression" dxfId="5187" priority="1040" stopIfTrue="1">
      <formula>AND(WEEKDAY(D$5)=1)</formula>
    </cfRule>
  </conditionalFormatting>
  <conditionalFormatting sqref="D14:N14">
    <cfRule type="expression" dxfId="5186" priority="4190" stopIfTrue="1">
      <formula>AND(WEEKDAY(D$5)=1)</formula>
    </cfRule>
  </conditionalFormatting>
  <conditionalFormatting sqref="D17:Q17">
    <cfRule type="expression" dxfId="5185" priority="1019">
      <formula>AND(WEEKDAY(D$5)=1)</formula>
    </cfRule>
  </conditionalFormatting>
  <conditionalFormatting sqref="D18:R18">
    <cfRule type="expression" dxfId="5184" priority="2382" stopIfTrue="1">
      <formula>AND(WEEKDAY(D$5)=1)</formula>
    </cfRule>
  </conditionalFormatting>
  <conditionalFormatting sqref="E18:E23">
    <cfRule type="expression" dxfId="5183" priority="3977" stopIfTrue="1">
      <formula>AND(WEEKDAY(E$5)=1)</formula>
    </cfRule>
  </conditionalFormatting>
  <conditionalFormatting sqref="E10:H10">
    <cfRule type="expression" dxfId="5182" priority="4070" stopIfTrue="1">
      <formula>AND(WEEKDAY(E$5)=1)</formula>
    </cfRule>
  </conditionalFormatting>
  <conditionalFormatting sqref="E24:AG24">
    <cfRule type="expression" dxfId="5181" priority="4246" stopIfTrue="1">
      <formula>AND(WEEKDAY(E$5)=1)</formula>
    </cfRule>
  </conditionalFormatting>
  <conditionalFormatting sqref="E24:AH24">
    <cfRule type="expression" dxfId="5180" priority="4245">
      <formula>AND(WEEKDAY(E$5)=1)</formula>
    </cfRule>
  </conditionalFormatting>
  <conditionalFormatting sqref="F9">
    <cfRule type="expression" dxfId="5179" priority="4173" stopIfTrue="1">
      <formula>AND(WEEKDAY(F$5)=1)</formula>
    </cfRule>
  </conditionalFormatting>
  <conditionalFormatting sqref="F14:G15">
    <cfRule type="expression" dxfId="5178" priority="3859" stopIfTrue="1">
      <formula>AND(WEEKDAY(F$5)=1)</formula>
    </cfRule>
  </conditionalFormatting>
  <conditionalFormatting sqref="F11:H12">
    <cfRule type="expression" dxfId="5177" priority="4127" stopIfTrue="1">
      <formula>AND(WEEKDAY(F$5)=1)</formula>
    </cfRule>
  </conditionalFormatting>
  <conditionalFormatting sqref="F11:I11">
    <cfRule type="expression" dxfId="5176" priority="4174" stopIfTrue="1">
      <formula>AND(WEEKDAY(F$5)=1)</formula>
    </cfRule>
  </conditionalFormatting>
  <conditionalFormatting sqref="F13:I15">
    <cfRule type="expression" dxfId="5175" priority="3857" stopIfTrue="1">
      <formula>AND(WEEKDAY(F$5)=1)</formula>
    </cfRule>
  </conditionalFormatting>
  <conditionalFormatting sqref="F11:Q11">
    <cfRule type="expression" dxfId="5174" priority="3568" stopIfTrue="1">
      <formula>AND(WEEKDAY(F$5)=1)</formula>
    </cfRule>
  </conditionalFormatting>
  <conditionalFormatting sqref="G17:G23">
    <cfRule type="expression" dxfId="5173" priority="4094" stopIfTrue="1">
      <formula>AND(WEEKDAY(G$5)=1)</formula>
    </cfRule>
  </conditionalFormatting>
  <conditionalFormatting sqref="G19">
    <cfRule type="expression" dxfId="5172" priority="4225" stopIfTrue="1">
      <formula>AND(WEEKDAY(G$5)=1)</formula>
    </cfRule>
  </conditionalFormatting>
  <conditionalFormatting sqref="G9:H9">
    <cfRule type="expression" dxfId="5171" priority="4073" stopIfTrue="1">
      <formula>AND(WEEKDAY(G$5)=1)</formula>
    </cfRule>
  </conditionalFormatting>
  <conditionalFormatting sqref="H11">
    <cfRule type="expression" dxfId="5170" priority="3551">
      <formula>AND(WEEKDAY(H$5)=1)</formula>
    </cfRule>
    <cfRule type="expression" dxfId="5169" priority="3542">
      <formula>AND(WEEKDAY(H$5)=1)</formula>
    </cfRule>
  </conditionalFormatting>
  <conditionalFormatting sqref="H14">
    <cfRule type="expression" dxfId="5168" priority="3460">
      <formula>AND(WEEKDAY(H$5)=1)</formula>
    </cfRule>
    <cfRule type="expression" dxfId="5167" priority="3451">
      <formula>AND(WEEKDAY(H$5)=1)</formula>
    </cfRule>
  </conditionalFormatting>
  <conditionalFormatting sqref="H16">
    <cfRule type="expression" dxfId="5166" priority="3815">
      <formula>AND(WEEKDAY(H$5)=1)</formula>
    </cfRule>
    <cfRule type="expression" dxfId="5165" priority="3824">
      <formula>AND(WEEKDAY(H$5)=1)</formula>
    </cfRule>
  </conditionalFormatting>
  <conditionalFormatting sqref="H17">
    <cfRule type="expression" dxfId="5164" priority="1006">
      <formula>AND(WEEKDAY(H$5)=1)</formula>
    </cfRule>
    <cfRule type="expression" dxfId="5163" priority="997">
      <formula>AND(WEEKDAY(H$5)=1)</formula>
    </cfRule>
  </conditionalFormatting>
  <conditionalFormatting sqref="H20:H23">
    <cfRule type="expression" dxfId="5162" priority="3856">
      <formula>AND(WEEKDAY(H$5)=1)</formula>
    </cfRule>
    <cfRule type="expression" dxfId="5161" priority="3847">
      <formula>AND(WEEKDAY(H$5)=1)</formula>
    </cfRule>
  </conditionalFormatting>
  <conditionalFormatting sqref="H21">
    <cfRule type="expression" dxfId="5160" priority="1061" stopIfTrue="1">
      <formula>AND(WEEKDAY(H$5)=1)</formula>
    </cfRule>
  </conditionalFormatting>
  <conditionalFormatting sqref="H12:I12 D13:I16">
    <cfRule type="expression" dxfId="5159" priority="4176" stopIfTrue="1">
      <formula>AND(WEEKDAY(D$5)=1)</formula>
    </cfRule>
  </conditionalFormatting>
  <conditionalFormatting sqref="H19:I19">
    <cfRule type="expression" dxfId="5158" priority="1052">
      <formula>AND(WEEKDAY(H$5)=1)</formula>
    </cfRule>
  </conditionalFormatting>
  <conditionalFormatting sqref="H20:I22">
    <cfRule type="expression" dxfId="5157" priority="4042" stopIfTrue="1">
      <formula>AND(WEEKDAY(H$5)=1)</formula>
    </cfRule>
  </conditionalFormatting>
  <conditionalFormatting sqref="H20:I23">
    <cfRule type="expression" dxfId="5156" priority="3849" stopIfTrue="1">
      <formula>AND(WEEKDAY(H$5)=1)</formula>
    </cfRule>
  </conditionalFormatting>
  <conditionalFormatting sqref="H11:K11">
    <cfRule type="expression" dxfId="5155" priority="3543" stopIfTrue="1">
      <formula>AND(WEEKDAY(H$5)=1)</formula>
    </cfRule>
  </conditionalFormatting>
  <conditionalFormatting sqref="H14:K14">
    <cfRule type="expression" dxfId="5154" priority="3452" stopIfTrue="1">
      <formula>AND(WEEKDAY(H$5)=1)</formula>
    </cfRule>
  </conditionalFormatting>
  <conditionalFormatting sqref="H16:K16">
    <cfRule type="expression" dxfId="5153" priority="3816" stopIfTrue="1">
      <formula>AND(WEEKDAY(H$5)=1)</formula>
    </cfRule>
  </conditionalFormatting>
  <conditionalFormatting sqref="H17:K17">
    <cfRule type="expression" dxfId="5152" priority="998" stopIfTrue="1">
      <formula>AND(WEEKDAY(H$5)=1)</formula>
    </cfRule>
  </conditionalFormatting>
  <conditionalFormatting sqref="H19:K19">
    <cfRule type="expression" dxfId="5151" priority="1043">
      <formula>AND(WEEKDAY(H$5)=1)</formula>
    </cfRule>
    <cfRule type="expression" dxfId="5150" priority="1044" stopIfTrue="1">
      <formula>AND(WEEKDAY(H$5)=1)</formula>
    </cfRule>
  </conditionalFormatting>
  <conditionalFormatting sqref="H11:L11">
    <cfRule type="expression" dxfId="5149" priority="3552" stopIfTrue="1">
      <formula>AND(WEEKDAY(H$5)=1)</formula>
    </cfRule>
  </conditionalFormatting>
  <conditionalFormatting sqref="H14:L14">
    <cfRule type="expression" dxfId="5148" priority="3476" stopIfTrue="1">
      <formula>AND(WEEKDAY(H$5)=1)</formula>
    </cfRule>
    <cfRule type="expression" dxfId="5147" priority="3461" stopIfTrue="1">
      <formula>AND(WEEKDAY(H$5)=1)</formula>
    </cfRule>
  </conditionalFormatting>
  <conditionalFormatting sqref="H16:L16">
    <cfRule type="expression" dxfId="5146" priority="3825" stopIfTrue="1">
      <formula>AND(WEEKDAY(H$5)=1)</formula>
    </cfRule>
  </conditionalFormatting>
  <conditionalFormatting sqref="H17:L17">
    <cfRule type="expression" dxfId="5145" priority="685" stopIfTrue="1">
      <formula>AND(WEEKDAY(H$5)=1)</formula>
    </cfRule>
    <cfRule type="expression" dxfId="5144" priority="1007" stopIfTrue="1">
      <formula>AND(WEEKDAY(H$5)=1)</formula>
    </cfRule>
  </conditionalFormatting>
  <conditionalFormatting sqref="H14:O14">
    <cfRule type="expression" dxfId="5143" priority="1287" stopIfTrue="1">
      <formula>AND(WEEKDAY(H$5)=1)</formula>
    </cfRule>
  </conditionalFormatting>
  <conditionalFormatting sqref="H11:P11">
    <cfRule type="expression" dxfId="5142" priority="1488" stopIfTrue="1">
      <formula>AND(WEEKDAY(H$5)=1)</formula>
    </cfRule>
  </conditionalFormatting>
  <conditionalFormatting sqref="H16:P16">
    <cfRule type="expression" dxfId="5141" priority="1512" stopIfTrue="1">
      <formula>AND(WEEKDAY(H$5)=1)</formula>
    </cfRule>
  </conditionalFormatting>
  <conditionalFormatting sqref="I9:I12">
    <cfRule type="expression" dxfId="5140" priority="3874" stopIfTrue="1">
      <formula>AND(WEEKDAY(I$5)=1)</formula>
    </cfRule>
  </conditionalFormatting>
  <conditionalFormatting sqref="I11">
    <cfRule type="expression" dxfId="5139" priority="3567">
      <formula>AND(WEEKDAY(I$5)=1)</formula>
    </cfRule>
  </conditionalFormatting>
  <conditionalFormatting sqref="I14">
    <cfRule type="expression" dxfId="5138" priority="3475">
      <formula>AND(WEEKDAY(I$5)=1)</formula>
    </cfRule>
  </conditionalFormatting>
  <conditionalFormatting sqref="I19:I21">
    <cfRule type="expression" dxfId="5137" priority="1047" stopIfTrue="1">
      <formula>AND(WEEKDAY(I$5)=1)</formula>
    </cfRule>
  </conditionalFormatting>
  <conditionalFormatting sqref="I21:J22">
    <cfRule type="expression" dxfId="5136" priority="3697" stopIfTrue="1">
      <formula>AND(WEEKDAY(I$5)=1)</formula>
    </cfRule>
  </conditionalFormatting>
  <conditionalFormatting sqref="I21:K23">
    <cfRule type="expression" dxfId="5135" priority="3737" stopIfTrue="1">
      <formula>AND(WEEKDAY(I$5)=1)</formula>
    </cfRule>
  </conditionalFormatting>
  <conditionalFormatting sqref="I18:Y18">
    <cfRule type="expression" dxfId="5134" priority="4191" stopIfTrue="1">
      <formula>AND(WEEKDAY(I$5)=1)</formula>
    </cfRule>
  </conditionalFormatting>
  <conditionalFormatting sqref="J14:K17">
    <cfRule type="expression" dxfId="5133" priority="738" stopIfTrue="1">
      <formula>AND(WEEKDAY(J$5)=1)</formula>
    </cfRule>
  </conditionalFormatting>
  <conditionalFormatting sqref="J18:K19">
    <cfRule type="expression" dxfId="5132" priority="2448" stopIfTrue="1">
      <formula>AND(WEEKDAY(J$5)=1)</formula>
    </cfRule>
  </conditionalFormatting>
  <conditionalFormatting sqref="J11:N14">
    <cfRule type="expression" dxfId="5131" priority="3777" stopIfTrue="1">
      <formula>AND(WEEKDAY(J$5)=1)</formula>
    </cfRule>
  </conditionalFormatting>
  <conditionalFormatting sqref="J8:O8">
    <cfRule type="expression" dxfId="5130" priority="3972" stopIfTrue="1">
      <formula>AND(WEEKDAY(J$5)=1)</formula>
    </cfRule>
  </conditionalFormatting>
  <conditionalFormatting sqref="J15:O15">
    <cfRule type="expression" dxfId="5129" priority="4201" stopIfTrue="1">
      <formula>AND(WEEKDAY(J$5)=1)</formula>
    </cfRule>
  </conditionalFormatting>
  <conditionalFormatting sqref="J16:P17">
    <cfRule type="expression" dxfId="5128" priority="4207" stopIfTrue="1">
      <formula>AND(WEEKDAY(J$5)=1)</formula>
    </cfRule>
  </conditionalFormatting>
  <conditionalFormatting sqref="J19:T19">
    <cfRule type="expression" dxfId="5127" priority="472" stopIfTrue="1">
      <formula>AND(WEEKDAY(J$5)=1)</formula>
    </cfRule>
  </conditionalFormatting>
  <conditionalFormatting sqref="J21:W21">
    <cfRule type="expression" dxfId="5126" priority="555" stopIfTrue="1">
      <formula>AND(WEEKDAY(J$5)=1)</formula>
    </cfRule>
  </conditionalFormatting>
  <conditionalFormatting sqref="J23:W23">
    <cfRule type="expression" dxfId="5125" priority="3736" stopIfTrue="1">
      <formula>AND(WEEKDAY(J$5)=1)</formula>
    </cfRule>
  </conditionalFormatting>
  <conditionalFormatting sqref="J22:Z22">
    <cfRule type="expression" dxfId="5124" priority="3662" stopIfTrue="1">
      <formula>AND(WEEKDAY(J$5)=1)</formula>
    </cfRule>
    <cfRule type="expression" dxfId="5123" priority="3991" stopIfTrue="1">
      <formula>AND(WEEKDAY(J$5)=1)</formula>
    </cfRule>
  </conditionalFormatting>
  <conditionalFormatting sqref="J22:Z23">
    <cfRule type="expression" dxfId="5122" priority="3742" stopIfTrue="1">
      <formula>AND(WEEKDAY(J$5)=1)</formula>
    </cfRule>
  </conditionalFormatting>
  <conditionalFormatting sqref="K17:N17">
    <cfRule type="expression" dxfId="5121" priority="1020" stopIfTrue="1">
      <formula>AND(WEEKDAY(K$5)=1)</formula>
    </cfRule>
  </conditionalFormatting>
  <conditionalFormatting sqref="L8 Q8:Z8 AA8:AA9 J8:K11 I9 L9:W9 Y9">
    <cfRule type="expression" dxfId="5120" priority="4172" stopIfTrue="1">
      <formula>AND(WEEKDAY(I$5)=1)</formula>
    </cfRule>
  </conditionalFormatting>
  <conditionalFormatting sqref="L9:L11">
    <cfRule type="expression" dxfId="5119" priority="1498" stopIfTrue="1">
      <formula>AND(WEEKDAY(L$5)=1)</formula>
    </cfRule>
  </conditionalFormatting>
  <conditionalFormatting sqref="L15">
    <cfRule type="expression" dxfId="5118" priority="302" stopIfTrue="1">
      <formula>AND(WEEKDAY(L$5)=1)</formula>
    </cfRule>
    <cfRule type="expression" dxfId="5117" priority="331">
      <formula>AND(WEEKDAY(L$5)=1)</formula>
    </cfRule>
  </conditionalFormatting>
  <conditionalFormatting sqref="L21">
    <cfRule type="expression" dxfId="5116" priority="554">
      <formula>AND(WEEKDAY(L$5)=1)</formula>
    </cfRule>
    <cfRule type="expression" dxfId="5115" priority="525" stopIfTrue="1">
      <formula>AND(WEEKDAY(L$5)=1)</formula>
    </cfRule>
  </conditionalFormatting>
  <conditionalFormatting sqref="L15:O15">
    <cfRule type="expression" dxfId="5114" priority="332" stopIfTrue="1">
      <formula>AND(WEEKDAY(L$5)=1)</formula>
    </cfRule>
  </conditionalFormatting>
  <conditionalFormatting sqref="L11:AG11">
    <cfRule type="expression" dxfId="5113" priority="4008">
      <formula>AND(WEEKDAY(L$5)=1)</formula>
    </cfRule>
  </conditionalFormatting>
  <conditionalFormatting sqref="M15:N18">
    <cfRule type="expression" dxfId="5112" priority="446" stopIfTrue="1">
      <formula>AND(WEEKDAY(M$5)=1)</formula>
    </cfRule>
  </conditionalFormatting>
  <conditionalFormatting sqref="M8:O8">
    <cfRule type="expression" dxfId="5111" priority="3971">
      <formula>AND(WEEKDAY(M$5)=1)</formula>
    </cfRule>
  </conditionalFormatting>
  <conditionalFormatting sqref="M20:O20 L21:Q21 J21:K22 L22:T22">
    <cfRule type="expression" dxfId="5110" priority="4213" stopIfTrue="1">
      <formula>AND(WEEKDAY(J$5)=1)</formula>
    </cfRule>
  </conditionalFormatting>
  <conditionalFormatting sqref="M20:O20">
    <cfRule type="expression" dxfId="5109" priority="2649" stopIfTrue="1">
      <formula>AND(WEEKDAY(M$5)=1)</formula>
    </cfRule>
  </conditionalFormatting>
  <conditionalFormatting sqref="M9:P10">
    <cfRule type="expression" dxfId="5108" priority="1" stopIfTrue="1">
      <formula>AND(WEEKDAY(M$5)=1)</formula>
    </cfRule>
  </conditionalFormatting>
  <conditionalFormatting sqref="M11:Q12">
    <cfRule type="expression" dxfId="5107" priority="2862" stopIfTrue="1">
      <formula>AND(WEEKDAY(M$5)=1)</formula>
    </cfRule>
  </conditionalFormatting>
  <conditionalFormatting sqref="N18:N19">
    <cfRule type="expression" dxfId="5106" priority="4221" stopIfTrue="1">
      <formula>AND(WEEKDAY(N$5)=1)</formula>
    </cfRule>
  </conditionalFormatting>
  <conditionalFormatting sqref="N20:O23">
    <cfRule type="expression" dxfId="5105" priority="3716" stopIfTrue="1">
      <formula>AND(WEEKDAY(N$5)=1)</formula>
    </cfRule>
  </conditionalFormatting>
  <conditionalFormatting sqref="N12:T12">
    <cfRule type="expression" dxfId="5104" priority="2969" stopIfTrue="1">
      <formula>AND(WEEKDAY(N$5)=1)</formula>
    </cfRule>
  </conditionalFormatting>
  <conditionalFormatting sqref="O10:O15">
    <cfRule type="expression" dxfId="5103" priority="450" stopIfTrue="1">
      <formula>AND(WEEKDAY(O$5)=1)</formula>
    </cfRule>
  </conditionalFormatting>
  <conditionalFormatting sqref="O13:O14">
    <cfRule type="expression" dxfId="5102" priority="4179" stopIfTrue="1">
      <formula>AND(WEEKDAY(O$5)=1)</formula>
    </cfRule>
  </conditionalFormatting>
  <conditionalFormatting sqref="O17:O18">
    <cfRule type="expression" dxfId="5101" priority="4202" stopIfTrue="1">
      <formula>AND(WEEKDAY(O$5)=1)</formula>
    </cfRule>
  </conditionalFormatting>
  <conditionalFormatting sqref="O17:Q18">
    <cfRule type="expression" dxfId="5100" priority="4082" stopIfTrue="1">
      <formula>AND(WEEKDAY(O$5)=1)</formula>
    </cfRule>
  </conditionalFormatting>
  <conditionalFormatting sqref="P21:S23">
    <cfRule type="expression" dxfId="5099" priority="3986" stopIfTrue="1">
      <formula>AND(WEEKDAY(P$5)=1)</formula>
    </cfRule>
  </conditionalFormatting>
  <conditionalFormatting sqref="Q11:Q23">
    <cfRule type="expression" dxfId="5098" priority="429" stopIfTrue="1">
      <formula>AND(WEEKDAY(Q$5)=1)</formula>
    </cfRule>
  </conditionalFormatting>
  <conditionalFormatting sqref="Q8:S9 L10:N10 Q10:X10 M12:S12 AA12 J13:M13 Q13:Q14 L11:Q11">
    <cfRule type="expression" dxfId="5097" priority="4177" stopIfTrue="1">
      <formula>AND(WEEKDAY(J$5)=1)</formula>
    </cfRule>
  </conditionalFormatting>
  <conditionalFormatting sqref="Q14:T14">
    <cfRule type="expression" dxfId="5096" priority="1736" stopIfTrue="1">
      <formula>AND(WEEKDAY(Q$5)=1)</formula>
    </cfRule>
    <cfRule type="expression" dxfId="5095" priority="1830" stopIfTrue="1">
      <formula>AND(WEEKDAY(Q$5)=1)</formula>
    </cfRule>
  </conditionalFormatting>
  <conditionalFormatting sqref="Q20:T20">
    <cfRule type="expression" dxfId="5094" priority="4239" stopIfTrue="1">
      <formula>AND(WEEKDAY(Q$5)=1)</formula>
    </cfRule>
  </conditionalFormatting>
  <conditionalFormatting sqref="Q20:W20 R21:W21">
    <cfRule type="expression" dxfId="5093" priority="3997" stopIfTrue="1">
      <formula>AND(WEEKDAY(Q$5)=1)</formula>
    </cfRule>
  </conditionalFormatting>
  <conditionalFormatting sqref="Q20:W20">
    <cfRule type="expression" dxfId="5092" priority="129" stopIfTrue="1">
      <formula>AND(WEEKDAY(Q$5)=1)</formula>
    </cfRule>
  </conditionalFormatting>
  <conditionalFormatting sqref="Q8:Z8 AG8:AH16 L9:Y10 AC8:AF8 AA8:AB10 L12:AB12 D8:K16 D18:K18 D19:G19 D20:I23 L18:Y19 Q20:AE20 M21:AF21 L22:Z23 L16:AB16 J21:K23 L8 AF9:AF10 L13:O14 AC22:AE23 M20:O20 Q15:AC15 U13:Y13 M15:O15 Q13">
    <cfRule type="expression" dxfId="5091" priority="4171">
      <formula>AND(WEEKDAY(D$5)=1)</formula>
    </cfRule>
  </conditionalFormatting>
  <conditionalFormatting sqref="Q14:Z14">
    <cfRule type="expression" dxfId="5090" priority="3695">
      <formula>AND(WEEKDAY(Q$5)=1)</formula>
    </cfRule>
  </conditionalFormatting>
  <conditionalFormatting sqref="R17:R21">
    <cfRule type="expression" dxfId="5089" priority="301" stopIfTrue="1">
      <formula>AND(WEEKDAY(R$5)=1)</formula>
    </cfRule>
  </conditionalFormatting>
  <conditionalFormatting sqref="R13:S17">
    <cfRule type="expression" dxfId="5088" priority="53" stopIfTrue="1">
      <formula>AND(WEEKDAY(R$5)=1)</formula>
    </cfRule>
  </conditionalFormatting>
  <conditionalFormatting sqref="R17:S17">
    <cfRule type="expression" dxfId="5087" priority="296">
      <formula>AND(WEEKDAY(R$5)=1)</formula>
    </cfRule>
  </conditionalFormatting>
  <conditionalFormatting sqref="R13:T13">
    <cfRule type="expression" dxfId="5086" priority="291" stopIfTrue="1">
      <formula>AND(WEEKDAY(R$5)=1)</formula>
    </cfRule>
    <cfRule type="expression" dxfId="5085" priority="288" stopIfTrue="1">
      <formula>AND(WEEKDAY(R$5)=1)</formula>
    </cfRule>
    <cfRule type="expression" dxfId="5084" priority="287">
      <formula>AND(WEEKDAY(R$5)=1)</formula>
    </cfRule>
    <cfRule type="expression" dxfId="5083" priority="280" stopIfTrue="1">
      <formula>AND(WEEKDAY(R$5)=1)</formula>
    </cfRule>
  </conditionalFormatting>
  <conditionalFormatting sqref="R13:T14">
    <cfRule type="expression" dxfId="5082" priority="46" stopIfTrue="1">
      <formula>AND(WEEKDAY(R$5)=1)</formula>
    </cfRule>
  </conditionalFormatting>
  <conditionalFormatting sqref="R14:T14">
    <cfRule type="expression" dxfId="5081" priority="4187" stopIfTrue="1">
      <formula>AND(WEEKDAY(R$5)=1)</formula>
    </cfRule>
  </conditionalFormatting>
  <conditionalFormatting sqref="R15:T15">
    <cfRule type="expression" dxfId="5080" priority="3620" stopIfTrue="1">
      <formula>AND(WEEKDAY(R$5)=1)</formula>
    </cfRule>
  </conditionalFormatting>
  <conditionalFormatting sqref="R18:T23">
    <cfRule type="expression" dxfId="5079" priority="3715" stopIfTrue="1">
      <formula>AND(WEEKDAY(R$5)=1)</formula>
    </cfRule>
  </conditionalFormatting>
  <conditionalFormatting sqref="R20:T20">
    <cfRule type="expression" dxfId="5078" priority="65" stopIfTrue="1">
      <formula>AND(WEEKDAY(R$5)=1)</formula>
    </cfRule>
  </conditionalFormatting>
  <conditionalFormatting sqref="R11:U11">
    <cfRule type="expression" dxfId="5077" priority="139" stopIfTrue="1">
      <formula>AND(WEEKDAY(R$5)=1)</formula>
    </cfRule>
  </conditionalFormatting>
  <conditionalFormatting sqref="R14:U14">
    <cfRule type="expression" dxfId="5076" priority="4" stopIfTrue="1">
      <formula>AND(WEEKDAY(R$5)=1)</formula>
    </cfRule>
  </conditionalFormatting>
  <conditionalFormatting sqref="R18:W19">
    <cfRule type="expression" dxfId="5075" priority="4182" stopIfTrue="1">
      <formula>AND(WEEKDAY(R$5)=1)</formula>
    </cfRule>
  </conditionalFormatting>
  <conditionalFormatting sqref="R19:Z19">
    <cfRule type="expression" dxfId="5074" priority="3724" stopIfTrue="1">
      <formula>AND(WEEKDAY(R$5)=1)</formula>
    </cfRule>
  </conditionalFormatting>
  <conditionalFormatting sqref="R15:AA15 J16:W16">
    <cfRule type="expression" dxfId="5073" priority="4232" stopIfTrue="1">
      <formula>AND(WEEKDAY(J$5)=1)</formula>
    </cfRule>
  </conditionalFormatting>
  <conditionalFormatting sqref="S18:T22">
    <cfRule type="expression" dxfId="5072" priority="3699" stopIfTrue="1">
      <formula>AND(WEEKDAY(S$5)=1)</formula>
    </cfRule>
  </conditionalFormatting>
  <conditionalFormatting sqref="S19:U23">
    <cfRule type="expression" dxfId="5071" priority="3739" stopIfTrue="1">
      <formula>AND(WEEKDAY(S$5)=1)</formula>
    </cfRule>
  </conditionalFormatting>
  <conditionalFormatting sqref="T13">
    <cfRule type="expression" dxfId="5070" priority="279">
      <formula>AND(WEEKDAY(T$5)=1)</formula>
    </cfRule>
  </conditionalFormatting>
  <conditionalFormatting sqref="T13:T14">
    <cfRule type="expression" dxfId="5069" priority="290">
      <formula>AND(WEEKDAY(T$5)=1)</formula>
    </cfRule>
  </conditionalFormatting>
  <conditionalFormatting sqref="T14:T15">
    <cfRule type="expression" dxfId="5068" priority="3623" stopIfTrue="1">
      <formula>AND(WEEKDAY(T$5)=1)</formula>
    </cfRule>
    <cfRule type="expression" dxfId="5067" priority="1829">
      <formula>AND(WEEKDAY(T$5)=1)</formula>
    </cfRule>
  </conditionalFormatting>
  <conditionalFormatting sqref="T16:T17">
    <cfRule type="expression" dxfId="5066" priority="297" stopIfTrue="1">
      <formula>AND(WEEKDAY(T$5)=1)</formula>
    </cfRule>
  </conditionalFormatting>
  <conditionalFormatting sqref="T17">
    <cfRule type="expression" dxfId="5065" priority="300">
      <formula>AND(WEEKDAY(T$5)=1)</formula>
    </cfRule>
  </conditionalFormatting>
  <conditionalFormatting sqref="T19">
    <cfRule type="expression" dxfId="5064" priority="3354">
      <formula>AND(WEEKDAY(T$5)=1)</formula>
    </cfRule>
  </conditionalFormatting>
  <conditionalFormatting sqref="T20">
    <cfRule type="expression" dxfId="5063" priority="64">
      <formula>AND(WEEKDAY(T$5)=1)</formula>
    </cfRule>
    <cfRule type="expression" dxfId="5062" priority="128">
      <formula>AND(WEEKDAY(T$5)=1)</formula>
    </cfRule>
  </conditionalFormatting>
  <conditionalFormatting sqref="T10:AD10">
    <cfRule type="expression" dxfId="5061" priority="3681" stopIfTrue="1">
      <formula>AND(WEEKDAY(T$5)=1)</formula>
    </cfRule>
  </conditionalFormatting>
  <conditionalFormatting sqref="U8">
    <cfRule type="expression" dxfId="5060" priority="4160" stopIfTrue="1">
      <formula>AND(WEEKDAY(U$5)=1)</formula>
    </cfRule>
  </conditionalFormatting>
  <conditionalFormatting sqref="U12">
    <cfRule type="expression" dxfId="5059" priority="4180" stopIfTrue="1">
      <formula>AND(WEEKDAY(U$5)=1)</formula>
    </cfRule>
  </conditionalFormatting>
  <conditionalFormatting sqref="U14:U15">
    <cfRule type="expression" dxfId="5058" priority="4189" stopIfTrue="1">
      <formula>AND(WEEKDAY(U$5)=1)</formula>
    </cfRule>
  </conditionalFormatting>
  <conditionalFormatting sqref="U11:W13">
    <cfRule type="expression" dxfId="5057" priority="179" stopIfTrue="1">
      <formula>AND(WEEKDAY(U$5)=1)</formula>
    </cfRule>
  </conditionalFormatting>
  <conditionalFormatting sqref="U17:W17 Q15:S16 P19:Q19 R19:T22 P17:Q17">
    <cfRule type="expression" dxfId="5056" priority="4234" stopIfTrue="1">
      <formula>AND(WEEKDAY(P$5)=1)</formula>
    </cfRule>
  </conditionalFormatting>
  <conditionalFormatting sqref="U17:W22">
    <cfRule type="expression" dxfId="5055" priority="4066" stopIfTrue="1">
      <formula>AND(WEEKDAY(U$5)=1)</formula>
    </cfRule>
  </conditionalFormatting>
  <conditionalFormatting sqref="U20:W22">
    <cfRule type="expression" dxfId="5054" priority="3710" stopIfTrue="1">
      <formula>AND(WEEKDAY(U$5)=1)</formula>
    </cfRule>
  </conditionalFormatting>
  <conditionalFormatting sqref="U13:Y13">
    <cfRule type="expression" dxfId="5053" priority="2648" stopIfTrue="1">
      <formula>AND(WEEKDAY(U$5)=1)</formula>
    </cfRule>
  </conditionalFormatting>
  <conditionalFormatting sqref="U9:Z9">
    <cfRule type="expression" dxfId="5052" priority="3685" stopIfTrue="1">
      <formula>AND(WEEKDAY(U$5)=1)</formula>
    </cfRule>
  </conditionalFormatting>
  <conditionalFormatting sqref="V15">
    <cfRule type="expression" dxfId="5051" priority="2208" stopIfTrue="1">
      <formula>AND(WEEKDAY(V$5)=1)</formula>
    </cfRule>
  </conditionalFormatting>
  <conditionalFormatting sqref="V20:W21 V22:Z23 D19:D23">
    <cfRule type="expression" dxfId="5050" priority="3999">
      <formula>AND(WEEKDAY(D$5)=1)</formula>
    </cfRule>
  </conditionalFormatting>
  <conditionalFormatting sqref="V14:Y14 I16 V8:Z8 AA8:AA9 AE17:AF17 D17:G17 U16:W17 AF18 AD22:AE22 T15:T16 D9:E9 D10">
    <cfRule type="expression" dxfId="5049" priority="4217">
      <formula>AND(WEEKDAY(D$5)=1)</formula>
    </cfRule>
  </conditionalFormatting>
  <conditionalFormatting sqref="V14:Y14">
    <cfRule type="expression" dxfId="5048" priority="4212" stopIfTrue="1">
      <formula>AND(WEEKDAY(V$5)=1)</formula>
    </cfRule>
  </conditionalFormatting>
  <conditionalFormatting sqref="V22:AB23">
    <cfRule type="expression" dxfId="5047" priority="3761">
      <formula>AND(WEEKDAY(V$5)=1)</formula>
    </cfRule>
  </conditionalFormatting>
  <conditionalFormatting sqref="X11">
    <cfRule type="expression" dxfId="5046" priority="2636" stopIfTrue="1">
      <formula>AND(WEEKDAY(X$5)=1)</formula>
    </cfRule>
  </conditionalFormatting>
  <conditionalFormatting sqref="X20:X21">
    <cfRule type="expression" dxfId="5045" priority="2608" stopIfTrue="1">
      <formula>AND(WEEKDAY(X$5)=1)</formula>
    </cfRule>
  </conditionalFormatting>
  <conditionalFormatting sqref="X13:Z13">
    <cfRule type="expression" dxfId="5044" priority="2639" stopIfTrue="1">
      <formula>AND(WEEKDAY(X$5)=1)</formula>
    </cfRule>
    <cfRule type="expression" dxfId="5043" priority="2641">
      <formula>AND(WEEKDAY(X$5)=1)</formula>
    </cfRule>
  </conditionalFormatting>
  <conditionalFormatting sqref="X17:Z17">
    <cfRule type="expression" dxfId="5042" priority="2623" stopIfTrue="1">
      <formula>AND(WEEKDAY(X$5)=1)</formula>
    </cfRule>
    <cfRule type="expression" dxfId="5041" priority="2620">
      <formula>AND(WEEKDAY(X$5)=1)</formula>
    </cfRule>
    <cfRule type="expression" dxfId="5040" priority="2619" stopIfTrue="1">
      <formula>AND(WEEKDAY(X$5)=1)</formula>
    </cfRule>
    <cfRule type="expression" dxfId="5039" priority="2618">
      <formula>AND(WEEKDAY(X$5)=1)</formula>
    </cfRule>
    <cfRule type="expression" dxfId="5038" priority="2609" stopIfTrue="1">
      <formula>AND(WEEKDAY(X$5)=1)</formula>
    </cfRule>
  </conditionalFormatting>
  <conditionalFormatting sqref="X22:Z23 X18:Y19">
    <cfRule type="expression" dxfId="5037" priority="4054" stopIfTrue="1">
      <formula>AND(WEEKDAY(X$5)=1)</formula>
    </cfRule>
  </conditionalFormatting>
  <conditionalFormatting sqref="X11:AA11">
    <cfRule type="expression" dxfId="5036" priority="2635">
      <formula>AND(WEEKDAY(X$5)=1)</formula>
    </cfRule>
  </conditionalFormatting>
  <conditionalFormatting sqref="X20:AA21">
    <cfRule type="expression" dxfId="5035" priority="2607">
      <formula>AND(WEEKDAY(X$5)=1)</formula>
    </cfRule>
  </conditionalFormatting>
  <conditionalFormatting sqref="X16:AB16">
    <cfRule type="expression" dxfId="5034" priority="4021" stopIfTrue="1">
      <formula>AND(WEEKDAY(X$5)=1)</formula>
    </cfRule>
  </conditionalFormatting>
  <conditionalFormatting sqref="X17:AB17">
    <cfRule type="expression" dxfId="5033" priority="2614" stopIfTrue="1">
      <formula>AND(WEEKDAY(X$5)=1)</formula>
    </cfRule>
  </conditionalFormatting>
  <conditionalFormatting sqref="X20:AB21">
    <cfRule type="expression" dxfId="5032" priority="2601" stopIfTrue="1">
      <formula>AND(WEEKDAY(X$5)=1)</formula>
    </cfRule>
  </conditionalFormatting>
  <conditionalFormatting sqref="X11:AE11">
    <cfRule type="expression" dxfId="5031" priority="220" stopIfTrue="1">
      <formula>AND(WEEKDAY(X$5)=1)</formula>
    </cfRule>
  </conditionalFormatting>
  <conditionalFormatting sqref="X12:AF12">
    <cfRule type="expression" dxfId="5030" priority="4129" stopIfTrue="1">
      <formula>AND(WEEKDAY(X$5)=1)</formula>
    </cfRule>
  </conditionalFormatting>
  <conditionalFormatting sqref="Y16:Z16 AC12:AF19 AG18:AG19 U17:Z17 G18 U18:Y18">
    <cfRule type="expression" dxfId="5029" priority="4020">
      <formula>AND(WEEKDAY(G$5)=1)</formula>
    </cfRule>
  </conditionalFormatting>
  <conditionalFormatting sqref="Y17:Z17">
    <cfRule type="expression" dxfId="5028" priority="2622">
      <formula>AND(WEEKDAY(Y$5)=1)</formula>
    </cfRule>
    <cfRule type="expression" dxfId="5027" priority="2621" stopIfTrue="1">
      <formula>AND(WEEKDAY(Y$5)=1)</formula>
    </cfRule>
  </conditionalFormatting>
  <conditionalFormatting sqref="Y22:Z22">
    <cfRule type="expression" dxfId="5026" priority="3706">
      <formula>AND(WEEKDAY(Y$5)=1)</formula>
    </cfRule>
    <cfRule type="expression" dxfId="5025" priority="4034">
      <formula>AND(WEEKDAY(Y$5)=1)</formula>
    </cfRule>
    <cfRule type="expression" dxfId="5024" priority="4033" stopIfTrue="1">
      <formula>AND(WEEKDAY(Y$5)=1)</formula>
    </cfRule>
  </conditionalFormatting>
  <conditionalFormatting sqref="Y22:Z23">
    <cfRule type="expression" dxfId="5023" priority="3705" stopIfTrue="1">
      <formula>AND(WEEKDAY(Y$5)=1)</formula>
    </cfRule>
  </conditionalFormatting>
  <conditionalFormatting sqref="Y23:Z23">
    <cfRule type="expression" dxfId="5022" priority="3746">
      <formula>AND(WEEKDAY(Y$5)=1)</formula>
    </cfRule>
  </conditionalFormatting>
  <conditionalFormatting sqref="Y14:AA14">
    <cfRule type="expression" dxfId="5021" priority="1274" stopIfTrue="1">
      <formula>AND(WEEKDAY(Y$5)=1)</formula>
    </cfRule>
  </conditionalFormatting>
  <conditionalFormatting sqref="Y16:AB16">
    <cfRule type="expression" dxfId="5020" priority="4018" stopIfTrue="1">
      <formula>AND(WEEKDAY(Y$5)=1)</formula>
    </cfRule>
  </conditionalFormatting>
  <conditionalFormatting sqref="Y17:AB17">
    <cfRule type="expression" dxfId="5019" priority="2612">
      <formula>AND(WEEKDAY(Y$5)=1)</formula>
    </cfRule>
  </conditionalFormatting>
  <conditionalFormatting sqref="Y19:AB19">
    <cfRule type="expression" dxfId="5018" priority="3727">
      <formula>AND(WEEKDAY(Y$5)=1)</formula>
    </cfRule>
  </conditionalFormatting>
  <conditionalFormatting sqref="Z9">
    <cfRule type="expression" dxfId="5017" priority="3686">
      <formula>AND(WEEKDAY(Z$5)=1)</formula>
    </cfRule>
  </conditionalFormatting>
  <conditionalFormatting sqref="Z9:Z10">
    <cfRule type="expression" dxfId="5016" priority="3683">
      <formula>AND(WEEKDAY(Z$5)=1)</formula>
    </cfRule>
  </conditionalFormatting>
  <conditionalFormatting sqref="Z13">
    <cfRule type="expression" dxfId="5015" priority="2638">
      <formula>AND(WEEKDAY(Z$5)=1)</formula>
    </cfRule>
    <cfRule type="expression" dxfId="5014" priority="2637" stopIfTrue="1">
      <formula>AND(WEEKDAY(Z$5)=1)</formula>
    </cfRule>
  </conditionalFormatting>
  <conditionalFormatting sqref="Z18:Z19">
    <cfRule type="expression" dxfId="5013" priority="3936" stopIfTrue="1">
      <formula>AND(WEEKDAY(Z$5)=1)</formula>
    </cfRule>
    <cfRule type="expression" dxfId="5012" priority="3937">
      <formula>AND(WEEKDAY(Z$5)=1)</formula>
    </cfRule>
    <cfRule type="expression" dxfId="5011" priority="3938" stopIfTrue="1">
      <formula>AND(WEEKDAY(Z$5)=1)</formula>
    </cfRule>
  </conditionalFormatting>
  <conditionalFormatting sqref="Z19">
    <cfRule type="expression" dxfId="5010" priority="4275">
      <formula>AND(WEEKDAY(AA$5)=1)</formula>
    </cfRule>
    <cfRule type="expression" dxfId="5009" priority="4277" stopIfTrue="1">
      <formula>AND(WEEKDAY(AA$5)=1)</formula>
    </cfRule>
    <cfRule type="expression" dxfId="5008" priority="3629" stopIfTrue="1">
      <formula>AND(WEEKDAY(AA$5)=1)</formula>
    </cfRule>
  </conditionalFormatting>
  <conditionalFormatting sqref="Z18:AB19">
    <cfRule type="expression" dxfId="5007" priority="3940">
      <formula>AND(WEEKDAY(Z$5)=1)</formula>
    </cfRule>
  </conditionalFormatting>
  <conditionalFormatting sqref="AA13">
    <cfRule type="expression" dxfId="5006" priority="1286">
      <formula>AND(WEEKDAY(AA$5)=1)</formula>
    </cfRule>
  </conditionalFormatting>
  <conditionalFormatting sqref="AA14">
    <cfRule type="expression" dxfId="5005" priority="1279">
      <formula>AND(WEEKDAY(AA$5)=1)</formula>
    </cfRule>
  </conditionalFormatting>
  <conditionalFormatting sqref="AA19">
    <cfRule type="expression" dxfId="5004" priority="1252" stopIfTrue="1">
      <formula>AND(WEEKDAY(AA$5)=1)</formula>
    </cfRule>
  </conditionalFormatting>
  <conditionalFormatting sqref="AA13:AB14">
    <cfRule type="expression" dxfId="5003" priority="1281" stopIfTrue="1">
      <formula>AND(WEEKDAY(AA$5)=1)</formula>
    </cfRule>
  </conditionalFormatting>
  <conditionalFormatting sqref="AA18:AB19">
    <cfRule type="expression" dxfId="5002" priority="4112" stopIfTrue="1">
      <formula>AND(WEEKDAY(AA$5)=1)</formula>
    </cfRule>
  </conditionalFormatting>
  <conditionalFormatting sqref="AA22:AE23 AA19:AB19">
    <cfRule type="expression" dxfId="5001" priority="3762" stopIfTrue="1">
      <formula>AND(WEEKDAY(AA$5)=1)</formula>
    </cfRule>
  </conditionalFormatting>
  <conditionalFormatting sqref="AB9:AB11">
    <cfRule type="expression" dxfId="5000" priority="2630" stopIfTrue="1">
      <formula>AND(WEEKDAY(AB$5)=1)</formula>
    </cfRule>
  </conditionalFormatting>
  <conditionalFormatting sqref="AB13:AB14">
    <cfRule type="expression" dxfId="4999" priority="3693">
      <formula>AND(WEEKDAY(AB$5)=1)</formula>
    </cfRule>
  </conditionalFormatting>
  <conditionalFormatting sqref="AB16">
    <cfRule type="expression" dxfId="4998" priority="4206" stopIfTrue="1">
      <formula>AND(WEEKDAY(AB$5)=1)</formula>
    </cfRule>
  </conditionalFormatting>
  <conditionalFormatting sqref="AB18:AD18">
    <cfRule type="expression" dxfId="4997" priority="3929" stopIfTrue="1">
      <formula>AND(WEEKDAY(AB$5)=1)</formula>
    </cfRule>
  </conditionalFormatting>
  <conditionalFormatting sqref="AB18:AF18">
    <cfRule type="expression" dxfId="4996" priority="1255" stopIfTrue="1">
      <formula>AND(WEEKDAY(AB$5)=1)</formula>
    </cfRule>
  </conditionalFormatting>
  <conditionalFormatting sqref="AB8:AG8">
    <cfRule type="expression" dxfId="4995" priority="4139" stopIfTrue="1">
      <formula>AND(WEEKDAY(AB$5)=1)</formula>
    </cfRule>
  </conditionalFormatting>
  <conditionalFormatting sqref="AC9">
    <cfRule type="expression" dxfId="4994" priority="3922" stopIfTrue="1">
      <formula>AND(WEEKDAY(AC$5)=1)</formula>
    </cfRule>
  </conditionalFormatting>
  <conditionalFormatting sqref="AC11:AC12">
    <cfRule type="expression" dxfId="4993" priority="209">
      <formula>AND(WEEKDAY(AC$5)=1)</formula>
    </cfRule>
  </conditionalFormatting>
  <conditionalFormatting sqref="AC16:AC18">
    <cfRule type="expression" dxfId="4992" priority="4077" stopIfTrue="1">
      <formula>AND(WEEKDAY(AC$5)=1)</formula>
    </cfRule>
  </conditionalFormatting>
  <conditionalFormatting sqref="AC17:AC18">
    <cfRule type="expression" dxfId="4991" priority="1256" stopIfTrue="1">
      <formula>AND(WEEKDAY(AC$5)=1)</formula>
    </cfRule>
    <cfRule type="expression" dxfId="4990" priority="1265">
      <formula>AND(WEEKDAY(AC$5)=1)</formula>
    </cfRule>
    <cfRule type="expression" dxfId="4989" priority="3953" stopIfTrue="1">
      <formula>AND(WEEKDAY(AC$5)=1)</formula>
    </cfRule>
  </conditionalFormatting>
  <conditionalFormatting sqref="AC9:AD9">
    <cfRule type="expression" dxfId="4988" priority="3924" stopIfTrue="1">
      <formula>AND(WEEKDAY(AC$5)=1)</formula>
    </cfRule>
    <cfRule type="expression" dxfId="4987" priority="3923">
      <formula>AND(WEEKDAY(AC$5)=1)</formula>
    </cfRule>
  </conditionalFormatting>
  <conditionalFormatting sqref="AC9:AD10">
    <cfRule type="expression" dxfId="4986" priority="3925">
      <formula>AND(WEEKDAY(AC$5)=1)</formula>
    </cfRule>
  </conditionalFormatting>
  <conditionalFormatting sqref="AC14:AD14">
    <cfRule type="expression" dxfId="4985" priority="4016">
      <formula>AND(WEEKDAY(AC$5)=1)</formula>
    </cfRule>
  </conditionalFormatting>
  <conditionalFormatting sqref="AC16:AD17">
    <cfRule type="expression" dxfId="4984" priority="4078" stopIfTrue="1">
      <formula>AND(WEEKDAY(AC$5)=1)</formula>
    </cfRule>
  </conditionalFormatting>
  <conditionalFormatting sqref="AC11:AE12">
    <cfRule type="expression" dxfId="4983" priority="206" stopIfTrue="1">
      <formula>AND(WEEKDAY(AC$5)=1)</formula>
    </cfRule>
  </conditionalFormatting>
  <conditionalFormatting sqref="AC12:AE12">
    <cfRule type="expression" dxfId="4982" priority="199" stopIfTrue="1">
      <formula>AND(WEEKDAY(AC$5)=1)</formula>
    </cfRule>
  </conditionalFormatting>
  <conditionalFormatting sqref="AC17:AE17 F18:G18 AB18:AE18 D5:AH7">
    <cfRule type="expression" dxfId="4981" priority="4240" stopIfTrue="1">
      <formula>AND(WEEKDAY(D$5)=1)</formula>
    </cfRule>
  </conditionalFormatting>
  <conditionalFormatting sqref="AC17:AF17">
    <cfRule type="expression" dxfId="4980" priority="1266" stopIfTrue="1">
      <formula>AND(WEEKDAY(AC$5)=1)</formula>
    </cfRule>
  </conditionalFormatting>
  <conditionalFormatting sqref="AC19:AF19">
    <cfRule type="expression" dxfId="4979" priority="202" stopIfTrue="1">
      <formula>AND(WEEKDAY(AC$5)=1)</formula>
    </cfRule>
  </conditionalFormatting>
  <conditionalFormatting sqref="AC20:AF20 AF22:AF23">
    <cfRule type="expression" dxfId="4978" priority="3760" stopIfTrue="1">
      <formula>AND(WEEKDAY(AC$5)=1)</formula>
    </cfRule>
  </conditionalFormatting>
  <conditionalFormatting sqref="AC21:AF21">
    <cfRule type="expression" dxfId="4977" priority="1271" stopIfTrue="1">
      <formula>AND(WEEKDAY(AC$5)=1)</formula>
    </cfRule>
  </conditionalFormatting>
  <conditionalFormatting sqref="AC13:AG13">
    <cfRule type="expression" dxfId="4976" priority="4068" stopIfTrue="1">
      <formula>AND(WEEKDAY(AC$5)=1)</formula>
    </cfRule>
  </conditionalFormatting>
  <conditionalFormatting sqref="AC14:AG14">
    <cfRule type="expression" dxfId="4975" priority="4006" stopIfTrue="1">
      <formula>AND(WEEKDAY(AC$5)=1)</formula>
    </cfRule>
    <cfRule type="expression" dxfId="4974" priority="4199" stopIfTrue="1">
      <formula>AND(WEEKDAY(AC$5)=1)</formula>
    </cfRule>
  </conditionalFormatting>
  <conditionalFormatting sqref="AD15">
    <cfRule type="expression" dxfId="4973" priority="4203" stopIfTrue="1">
      <formula>AND(WEEKDAY(AD$5)=1)</formula>
    </cfRule>
  </conditionalFormatting>
  <conditionalFormatting sqref="AD17:AD18 E8">
    <cfRule type="expression" dxfId="4972" priority="4071" stopIfTrue="1">
      <formula>AND(WEEKDAY(E$5)=1)</formula>
    </cfRule>
  </conditionalFormatting>
  <conditionalFormatting sqref="AD11:AE11">
    <cfRule type="expression" dxfId="4971" priority="222">
      <formula>AND(WEEKDAY(AD$5)=1)</formula>
    </cfRule>
  </conditionalFormatting>
  <conditionalFormatting sqref="AD12:AE12">
    <cfRule type="expression" dxfId="4970" priority="201">
      <formula>AND(WEEKDAY(AD$5)=1)</formula>
    </cfRule>
  </conditionalFormatting>
  <conditionalFormatting sqref="AD17:AF17">
    <cfRule type="expression" dxfId="4969" priority="4096" stopIfTrue="1">
      <formula>AND(WEEKDAY(AD$5)=1)</formula>
    </cfRule>
  </conditionalFormatting>
  <conditionalFormatting sqref="AD20:AF20 AD22:AF23">
    <cfRule type="expression" dxfId="4968" priority="3714">
      <formula>AND(WEEKDAY(AD$5)=1)</formula>
    </cfRule>
  </conditionalFormatting>
  <conditionalFormatting sqref="AE9">
    <cfRule type="expression" dxfId="4967" priority="3769">
      <formula>AND(WEEKDAY(AE$5)=1)</formula>
    </cfRule>
    <cfRule type="expression" dxfId="4966" priority="3771" stopIfTrue="1">
      <formula>AND(WEEKDAY(AE$5)=1)</formula>
    </cfRule>
    <cfRule type="expression" dxfId="4965" priority="3772">
      <formula>AND(WEEKDAY(AE$5)=1)</formula>
    </cfRule>
  </conditionalFormatting>
  <conditionalFormatting sqref="AE9:AE10">
    <cfRule type="expression" dxfId="4964" priority="3766" stopIfTrue="1">
      <formula>AND(WEEKDAY(AE$5)=1)</formula>
    </cfRule>
  </conditionalFormatting>
  <conditionalFormatting sqref="AE10">
    <cfRule type="expression" dxfId="4963" priority="3765">
      <formula>AND(WEEKDAY(AE$5)=1)</formula>
    </cfRule>
  </conditionalFormatting>
  <conditionalFormatting sqref="AE17:AE18">
    <cfRule type="expression" dxfId="4962" priority="1258" stopIfTrue="1">
      <formula>AND(WEEKDAY(AE$5)=1)</formula>
    </cfRule>
  </conditionalFormatting>
  <conditionalFormatting sqref="AE9:AG9">
    <cfRule type="expression" dxfId="4961" priority="3774">
      <formula>AND(WEEKDAY(AE$5)=1)</formula>
    </cfRule>
  </conditionalFormatting>
  <conditionalFormatting sqref="AE14:AG14">
    <cfRule type="expression" dxfId="4960" priority="4005">
      <formula>AND(WEEKDAY(AE$5)=1)</formula>
    </cfRule>
  </conditionalFormatting>
  <conditionalFormatting sqref="AE9:AH9">
    <cfRule type="expression" dxfId="4959" priority="3773" stopIfTrue="1">
      <formula>AND(WEEKDAY(AE$5)=1)</formula>
    </cfRule>
  </conditionalFormatting>
  <conditionalFormatting sqref="AE14:AH14">
    <cfRule type="expression" dxfId="4958" priority="4001" stopIfTrue="1">
      <formula>AND(WEEKDAY(AE$5)=1)</formula>
    </cfRule>
  </conditionalFormatting>
  <conditionalFormatting sqref="AF10:AF12">
    <cfRule type="expression" dxfId="4957" priority="205" stopIfTrue="1">
      <formula>AND(WEEKDAY(AF$5)=1)</formula>
    </cfRule>
  </conditionalFormatting>
  <conditionalFormatting sqref="AF11:AF12">
    <cfRule type="expression" dxfId="4956" priority="204">
      <formula>AND(WEEKDAY(AF$5)=1)</formula>
    </cfRule>
  </conditionalFormatting>
  <conditionalFormatting sqref="AF17">
    <cfRule type="expression" dxfId="4955" priority="1259">
      <formula>AND(WEEKDAY(AF$5)=1)</formula>
    </cfRule>
    <cfRule type="expression" dxfId="4954" priority="1260" stopIfTrue="1">
      <formula>AND(WEEKDAY(AF$5)=1)</formula>
    </cfRule>
    <cfRule type="expression" dxfId="4953" priority="1262" stopIfTrue="1">
      <formula>AND(WEEKDAY(AF$5)=1)</formula>
    </cfRule>
  </conditionalFormatting>
  <conditionalFormatting sqref="AF9:AG9">
    <cfRule type="expression" dxfId="4952" priority="3898" stopIfTrue="1">
      <formula>AND(WEEKDAY(AF$5)=1)</formula>
    </cfRule>
    <cfRule type="expression" dxfId="4951" priority="3899">
      <formula>AND(WEEKDAY(AF$5)=1)</formula>
    </cfRule>
    <cfRule type="expression" dxfId="4950" priority="3900" stopIfTrue="1">
      <formula>AND(WEEKDAY(AF$5)=1)</formula>
    </cfRule>
  </conditionalFormatting>
  <conditionalFormatting sqref="AF18:AG18">
    <cfRule type="expression" dxfId="4949" priority="3904" stopIfTrue="1">
      <formula>AND(WEEKDAY(AF$5)=1)</formula>
    </cfRule>
    <cfRule type="expression" dxfId="4948" priority="3903">
      <formula>AND(WEEKDAY(AF$5)=1)</formula>
    </cfRule>
    <cfRule type="expression" dxfId="4947" priority="3902" stopIfTrue="1">
      <formula>AND(WEEKDAY(AF$5)=1)</formula>
    </cfRule>
    <cfRule type="expression" dxfId="4946" priority="3901">
      <formula>AND(WEEKDAY(AF$5)=1)</formula>
    </cfRule>
  </conditionalFormatting>
  <conditionalFormatting sqref="AF17:AH17">
    <cfRule type="expression" dxfId="4945" priority="1261">
      <formula>AND(WEEKDAY(AF$5)=1)</formula>
    </cfRule>
  </conditionalFormatting>
  <conditionalFormatting sqref="AG10:AG12 T8:T9">
    <cfRule type="expression" dxfId="4944" priority="4170" stopIfTrue="1">
      <formula>AND(WEEKDAY(T$5)=1)</formula>
    </cfRule>
  </conditionalFormatting>
  <conditionalFormatting sqref="AG11">
    <cfRule type="expression" dxfId="4943" priority="3908">
      <formula>AND(WEEKDAY(AG$5)=1)</formula>
    </cfRule>
    <cfRule type="expression" dxfId="4942" priority="4007" stopIfTrue="1">
      <formula>AND(WEEKDAY(AG$5)=1)</formula>
    </cfRule>
  </conditionalFormatting>
  <conditionalFormatting sqref="AG19:AG23">
    <cfRule type="expression" dxfId="4941" priority="3758" stopIfTrue="1">
      <formula>AND(WEEKDAY(AG$5)=1)</formula>
    </cfRule>
    <cfRule type="expression" dxfId="4940" priority="3757">
      <formula>AND(WEEKDAY(AG$5)=1)</formula>
    </cfRule>
  </conditionalFormatting>
  <conditionalFormatting sqref="AG11:AH11">
    <cfRule type="expression" dxfId="4939" priority="3905" stopIfTrue="1">
      <formula>AND(WEEKDAY(AG$5)=1)</formula>
    </cfRule>
  </conditionalFormatting>
  <conditionalFormatting sqref="AH18:AH23">
    <cfRule type="expression" dxfId="4938" priority="4002">
      <formula>AND(WEEKDAY(AH$5)=1)</formula>
    </cfRule>
  </conditionalFormatting>
  <conditionalFormatting sqref="AH19:AH25">
    <cfRule type="expression" dxfId="4937" priority="4000" stopIfTrue="1">
      <formula>AND(WEEKDAY(AH$5)=1)</formula>
    </cfRule>
  </conditionalFormatting>
  <conditionalFormatting sqref="AI8:AK24 AN8:AN25">
    <cfRule type="cellIs" dxfId="4936" priority="4274" stopIfTrue="1" operator="equal">
      <formula>0</formula>
    </cfRule>
  </conditionalFormatting>
  <dataValidations count="2">
    <dataValidation type="list" allowBlank="1" showInputMessage="1" showErrorMessage="1" sqref="Y12:Z12 E24:AC24 P9:P12 P16:P19 P21:P23 X12:X19 Y13:Y19 Z13:Z16 AC22:AC23 AD22:AD24 X8:AB11 X20:AB23 Z17:AB19 AC8:AD21 D8:I23 J21:L23 J8:L19 M8:O23 AA12:AB16 AE8:AH24 Q8:W23" xr:uid="{00000000-0002-0000-4C00-000000000000}">
      <formula1>"ヤ,2早,3早,2オ,3オ,2－,3－,－,日,有,2,3,事,ﾍﾙ,ｹｱ,6:00,6:30,7:00,8:30,8:00,10:00,研"</formula1>
    </dataValidation>
    <dataValidation type="list" allowBlank="1" showInputMessage="1" showErrorMessage="1" sqref="AH25" xr:uid="{00000000-0002-0000-4C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V44"/>
  <sheetViews>
    <sheetView workbookViewId="0">
      <selection activeCell="N19" sqref="N19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2023</v>
      </c>
      <c r="B1" s="3" t="s">
        <v>0</v>
      </c>
      <c r="C1" s="3"/>
      <c r="D1" s="3"/>
      <c r="E1" s="3"/>
      <c r="F1" s="3"/>
      <c r="G1" s="3"/>
      <c r="K1" s="244"/>
      <c r="L1" s="244"/>
      <c r="M1" s="1345"/>
      <c r="N1" s="1345"/>
      <c r="O1" s="1345"/>
      <c r="P1" s="1345"/>
      <c r="Q1" s="1345"/>
      <c r="R1" s="246"/>
      <c r="S1" s="3"/>
      <c r="T1" s="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5">
      <c r="A2" s="1243" t="s">
        <v>3</v>
      </c>
      <c r="B2" s="1243"/>
      <c r="C2" s="1243"/>
      <c r="D2" s="4">
        <v>9</v>
      </c>
      <c r="E2" s="1245" t="s">
        <v>4</v>
      </c>
      <c r="F2" s="1245"/>
      <c r="G2" s="1245"/>
      <c r="H2" s="1245"/>
      <c r="I2" s="1245"/>
      <c r="J2" s="1245"/>
      <c r="K2" s="244"/>
      <c r="L2" s="244"/>
      <c r="M2" s="1345"/>
      <c r="N2" s="1345"/>
      <c r="O2" s="1345"/>
      <c r="P2" s="1345"/>
      <c r="Q2" s="1345"/>
      <c r="R2" s="247"/>
      <c r="S2" s="3"/>
      <c r="T2" s="3"/>
      <c r="U2" s="247"/>
      <c r="V2" s="3"/>
      <c r="W2" s="3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9"/>
      <c r="I3" s="8"/>
      <c r="J3" s="8"/>
      <c r="K3" s="8"/>
      <c r="L3" s="8"/>
      <c r="M3" s="8"/>
      <c r="N3" s="8"/>
      <c r="O3" s="245"/>
      <c r="P3" s="8"/>
      <c r="Q3" s="8"/>
      <c r="R3" s="8"/>
      <c r="S3" s="8"/>
      <c r="T3" s="8"/>
      <c r="U3" s="8"/>
      <c r="V3" s="8"/>
      <c r="W3" s="8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45170</v>
      </c>
      <c r="E5" s="11">
        <f>DATE($A$1,$D$2,2)</f>
        <v>45171</v>
      </c>
      <c r="F5" s="11">
        <f>DATE($A$1,$D$2,3)</f>
        <v>45172</v>
      </c>
      <c r="G5" s="11">
        <f>DATE($A$1,$D$2,4)</f>
        <v>45173</v>
      </c>
      <c r="H5" s="11">
        <f>DATE($A$1,$D$2,5)</f>
        <v>45174</v>
      </c>
      <c r="I5" s="11">
        <f>DATE($A$1,$D$2,6)</f>
        <v>45175</v>
      </c>
      <c r="J5" s="11">
        <f>DATE($A$1,$D$2,7)</f>
        <v>45176</v>
      </c>
      <c r="K5" s="11">
        <f>DATE($A$1,$D$2,8)</f>
        <v>45177</v>
      </c>
      <c r="L5" s="11">
        <f>DATE($A$1,$D$2,9)</f>
        <v>45178</v>
      </c>
      <c r="M5" s="11">
        <f>DATE($A$1,$D$2,10)</f>
        <v>45179</v>
      </c>
      <c r="N5" s="56">
        <f>DATE($A$1,$D$2,11)</f>
        <v>45180</v>
      </c>
      <c r="O5" s="11">
        <f>DATE($A$1,$D$2,12)</f>
        <v>45181</v>
      </c>
      <c r="P5" s="11">
        <f>DATE($A$1,$D$2,13)</f>
        <v>45182</v>
      </c>
      <c r="Q5" s="11">
        <f>DATE($A$1,$D$2,14)</f>
        <v>45183</v>
      </c>
      <c r="R5" s="11">
        <f>DATE($A$1,$D$2,15)</f>
        <v>45184</v>
      </c>
      <c r="S5" s="11">
        <f>DATE($A$1,$D$2,16)</f>
        <v>45185</v>
      </c>
      <c r="T5" s="11">
        <f>DATE($A$1,$D$2,17)</f>
        <v>45186</v>
      </c>
      <c r="U5" s="11">
        <f>DATE($A$1,$D$2,18)</f>
        <v>45187</v>
      </c>
      <c r="V5" s="11">
        <f>DATE($A$1,$D$2,19)</f>
        <v>45188</v>
      </c>
      <c r="W5" s="11">
        <f>DATE($A$1,$D$2,20)</f>
        <v>45189</v>
      </c>
      <c r="X5" s="11">
        <f>DATE($A$1,$D$2,21)</f>
        <v>45190</v>
      </c>
      <c r="Y5" s="87">
        <f>DATE($A$1,$D$2,22)</f>
        <v>45191</v>
      </c>
      <c r="Z5" s="87">
        <f>DATE($A$1,$D$2,23)</f>
        <v>45192</v>
      </c>
      <c r="AA5" s="87">
        <f>DATE($A$1,$D$2,24)</f>
        <v>45193</v>
      </c>
      <c r="AB5" s="87">
        <f>DATE($A$1,$D$2,25)</f>
        <v>45194</v>
      </c>
      <c r="AC5" s="87">
        <f>DATE($A$1,$D$2,26)</f>
        <v>45195</v>
      </c>
      <c r="AD5" s="87">
        <f>DATE($A$1,$D$2,27)</f>
        <v>45196</v>
      </c>
      <c r="AE5" s="87">
        <f>DATE($A$1,$D$2,28)</f>
        <v>45197</v>
      </c>
      <c r="AF5" s="88">
        <f>DATE($A$1,$D$2,29)</f>
        <v>45198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F6" si="0">IF(MONTH(D5)&gt;$D$2,"",D5)</f>
        <v>45170</v>
      </c>
      <c r="E6" s="132">
        <f t="shared" si="0"/>
        <v>45171</v>
      </c>
      <c r="F6" s="159">
        <f t="shared" si="0"/>
        <v>45172</v>
      </c>
      <c r="G6" s="159">
        <f t="shared" si="0"/>
        <v>45173</v>
      </c>
      <c r="H6" s="159">
        <f t="shared" si="0"/>
        <v>45174</v>
      </c>
      <c r="I6" s="132">
        <f t="shared" si="0"/>
        <v>45175</v>
      </c>
      <c r="J6" s="132">
        <f t="shared" si="0"/>
        <v>45176</v>
      </c>
      <c r="K6" s="132">
        <f t="shared" si="0"/>
        <v>45177</v>
      </c>
      <c r="L6" s="132">
        <f t="shared" si="0"/>
        <v>45178</v>
      </c>
      <c r="M6" s="132">
        <f t="shared" si="0"/>
        <v>45179</v>
      </c>
      <c r="N6" s="132">
        <f t="shared" si="0"/>
        <v>45180</v>
      </c>
      <c r="O6" s="132">
        <f t="shared" si="0"/>
        <v>45181</v>
      </c>
      <c r="P6" s="132">
        <f t="shared" si="0"/>
        <v>45182</v>
      </c>
      <c r="Q6" s="132">
        <f t="shared" si="0"/>
        <v>45183</v>
      </c>
      <c r="R6" s="132">
        <f t="shared" si="0"/>
        <v>45184</v>
      </c>
      <c r="S6" s="132">
        <f t="shared" si="0"/>
        <v>45185</v>
      </c>
      <c r="T6" s="132">
        <f t="shared" si="0"/>
        <v>45186</v>
      </c>
      <c r="U6" s="145">
        <f t="shared" si="0"/>
        <v>45187</v>
      </c>
      <c r="V6" s="132">
        <f t="shared" si="0"/>
        <v>45188</v>
      </c>
      <c r="W6" s="132">
        <f t="shared" si="0"/>
        <v>45189</v>
      </c>
      <c r="X6" s="132">
        <f t="shared" si="0"/>
        <v>45190</v>
      </c>
      <c r="Y6" s="132">
        <f t="shared" si="0"/>
        <v>45191</v>
      </c>
      <c r="Z6" s="145">
        <f t="shared" si="0"/>
        <v>45192</v>
      </c>
      <c r="AA6" s="132">
        <f t="shared" si="0"/>
        <v>45193</v>
      </c>
      <c r="AB6" s="132">
        <f t="shared" si="0"/>
        <v>45194</v>
      </c>
      <c r="AC6" s="132">
        <f t="shared" si="0"/>
        <v>45195</v>
      </c>
      <c r="AD6" s="132">
        <f t="shared" si="0"/>
        <v>45196</v>
      </c>
      <c r="AE6" s="132">
        <f t="shared" si="0"/>
        <v>45197</v>
      </c>
      <c r="AF6" s="132">
        <f t="shared" si="0"/>
        <v>45198</v>
      </c>
      <c r="AG6" s="132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金</v>
      </c>
      <c r="E7" s="134" t="str">
        <f t="shared" si="1"/>
        <v>土</v>
      </c>
      <c r="F7" s="234" t="str">
        <f t="shared" si="1"/>
        <v>日</v>
      </c>
      <c r="G7" s="134" t="str">
        <f t="shared" si="1"/>
        <v>月</v>
      </c>
      <c r="H7" s="134" t="str">
        <f t="shared" si="1"/>
        <v>火</v>
      </c>
      <c r="I7" s="134" t="str">
        <f t="shared" si="1"/>
        <v>水</v>
      </c>
      <c r="J7" s="134" t="str">
        <f t="shared" si="1"/>
        <v>木</v>
      </c>
      <c r="K7" s="134" t="str">
        <f t="shared" si="1"/>
        <v>金</v>
      </c>
      <c r="L7" s="160" t="str">
        <f t="shared" si="1"/>
        <v>土</v>
      </c>
      <c r="M7" s="161" t="str">
        <f t="shared" si="1"/>
        <v>日</v>
      </c>
      <c r="N7" s="134" t="str">
        <f t="shared" si="1"/>
        <v>月</v>
      </c>
      <c r="O7" s="134" t="str">
        <f t="shared" si="1"/>
        <v>火</v>
      </c>
      <c r="P7" s="134" t="str">
        <f t="shared" si="1"/>
        <v>水</v>
      </c>
      <c r="Q7" s="160" t="str">
        <f t="shared" si="1"/>
        <v>木</v>
      </c>
      <c r="R7" s="160" t="str">
        <f t="shared" si="1"/>
        <v>金</v>
      </c>
      <c r="S7" s="160" t="str">
        <f t="shared" si="1"/>
        <v>土</v>
      </c>
      <c r="T7" s="234" t="str">
        <f t="shared" si="1"/>
        <v>日</v>
      </c>
      <c r="U7" s="146" t="str">
        <f t="shared" si="1"/>
        <v>月</v>
      </c>
      <c r="V7" s="134" t="str">
        <f t="shared" si="1"/>
        <v>火</v>
      </c>
      <c r="W7" s="134" t="str">
        <f t="shared" si="1"/>
        <v>水</v>
      </c>
      <c r="X7" s="134" t="str">
        <f t="shared" si="1"/>
        <v>木</v>
      </c>
      <c r="Y7" s="134" t="str">
        <f t="shared" si="1"/>
        <v>金</v>
      </c>
      <c r="Z7" s="146" t="str">
        <f t="shared" si="1"/>
        <v>土</v>
      </c>
      <c r="AA7" s="161" t="str">
        <f t="shared" si="1"/>
        <v>日</v>
      </c>
      <c r="AB7" s="134" t="str">
        <f t="shared" si="1"/>
        <v>月</v>
      </c>
      <c r="AC7" s="134" t="str">
        <f t="shared" si="1"/>
        <v>火</v>
      </c>
      <c r="AD7" s="134" t="str">
        <f t="shared" si="1"/>
        <v>水</v>
      </c>
      <c r="AE7" s="134" t="str">
        <f t="shared" si="1"/>
        <v>木</v>
      </c>
      <c r="AF7" s="134" t="str">
        <f t="shared" si="1"/>
        <v>金</v>
      </c>
      <c r="AG7" s="134" t="s">
        <v>134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5" customHeight="1">
      <c r="A8" s="19" t="s">
        <v>31</v>
      </c>
      <c r="B8" s="20" t="s">
        <v>32</v>
      </c>
      <c r="C8" s="21" t="s">
        <v>33</v>
      </c>
      <c r="D8" s="107" t="s">
        <v>36</v>
      </c>
      <c r="E8" s="218" t="s">
        <v>21</v>
      </c>
      <c r="F8" s="163" t="s">
        <v>21</v>
      </c>
      <c r="G8" s="164" t="s">
        <v>42</v>
      </c>
      <c r="H8" s="107" t="s">
        <v>42</v>
      </c>
      <c r="I8" s="107" t="s">
        <v>21</v>
      </c>
      <c r="J8" s="107" t="s">
        <v>36</v>
      </c>
      <c r="K8" s="172" t="s">
        <v>36</v>
      </c>
      <c r="L8" s="182" t="s">
        <v>28</v>
      </c>
      <c r="M8" s="164" t="s">
        <v>34</v>
      </c>
      <c r="N8" s="107" t="s">
        <v>21</v>
      </c>
      <c r="O8" s="107" t="s">
        <v>42</v>
      </c>
      <c r="P8" s="172" t="s">
        <v>42</v>
      </c>
      <c r="Q8" s="235" t="s">
        <v>21</v>
      </c>
      <c r="R8" s="219" t="s">
        <v>37</v>
      </c>
      <c r="S8" s="181" t="s">
        <v>36</v>
      </c>
      <c r="T8" s="163" t="s">
        <v>21</v>
      </c>
      <c r="U8" s="248" t="s">
        <v>24</v>
      </c>
      <c r="V8" s="107" t="s">
        <v>34</v>
      </c>
      <c r="W8" s="107" t="s">
        <v>21</v>
      </c>
      <c r="X8" s="107" t="s">
        <v>36</v>
      </c>
      <c r="Y8" s="107" t="s">
        <v>24</v>
      </c>
      <c r="Z8" s="148" t="s">
        <v>34</v>
      </c>
      <c r="AA8" s="107" t="s">
        <v>21</v>
      </c>
      <c r="AB8" s="107" t="s">
        <v>42</v>
      </c>
      <c r="AC8" s="107" t="s">
        <v>21</v>
      </c>
      <c r="AD8" s="107" t="s">
        <v>36</v>
      </c>
      <c r="AE8" s="107" t="s">
        <v>36</v>
      </c>
      <c r="AF8" s="107" t="s">
        <v>28</v>
      </c>
      <c r="AG8" s="107" t="s">
        <v>34</v>
      </c>
      <c r="AH8" s="99">
        <f t="shared" ref="AH8:AH20" si="2">SUM(AN8)</f>
        <v>9</v>
      </c>
      <c r="AI8" s="100">
        <f t="shared" ref="AI8:AI20" si="3">COUNTIF(D8:AG8,"有")</f>
        <v>0</v>
      </c>
      <c r="AJ8" s="101">
        <f t="shared" ref="AJ8:AJ20" si="4">SUM(AO8:AP8)</f>
        <v>4</v>
      </c>
      <c r="AK8" s="102" t="s">
        <v>38</v>
      </c>
      <c r="AL8" s="103"/>
      <c r="AM8" s="55">
        <f>COUNTIF(D8:AG8,"日")</f>
        <v>1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0</v>
      </c>
      <c r="AR8" s="55">
        <f>COUNTIF(D8:AK8,"2早")</f>
        <v>0</v>
      </c>
      <c r="AS8" s="55">
        <f>COUNTIF(B8:AK8,"2オ")</f>
        <v>5</v>
      </c>
      <c r="AT8" s="55">
        <f>COUNTIF(D8:AL8,"3早")</f>
        <v>0</v>
      </c>
      <c r="AU8" s="55">
        <f>COUNTIF(D8:AM8,"3オ")</f>
        <v>7</v>
      </c>
      <c r="AV8" s="55">
        <f>COUNTIF(F8:AO8,"10:00")</f>
        <v>0</v>
      </c>
    </row>
    <row r="9" spans="1:48" ht="15" customHeight="1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40</v>
      </c>
      <c r="F9" s="189" t="s">
        <v>37</v>
      </c>
      <c r="G9" s="107" t="s">
        <v>21</v>
      </c>
      <c r="H9" s="107" t="s">
        <v>41</v>
      </c>
      <c r="I9" s="107" t="s">
        <v>42</v>
      </c>
      <c r="J9" s="107" t="s">
        <v>42</v>
      </c>
      <c r="K9" s="107" t="s">
        <v>37</v>
      </c>
      <c r="L9" s="143" t="s">
        <v>21</v>
      </c>
      <c r="M9" s="107" t="s">
        <v>37</v>
      </c>
      <c r="N9" s="107" t="s">
        <v>21</v>
      </c>
      <c r="O9" s="107" t="s">
        <v>37</v>
      </c>
      <c r="P9" s="172" t="s">
        <v>36</v>
      </c>
      <c r="Q9" s="220" t="s">
        <v>40</v>
      </c>
      <c r="R9" s="237" t="s">
        <v>21</v>
      </c>
      <c r="S9" s="238" t="s">
        <v>21</v>
      </c>
      <c r="T9" s="223" t="s">
        <v>37</v>
      </c>
      <c r="U9" s="148" t="s">
        <v>36</v>
      </c>
      <c r="V9" s="107" t="s">
        <v>21</v>
      </c>
      <c r="W9" s="107" t="s">
        <v>37</v>
      </c>
      <c r="X9" s="107" t="s">
        <v>37</v>
      </c>
      <c r="Y9" s="107" t="s">
        <v>37</v>
      </c>
      <c r="Z9" s="148" t="s">
        <v>40</v>
      </c>
      <c r="AA9" s="143" t="s">
        <v>21</v>
      </c>
      <c r="AB9" s="107" t="s">
        <v>41</v>
      </c>
      <c r="AC9" s="107" t="s">
        <v>40</v>
      </c>
      <c r="AD9" s="107" t="s">
        <v>40</v>
      </c>
      <c r="AE9" s="107" t="s">
        <v>21</v>
      </c>
      <c r="AF9" s="107" t="s">
        <v>37</v>
      </c>
      <c r="AG9" s="107" t="s">
        <v>40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>COUNTIF(D9:AG9,"日")</f>
        <v>9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0</v>
      </c>
      <c r="AR9" s="55">
        <f>COUNTIF(D9:AK9,"2早")</f>
        <v>6</v>
      </c>
      <c r="AS9" s="55">
        <f>COUNTIF(B9:AK9,"2オ")</f>
        <v>2</v>
      </c>
      <c r="AT9" s="55">
        <f>COUNTIF(D9:AL9,"3早")</f>
        <v>2</v>
      </c>
      <c r="AU9" s="55">
        <f>COUNTIF(D9:AM9,"3オ")</f>
        <v>2</v>
      </c>
      <c r="AV9" s="55">
        <f>COUNTIF(F9:AO9,"10:00")</f>
        <v>0</v>
      </c>
    </row>
    <row r="10" spans="1:48" ht="15" customHeight="1">
      <c r="A10" s="19" t="s">
        <v>31</v>
      </c>
      <c r="B10" s="20" t="s">
        <v>32</v>
      </c>
      <c r="C10" s="21" t="s">
        <v>215</v>
      </c>
      <c r="D10" s="143" t="s">
        <v>21</v>
      </c>
      <c r="E10" s="107" t="s">
        <v>36</v>
      </c>
      <c r="F10" s="107" t="s">
        <v>36</v>
      </c>
      <c r="G10" s="107" t="s">
        <v>41</v>
      </c>
      <c r="H10" s="107" t="s">
        <v>21</v>
      </c>
      <c r="I10" s="107" t="s">
        <v>41</v>
      </c>
      <c r="J10" s="107" t="s">
        <v>41</v>
      </c>
      <c r="K10" s="143" t="s">
        <v>21</v>
      </c>
      <c r="L10" s="143" t="s">
        <v>21</v>
      </c>
      <c r="M10" s="107" t="s">
        <v>36</v>
      </c>
      <c r="N10" s="107" t="s">
        <v>36</v>
      </c>
      <c r="O10" s="107" t="s">
        <v>41</v>
      </c>
      <c r="P10" s="107" t="s">
        <v>41</v>
      </c>
      <c r="Q10" s="189" t="s">
        <v>36</v>
      </c>
      <c r="R10" s="249" t="s">
        <v>21</v>
      </c>
      <c r="S10" s="189" t="s">
        <v>41</v>
      </c>
      <c r="T10" s="107" t="s">
        <v>41</v>
      </c>
      <c r="U10" s="148" t="s">
        <v>21</v>
      </c>
      <c r="V10" s="107" t="s">
        <v>41</v>
      </c>
      <c r="W10" s="107" t="s">
        <v>36</v>
      </c>
      <c r="X10" s="107" t="s">
        <v>21</v>
      </c>
      <c r="Y10" s="107" t="s">
        <v>41</v>
      </c>
      <c r="Z10" s="148" t="s">
        <v>36</v>
      </c>
      <c r="AA10" s="107" t="s">
        <v>37</v>
      </c>
      <c r="AB10" s="107" t="s">
        <v>21</v>
      </c>
      <c r="AC10" s="107" t="s">
        <v>36</v>
      </c>
      <c r="AD10" s="107" t="s">
        <v>28</v>
      </c>
      <c r="AE10" s="107" t="s">
        <v>34</v>
      </c>
      <c r="AF10" s="143" t="s">
        <v>21</v>
      </c>
      <c r="AG10" s="107" t="s">
        <v>36</v>
      </c>
      <c r="AH10" s="99">
        <f t="shared" si="2"/>
        <v>9</v>
      </c>
      <c r="AI10" s="100">
        <f t="shared" si="3"/>
        <v>0</v>
      </c>
      <c r="AJ10" s="101">
        <f t="shared" si="4"/>
        <v>1</v>
      </c>
      <c r="AK10" s="102" t="s">
        <v>38</v>
      </c>
      <c r="AL10" s="103"/>
      <c r="AM10" s="55">
        <f>COUNTIF(D10:AG10,"日")</f>
        <v>1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1</v>
      </c>
      <c r="AQ10">
        <f>COUNTIF(E10:AH10,"有")</f>
        <v>0</v>
      </c>
      <c r="AR10" s="55">
        <f>COUNTIF(D10:AK10,"2早")</f>
        <v>0</v>
      </c>
      <c r="AS10" s="55">
        <f>COUNTIF(B10:AK10,"2オ")</f>
        <v>0</v>
      </c>
      <c r="AT10" s="55">
        <f>COUNTIF(D10:AL10,"3早")</f>
        <v>9</v>
      </c>
      <c r="AU10" s="55">
        <f>COUNTIF(D10:AM10,"3オ")</f>
        <v>9</v>
      </c>
      <c r="AV10" s="55">
        <f>COUNTIF(F10:AO10,"10:00")</f>
        <v>0</v>
      </c>
    </row>
    <row r="11" spans="1:48" ht="15" customHeight="1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48"/>
      <c r="V11" s="107"/>
      <c r="W11" s="107"/>
      <c r="X11" s="107"/>
      <c r="Y11" s="107"/>
      <c r="Z11" s="148"/>
      <c r="AA11" s="107"/>
      <c r="AB11" s="107"/>
      <c r="AC11" s="107"/>
      <c r="AD11" s="107"/>
      <c r="AE11" s="226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5" customHeight="1">
      <c r="A12" s="19" t="s">
        <v>46</v>
      </c>
      <c r="B12" s="20" t="s">
        <v>32</v>
      </c>
      <c r="C12" s="32" t="s">
        <v>47</v>
      </c>
      <c r="D12" s="107" t="s">
        <v>42</v>
      </c>
      <c r="E12" s="107" t="s">
        <v>24</v>
      </c>
      <c r="F12" s="107" t="s">
        <v>34</v>
      </c>
      <c r="G12" s="107" t="s">
        <v>21</v>
      </c>
      <c r="H12" s="107" t="s">
        <v>24</v>
      </c>
      <c r="I12" s="107" t="s">
        <v>34</v>
      </c>
      <c r="J12" s="107" t="s">
        <v>21</v>
      </c>
      <c r="K12" s="107" t="s">
        <v>42</v>
      </c>
      <c r="L12" s="107" t="s">
        <v>40</v>
      </c>
      <c r="M12" s="143" t="s">
        <v>21</v>
      </c>
      <c r="N12" s="107" t="s">
        <v>24</v>
      </c>
      <c r="O12" s="107" t="s">
        <v>34</v>
      </c>
      <c r="P12" s="107" t="s">
        <v>21</v>
      </c>
      <c r="Q12" s="107" t="s">
        <v>24</v>
      </c>
      <c r="R12" s="107" t="s">
        <v>34</v>
      </c>
      <c r="S12" s="143" t="s">
        <v>21</v>
      </c>
      <c r="T12" s="107" t="s">
        <v>42</v>
      </c>
      <c r="U12" s="148" t="s">
        <v>21</v>
      </c>
      <c r="V12" s="107" t="s">
        <v>40</v>
      </c>
      <c r="W12" s="107" t="s">
        <v>24</v>
      </c>
      <c r="X12" s="107" t="s">
        <v>34</v>
      </c>
      <c r="Y12" s="107" t="s">
        <v>21</v>
      </c>
      <c r="Z12" s="148" t="s">
        <v>21</v>
      </c>
      <c r="AA12" s="107" t="s">
        <v>40</v>
      </c>
      <c r="AB12" s="107" t="s">
        <v>121</v>
      </c>
      <c r="AC12" s="107" t="s">
        <v>121</v>
      </c>
      <c r="AD12" s="107" t="s">
        <v>42</v>
      </c>
      <c r="AE12" s="107" t="s">
        <v>24</v>
      </c>
      <c r="AF12" s="107" t="s">
        <v>34</v>
      </c>
      <c r="AG12" s="143" t="s">
        <v>21</v>
      </c>
      <c r="AH12" s="99">
        <f t="shared" si="2"/>
        <v>9</v>
      </c>
      <c r="AI12" s="100">
        <f t="shared" si="3"/>
        <v>0</v>
      </c>
      <c r="AJ12" s="101">
        <f t="shared" si="4"/>
        <v>6</v>
      </c>
      <c r="AK12" s="104" t="s">
        <v>48</v>
      </c>
      <c r="AL12" s="103"/>
      <c r="AM12" s="55">
        <f t="shared" ref="AM12:AM20" si="5">COUNTIF(D12:AG12,"日")</f>
        <v>0</v>
      </c>
      <c r="AN12" s="55">
        <f t="shared" ref="AN12:AN20" si="6">COUNTIF(D12:AG12,"ヤ")</f>
        <v>9</v>
      </c>
      <c r="AO12" s="55">
        <f t="shared" ref="AO12:AO20" si="7">COUNTIF(D12:AG12,"2－")</f>
        <v>6</v>
      </c>
      <c r="AP12" s="55">
        <f t="shared" ref="AP12:AP20" si="8">COUNTIF(D12:AG12,"3－")</f>
        <v>0</v>
      </c>
      <c r="AQ12">
        <f t="shared" ref="AQ12:AQ20" si="9">COUNTIF(E12:AH12,"有")</f>
        <v>0</v>
      </c>
      <c r="AR12" s="55">
        <f>COUNTIF(H12:AK12,"2早")</f>
        <v>3</v>
      </c>
      <c r="AS12" s="55">
        <f t="shared" ref="AS12:AS20" si="10">COUNTIF(B12:AK12,"2オ")</f>
        <v>4</v>
      </c>
      <c r="AT12" s="55">
        <f t="shared" ref="AT12:AT20" si="11">COUNTIF(D12:AL12,"3早")</f>
        <v>0</v>
      </c>
      <c r="AU12" s="55">
        <f t="shared" ref="AU12:AU20" si="12">COUNTIF(D12:AM12,"3オ")</f>
        <v>0</v>
      </c>
      <c r="AV12" s="55">
        <f t="shared" ref="AV12:AV20" si="13">COUNTIF(F12:AO12,"10:00")</f>
        <v>0</v>
      </c>
    </row>
    <row r="13" spans="1:48" ht="15" customHeight="1">
      <c r="A13" s="19" t="s">
        <v>46</v>
      </c>
      <c r="B13" s="20" t="s">
        <v>32</v>
      </c>
      <c r="C13" s="32" t="s">
        <v>49</v>
      </c>
      <c r="D13" s="217" t="s">
        <v>34</v>
      </c>
      <c r="E13" s="217" t="s">
        <v>21</v>
      </c>
      <c r="F13" s="107" t="s">
        <v>41</v>
      </c>
      <c r="G13" s="107" t="s">
        <v>21</v>
      </c>
      <c r="H13" s="107" t="s">
        <v>28</v>
      </c>
      <c r="I13" s="107" t="s">
        <v>34</v>
      </c>
      <c r="J13" s="107" t="s">
        <v>28</v>
      </c>
      <c r="K13" s="107" t="s">
        <v>34</v>
      </c>
      <c r="L13" s="107" t="s">
        <v>41</v>
      </c>
      <c r="M13" s="107" t="s">
        <v>21</v>
      </c>
      <c r="N13" s="107" t="s">
        <v>41</v>
      </c>
      <c r="O13" s="107" t="s">
        <v>21</v>
      </c>
      <c r="P13" s="143" t="s">
        <v>21</v>
      </c>
      <c r="Q13" s="107" t="s">
        <v>35</v>
      </c>
      <c r="R13" s="107" t="s">
        <v>28</v>
      </c>
      <c r="S13" s="107" t="s">
        <v>34</v>
      </c>
      <c r="T13" s="107" t="s">
        <v>21</v>
      </c>
      <c r="U13" s="148" t="s">
        <v>28</v>
      </c>
      <c r="V13" s="107" t="s">
        <v>34</v>
      </c>
      <c r="W13" s="107" t="s">
        <v>21</v>
      </c>
      <c r="X13" s="107" t="s">
        <v>28</v>
      </c>
      <c r="Y13" s="107" t="s">
        <v>34</v>
      </c>
      <c r="Z13" s="148" t="s">
        <v>21</v>
      </c>
      <c r="AA13" s="107" t="s">
        <v>41</v>
      </c>
      <c r="AB13" s="107" t="s">
        <v>36</v>
      </c>
      <c r="AC13" s="107" t="s">
        <v>41</v>
      </c>
      <c r="AD13" s="107" t="s">
        <v>28</v>
      </c>
      <c r="AE13" s="107" t="s">
        <v>34</v>
      </c>
      <c r="AF13" s="107" t="s">
        <v>21</v>
      </c>
      <c r="AG13" s="107" t="s">
        <v>41</v>
      </c>
      <c r="AH13" s="99">
        <f t="shared" si="2"/>
        <v>9</v>
      </c>
      <c r="AI13" s="100">
        <f t="shared" si="3"/>
        <v>1</v>
      </c>
      <c r="AJ13" s="101">
        <f t="shared" si="4"/>
        <v>6</v>
      </c>
      <c r="AK13" s="104" t="s">
        <v>48</v>
      </c>
      <c r="AL13" s="103"/>
      <c r="AM13" s="55">
        <f t="shared" si="5"/>
        <v>0</v>
      </c>
      <c r="AN13" s="55">
        <f t="shared" si="6"/>
        <v>9</v>
      </c>
      <c r="AO13" s="55">
        <f t="shared" si="7"/>
        <v>0</v>
      </c>
      <c r="AP13" s="55">
        <f t="shared" si="8"/>
        <v>6</v>
      </c>
      <c r="AQ13">
        <f t="shared" si="9"/>
        <v>1</v>
      </c>
      <c r="AR13" s="55">
        <f t="shared" ref="AR13:AR20" si="14">COUNTIF(D13:AK13,"2早")</f>
        <v>0</v>
      </c>
      <c r="AS13" s="55">
        <f t="shared" si="10"/>
        <v>0</v>
      </c>
      <c r="AT13" s="55">
        <f t="shared" si="11"/>
        <v>6</v>
      </c>
      <c r="AU13" s="55">
        <f t="shared" si="12"/>
        <v>1</v>
      </c>
      <c r="AV13" s="55">
        <f t="shared" si="13"/>
        <v>0</v>
      </c>
    </row>
    <row r="14" spans="1:48" ht="15" customHeight="1">
      <c r="A14" s="19" t="s">
        <v>46</v>
      </c>
      <c r="B14" s="20" t="s">
        <v>32</v>
      </c>
      <c r="C14" s="32" t="s">
        <v>153</v>
      </c>
      <c r="D14" s="217" t="s">
        <v>34</v>
      </c>
      <c r="E14" s="217" t="s">
        <v>21</v>
      </c>
      <c r="F14" s="107" t="s">
        <v>40</v>
      </c>
      <c r="G14" s="107" t="s">
        <v>24</v>
      </c>
      <c r="H14" s="107" t="s">
        <v>34</v>
      </c>
      <c r="I14" s="107" t="s">
        <v>21</v>
      </c>
      <c r="J14" s="107" t="s">
        <v>24</v>
      </c>
      <c r="K14" s="107" t="s">
        <v>34</v>
      </c>
      <c r="L14" s="143" t="s">
        <v>21</v>
      </c>
      <c r="M14" s="107" t="s">
        <v>41</v>
      </c>
      <c r="N14" s="107" t="s">
        <v>28</v>
      </c>
      <c r="O14" s="107" t="s">
        <v>34</v>
      </c>
      <c r="P14" s="107" t="s">
        <v>21</v>
      </c>
      <c r="Q14" s="107" t="s">
        <v>28</v>
      </c>
      <c r="R14" s="107" t="s">
        <v>34</v>
      </c>
      <c r="S14" s="107" t="s">
        <v>21</v>
      </c>
      <c r="T14" s="107" t="s">
        <v>36</v>
      </c>
      <c r="U14" s="148" t="s">
        <v>42</v>
      </c>
      <c r="V14" s="107" t="s">
        <v>28</v>
      </c>
      <c r="W14" s="107" t="s">
        <v>34</v>
      </c>
      <c r="X14" s="107" t="s">
        <v>21</v>
      </c>
      <c r="Y14" s="107" t="s">
        <v>28</v>
      </c>
      <c r="Z14" s="148" t="s">
        <v>34</v>
      </c>
      <c r="AA14" s="107" t="s">
        <v>21</v>
      </c>
      <c r="AB14" s="107" t="s">
        <v>40</v>
      </c>
      <c r="AC14" s="107" t="s">
        <v>24</v>
      </c>
      <c r="AD14" s="107" t="s">
        <v>34</v>
      </c>
      <c r="AE14" s="107" t="s">
        <v>21</v>
      </c>
      <c r="AF14" s="107" t="s">
        <v>40</v>
      </c>
      <c r="AG14" s="107" t="s">
        <v>21</v>
      </c>
      <c r="AH14" s="99">
        <f t="shared" si="2"/>
        <v>9</v>
      </c>
      <c r="AI14" s="100">
        <f t="shared" si="3"/>
        <v>0</v>
      </c>
      <c r="AJ14" s="101">
        <f t="shared" si="4"/>
        <v>7</v>
      </c>
      <c r="AK14" s="104" t="s">
        <v>48</v>
      </c>
      <c r="AL14" s="103"/>
      <c r="AM14" s="55">
        <f t="shared" si="5"/>
        <v>0</v>
      </c>
      <c r="AN14" s="55">
        <f t="shared" si="6"/>
        <v>9</v>
      </c>
      <c r="AO14" s="55">
        <f t="shared" si="7"/>
        <v>3</v>
      </c>
      <c r="AP14" s="55">
        <f t="shared" si="8"/>
        <v>4</v>
      </c>
      <c r="AQ14">
        <f t="shared" si="9"/>
        <v>0</v>
      </c>
      <c r="AR14" s="55">
        <f t="shared" si="14"/>
        <v>3</v>
      </c>
      <c r="AS14" s="55">
        <f t="shared" si="10"/>
        <v>1</v>
      </c>
      <c r="AT14" s="55">
        <f t="shared" si="11"/>
        <v>1</v>
      </c>
      <c r="AU14" s="55">
        <f t="shared" si="12"/>
        <v>1</v>
      </c>
      <c r="AV14" s="55">
        <f t="shared" si="13"/>
        <v>0</v>
      </c>
    </row>
    <row r="15" spans="1:48" ht="15" customHeight="1">
      <c r="A15" s="33" t="s">
        <v>46</v>
      </c>
      <c r="B15" s="34" t="s">
        <v>32</v>
      </c>
      <c r="C15" s="32" t="s">
        <v>52</v>
      </c>
      <c r="D15" s="107" t="s">
        <v>28</v>
      </c>
      <c r="E15" s="107" t="s">
        <v>34</v>
      </c>
      <c r="F15" s="107" t="s">
        <v>21</v>
      </c>
      <c r="G15" s="107" t="s">
        <v>36</v>
      </c>
      <c r="H15" s="107" t="s">
        <v>21</v>
      </c>
      <c r="I15" s="107" t="s">
        <v>40</v>
      </c>
      <c r="J15" s="107" t="s">
        <v>21</v>
      </c>
      <c r="K15" s="107" t="s">
        <v>40</v>
      </c>
      <c r="L15" s="107" t="s">
        <v>24</v>
      </c>
      <c r="M15" s="107" t="s">
        <v>34</v>
      </c>
      <c r="N15" s="107" t="s">
        <v>21</v>
      </c>
      <c r="O15" s="107" t="s">
        <v>36</v>
      </c>
      <c r="P15" s="107" t="s">
        <v>40</v>
      </c>
      <c r="Q15" s="107" t="s">
        <v>42</v>
      </c>
      <c r="R15" s="107" t="s">
        <v>41</v>
      </c>
      <c r="S15" s="107" t="s">
        <v>21</v>
      </c>
      <c r="T15" s="107" t="s">
        <v>28</v>
      </c>
      <c r="U15" s="148" t="s">
        <v>34</v>
      </c>
      <c r="V15" s="143" t="s">
        <v>21</v>
      </c>
      <c r="W15" s="107" t="s">
        <v>40</v>
      </c>
      <c r="X15" s="107" t="s">
        <v>42</v>
      </c>
      <c r="Y15" s="143" t="s">
        <v>21</v>
      </c>
      <c r="Z15" s="148" t="s">
        <v>42</v>
      </c>
      <c r="AA15" s="107" t="s">
        <v>24</v>
      </c>
      <c r="AB15" s="107" t="s">
        <v>34</v>
      </c>
      <c r="AC15" s="107" t="s">
        <v>21</v>
      </c>
      <c r="AD15" s="107" t="s">
        <v>41</v>
      </c>
      <c r="AE15" s="107" t="s">
        <v>42</v>
      </c>
      <c r="AF15" s="107" t="s">
        <v>42</v>
      </c>
      <c r="AG15" s="107" t="s">
        <v>21</v>
      </c>
      <c r="AH15" s="99">
        <f t="shared" si="2"/>
        <v>9</v>
      </c>
      <c r="AI15" s="100">
        <f t="shared" si="3"/>
        <v>0</v>
      </c>
      <c r="AJ15" s="101">
        <f t="shared" si="4"/>
        <v>4</v>
      </c>
      <c r="AK15" s="104" t="s">
        <v>51</v>
      </c>
      <c r="AL15" s="103"/>
      <c r="AM15" s="55">
        <f t="shared" si="5"/>
        <v>0</v>
      </c>
      <c r="AN15" s="55">
        <f t="shared" si="6"/>
        <v>9</v>
      </c>
      <c r="AO15" s="55">
        <f t="shared" si="7"/>
        <v>2</v>
      </c>
      <c r="AP15" s="55">
        <f t="shared" si="8"/>
        <v>2</v>
      </c>
      <c r="AQ15">
        <f t="shared" si="9"/>
        <v>0</v>
      </c>
      <c r="AR15" s="55">
        <f t="shared" si="14"/>
        <v>4</v>
      </c>
      <c r="AS15" s="55">
        <f t="shared" si="10"/>
        <v>5</v>
      </c>
      <c r="AT15" s="55">
        <f t="shared" si="11"/>
        <v>2</v>
      </c>
      <c r="AU15" s="55">
        <f t="shared" si="12"/>
        <v>2</v>
      </c>
      <c r="AV15" s="55">
        <f t="shared" si="13"/>
        <v>0</v>
      </c>
    </row>
    <row r="16" spans="1:48" ht="15" customHeight="1">
      <c r="A16" s="33" t="s">
        <v>46</v>
      </c>
      <c r="B16" s="34" t="s">
        <v>32</v>
      </c>
      <c r="C16" s="32" t="s">
        <v>53</v>
      </c>
      <c r="D16" s="107" t="s">
        <v>24</v>
      </c>
      <c r="E16" s="107" t="s">
        <v>34</v>
      </c>
      <c r="F16" s="107" t="s">
        <v>21</v>
      </c>
      <c r="G16" s="107" t="s">
        <v>40</v>
      </c>
      <c r="H16" s="107" t="s">
        <v>40</v>
      </c>
      <c r="I16" s="107" t="s">
        <v>21</v>
      </c>
      <c r="J16" s="243" t="s">
        <v>40</v>
      </c>
      <c r="K16" s="107" t="s">
        <v>28</v>
      </c>
      <c r="L16" s="143" t="s">
        <v>34</v>
      </c>
      <c r="M16" s="107" t="s">
        <v>24</v>
      </c>
      <c r="N16" s="107" t="s">
        <v>34</v>
      </c>
      <c r="O16" s="107" t="s">
        <v>21</v>
      </c>
      <c r="P16" s="107" t="s">
        <v>21</v>
      </c>
      <c r="Q16" s="107" t="s">
        <v>41</v>
      </c>
      <c r="R16" s="107" t="s">
        <v>36</v>
      </c>
      <c r="S16" s="107" t="s">
        <v>28</v>
      </c>
      <c r="T16" s="107" t="s">
        <v>34</v>
      </c>
      <c r="U16" s="149" t="s">
        <v>21</v>
      </c>
      <c r="V16" s="107" t="s">
        <v>24</v>
      </c>
      <c r="W16" s="107" t="s">
        <v>34</v>
      </c>
      <c r="X16" s="107" t="s">
        <v>21</v>
      </c>
      <c r="Y16" s="107" t="s">
        <v>42</v>
      </c>
      <c r="Z16" s="148" t="s">
        <v>28</v>
      </c>
      <c r="AA16" s="107" t="s">
        <v>34</v>
      </c>
      <c r="AB16" s="107" t="s">
        <v>21</v>
      </c>
      <c r="AC16" s="107" t="s">
        <v>42</v>
      </c>
      <c r="AD16" s="107" t="s">
        <v>24</v>
      </c>
      <c r="AE16" s="107" t="s">
        <v>34</v>
      </c>
      <c r="AF16" s="107" t="s">
        <v>21</v>
      </c>
      <c r="AG16" s="243" t="s">
        <v>21</v>
      </c>
      <c r="AH16" s="99">
        <f t="shared" si="2"/>
        <v>9</v>
      </c>
      <c r="AI16" s="100">
        <f t="shared" si="3"/>
        <v>0</v>
      </c>
      <c r="AJ16" s="101">
        <f t="shared" si="4"/>
        <v>7</v>
      </c>
      <c r="AK16" s="104" t="s">
        <v>51</v>
      </c>
      <c r="AL16" s="103"/>
      <c r="AM16" s="55">
        <f t="shared" si="5"/>
        <v>0</v>
      </c>
      <c r="AN16" s="55">
        <f t="shared" si="6"/>
        <v>9</v>
      </c>
      <c r="AO16" s="55">
        <f t="shared" si="7"/>
        <v>4</v>
      </c>
      <c r="AP16" s="55">
        <f t="shared" si="8"/>
        <v>3</v>
      </c>
      <c r="AQ16">
        <f t="shared" si="9"/>
        <v>0</v>
      </c>
      <c r="AR16" s="55">
        <f t="shared" si="14"/>
        <v>3</v>
      </c>
      <c r="AS16" s="55">
        <f t="shared" si="10"/>
        <v>2</v>
      </c>
      <c r="AT16" s="55">
        <f t="shared" si="11"/>
        <v>1</v>
      </c>
      <c r="AU16" s="55">
        <f t="shared" si="12"/>
        <v>1</v>
      </c>
      <c r="AV16" s="55">
        <f t="shared" si="13"/>
        <v>0</v>
      </c>
    </row>
    <row r="17" spans="1:48" ht="15" customHeight="1">
      <c r="A17" s="19" t="s">
        <v>46</v>
      </c>
      <c r="B17" s="34" t="s">
        <v>32</v>
      </c>
      <c r="C17" s="32" t="s">
        <v>54</v>
      </c>
      <c r="D17" s="243" t="s">
        <v>21</v>
      </c>
      <c r="E17" s="107" t="s">
        <v>42</v>
      </c>
      <c r="F17" s="107" t="s">
        <v>28</v>
      </c>
      <c r="G17" s="107" t="s">
        <v>34</v>
      </c>
      <c r="H17" s="143" t="s">
        <v>21</v>
      </c>
      <c r="I17" s="107" t="s">
        <v>24</v>
      </c>
      <c r="J17" s="107" t="s">
        <v>34</v>
      </c>
      <c r="K17" s="107" t="s">
        <v>21</v>
      </c>
      <c r="L17" s="107" t="s">
        <v>42</v>
      </c>
      <c r="M17" s="107" t="s">
        <v>40</v>
      </c>
      <c r="N17" s="143" t="s">
        <v>21</v>
      </c>
      <c r="O17" s="107" t="s">
        <v>40</v>
      </c>
      <c r="P17" s="107" t="s">
        <v>28</v>
      </c>
      <c r="Q17" s="107" t="s">
        <v>34</v>
      </c>
      <c r="R17" s="107" t="s">
        <v>21</v>
      </c>
      <c r="S17" s="107" t="s">
        <v>40</v>
      </c>
      <c r="T17" s="107" t="s">
        <v>40</v>
      </c>
      <c r="U17" s="148" t="s">
        <v>40</v>
      </c>
      <c r="V17" s="107" t="s">
        <v>42</v>
      </c>
      <c r="W17" s="107" t="s">
        <v>21</v>
      </c>
      <c r="X17" s="107" t="s">
        <v>24</v>
      </c>
      <c r="Y17" s="107" t="s">
        <v>34</v>
      </c>
      <c r="Z17" s="149" t="s">
        <v>21</v>
      </c>
      <c r="AA17" s="107" t="s">
        <v>36</v>
      </c>
      <c r="AB17" s="107" t="s">
        <v>21</v>
      </c>
      <c r="AC17" s="107" t="s">
        <v>28</v>
      </c>
      <c r="AD17" s="107" t="s">
        <v>34</v>
      </c>
      <c r="AE17" s="107" t="s">
        <v>21</v>
      </c>
      <c r="AF17" s="107" t="s">
        <v>36</v>
      </c>
      <c r="AG17" s="243" t="s">
        <v>42</v>
      </c>
      <c r="AH17" s="99">
        <f t="shared" si="2"/>
        <v>9</v>
      </c>
      <c r="AI17" s="100">
        <f t="shared" si="3"/>
        <v>0</v>
      </c>
      <c r="AJ17" s="101">
        <f t="shared" si="4"/>
        <v>5</v>
      </c>
      <c r="AK17" s="104" t="s">
        <v>48</v>
      </c>
      <c r="AL17" s="103"/>
      <c r="AM17" s="55">
        <f t="shared" si="5"/>
        <v>0</v>
      </c>
      <c r="AN17" s="55">
        <f t="shared" si="6"/>
        <v>9</v>
      </c>
      <c r="AO17" s="55">
        <f t="shared" si="7"/>
        <v>2</v>
      </c>
      <c r="AP17" s="55">
        <f t="shared" si="8"/>
        <v>3</v>
      </c>
      <c r="AQ17">
        <f t="shared" si="9"/>
        <v>0</v>
      </c>
      <c r="AR17" s="55">
        <f t="shared" si="14"/>
        <v>5</v>
      </c>
      <c r="AS17" s="55">
        <f t="shared" si="10"/>
        <v>4</v>
      </c>
      <c r="AT17" s="55">
        <f t="shared" si="11"/>
        <v>0</v>
      </c>
      <c r="AU17" s="55">
        <f t="shared" si="12"/>
        <v>2</v>
      </c>
      <c r="AV17" s="55">
        <f t="shared" si="13"/>
        <v>0</v>
      </c>
    </row>
    <row r="18" spans="1:48" ht="15" customHeight="1">
      <c r="A18" s="36" t="s">
        <v>46</v>
      </c>
      <c r="B18" s="37" t="s">
        <v>32</v>
      </c>
      <c r="C18" s="38" t="s">
        <v>129</v>
      </c>
      <c r="D18" s="243" t="s">
        <v>41</v>
      </c>
      <c r="E18" s="107" t="s">
        <v>41</v>
      </c>
      <c r="F18" s="107" t="s">
        <v>24</v>
      </c>
      <c r="G18" s="107" t="s">
        <v>34</v>
      </c>
      <c r="H18" s="107" t="s">
        <v>21</v>
      </c>
      <c r="I18" s="107" t="s">
        <v>36</v>
      </c>
      <c r="J18" s="243" t="s">
        <v>21</v>
      </c>
      <c r="K18" s="107" t="s">
        <v>24</v>
      </c>
      <c r="L18" s="107" t="s">
        <v>34</v>
      </c>
      <c r="M18" s="143" t="s">
        <v>21</v>
      </c>
      <c r="N18" s="107" t="s">
        <v>42</v>
      </c>
      <c r="O18" s="107" t="s">
        <v>28</v>
      </c>
      <c r="P18" s="107" t="s">
        <v>34</v>
      </c>
      <c r="Q18" s="107" t="s">
        <v>21</v>
      </c>
      <c r="R18" s="107" t="s">
        <v>42</v>
      </c>
      <c r="S18" s="107" t="s">
        <v>21</v>
      </c>
      <c r="T18" s="143" t="s">
        <v>21</v>
      </c>
      <c r="U18" s="148" t="s">
        <v>41</v>
      </c>
      <c r="V18" s="107" t="s">
        <v>36</v>
      </c>
      <c r="W18" s="107" t="s">
        <v>28</v>
      </c>
      <c r="X18" s="107" t="s">
        <v>34</v>
      </c>
      <c r="Y18" s="107" t="s">
        <v>21</v>
      </c>
      <c r="Z18" s="148" t="s">
        <v>41</v>
      </c>
      <c r="AA18" s="107" t="s">
        <v>42</v>
      </c>
      <c r="AB18" s="107" t="s">
        <v>28</v>
      </c>
      <c r="AC18" s="107" t="s">
        <v>34</v>
      </c>
      <c r="AD18" s="107" t="s">
        <v>21</v>
      </c>
      <c r="AE18" s="107" t="s">
        <v>28</v>
      </c>
      <c r="AF18" s="107" t="s">
        <v>34</v>
      </c>
      <c r="AG18" s="143" t="s">
        <v>21</v>
      </c>
      <c r="AH18" s="99">
        <f t="shared" si="2"/>
        <v>9</v>
      </c>
      <c r="AI18" s="100">
        <f t="shared" si="3"/>
        <v>0</v>
      </c>
      <c r="AJ18" s="101">
        <f t="shared" si="4"/>
        <v>6</v>
      </c>
      <c r="AK18" s="104" t="s">
        <v>48</v>
      </c>
      <c r="AL18" s="98"/>
      <c r="AM18" s="55">
        <f t="shared" si="5"/>
        <v>0</v>
      </c>
      <c r="AN18" s="55">
        <f t="shared" si="6"/>
        <v>9</v>
      </c>
      <c r="AO18" s="55">
        <f t="shared" si="7"/>
        <v>2</v>
      </c>
      <c r="AP18" s="55">
        <f t="shared" si="8"/>
        <v>4</v>
      </c>
      <c r="AQ18">
        <f t="shared" si="9"/>
        <v>0</v>
      </c>
      <c r="AR18" s="55">
        <f t="shared" si="14"/>
        <v>0</v>
      </c>
      <c r="AS18" s="55">
        <f t="shared" si="10"/>
        <v>3</v>
      </c>
      <c r="AT18" s="55">
        <f t="shared" si="11"/>
        <v>4</v>
      </c>
      <c r="AU18" s="55">
        <f t="shared" si="12"/>
        <v>2</v>
      </c>
      <c r="AV18" s="55">
        <f t="shared" si="13"/>
        <v>0</v>
      </c>
    </row>
    <row r="19" spans="1:48" ht="15" customHeight="1">
      <c r="A19" s="36" t="s">
        <v>46</v>
      </c>
      <c r="B19" s="37" t="s">
        <v>32</v>
      </c>
      <c r="C19" s="39" t="s">
        <v>196</v>
      </c>
      <c r="D19" s="107" t="s">
        <v>40</v>
      </c>
      <c r="E19" s="107" t="s">
        <v>28</v>
      </c>
      <c r="F19" s="107" t="s">
        <v>34</v>
      </c>
      <c r="G19" s="107" t="s">
        <v>21</v>
      </c>
      <c r="H19" s="107" t="s">
        <v>36</v>
      </c>
      <c r="I19" s="107" t="s">
        <v>28</v>
      </c>
      <c r="J19" s="107" t="s">
        <v>34</v>
      </c>
      <c r="K19" s="143" t="s">
        <v>21</v>
      </c>
      <c r="L19" s="143" t="s">
        <v>21</v>
      </c>
      <c r="M19" s="107" t="s">
        <v>42</v>
      </c>
      <c r="N19" s="107" t="s">
        <v>40</v>
      </c>
      <c r="O19" s="107" t="s">
        <v>24</v>
      </c>
      <c r="P19" s="107" t="s">
        <v>34</v>
      </c>
      <c r="Q19" s="107" t="s">
        <v>21</v>
      </c>
      <c r="R19" s="107" t="s">
        <v>40</v>
      </c>
      <c r="S19" s="107" t="s">
        <v>24</v>
      </c>
      <c r="T19" s="107" t="s">
        <v>34</v>
      </c>
      <c r="U19" s="148" t="s">
        <v>21</v>
      </c>
      <c r="V19" s="107" t="s">
        <v>21</v>
      </c>
      <c r="W19" s="107" t="s">
        <v>42</v>
      </c>
      <c r="X19" s="107" t="s">
        <v>40</v>
      </c>
      <c r="Y19" s="107" t="s">
        <v>36</v>
      </c>
      <c r="Z19" s="148" t="s">
        <v>21</v>
      </c>
      <c r="AA19" s="107" t="s">
        <v>21</v>
      </c>
      <c r="AB19" s="107" t="s">
        <v>24</v>
      </c>
      <c r="AC19" s="107" t="s">
        <v>34</v>
      </c>
      <c r="AD19" s="107" t="s">
        <v>21</v>
      </c>
      <c r="AE19" s="107" t="s">
        <v>41</v>
      </c>
      <c r="AF19" s="107" t="s">
        <v>41</v>
      </c>
      <c r="AG19" s="107" t="s">
        <v>28</v>
      </c>
      <c r="AH19" s="99">
        <f t="shared" si="2"/>
        <v>9</v>
      </c>
      <c r="AI19" s="100">
        <f t="shared" si="3"/>
        <v>0</v>
      </c>
      <c r="AJ19" s="101">
        <f t="shared" si="4"/>
        <v>6</v>
      </c>
      <c r="AK19" s="104" t="s">
        <v>48</v>
      </c>
      <c r="AM19" s="55">
        <f t="shared" si="5"/>
        <v>0</v>
      </c>
      <c r="AN19" s="55">
        <f t="shared" si="6"/>
        <v>9</v>
      </c>
      <c r="AO19" s="55">
        <f t="shared" si="7"/>
        <v>3</v>
      </c>
      <c r="AP19" s="55">
        <f t="shared" si="8"/>
        <v>3</v>
      </c>
      <c r="AQ19">
        <f t="shared" si="9"/>
        <v>0</v>
      </c>
      <c r="AR19" s="55">
        <f t="shared" si="14"/>
        <v>4</v>
      </c>
      <c r="AS19" s="55">
        <f t="shared" si="10"/>
        <v>2</v>
      </c>
      <c r="AT19" s="55">
        <f t="shared" si="11"/>
        <v>2</v>
      </c>
      <c r="AU19" s="55">
        <f t="shared" si="12"/>
        <v>2</v>
      </c>
      <c r="AV19" s="55">
        <f t="shared" si="13"/>
        <v>0</v>
      </c>
    </row>
    <row r="20" spans="1:48" ht="15" customHeight="1">
      <c r="A20" s="36" t="s">
        <v>46</v>
      </c>
      <c r="B20" s="37" t="s">
        <v>32</v>
      </c>
      <c r="C20" s="39" t="s">
        <v>197</v>
      </c>
      <c r="D20" s="217" t="s">
        <v>34</v>
      </c>
      <c r="E20" s="217" t="s">
        <v>21</v>
      </c>
      <c r="F20" s="107" t="s">
        <v>42</v>
      </c>
      <c r="G20" s="107" t="s">
        <v>28</v>
      </c>
      <c r="H20" s="107" t="s">
        <v>34</v>
      </c>
      <c r="I20" s="107" t="s">
        <v>21</v>
      </c>
      <c r="J20" s="107" t="s">
        <v>21</v>
      </c>
      <c r="K20" s="107" t="s">
        <v>41</v>
      </c>
      <c r="L20" s="107" t="s">
        <v>36</v>
      </c>
      <c r="M20" s="107" t="s">
        <v>28</v>
      </c>
      <c r="N20" s="107" t="s">
        <v>34</v>
      </c>
      <c r="O20" s="107" t="s">
        <v>21</v>
      </c>
      <c r="P20" s="107" t="s">
        <v>24</v>
      </c>
      <c r="Q20" s="107" t="s">
        <v>34</v>
      </c>
      <c r="R20" s="107" t="s">
        <v>21</v>
      </c>
      <c r="S20" s="107" t="s">
        <v>42</v>
      </c>
      <c r="T20" s="107" t="s">
        <v>24</v>
      </c>
      <c r="U20" s="148" t="s">
        <v>34</v>
      </c>
      <c r="V20" s="107" t="s">
        <v>21</v>
      </c>
      <c r="W20" s="107" t="s">
        <v>41</v>
      </c>
      <c r="X20" s="107" t="s">
        <v>41</v>
      </c>
      <c r="Y20" s="107" t="s">
        <v>40</v>
      </c>
      <c r="Z20" s="148" t="s">
        <v>21</v>
      </c>
      <c r="AA20" s="107" t="s">
        <v>28</v>
      </c>
      <c r="AB20" s="107" t="s">
        <v>34</v>
      </c>
      <c r="AC20" s="107" t="s">
        <v>21</v>
      </c>
      <c r="AD20" s="107" t="s">
        <v>21</v>
      </c>
      <c r="AE20" s="107" t="s">
        <v>40</v>
      </c>
      <c r="AF20" s="107" t="s">
        <v>24</v>
      </c>
      <c r="AG20" s="107" t="s">
        <v>34</v>
      </c>
      <c r="AH20" s="99">
        <f t="shared" si="2"/>
        <v>9</v>
      </c>
      <c r="AI20" s="100">
        <f t="shared" si="3"/>
        <v>0</v>
      </c>
      <c r="AJ20" s="101">
        <f t="shared" si="4"/>
        <v>6</v>
      </c>
      <c r="AK20" s="104" t="s">
        <v>48</v>
      </c>
      <c r="AL20" s="98"/>
      <c r="AM20" s="55">
        <f t="shared" si="5"/>
        <v>0</v>
      </c>
      <c r="AN20" s="55">
        <f t="shared" si="6"/>
        <v>9</v>
      </c>
      <c r="AO20" s="55">
        <f t="shared" si="7"/>
        <v>3</v>
      </c>
      <c r="AP20" s="55">
        <f t="shared" si="8"/>
        <v>3</v>
      </c>
      <c r="AQ20">
        <f t="shared" si="9"/>
        <v>0</v>
      </c>
      <c r="AR20" s="55">
        <f t="shared" si="14"/>
        <v>2</v>
      </c>
      <c r="AS20" s="55">
        <f t="shared" si="10"/>
        <v>2</v>
      </c>
      <c r="AT20" s="55">
        <f t="shared" si="11"/>
        <v>3</v>
      </c>
      <c r="AU20" s="55">
        <f t="shared" si="12"/>
        <v>1</v>
      </c>
      <c r="AV20" s="55">
        <f t="shared" si="13"/>
        <v>0</v>
      </c>
    </row>
    <row r="21" spans="1:48" ht="15" customHeight="1">
      <c r="A21" s="36"/>
      <c r="B21" s="37"/>
      <c r="C21" s="39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48"/>
      <c r="V21" s="107"/>
      <c r="W21" s="107"/>
      <c r="X21" s="107"/>
      <c r="Y21" s="107"/>
      <c r="Z21" s="148"/>
      <c r="AA21" s="107"/>
      <c r="AB21" s="107"/>
      <c r="AC21" s="107"/>
      <c r="AD21" s="107"/>
      <c r="AE21" s="107"/>
      <c r="AF21" s="107"/>
      <c r="AG21" s="107"/>
      <c r="AH21" s="99"/>
      <c r="AI21" s="100"/>
      <c r="AJ21" s="101"/>
      <c r="AK21" s="104"/>
      <c r="AL21" s="98"/>
      <c r="AM21" s="55"/>
      <c r="AN21" s="55"/>
      <c r="AO21" s="55"/>
      <c r="AP21" s="55"/>
      <c r="AR21" s="55"/>
      <c r="AS21" s="55"/>
      <c r="AT21" s="55"/>
      <c r="AU21" s="55"/>
      <c r="AV21" s="55"/>
    </row>
    <row r="22" spans="1:48" ht="15" customHeight="1">
      <c r="A22" s="36" t="s">
        <v>31</v>
      </c>
      <c r="B22" s="37" t="s">
        <v>210</v>
      </c>
      <c r="C22" s="39" t="s">
        <v>78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 t="s">
        <v>24</v>
      </c>
      <c r="S22" s="107" t="s">
        <v>34</v>
      </c>
      <c r="T22" s="107"/>
      <c r="U22" s="148"/>
      <c r="V22" s="107"/>
      <c r="W22" s="107"/>
      <c r="X22" s="107"/>
      <c r="Y22" s="107"/>
      <c r="Z22" s="148" t="s">
        <v>24</v>
      </c>
      <c r="AA22" s="107" t="s">
        <v>34</v>
      </c>
      <c r="AB22" s="107"/>
      <c r="AC22" s="107"/>
      <c r="AD22" s="107"/>
      <c r="AE22" s="107"/>
      <c r="AF22" s="107"/>
      <c r="AG22" s="107" t="s">
        <v>24</v>
      </c>
      <c r="AH22" s="99">
        <f>SUM(AN22)</f>
        <v>0</v>
      </c>
      <c r="AI22" s="100">
        <f>COUNTIF(D22:AG22,"有")</f>
        <v>0</v>
      </c>
      <c r="AJ22" s="101">
        <f>SUM(AO22:AP22)</f>
        <v>3</v>
      </c>
      <c r="AK22" s="104" t="s">
        <v>38</v>
      </c>
      <c r="AL22" s="98"/>
      <c r="AM22" s="55"/>
      <c r="AN22" s="55">
        <f t="shared" ref="AN22:AN28" si="15">COUNTIF(D22:AG22,"ヤ")</f>
        <v>0</v>
      </c>
      <c r="AO22" s="55">
        <f t="shared" ref="AO22:AO28" si="16">COUNTIF(D22:AG22,"2－")</f>
        <v>3</v>
      </c>
      <c r="AP22" s="55">
        <f t="shared" ref="AP22:AP28" si="17">COUNTIF(D22:AG22,"3－")</f>
        <v>0</v>
      </c>
      <c r="AQ22">
        <f t="shared" ref="AQ22:AQ28" si="18">COUNTIF(E22:AH22,"有")</f>
        <v>0</v>
      </c>
      <c r="AR22" s="55">
        <f>COUNTIF(D22:AK22,"2早")</f>
        <v>0</v>
      </c>
      <c r="AS22" s="55">
        <f>COUNTIF(B22:AK22,"2オ")</f>
        <v>0</v>
      </c>
      <c r="AT22" s="55">
        <f>COUNTIF(D22:AL22,"3早")</f>
        <v>0</v>
      </c>
      <c r="AU22" s="55">
        <f>COUNTIF(D22:AM22,"3オ")</f>
        <v>0</v>
      </c>
      <c r="AV22" s="55">
        <f>COUNTIF(F22:AO22,"10:00")</f>
        <v>0</v>
      </c>
    </row>
    <row r="23" spans="1:48" ht="16" customHeight="1">
      <c r="A23" s="36"/>
      <c r="B23" s="37"/>
      <c r="C23" s="39" t="s">
        <v>207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48"/>
      <c r="V23" s="107"/>
      <c r="W23" s="107"/>
      <c r="X23" s="107"/>
      <c r="Y23" s="107"/>
      <c r="Z23" s="148"/>
      <c r="AA23" s="107"/>
      <c r="AB23" s="107"/>
      <c r="AC23" s="107"/>
      <c r="AD23" s="107"/>
      <c r="AE23" s="107"/>
      <c r="AF23" s="107"/>
      <c r="AG23" s="107"/>
      <c r="AH23" s="99">
        <f>SUM(AN23)</f>
        <v>0</v>
      </c>
      <c r="AI23" s="100">
        <f>COUNTIF(D23:AG23,"有")</f>
        <v>0</v>
      </c>
      <c r="AJ23" s="101">
        <f>SUM(AO23:AP23)</f>
        <v>0</v>
      </c>
      <c r="AK23" s="104"/>
      <c r="AL23" s="98"/>
      <c r="AM23" s="55">
        <f>COUNTIF(D23:AG23,"日")</f>
        <v>0</v>
      </c>
      <c r="AN23" s="55">
        <f t="shared" si="15"/>
        <v>0</v>
      </c>
      <c r="AO23" s="55">
        <f t="shared" si="16"/>
        <v>0</v>
      </c>
      <c r="AP23" s="55">
        <f t="shared" si="17"/>
        <v>0</v>
      </c>
      <c r="AQ23">
        <f t="shared" si="18"/>
        <v>0</v>
      </c>
      <c r="AR23" s="55">
        <f>COUNTIF(D23:AK23,"2早")</f>
        <v>0</v>
      </c>
      <c r="AS23" s="55">
        <f>COUNTIF(B23:AK23,"2オ")</f>
        <v>0</v>
      </c>
      <c r="AT23" s="55">
        <f>COUNTIF(D23:AL23,"3早")</f>
        <v>0</v>
      </c>
      <c r="AU23" s="55">
        <f>COUNTIF(D23:AM23,"3オ")</f>
        <v>0</v>
      </c>
      <c r="AV23" s="55">
        <f>COUNTIF(F23:AO23,"10:00")</f>
        <v>0</v>
      </c>
    </row>
    <row r="24" spans="1:48" ht="16" customHeight="1">
      <c r="A24" s="19" t="s">
        <v>31</v>
      </c>
      <c r="B24" s="20" t="s">
        <v>32</v>
      </c>
      <c r="C24" s="21" t="s">
        <v>195</v>
      </c>
      <c r="D24" s="45" t="s">
        <v>211</v>
      </c>
      <c r="E24" s="201"/>
      <c r="F24" s="143"/>
      <c r="G24" s="143"/>
      <c r="H24" s="143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11"/>
      <c r="V24" s="201"/>
      <c r="W24" s="201"/>
      <c r="X24" s="201"/>
      <c r="Y24" s="201"/>
      <c r="Z24" s="211"/>
      <c r="AA24" s="201"/>
      <c r="AB24" s="201"/>
      <c r="AC24" s="201"/>
      <c r="AD24" s="201"/>
      <c r="AE24" s="201"/>
      <c r="AF24" s="201"/>
      <c r="AG24" s="201"/>
      <c r="AH24" s="99">
        <f>SUM(AN26)</f>
        <v>0</v>
      </c>
      <c r="AI24" s="100">
        <f>COUNTIF(D24:AG24,"有")</f>
        <v>0</v>
      </c>
      <c r="AJ24" s="101">
        <f>SUM(AO26:AP26)</f>
        <v>0</v>
      </c>
      <c r="AK24" s="228"/>
      <c r="AL24" s="98"/>
      <c r="AM24" s="55"/>
      <c r="AN24" s="55">
        <f t="shared" si="15"/>
        <v>0</v>
      </c>
      <c r="AO24" s="55">
        <f t="shared" si="16"/>
        <v>0</v>
      </c>
      <c r="AP24" s="55">
        <f t="shared" si="17"/>
        <v>0</v>
      </c>
      <c r="AQ24">
        <f t="shared" si="18"/>
        <v>0</v>
      </c>
    </row>
    <row r="25" spans="1:48" ht="14">
      <c r="A25" s="1258" t="s">
        <v>62</v>
      </c>
      <c r="B25" s="1258"/>
      <c r="C25" s="1258"/>
      <c r="D25" s="45"/>
      <c r="E25" s="46"/>
      <c r="F25" s="47"/>
      <c r="G25" s="48"/>
      <c r="H25" s="46"/>
      <c r="I25" s="63"/>
      <c r="J25" s="64"/>
      <c r="K25" s="65"/>
      <c r="L25" s="66"/>
      <c r="M25" s="46"/>
      <c r="N25" s="46"/>
      <c r="O25" s="67"/>
      <c r="P25" s="193"/>
      <c r="Q25" s="79"/>
      <c r="R25" s="65"/>
      <c r="S25" s="46"/>
      <c r="T25" s="46"/>
      <c r="U25" s="46"/>
      <c r="V25" s="46"/>
      <c r="W25" s="46"/>
      <c r="X25" s="81"/>
      <c r="Y25" s="46"/>
      <c r="Z25" s="46"/>
      <c r="AA25" s="46"/>
      <c r="AB25" s="67"/>
      <c r="AC25" s="46"/>
      <c r="AD25" s="107"/>
      <c r="AE25" s="89"/>
      <c r="AF25" s="46"/>
      <c r="AG25" s="106"/>
      <c r="AH25" s="108"/>
      <c r="AI25" s="109"/>
      <c r="AJ25" s="110"/>
      <c r="AK25" s="111"/>
      <c r="AL25" s="98"/>
      <c r="AM25" s="55">
        <f>COUNTIF(D24:AG24,"日")</f>
        <v>0</v>
      </c>
      <c r="AN25" s="55">
        <f t="shared" si="15"/>
        <v>0</v>
      </c>
      <c r="AO25" s="55">
        <f t="shared" si="16"/>
        <v>0</v>
      </c>
      <c r="AP25" s="55">
        <f t="shared" si="17"/>
        <v>0</v>
      </c>
      <c r="AQ25">
        <f t="shared" si="18"/>
        <v>0</v>
      </c>
    </row>
    <row r="26" spans="1:48" ht="14">
      <c r="A26" s="1259" t="s">
        <v>63</v>
      </c>
      <c r="B26" s="1259"/>
      <c r="C26" s="49"/>
      <c r="D26" s="1292"/>
      <c r="E26" s="1290"/>
      <c r="F26" s="1290"/>
      <c r="G26" s="1311"/>
      <c r="H26" s="1290" t="s">
        <v>67</v>
      </c>
      <c r="I26" s="1290"/>
      <c r="J26" s="1290"/>
      <c r="K26" s="1290"/>
      <c r="L26" s="1290"/>
      <c r="M26" s="1290"/>
      <c r="N26" s="1311"/>
      <c r="O26" s="1290"/>
      <c r="P26" s="1290"/>
      <c r="Q26" s="1311"/>
      <c r="R26" s="1290"/>
      <c r="S26" s="1290"/>
      <c r="T26" s="1290"/>
      <c r="U26" s="1290"/>
      <c r="V26" s="1290"/>
      <c r="W26" s="1290"/>
      <c r="X26" s="1290"/>
      <c r="Y26" s="1290"/>
      <c r="Z26" s="1290"/>
      <c r="AA26" s="1290"/>
      <c r="AB26" s="1290"/>
      <c r="AC26" s="1349"/>
      <c r="AD26" s="1290"/>
      <c r="AE26" s="1290"/>
      <c r="AF26" s="1311"/>
      <c r="AG26" s="1312"/>
      <c r="AH26" s="1333"/>
      <c r="AI26" s="1334"/>
      <c r="AJ26" s="1334"/>
      <c r="AK26" s="1335"/>
      <c r="AN26" s="55">
        <f t="shared" si="15"/>
        <v>0</v>
      </c>
      <c r="AO26" s="55">
        <f t="shared" si="16"/>
        <v>0</v>
      </c>
      <c r="AP26" s="55">
        <f t="shared" si="17"/>
        <v>0</v>
      </c>
      <c r="AQ26">
        <f t="shared" si="18"/>
        <v>0</v>
      </c>
    </row>
    <row r="27" spans="1:48" ht="14">
      <c r="A27" s="1259"/>
      <c r="B27" s="1259"/>
      <c r="C27" s="49"/>
      <c r="D27" s="1292"/>
      <c r="E27" s="1290"/>
      <c r="F27" s="1290"/>
      <c r="G27" s="1311"/>
      <c r="H27" s="1290"/>
      <c r="I27" s="1290"/>
      <c r="J27" s="1290"/>
      <c r="K27" s="1290"/>
      <c r="L27" s="1290"/>
      <c r="M27" s="1290"/>
      <c r="N27" s="1311"/>
      <c r="O27" s="1290"/>
      <c r="P27" s="1290"/>
      <c r="Q27" s="1311"/>
      <c r="R27" s="1290"/>
      <c r="S27" s="1290"/>
      <c r="T27" s="1290"/>
      <c r="U27" s="1290"/>
      <c r="V27" s="1290"/>
      <c r="W27" s="1290"/>
      <c r="X27" s="1290"/>
      <c r="Y27" s="1290"/>
      <c r="Z27" s="1290"/>
      <c r="AA27" s="1290"/>
      <c r="AB27" s="1290"/>
      <c r="AC27" s="1297"/>
      <c r="AD27" s="1290"/>
      <c r="AE27" s="1290"/>
      <c r="AF27" s="1311"/>
      <c r="AG27" s="1313"/>
      <c r="AH27" s="1336"/>
      <c r="AI27" s="1337"/>
      <c r="AJ27" s="1337"/>
      <c r="AK27" s="1338"/>
      <c r="AN27" s="55">
        <f t="shared" si="15"/>
        <v>0</v>
      </c>
      <c r="AO27" s="55">
        <f t="shared" si="16"/>
        <v>0</v>
      </c>
      <c r="AP27" s="55">
        <f t="shared" si="17"/>
        <v>0</v>
      </c>
      <c r="AQ27">
        <f t="shared" si="18"/>
        <v>0</v>
      </c>
    </row>
    <row r="28" spans="1:48" ht="14">
      <c r="A28" s="1259"/>
      <c r="B28" s="1259"/>
      <c r="C28" s="21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336"/>
      <c r="AI28" s="1337"/>
      <c r="AJ28" s="1337"/>
      <c r="AK28" s="1338"/>
      <c r="AN28" s="55">
        <f t="shared" si="15"/>
        <v>0</v>
      </c>
      <c r="AO28" s="55">
        <f t="shared" si="16"/>
        <v>0</v>
      </c>
      <c r="AP28" s="55">
        <f t="shared" si="17"/>
        <v>0</v>
      </c>
      <c r="AQ28">
        <f t="shared" si="18"/>
        <v>0</v>
      </c>
    </row>
    <row r="29" spans="1:48" ht="14">
      <c r="A29" s="1259"/>
      <c r="B29" s="1259"/>
      <c r="C29" s="50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336"/>
      <c r="AI29" s="1337"/>
      <c r="AJ29" s="1337"/>
      <c r="AK29" s="1338"/>
    </row>
    <row r="30" spans="1:48" ht="14">
      <c r="A30" s="1259"/>
      <c r="B30" s="1259"/>
      <c r="C30" s="5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336"/>
      <c r="AI30" s="1337"/>
      <c r="AJ30" s="1337"/>
      <c r="AK30" s="1338"/>
    </row>
    <row r="31" spans="1:48" ht="14">
      <c r="A31" s="1259"/>
      <c r="B31" s="1259"/>
      <c r="C31" s="52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4"/>
      <c r="AH31" s="1339"/>
      <c r="AI31" s="1340"/>
      <c r="AJ31" s="1340"/>
      <c r="AK31" s="1341"/>
    </row>
    <row r="32" spans="1:48" ht="14"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48" ht="14">
      <c r="C33" s="54">
        <v>0.27083333333333298</v>
      </c>
      <c r="D33" s="55">
        <f t="shared" ref="D33:AG33" si="19">COUNTIF(D7:D23,"6：30")</f>
        <v>0</v>
      </c>
      <c r="E33" s="55">
        <f t="shared" si="19"/>
        <v>0</v>
      </c>
      <c r="F33" s="55">
        <f t="shared" si="19"/>
        <v>0</v>
      </c>
      <c r="G33" s="55">
        <f t="shared" si="19"/>
        <v>0</v>
      </c>
      <c r="H33" s="55">
        <f t="shared" si="19"/>
        <v>0</v>
      </c>
      <c r="I33" s="55">
        <f t="shared" si="19"/>
        <v>0</v>
      </c>
      <c r="J33" s="55">
        <f t="shared" si="19"/>
        <v>0</v>
      </c>
      <c r="K33" s="55">
        <f t="shared" si="19"/>
        <v>0</v>
      </c>
      <c r="L33" s="55">
        <f t="shared" si="19"/>
        <v>0</v>
      </c>
      <c r="M33" s="55">
        <f t="shared" si="19"/>
        <v>0</v>
      </c>
      <c r="N33" s="55">
        <f t="shared" si="19"/>
        <v>0</v>
      </c>
      <c r="O33" s="55">
        <f t="shared" si="19"/>
        <v>0</v>
      </c>
      <c r="P33" s="55">
        <f t="shared" si="19"/>
        <v>0</v>
      </c>
      <c r="Q33" s="55">
        <f t="shared" si="19"/>
        <v>0</v>
      </c>
      <c r="R33" s="55">
        <f t="shared" si="19"/>
        <v>0</v>
      </c>
      <c r="S33" s="55">
        <f t="shared" si="19"/>
        <v>0</v>
      </c>
      <c r="T33" s="55">
        <f t="shared" si="19"/>
        <v>0</v>
      </c>
      <c r="U33" s="55">
        <f t="shared" si="19"/>
        <v>0</v>
      </c>
      <c r="V33" s="55">
        <f t="shared" si="19"/>
        <v>0</v>
      </c>
      <c r="W33" s="55">
        <f t="shared" si="19"/>
        <v>0</v>
      </c>
      <c r="X33" s="55">
        <f t="shared" si="19"/>
        <v>0</v>
      </c>
      <c r="Y33" s="55">
        <f t="shared" si="19"/>
        <v>0</v>
      </c>
      <c r="Z33" s="55">
        <f t="shared" si="19"/>
        <v>0</v>
      </c>
      <c r="AA33" s="55">
        <f t="shared" si="19"/>
        <v>0</v>
      </c>
      <c r="AB33" s="55">
        <f t="shared" si="19"/>
        <v>0</v>
      </c>
      <c r="AC33" s="55">
        <f t="shared" si="19"/>
        <v>0</v>
      </c>
      <c r="AD33" s="55">
        <f t="shared" si="19"/>
        <v>0</v>
      </c>
      <c r="AE33" s="55">
        <f t="shared" si="19"/>
        <v>0</v>
      </c>
      <c r="AF33" s="55">
        <f t="shared" si="19"/>
        <v>0</v>
      </c>
      <c r="AG33" s="55">
        <f t="shared" si="19"/>
        <v>0</v>
      </c>
    </row>
    <row r="34" spans="1:48" ht="14">
      <c r="C34" s="54">
        <v>0.41666666666666702</v>
      </c>
      <c r="D34" s="55">
        <f t="shared" ref="D34:AG34" si="20">COUNTIF(D8:D24,"10:00")</f>
        <v>0</v>
      </c>
      <c r="E34" s="55">
        <f t="shared" si="20"/>
        <v>0</v>
      </c>
      <c r="F34" s="55">
        <f t="shared" si="20"/>
        <v>0</v>
      </c>
      <c r="G34" s="55">
        <f t="shared" si="20"/>
        <v>0</v>
      </c>
      <c r="H34" s="55">
        <f t="shared" si="20"/>
        <v>0</v>
      </c>
      <c r="I34" s="55">
        <f t="shared" si="20"/>
        <v>0</v>
      </c>
      <c r="J34" s="55">
        <f t="shared" si="20"/>
        <v>0</v>
      </c>
      <c r="K34" s="55">
        <f t="shared" si="20"/>
        <v>0</v>
      </c>
      <c r="L34" s="55">
        <f t="shared" si="20"/>
        <v>0</v>
      </c>
      <c r="M34" s="55">
        <f t="shared" si="20"/>
        <v>0</v>
      </c>
      <c r="N34" s="55">
        <f t="shared" si="20"/>
        <v>0</v>
      </c>
      <c r="O34" s="55">
        <f t="shared" si="20"/>
        <v>0</v>
      </c>
      <c r="P34" s="55">
        <f t="shared" si="20"/>
        <v>0</v>
      </c>
      <c r="Q34" s="55">
        <f t="shared" si="20"/>
        <v>0</v>
      </c>
      <c r="R34" s="55">
        <f t="shared" si="20"/>
        <v>0</v>
      </c>
      <c r="S34" s="55">
        <f t="shared" si="20"/>
        <v>0</v>
      </c>
      <c r="T34" s="55">
        <f t="shared" si="20"/>
        <v>0</v>
      </c>
      <c r="U34" s="55">
        <f t="shared" si="20"/>
        <v>0</v>
      </c>
      <c r="V34" s="55">
        <f t="shared" si="20"/>
        <v>0</v>
      </c>
      <c r="W34" s="55">
        <f t="shared" si="20"/>
        <v>0</v>
      </c>
      <c r="X34" s="55">
        <f t="shared" si="20"/>
        <v>0</v>
      </c>
      <c r="Y34" s="55">
        <f t="shared" si="20"/>
        <v>0</v>
      </c>
      <c r="Z34" s="55">
        <f t="shared" si="20"/>
        <v>0</v>
      </c>
      <c r="AA34" s="55">
        <f t="shared" si="20"/>
        <v>0</v>
      </c>
      <c r="AB34" s="55">
        <f t="shared" si="20"/>
        <v>0</v>
      </c>
      <c r="AC34" s="55">
        <f t="shared" si="20"/>
        <v>0</v>
      </c>
      <c r="AD34" s="55">
        <f t="shared" si="20"/>
        <v>0</v>
      </c>
      <c r="AE34" s="55">
        <f t="shared" si="20"/>
        <v>0</v>
      </c>
      <c r="AF34" s="55">
        <f t="shared" si="20"/>
        <v>0</v>
      </c>
      <c r="AG34" s="55">
        <f t="shared" si="20"/>
        <v>0</v>
      </c>
    </row>
    <row r="35" spans="1:48" ht="14">
      <c r="C35" t="s">
        <v>69</v>
      </c>
      <c r="D35" s="55">
        <f t="shared" ref="D35:AG35" si="21">COUNTIF(D8:D25,"2早")</f>
        <v>1</v>
      </c>
      <c r="E35" s="55">
        <f t="shared" si="21"/>
        <v>1</v>
      </c>
      <c r="F35" s="55">
        <f t="shared" si="21"/>
        <v>1</v>
      </c>
      <c r="G35" s="55">
        <f t="shared" si="21"/>
        <v>1</v>
      </c>
      <c r="H35" s="55">
        <f t="shared" si="21"/>
        <v>1</v>
      </c>
      <c r="I35" s="55">
        <f t="shared" si="21"/>
        <v>1</v>
      </c>
      <c r="J35" s="55">
        <f t="shared" si="21"/>
        <v>1</v>
      </c>
      <c r="K35" s="55">
        <f t="shared" si="21"/>
        <v>1</v>
      </c>
      <c r="L35" s="55">
        <f t="shared" si="21"/>
        <v>1</v>
      </c>
      <c r="M35" s="55">
        <f t="shared" si="21"/>
        <v>1</v>
      </c>
      <c r="N35" s="55">
        <f t="shared" si="21"/>
        <v>1</v>
      </c>
      <c r="O35" s="55">
        <f t="shared" si="21"/>
        <v>1</v>
      </c>
      <c r="P35" s="55">
        <f t="shared" si="21"/>
        <v>1</v>
      </c>
      <c r="Q35" s="55">
        <f t="shared" si="21"/>
        <v>1</v>
      </c>
      <c r="R35" s="55">
        <f t="shared" si="21"/>
        <v>1</v>
      </c>
      <c r="S35" s="55">
        <f t="shared" si="21"/>
        <v>1</v>
      </c>
      <c r="T35" s="55">
        <f t="shared" si="21"/>
        <v>1</v>
      </c>
      <c r="U35" s="55">
        <f t="shared" si="21"/>
        <v>1</v>
      </c>
      <c r="V35" s="55">
        <f t="shared" si="21"/>
        <v>1</v>
      </c>
      <c r="W35" s="55">
        <f t="shared" si="21"/>
        <v>1</v>
      </c>
      <c r="X35" s="55">
        <f t="shared" si="21"/>
        <v>1</v>
      </c>
      <c r="Y35" s="55">
        <f t="shared" si="21"/>
        <v>1</v>
      </c>
      <c r="Z35" s="55">
        <f t="shared" si="21"/>
        <v>1</v>
      </c>
      <c r="AA35" s="55">
        <f t="shared" si="21"/>
        <v>1</v>
      </c>
      <c r="AB35" s="55">
        <f t="shared" si="21"/>
        <v>1</v>
      </c>
      <c r="AC35" s="55">
        <f t="shared" si="21"/>
        <v>1</v>
      </c>
      <c r="AD35" s="55">
        <f t="shared" si="21"/>
        <v>1</v>
      </c>
      <c r="AE35" s="55">
        <f t="shared" si="21"/>
        <v>1</v>
      </c>
      <c r="AF35" s="55">
        <f t="shared" si="21"/>
        <v>1</v>
      </c>
      <c r="AG35" s="55">
        <f t="shared" si="21"/>
        <v>1</v>
      </c>
    </row>
    <row r="36" spans="1:48" ht="14">
      <c r="C36" t="s">
        <v>42</v>
      </c>
      <c r="D36" s="55">
        <f t="shared" ref="D36:AG36" si="22">COUNTIF(D8:D24,"2オ")</f>
        <v>1</v>
      </c>
      <c r="E36" s="55">
        <f t="shared" si="22"/>
        <v>1</v>
      </c>
      <c r="F36" s="55">
        <f t="shared" si="22"/>
        <v>1</v>
      </c>
      <c r="G36" s="55">
        <f t="shared" si="22"/>
        <v>1</v>
      </c>
      <c r="H36" s="55">
        <f t="shared" si="22"/>
        <v>1</v>
      </c>
      <c r="I36" s="55">
        <f t="shared" si="22"/>
        <v>1</v>
      </c>
      <c r="J36" s="55">
        <f t="shared" si="22"/>
        <v>1</v>
      </c>
      <c r="K36" s="55">
        <f t="shared" si="22"/>
        <v>1</v>
      </c>
      <c r="L36" s="55">
        <f t="shared" si="22"/>
        <v>1</v>
      </c>
      <c r="M36" s="55">
        <f t="shared" si="22"/>
        <v>1</v>
      </c>
      <c r="N36" s="55">
        <f t="shared" si="22"/>
        <v>1</v>
      </c>
      <c r="O36" s="55">
        <f t="shared" si="22"/>
        <v>1</v>
      </c>
      <c r="P36" s="55">
        <f t="shared" si="22"/>
        <v>1</v>
      </c>
      <c r="Q36" s="55">
        <f t="shared" si="22"/>
        <v>1</v>
      </c>
      <c r="R36" s="55">
        <f t="shared" si="22"/>
        <v>1</v>
      </c>
      <c r="S36" s="55">
        <f t="shared" si="22"/>
        <v>1</v>
      </c>
      <c r="T36" s="55">
        <f t="shared" si="22"/>
        <v>1</v>
      </c>
      <c r="U36" s="55">
        <f t="shared" si="22"/>
        <v>1</v>
      </c>
      <c r="V36" s="55">
        <f t="shared" si="22"/>
        <v>1</v>
      </c>
      <c r="W36" s="55">
        <f t="shared" si="22"/>
        <v>1</v>
      </c>
      <c r="X36" s="55">
        <f t="shared" si="22"/>
        <v>1</v>
      </c>
      <c r="Y36" s="55">
        <f t="shared" si="22"/>
        <v>1</v>
      </c>
      <c r="Z36" s="55">
        <f t="shared" si="22"/>
        <v>1</v>
      </c>
      <c r="AA36" s="55">
        <f t="shared" si="22"/>
        <v>1</v>
      </c>
      <c r="AB36" s="55">
        <f t="shared" si="22"/>
        <v>1</v>
      </c>
      <c r="AC36" s="55">
        <f t="shared" si="22"/>
        <v>1</v>
      </c>
      <c r="AD36" s="55">
        <f t="shared" si="22"/>
        <v>1</v>
      </c>
      <c r="AE36" s="55">
        <f t="shared" si="22"/>
        <v>1</v>
      </c>
      <c r="AF36" s="55">
        <f t="shared" si="22"/>
        <v>1</v>
      </c>
      <c r="AG36" s="55">
        <f t="shared" si="22"/>
        <v>1</v>
      </c>
    </row>
    <row r="37" spans="1:48" ht="14" outlineLevel="1">
      <c r="A37" s="1"/>
      <c r="B37" s="1"/>
      <c r="C37" s="1" t="s">
        <v>24</v>
      </c>
      <c r="D37" s="55">
        <f t="shared" ref="D37:AG37" si="23">COUNTIF(D8:D24,"2－")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1</v>
      </c>
      <c r="I37" s="55">
        <f t="shared" si="23"/>
        <v>1</v>
      </c>
      <c r="J37" s="55">
        <f t="shared" si="23"/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1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F37" s="55">
        <f t="shared" si="23"/>
        <v>1</v>
      </c>
      <c r="AG37" s="55">
        <f t="shared" si="23"/>
        <v>1</v>
      </c>
      <c r="AI37" s="1"/>
      <c r="AJ37" s="1"/>
      <c r="AK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s="1" customFormat="1" ht="14" outlineLevel="1">
      <c r="C38" s="1" t="s">
        <v>41</v>
      </c>
      <c r="D38" s="55">
        <f t="shared" ref="D38:AG38" si="24">COUNTIF(D8:D24,"3早")</f>
        <v>1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 t="shared" si="24"/>
        <v>1</v>
      </c>
      <c r="K38" s="55">
        <f t="shared" si="24"/>
        <v>1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1</v>
      </c>
      <c r="Q38" s="55">
        <f t="shared" si="24"/>
        <v>1</v>
      </c>
      <c r="R38" s="55">
        <f t="shared" si="24"/>
        <v>1</v>
      </c>
      <c r="S38" s="55">
        <f t="shared" si="24"/>
        <v>1</v>
      </c>
      <c r="T38" s="55">
        <f t="shared" si="24"/>
        <v>1</v>
      </c>
      <c r="U38" s="55">
        <f t="shared" si="24"/>
        <v>1</v>
      </c>
      <c r="V38" s="55">
        <f t="shared" si="24"/>
        <v>1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1</v>
      </c>
      <c r="AE38" s="55">
        <f t="shared" si="24"/>
        <v>1</v>
      </c>
      <c r="AF38" s="55">
        <f t="shared" si="24"/>
        <v>1</v>
      </c>
      <c r="AG38" s="55">
        <f t="shared" si="24"/>
        <v>1</v>
      </c>
    </row>
    <row r="39" spans="1:48" s="1" customFormat="1" ht="14" outlineLevel="1">
      <c r="C39" s="1" t="s">
        <v>36</v>
      </c>
      <c r="D39" s="55">
        <f t="shared" ref="D39:AG39" si="25">COUNTIF(D8:D24,"3オ")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 t="shared" si="25"/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</row>
    <row r="40" spans="1:48" s="1" customFormat="1" ht="14" outlineLevel="1">
      <c r="C40" s="1" t="s">
        <v>28</v>
      </c>
      <c r="D40" s="55">
        <f t="shared" ref="D40:AG40" si="26">COUNTIF(D8:D24,"3－")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 t="shared" si="26"/>
        <v>1</v>
      </c>
      <c r="L40" s="55">
        <f t="shared" si="26"/>
        <v>1</v>
      </c>
      <c r="M40" s="55">
        <f t="shared" si="26"/>
        <v>1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1</v>
      </c>
      <c r="S40" s="55">
        <f t="shared" si="26"/>
        <v>1</v>
      </c>
      <c r="T40" s="55">
        <f t="shared" si="26"/>
        <v>1</v>
      </c>
      <c r="U40" s="55">
        <f t="shared" si="26"/>
        <v>1</v>
      </c>
      <c r="V40" s="55">
        <f t="shared" si="26"/>
        <v>1</v>
      </c>
      <c r="W40" s="55">
        <f t="shared" si="26"/>
        <v>1</v>
      </c>
      <c r="X40" s="55">
        <f t="shared" si="26"/>
        <v>1</v>
      </c>
      <c r="Y40" s="55">
        <f t="shared" si="26"/>
        <v>1</v>
      </c>
      <c r="Z40" s="55">
        <f t="shared" si="26"/>
        <v>1</v>
      </c>
      <c r="AA40" s="55">
        <f t="shared" si="26"/>
        <v>1</v>
      </c>
      <c r="AB40" s="55">
        <f t="shared" si="26"/>
        <v>1</v>
      </c>
      <c r="AC40" s="55">
        <f t="shared" si="26"/>
        <v>1</v>
      </c>
      <c r="AD40" s="55">
        <f t="shared" si="26"/>
        <v>2</v>
      </c>
      <c r="AE40" s="55">
        <f t="shared" si="26"/>
        <v>1</v>
      </c>
      <c r="AF40" s="55">
        <f t="shared" si="26"/>
        <v>1</v>
      </c>
      <c r="AG40" s="55">
        <f t="shared" si="26"/>
        <v>1</v>
      </c>
    </row>
    <row r="41" spans="1:48" s="1" customFormat="1" ht="14" outlineLevel="1"/>
    <row r="42" spans="1:48" s="1" customFormat="1" ht="14"/>
    <row r="43" spans="1:48" s="1" customFormat="1" ht="14"/>
    <row r="44" spans="1:48" s="1" customFormat="1" ht="14">
      <c r="AM44"/>
      <c r="AN44"/>
      <c r="AO44"/>
      <c r="AP44"/>
      <c r="AQ44"/>
      <c r="AR44"/>
      <c r="AS44"/>
      <c r="AT44"/>
      <c r="AU44"/>
      <c r="AV44"/>
    </row>
  </sheetData>
  <mergeCells count="50">
    <mergeCell ref="Y1:AG1"/>
    <mergeCell ref="AH1:AK1"/>
    <mergeCell ref="A2:C2"/>
    <mergeCell ref="E2:J2"/>
    <mergeCell ref="Y2:AG2"/>
    <mergeCell ref="AH2:AK2"/>
    <mergeCell ref="AH4:AJ4"/>
    <mergeCell ref="A25:C25"/>
    <mergeCell ref="A4:A7"/>
    <mergeCell ref="B4:B7"/>
    <mergeCell ref="C4:C6"/>
    <mergeCell ref="D4:J4"/>
    <mergeCell ref="K4:Q4"/>
    <mergeCell ref="R4:X4"/>
    <mergeCell ref="Y4:AE4"/>
    <mergeCell ref="AF4:AG4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U26:U31"/>
    <mergeCell ref="V26:V31"/>
    <mergeCell ref="W26:W31"/>
    <mergeCell ref="N26:N31"/>
    <mergeCell ref="O26:O31"/>
    <mergeCell ref="P26:P31"/>
    <mergeCell ref="Q26:Q31"/>
    <mergeCell ref="R26:R31"/>
    <mergeCell ref="AK4:AK7"/>
    <mergeCell ref="M1:Q2"/>
    <mergeCell ref="A26:B31"/>
    <mergeCell ref="AH26:AK31"/>
    <mergeCell ref="AC26:AC31"/>
    <mergeCell ref="AD26:AD31"/>
    <mergeCell ref="AE26:AE31"/>
    <mergeCell ref="AF26:AF31"/>
    <mergeCell ref="AG26:AG31"/>
    <mergeCell ref="X26:X31"/>
    <mergeCell ref="Y26:Y31"/>
    <mergeCell ref="Z26:Z31"/>
    <mergeCell ref="AA26:AA31"/>
    <mergeCell ref="AB26:AB31"/>
    <mergeCell ref="S26:S31"/>
    <mergeCell ref="T26:T31"/>
  </mergeCells>
  <phoneticPr fontId="114"/>
  <conditionalFormatting sqref="D8">
    <cfRule type="expression" dxfId="4935" priority="3777">
      <formula>COUNTIF(D8,"*有*")</formula>
    </cfRule>
  </conditionalFormatting>
  <conditionalFormatting sqref="D19:D23 V19:Z19 V20:W20">
    <cfRule type="expression" dxfId="4934" priority="3719">
      <formula>AND(WEEKDAY(D$5)=1)</formula>
    </cfRule>
  </conditionalFormatting>
  <conditionalFormatting sqref="D19:D23">
    <cfRule type="expression" dxfId="4933" priority="3720">
      <formula>COUNTIF(D19,"*有*")</formula>
    </cfRule>
    <cfRule type="expression" dxfId="4932" priority="3708">
      <formula>COUNTIF(D19,"*有*")</formula>
    </cfRule>
  </conditionalFormatting>
  <conditionalFormatting sqref="D11:E14">
    <cfRule type="expression" dxfId="4931" priority="3970" stopIfTrue="1">
      <formula>AND(WEEKDAY(D$5)=1)</formula>
    </cfRule>
  </conditionalFormatting>
  <conditionalFormatting sqref="D20:G20 D21 N21:Q21 D22:G22">
    <cfRule type="expression" dxfId="4930" priority="4057" stopIfTrue="1">
      <formula>AND(WEEKDAY(D$5)=1)</formula>
    </cfRule>
  </conditionalFormatting>
  <conditionalFormatting sqref="D21:G21">
    <cfRule type="expression" dxfId="4929" priority="119" stopIfTrue="1">
      <formula>AND(WEEKDAY(D$5)=1)</formula>
    </cfRule>
  </conditionalFormatting>
  <conditionalFormatting sqref="D18:H19">
    <cfRule type="expression" dxfId="4928" priority="71" stopIfTrue="1">
      <formula>AND(WEEKDAY(D$5)=1)</formula>
    </cfRule>
  </conditionalFormatting>
  <conditionalFormatting sqref="D15:I16">
    <cfRule type="expression" dxfId="4927" priority="4046" stopIfTrue="1">
      <formula>AND(WEEKDAY(D$5)=1)</formula>
    </cfRule>
    <cfRule type="expression" dxfId="4926" priority="4015" stopIfTrue="1">
      <formula>AND(WEEKDAY(D$5)=1)</formula>
    </cfRule>
  </conditionalFormatting>
  <conditionalFormatting sqref="D14:M14">
    <cfRule type="expression" dxfId="4925" priority="3982" stopIfTrue="1">
      <formula>AND(WEEKDAY(D$5)=1)</formula>
    </cfRule>
  </conditionalFormatting>
  <conditionalFormatting sqref="D20:X20">
    <cfRule type="expression" dxfId="4924" priority="2113" stopIfTrue="1">
      <formula>AND(WEEKDAY(D$5)=1)</formula>
    </cfRule>
  </conditionalFormatting>
  <conditionalFormatting sqref="D22:Z23">
    <cfRule type="expression" dxfId="4923" priority="3385" stopIfTrue="1">
      <formula>AND(WEEKDAY(D$5)=1)</formula>
    </cfRule>
  </conditionalFormatting>
  <conditionalFormatting sqref="D5:AG7">
    <cfRule type="expression" dxfId="4922" priority="4058" stopIfTrue="1">
      <formula>AND(WEEKDAY(D$5)=1)</formula>
    </cfRule>
  </conditionalFormatting>
  <conditionalFormatting sqref="E8">
    <cfRule type="expression" dxfId="4921" priority="3826" stopIfTrue="1">
      <formula>AND(WEEKDAY(E$5)=1)</formula>
    </cfRule>
  </conditionalFormatting>
  <conditionalFormatting sqref="E19:G19">
    <cfRule type="expression" dxfId="4920" priority="82" stopIfTrue="1">
      <formula>AND(WEEKDAY(E$5)=1)</formula>
    </cfRule>
  </conditionalFormatting>
  <conditionalFormatting sqref="E10:H10">
    <cfRule type="expression" dxfId="4919" priority="3821" stopIfTrue="1">
      <formula>AND(WEEKDAY(E$5)=1)</formula>
    </cfRule>
  </conditionalFormatting>
  <conditionalFormatting sqref="E21:J21">
    <cfRule type="expression" dxfId="4918" priority="108" stopIfTrue="1">
      <formula>AND(WEEKDAY(E$5)=1)</formula>
    </cfRule>
  </conditionalFormatting>
  <conditionalFormatting sqref="E18:Y18">
    <cfRule type="expression" dxfId="4917" priority="95" stopIfTrue="1">
      <formula>AND(WEEKDAY(E$5)=1)</formula>
    </cfRule>
  </conditionalFormatting>
  <conditionalFormatting sqref="E24:AG24">
    <cfRule type="expression" dxfId="4916" priority="4068">
      <formula>AND(WEEKDAY(E$5)=1)</formula>
    </cfRule>
    <cfRule type="expression" dxfId="4915" priority="4069" stopIfTrue="1">
      <formula>AND(WEEKDAY(E$5)=1)</formula>
    </cfRule>
  </conditionalFormatting>
  <conditionalFormatting sqref="F9">
    <cfRule type="expression" dxfId="4914" priority="3950" stopIfTrue="1">
      <formula>AND(WEEKDAY(F$5)=1)</formula>
    </cfRule>
  </conditionalFormatting>
  <conditionalFormatting sqref="F13:G15">
    <cfRule type="expression" dxfId="4913" priority="3561" stopIfTrue="1">
      <formula>AND(WEEKDAY(F$5)=1)</formula>
    </cfRule>
  </conditionalFormatting>
  <conditionalFormatting sqref="F11:H12">
    <cfRule type="expression" dxfId="4912" priority="3903" stopIfTrue="1">
      <formula>AND(WEEKDAY(F$5)=1)</formula>
    </cfRule>
  </conditionalFormatting>
  <conditionalFormatting sqref="F11:I11">
    <cfRule type="expression" dxfId="4911" priority="3951" stopIfTrue="1">
      <formula>AND(WEEKDAY(F$5)=1)</formula>
    </cfRule>
  </conditionalFormatting>
  <conditionalFormatting sqref="F14:I15">
    <cfRule type="expression" dxfId="4910" priority="3559" stopIfTrue="1">
      <formula>AND(WEEKDAY(F$5)=1)</formula>
    </cfRule>
  </conditionalFormatting>
  <conditionalFormatting sqref="F11:U11">
    <cfRule type="expression" dxfId="4909" priority="3248" stopIfTrue="1">
      <formula>AND(WEEKDAY(F$5)=1)</formula>
    </cfRule>
  </conditionalFormatting>
  <conditionalFormatting sqref="G19">
    <cfRule type="expression" dxfId="4908" priority="81">
      <formula>AND(WEEKDAY(G$5)=1)</formula>
    </cfRule>
  </conditionalFormatting>
  <conditionalFormatting sqref="G21">
    <cfRule type="expression" dxfId="4907" priority="118">
      <formula>AND(WEEKDAY(G$5)=1)</formula>
    </cfRule>
  </conditionalFormatting>
  <conditionalFormatting sqref="G9:H9">
    <cfRule type="expression" dxfId="4906" priority="3828" stopIfTrue="1">
      <formula>AND(WEEKDAY(G$5)=1)</formula>
    </cfRule>
  </conditionalFormatting>
  <conditionalFormatting sqref="G17:N17">
    <cfRule type="expression" dxfId="4905" priority="3853" stopIfTrue="1">
      <formula>AND(WEEKDAY(G$5)=1)</formula>
    </cfRule>
  </conditionalFormatting>
  <conditionalFormatting sqref="G20:W20 H22:Z22">
    <cfRule type="expression" dxfId="4904" priority="3723" stopIfTrue="1">
      <formula>AND(WEEKDAY(G$5)=1)</formula>
    </cfRule>
  </conditionalFormatting>
  <conditionalFormatting sqref="H11">
    <cfRule type="expression" dxfId="4903" priority="3159">
      <formula>AND(WEEKDAY(H$5)=1)</formula>
    </cfRule>
    <cfRule type="expression" dxfId="4902" priority="3168">
      <formula>AND(WEEKDAY(H$5)=1)</formula>
    </cfRule>
  </conditionalFormatting>
  <conditionalFormatting sqref="H14">
    <cfRule type="expression" dxfId="4901" priority="3068">
      <formula>AND(WEEKDAY(H$5)=1)</formula>
    </cfRule>
    <cfRule type="expression" dxfId="4900" priority="3077">
      <formula>AND(WEEKDAY(H$5)=1)</formula>
    </cfRule>
  </conditionalFormatting>
  <conditionalFormatting sqref="H16">
    <cfRule type="expression" dxfId="4899" priority="3514">
      <formula>AND(WEEKDAY(H$5)=1)</formula>
    </cfRule>
    <cfRule type="expression" dxfId="4898" priority="3523">
      <formula>AND(WEEKDAY(H$5)=1)</formula>
    </cfRule>
  </conditionalFormatting>
  <conditionalFormatting sqref="H18">
    <cfRule type="expression" dxfId="4897" priority="91">
      <formula>AND(WEEKDAY(H$5)=1)</formula>
    </cfRule>
    <cfRule type="expression" dxfId="4896" priority="92" stopIfTrue="1">
      <formula>AND(WEEKDAY(H$5)=1)</formula>
    </cfRule>
    <cfRule type="expression" dxfId="4895" priority="94">
      <formula>AND(WEEKDAY(H$5)=1)</formula>
    </cfRule>
  </conditionalFormatting>
  <conditionalFormatting sqref="H20 H22:H23">
    <cfRule type="expression" dxfId="4894" priority="3558">
      <formula>AND(WEEKDAY(H$5)=1)</formula>
    </cfRule>
  </conditionalFormatting>
  <conditionalFormatting sqref="H22:H23 H20">
    <cfRule type="expression" dxfId="4893" priority="3549">
      <formula>AND(WEEKDAY(H$5)=1)</formula>
    </cfRule>
  </conditionalFormatting>
  <conditionalFormatting sqref="H11:I11">
    <cfRule type="expression" dxfId="4892" priority="3186" stopIfTrue="1">
      <formula>AND(WEEKDAY(H$5)=1)</formula>
    </cfRule>
  </conditionalFormatting>
  <conditionalFormatting sqref="H12:I12 F13:G13">
    <cfRule type="expression" dxfId="4891" priority="3953" stopIfTrue="1">
      <formula>AND(WEEKDAY(F$5)=1)</formula>
    </cfRule>
  </conditionalFormatting>
  <conditionalFormatting sqref="H13:J13">
    <cfRule type="expression" dxfId="4890" priority="159" stopIfTrue="1">
      <formula>AND(WEEKDAY(H$5)=1)</formula>
    </cfRule>
  </conditionalFormatting>
  <conditionalFormatting sqref="H11:K11">
    <cfRule type="expression" dxfId="4889" priority="3160" stopIfTrue="1">
      <formula>AND(WEEKDAY(H$5)=1)</formula>
    </cfRule>
  </conditionalFormatting>
  <conditionalFormatting sqref="H14:K14">
    <cfRule type="expression" dxfId="4888" priority="3069" stopIfTrue="1">
      <formula>AND(WEEKDAY(H$5)=1)</formula>
    </cfRule>
  </conditionalFormatting>
  <conditionalFormatting sqref="H11:L11">
    <cfRule type="expression" dxfId="4887" priority="3169" stopIfTrue="1">
      <formula>AND(WEEKDAY(H$5)=1)</formula>
    </cfRule>
  </conditionalFormatting>
  <conditionalFormatting sqref="H14:L14">
    <cfRule type="expression" dxfId="4886" priority="3078" stopIfTrue="1">
      <formula>AND(WEEKDAY(H$5)=1)</formula>
    </cfRule>
  </conditionalFormatting>
  <conditionalFormatting sqref="H16:L16">
    <cfRule type="expression" dxfId="4885" priority="3516" stopIfTrue="1">
      <formula>AND(WEEKDAY(H$5)=1)</formula>
    </cfRule>
  </conditionalFormatting>
  <conditionalFormatting sqref="H16:L17">
    <cfRule type="expression" dxfId="4884" priority="3524" stopIfTrue="1">
      <formula>AND(WEEKDAY(H$5)=1)</formula>
    </cfRule>
  </conditionalFormatting>
  <conditionalFormatting sqref="H16:P16">
    <cfRule type="expression" dxfId="4883" priority="1006" stopIfTrue="1">
      <formula>AND(WEEKDAY(H$5)=1)</formula>
    </cfRule>
  </conditionalFormatting>
  <conditionalFormatting sqref="H14:Q14">
    <cfRule type="expression" dxfId="4882" priority="3093" stopIfTrue="1">
      <formula>AND(WEEKDAY(H$5)=1)</formula>
    </cfRule>
  </conditionalFormatting>
  <conditionalFormatting sqref="H11:T11">
    <cfRule type="expression" dxfId="4881" priority="1352" stopIfTrue="1">
      <formula>AND(WEEKDAY(H$5)=1)</formula>
    </cfRule>
  </conditionalFormatting>
  <conditionalFormatting sqref="H14:T14">
    <cfRule type="expression" dxfId="4880" priority="1334" stopIfTrue="1">
      <formula>AND(WEEKDAY(H$5)=1)</formula>
    </cfRule>
  </conditionalFormatting>
  <conditionalFormatting sqref="H20:W20 G22:J23">
    <cfRule type="expression" dxfId="4879" priority="3551" stopIfTrue="1">
      <formula>AND(WEEKDAY(G$5)=1)</formula>
    </cfRule>
  </conditionalFormatting>
  <conditionalFormatting sqref="I9:I12">
    <cfRule type="expression" dxfId="4878" priority="3576" stopIfTrue="1">
      <formula>AND(WEEKDAY(I$5)=1)</formula>
    </cfRule>
  </conditionalFormatting>
  <conditionalFormatting sqref="I11">
    <cfRule type="expression" dxfId="4877" priority="3184">
      <formula>AND(WEEKDAY(I$5)=1)</formula>
    </cfRule>
  </conditionalFormatting>
  <conditionalFormatting sqref="I14">
    <cfRule type="expression" dxfId="4876" priority="3092">
      <formula>AND(WEEKDAY(I$5)=1)</formula>
    </cfRule>
  </conditionalFormatting>
  <conditionalFormatting sqref="I17">
    <cfRule type="expression" dxfId="4875" priority="3993" stopIfTrue="1">
      <formula>AND(WEEKDAY(I$5)=1)</formula>
    </cfRule>
  </conditionalFormatting>
  <conditionalFormatting sqref="I19:M19">
    <cfRule type="expression" dxfId="4874" priority="4034" stopIfTrue="1">
      <formula>AND(WEEKDAY(I$5)=1)</formula>
    </cfRule>
  </conditionalFormatting>
  <conditionalFormatting sqref="I19:M20">
    <cfRule type="expression" dxfId="4873" priority="3393" stopIfTrue="1">
      <formula>AND(WEEKDAY(I$5)=1)</formula>
    </cfRule>
  </conditionalFormatting>
  <conditionalFormatting sqref="I19:Z19">
    <cfRule type="expression" dxfId="4872" priority="303" stopIfTrue="1">
      <formula>AND(WEEKDAY(I$5)=1)</formula>
    </cfRule>
  </conditionalFormatting>
  <conditionalFormatting sqref="I22:Z22">
    <cfRule type="expression" dxfId="4871" priority="3333" stopIfTrue="1">
      <formula>AND(WEEKDAY(I$5)=1)</formula>
    </cfRule>
  </conditionalFormatting>
  <conditionalFormatting sqref="J15:K15 M15">
    <cfRule type="expression" dxfId="4870" priority="3996" stopIfTrue="1">
      <formula>AND(WEEKDAY(J$5)=1)</formula>
    </cfRule>
  </conditionalFormatting>
  <conditionalFormatting sqref="J14:M14">
    <cfRule type="expression" dxfId="4869" priority="471" stopIfTrue="1">
      <formula>AND(WEEKDAY(J$5)=1)</formula>
    </cfRule>
  </conditionalFormatting>
  <conditionalFormatting sqref="J11:N11">
    <cfRule type="expression" dxfId="4868" priority="980" stopIfTrue="1">
      <formula>AND(WEEKDAY(J$5)=1)</formula>
    </cfRule>
  </conditionalFormatting>
  <conditionalFormatting sqref="J16:N17 P17:W17 Q19 J19:K20 L19:L22 N20:T20 K21:K22 J22 N22:T22">
    <cfRule type="expression" dxfId="4867" priority="4051" stopIfTrue="1">
      <formula>AND(WEEKDAY(J$5)=1)</formula>
    </cfRule>
  </conditionalFormatting>
  <conditionalFormatting sqref="J8:P8">
    <cfRule type="expression" dxfId="4866" priority="3700" stopIfTrue="1">
      <formula>AND(WEEKDAY(J$5)=1)</formula>
    </cfRule>
  </conditionalFormatting>
  <conditionalFormatting sqref="J11:R12">
    <cfRule type="expression" dxfId="4865" priority="2367" stopIfTrue="1">
      <formula>AND(WEEKDAY(J$5)=1)</formula>
    </cfRule>
  </conditionalFormatting>
  <conditionalFormatting sqref="J15:T15">
    <cfRule type="expression" dxfId="4864" priority="2951" stopIfTrue="1">
      <formula>AND(WEEKDAY(J$5)=1)</formula>
    </cfRule>
  </conditionalFormatting>
  <conditionalFormatting sqref="K16:K23">
    <cfRule type="expression" dxfId="4863" priority="688" stopIfTrue="1">
      <formula>AND(WEEKDAY(K$5)=1)</formula>
    </cfRule>
  </conditionalFormatting>
  <conditionalFormatting sqref="K17:K18 L18:M18">
    <cfRule type="expression" dxfId="4862" priority="3997" stopIfTrue="1">
      <formula>AND(WEEKDAY(K$5)=1)</formula>
    </cfRule>
  </conditionalFormatting>
  <conditionalFormatting sqref="K20:M22">
    <cfRule type="expression" dxfId="4861" priority="4025" stopIfTrue="1">
      <formula>AND(WEEKDAY(K$5)=1)</formula>
    </cfRule>
  </conditionalFormatting>
  <conditionalFormatting sqref="K11:N13">
    <cfRule type="expression" dxfId="4860" priority="1233" stopIfTrue="1">
      <formula>AND(WEEKDAY(K$5)=1)</formula>
    </cfRule>
  </conditionalFormatting>
  <conditionalFormatting sqref="K16:N17">
    <cfRule type="expression" dxfId="4859" priority="1004" stopIfTrue="1">
      <formula>AND(WEEKDAY(K$5)=1)</formula>
    </cfRule>
  </conditionalFormatting>
  <conditionalFormatting sqref="K20:N22">
    <cfRule type="expression" dxfId="4858" priority="3374" stopIfTrue="1">
      <formula>AND(WEEKDAY(K$5)=1)</formula>
    </cfRule>
  </conditionalFormatting>
  <conditionalFormatting sqref="K18:O23">
    <cfRule type="expression" dxfId="4857" priority="3424" stopIfTrue="1">
      <formula>AND(WEEKDAY(K$5)=1)</formula>
    </cfRule>
  </conditionalFormatting>
  <conditionalFormatting sqref="K21:T21">
    <cfRule type="expression" dxfId="4856" priority="360" stopIfTrue="1">
      <formula>AND(WEEKDAY(K$5)=1)</formula>
    </cfRule>
  </conditionalFormatting>
  <conditionalFormatting sqref="L8 Q8:Z8 AA8:AA9 J8:K11 I9 L9:W9 Y9">
    <cfRule type="expression" dxfId="4855" priority="3949" stopIfTrue="1">
      <formula>AND(WEEKDAY(I$5)=1)</formula>
    </cfRule>
  </conditionalFormatting>
  <conditionalFormatting sqref="L17">
    <cfRule type="expression" dxfId="4854" priority="4026" stopIfTrue="1">
      <formula>AND(WEEKDAY(L$5)=1)</formula>
    </cfRule>
  </conditionalFormatting>
  <conditionalFormatting sqref="L9:N9">
    <cfRule type="expression" dxfId="4853" priority="3667" stopIfTrue="1">
      <formula>AND(WEEKDAY(L$5)=1)</formula>
    </cfRule>
  </conditionalFormatting>
  <conditionalFormatting sqref="L16:N18">
    <cfRule type="expression" dxfId="4852" priority="1134" stopIfTrue="1">
      <formula>AND(WEEKDAY(L$5)=1)</formula>
    </cfRule>
  </conditionalFormatting>
  <conditionalFormatting sqref="L9:P10">
    <cfRule type="expression" dxfId="4851" priority="3778" stopIfTrue="1">
      <formula>AND(WEEKDAY(L$5)=1)</formula>
    </cfRule>
  </conditionalFormatting>
  <conditionalFormatting sqref="M8:P8">
    <cfRule type="expression" dxfId="4850" priority="3699">
      <formula>AND(WEEKDAY(M$5)=1)</formula>
    </cfRule>
  </conditionalFormatting>
  <conditionalFormatting sqref="M12:P12">
    <cfRule type="expression" dxfId="4849" priority="2448" stopIfTrue="1">
      <formula>AND(WEEKDAY(M$5)=1)</formula>
    </cfRule>
  </conditionalFormatting>
  <conditionalFormatting sqref="M16:P19">
    <cfRule type="expression" dxfId="4848" priority="4018" stopIfTrue="1">
      <formula>AND(WEEKDAY(M$5)=1)</formula>
    </cfRule>
  </conditionalFormatting>
  <conditionalFormatting sqref="M15:AA15 J16:W16">
    <cfRule type="expression" dxfId="4847" priority="4047" stopIfTrue="1">
      <formula>AND(WEEKDAY(J$5)=1)</formula>
    </cfRule>
  </conditionalFormatting>
  <conditionalFormatting sqref="N14:N15">
    <cfRule type="expression" dxfId="4846" priority="3977" stopIfTrue="1">
      <formula>AND(WEEKDAY(N$5)=1)</formula>
    </cfRule>
  </conditionalFormatting>
  <conditionalFormatting sqref="N18:N19">
    <cfRule type="expression" dxfId="4845" priority="3965" stopIfTrue="1">
      <formula>AND(WEEKDAY(N$5)=1)</formula>
    </cfRule>
  </conditionalFormatting>
  <conditionalFormatting sqref="O10:O16">
    <cfRule type="expression" dxfId="4844" priority="1356" stopIfTrue="1">
      <formula>AND(WEEKDAY(O$5)=1)</formula>
    </cfRule>
  </conditionalFormatting>
  <conditionalFormatting sqref="O13:O15">
    <cfRule type="expression" dxfId="4843" priority="3956" stopIfTrue="1">
      <formula>AND(WEEKDAY(O$5)=1)</formula>
    </cfRule>
  </conditionalFormatting>
  <conditionalFormatting sqref="O17:O19">
    <cfRule type="expression" dxfId="4842" priority="3998" stopIfTrue="1">
      <formula>AND(WEEKDAY(O$5)=1)</formula>
    </cfRule>
  </conditionalFormatting>
  <conditionalFormatting sqref="O17:Q23">
    <cfRule type="expression" dxfId="4841" priority="2154" stopIfTrue="1">
      <formula>AND(WEEKDAY(O$5)=1)</formula>
    </cfRule>
  </conditionalFormatting>
  <conditionalFormatting sqref="P14">
    <cfRule type="expression" dxfId="4840" priority="3979" stopIfTrue="1">
      <formula>AND(WEEKDAY(P$5)=1)</formula>
    </cfRule>
  </conditionalFormatting>
  <conditionalFormatting sqref="P14:P16">
    <cfRule type="expression" dxfId="4839" priority="1357" stopIfTrue="1">
      <formula>AND(WEEKDAY(P$5)=1)</formula>
    </cfRule>
  </conditionalFormatting>
  <conditionalFormatting sqref="P11:Q15">
    <cfRule type="expression" dxfId="4838" priority="2372" stopIfTrue="1">
      <formula>AND(WEEKDAY(P$5)=1)</formula>
    </cfRule>
  </conditionalFormatting>
  <conditionalFormatting sqref="P18:T18">
    <cfRule type="expression" dxfId="4837" priority="3959" stopIfTrue="1">
      <formula>AND(WEEKDAY(P$5)=1)</formula>
    </cfRule>
  </conditionalFormatting>
  <conditionalFormatting sqref="Q11">
    <cfRule type="expression" dxfId="4836" priority="1350" stopIfTrue="1">
      <formula>AND(WEEKDAY(Q$5)=1)</formula>
    </cfRule>
  </conditionalFormatting>
  <conditionalFormatting sqref="Q14:Q18">
    <cfRule type="expression" dxfId="4835" priority="1238" stopIfTrue="1">
      <formula>AND(WEEKDAY(Q$5)=1)</formula>
    </cfRule>
  </conditionalFormatting>
  <conditionalFormatting sqref="Q8:S9 L10:N10 P10:X10 L11:S11 M12:S12 AA12 K13:M13 Q13:Q14">
    <cfRule type="expression" dxfId="4834" priority="3954" stopIfTrue="1">
      <formula>AND(WEEKDAY(K$5)=1)</formula>
    </cfRule>
  </conditionalFormatting>
  <conditionalFormatting sqref="Q17:T17">
    <cfRule type="expression" dxfId="4833" priority="2827" stopIfTrue="1">
      <formula>AND(WEEKDAY(Q$5)=1)</formula>
    </cfRule>
  </conditionalFormatting>
  <conditionalFormatting sqref="Q14:U14">
    <cfRule type="expression" dxfId="4832" priority="132" stopIfTrue="1">
      <formula>AND(WEEKDAY(Q$5)=1)</formula>
    </cfRule>
  </conditionalFormatting>
  <conditionalFormatting sqref="Q17:W17">
    <cfRule type="expression" dxfId="4831" priority="2894" stopIfTrue="1">
      <formula>AND(WEEKDAY(Q$5)=1)</formula>
    </cfRule>
  </conditionalFormatting>
  <conditionalFormatting sqref="Q8:Z8 AG8:AG16 L9:Y10 AF9:AF11 AC10:AD11 L11:U11 L12:AB12 AC8:AF8 AA8:AB10 AC12:AF18 D8:K23 AD19:AF19 AC19:AC20 AD20:AE20 L17:Z17 L20:AB20 L22:Z23 V19:Z19 AA18:AB19 L8 AG18:AG19 L16:X16 AC22:AE23 L18:Y18 L19:Q19 L21:Q21 L14:T14 L15:AB15 L13:Q13">
    <cfRule type="expression" dxfId="4830" priority="3948">
      <formula>AND(WEEKDAY(D$5)=1)</formula>
    </cfRule>
  </conditionalFormatting>
  <conditionalFormatting sqref="R13">
    <cfRule type="expression" dxfId="4829" priority="318" stopIfTrue="1">
      <formula>AND(WEEKDAY(R$5)=1)</formula>
    </cfRule>
  </conditionalFormatting>
  <conditionalFormatting sqref="R17:R19">
    <cfRule type="expression" dxfId="4828" priority="302" stopIfTrue="1">
      <formula>AND(WEEKDAY(R$5)=1)</formula>
    </cfRule>
  </conditionalFormatting>
  <conditionalFormatting sqref="R16:S16">
    <cfRule type="expression" dxfId="4827" priority="1348" stopIfTrue="1">
      <formula>AND(WEEKDAY(R$5)=1)</formula>
    </cfRule>
  </conditionalFormatting>
  <conditionalFormatting sqref="R14:T14">
    <cfRule type="expression" dxfId="4826" priority="3974" stopIfTrue="1">
      <formula>AND(WEEKDAY(R$5)=1)</formula>
    </cfRule>
  </conditionalFormatting>
  <conditionalFormatting sqref="R19:T19">
    <cfRule type="expression" dxfId="4825" priority="261" stopIfTrue="1">
      <formula>AND(WEEKDAY(R$5)=1)</formula>
    </cfRule>
  </conditionalFormatting>
  <conditionalFormatting sqref="R21:T21">
    <cfRule type="expression" dxfId="4824" priority="322" stopIfTrue="1">
      <formula>AND(WEEKDAY(R$5)=1)</formula>
    </cfRule>
    <cfRule type="expression" dxfId="4823" priority="359">
      <formula>AND(WEEKDAY(R$5)=1)</formula>
    </cfRule>
  </conditionalFormatting>
  <conditionalFormatting sqref="R11:U12">
    <cfRule type="expression" dxfId="4822" priority="3925" stopIfTrue="1">
      <formula>AND(WEEKDAY(R$5)=1)</formula>
    </cfRule>
  </conditionalFormatting>
  <conditionalFormatting sqref="R13:U13">
    <cfRule type="expression" dxfId="4821" priority="310">
      <formula>AND(WEEKDAY(R$5)=1)</formula>
    </cfRule>
  </conditionalFormatting>
  <conditionalFormatting sqref="R19:U19">
    <cfRule type="expression" dxfId="4820" priority="264" stopIfTrue="1">
      <formula>AND(WEEKDAY(R$5)=1)</formula>
    </cfRule>
    <cfRule type="expression" dxfId="4819" priority="301">
      <formula>AND(WEEKDAY(R$5)=1)</formula>
    </cfRule>
  </conditionalFormatting>
  <conditionalFormatting sqref="R20:W20 U22:W22">
    <cfRule type="expression" dxfId="4818" priority="3812" stopIfTrue="1">
      <formula>AND(WEEKDAY(R$5)=1)</formula>
    </cfRule>
  </conditionalFormatting>
  <conditionalFormatting sqref="R13:AA13">
    <cfRule type="expression" dxfId="4817" priority="35" stopIfTrue="1">
      <formula>AND(WEEKDAY(R$5)=1)</formula>
    </cfRule>
  </conditionalFormatting>
  <conditionalFormatting sqref="R21:AF21">
    <cfRule type="expression" dxfId="4816" priority="151" stopIfTrue="1">
      <formula>AND(WEEKDAY(R$5)=1)</formula>
    </cfRule>
  </conditionalFormatting>
  <conditionalFormatting sqref="T11">
    <cfRule type="expression" dxfId="4815" priority="1351">
      <formula>AND(WEEKDAY(T$5)=1)</formula>
    </cfRule>
    <cfRule type="expression" dxfId="4814" priority="3247">
      <formula>AND(WEEKDAY(T$5)=1)</formula>
    </cfRule>
  </conditionalFormatting>
  <conditionalFormatting sqref="T14:T15">
    <cfRule type="expression" dxfId="4813" priority="1333">
      <formula>AND(WEEKDAY(T$5)=1)</formula>
    </cfRule>
  </conditionalFormatting>
  <conditionalFormatting sqref="T14:T16">
    <cfRule type="expression" dxfId="4812" priority="1339" stopIfTrue="1">
      <formula>AND(WEEKDAY(T$5)=1)</formula>
    </cfRule>
  </conditionalFormatting>
  <conditionalFormatting sqref="T17">
    <cfRule type="expression" dxfId="4811" priority="2893">
      <formula>AND(WEEKDAY(T$5)=1)</formula>
    </cfRule>
  </conditionalFormatting>
  <conditionalFormatting sqref="T19">
    <cfRule type="expression" dxfId="4810" priority="263">
      <formula>AND(WEEKDAY(T$5)=1)</formula>
    </cfRule>
  </conditionalFormatting>
  <conditionalFormatting sqref="T21">
    <cfRule type="expression" dxfId="4809" priority="321">
      <formula>AND(WEEKDAY(T$5)=1)</formula>
    </cfRule>
  </conditionalFormatting>
  <conditionalFormatting sqref="T14:U14">
    <cfRule type="expression" dxfId="4808" priority="131">
      <formula>AND(WEEKDAY(T$5)=1)</formula>
    </cfRule>
  </conditionalFormatting>
  <conditionalFormatting sqref="T10:AD10">
    <cfRule type="expression" dxfId="4807" priority="3352" stopIfTrue="1">
      <formula>AND(WEEKDAY(T$5)=1)</formula>
    </cfRule>
  </conditionalFormatting>
  <conditionalFormatting sqref="U8">
    <cfRule type="expression" dxfId="4806" priority="3937" stopIfTrue="1">
      <formula>AND(WEEKDAY(U$5)=1)</formula>
    </cfRule>
  </conditionalFormatting>
  <conditionalFormatting sqref="U12">
    <cfRule type="expression" dxfId="4805" priority="3957" stopIfTrue="1">
      <formula>AND(WEEKDAY(U$5)=1)</formula>
    </cfRule>
  </conditionalFormatting>
  <conditionalFormatting sqref="U14">
    <cfRule type="expression" dxfId="4804" priority="130" stopIfTrue="1">
      <formula>AND(WEEKDAY(U$5)=1)</formula>
    </cfRule>
  </conditionalFormatting>
  <conditionalFormatting sqref="U15">
    <cfRule type="expression" dxfId="4803" priority="4019" stopIfTrue="1">
      <formula>AND(WEEKDAY(U$5)=1)</formula>
    </cfRule>
  </conditionalFormatting>
  <conditionalFormatting sqref="U14:Y14">
    <cfRule type="expression" dxfId="4802" priority="19" stopIfTrue="1">
      <formula>AND(WEEKDAY(U$5)=1)</formula>
    </cfRule>
    <cfRule type="expression" dxfId="4801" priority="25">
      <formula>AND(WEEKDAY(U$5)=1)</formula>
    </cfRule>
  </conditionalFormatting>
  <conditionalFormatting sqref="U21:Y21">
    <cfRule type="expression" dxfId="4800" priority="149" stopIfTrue="1">
      <formula>AND(WEEKDAY(U$5)=1)</formula>
    </cfRule>
    <cfRule type="expression" dxfId="4799" priority="150">
      <formula>AND(WEEKDAY(U$5)=1)</formula>
    </cfRule>
    <cfRule type="expression" dxfId="4798" priority="148">
      <formula>AND(WEEKDAY(U$5)=1)</formula>
    </cfRule>
    <cfRule type="expression" dxfId="4797" priority="141" stopIfTrue="1">
      <formula>AND(WEEKDAY(U$5)=1)</formula>
    </cfRule>
  </conditionalFormatting>
  <conditionalFormatting sqref="U9:Z9">
    <cfRule type="expression" dxfId="4796" priority="3356" stopIfTrue="1">
      <formula>AND(WEEKDAY(U$5)=1)</formula>
    </cfRule>
  </conditionalFormatting>
  <conditionalFormatting sqref="V14:V15">
    <cfRule type="expression" dxfId="4795" priority="20" stopIfTrue="1">
      <formula>AND(WEEKDAY(V$5)=1)</formula>
    </cfRule>
  </conditionalFormatting>
  <conditionalFormatting sqref="V19:W19">
    <cfRule type="expression" dxfId="4794" priority="4039" stopIfTrue="1">
      <formula>AND(WEEKDAY(V$5)=1)</formula>
    </cfRule>
  </conditionalFormatting>
  <conditionalFormatting sqref="V20:W20 V22:Z23 D19:D23">
    <cfRule type="expression" dxfId="4793" priority="3731">
      <formula>AND(WEEKDAY(D$5)=1)</formula>
    </cfRule>
  </conditionalFormatting>
  <conditionalFormatting sqref="V11:Y11">
    <cfRule type="expression" dxfId="4792" priority="64" stopIfTrue="1">
      <formula>AND(WEEKDAY(V$5)=1)</formula>
    </cfRule>
    <cfRule type="expression" dxfId="4791" priority="70">
      <formula>AND(WEEKDAY(V$5)=1)</formula>
    </cfRule>
  </conditionalFormatting>
  <conditionalFormatting sqref="V13:Y13">
    <cfRule type="expression" dxfId="4790" priority="26" stopIfTrue="1">
      <formula>AND(WEEKDAY(V$5)=1)</formula>
    </cfRule>
    <cfRule type="expression" dxfId="4789" priority="32">
      <formula>AND(WEEKDAY(V$5)=1)</formula>
    </cfRule>
    <cfRule type="expression" dxfId="4788" priority="33" stopIfTrue="1">
      <formula>AND(WEEKDAY(V$5)=1)</formula>
    </cfRule>
    <cfRule type="expression" dxfId="4787" priority="34">
      <formula>AND(WEEKDAY(V$5)=1)</formula>
    </cfRule>
  </conditionalFormatting>
  <conditionalFormatting sqref="V18:Y18">
    <cfRule type="expression" dxfId="4786" priority="140">
      <formula>AND(WEEKDAY(V$5)=1)</formula>
    </cfRule>
  </conditionalFormatting>
  <conditionalFormatting sqref="V22:AB23">
    <cfRule type="expression" dxfId="4785" priority="3458">
      <formula>AND(WEEKDAY(V$5)=1)</formula>
    </cfRule>
  </conditionalFormatting>
  <conditionalFormatting sqref="V12:AF12">
    <cfRule type="expression" dxfId="4784" priority="3905" stopIfTrue="1">
      <formula>AND(WEEKDAY(V$5)=1)</formula>
    </cfRule>
  </conditionalFormatting>
  <conditionalFormatting sqref="W19:Y19">
    <cfRule type="expression" dxfId="4783" priority="1" stopIfTrue="1">
      <formula>AND(WEEKDAY(W$5)=1)</formula>
    </cfRule>
    <cfRule type="expression" dxfId="4782" priority="2">
      <formula>AND(WEEKDAY(W$5)=1)</formula>
    </cfRule>
  </conditionalFormatting>
  <conditionalFormatting sqref="X16:X17">
    <cfRule type="expression" dxfId="4781" priority="2132" stopIfTrue="1">
      <formula>AND(WEEKDAY(X$5)=1)</formula>
    </cfRule>
  </conditionalFormatting>
  <conditionalFormatting sqref="X11:Z11">
    <cfRule type="expression" dxfId="4780" priority="55" stopIfTrue="1">
      <formula>AND(WEEKDAY(X$5)=1)</formula>
    </cfRule>
    <cfRule type="expression" dxfId="4779" priority="57">
      <formula>AND(WEEKDAY(X$5)=1)</formula>
    </cfRule>
  </conditionalFormatting>
  <conditionalFormatting sqref="X14:Z14">
    <cfRule type="expression" dxfId="4778" priority="10" stopIfTrue="1">
      <formula>AND(WEEKDAY(X$5)=1)</formula>
    </cfRule>
    <cfRule type="expression" dxfId="4777" priority="12">
      <formula>AND(WEEKDAY(X$5)=1)</formula>
    </cfRule>
  </conditionalFormatting>
  <conditionalFormatting sqref="X17:Z17">
    <cfRule type="expression" dxfId="4776" priority="2124" stopIfTrue="1">
      <formula>AND(WEEKDAY(X$5)=1)</formula>
    </cfRule>
    <cfRule type="expression" dxfId="4775" priority="2123">
      <formula>AND(WEEKDAY(X$5)=1)</formula>
    </cfRule>
    <cfRule type="expression" dxfId="4774" priority="2125">
      <formula>AND(WEEKDAY(X$5)=1)</formula>
    </cfRule>
    <cfRule type="expression" dxfId="4773" priority="2114" stopIfTrue="1">
      <formula>AND(WEEKDAY(X$5)=1)</formula>
    </cfRule>
  </conditionalFormatting>
  <conditionalFormatting sqref="X22:Z23 V19:Z19">
    <cfRule type="expression" dxfId="4772" priority="3800" stopIfTrue="1">
      <formula>AND(WEEKDAY(V$5)=1)</formula>
    </cfRule>
  </conditionalFormatting>
  <conditionalFormatting sqref="X20:AA20 Z21:AF21">
    <cfRule type="expression" dxfId="4771" priority="2112">
      <formula>AND(WEEKDAY(X$5)=1)</formula>
    </cfRule>
  </conditionalFormatting>
  <conditionalFormatting sqref="X17:AB17">
    <cfRule type="expression" dxfId="4770" priority="2119" stopIfTrue="1">
      <formula>AND(WEEKDAY(X$5)=1)</formula>
    </cfRule>
  </conditionalFormatting>
  <conditionalFormatting sqref="X20:AB20">
    <cfRule type="expression" dxfId="4769" priority="2106" stopIfTrue="1">
      <formula>AND(WEEKDAY(X$5)=1)</formula>
    </cfRule>
  </conditionalFormatting>
  <conditionalFormatting sqref="Y18:Y19">
    <cfRule type="expression" dxfId="4768" priority="136" stopIfTrue="1">
      <formula>AND(WEEKDAY(Y$5)=1)</formula>
    </cfRule>
  </conditionalFormatting>
  <conditionalFormatting sqref="Y17:Z17">
    <cfRule type="expression" dxfId="4767" priority="2126" stopIfTrue="1">
      <formula>AND(WEEKDAY(Y$5)=1)</formula>
    </cfRule>
    <cfRule type="expression" dxfId="4766" priority="2127">
      <formula>AND(WEEKDAY(Y$5)=1)</formula>
    </cfRule>
    <cfRule type="expression" dxfId="4765" priority="2128" stopIfTrue="1">
      <formula>AND(WEEKDAY(Y$5)=1)</formula>
    </cfRule>
  </conditionalFormatting>
  <conditionalFormatting sqref="Y22:Z22">
    <cfRule type="expression" dxfId="4764" priority="3776">
      <formula>AND(WEEKDAY(Y$5)=1)</formula>
    </cfRule>
    <cfRule type="expression" dxfId="4763" priority="3775" stopIfTrue="1">
      <formula>AND(WEEKDAY(Y$5)=1)</formula>
    </cfRule>
    <cfRule type="expression" dxfId="4762" priority="3384">
      <formula>AND(WEEKDAY(Y$5)=1)</formula>
    </cfRule>
  </conditionalFormatting>
  <conditionalFormatting sqref="Y23:Z23">
    <cfRule type="expression" dxfId="4761" priority="3443">
      <formula>AND(WEEKDAY(Y$5)=1)</formula>
    </cfRule>
  </conditionalFormatting>
  <conditionalFormatting sqref="Y16:AA16">
    <cfRule type="expression" dxfId="4760" priority="438">
      <formula>AND(WEEKDAY(Y$5)=1)</formula>
    </cfRule>
    <cfRule type="expression" dxfId="4759" priority="437" stopIfTrue="1">
      <formula>AND(WEEKDAY(Y$5)=1)</formula>
    </cfRule>
  </conditionalFormatting>
  <conditionalFormatting sqref="Y16:AB16">
    <cfRule type="expression" dxfId="4758" priority="436">
      <formula>AND(WEEKDAY(Y$5)=1)</formula>
    </cfRule>
  </conditionalFormatting>
  <conditionalFormatting sqref="Y17:AB17">
    <cfRule type="expression" dxfId="4757" priority="2117">
      <formula>AND(WEEKDAY(Y$5)=1)</formula>
    </cfRule>
  </conditionalFormatting>
  <conditionalFormatting sqref="Y19:AB19">
    <cfRule type="expression" dxfId="4756" priority="3416">
      <formula>AND(WEEKDAY(Y$5)=1)</formula>
    </cfRule>
  </conditionalFormatting>
  <conditionalFormatting sqref="Z9">
    <cfRule type="expression" dxfId="4755" priority="3357">
      <formula>AND(WEEKDAY(Z$5)=1)</formula>
    </cfRule>
  </conditionalFormatting>
  <conditionalFormatting sqref="Z9:Z10">
    <cfRule type="expression" dxfId="4754" priority="3354">
      <formula>AND(WEEKDAY(Z$5)=1)</formula>
    </cfRule>
  </conditionalFormatting>
  <conditionalFormatting sqref="Z13">
    <cfRule type="expression" dxfId="4753" priority="47">
      <formula>AND(WEEKDAY(Z$5)=1)</formula>
    </cfRule>
  </conditionalFormatting>
  <conditionalFormatting sqref="Z14">
    <cfRule type="expression" dxfId="4752" priority="9">
      <formula>AND(WEEKDAY(Z$5)=1)</formula>
    </cfRule>
    <cfRule type="expression" dxfId="4751" priority="8" stopIfTrue="1">
      <formula>AND(WEEKDAY(Z$5)=1)</formula>
    </cfRule>
  </conditionalFormatting>
  <conditionalFormatting sqref="Z18:Z19">
    <cfRule type="expression" dxfId="4750" priority="3658" stopIfTrue="1">
      <formula>AND(WEEKDAY(Z$5)=1)</formula>
    </cfRule>
    <cfRule type="expression" dxfId="4749" priority="3660">
      <formula>AND(WEEKDAY(Z$5)=1)</formula>
    </cfRule>
    <cfRule type="expression" dxfId="4748" priority="3657">
      <formula>AND(WEEKDAY(Z$5)=1)</formula>
    </cfRule>
  </conditionalFormatting>
  <conditionalFormatting sqref="Z11:AA11">
    <cfRule type="expression" dxfId="4747" priority="52">
      <formula>AND(WEEKDAY(Z$5)=1)</formula>
    </cfRule>
    <cfRule type="expression" dxfId="4746" priority="48" stopIfTrue="1">
      <formula>AND(WEEKDAY(Z$5)=1)</formula>
    </cfRule>
  </conditionalFormatting>
  <conditionalFormatting sqref="Z18:AE19">
    <cfRule type="expression" dxfId="4745" priority="3473" stopIfTrue="1">
      <formula>AND(WEEKDAY(Z$5)=1)</formula>
    </cfRule>
  </conditionalFormatting>
  <conditionalFormatting sqref="AA18 AC18:AE18 D18:D19">
    <cfRule type="expression" dxfId="4744" priority="4020" stopIfTrue="1">
      <formula>AND(WEEKDAY(D$5)=1)</formula>
    </cfRule>
  </conditionalFormatting>
  <conditionalFormatting sqref="AA13:AB14">
    <cfRule type="expression" dxfId="4743" priority="7">
      <formula>AND(WEEKDAY(AA$5)=1)</formula>
    </cfRule>
    <cfRule type="expression" dxfId="4742" priority="3" stopIfTrue="1">
      <formula>AND(WEEKDAY(AA$5)=1)</formula>
    </cfRule>
  </conditionalFormatting>
  <conditionalFormatting sqref="AA18:AD18">
    <cfRule type="expression" dxfId="4741" priority="3743" stopIfTrue="1">
      <formula>AND(WEEKDAY(AA$5)=1)</formula>
    </cfRule>
  </conditionalFormatting>
  <conditionalFormatting sqref="AA22:AE23 AA19:AB19">
    <cfRule type="expression" dxfId="4740" priority="3459" stopIfTrue="1">
      <formula>AND(WEEKDAY(AA$5)=1)</formula>
    </cfRule>
  </conditionalFormatting>
  <conditionalFormatting sqref="AB9:AB11">
    <cfRule type="expression" dxfId="4739" priority="2134" stopIfTrue="1">
      <formula>AND(WEEKDAY(AB$5)=1)</formula>
    </cfRule>
  </conditionalFormatting>
  <conditionalFormatting sqref="AB16">
    <cfRule type="expression" dxfId="4738" priority="435" stopIfTrue="1">
      <formula>AND(WEEKDAY(AB$5)=1)</formula>
    </cfRule>
  </conditionalFormatting>
  <conditionalFormatting sqref="AB18:AB19">
    <cfRule type="expression" dxfId="4737" priority="3962" stopIfTrue="1">
      <formula>AND(WEEKDAY(AB$5)=1)</formula>
    </cfRule>
  </conditionalFormatting>
  <conditionalFormatting sqref="AB11:AD11">
    <cfRule type="expression" dxfId="4736" priority="3650">
      <formula>AND(WEEKDAY(AB$5)=1)</formula>
    </cfRule>
  </conditionalFormatting>
  <conditionalFormatting sqref="AB8:AG8">
    <cfRule type="expression" dxfId="4735" priority="3916" stopIfTrue="1">
      <formula>AND(WEEKDAY(AB$5)=1)</formula>
    </cfRule>
  </conditionalFormatting>
  <conditionalFormatting sqref="AC9">
    <cfRule type="expression" dxfId="4734" priority="3641" stopIfTrue="1">
      <formula>AND(WEEKDAY(AC$5)=1)</formula>
    </cfRule>
  </conditionalFormatting>
  <conditionalFormatting sqref="AC11">
    <cfRule type="expression" dxfId="4733" priority="3649" stopIfTrue="1">
      <formula>AND(WEEKDAY(AC$5)=1)</formula>
    </cfRule>
  </conditionalFormatting>
  <conditionalFormatting sqref="AC16:AC18">
    <cfRule type="expression" dxfId="4732" priority="3745" stopIfTrue="1">
      <formula>AND(WEEKDAY(AC$5)=1)</formula>
    </cfRule>
  </conditionalFormatting>
  <conditionalFormatting sqref="AC17">
    <cfRule type="expression" dxfId="4731" priority="449">
      <formula>AND(WEEKDAY(AC$5)=1)</formula>
    </cfRule>
  </conditionalFormatting>
  <conditionalFormatting sqref="AC17:AC18">
    <cfRule type="expression" dxfId="4730" priority="3990" stopIfTrue="1">
      <formula>AND(WEEKDAY(AC$5)=1)</formula>
    </cfRule>
    <cfRule type="expression" dxfId="4729" priority="440" stopIfTrue="1">
      <formula>AND(WEEKDAY(AC$5)=1)</formula>
    </cfRule>
  </conditionalFormatting>
  <conditionalFormatting sqref="AC18:AC19">
    <cfRule type="expression" dxfId="4728" priority="3647">
      <formula>AND(WEEKDAY(AC$5)=1)</formula>
    </cfRule>
  </conditionalFormatting>
  <conditionalFormatting sqref="AC9:AD9">
    <cfRule type="expression" dxfId="4727" priority="3644">
      <formula>AND(WEEKDAY(AC$5)=1)</formula>
    </cfRule>
    <cfRule type="expression" dxfId="4726" priority="3643" stopIfTrue="1">
      <formula>AND(WEEKDAY(AC$5)=1)</formula>
    </cfRule>
    <cfRule type="expression" dxfId="4725" priority="3642">
      <formula>AND(WEEKDAY(AC$5)=1)</formula>
    </cfRule>
  </conditionalFormatting>
  <conditionalFormatting sqref="AC14:AD14">
    <cfRule type="expression" dxfId="4724" priority="3758">
      <formula>AND(WEEKDAY(AC$5)=1)</formula>
    </cfRule>
  </conditionalFormatting>
  <conditionalFormatting sqref="AC16:AD17">
    <cfRule type="expression" dxfId="4723" priority="451" stopIfTrue="1">
      <formula>AND(WEEKDAY(AC$5)=1)</formula>
    </cfRule>
  </conditionalFormatting>
  <conditionalFormatting sqref="AC17:AD17">
    <cfRule type="expression" dxfId="4722" priority="3995" stopIfTrue="1">
      <formula>AND(WEEKDAY(AC$5)=1)</formula>
    </cfRule>
  </conditionalFormatting>
  <conditionalFormatting sqref="AC18:AE20">
    <cfRule type="expression" dxfId="4721" priority="3862" stopIfTrue="1">
      <formula>AND(WEEKDAY(AC$5)=1)</formula>
    </cfRule>
  </conditionalFormatting>
  <conditionalFormatting sqref="AC17:AF17">
    <cfRule type="expression" dxfId="4720" priority="450" stopIfTrue="1">
      <formula>AND(WEEKDAY(AC$5)=1)</formula>
    </cfRule>
  </conditionalFormatting>
  <conditionalFormatting sqref="AC17:AF18 I16:I17 V8:Z8 AA8:AA9 AD22:AE22 T15:T16 D9:E9 D10">
    <cfRule type="expression" dxfId="4719" priority="4031">
      <formula>AND(WEEKDAY(D$5)=1)</formula>
    </cfRule>
  </conditionalFormatting>
  <conditionalFormatting sqref="AC18:AF18">
    <cfRule type="expression" dxfId="4718" priority="439" stopIfTrue="1">
      <formula>AND(WEEKDAY(AC$5)=1)</formula>
    </cfRule>
  </conditionalFormatting>
  <conditionalFormatting sqref="AC13:AG14">
    <cfRule type="expression" dxfId="4717" priority="3738" stopIfTrue="1">
      <formula>AND(WEEKDAY(AC$5)=1)</formula>
    </cfRule>
  </conditionalFormatting>
  <conditionalFormatting sqref="AC14:AG14">
    <cfRule type="expression" dxfId="4716" priority="3986" stopIfTrue="1">
      <formula>AND(WEEKDAY(AC$5)=1)</formula>
    </cfRule>
  </conditionalFormatting>
  <conditionalFormatting sqref="AD15">
    <cfRule type="expression" dxfId="4715" priority="3999" stopIfTrue="1">
      <formula>AND(WEEKDAY(AD$5)=1)</formula>
    </cfRule>
  </conditionalFormatting>
  <conditionalFormatting sqref="AD25">
    <cfRule type="expression" dxfId="4714" priority="4062" stopIfTrue="1">
      <formula>AND(WEEKDAY(AD$5)=1)</formula>
    </cfRule>
  </conditionalFormatting>
  <conditionalFormatting sqref="AD17:AE20">
    <cfRule type="expression" dxfId="4713" priority="3712" stopIfTrue="1">
      <formula>AND(WEEKDAY(AD$5)=1)</formula>
    </cfRule>
  </conditionalFormatting>
  <conditionalFormatting sqref="AD20:AE20 AD22:AF23">
    <cfRule type="expression" dxfId="4712" priority="3392">
      <formula>AND(WEEKDAY(AD$5)=1)</formula>
    </cfRule>
  </conditionalFormatting>
  <conditionalFormatting sqref="AE9">
    <cfRule type="expression" dxfId="4711" priority="3468" stopIfTrue="1">
      <formula>AND(WEEKDAY(AE$5)=1)</formula>
    </cfRule>
    <cfRule type="expression" dxfId="4710" priority="3466">
      <formula>AND(WEEKDAY(AE$5)=1)</formula>
    </cfRule>
    <cfRule type="expression" dxfId="4709" priority="3469">
      <formula>AND(WEEKDAY(AE$5)=1)</formula>
    </cfRule>
  </conditionalFormatting>
  <conditionalFormatting sqref="AE9:AE10">
    <cfRule type="expression" dxfId="4708" priority="3463" stopIfTrue="1">
      <formula>AND(WEEKDAY(AE$5)=1)</formula>
    </cfRule>
  </conditionalFormatting>
  <conditionalFormatting sqref="AE10">
    <cfRule type="expression" dxfId="4707" priority="3462">
      <formula>AND(WEEKDAY(AE$5)=1)</formula>
    </cfRule>
  </conditionalFormatting>
  <conditionalFormatting sqref="AE17">
    <cfRule type="expression" dxfId="4706" priority="442" stopIfTrue="1">
      <formula>AND(WEEKDAY(AE$5)=1)</formula>
    </cfRule>
  </conditionalFormatting>
  <conditionalFormatting sqref="AE9:AG9">
    <cfRule type="expression" dxfId="4705" priority="3471">
      <formula>AND(WEEKDAY(AE$5)=1)</formula>
    </cfRule>
    <cfRule type="expression" dxfId="4704" priority="3470" stopIfTrue="1">
      <formula>AND(WEEKDAY(AE$5)=1)</formula>
    </cfRule>
  </conditionalFormatting>
  <conditionalFormatting sqref="AE14:AG14">
    <cfRule type="expression" dxfId="4703" priority="3735" stopIfTrue="1">
      <formula>AND(WEEKDAY(AE$5)=1)</formula>
    </cfRule>
    <cfRule type="expression" dxfId="4702" priority="3737">
      <formula>AND(WEEKDAY(AE$5)=1)</formula>
    </cfRule>
  </conditionalFormatting>
  <conditionalFormatting sqref="AF10:AF11 AG10:AG12 AC11:AD11 T8:T9">
    <cfRule type="expression" dxfId="4701" priority="3947" stopIfTrue="1">
      <formula>AND(WEEKDAY(T$5)=1)</formula>
    </cfRule>
  </conditionalFormatting>
  <conditionalFormatting sqref="AF17">
    <cfRule type="expression" dxfId="4700" priority="443">
      <formula>AND(WEEKDAY(AF$5)=1)</formula>
    </cfRule>
    <cfRule type="expression" dxfId="4699" priority="444" stopIfTrue="1">
      <formula>AND(WEEKDAY(AF$5)=1)</formula>
    </cfRule>
    <cfRule type="expression" dxfId="4698" priority="446" stopIfTrue="1">
      <formula>AND(WEEKDAY(AF$5)=1)</formula>
    </cfRule>
  </conditionalFormatting>
  <conditionalFormatting sqref="AF19:AF20 AF22:AF23">
    <cfRule type="expression" dxfId="4697" priority="3457" stopIfTrue="1">
      <formula>AND(WEEKDAY(AF$5)=1)</formula>
    </cfRule>
  </conditionalFormatting>
  <conditionalFormatting sqref="AF19:AF20">
    <cfRule type="expression" dxfId="4696" priority="3456">
      <formula>AND(WEEKDAY(AF$5)=1)</formula>
    </cfRule>
  </conditionalFormatting>
  <conditionalFormatting sqref="AF9:AG9">
    <cfRule type="expression" dxfId="4695" priority="3613" stopIfTrue="1">
      <formula>AND(WEEKDAY(AF$5)=1)</formula>
    </cfRule>
    <cfRule type="expression" dxfId="4694" priority="3615" stopIfTrue="1">
      <formula>AND(WEEKDAY(AF$5)=1)</formula>
    </cfRule>
    <cfRule type="expression" dxfId="4693" priority="3614">
      <formula>AND(WEEKDAY(AF$5)=1)</formula>
    </cfRule>
  </conditionalFormatting>
  <conditionalFormatting sqref="AF11:AG11">
    <cfRule type="expression" dxfId="4692" priority="3741">
      <formula>AND(WEEKDAY(AF$5)=1)</formula>
    </cfRule>
    <cfRule type="expression" dxfId="4691" priority="3740" stopIfTrue="1">
      <formula>AND(WEEKDAY(AF$5)=1)</formula>
    </cfRule>
    <cfRule type="expression" dxfId="4690" priority="3623">
      <formula>AND(WEEKDAY(AF$5)=1)</formula>
    </cfRule>
    <cfRule type="expression" dxfId="4689" priority="3621" stopIfTrue="1">
      <formula>AND(WEEKDAY(AF$5)=1)</formula>
    </cfRule>
  </conditionalFormatting>
  <conditionalFormatting sqref="AF17:AG18">
    <cfRule type="expression" dxfId="4688" priority="445">
      <formula>AND(WEEKDAY(AF$5)=1)</formula>
    </cfRule>
  </conditionalFormatting>
  <conditionalFormatting sqref="AF18:AG18">
    <cfRule type="expression" dxfId="4687" priority="3618">
      <formula>AND(WEEKDAY(AF$5)=1)</formula>
    </cfRule>
    <cfRule type="expression" dxfId="4686" priority="3617" stopIfTrue="1">
      <formula>AND(WEEKDAY(AF$5)=1)</formula>
    </cfRule>
  </conditionalFormatting>
  <conditionalFormatting sqref="AF18:AG19">
    <cfRule type="expression" dxfId="4685" priority="3619" stopIfTrue="1">
      <formula>AND(WEEKDAY(AF$5)=1)</formula>
    </cfRule>
  </conditionalFormatting>
  <conditionalFormatting sqref="AG19:AG23">
    <cfRule type="expression" dxfId="4684" priority="3455" stopIfTrue="1">
      <formula>AND(WEEKDAY(AG$5)=1)</formula>
    </cfRule>
    <cfRule type="expression" dxfId="4683" priority="3454">
      <formula>AND(WEEKDAY(AG$5)=1)</formula>
    </cfRule>
  </conditionalFormatting>
  <conditionalFormatting sqref="AH8:AJ24 AM8:AM25">
    <cfRule type="cellIs" dxfId="4682" priority="4097" stopIfTrue="1" operator="equal">
      <formula>0</formula>
    </cfRule>
  </conditionalFormatting>
  <dataValidations count="1">
    <dataValidation type="list" allowBlank="1" showInputMessage="1" showErrorMessage="1" sqref="E24:AC24 AE24:AG24 AD22:AD25 AE8:AE10 AE12:AE23 D8:AD21 D22:AC23 AF8:AG23" xr:uid="{00000000-0002-0000-4D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W46"/>
  <sheetViews>
    <sheetView workbookViewId="0">
      <selection activeCell="AC18" sqref="AC1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2023</v>
      </c>
      <c r="B1" s="3" t="s">
        <v>0</v>
      </c>
      <c r="C1" s="3"/>
      <c r="D1" s="3"/>
      <c r="E1" s="3"/>
      <c r="F1" s="3"/>
      <c r="G1" s="3"/>
      <c r="H1" t="s">
        <v>218</v>
      </c>
      <c r="N1" s="1353" t="s">
        <v>219</v>
      </c>
      <c r="O1" s="1353"/>
      <c r="P1" s="1353"/>
      <c r="Q1" s="1353"/>
      <c r="R1" s="1353"/>
      <c r="S1" s="1353"/>
      <c r="T1" s="1353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10</v>
      </c>
      <c r="E2" s="1245" t="s">
        <v>4</v>
      </c>
      <c r="F2" s="1245"/>
      <c r="G2" s="1245"/>
      <c r="H2" s="1245"/>
      <c r="I2" s="1245"/>
      <c r="J2" s="1245"/>
      <c r="K2" s="1239" t="s">
        <v>220</v>
      </c>
      <c r="L2" s="1239"/>
      <c r="M2" s="1239"/>
      <c r="N2" s="1239"/>
      <c r="O2" s="1239"/>
      <c r="P2" s="1239"/>
      <c r="Q2" s="1239"/>
      <c r="R2" s="1239"/>
      <c r="S2" s="1239"/>
      <c r="T2" s="1239"/>
      <c r="U2" s="1239"/>
      <c r="V2" s="1239"/>
      <c r="W2" s="1239"/>
      <c r="X2" s="3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3.5" customHeight="1">
      <c r="A3" s="3"/>
      <c r="B3" s="3"/>
      <c r="C3" s="3"/>
      <c r="D3" s="7"/>
      <c r="E3" s="7"/>
      <c r="F3" s="7"/>
      <c r="G3" s="8"/>
      <c r="H3" s="9"/>
      <c r="I3" s="8"/>
      <c r="J3" s="8"/>
      <c r="K3" s="1352" t="s">
        <v>221</v>
      </c>
      <c r="L3" s="1352"/>
      <c r="M3" s="1352"/>
      <c r="N3" s="1352"/>
      <c r="O3" s="1352"/>
      <c r="P3" s="1352"/>
      <c r="Q3" s="1352"/>
      <c r="R3" s="1352"/>
      <c r="S3" s="1352"/>
      <c r="T3" s="1352"/>
      <c r="U3" s="1352"/>
      <c r="V3" s="1352"/>
      <c r="W3" s="232"/>
      <c r="X3" s="23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45200</v>
      </c>
      <c r="E5" s="11">
        <f>DATE($A$1,$D$2,2)</f>
        <v>45201</v>
      </c>
      <c r="F5" s="11">
        <f>DATE($A$1,$D$2,3)</f>
        <v>45202</v>
      </c>
      <c r="G5" s="11">
        <f>DATE($A$1,$D$2,4)</f>
        <v>45203</v>
      </c>
      <c r="H5" s="11">
        <f>DATE($A$1,$D$2,5)</f>
        <v>45204</v>
      </c>
      <c r="I5" s="11">
        <f>DATE($A$1,$D$2,6)</f>
        <v>45205</v>
      </c>
      <c r="J5" s="11">
        <f>DATE($A$1,$D$2,7)</f>
        <v>45206</v>
      </c>
      <c r="K5" s="11">
        <f>DATE($A$1,$D$2,8)</f>
        <v>45207</v>
      </c>
      <c r="L5" s="11">
        <f>DATE($A$1,$D$2,9)</f>
        <v>45208</v>
      </c>
      <c r="M5" s="11">
        <f>DATE($A$1,$D$2,10)</f>
        <v>45209</v>
      </c>
      <c r="N5" s="56">
        <f>DATE($A$1,$D$2,11)</f>
        <v>45210</v>
      </c>
      <c r="O5" s="11">
        <f>DATE($A$1,$D$2,12)</f>
        <v>45211</v>
      </c>
      <c r="P5" s="11">
        <f>DATE($A$1,$D$2,13)</f>
        <v>45212</v>
      </c>
      <c r="Q5" s="11">
        <f>DATE($A$1,$D$2,14)</f>
        <v>45213</v>
      </c>
      <c r="R5" s="11">
        <f>DATE($A$1,$D$2,15)</f>
        <v>45214</v>
      </c>
      <c r="S5" s="11">
        <f>DATE($A$1,$D$2,16)</f>
        <v>45215</v>
      </c>
      <c r="T5" s="11">
        <f>DATE($A$1,$D$2,17)</f>
        <v>45216</v>
      </c>
      <c r="U5" s="11">
        <f>DATE($A$1,$D$2,18)</f>
        <v>45217</v>
      </c>
      <c r="V5" s="11">
        <f>DATE($A$1,$D$2,19)</f>
        <v>45218</v>
      </c>
      <c r="W5" s="11">
        <f>DATE($A$1,$D$2,20)</f>
        <v>45219</v>
      </c>
      <c r="X5" s="11">
        <f>DATE($A$1,$D$2,21)</f>
        <v>45220</v>
      </c>
      <c r="Y5" s="87">
        <f>DATE($A$1,$D$2,22)</f>
        <v>45221</v>
      </c>
      <c r="Z5" s="87">
        <f>DATE($A$1,$D$2,23)</f>
        <v>45222</v>
      </c>
      <c r="AA5" s="87">
        <f>DATE($A$1,$D$2,24)</f>
        <v>45223</v>
      </c>
      <c r="AB5" s="87">
        <f>DATE($A$1,$D$2,25)</f>
        <v>45224</v>
      </c>
      <c r="AC5" s="87">
        <f>DATE($A$1,$D$2,26)</f>
        <v>45225</v>
      </c>
      <c r="AD5" s="87">
        <f>DATE($A$1,$D$2,27)</f>
        <v>45226</v>
      </c>
      <c r="AE5" s="87">
        <f>DATE($A$1,$D$2,28)</f>
        <v>45227</v>
      </c>
      <c r="AF5" s="88">
        <f>DATE($A$1,$D$2,29)</f>
        <v>45228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45200</v>
      </c>
      <c r="E6" s="132">
        <f t="shared" si="0"/>
        <v>45201</v>
      </c>
      <c r="F6" s="159">
        <f t="shared" si="0"/>
        <v>45202</v>
      </c>
      <c r="G6" s="159">
        <f t="shared" si="0"/>
        <v>45203</v>
      </c>
      <c r="H6" s="159">
        <f t="shared" si="0"/>
        <v>45204</v>
      </c>
      <c r="I6" s="132">
        <f t="shared" si="0"/>
        <v>45205</v>
      </c>
      <c r="J6" s="132">
        <f t="shared" si="0"/>
        <v>45206</v>
      </c>
      <c r="K6" s="132">
        <f t="shared" si="0"/>
        <v>45207</v>
      </c>
      <c r="L6" s="145">
        <f t="shared" si="0"/>
        <v>45208</v>
      </c>
      <c r="M6" s="132">
        <f t="shared" si="0"/>
        <v>45209</v>
      </c>
      <c r="N6" s="132">
        <f t="shared" si="0"/>
        <v>45210</v>
      </c>
      <c r="O6" s="132">
        <f t="shared" si="0"/>
        <v>45211</v>
      </c>
      <c r="P6" s="132">
        <f t="shared" si="0"/>
        <v>45212</v>
      </c>
      <c r="Q6" s="132">
        <f t="shared" si="0"/>
        <v>45213</v>
      </c>
      <c r="R6" s="132">
        <f t="shared" si="0"/>
        <v>45214</v>
      </c>
      <c r="S6" s="132">
        <f t="shared" si="0"/>
        <v>45215</v>
      </c>
      <c r="T6" s="132">
        <f t="shared" si="0"/>
        <v>45216</v>
      </c>
      <c r="U6" s="132">
        <f t="shared" si="0"/>
        <v>45217</v>
      </c>
      <c r="V6" s="132">
        <f t="shared" si="0"/>
        <v>45218</v>
      </c>
      <c r="W6" s="132">
        <f t="shared" si="0"/>
        <v>45219</v>
      </c>
      <c r="X6" s="132">
        <f t="shared" si="0"/>
        <v>45220</v>
      </c>
      <c r="Y6" s="132">
        <f t="shared" si="0"/>
        <v>45221</v>
      </c>
      <c r="Z6" s="132">
        <f t="shared" si="0"/>
        <v>45222</v>
      </c>
      <c r="AA6" s="132">
        <f t="shared" si="0"/>
        <v>45223</v>
      </c>
      <c r="AB6" s="132">
        <f t="shared" si="0"/>
        <v>45224</v>
      </c>
      <c r="AC6" s="132">
        <f t="shared" si="0"/>
        <v>45225</v>
      </c>
      <c r="AD6" s="132">
        <f t="shared" si="0"/>
        <v>45226</v>
      </c>
      <c r="AE6" s="132">
        <f t="shared" si="0"/>
        <v>45227</v>
      </c>
      <c r="AF6" s="132">
        <f t="shared" si="0"/>
        <v>45228</v>
      </c>
      <c r="AG6" s="132">
        <v>30</v>
      </c>
      <c r="AH6" s="132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61" t="str">
        <f t="shared" ref="D7:AF7" si="1">IF(D6="","",CHOOSE(WEEKDAY(D6,1),"日","月","火","水","木","金","土"))</f>
        <v>日</v>
      </c>
      <c r="E7" s="134" t="str">
        <f t="shared" si="1"/>
        <v>月</v>
      </c>
      <c r="F7" s="160" t="str">
        <f t="shared" si="1"/>
        <v>火</v>
      </c>
      <c r="G7" s="134" t="str">
        <f t="shared" si="1"/>
        <v>水</v>
      </c>
      <c r="H7" s="134" t="str">
        <f t="shared" si="1"/>
        <v>木</v>
      </c>
      <c r="I7" s="134" t="str">
        <f t="shared" si="1"/>
        <v>金</v>
      </c>
      <c r="J7" s="134" t="str">
        <f t="shared" si="1"/>
        <v>土</v>
      </c>
      <c r="K7" s="230" t="str">
        <f t="shared" si="1"/>
        <v>日</v>
      </c>
      <c r="L7" s="213" t="str">
        <f t="shared" si="1"/>
        <v>月</v>
      </c>
      <c r="M7" s="134" t="str">
        <f t="shared" si="1"/>
        <v>火</v>
      </c>
      <c r="N7" s="134" t="str">
        <f t="shared" si="1"/>
        <v>水</v>
      </c>
      <c r="O7" s="134" t="str">
        <f t="shared" si="1"/>
        <v>木</v>
      </c>
      <c r="P7" s="134" t="str">
        <f t="shared" si="1"/>
        <v>金</v>
      </c>
      <c r="Q7" s="160" t="str">
        <f t="shared" si="1"/>
        <v>土</v>
      </c>
      <c r="R7" s="234" t="str">
        <f t="shared" si="1"/>
        <v>日</v>
      </c>
      <c r="S7" s="160" t="str">
        <f t="shared" si="1"/>
        <v>月</v>
      </c>
      <c r="T7" s="160" t="str">
        <f t="shared" si="1"/>
        <v>火</v>
      </c>
      <c r="U7" s="134" t="str">
        <f t="shared" si="1"/>
        <v>水</v>
      </c>
      <c r="V7" s="134" t="str">
        <f t="shared" si="1"/>
        <v>木</v>
      </c>
      <c r="W7" s="134" t="str">
        <f t="shared" si="1"/>
        <v>金</v>
      </c>
      <c r="X7" s="134" t="str">
        <f t="shared" si="1"/>
        <v>土</v>
      </c>
      <c r="Y7" s="161" t="str">
        <f t="shared" si="1"/>
        <v>日</v>
      </c>
      <c r="Z7" s="134" t="str">
        <f t="shared" si="1"/>
        <v>月</v>
      </c>
      <c r="AA7" s="134" t="str">
        <f t="shared" si="1"/>
        <v>火</v>
      </c>
      <c r="AB7" s="134" t="str">
        <f t="shared" si="1"/>
        <v>水</v>
      </c>
      <c r="AC7" s="134" t="str">
        <f t="shared" si="1"/>
        <v>木</v>
      </c>
      <c r="AD7" s="134" t="str">
        <f t="shared" si="1"/>
        <v>金</v>
      </c>
      <c r="AE7" s="134" t="str">
        <f t="shared" si="1"/>
        <v>土</v>
      </c>
      <c r="AF7" s="161" t="str">
        <f t="shared" si="1"/>
        <v>日</v>
      </c>
      <c r="AG7" s="134" t="s">
        <v>115</v>
      </c>
      <c r="AH7" s="134" t="s">
        <v>116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107" t="s">
        <v>37</v>
      </c>
      <c r="E8" s="172" t="s">
        <v>21</v>
      </c>
      <c r="F8" s="182" t="s">
        <v>36</v>
      </c>
      <c r="G8" s="164" t="s">
        <v>42</v>
      </c>
      <c r="H8" s="107" t="s">
        <v>42</v>
      </c>
      <c r="I8" s="143" t="s">
        <v>21</v>
      </c>
      <c r="J8" s="107" t="s">
        <v>37</v>
      </c>
      <c r="K8" s="218" t="s">
        <v>21</v>
      </c>
      <c r="L8" s="214" t="s">
        <v>60</v>
      </c>
      <c r="M8" s="164" t="s">
        <v>36</v>
      </c>
      <c r="N8" s="107" t="s">
        <v>42</v>
      </c>
      <c r="O8" s="107" t="s">
        <v>21</v>
      </c>
      <c r="P8" s="172" t="s">
        <v>24</v>
      </c>
      <c r="Q8" s="235" t="s">
        <v>34</v>
      </c>
      <c r="R8" s="236" t="s">
        <v>42</v>
      </c>
      <c r="S8" s="181" t="s">
        <v>21</v>
      </c>
      <c r="T8" s="182" t="s">
        <v>36</v>
      </c>
      <c r="U8" s="171" t="s">
        <v>21</v>
      </c>
      <c r="V8" s="107" t="s">
        <v>37</v>
      </c>
      <c r="W8" s="107" t="s">
        <v>28</v>
      </c>
      <c r="X8" s="107" t="s">
        <v>34</v>
      </c>
      <c r="Y8" s="206" t="s">
        <v>37</v>
      </c>
      <c r="Z8" s="107" t="s">
        <v>21</v>
      </c>
      <c r="AA8" s="107" t="s">
        <v>36</v>
      </c>
      <c r="AB8" s="107" t="s">
        <v>42</v>
      </c>
      <c r="AC8" s="107" t="s">
        <v>21</v>
      </c>
      <c r="AD8" s="107" t="s">
        <v>41</v>
      </c>
      <c r="AE8" s="107" t="s">
        <v>28</v>
      </c>
      <c r="AF8" s="107" t="s">
        <v>34</v>
      </c>
      <c r="AG8" s="107" t="s">
        <v>21</v>
      </c>
      <c r="AH8" s="107" t="s">
        <v>42</v>
      </c>
      <c r="AI8" s="99">
        <f t="shared" ref="AI8:AI17" si="2">SUM(AO8)</f>
        <v>9</v>
      </c>
      <c r="AJ8" s="100">
        <f t="shared" ref="AJ8:AJ25" si="3">COUNTIF(D8:AH8,"有")</f>
        <v>0</v>
      </c>
      <c r="AK8" s="101">
        <f t="shared" ref="AK8:AK24" si="4">SUM(AP8:AQ8)</f>
        <v>3</v>
      </c>
      <c r="AL8" s="102" t="s">
        <v>38</v>
      </c>
      <c r="AM8" s="103"/>
      <c r="AN8" s="55">
        <f>COUNTIF(D8:AH8,"日")</f>
        <v>4</v>
      </c>
      <c r="AO8" s="55">
        <f>COUNTIF(D8:AH8,"ヤ")</f>
        <v>9</v>
      </c>
      <c r="AP8" s="55">
        <f>COUNTIF(D8:AH8,"2－")</f>
        <v>1</v>
      </c>
      <c r="AQ8" s="55">
        <f>COUNTIF(D8:AH8,"3－")</f>
        <v>2</v>
      </c>
      <c r="AR8">
        <f>COUNTIF(E8:AI8,"有")</f>
        <v>0</v>
      </c>
      <c r="AS8" s="55">
        <f>COUNTIF(D8:AL8,"2早")</f>
        <v>0</v>
      </c>
      <c r="AT8" s="55">
        <f>COUNTIF(B8:AL8,"2オ")</f>
        <v>6</v>
      </c>
      <c r="AU8" s="55">
        <f>COUNTIF(D8:AM8,"3早")</f>
        <v>1</v>
      </c>
      <c r="AV8" s="55">
        <f>COUNTIF(D8:AN8,"3オ")</f>
        <v>4</v>
      </c>
      <c r="AW8" s="55">
        <f>COUNTIF(F8:AP8,"10:00")</f>
        <v>0</v>
      </c>
    </row>
    <row r="9" spans="1:49" ht="14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37</v>
      </c>
      <c r="F9" s="229" t="s">
        <v>37</v>
      </c>
      <c r="G9" s="107" t="s">
        <v>41</v>
      </c>
      <c r="H9" s="107" t="s">
        <v>21</v>
      </c>
      <c r="I9" s="231" t="s">
        <v>37</v>
      </c>
      <c r="J9" s="107" t="s">
        <v>21</v>
      </c>
      <c r="K9" s="206" t="s">
        <v>37</v>
      </c>
      <c r="L9" s="148" t="s">
        <v>41</v>
      </c>
      <c r="M9" s="231" t="s">
        <v>37</v>
      </c>
      <c r="N9" s="206" t="s">
        <v>37</v>
      </c>
      <c r="O9" s="107" t="s">
        <v>21</v>
      </c>
      <c r="P9" s="172" t="s">
        <v>37</v>
      </c>
      <c r="Q9" s="183" t="s">
        <v>35</v>
      </c>
      <c r="R9" s="237" t="s">
        <v>35</v>
      </c>
      <c r="S9" s="238" t="s">
        <v>21</v>
      </c>
      <c r="T9" s="239" t="s">
        <v>37</v>
      </c>
      <c r="U9" s="206" t="s">
        <v>37</v>
      </c>
      <c r="V9" s="107" t="s">
        <v>42</v>
      </c>
      <c r="W9" s="107" t="s">
        <v>21</v>
      </c>
      <c r="X9" s="107" t="s">
        <v>36</v>
      </c>
      <c r="Y9" s="242" t="s">
        <v>71</v>
      </c>
      <c r="Z9" s="107" t="s">
        <v>21</v>
      </c>
      <c r="AA9" s="206" t="s">
        <v>37</v>
      </c>
      <c r="AB9" s="107" t="s">
        <v>21</v>
      </c>
      <c r="AC9" s="107" t="s">
        <v>37</v>
      </c>
      <c r="AD9" s="107" t="s">
        <v>37</v>
      </c>
      <c r="AE9" s="107" t="s">
        <v>21</v>
      </c>
      <c r="AF9" s="206" t="s">
        <v>37</v>
      </c>
      <c r="AG9" s="107" t="s">
        <v>37</v>
      </c>
      <c r="AH9" s="231" t="s">
        <v>37</v>
      </c>
      <c r="AI9" s="99">
        <f t="shared" si="2"/>
        <v>9</v>
      </c>
      <c r="AJ9" s="100">
        <f t="shared" si="3"/>
        <v>2</v>
      </c>
      <c r="AK9" s="101">
        <f t="shared" si="4"/>
        <v>0</v>
      </c>
      <c r="AL9" s="102" t="s">
        <v>38</v>
      </c>
      <c r="AM9" s="103"/>
      <c r="AN9" s="55">
        <f>COUNTIF(D9:AH9,"日")</f>
        <v>15</v>
      </c>
      <c r="AO9" s="55">
        <f>COUNTIF(D9:AH9,"ヤ")</f>
        <v>9</v>
      </c>
      <c r="AP9" s="55">
        <f>COUNTIF(D9:AH9,"2－")</f>
        <v>0</v>
      </c>
      <c r="AQ9" s="55">
        <f>COUNTIF(D9:AH9,"3－")</f>
        <v>0</v>
      </c>
      <c r="AR9">
        <f>COUNTIF(E9:AI9,"有")</f>
        <v>2</v>
      </c>
      <c r="AS9" s="55">
        <f>COUNTIF(D9:AL9,"2早")</f>
        <v>0</v>
      </c>
      <c r="AT9" s="55">
        <f>COUNTIF(B9:AL9,"2オ")</f>
        <v>2</v>
      </c>
      <c r="AU9" s="55">
        <f>COUNTIF(D9:AM9,"3早")</f>
        <v>2</v>
      </c>
      <c r="AV9" s="55">
        <f>COUNTIF(D9:AN9,"3オ")</f>
        <v>1</v>
      </c>
      <c r="AW9" s="55">
        <f>COUNTIF(F9:AP9,"10:00")</f>
        <v>0</v>
      </c>
    </row>
    <row r="10" spans="1:49" ht="14">
      <c r="A10" s="19" t="s">
        <v>31</v>
      </c>
      <c r="B10" s="20" t="s">
        <v>32</v>
      </c>
      <c r="C10" s="21" t="s">
        <v>215</v>
      </c>
      <c r="D10" s="107" t="s">
        <v>21</v>
      </c>
      <c r="E10" s="107" t="s">
        <v>28</v>
      </c>
      <c r="F10" s="107" t="s">
        <v>34</v>
      </c>
      <c r="G10" s="107" t="s">
        <v>21</v>
      </c>
      <c r="H10" s="107" t="s">
        <v>36</v>
      </c>
      <c r="I10" s="143" t="s">
        <v>21</v>
      </c>
      <c r="J10" s="107" t="s">
        <v>41</v>
      </c>
      <c r="K10" s="107" t="s">
        <v>36</v>
      </c>
      <c r="L10" s="149" t="s">
        <v>60</v>
      </c>
      <c r="M10" s="107" t="s">
        <v>21</v>
      </c>
      <c r="N10" s="107" t="s">
        <v>28</v>
      </c>
      <c r="O10" s="107" t="s">
        <v>34</v>
      </c>
      <c r="P10" s="107" t="s">
        <v>21</v>
      </c>
      <c r="Q10" s="189" t="s">
        <v>41</v>
      </c>
      <c r="R10" s="189" t="s">
        <v>36</v>
      </c>
      <c r="S10" s="240" t="s">
        <v>37</v>
      </c>
      <c r="T10" s="107" t="s">
        <v>28</v>
      </c>
      <c r="U10" s="107" t="s">
        <v>34</v>
      </c>
      <c r="V10" s="143" t="s">
        <v>21</v>
      </c>
      <c r="W10" s="107" t="s">
        <v>37</v>
      </c>
      <c r="X10" s="143" t="s">
        <v>21</v>
      </c>
      <c r="Y10" s="107" t="s">
        <v>41</v>
      </c>
      <c r="Z10" s="107" t="s">
        <v>41</v>
      </c>
      <c r="AA10" s="107" t="s">
        <v>21</v>
      </c>
      <c r="AB10" s="107" t="s">
        <v>28</v>
      </c>
      <c r="AC10" s="107" t="s">
        <v>34</v>
      </c>
      <c r="AD10" s="143" t="s">
        <v>21</v>
      </c>
      <c r="AE10" s="107" t="s">
        <v>37</v>
      </c>
      <c r="AF10" s="107" t="s">
        <v>41</v>
      </c>
      <c r="AG10" s="107" t="s">
        <v>28</v>
      </c>
      <c r="AH10" s="107" t="s">
        <v>34</v>
      </c>
      <c r="AI10" s="99">
        <f t="shared" si="2"/>
        <v>9</v>
      </c>
      <c r="AJ10" s="100">
        <f t="shared" si="3"/>
        <v>0</v>
      </c>
      <c r="AK10" s="101">
        <f t="shared" si="4"/>
        <v>5</v>
      </c>
      <c r="AL10" s="102" t="s">
        <v>38</v>
      </c>
      <c r="AM10" s="103"/>
      <c r="AN10" s="55">
        <f>COUNTIF(D10:AH10,"日")</f>
        <v>3</v>
      </c>
      <c r="AO10" s="55">
        <f>COUNTIF(D10:AH10,"ヤ")</f>
        <v>9</v>
      </c>
      <c r="AP10" s="55">
        <f>COUNTIF(D10:AH10,"2－")</f>
        <v>0</v>
      </c>
      <c r="AQ10" s="55">
        <f>COUNTIF(D10:AH10,"3－")</f>
        <v>5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5</v>
      </c>
      <c r="AV10" s="55">
        <f>COUNTIF(D10:AN10,"3オ")</f>
        <v>3</v>
      </c>
      <c r="AW10" s="55">
        <f>COUNTIF(F10:AP10,"10:00")</f>
        <v>0</v>
      </c>
    </row>
    <row r="11" spans="1:49" ht="14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48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07" t="s">
        <v>40</v>
      </c>
      <c r="E12" s="107" t="s">
        <v>40</v>
      </c>
      <c r="F12" s="107" t="s">
        <v>40</v>
      </c>
      <c r="G12" s="107" t="s">
        <v>24</v>
      </c>
      <c r="H12" s="107" t="s">
        <v>34</v>
      </c>
      <c r="I12" s="107" t="s">
        <v>21</v>
      </c>
      <c r="J12" s="107" t="s">
        <v>24</v>
      </c>
      <c r="K12" s="107" t="s">
        <v>34</v>
      </c>
      <c r="L12" s="148" t="s">
        <v>24</v>
      </c>
      <c r="M12" s="107" t="s">
        <v>34</v>
      </c>
      <c r="N12" s="107" t="s">
        <v>21</v>
      </c>
      <c r="O12" s="107" t="s">
        <v>42</v>
      </c>
      <c r="P12" s="107" t="s">
        <v>40</v>
      </c>
      <c r="Q12" s="127" t="s">
        <v>42</v>
      </c>
      <c r="R12" s="143" t="s">
        <v>21</v>
      </c>
      <c r="S12" s="107" t="s">
        <v>42</v>
      </c>
      <c r="T12" s="107" t="s">
        <v>21</v>
      </c>
      <c r="U12" s="107" t="s">
        <v>24</v>
      </c>
      <c r="V12" s="107" t="s">
        <v>34</v>
      </c>
      <c r="W12" s="107" t="s">
        <v>21</v>
      </c>
      <c r="X12" s="107" t="s">
        <v>21</v>
      </c>
      <c r="Y12" s="107" t="s">
        <v>24</v>
      </c>
      <c r="Z12" s="107" t="s">
        <v>34</v>
      </c>
      <c r="AA12" s="107" t="s">
        <v>21</v>
      </c>
      <c r="AB12" s="107" t="s">
        <v>21</v>
      </c>
      <c r="AC12" s="107" t="s">
        <v>24</v>
      </c>
      <c r="AD12" s="107" t="s">
        <v>34</v>
      </c>
      <c r="AE12" s="143" t="s">
        <v>21</v>
      </c>
      <c r="AF12" s="107" t="s">
        <v>42</v>
      </c>
      <c r="AG12" s="107" t="s">
        <v>42</v>
      </c>
      <c r="AH12" s="107" t="s">
        <v>35</v>
      </c>
      <c r="AI12" s="99">
        <f t="shared" si="2"/>
        <v>9</v>
      </c>
      <c r="AJ12" s="100">
        <f t="shared" si="3"/>
        <v>1</v>
      </c>
      <c r="AK12" s="101">
        <f t="shared" si="4"/>
        <v>6</v>
      </c>
      <c r="AL12" s="104" t="s">
        <v>48</v>
      </c>
      <c r="AM12" s="103"/>
      <c r="AN12" s="55">
        <f t="shared" ref="AN12:AN24" si="5">COUNTIF(D12:AH12,"日")</f>
        <v>0</v>
      </c>
      <c r="AO12" s="55">
        <f t="shared" ref="AO12:AO29" si="6">COUNTIF(D12:AH12,"ヤ")</f>
        <v>9</v>
      </c>
      <c r="AP12" s="55">
        <f t="shared" ref="AP12:AP29" si="7">COUNTIF(D12:AH12,"2－")</f>
        <v>6</v>
      </c>
      <c r="AQ12" s="55">
        <f t="shared" ref="AQ12:AQ29" si="8">COUNTIF(D12:AH12,"3－")</f>
        <v>0</v>
      </c>
      <c r="AR12">
        <f t="shared" ref="AR12:AR29" si="9">COUNTIF(E12:AI12,"有")</f>
        <v>1</v>
      </c>
      <c r="AS12" s="55">
        <f>COUNTIF(H12:AL12,"2早")</f>
        <v>1</v>
      </c>
      <c r="AT12" s="55">
        <f t="shared" ref="AT12:AT24" si="10">COUNTIF(B12:AL12,"2オ")</f>
        <v>5</v>
      </c>
      <c r="AU12" s="55">
        <f t="shared" ref="AU12:AU24" si="11">COUNTIF(D12:AM12,"3早")</f>
        <v>0</v>
      </c>
      <c r="AV12" s="55">
        <f t="shared" ref="AV12:AV24" si="12">COUNTIF(D12:AN12,"3オ")</f>
        <v>0</v>
      </c>
      <c r="AW12" s="55">
        <f t="shared" ref="AW12:AW24" si="1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07" t="s">
        <v>41</v>
      </c>
      <c r="E13" s="107" t="s">
        <v>21</v>
      </c>
      <c r="F13" s="107" t="s">
        <v>41</v>
      </c>
      <c r="G13" s="107" t="s">
        <v>35</v>
      </c>
      <c r="H13" s="107" t="s">
        <v>28</v>
      </c>
      <c r="I13" s="107" t="s">
        <v>34</v>
      </c>
      <c r="J13" s="143" t="s">
        <v>21</v>
      </c>
      <c r="K13" s="107" t="s">
        <v>41</v>
      </c>
      <c r="L13" s="148" t="s">
        <v>36</v>
      </c>
      <c r="M13" s="107" t="s">
        <v>28</v>
      </c>
      <c r="N13" s="107" t="s">
        <v>34</v>
      </c>
      <c r="O13" s="107" t="s">
        <v>21</v>
      </c>
      <c r="P13" s="107" t="s">
        <v>21</v>
      </c>
      <c r="Q13" s="107" t="s">
        <v>21</v>
      </c>
      <c r="R13" s="107" t="s">
        <v>41</v>
      </c>
      <c r="S13" s="107" t="s">
        <v>36</v>
      </c>
      <c r="T13" s="107" t="s">
        <v>41</v>
      </c>
      <c r="U13" s="107" t="s">
        <v>28</v>
      </c>
      <c r="V13" s="107" t="s">
        <v>34</v>
      </c>
      <c r="W13" s="107" t="s">
        <v>21</v>
      </c>
      <c r="X13" s="107" t="s">
        <v>28</v>
      </c>
      <c r="Y13" s="107" t="s">
        <v>34</v>
      </c>
      <c r="Z13" s="107" t="s">
        <v>21</v>
      </c>
      <c r="AA13" s="107" t="s">
        <v>41</v>
      </c>
      <c r="AB13" s="231" t="s">
        <v>121</v>
      </c>
      <c r="AC13" s="107" t="s">
        <v>121</v>
      </c>
      <c r="AD13" s="107" t="s">
        <v>28</v>
      </c>
      <c r="AE13" s="107" t="s">
        <v>34</v>
      </c>
      <c r="AF13" s="107" t="s">
        <v>21</v>
      </c>
      <c r="AG13" s="107" t="s">
        <v>21</v>
      </c>
      <c r="AH13" s="107" t="s">
        <v>28</v>
      </c>
      <c r="AI13" s="99">
        <f t="shared" si="2"/>
        <v>9</v>
      </c>
      <c r="AJ13" s="100">
        <f t="shared" si="3"/>
        <v>1</v>
      </c>
      <c r="AK13" s="101">
        <f t="shared" si="4"/>
        <v>6</v>
      </c>
      <c r="AL13" s="104" t="s">
        <v>48</v>
      </c>
      <c r="AM13" s="103"/>
      <c r="AN13" s="55">
        <f t="shared" si="5"/>
        <v>0</v>
      </c>
      <c r="AO13" s="55">
        <f t="shared" si="6"/>
        <v>9</v>
      </c>
      <c r="AP13" s="55">
        <f t="shared" si="7"/>
        <v>0</v>
      </c>
      <c r="AQ13" s="55">
        <f t="shared" si="8"/>
        <v>6</v>
      </c>
      <c r="AR13">
        <f t="shared" si="9"/>
        <v>1</v>
      </c>
      <c r="AS13" s="55">
        <f t="shared" ref="AS13:AS24" si="14">COUNTIF(D13:AL13,"2早")</f>
        <v>0</v>
      </c>
      <c r="AT13" s="55">
        <f t="shared" si="10"/>
        <v>0</v>
      </c>
      <c r="AU13" s="55">
        <f t="shared" si="11"/>
        <v>6</v>
      </c>
      <c r="AV13" s="55">
        <f t="shared" si="12"/>
        <v>2</v>
      </c>
      <c r="AW13" s="55">
        <f t="shared" si="1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07" t="s">
        <v>28</v>
      </c>
      <c r="E14" s="107" t="s">
        <v>34</v>
      </c>
      <c r="F14" s="107" t="s">
        <v>21</v>
      </c>
      <c r="G14" s="206" t="s">
        <v>40</v>
      </c>
      <c r="H14" s="107" t="s">
        <v>35</v>
      </c>
      <c r="I14" s="143" t="s">
        <v>24</v>
      </c>
      <c r="J14" s="143" t="s">
        <v>34</v>
      </c>
      <c r="K14" s="107" t="s">
        <v>28</v>
      </c>
      <c r="L14" s="148" t="s">
        <v>34</v>
      </c>
      <c r="M14" s="107" t="s">
        <v>21</v>
      </c>
      <c r="N14" s="107" t="s">
        <v>21</v>
      </c>
      <c r="O14" s="107" t="s">
        <v>40</v>
      </c>
      <c r="P14" s="107" t="s">
        <v>36</v>
      </c>
      <c r="Q14" s="107" t="s">
        <v>36</v>
      </c>
      <c r="R14" s="107" t="s">
        <v>21</v>
      </c>
      <c r="S14" s="107" t="s">
        <v>28</v>
      </c>
      <c r="T14" s="107" t="s">
        <v>34</v>
      </c>
      <c r="U14" s="107" t="s">
        <v>21</v>
      </c>
      <c r="V14" s="107" t="s">
        <v>28</v>
      </c>
      <c r="W14" s="107" t="s">
        <v>34</v>
      </c>
      <c r="X14" s="143" t="s">
        <v>24</v>
      </c>
      <c r="Y14" s="143" t="s">
        <v>34</v>
      </c>
      <c r="Z14" s="107" t="s">
        <v>21</v>
      </c>
      <c r="AA14" s="107" t="s">
        <v>42</v>
      </c>
      <c r="AB14" s="107" t="s">
        <v>36</v>
      </c>
      <c r="AC14" s="107" t="s">
        <v>41</v>
      </c>
      <c r="AD14" s="107" t="s">
        <v>21</v>
      </c>
      <c r="AE14" s="107" t="s">
        <v>21</v>
      </c>
      <c r="AF14" s="107" t="s">
        <v>36</v>
      </c>
      <c r="AG14" s="107" t="s">
        <v>36</v>
      </c>
      <c r="AH14" s="107" t="s">
        <v>21</v>
      </c>
      <c r="AI14" s="99">
        <f t="shared" si="2"/>
        <v>9</v>
      </c>
      <c r="AJ14" s="100">
        <f t="shared" si="3"/>
        <v>1</v>
      </c>
      <c r="AK14" s="101">
        <f t="shared" si="4"/>
        <v>6</v>
      </c>
      <c r="AL14" s="104" t="s">
        <v>48</v>
      </c>
      <c r="AM14" s="103"/>
      <c r="AN14" s="55">
        <f t="shared" si="5"/>
        <v>0</v>
      </c>
      <c r="AO14" s="55">
        <f t="shared" si="6"/>
        <v>9</v>
      </c>
      <c r="AP14" s="55">
        <f t="shared" si="7"/>
        <v>2</v>
      </c>
      <c r="AQ14" s="55">
        <f t="shared" si="8"/>
        <v>4</v>
      </c>
      <c r="AR14">
        <f t="shared" si="9"/>
        <v>1</v>
      </c>
      <c r="AS14" s="55">
        <f t="shared" si="14"/>
        <v>2</v>
      </c>
      <c r="AT14" s="55">
        <f t="shared" si="10"/>
        <v>1</v>
      </c>
      <c r="AU14" s="55">
        <f t="shared" si="11"/>
        <v>1</v>
      </c>
      <c r="AV14" s="55">
        <f t="shared" si="12"/>
        <v>5</v>
      </c>
      <c r="AW14" s="55">
        <f t="shared" si="1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07" t="s">
        <v>42</v>
      </c>
      <c r="E15" s="107" t="s">
        <v>36</v>
      </c>
      <c r="F15" s="107" t="s">
        <v>21</v>
      </c>
      <c r="G15" s="107" t="s">
        <v>28</v>
      </c>
      <c r="H15" s="107" t="s">
        <v>34</v>
      </c>
      <c r="I15" s="107" t="s">
        <v>21</v>
      </c>
      <c r="J15" s="107" t="s">
        <v>42</v>
      </c>
      <c r="K15" s="107" t="s">
        <v>24</v>
      </c>
      <c r="L15" s="148" t="s">
        <v>34</v>
      </c>
      <c r="M15" s="107" t="s">
        <v>21</v>
      </c>
      <c r="N15" s="107" t="s">
        <v>41</v>
      </c>
      <c r="O15" s="107" t="s">
        <v>41</v>
      </c>
      <c r="P15" s="107" t="s">
        <v>42</v>
      </c>
      <c r="Q15" s="107" t="s">
        <v>21</v>
      </c>
      <c r="R15" s="107" t="s">
        <v>28</v>
      </c>
      <c r="S15" s="107" t="s">
        <v>34</v>
      </c>
      <c r="T15" s="143" t="s">
        <v>21</v>
      </c>
      <c r="U15" s="107" t="s">
        <v>40</v>
      </c>
      <c r="V15" s="107" t="s">
        <v>36</v>
      </c>
      <c r="W15" s="107" t="s">
        <v>24</v>
      </c>
      <c r="X15" s="107" t="s">
        <v>34</v>
      </c>
      <c r="Y15" s="143" t="s">
        <v>35</v>
      </c>
      <c r="Z15" s="143" t="s">
        <v>21</v>
      </c>
      <c r="AA15" s="143" t="s">
        <v>21</v>
      </c>
      <c r="AB15" s="107" t="s">
        <v>41</v>
      </c>
      <c r="AC15" s="107" t="s">
        <v>42</v>
      </c>
      <c r="AD15" s="107" t="s">
        <v>21</v>
      </c>
      <c r="AE15" s="107" t="s">
        <v>36</v>
      </c>
      <c r="AF15" s="107" t="s">
        <v>28</v>
      </c>
      <c r="AG15" s="107" t="s">
        <v>34</v>
      </c>
      <c r="AH15" s="107" t="s">
        <v>21</v>
      </c>
      <c r="AI15" s="99">
        <f t="shared" si="2"/>
        <v>9</v>
      </c>
      <c r="AJ15" s="100">
        <f t="shared" si="3"/>
        <v>1</v>
      </c>
      <c r="AK15" s="101">
        <f t="shared" si="4"/>
        <v>5</v>
      </c>
      <c r="AL15" s="104" t="s">
        <v>51</v>
      </c>
      <c r="AM15" s="103"/>
      <c r="AN15" s="55">
        <f t="shared" si="5"/>
        <v>0</v>
      </c>
      <c r="AO15" s="55">
        <f t="shared" si="6"/>
        <v>9</v>
      </c>
      <c r="AP15" s="55">
        <f t="shared" si="7"/>
        <v>2</v>
      </c>
      <c r="AQ15" s="55">
        <f t="shared" si="8"/>
        <v>3</v>
      </c>
      <c r="AR15">
        <f t="shared" si="9"/>
        <v>1</v>
      </c>
      <c r="AS15" s="55">
        <f t="shared" si="14"/>
        <v>1</v>
      </c>
      <c r="AT15" s="55">
        <f t="shared" si="10"/>
        <v>4</v>
      </c>
      <c r="AU15" s="55">
        <f t="shared" si="11"/>
        <v>3</v>
      </c>
      <c r="AV15" s="55">
        <f t="shared" si="12"/>
        <v>3</v>
      </c>
      <c r="AW15" s="55">
        <f t="shared" si="1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107" t="s">
        <v>36</v>
      </c>
      <c r="E16" s="107" t="s">
        <v>24</v>
      </c>
      <c r="F16" s="107" t="s">
        <v>34</v>
      </c>
      <c r="G16" s="107" t="s">
        <v>21</v>
      </c>
      <c r="H16" s="107" t="s">
        <v>41</v>
      </c>
      <c r="I16" s="107" t="s">
        <v>28</v>
      </c>
      <c r="J16" s="107" t="s">
        <v>34</v>
      </c>
      <c r="K16" s="143" t="s">
        <v>21</v>
      </c>
      <c r="L16" s="148" t="s">
        <v>42</v>
      </c>
      <c r="M16" s="107" t="s">
        <v>42</v>
      </c>
      <c r="N16" s="107" t="s">
        <v>24</v>
      </c>
      <c r="O16" s="107" t="s">
        <v>34</v>
      </c>
      <c r="P16" s="107" t="s">
        <v>21</v>
      </c>
      <c r="Q16" s="107" t="s">
        <v>24</v>
      </c>
      <c r="R16" s="107" t="s">
        <v>34</v>
      </c>
      <c r="S16" s="107" t="s">
        <v>21</v>
      </c>
      <c r="T16" s="107" t="s">
        <v>21</v>
      </c>
      <c r="U16" s="107" t="s">
        <v>41</v>
      </c>
      <c r="V16" s="107" t="s">
        <v>37</v>
      </c>
      <c r="W16" s="107" t="s">
        <v>41</v>
      </c>
      <c r="X16" s="143" t="s">
        <v>21</v>
      </c>
      <c r="Y16" s="143" t="s">
        <v>21</v>
      </c>
      <c r="Z16" s="107" t="s">
        <v>28</v>
      </c>
      <c r="AA16" s="107" t="s">
        <v>34</v>
      </c>
      <c r="AB16" s="107" t="s">
        <v>21</v>
      </c>
      <c r="AC16" s="107" t="s">
        <v>40</v>
      </c>
      <c r="AD16" s="107" t="s">
        <v>42</v>
      </c>
      <c r="AE16" s="107" t="s">
        <v>24</v>
      </c>
      <c r="AF16" s="107" t="s">
        <v>34</v>
      </c>
      <c r="AG16" s="107" t="s">
        <v>21</v>
      </c>
      <c r="AH16" s="107" t="s">
        <v>41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5"/>
        <v>1</v>
      </c>
      <c r="AO16" s="55">
        <f t="shared" si="6"/>
        <v>9</v>
      </c>
      <c r="AP16" s="55">
        <f t="shared" si="7"/>
        <v>4</v>
      </c>
      <c r="AQ16" s="55">
        <f t="shared" si="8"/>
        <v>2</v>
      </c>
      <c r="AR16">
        <f t="shared" si="9"/>
        <v>0</v>
      </c>
      <c r="AS16" s="55">
        <f t="shared" si="14"/>
        <v>1</v>
      </c>
      <c r="AT16" s="55">
        <f t="shared" si="10"/>
        <v>3</v>
      </c>
      <c r="AU16" s="55">
        <f t="shared" si="11"/>
        <v>4</v>
      </c>
      <c r="AV16" s="55">
        <f t="shared" si="12"/>
        <v>1</v>
      </c>
      <c r="AW16" s="55">
        <f t="shared" si="1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07" t="s">
        <v>24</v>
      </c>
      <c r="E17" s="107" t="s">
        <v>34</v>
      </c>
      <c r="F17" s="143" t="s">
        <v>21</v>
      </c>
      <c r="G17" s="107" t="s">
        <v>21</v>
      </c>
      <c r="H17" s="107" t="s">
        <v>40</v>
      </c>
      <c r="I17" s="107" t="s">
        <v>36</v>
      </c>
      <c r="J17" s="107" t="s">
        <v>28</v>
      </c>
      <c r="K17" s="107" t="s">
        <v>34</v>
      </c>
      <c r="L17" s="148" t="s">
        <v>21</v>
      </c>
      <c r="M17" s="107" t="s">
        <v>41</v>
      </c>
      <c r="N17" s="107" t="s">
        <v>40</v>
      </c>
      <c r="O17" s="107" t="s">
        <v>36</v>
      </c>
      <c r="P17" s="107" t="s">
        <v>28</v>
      </c>
      <c r="Q17" s="107" t="s">
        <v>34</v>
      </c>
      <c r="R17" s="107" t="s">
        <v>21</v>
      </c>
      <c r="S17" s="107" t="s">
        <v>21</v>
      </c>
      <c r="T17" s="107" t="s">
        <v>42</v>
      </c>
      <c r="U17" s="107" t="s">
        <v>36</v>
      </c>
      <c r="V17" s="107" t="s">
        <v>24</v>
      </c>
      <c r="W17" s="107" t="s">
        <v>34</v>
      </c>
      <c r="X17" s="107" t="s">
        <v>21</v>
      </c>
      <c r="Y17" s="107" t="s">
        <v>35</v>
      </c>
      <c r="Z17" s="107" t="s">
        <v>24</v>
      </c>
      <c r="AA17" s="107" t="s">
        <v>34</v>
      </c>
      <c r="AB17" s="107" t="s">
        <v>21</v>
      </c>
      <c r="AC17" s="107" t="s">
        <v>36</v>
      </c>
      <c r="AD17" s="107" t="s">
        <v>21</v>
      </c>
      <c r="AE17" s="127" t="s">
        <v>42</v>
      </c>
      <c r="AF17" s="143" t="s">
        <v>21</v>
      </c>
      <c r="AG17" s="107" t="s">
        <v>41</v>
      </c>
      <c r="AH17" s="107" t="s">
        <v>36</v>
      </c>
      <c r="AI17" s="99">
        <f t="shared" si="2"/>
        <v>9</v>
      </c>
      <c r="AJ17" s="100">
        <f t="shared" si="3"/>
        <v>1</v>
      </c>
      <c r="AK17" s="101">
        <f t="shared" si="4"/>
        <v>5</v>
      </c>
      <c r="AL17" s="104" t="s">
        <v>48</v>
      </c>
      <c r="AM17" s="103"/>
      <c r="AN17" s="55">
        <f t="shared" si="5"/>
        <v>0</v>
      </c>
      <c r="AO17" s="55">
        <f t="shared" si="6"/>
        <v>9</v>
      </c>
      <c r="AP17" s="55">
        <f t="shared" si="7"/>
        <v>3</v>
      </c>
      <c r="AQ17" s="55">
        <f t="shared" si="8"/>
        <v>2</v>
      </c>
      <c r="AR17">
        <f t="shared" si="9"/>
        <v>1</v>
      </c>
      <c r="AS17" s="55">
        <f t="shared" si="14"/>
        <v>2</v>
      </c>
      <c r="AT17" s="55">
        <f t="shared" si="10"/>
        <v>2</v>
      </c>
      <c r="AU17" s="55">
        <f t="shared" si="11"/>
        <v>2</v>
      </c>
      <c r="AV17" s="55">
        <f t="shared" si="12"/>
        <v>5</v>
      </c>
      <c r="AW17" s="55">
        <f t="shared" si="1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143" t="s">
        <v>21</v>
      </c>
      <c r="E18" s="107" t="s">
        <v>42</v>
      </c>
      <c r="F18" s="107" t="s">
        <v>24</v>
      </c>
      <c r="G18" s="107" t="s">
        <v>34</v>
      </c>
      <c r="H18" s="107" t="s">
        <v>21</v>
      </c>
      <c r="I18" s="107" t="s">
        <v>41</v>
      </c>
      <c r="J18" s="143" t="s">
        <v>21</v>
      </c>
      <c r="K18" s="143" t="s">
        <v>21</v>
      </c>
      <c r="L18" s="148" t="s">
        <v>28</v>
      </c>
      <c r="M18" s="107" t="s">
        <v>34</v>
      </c>
      <c r="N18" s="107" t="s">
        <v>21</v>
      </c>
      <c r="O18" s="107" t="s">
        <v>24</v>
      </c>
      <c r="P18" s="107" t="s">
        <v>34</v>
      </c>
      <c r="Q18" s="107" t="s">
        <v>21</v>
      </c>
      <c r="R18" s="241" t="s">
        <v>37</v>
      </c>
      <c r="S18" s="107" t="s">
        <v>24</v>
      </c>
      <c r="T18" s="107" t="s">
        <v>34</v>
      </c>
      <c r="U18" s="107" t="s">
        <v>35</v>
      </c>
      <c r="V18" s="107" t="s">
        <v>37</v>
      </c>
      <c r="W18" s="127" t="s">
        <v>42</v>
      </c>
      <c r="X18" s="107" t="s">
        <v>41</v>
      </c>
      <c r="Y18" s="143" t="s">
        <v>21</v>
      </c>
      <c r="Z18" s="107" t="s">
        <v>36</v>
      </c>
      <c r="AA18" s="107" t="s">
        <v>28</v>
      </c>
      <c r="AB18" s="107" t="s">
        <v>34</v>
      </c>
      <c r="AC18" s="107" t="s">
        <v>28</v>
      </c>
      <c r="AD18" s="107" t="s">
        <v>34</v>
      </c>
      <c r="AE18" s="143" t="s">
        <v>21</v>
      </c>
      <c r="AF18" s="143" t="s">
        <v>21</v>
      </c>
      <c r="AG18" s="107" t="s">
        <v>40</v>
      </c>
      <c r="AH18" s="107" t="s">
        <v>24</v>
      </c>
      <c r="AI18" s="99">
        <f t="shared" ref="AI18:AI21" si="15">SUM(AO18)</f>
        <v>9</v>
      </c>
      <c r="AJ18" s="100">
        <f t="shared" si="3"/>
        <v>1</v>
      </c>
      <c r="AK18" s="101">
        <f t="shared" si="4"/>
        <v>7</v>
      </c>
      <c r="AL18" s="104" t="s">
        <v>48</v>
      </c>
      <c r="AM18" s="98"/>
      <c r="AN18" s="55">
        <f t="shared" si="5"/>
        <v>2</v>
      </c>
      <c r="AO18" s="55">
        <f t="shared" si="6"/>
        <v>9</v>
      </c>
      <c r="AP18" s="55">
        <f t="shared" si="7"/>
        <v>4</v>
      </c>
      <c r="AQ18" s="55">
        <f t="shared" si="8"/>
        <v>3</v>
      </c>
      <c r="AR18">
        <f t="shared" si="9"/>
        <v>1</v>
      </c>
      <c r="AS18" s="55">
        <f t="shared" si="14"/>
        <v>1</v>
      </c>
      <c r="AT18" s="55">
        <f t="shared" si="10"/>
        <v>2</v>
      </c>
      <c r="AU18" s="55">
        <f t="shared" si="11"/>
        <v>2</v>
      </c>
      <c r="AV18" s="55">
        <f t="shared" si="12"/>
        <v>1</v>
      </c>
      <c r="AW18" s="55">
        <f t="shared" si="1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07" t="s">
        <v>34</v>
      </c>
      <c r="E19" s="107" t="s">
        <v>21</v>
      </c>
      <c r="F19" s="107" t="s">
        <v>42</v>
      </c>
      <c r="G19" s="107" t="s">
        <v>36</v>
      </c>
      <c r="H19" s="107" t="s">
        <v>24</v>
      </c>
      <c r="I19" s="107" t="s">
        <v>34</v>
      </c>
      <c r="J19" s="107" t="s">
        <v>21</v>
      </c>
      <c r="K19" s="107" t="s">
        <v>42</v>
      </c>
      <c r="L19" s="149" t="s">
        <v>21</v>
      </c>
      <c r="M19" s="107" t="s">
        <v>40</v>
      </c>
      <c r="N19" s="107" t="s">
        <v>36</v>
      </c>
      <c r="O19" s="107" t="s">
        <v>28</v>
      </c>
      <c r="P19" s="107" t="s">
        <v>34</v>
      </c>
      <c r="Q19" s="143" t="s">
        <v>21</v>
      </c>
      <c r="R19" s="107" t="s">
        <v>21</v>
      </c>
      <c r="S19" s="107" t="s">
        <v>41</v>
      </c>
      <c r="T19" s="107" t="s">
        <v>24</v>
      </c>
      <c r="U19" s="107" t="s">
        <v>34</v>
      </c>
      <c r="V19" s="107" t="s">
        <v>21</v>
      </c>
      <c r="W19" s="107" t="s">
        <v>36</v>
      </c>
      <c r="X19" s="107" t="s">
        <v>42</v>
      </c>
      <c r="Y19" s="107" t="s">
        <v>28</v>
      </c>
      <c r="Z19" s="107" t="s">
        <v>34</v>
      </c>
      <c r="AA19" s="107" t="s">
        <v>21</v>
      </c>
      <c r="AB19" s="107" t="s">
        <v>24</v>
      </c>
      <c r="AC19" s="107" t="s">
        <v>34</v>
      </c>
      <c r="AD19" s="107" t="s">
        <v>21</v>
      </c>
      <c r="AE19" s="107" t="s">
        <v>41</v>
      </c>
      <c r="AF19" s="107" t="s">
        <v>24</v>
      </c>
      <c r="AG19" s="107" t="s">
        <v>34</v>
      </c>
      <c r="AH19" s="107" t="s">
        <v>21</v>
      </c>
      <c r="AI19" s="99">
        <f t="shared" si="15"/>
        <v>9</v>
      </c>
      <c r="AJ19" s="100">
        <f t="shared" si="3"/>
        <v>0</v>
      </c>
      <c r="AK19" s="101">
        <f t="shared" si="4"/>
        <v>6</v>
      </c>
      <c r="AL19" s="104" t="s">
        <v>48</v>
      </c>
      <c r="AN19" s="55">
        <f t="shared" si="5"/>
        <v>0</v>
      </c>
      <c r="AO19" s="55">
        <f t="shared" si="6"/>
        <v>9</v>
      </c>
      <c r="AP19" s="55">
        <f t="shared" si="7"/>
        <v>4</v>
      </c>
      <c r="AQ19" s="55">
        <f t="shared" si="8"/>
        <v>2</v>
      </c>
      <c r="AR19">
        <f t="shared" si="9"/>
        <v>0</v>
      </c>
      <c r="AS19" s="55">
        <f t="shared" si="14"/>
        <v>1</v>
      </c>
      <c r="AT19" s="55">
        <f t="shared" si="10"/>
        <v>3</v>
      </c>
      <c r="AU19" s="55">
        <f t="shared" si="11"/>
        <v>2</v>
      </c>
      <c r="AV19" s="55">
        <f t="shared" si="12"/>
        <v>3</v>
      </c>
      <c r="AW19" s="55">
        <f t="shared" si="1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107" t="s">
        <v>21</v>
      </c>
      <c r="E20" s="107" t="s">
        <v>41</v>
      </c>
      <c r="F20" s="107" t="s">
        <v>28</v>
      </c>
      <c r="G20" s="107" t="s">
        <v>34</v>
      </c>
      <c r="H20" s="107" t="s">
        <v>21</v>
      </c>
      <c r="I20" s="107" t="s">
        <v>42</v>
      </c>
      <c r="J20" s="107" t="s">
        <v>36</v>
      </c>
      <c r="K20" s="143" t="s">
        <v>21</v>
      </c>
      <c r="L20" s="149" t="s">
        <v>21</v>
      </c>
      <c r="M20" s="107" t="s">
        <v>24</v>
      </c>
      <c r="N20" s="107" t="s">
        <v>34</v>
      </c>
      <c r="O20" s="107" t="s">
        <v>21</v>
      </c>
      <c r="P20" s="107" t="s">
        <v>41</v>
      </c>
      <c r="Q20" s="107" t="s">
        <v>28</v>
      </c>
      <c r="R20" s="107" t="s">
        <v>34</v>
      </c>
      <c r="S20" s="107" t="s">
        <v>21</v>
      </c>
      <c r="T20" s="107" t="s">
        <v>40</v>
      </c>
      <c r="U20" s="107" t="s">
        <v>42</v>
      </c>
      <c r="V20" s="107" t="s">
        <v>41</v>
      </c>
      <c r="W20" s="107" t="s">
        <v>21</v>
      </c>
      <c r="X20" s="107" t="s">
        <v>40</v>
      </c>
      <c r="Y20" s="107" t="s">
        <v>36</v>
      </c>
      <c r="Z20" s="127" t="s">
        <v>42</v>
      </c>
      <c r="AA20" s="107" t="s">
        <v>24</v>
      </c>
      <c r="AB20" s="107" t="s">
        <v>34</v>
      </c>
      <c r="AC20" s="107" t="s">
        <v>21</v>
      </c>
      <c r="AD20" s="107" t="s">
        <v>36</v>
      </c>
      <c r="AE20" s="107" t="s">
        <v>21</v>
      </c>
      <c r="AF20" s="107" t="s">
        <v>40</v>
      </c>
      <c r="AG20" s="107" t="s">
        <v>24</v>
      </c>
      <c r="AH20" s="107" t="s">
        <v>34</v>
      </c>
      <c r="AI20" s="99">
        <f t="shared" si="15"/>
        <v>9</v>
      </c>
      <c r="AJ20" s="100">
        <f t="shared" si="3"/>
        <v>0</v>
      </c>
      <c r="AK20" s="101">
        <f t="shared" si="4"/>
        <v>5</v>
      </c>
      <c r="AL20" s="104" t="s">
        <v>48</v>
      </c>
      <c r="AM20" s="98"/>
      <c r="AN20" s="55">
        <f t="shared" si="5"/>
        <v>0</v>
      </c>
      <c r="AO20" s="55">
        <f t="shared" si="6"/>
        <v>9</v>
      </c>
      <c r="AP20" s="55">
        <f t="shared" si="7"/>
        <v>3</v>
      </c>
      <c r="AQ20" s="55">
        <f t="shared" si="8"/>
        <v>2</v>
      </c>
      <c r="AR20">
        <f t="shared" si="9"/>
        <v>0</v>
      </c>
      <c r="AS20" s="55">
        <f t="shared" si="14"/>
        <v>3</v>
      </c>
      <c r="AT20" s="55">
        <f t="shared" si="10"/>
        <v>3</v>
      </c>
      <c r="AU20" s="55">
        <f t="shared" si="11"/>
        <v>3</v>
      </c>
      <c r="AV20" s="55">
        <f t="shared" si="12"/>
        <v>3</v>
      </c>
      <c r="AW20" s="55">
        <f t="shared" si="13"/>
        <v>0</v>
      </c>
    </row>
    <row r="21" spans="1:49" ht="16" customHeight="1">
      <c r="A21" s="36" t="s">
        <v>46</v>
      </c>
      <c r="B21" s="37" t="s">
        <v>32</v>
      </c>
      <c r="C21" s="39" t="s">
        <v>222</v>
      </c>
      <c r="D21" s="107" t="s">
        <v>37</v>
      </c>
      <c r="E21" s="107" t="s">
        <v>40</v>
      </c>
      <c r="F21" s="107" t="s">
        <v>40</v>
      </c>
      <c r="G21" s="107" t="s">
        <v>40</v>
      </c>
      <c r="H21" s="107" t="s">
        <v>21</v>
      </c>
      <c r="I21" s="107" t="s">
        <v>40</v>
      </c>
      <c r="J21" s="107" t="s">
        <v>40</v>
      </c>
      <c r="K21" s="107" t="s">
        <v>40</v>
      </c>
      <c r="L21" s="148" t="s">
        <v>40</v>
      </c>
      <c r="M21" s="107" t="s">
        <v>21</v>
      </c>
      <c r="N21" s="107" t="s">
        <v>21</v>
      </c>
      <c r="O21" s="127" t="s">
        <v>40</v>
      </c>
      <c r="P21" s="127" t="s">
        <v>40</v>
      </c>
      <c r="Q21" s="127" t="s">
        <v>40</v>
      </c>
      <c r="R21" s="236" t="s">
        <v>181</v>
      </c>
      <c r="S21" s="107" t="s">
        <v>40</v>
      </c>
      <c r="T21" s="107" t="s">
        <v>21</v>
      </c>
      <c r="U21" s="107" t="s">
        <v>21</v>
      </c>
      <c r="V21" s="107" t="s">
        <v>40</v>
      </c>
      <c r="W21" s="127" t="s">
        <v>40</v>
      </c>
      <c r="X21" s="107" t="s">
        <v>21</v>
      </c>
      <c r="Y21" s="242" t="s">
        <v>181</v>
      </c>
      <c r="Z21" s="127" t="s">
        <v>40</v>
      </c>
      <c r="AA21" s="107" t="s">
        <v>40</v>
      </c>
      <c r="AB21" s="107" t="s">
        <v>40</v>
      </c>
      <c r="AC21" s="107" t="s">
        <v>21</v>
      </c>
      <c r="AD21" s="107" t="s">
        <v>40</v>
      </c>
      <c r="AE21" s="127" t="s">
        <v>40</v>
      </c>
      <c r="AF21" s="107" t="s">
        <v>21</v>
      </c>
      <c r="AG21" s="107" t="s">
        <v>21</v>
      </c>
      <c r="AH21" s="107" t="s">
        <v>40</v>
      </c>
      <c r="AI21" s="99">
        <f t="shared" si="15"/>
        <v>9</v>
      </c>
      <c r="AJ21" s="100">
        <f t="shared" si="3"/>
        <v>0</v>
      </c>
      <c r="AK21" s="101"/>
      <c r="AL21" s="104" t="s">
        <v>223</v>
      </c>
      <c r="AM21" s="98"/>
      <c r="AN21" s="55">
        <f t="shared" si="5"/>
        <v>1</v>
      </c>
      <c r="AO21" s="55">
        <f t="shared" ref="AO21" si="16">COUNTIF(D21:AH21,"ヤ")</f>
        <v>9</v>
      </c>
      <c r="AP21" s="55">
        <f t="shared" ref="AP21" si="17">COUNTIF(D21:AH21,"2－")</f>
        <v>0</v>
      </c>
      <c r="AQ21" s="55">
        <f t="shared" ref="AQ21" si="18">COUNTIF(D21:AH21,"3－")</f>
        <v>0</v>
      </c>
      <c r="AR21">
        <f t="shared" ref="AR21" si="19">COUNTIF(E21:AI21,"有")</f>
        <v>0</v>
      </c>
      <c r="AS21" s="55">
        <f t="shared" ref="AS21" si="20">COUNTIF(D21:AL21,"2早")</f>
        <v>21</v>
      </c>
      <c r="AT21" s="55">
        <f t="shared" ref="AT21" si="21">COUNTIF(B21:AL21,"2オ")</f>
        <v>0</v>
      </c>
      <c r="AU21" s="55">
        <f t="shared" ref="AU21" si="22">COUNTIF(D21:AM21,"3早")</f>
        <v>0</v>
      </c>
      <c r="AV21" s="55">
        <f t="shared" ref="AV21" si="23">COUNTIF(D21:AN21,"3オ")</f>
        <v>0</v>
      </c>
      <c r="AW21" s="55">
        <f t="shared" ref="AW21" si="24">COUNTIF(F21:AP21,"10:00")</f>
        <v>0</v>
      </c>
    </row>
    <row r="22" spans="1:49" ht="16" customHeight="1">
      <c r="A22" s="36"/>
      <c r="B22" s="37"/>
      <c r="C22" s="39"/>
      <c r="D22" s="107"/>
      <c r="E22" s="107"/>
      <c r="F22" s="107"/>
      <c r="G22" s="107"/>
      <c r="H22" s="107"/>
      <c r="I22" s="107"/>
      <c r="J22" s="107"/>
      <c r="K22" s="107"/>
      <c r="L22" s="148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99"/>
      <c r="AJ22" s="100"/>
      <c r="AK22" s="101"/>
      <c r="AL22" s="104"/>
      <c r="AM22" s="98"/>
      <c r="AN22" s="55"/>
      <c r="AO22" s="55"/>
      <c r="AP22" s="55"/>
      <c r="AQ22" s="55"/>
      <c r="AS22" s="55"/>
      <c r="AT22" s="55"/>
      <c r="AU22" s="55"/>
      <c r="AV22" s="55"/>
      <c r="AW22" s="55"/>
    </row>
    <row r="23" spans="1:49" ht="16" customHeight="1">
      <c r="A23" s="36" t="s">
        <v>31</v>
      </c>
      <c r="B23" s="37" t="s">
        <v>210</v>
      </c>
      <c r="C23" s="39" t="s">
        <v>78</v>
      </c>
      <c r="D23" s="107"/>
      <c r="E23" s="107"/>
      <c r="F23" s="107"/>
      <c r="G23" s="107"/>
      <c r="H23" s="107"/>
      <c r="I23" s="107"/>
      <c r="J23" s="107"/>
      <c r="K23" s="107"/>
      <c r="L23" s="148"/>
      <c r="M23" s="107"/>
      <c r="N23" s="107"/>
      <c r="O23" s="107"/>
      <c r="P23" s="107"/>
      <c r="Q23" s="107"/>
      <c r="R23" s="107" t="s">
        <v>24</v>
      </c>
      <c r="S23" s="107" t="s">
        <v>34</v>
      </c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 t="s">
        <v>24</v>
      </c>
      <c r="AE23" s="107" t="s">
        <v>34</v>
      </c>
      <c r="AF23" s="107"/>
      <c r="AG23" s="107"/>
      <c r="AH23" s="107"/>
      <c r="AI23" s="99">
        <f>SUM(AO23)</f>
        <v>0</v>
      </c>
      <c r="AJ23" s="100">
        <f t="shared" si="3"/>
        <v>0</v>
      </c>
      <c r="AK23" s="101">
        <f t="shared" si="4"/>
        <v>2</v>
      </c>
      <c r="AL23" s="104" t="s">
        <v>38</v>
      </c>
      <c r="AM23" s="98"/>
      <c r="AN23" s="55"/>
      <c r="AO23" s="55">
        <f t="shared" si="6"/>
        <v>0</v>
      </c>
      <c r="AP23" s="55">
        <f t="shared" si="7"/>
        <v>2</v>
      </c>
      <c r="AQ23" s="55">
        <f t="shared" si="8"/>
        <v>0</v>
      </c>
      <c r="AR23">
        <f t="shared" si="9"/>
        <v>0</v>
      </c>
      <c r="AS23" s="55">
        <f t="shared" si="14"/>
        <v>0</v>
      </c>
      <c r="AT23" s="55">
        <f t="shared" si="10"/>
        <v>0</v>
      </c>
      <c r="AU23" s="55">
        <f t="shared" si="11"/>
        <v>0</v>
      </c>
      <c r="AV23" s="55">
        <f t="shared" si="12"/>
        <v>0</v>
      </c>
      <c r="AW23" s="55">
        <f t="shared" si="13"/>
        <v>0</v>
      </c>
    </row>
    <row r="24" spans="1:49" ht="16" customHeight="1">
      <c r="A24" s="36"/>
      <c r="B24" s="37"/>
      <c r="C24" s="39"/>
      <c r="D24" s="107"/>
      <c r="E24" s="107"/>
      <c r="F24" s="107"/>
      <c r="G24" s="107"/>
      <c r="H24" s="107"/>
      <c r="I24" s="107"/>
      <c r="J24" s="107"/>
      <c r="K24" s="107"/>
      <c r="L24" s="148"/>
      <c r="M24" s="107"/>
      <c r="N24" s="107"/>
      <c r="O24" s="107"/>
      <c r="P24" s="107"/>
      <c r="Q24" s="206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99">
        <f>SUM(AO24)</f>
        <v>0</v>
      </c>
      <c r="AJ24" s="100">
        <f t="shared" si="3"/>
        <v>0</v>
      </c>
      <c r="AK24" s="101">
        <f t="shared" si="4"/>
        <v>0</v>
      </c>
      <c r="AL24" s="104"/>
      <c r="AM24" s="98"/>
      <c r="AN24" s="55">
        <f t="shared" si="5"/>
        <v>0</v>
      </c>
      <c r="AO24" s="55">
        <f t="shared" si="6"/>
        <v>0</v>
      </c>
      <c r="AP24" s="55">
        <f t="shared" si="7"/>
        <v>0</v>
      </c>
      <c r="AQ24" s="55">
        <f t="shared" si="8"/>
        <v>0</v>
      </c>
      <c r="AR24">
        <f t="shared" si="9"/>
        <v>0</v>
      </c>
      <c r="AS24" s="55">
        <f t="shared" si="14"/>
        <v>0</v>
      </c>
      <c r="AT24" s="55">
        <f t="shared" si="10"/>
        <v>0</v>
      </c>
      <c r="AU24" s="55">
        <f t="shared" si="11"/>
        <v>0</v>
      </c>
      <c r="AV24" s="55">
        <f t="shared" si="12"/>
        <v>0</v>
      </c>
      <c r="AW24" s="55">
        <f t="shared" si="13"/>
        <v>0</v>
      </c>
    </row>
    <row r="25" spans="1:49" ht="16" customHeight="1">
      <c r="A25" s="19" t="s">
        <v>31</v>
      </c>
      <c r="B25" s="20" t="s">
        <v>32</v>
      </c>
      <c r="C25" s="21" t="s">
        <v>195</v>
      </c>
      <c r="D25" s="45" t="s">
        <v>211</v>
      </c>
      <c r="E25" s="201"/>
      <c r="F25" s="143"/>
      <c r="G25" s="143"/>
      <c r="H25" s="143"/>
      <c r="I25" s="201"/>
      <c r="J25" s="201"/>
      <c r="K25" s="201"/>
      <c r="L25" s="211"/>
      <c r="M25" s="201"/>
      <c r="N25" s="107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99">
        <f>SUM(AO27)</f>
        <v>0</v>
      </c>
      <c r="AJ25" s="100">
        <f t="shared" si="3"/>
        <v>0</v>
      </c>
      <c r="AK25" s="101">
        <f>SUM(AP27:AQ27)</f>
        <v>0</v>
      </c>
      <c r="AL25" s="105" t="s">
        <v>38</v>
      </c>
      <c r="AM25" s="98"/>
      <c r="AN25" s="55"/>
      <c r="AO25" s="55">
        <f t="shared" si="6"/>
        <v>0</v>
      </c>
      <c r="AP25" s="55">
        <f t="shared" si="7"/>
        <v>0</v>
      </c>
      <c r="AQ25" s="55">
        <f t="shared" si="8"/>
        <v>0</v>
      </c>
      <c r="AR25">
        <f t="shared" si="9"/>
        <v>0</v>
      </c>
    </row>
    <row r="26" spans="1:49" ht="16" customHeight="1">
      <c r="A26" s="1258" t="s">
        <v>62</v>
      </c>
      <c r="B26" s="1258"/>
      <c r="C26" s="1258"/>
      <c r="D26" s="4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67"/>
      <c r="Q26" s="79"/>
      <c r="R26" s="80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67"/>
      <c r="AE26" s="89"/>
      <c r="AF26" s="46"/>
      <c r="AG26" s="106"/>
      <c r="AH26" s="107"/>
      <c r="AI26" s="108"/>
      <c r="AJ26" s="109"/>
      <c r="AK26" s="110"/>
      <c r="AL26" s="111"/>
      <c r="AM26" s="98"/>
      <c r="AN26" s="55">
        <f>COUNTIF(D25:AH25,"日")</f>
        <v>0</v>
      </c>
      <c r="AO26" s="55">
        <f t="shared" si="6"/>
        <v>0</v>
      </c>
      <c r="AP26" s="55">
        <f t="shared" si="7"/>
        <v>0</v>
      </c>
      <c r="AQ26" s="55">
        <f t="shared" si="8"/>
        <v>0</v>
      </c>
      <c r="AR26">
        <f t="shared" si="9"/>
        <v>0</v>
      </c>
    </row>
    <row r="27" spans="1:49" ht="14">
      <c r="A27" s="1259" t="s">
        <v>63</v>
      </c>
      <c r="B27" s="1259"/>
      <c r="C27" s="49"/>
      <c r="D27" s="1292" t="s">
        <v>163</v>
      </c>
      <c r="E27" s="1290"/>
      <c r="F27" s="1290"/>
      <c r="G27" s="1311"/>
      <c r="H27" s="1344"/>
      <c r="I27" s="1290"/>
      <c r="J27" s="1290" t="s">
        <v>67</v>
      </c>
      <c r="K27" s="1290"/>
      <c r="L27" s="1290"/>
      <c r="M27" s="1290" t="s">
        <v>164</v>
      </c>
      <c r="N27" s="1311"/>
      <c r="O27" s="1290"/>
      <c r="P27" s="1290"/>
      <c r="Q27" s="1311" t="s">
        <v>224</v>
      </c>
      <c r="R27" s="1290"/>
      <c r="S27" s="1290"/>
      <c r="T27" s="1290"/>
      <c r="U27" s="1290"/>
      <c r="V27" s="1290" t="s">
        <v>112</v>
      </c>
      <c r="W27" s="1290"/>
      <c r="X27" s="1290"/>
      <c r="Y27" s="1290"/>
      <c r="Z27" s="1290"/>
      <c r="AA27" s="1290"/>
      <c r="AB27" s="1290"/>
      <c r="AC27" s="1349"/>
      <c r="AD27" s="1290"/>
      <c r="AE27" s="1290"/>
      <c r="AF27" s="1311"/>
      <c r="AG27" s="1312"/>
      <c r="AH27" s="1286"/>
      <c r="AI27" s="1333"/>
      <c r="AJ27" s="1334"/>
      <c r="AK27" s="1334"/>
      <c r="AL27" s="1335"/>
      <c r="AO27" s="55">
        <f t="shared" si="6"/>
        <v>0</v>
      </c>
      <c r="AP27" s="55">
        <f t="shared" si="7"/>
        <v>0</v>
      </c>
      <c r="AQ27" s="55">
        <f t="shared" si="8"/>
        <v>0</v>
      </c>
      <c r="AR27">
        <f t="shared" si="9"/>
        <v>0</v>
      </c>
    </row>
    <row r="28" spans="1:49" ht="14">
      <c r="A28" s="1259"/>
      <c r="B28" s="1259"/>
      <c r="C28" s="49"/>
      <c r="D28" s="1292"/>
      <c r="E28" s="1290"/>
      <c r="F28" s="1290"/>
      <c r="G28" s="1311"/>
      <c r="H28" s="1290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11"/>
      <c r="AG28" s="1313"/>
      <c r="AH28" s="1287"/>
      <c r="AI28" s="1336"/>
      <c r="AJ28" s="1337"/>
      <c r="AK28" s="1337"/>
      <c r="AL28" s="1338"/>
      <c r="AO28" s="55">
        <f t="shared" si="6"/>
        <v>0</v>
      </c>
      <c r="AP28" s="55">
        <f t="shared" si="7"/>
        <v>0</v>
      </c>
      <c r="AQ28" s="55">
        <f t="shared" si="8"/>
        <v>0</v>
      </c>
      <c r="AR28">
        <f t="shared" si="9"/>
        <v>0</v>
      </c>
    </row>
    <row r="29" spans="1:49" ht="14">
      <c r="A29" s="1259"/>
      <c r="B29" s="1259"/>
      <c r="C29" s="21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6"/>
        <v>0</v>
      </c>
      <c r="AP29" s="55">
        <f t="shared" si="7"/>
        <v>0</v>
      </c>
      <c r="AQ29" s="55">
        <f t="shared" si="8"/>
        <v>0</v>
      </c>
      <c r="AR29">
        <f t="shared" si="9"/>
        <v>0</v>
      </c>
    </row>
    <row r="30" spans="1:49" ht="14">
      <c r="A30" s="1259"/>
      <c r="B30" s="1259"/>
      <c r="C30" s="50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</row>
    <row r="31" spans="1:49" ht="14">
      <c r="A31" s="1259"/>
      <c r="B31" s="1259"/>
      <c r="C31" s="51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2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4"/>
      <c r="AH32" s="1288"/>
      <c r="AI32" s="1339"/>
      <c r="AJ32" s="1340"/>
      <c r="AK32" s="1340"/>
      <c r="AL32" s="1341"/>
    </row>
    <row r="33" spans="1:49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49" ht="14">
      <c r="C34" s="54">
        <v>0.27083333333333298</v>
      </c>
      <c r="D34" s="55">
        <f t="shared" ref="D34:AH34" si="25">COUNTIF(D7:D24,"6：30")</f>
        <v>0</v>
      </c>
      <c r="E34" s="55">
        <f t="shared" si="25"/>
        <v>0</v>
      </c>
      <c r="F34" s="55">
        <f t="shared" si="25"/>
        <v>0</v>
      </c>
      <c r="G34" s="55">
        <f t="shared" si="25"/>
        <v>0</v>
      </c>
      <c r="H34" s="55">
        <f t="shared" si="25"/>
        <v>0</v>
      </c>
      <c r="I34" s="55">
        <f t="shared" si="25"/>
        <v>0</v>
      </c>
      <c r="J34" s="55">
        <f t="shared" si="25"/>
        <v>0</v>
      </c>
      <c r="K34" s="55">
        <f t="shared" si="25"/>
        <v>0</v>
      </c>
      <c r="L34" s="55">
        <f t="shared" si="25"/>
        <v>0</v>
      </c>
      <c r="M34" s="55">
        <f t="shared" si="25"/>
        <v>0</v>
      </c>
      <c r="N34" s="55">
        <f t="shared" si="25"/>
        <v>0</v>
      </c>
      <c r="O34" s="55">
        <f t="shared" si="25"/>
        <v>0</v>
      </c>
      <c r="P34" s="55">
        <f t="shared" si="25"/>
        <v>0</v>
      </c>
      <c r="Q34" s="55">
        <f t="shared" si="25"/>
        <v>0</v>
      </c>
      <c r="R34" s="55">
        <f t="shared" si="25"/>
        <v>0</v>
      </c>
      <c r="S34" s="55">
        <f t="shared" si="25"/>
        <v>0</v>
      </c>
      <c r="T34" s="55">
        <f t="shared" si="25"/>
        <v>0</v>
      </c>
      <c r="U34" s="55">
        <f t="shared" si="25"/>
        <v>0</v>
      </c>
      <c r="V34" s="55">
        <f t="shared" si="25"/>
        <v>0</v>
      </c>
      <c r="W34" s="55">
        <f t="shared" si="25"/>
        <v>0</v>
      </c>
      <c r="X34" s="55">
        <f t="shared" si="25"/>
        <v>0</v>
      </c>
      <c r="Y34" s="55">
        <f t="shared" si="25"/>
        <v>0</v>
      </c>
      <c r="Z34" s="55">
        <f t="shared" si="25"/>
        <v>0</v>
      </c>
      <c r="AA34" s="55">
        <f t="shared" si="25"/>
        <v>0</v>
      </c>
      <c r="AB34" s="55">
        <f t="shared" si="25"/>
        <v>0</v>
      </c>
      <c r="AC34" s="55">
        <f t="shared" si="25"/>
        <v>0</v>
      </c>
      <c r="AD34" s="55">
        <f t="shared" si="25"/>
        <v>0</v>
      </c>
      <c r="AE34" s="55">
        <f t="shared" si="25"/>
        <v>0</v>
      </c>
      <c r="AF34" s="55">
        <f t="shared" si="25"/>
        <v>0</v>
      </c>
      <c r="AG34" s="55">
        <f t="shared" si="25"/>
        <v>0</v>
      </c>
      <c r="AH34" s="55">
        <f t="shared" si="25"/>
        <v>0</v>
      </c>
    </row>
    <row r="35" spans="1:49" ht="14">
      <c r="C35" s="54">
        <v>0.41666666666666702</v>
      </c>
      <c r="D35" s="55">
        <f t="shared" ref="D35:AH35" si="26">COUNTIF(D8:D25,"10:00")</f>
        <v>0</v>
      </c>
      <c r="E35" s="55">
        <f t="shared" si="26"/>
        <v>0</v>
      </c>
      <c r="F35" s="55">
        <f t="shared" si="26"/>
        <v>0</v>
      </c>
      <c r="G35" s="55">
        <f t="shared" si="26"/>
        <v>0</v>
      </c>
      <c r="H35" s="55">
        <f t="shared" si="26"/>
        <v>0</v>
      </c>
      <c r="I35" s="55">
        <f t="shared" si="26"/>
        <v>0</v>
      </c>
      <c r="J35" s="55">
        <f t="shared" si="26"/>
        <v>0</v>
      </c>
      <c r="K35" s="55">
        <f t="shared" si="26"/>
        <v>0</v>
      </c>
      <c r="L35" s="55">
        <f t="shared" si="26"/>
        <v>0</v>
      </c>
      <c r="M35" s="55">
        <f t="shared" si="26"/>
        <v>0</v>
      </c>
      <c r="N35" s="55">
        <f t="shared" si="26"/>
        <v>0</v>
      </c>
      <c r="O35" s="55">
        <f t="shared" si="26"/>
        <v>0</v>
      </c>
      <c r="P35" s="55">
        <f t="shared" si="26"/>
        <v>0</v>
      </c>
      <c r="Q35" s="55">
        <f t="shared" si="26"/>
        <v>0</v>
      </c>
      <c r="R35" s="55">
        <f t="shared" si="26"/>
        <v>0</v>
      </c>
      <c r="S35" s="55">
        <f t="shared" si="26"/>
        <v>0</v>
      </c>
      <c r="T35" s="55">
        <f t="shared" si="26"/>
        <v>0</v>
      </c>
      <c r="U35" s="55">
        <f t="shared" si="26"/>
        <v>0</v>
      </c>
      <c r="V35" s="55">
        <f t="shared" si="26"/>
        <v>0</v>
      </c>
      <c r="W35" s="55">
        <f t="shared" si="26"/>
        <v>0</v>
      </c>
      <c r="X35" s="55">
        <f t="shared" si="26"/>
        <v>0</v>
      </c>
      <c r="Y35" s="55">
        <f t="shared" si="26"/>
        <v>0</v>
      </c>
      <c r="Z35" s="55">
        <f t="shared" si="26"/>
        <v>0</v>
      </c>
      <c r="AA35" s="55">
        <f t="shared" si="26"/>
        <v>0</v>
      </c>
      <c r="AB35" s="55">
        <f t="shared" si="26"/>
        <v>0</v>
      </c>
      <c r="AC35" s="55">
        <f t="shared" si="26"/>
        <v>0</v>
      </c>
      <c r="AD35" s="55">
        <f t="shared" si="26"/>
        <v>0</v>
      </c>
      <c r="AE35" s="55">
        <f t="shared" si="26"/>
        <v>0</v>
      </c>
      <c r="AF35" s="55">
        <f t="shared" si="26"/>
        <v>0</v>
      </c>
      <c r="AG35" s="55">
        <f t="shared" si="26"/>
        <v>0</v>
      </c>
      <c r="AH35" s="55">
        <f t="shared" si="26"/>
        <v>0</v>
      </c>
    </row>
    <row r="36" spans="1:49" ht="14">
      <c r="C36" t="s">
        <v>69</v>
      </c>
      <c r="D36" s="55">
        <f t="shared" ref="D36:AH36" si="27">COUNTIF(D8:D26,"2早")</f>
        <v>1</v>
      </c>
      <c r="E36" s="55">
        <f t="shared" si="27"/>
        <v>2</v>
      </c>
      <c r="F36" s="55">
        <f t="shared" si="27"/>
        <v>2</v>
      </c>
      <c r="G36" s="55">
        <f t="shared" si="27"/>
        <v>2</v>
      </c>
      <c r="H36" s="55">
        <f t="shared" si="27"/>
        <v>1</v>
      </c>
      <c r="I36" s="55">
        <f t="shared" si="27"/>
        <v>1</v>
      </c>
      <c r="J36" s="55">
        <f t="shared" si="27"/>
        <v>1</v>
      </c>
      <c r="K36" s="55">
        <f t="shared" si="27"/>
        <v>1</v>
      </c>
      <c r="L36" s="55">
        <f t="shared" si="27"/>
        <v>1</v>
      </c>
      <c r="M36" s="55">
        <f t="shared" si="27"/>
        <v>1</v>
      </c>
      <c r="N36" s="55">
        <f t="shared" si="27"/>
        <v>1</v>
      </c>
      <c r="O36" s="55">
        <f t="shared" si="27"/>
        <v>2</v>
      </c>
      <c r="P36" s="55">
        <f t="shared" si="27"/>
        <v>2</v>
      </c>
      <c r="Q36" s="55">
        <f t="shared" si="27"/>
        <v>1</v>
      </c>
      <c r="R36" s="55">
        <f t="shared" si="27"/>
        <v>1</v>
      </c>
      <c r="S36" s="55">
        <f t="shared" si="27"/>
        <v>1</v>
      </c>
      <c r="T36" s="55">
        <f t="shared" si="27"/>
        <v>1</v>
      </c>
      <c r="U36" s="55">
        <f t="shared" si="27"/>
        <v>1</v>
      </c>
      <c r="V36" s="55">
        <f t="shared" si="27"/>
        <v>1</v>
      </c>
      <c r="W36" s="55">
        <f t="shared" si="27"/>
        <v>1</v>
      </c>
      <c r="X36" s="55">
        <f t="shared" si="27"/>
        <v>1</v>
      </c>
      <c r="Y36" s="55">
        <f t="shared" si="27"/>
        <v>1</v>
      </c>
      <c r="Z36" s="55">
        <f t="shared" si="27"/>
        <v>1</v>
      </c>
      <c r="AA36" s="55">
        <f t="shared" si="27"/>
        <v>1</v>
      </c>
      <c r="AB36" s="55">
        <f t="shared" si="27"/>
        <v>1</v>
      </c>
      <c r="AC36" s="55">
        <f t="shared" si="27"/>
        <v>1</v>
      </c>
      <c r="AD36" s="55">
        <f t="shared" si="27"/>
        <v>1</v>
      </c>
      <c r="AE36" s="55">
        <f t="shared" si="27"/>
        <v>1</v>
      </c>
      <c r="AF36" s="55">
        <f t="shared" si="27"/>
        <v>1</v>
      </c>
      <c r="AG36" s="55">
        <f t="shared" si="27"/>
        <v>1</v>
      </c>
      <c r="AH36" s="55">
        <f t="shared" si="27"/>
        <v>1</v>
      </c>
    </row>
    <row r="37" spans="1:49" ht="14">
      <c r="C37" t="s">
        <v>42</v>
      </c>
      <c r="D37" s="55">
        <f t="shared" ref="D37:AH37" si="28">COUNTIF(D8:D25,"2オ")</f>
        <v>1</v>
      </c>
      <c r="E37" s="55">
        <f t="shared" si="28"/>
        <v>1</v>
      </c>
      <c r="F37" s="55">
        <f t="shared" si="28"/>
        <v>1</v>
      </c>
      <c r="G37" s="55">
        <f t="shared" si="28"/>
        <v>1</v>
      </c>
      <c r="H37" s="55">
        <f t="shared" si="28"/>
        <v>1</v>
      </c>
      <c r="I37" s="55">
        <f t="shared" si="28"/>
        <v>1</v>
      </c>
      <c r="J37" s="55">
        <f t="shared" si="28"/>
        <v>1</v>
      </c>
      <c r="K37" s="55">
        <f t="shared" si="28"/>
        <v>1</v>
      </c>
      <c r="L37" s="55">
        <f t="shared" si="28"/>
        <v>1</v>
      </c>
      <c r="M37" s="55">
        <f t="shared" si="28"/>
        <v>1</v>
      </c>
      <c r="N37" s="55">
        <f t="shared" si="28"/>
        <v>1</v>
      </c>
      <c r="O37" s="55">
        <f t="shared" si="28"/>
        <v>1</v>
      </c>
      <c r="P37" s="55">
        <f t="shared" si="28"/>
        <v>1</v>
      </c>
      <c r="Q37" s="55">
        <f t="shared" si="28"/>
        <v>1</v>
      </c>
      <c r="R37" s="55">
        <f t="shared" si="28"/>
        <v>1</v>
      </c>
      <c r="S37" s="55">
        <f t="shared" si="28"/>
        <v>1</v>
      </c>
      <c r="T37" s="55">
        <f t="shared" si="28"/>
        <v>1</v>
      </c>
      <c r="U37" s="55">
        <f t="shared" si="28"/>
        <v>1</v>
      </c>
      <c r="V37" s="55">
        <f t="shared" si="28"/>
        <v>1</v>
      </c>
      <c r="W37" s="55">
        <f t="shared" si="28"/>
        <v>1</v>
      </c>
      <c r="X37" s="55">
        <f t="shared" si="28"/>
        <v>1</v>
      </c>
      <c r="Y37" s="55">
        <f t="shared" si="28"/>
        <v>1</v>
      </c>
      <c r="Z37" s="55">
        <f t="shared" si="28"/>
        <v>1</v>
      </c>
      <c r="AA37" s="55">
        <f t="shared" si="28"/>
        <v>1</v>
      </c>
      <c r="AB37" s="55">
        <f t="shared" si="28"/>
        <v>1</v>
      </c>
      <c r="AC37" s="55">
        <f t="shared" si="28"/>
        <v>1</v>
      </c>
      <c r="AD37" s="55">
        <f t="shared" si="28"/>
        <v>1</v>
      </c>
      <c r="AE37" s="55">
        <f t="shared" si="28"/>
        <v>1</v>
      </c>
      <c r="AF37" s="55">
        <f t="shared" si="28"/>
        <v>1</v>
      </c>
      <c r="AG37" s="55">
        <f t="shared" si="28"/>
        <v>1</v>
      </c>
      <c r="AH37" s="55">
        <f t="shared" si="28"/>
        <v>1</v>
      </c>
    </row>
    <row r="38" spans="1:49" ht="14">
      <c r="A38" s="1"/>
      <c r="B38" s="1"/>
      <c r="C38" s="1" t="s">
        <v>24</v>
      </c>
      <c r="D38" s="55">
        <f t="shared" ref="D38:AH38" si="29">COUNTIF(D8:D25,"2－")</f>
        <v>1</v>
      </c>
      <c r="E38" s="55">
        <f t="shared" si="29"/>
        <v>1</v>
      </c>
      <c r="F38" s="55">
        <f t="shared" si="29"/>
        <v>1</v>
      </c>
      <c r="G38" s="55">
        <f t="shared" si="29"/>
        <v>1</v>
      </c>
      <c r="H38" s="55">
        <f t="shared" si="29"/>
        <v>1</v>
      </c>
      <c r="I38" s="55">
        <f t="shared" si="29"/>
        <v>1</v>
      </c>
      <c r="J38" s="55">
        <f t="shared" si="29"/>
        <v>1</v>
      </c>
      <c r="K38" s="55">
        <f t="shared" si="29"/>
        <v>1</v>
      </c>
      <c r="L38" s="55">
        <f t="shared" si="29"/>
        <v>1</v>
      </c>
      <c r="M38" s="55">
        <f t="shared" si="29"/>
        <v>1</v>
      </c>
      <c r="N38" s="55">
        <f t="shared" si="29"/>
        <v>1</v>
      </c>
      <c r="O38" s="55">
        <f t="shared" si="29"/>
        <v>1</v>
      </c>
      <c r="P38" s="55">
        <f t="shared" si="29"/>
        <v>1</v>
      </c>
      <c r="Q38" s="55">
        <f t="shared" si="29"/>
        <v>1</v>
      </c>
      <c r="R38" s="55">
        <f t="shared" si="29"/>
        <v>1</v>
      </c>
      <c r="S38" s="55">
        <f t="shared" si="29"/>
        <v>1</v>
      </c>
      <c r="T38" s="55">
        <f t="shared" si="29"/>
        <v>1</v>
      </c>
      <c r="U38" s="55">
        <f t="shared" si="29"/>
        <v>1</v>
      </c>
      <c r="V38" s="55">
        <f t="shared" si="29"/>
        <v>1</v>
      </c>
      <c r="W38" s="55">
        <f t="shared" si="29"/>
        <v>1</v>
      </c>
      <c r="X38" s="55">
        <f t="shared" si="29"/>
        <v>1</v>
      </c>
      <c r="Y38" s="55">
        <f t="shared" si="29"/>
        <v>1</v>
      </c>
      <c r="Z38" s="55">
        <f t="shared" si="29"/>
        <v>1</v>
      </c>
      <c r="AA38" s="55">
        <f t="shared" si="29"/>
        <v>1</v>
      </c>
      <c r="AB38" s="55">
        <f t="shared" si="29"/>
        <v>1</v>
      </c>
      <c r="AC38" s="55">
        <f t="shared" si="29"/>
        <v>1</v>
      </c>
      <c r="AD38" s="55">
        <f t="shared" si="29"/>
        <v>1</v>
      </c>
      <c r="AE38" s="55">
        <f t="shared" si="29"/>
        <v>1</v>
      </c>
      <c r="AF38" s="55">
        <f t="shared" si="29"/>
        <v>1</v>
      </c>
      <c r="AG38" s="55">
        <f t="shared" si="29"/>
        <v>1</v>
      </c>
      <c r="AH38" s="55">
        <f t="shared" si="29"/>
        <v>1</v>
      </c>
      <c r="AJ38" s="1"/>
      <c r="AK38" s="1"/>
      <c r="AL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4" outlineLevel="1">
      <c r="A39" s="1"/>
      <c r="B39" s="1"/>
      <c r="C39" s="1" t="s">
        <v>41</v>
      </c>
      <c r="D39" s="55">
        <f t="shared" ref="D39:AH39" si="30">COUNTIF(D8:D25,"3早")</f>
        <v>1</v>
      </c>
      <c r="E39" s="55">
        <f t="shared" si="30"/>
        <v>1</v>
      </c>
      <c r="F39" s="55">
        <f t="shared" si="30"/>
        <v>1</v>
      </c>
      <c r="G39" s="55">
        <f t="shared" si="30"/>
        <v>1</v>
      </c>
      <c r="H39" s="55">
        <f t="shared" si="30"/>
        <v>1</v>
      </c>
      <c r="I39" s="55">
        <f t="shared" si="30"/>
        <v>1</v>
      </c>
      <c r="J39" s="55">
        <f t="shared" si="30"/>
        <v>1</v>
      </c>
      <c r="K39" s="55">
        <f t="shared" si="30"/>
        <v>1</v>
      </c>
      <c r="L39" s="55">
        <f t="shared" si="30"/>
        <v>1</v>
      </c>
      <c r="M39" s="55">
        <f t="shared" si="30"/>
        <v>1</v>
      </c>
      <c r="N39" s="55">
        <f t="shared" si="30"/>
        <v>1</v>
      </c>
      <c r="O39" s="55">
        <f t="shared" si="30"/>
        <v>1</v>
      </c>
      <c r="P39" s="55">
        <f t="shared" si="30"/>
        <v>1</v>
      </c>
      <c r="Q39" s="55">
        <f t="shared" si="30"/>
        <v>1</v>
      </c>
      <c r="R39" s="55">
        <f t="shared" si="30"/>
        <v>1</v>
      </c>
      <c r="S39" s="55">
        <f t="shared" si="30"/>
        <v>1</v>
      </c>
      <c r="T39" s="55">
        <f t="shared" si="30"/>
        <v>1</v>
      </c>
      <c r="U39" s="55">
        <f t="shared" si="30"/>
        <v>1</v>
      </c>
      <c r="V39" s="55">
        <f t="shared" si="30"/>
        <v>1</v>
      </c>
      <c r="W39" s="55">
        <f t="shared" si="30"/>
        <v>1</v>
      </c>
      <c r="X39" s="55">
        <f t="shared" si="30"/>
        <v>1</v>
      </c>
      <c r="Y39" s="55">
        <f t="shared" si="30"/>
        <v>1</v>
      </c>
      <c r="Z39" s="55">
        <f t="shared" si="30"/>
        <v>1</v>
      </c>
      <c r="AA39" s="55">
        <f t="shared" si="30"/>
        <v>1</v>
      </c>
      <c r="AB39" s="55">
        <f t="shared" si="30"/>
        <v>1</v>
      </c>
      <c r="AC39" s="55">
        <f t="shared" si="30"/>
        <v>1</v>
      </c>
      <c r="AD39" s="55">
        <f t="shared" si="30"/>
        <v>1</v>
      </c>
      <c r="AE39" s="55">
        <f t="shared" si="30"/>
        <v>1</v>
      </c>
      <c r="AF39" s="55">
        <f t="shared" si="30"/>
        <v>1</v>
      </c>
      <c r="AG39" s="55">
        <f t="shared" si="30"/>
        <v>1</v>
      </c>
      <c r="AH39" s="55">
        <f t="shared" si="30"/>
        <v>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s="1" customFormat="1" ht="14" outlineLevel="1">
      <c r="C40" s="1" t="s">
        <v>36</v>
      </c>
      <c r="D40" s="55">
        <f t="shared" ref="D40:AH40" si="31">COUNTIF(D8:D25,"3オ")</f>
        <v>1</v>
      </c>
      <c r="E40" s="55">
        <f t="shared" si="31"/>
        <v>1</v>
      </c>
      <c r="F40" s="55">
        <f t="shared" si="31"/>
        <v>1</v>
      </c>
      <c r="G40" s="55">
        <f t="shared" si="31"/>
        <v>1</v>
      </c>
      <c r="H40" s="55">
        <f t="shared" si="31"/>
        <v>1</v>
      </c>
      <c r="I40" s="55">
        <f t="shared" si="31"/>
        <v>1</v>
      </c>
      <c r="J40" s="55">
        <f t="shared" si="31"/>
        <v>1</v>
      </c>
      <c r="K40" s="55">
        <f t="shared" si="31"/>
        <v>1</v>
      </c>
      <c r="L40" s="55">
        <f t="shared" si="31"/>
        <v>1</v>
      </c>
      <c r="M40" s="55">
        <f t="shared" si="31"/>
        <v>1</v>
      </c>
      <c r="N40" s="55">
        <f t="shared" si="31"/>
        <v>1</v>
      </c>
      <c r="O40" s="55">
        <f t="shared" si="31"/>
        <v>1</v>
      </c>
      <c r="P40" s="55">
        <f t="shared" si="31"/>
        <v>1</v>
      </c>
      <c r="Q40" s="55">
        <f t="shared" si="31"/>
        <v>1</v>
      </c>
      <c r="R40" s="55">
        <f t="shared" si="31"/>
        <v>1</v>
      </c>
      <c r="S40" s="55">
        <f t="shared" si="31"/>
        <v>1</v>
      </c>
      <c r="T40" s="55">
        <f t="shared" si="31"/>
        <v>1</v>
      </c>
      <c r="U40" s="55">
        <f t="shared" si="31"/>
        <v>1</v>
      </c>
      <c r="V40" s="55">
        <f t="shared" si="31"/>
        <v>1</v>
      </c>
      <c r="W40" s="55">
        <f t="shared" si="31"/>
        <v>1</v>
      </c>
      <c r="X40" s="55">
        <f t="shared" si="31"/>
        <v>1</v>
      </c>
      <c r="Y40" s="55">
        <f t="shared" si="31"/>
        <v>1</v>
      </c>
      <c r="Z40" s="55">
        <f t="shared" si="31"/>
        <v>1</v>
      </c>
      <c r="AA40" s="55">
        <f t="shared" si="31"/>
        <v>1</v>
      </c>
      <c r="AB40" s="55">
        <f t="shared" si="31"/>
        <v>1</v>
      </c>
      <c r="AC40" s="55">
        <f t="shared" si="31"/>
        <v>1</v>
      </c>
      <c r="AD40" s="55">
        <f t="shared" si="31"/>
        <v>1</v>
      </c>
      <c r="AE40" s="55">
        <f t="shared" si="31"/>
        <v>1</v>
      </c>
      <c r="AF40" s="55">
        <f t="shared" si="31"/>
        <v>1</v>
      </c>
      <c r="AG40" s="55">
        <f t="shared" si="31"/>
        <v>1</v>
      </c>
      <c r="AH40" s="55">
        <f t="shared" si="31"/>
        <v>1</v>
      </c>
    </row>
    <row r="41" spans="1:49" s="1" customFormat="1" ht="14" outlineLevel="1">
      <c r="C41" s="1" t="s">
        <v>28</v>
      </c>
      <c r="D41" s="55">
        <f t="shared" ref="D41:AH41" si="32">COUNTIF(D8:D25,"3－")</f>
        <v>1</v>
      </c>
      <c r="E41" s="55">
        <f t="shared" si="32"/>
        <v>1</v>
      </c>
      <c r="F41" s="55">
        <f t="shared" si="32"/>
        <v>1</v>
      </c>
      <c r="G41" s="55">
        <f t="shared" si="32"/>
        <v>1</v>
      </c>
      <c r="H41" s="55">
        <f t="shared" si="32"/>
        <v>1</v>
      </c>
      <c r="I41" s="55">
        <f t="shared" si="32"/>
        <v>1</v>
      </c>
      <c r="J41" s="55">
        <f t="shared" si="32"/>
        <v>1</v>
      </c>
      <c r="K41" s="55">
        <f t="shared" si="32"/>
        <v>1</v>
      </c>
      <c r="L41" s="55">
        <f t="shared" si="32"/>
        <v>1</v>
      </c>
      <c r="M41" s="55">
        <f t="shared" si="32"/>
        <v>1</v>
      </c>
      <c r="N41" s="55">
        <f t="shared" si="32"/>
        <v>1</v>
      </c>
      <c r="O41" s="55">
        <f t="shared" si="32"/>
        <v>1</v>
      </c>
      <c r="P41" s="55">
        <f t="shared" si="32"/>
        <v>1</v>
      </c>
      <c r="Q41" s="55">
        <f t="shared" si="32"/>
        <v>1</v>
      </c>
      <c r="R41" s="55">
        <f t="shared" si="32"/>
        <v>1</v>
      </c>
      <c r="S41" s="55">
        <f t="shared" si="32"/>
        <v>1</v>
      </c>
      <c r="T41" s="55">
        <f t="shared" si="32"/>
        <v>1</v>
      </c>
      <c r="U41" s="55">
        <f t="shared" si="32"/>
        <v>1</v>
      </c>
      <c r="V41" s="55">
        <f t="shared" si="32"/>
        <v>1</v>
      </c>
      <c r="W41" s="55">
        <f t="shared" si="32"/>
        <v>1</v>
      </c>
      <c r="X41" s="55">
        <f t="shared" si="32"/>
        <v>1</v>
      </c>
      <c r="Y41" s="55">
        <f t="shared" si="32"/>
        <v>1</v>
      </c>
      <c r="Z41" s="55">
        <f t="shared" si="32"/>
        <v>1</v>
      </c>
      <c r="AA41" s="55">
        <f t="shared" si="32"/>
        <v>1</v>
      </c>
      <c r="AB41" s="55">
        <f t="shared" si="32"/>
        <v>1</v>
      </c>
      <c r="AC41" s="55">
        <f t="shared" si="32"/>
        <v>1</v>
      </c>
      <c r="AD41" s="55">
        <f t="shared" si="32"/>
        <v>1</v>
      </c>
      <c r="AE41" s="55">
        <f t="shared" si="32"/>
        <v>1</v>
      </c>
      <c r="AF41" s="55">
        <f t="shared" si="32"/>
        <v>1</v>
      </c>
      <c r="AG41" s="55">
        <f t="shared" si="32"/>
        <v>1</v>
      </c>
      <c r="AH41" s="55">
        <f t="shared" si="32"/>
        <v>1</v>
      </c>
    </row>
    <row r="42" spans="1:49" s="1" customFormat="1" ht="14" outlineLevel="1"/>
    <row r="43" spans="1:49" s="1" customFormat="1" ht="14" outlineLevel="1"/>
    <row r="44" spans="1:49" s="1" customFormat="1" ht="14"/>
    <row r="45" spans="1:49" s="1" customFormat="1" ht="14">
      <c r="AN45"/>
      <c r="AO45"/>
      <c r="AP45"/>
      <c r="AQ45"/>
      <c r="AR45"/>
      <c r="AS45"/>
      <c r="AT45"/>
      <c r="AU45"/>
      <c r="AV45"/>
      <c r="AW45"/>
    </row>
    <row r="46" spans="1:49" s="1" customFormat="1" ht="1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</sheetData>
  <mergeCells count="53">
    <mergeCell ref="N1:T1"/>
    <mergeCell ref="Y1:AH1"/>
    <mergeCell ref="AI1:AL1"/>
    <mergeCell ref="A2:C2"/>
    <mergeCell ref="E2:J2"/>
    <mergeCell ref="K2:W2"/>
    <mergeCell ref="Y2:AH2"/>
    <mergeCell ref="AI2:AL2"/>
    <mergeCell ref="K3:V3"/>
    <mergeCell ref="D4:J4"/>
    <mergeCell ref="K4:Q4"/>
    <mergeCell ref="R4:X4"/>
    <mergeCell ref="Y4:AE4"/>
    <mergeCell ref="AF4:AH4"/>
    <mergeCell ref="AI4:AK4"/>
    <mergeCell ref="A26:C26"/>
    <mergeCell ref="A4:A7"/>
    <mergeCell ref="B4:B7"/>
    <mergeCell ref="C4:C6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U27:U32"/>
    <mergeCell ref="V27:V32"/>
    <mergeCell ref="W27:W32"/>
    <mergeCell ref="N27:N32"/>
    <mergeCell ref="O27:O32"/>
    <mergeCell ref="P27:P32"/>
    <mergeCell ref="Q27:Q32"/>
    <mergeCell ref="R27:R32"/>
    <mergeCell ref="AH27:AH32"/>
    <mergeCell ref="AL4:AL7"/>
    <mergeCell ref="AI27:AL32"/>
    <mergeCell ref="A27:B3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</mergeCells>
  <phoneticPr fontId="114"/>
  <conditionalFormatting sqref="D8">
    <cfRule type="expression" dxfId="4681" priority="4188">
      <formula>COUNTIF(D8,"*有*")</formula>
    </cfRule>
  </conditionalFormatting>
  <conditionalFormatting sqref="D19:D24 V19:Z19 V20:W22">
    <cfRule type="expression" dxfId="4680" priority="4140">
      <formula>AND(WEEKDAY(D$5)=1)</formula>
    </cfRule>
  </conditionalFormatting>
  <conditionalFormatting sqref="D19:D24">
    <cfRule type="expression" dxfId="4679" priority="4129">
      <formula>COUNTIF(D19,"*有*")</formula>
    </cfRule>
    <cfRule type="expression" dxfId="4678" priority="4141">
      <formula>COUNTIF(D19,"*有*")</formula>
    </cfRule>
  </conditionalFormatting>
  <conditionalFormatting sqref="D11:E12">
    <cfRule type="expression" dxfId="4677" priority="4336" stopIfTrue="1">
      <formula>AND(WEEKDAY(D$5)=1)</formula>
    </cfRule>
  </conditionalFormatting>
  <conditionalFormatting sqref="D18:F19">
    <cfRule type="expression" dxfId="4676" priority="4371" stopIfTrue="1">
      <formula>AND(WEEKDAY(D$5)=1)</formula>
    </cfRule>
  </conditionalFormatting>
  <conditionalFormatting sqref="D19:G23">
    <cfRule type="expression" dxfId="4675" priority="4389" stopIfTrue="1">
      <formula>AND(WEEKDAY(D$5)=1)</formula>
    </cfRule>
  </conditionalFormatting>
  <conditionalFormatting sqref="D19:I24">
    <cfRule type="expression" dxfId="4674" priority="1193" stopIfTrue="1">
      <formula>AND(WEEKDAY(D$5)=1)</formula>
    </cfRule>
  </conditionalFormatting>
  <conditionalFormatting sqref="D15:K16">
    <cfRule type="expression" dxfId="4673" priority="4384" stopIfTrue="1">
      <formula>AND(WEEKDAY(D$5)=1)</formula>
    </cfRule>
  </conditionalFormatting>
  <conditionalFormatting sqref="D14:N14">
    <cfRule type="expression" dxfId="4672" priority="4343" stopIfTrue="1">
      <formula>AND(WEEKDAY(D$5)=1)</formula>
    </cfRule>
  </conditionalFormatting>
  <conditionalFormatting sqref="D17:Q17">
    <cfRule type="expression" dxfId="4671" priority="1172">
      <formula>AND(WEEKDAY(D$5)=1)</formula>
    </cfRule>
  </conditionalFormatting>
  <conditionalFormatting sqref="D18:Q18">
    <cfRule type="expression" dxfId="4670" priority="2535" stopIfTrue="1">
      <formula>AND(WEEKDAY(D$5)=1)</formula>
    </cfRule>
  </conditionalFormatting>
  <conditionalFormatting sqref="E18:E24">
    <cfRule type="expression" dxfId="4669" priority="4130" stopIfTrue="1">
      <formula>AND(WEEKDAY(E$5)=1)</formula>
    </cfRule>
  </conditionalFormatting>
  <conditionalFormatting sqref="E10:H10">
    <cfRule type="expression" dxfId="4668" priority="4223" stopIfTrue="1">
      <formula>AND(WEEKDAY(E$5)=1)</formula>
    </cfRule>
  </conditionalFormatting>
  <conditionalFormatting sqref="E25:M25">
    <cfRule type="expression" dxfId="4667" priority="4418" stopIfTrue="1">
      <formula>AND(WEEKDAY(E$5)=1)</formula>
    </cfRule>
  </conditionalFormatting>
  <conditionalFormatting sqref="E25:N25">
    <cfRule type="expression" dxfId="4666" priority="153">
      <formula>AND(WEEKDAY(E$5)=1)</formula>
    </cfRule>
  </conditionalFormatting>
  <conditionalFormatting sqref="F9">
    <cfRule type="expression" dxfId="4665" priority="4326" stopIfTrue="1">
      <formula>AND(WEEKDAY(F$5)=1)</formula>
    </cfRule>
  </conditionalFormatting>
  <conditionalFormatting sqref="F14:G15">
    <cfRule type="expression" dxfId="4664" priority="4012" stopIfTrue="1">
      <formula>AND(WEEKDAY(F$5)=1)</formula>
    </cfRule>
  </conditionalFormatting>
  <conditionalFormatting sqref="F11:H12">
    <cfRule type="expression" dxfId="4663" priority="4280" stopIfTrue="1">
      <formula>AND(WEEKDAY(F$5)=1)</formula>
    </cfRule>
  </conditionalFormatting>
  <conditionalFormatting sqref="F11:I11">
    <cfRule type="expression" dxfId="4662" priority="4327" stopIfTrue="1">
      <formula>AND(WEEKDAY(F$5)=1)</formula>
    </cfRule>
  </conditionalFormatting>
  <conditionalFormatting sqref="F13:I15">
    <cfRule type="expression" dxfId="4661" priority="4010" stopIfTrue="1">
      <formula>AND(WEEKDAY(F$5)=1)</formula>
    </cfRule>
  </conditionalFormatting>
  <conditionalFormatting sqref="F11:Q11">
    <cfRule type="expression" dxfId="4660" priority="3721" stopIfTrue="1">
      <formula>AND(WEEKDAY(F$5)=1)</formula>
    </cfRule>
  </conditionalFormatting>
  <conditionalFormatting sqref="G17:G24">
    <cfRule type="expression" dxfId="4659" priority="4247" stopIfTrue="1">
      <formula>AND(WEEKDAY(G$5)=1)</formula>
    </cfRule>
  </conditionalFormatting>
  <conditionalFormatting sqref="G19">
    <cfRule type="expression" dxfId="4658" priority="4378" stopIfTrue="1">
      <formula>AND(WEEKDAY(G$5)=1)</formula>
    </cfRule>
  </conditionalFormatting>
  <conditionalFormatting sqref="G9:H9">
    <cfRule type="expression" dxfId="4657" priority="4226" stopIfTrue="1">
      <formula>AND(WEEKDAY(G$5)=1)</formula>
    </cfRule>
  </conditionalFormatting>
  <conditionalFormatting sqref="H11">
    <cfRule type="expression" dxfId="4656" priority="3704">
      <formula>AND(WEEKDAY(H$5)=1)</formula>
    </cfRule>
    <cfRule type="expression" dxfId="4655" priority="3695">
      <formula>AND(WEEKDAY(H$5)=1)</formula>
    </cfRule>
  </conditionalFormatting>
  <conditionalFormatting sqref="H14">
    <cfRule type="expression" dxfId="4654" priority="3604">
      <formula>AND(WEEKDAY(H$5)=1)</formula>
    </cfRule>
    <cfRule type="expression" dxfId="4653" priority="3613">
      <formula>AND(WEEKDAY(H$5)=1)</formula>
    </cfRule>
  </conditionalFormatting>
  <conditionalFormatting sqref="H16">
    <cfRule type="expression" dxfId="4652" priority="3968">
      <formula>AND(WEEKDAY(H$5)=1)</formula>
    </cfRule>
    <cfRule type="expression" dxfId="4651" priority="3977">
      <formula>AND(WEEKDAY(H$5)=1)</formula>
    </cfRule>
  </conditionalFormatting>
  <conditionalFormatting sqref="H17">
    <cfRule type="expression" dxfId="4650" priority="1150">
      <formula>AND(WEEKDAY(H$5)=1)</formula>
    </cfRule>
    <cfRule type="expression" dxfId="4649" priority="1159">
      <formula>AND(WEEKDAY(H$5)=1)</formula>
    </cfRule>
  </conditionalFormatting>
  <conditionalFormatting sqref="H20:H24">
    <cfRule type="expression" dxfId="4648" priority="4000">
      <formula>AND(WEEKDAY(H$5)=1)</formula>
    </cfRule>
    <cfRule type="expression" dxfId="4647" priority="4009">
      <formula>AND(WEEKDAY(H$5)=1)</formula>
    </cfRule>
  </conditionalFormatting>
  <conditionalFormatting sqref="H22">
    <cfRule type="expression" dxfId="4646" priority="1214" stopIfTrue="1">
      <formula>AND(WEEKDAY(H$5)=1)</formula>
    </cfRule>
  </conditionalFormatting>
  <conditionalFormatting sqref="H12:I12 D13:I16">
    <cfRule type="expression" dxfId="4645" priority="4329" stopIfTrue="1">
      <formula>AND(WEEKDAY(D$5)=1)</formula>
    </cfRule>
  </conditionalFormatting>
  <conditionalFormatting sqref="H19:I19">
    <cfRule type="expression" dxfId="4644" priority="1205">
      <formula>AND(WEEKDAY(H$5)=1)</formula>
    </cfRule>
  </conditionalFormatting>
  <conditionalFormatting sqref="H20:I23">
    <cfRule type="expression" dxfId="4643" priority="4195" stopIfTrue="1">
      <formula>AND(WEEKDAY(H$5)=1)</formula>
    </cfRule>
  </conditionalFormatting>
  <conditionalFormatting sqref="H20:I24">
    <cfRule type="expression" dxfId="4642" priority="4002" stopIfTrue="1">
      <formula>AND(WEEKDAY(H$5)=1)</formula>
    </cfRule>
  </conditionalFormatting>
  <conditionalFormatting sqref="H19:J19">
    <cfRule type="expression" dxfId="4641" priority="1197" stopIfTrue="1">
      <formula>AND(WEEKDAY(H$5)=1)</formula>
    </cfRule>
  </conditionalFormatting>
  <conditionalFormatting sqref="H11:K11">
    <cfRule type="expression" dxfId="4640" priority="3696" stopIfTrue="1">
      <formula>AND(WEEKDAY(H$5)=1)</formula>
    </cfRule>
  </conditionalFormatting>
  <conditionalFormatting sqref="H14:K14">
    <cfRule type="expression" dxfId="4639" priority="3605" stopIfTrue="1">
      <formula>AND(WEEKDAY(H$5)=1)</formula>
    </cfRule>
  </conditionalFormatting>
  <conditionalFormatting sqref="H16:K16">
    <cfRule type="expression" dxfId="4638" priority="3969" stopIfTrue="1">
      <formula>AND(WEEKDAY(H$5)=1)</formula>
    </cfRule>
  </conditionalFormatting>
  <conditionalFormatting sqref="H17:K17">
    <cfRule type="expression" dxfId="4637" priority="1151" stopIfTrue="1">
      <formula>AND(WEEKDAY(H$5)=1)</formula>
    </cfRule>
  </conditionalFormatting>
  <conditionalFormatting sqref="H19:K19">
    <cfRule type="expression" dxfId="4636" priority="1196">
      <formula>AND(WEEKDAY(H$5)=1)</formula>
    </cfRule>
  </conditionalFormatting>
  <conditionalFormatting sqref="H11:L11">
    <cfRule type="expression" dxfId="4635" priority="3705" stopIfTrue="1">
      <formula>AND(WEEKDAY(H$5)=1)</formula>
    </cfRule>
  </conditionalFormatting>
  <conditionalFormatting sqref="H14:L14">
    <cfRule type="expression" dxfId="4634" priority="3614" stopIfTrue="1">
      <formula>AND(WEEKDAY(H$5)=1)</formula>
    </cfRule>
  </conditionalFormatting>
  <conditionalFormatting sqref="H16:L16">
    <cfRule type="expression" dxfId="4633" priority="3978" stopIfTrue="1">
      <formula>AND(WEEKDAY(H$5)=1)</formula>
    </cfRule>
  </conditionalFormatting>
  <conditionalFormatting sqref="H17:L17">
    <cfRule type="expression" dxfId="4632" priority="1160" stopIfTrue="1">
      <formula>AND(WEEKDAY(H$5)=1)</formula>
    </cfRule>
    <cfRule type="expression" dxfId="4631" priority="838" stopIfTrue="1">
      <formula>AND(WEEKDAY(H$5)=1)</formula>
    </cfRule>
  </conditionalFormatting>
  <conditionalFormatting sqref="H16:P16">
    <cfRule type="expression" dxfId="4630" priority="1665" stopIfTrue="1">
      <formula>AND(WEEKDAY(H$5)=1)</formula>
    </cfRule>
  </conditionalFormatting>
  <conditionalFormatting sqref="H14:Q14">
    <cfRule type="expression" dxfId="4629" priority="3629" stopIfTrue="1">
      <formula>AND(WEEKDAY(H$5)=1)</formula>
    </cfRule>
  </conditionalFormatting>
  <conditionalFormatting sqref="H14:T14">
    <cfRule type="expression" dxfId="4628" priority="1983" stopIfTrue="1">
      <formula>AND(WEEKDAY(H$5)=1)</formula>
    </cfRule>
  </conditionalFormatting>
  <conditionalFormatting sqref="H11:U11">
    <cfRule type="expression" dxfId="4627" priority="292" stopIfTrue="1">
      <formula>AND(WEEKDAY(H$5)=1)</formula>
    </cfRule>
  </conditionalFormatting>
  <conditionalFormatting sqref="I9:I12">
    <cfRule type="expression" dxfId="4626" priority="4027" stopIfTrue="1">
      <formula>AND(WEEKDAY(I$5)=1)</formula>
    </cfRule>
  </conditionalFormatting>
  <conditionalFormatting sqref="I11">
    <cfRule type="expression" dxfId="4625" priority="3720">
      <formula>AND(WEEKDAY(I$5)=1)</formula>
    </cfRule>
  </conditionalFormatting>
  <conditionalFormatting sqref="I14">
    <cfRule type="expression" dxfId="4624" priority="3628">
      <formula>AND(WEEKDAY(I$5)=1)</formula>
    </cfRule>
  </conditionalFormatting>
  <conditionalFormatting sqref="I19:I22">
    <cfRule type="expression" dxfId="4623" priority="1200" stopIfTrue="1">
      <formula>AND(WEEKDAY(I$5)=1)</formula>
    </cfRule>
  </conditionalFormatting>
  <conditionalFormatting sqref="I22:J23">
    <cfRule type="expression" dxfId="4622" priority="3850" stopIfTrue="1">
      <formula>AND(WEEKDAY(I$5)=1)</formula>
    </cfRule>
  </conditionalFormatting>
  <conditionalFormatting sqref="I22:K24">
    <cfRule type="expression" dxfId="4621" priority="3890" stopIfTrue="1">
      <formula>AND(WEEKDAY(I$5)=1)</formula>
    </cfRule>
  </conditionalFormatting>
  <conditionalFormatting sqref="I18:Q18">
    <cfRule type="expression" dxfId="4620" priority="4344" stopIfTrue="1">
      <formula>AND(WEEKDAY(I$5)=1)</formula>
    </cfRule>
  </conditionalFormatting>
  <conditionalFormatting sqref="J19:J20">
    <cfRule type="expression" dxfId="4619" priority="1199" stopIfTrue="1">
      <formula>AND(WEEKDAY(J$5)=1)</formula>
    </cfRule>
  </conditionalFormatting>
  <conditionalFormatting sqref="J20">
    <cfRule type="expression" dxfId="4618" priority="11" stopIfTrue="1">
      <formula>AND(WEEKDAY(J$5)=1)</formula>
    </cfRule>
    <cfRule type="expression" dxfId="4617" priority="12">
      <formula>AND(WEEKDAY(J$5)=1)</formula>
    </cfRule>
  </conditionalFormatting>
  <conditionalFormatting sqref="J21">
    <cfRule type="expression" dxfId="4616" priority="148">
      <formula>AND(WEEKDAY(J$5)=1)</formula>
    </cfRule>
  </conditionalFormatting>
  <conditionalFormatting sqref="J14:K17">
    <cfRule type="expression" dxfId="4615" priority="891" stopIfTrue="1">
      <formula>AND(WEEKDAY(J$5)=1)</formula>
    </cfRule>
  </conditionalFormatting>
  <conditionalFormatting sqref="J15:K15">
    <cfRule type="expression" dxfId="4614" priority="4354" stopIfTrue="1">
      <formula>AND(WEEKDAY(J$5)=1)</formula>
    </cfRule>
  </conditionalFormatting>
  <conditionalFormatting sqref="J18:K19">
    <cfRule type="expression" dxfId="4613" priority="2601" stopIfTrue="1">
      <formula>AND(WEEKDAY(J$5)=1)</formula>
    </cfRule>
  </conditionalFormatting>
  <conditionalFormatting sqref="J20:K21">
    <cfRule type="expression" dxfId="4612" priority="13" stopIfTrue="1">
      <formula>AND(WEEKDAY(J$5)=1)</formula>
    </cfRule>
  </conditionalFormatting>
  <conditionalFormatting sqref="J14:M14">
    <cfRule type="expression" dxfId="4611" priority="1440" stopIfTrue="1">
      <formula>AND(WEEKDAY(J$5)=1)</formula>
    </cfRule>
  </conditionalFormatting>
  <conditionalFormatting sqref="J11:N14">
    <cfRule type="expression" dxfId="4610" priority="3948" stopIfTrue="1">
      <formula>AND(WEEKDAY(J$5)=1)</formula>
    </cfRule>
  </conditionalFormatting>
  <conditionalFormatting sqref="J16:P17">
    <cfRule type="expression" dxfId="4609" priority="4360" stopIfTrue="1">
      <formula>AND(WEEKDAY(J$5)=1)</formula>
    </cfRule>
  </conditionalFormatting>
  <conditionalFormatting sqref="J8:Q8">
    <cfRule type="expression" dxfId="4608" priority="4125" stopIfTrue="1">
      <formula>AND(WEEKDAY(J$5)=1)</formula>
    </cfRule>
  </conditionalFormatting>
  <conditionalFormatting sqref="J19:Q19">
    <cfRule type="expression" dxfId="4607" priority="625" stopIfTrue="1">
      <formula>AND(WEEKDAY(J$5)=1)</formula>
    </cfRule>
  </conditionalFormatting>
  <conditionalFormatting sqref="J24:W24">
    <cfRule type="expression" dxfId="4606" priority="3889" stopIfTrue="1">
      <formula>AND(WEEKDAY(J$5)=1)</formula>
    </cfRule>
  </conditionalFormatting>
  <conditionalFormatting sqref="J23:Z23">
    <cfRule type="expression" dxfId="4605" priority="4144" stopIfTrue="1">
      <formula>AND(WEEKDAY(J$5)=1)</formula>
    </cfRule>
    <cfRule type="expression" dxfId="4604" priority="3815" stopIfTrue="1">
      <formula>AND(WEEKDAY(J$5)=1)</formula>
    </cfRule>
  </conditionalFormatting>
  <conditionalFormatting sqref="J23:Z24">
    <cfRule type="expression" dxfId="4603" priority="3895" stopIfTrue="1">
      <formula>AND(WEEKDAY(J$5)=1)</formula>
    </cfRule>
  </conditionalFormatting>
  <conditionalFormatting sqref="J22:AF22">
    <cfRule type="expression" dxfId="4602" priority="708" stopIfTrue="1">
      <formula>AND(WEEKDAY(J$5)=1)</formula>
    </cfRule>
  </conditionalFormatting>
  <conditionalFormatting sqref="K19:K21">
    <cfRule type="expression" dxfId="4601" priority="156" stopIfTrue="1">
      <formula>AND(WEEKDAY(K$5)=1)</formula>
    </cfRule>
  </conditionalFormatting>
  <conditionalFormatting sqref="K19:K22">
    <cfRule type="expression" dxfId="4600" priority="1201" stopIfTrue="1">
      <formula>AND(WEEKDAY(K$5)=1)</formula>
    </cfRule>
  </conditionalFormatting>
  <conditionalFormatting sqref="K20:K21">
    <cfRule type="expression" dxfId="4599" priority="155">
      <formula>AND(WEEKDAY(K$5)=1)</formula>
    </cfRule>
  </conditionalFormatting>
  <conditionalFormatting sqref="K17:N17">
    <cfRule type="expression" dxfId="4598" priority="1173" stopIfTrue="1">
      <formula>AND(WEEKDAY(K$5)=1)</formula>
    </cfRule>
  </conditionalFormatting>
  <conditionalFormatting sqref="L8 S8:Z8 AA8:AA9 J8:K11 I9 L9:W9">
    <cfRule type="expression" dxfId="4597" priority="4325" stopIfTrue="1">
      <formula>AND(WEEKDAY(I$5)=1)</formula>
    </cfRule>
  </conditionalFormatting>
  <conditionalFormatting sqref="L15">
    <cfRule type="expression" dxfId="4596" priority="484">
      <formula>AND(WEEKDAY(L$5)=1)</formula>
    </cfRule>
    <cfRule type="expression" dxfId="4595" priority="455" stopIfTrue="1">
      <formula>AND(WEEKDAY(L$5)=1)</formula>
    </cfRule>
  </conditionalFormatting>
  <conditionalFormatting sqref="L20">
    <cfRule type="expression" dxfId="4594" priority="130" stopIfTrue="1">
      <formula>AND(WEEKDAY(L$5)=1)</formula>
    </cfRule>
  </conditionalFormatting>
  <conditionalFormatting sqref="L20:L22">
    <cfRule type="expression" dxfId="4593" priority="129">
      <formula>AND(WEEKDAY(L$5)=1)</formula>
    </cfRule>
    <cfRule type="expression" dxfId="4592" priority="15" stopIfTrue="1">
      <formula>AND(WEEKDAY(L$5)=1)</formula>
    </cfRule>
  </conditionalFormatting>
  <conditionalFormatting sqref="L9:N9">
    <cfRule type="expression" dxfId="4591" priority="4094" stopIfTrue="1">
      <formula>AND(WEEKDAY(L$5)=1)</formula>
    </cfRule>
  </conditionalFormatting>
  <conditionalFormatting sqref="L10:N10 P10:X10 M12:S12 AA12 J13:M13 Q13:Q14 L11:Q11">
    <cfRule type="expression" dxfId="4590" priority="4330" stopIfTrue="1">
      <formula>AND(WEEKDAY(J$5)=1)</formula>
    </cfRule>
  </conditionalFormatting>
  <conditionalFormatting sqref="L9:P10">
    <cfRule type="expression" dxfId="4589" priority="4189" stopIfTrue="1">
      <formula>AND(WEEKDAY(L$5)=1)</formula>
    </cfRule>
  </conditionalFormatting>
  <conditionalFormatting sqref="L15:Q15">
    <cfRule type="expression" dxfId="4588" priority="485" stopIfTrue="1">
      <formula>AND(WEEKDAY(L$5)=1)</formula>
    </cfRule>
  </conditionalFormatting>
  <conditionalFormatting sqref="L15:AA15 L16:W16">
    <cfRule type="expression" dxfId="4587" priority="4385" stopIfTrue="1">
      <formula>AND(WEEKDAY(L$5)=1)</formula>
    </cfRule>
  </conditionalFormatting>
  <conditionalFormatting sqref="L11:AG11">
    <cfRule type="expression" dxfId="4586" priority="4161">
      <formula>AND(WEEKDAY(L$5)=1)</formula>
    </cfRule>
  </conditionalFormatting>
  <conditionalFormatting sqref="M20:M21 L22:Q22 J22:K23 L23:T23">
    <cfRule type="expression" dxfId="4585" priority="4366" stopIfTrue="1">
      <formula>AND(WEEKDAY(J$5)=1)</formula>
    </cfRule>
  </conditionalFormatting>
  <conditionalFormatting sqref="M15:N18">
    <cfRule type="expression" dxfId="4584" priority="599" stopIfTrue="1">
      <formula>AND(WEEKDAY(M$5)=1)</formula>
    </cfRule>
  </conditionalFormatting>
  <conditionalFormatting sqref="M8:Q8">
    <cfRule type="expression" dxfId="4583" priority="4124">
      <formula>AND(WEEKDAY(M$5)=1)</formula>
    </cfRule>
  </conditionalFormatting>
  <conditionalFormatting sqref="M11:Q12">
    <cfRule type="expression" dxfId="4582" priority="3015" stopIfTrue="1">
      <formula>AND(WEEKDAY(M$5)=1)</formula>
    </cfRule>
  </conditionalFormatting>
  <conditionalFormatting sqref="M19:Q22">
    <cfRule type="expression" dxfId="4581" priority="677" stopIfTrue="1">
      <formula>AND(WEEKDAY(M$5)=1)</formula>
    </cfRule>
  </conditionalFormatting>
  <conditionalFormatting sqref="M12:T12">
    <cfRule type="expression" dxfId="4580" priority="3093" stopIfTrue="1">
      <formula>AND(WEEKDAY(M$5)=1)</formula>
    </cfRule>
  </conditionalFormatting>
  <conditionalFormatting sqref="M20:W20 S21:W21 R22:W22">
    <cfRule type="expression" dxfId="4579" priority="4150" stopIfTrue="1">
      <formula>AND(WEEKDAY(M$5)=1)</formula>
    </cfRule>
  </conditionalFormatting>
  <conditionalFormatting sqref="M20:AB20 S21:X21">
    <cfRule type="expression" dxfId="4578" priority="282" stopIfTrue="1">
      <formula>AND(WEEKDAY(M$5)=1)</formula>
    </cfRule>
  </conditionalFormatting>
  <conditionalFormatting sqref="N18:N19">
    <cfRule type="expression" dxfId="4577" priority="4374" stopIfTrue="1">
      <formula>AND(WEEKDAY(N$5)=1)</formula>
    </cfRule>
  </conditionalFormatting>
  <conditionalFormatting sqref="N19:N25">
    <cfRule type="expression" dxfId="4576" priority="671" stopIfTrue="1">
      <formula>AND(WEEKDAY(N$5)=1)</formula>
    </cfRule>
  </conditionalFormatting>
  <conditionalFormatting sqref="N25">
    <cfRule type="expression" dxfId="4575" priority="149" stopIfTrue="1">
      <formula>AND(WEEKDAY(N$5)=1)</formula>
    </cfRule>
  </conditionalFormatting>
  <conditionalFormatting sqref="N20:T20 N21:Q21">
    <cfRule type="expression" dxfId="4574" priority="4392" stopIfTrue="1">
      <formula>AND(WEEKDAY(N$5)=1)</formula>
    </cfRule>
  </conditionalFormatting>
  <conditionalFormatting sqref="O10:O15">
    <cfRule type="expression" dxfId="4573" priority="603" stopIfTrue="1">
      <formula>AND(WEEKDAY(O$5)=1)</formula>
    </cfRule>
  </conditionalFormatting>
  <conditionalFormatting sqref="O13:O14">
    <cfRule type="expression" dxfId="4572" priority="4332" stopIfTrue="1">
      <formula>AND(WEEKDAY(O$5)=1)</formula>
    </cfRule>
  </conditionalFormatting>
  <conditionalFormatting sqref="O17:O18">
    <cfRule type="expression" dxfId="4571" priority="4355" stopIfTrue="1">
      <formula>AND(WEEKDAY(O$5)=1)</formula>
    </cfRule>
  </conditionalFormatting>
  <conditionalFormatting sqref="O17:Q18">
    <cfRule type="expression" dxfId="4570" priority="4235" stopIfTrue="1">
      <formula>AND(WEEKDAY(O$5)=1)</formula>
    </cfRule>
  </conditionalFormatting>
  <conditionalFormatting sqref="O20:Q24">
    <cfRule type="expression" dxfId="4569" priority="2802" stopIfTrue="1">
      <formula>AND(WEEKDAY(O$5)=1)</formula>
    </cfRule>
  </conditionalFormatting>
  <conditionalFormatting sqref="O25:AG25">
    <cfRule type="expression" dxfId="4568" priority="4399" stopIfTrue="1">
      <formula>AND(WEEKDAY(O$5)=1)</formula>
    </cfRule>
  </conditionalFormatting>
  <conditionalFormatting sqref="O25:AH25">
    <cfRule type="expression" dxfId="4567" priority="4398">
      <formula>AND(WEEKDAY(O$5)=1)</formula>
    </cfRule>
  </conditionalFormatting>
  <conditionalFormatting sqref="P14">
    <cfRule type="expression" dxfId="4566" priority="4345" stopIfTrue="1">
      <formula>AND(WEEKDAY(P$5)=1)</formula>
    </cfRule>
  </conditionalFormatting>
  <conditionalFormatting sqref="P11:Q15">
    <cfRule type="expression" dxfId="4565" priority="594" stopIfTrue="1">
      <formula>AND(WEEKDAY(P$5)=1)</formula>
    </cfRule>
  </conditionalFormatting>
  <conditionalFormatting sqref="P19:R19">
    <cfRule type="expression" dxfId="4564" priority="4335" stopIfTrue="1">
      <formula>AND(WEEKDAY(P$5)=1)</formula>
    </cfRule>
  </conditionalFormatting>
  <conditionalFormatting sqref="P22:S24">
    <cfRule type="expression" dxfId="4563" priority="4139" stopIfTrue="1">
      <formula>AND(WEEKDAY(P$5)=1)</formula>
    </cfRule>
  </conditionalFormatting>
  <conditionalFormatting sqref="Q15:Q19">
    <cfRule type="expression" dxfId="4562" priority="582" stopIfTrue="1">
      <formula>AND(WEEKDAY(Q$5)=1)</formula>
    </cfRule>
  </conditionalFormatting>
  <conditionalFormatting sqref="Q14:T14">
    <cfRule type="expression" dxfId="4561" priority="1887" stopIfTrue="1">
      <formula>AND(WEEKDAY(Q$5)=1)</formula>
    </cfRule>
  </conditionalFormatting>
  <conditionalFormatting sqref="R17">
    <cfRule type="expression" dxfId="4560" priority="454" stopIfTrue="1">
      <formula>AND(WEEKDAY(R$5)=1)</formula>
    </cfRule>
  </conditionalFormatting>
  <conditionalFormatting sqref="R16:S16">
    <cfRule type="expression" dxfId="4559" priority="1997" stopIfTrue="1">
      <formula>AND(WEEKDAY(R$5)=1)</formula>
    </cfRule>
  </conditionalFormatting>
  <conditionalFormatting sqref="R19:S20">
    <cfRule type="expression" dxfId="4558" priority="219" stopIfTrue="1">
      <formula>AND(WEEKDAY(R$5)=1)</formula>
    </cfRule>
  </conditionalFormatting>
  <conditionalFormatting sqref="R13:T13">
    <cfRule type="expression" dxfId="4557" priority="444" stopIfTrue="1">
      <formula>AND(WEEKDAY(R$5)=1)</formula>
    </cfRule>
    <cfRule type="expression" dxfId="4556" priority="440">
      <formula>AND(WEEKDAY(R$5)=1)</formula>
    </cfRule>
    <cfRule type="expression" dxfId="4555" priority="433" stopIfTrue="1">
      <formula>AND(WEEKDAY(R$5)=1)</formula>
    </cfRule>
    <cfRule type="expression" dxfId="4554" priority="441" stopIfTrue="1">
      <formula>AND(WEEKDAY(R$5)=1)</formula>
    </cfRule>
  </conditionalFormatting>
  <conditionalFormatting sqref="R13:T14">
    <cfRule type="expression" dxfId="4553" priority="199" stopIfTrue="1">
      <formula>AND(WEEKDAY(R$5)=1)</formula>
    </cfRule>
  </conditionalFormatting>
  <conditionalFormatting sqref="R14:T14">
    <cfRule type="expression" dxfId="4552" priority="4340" stopIfTrue="1">
      <formula>AND(WEEKDAY(R$5)=1)</formula>
    </cfRule>
  </conditionalFormatting>
  <conditionalFormatting sqref="R15:T15">
    <cfRule type="expression" dxfId="4551" priority="3527" stopIfTrue="1">
      <formula>AND(WEEKDAY(R$5)=1)</formula>
    </cfRule>
  </conditionalFormatting>
  <conditionalFormatting sqref="R17:T17">
    <cfRule type="expression" dxfId="4550" priority="449">
      <formula>AND(WEEKDAY(R$5)=1)</formula>
    </cfRule>
    <cfRule type="expression" dxfId="4549" priority="446" stopIfTrue="1">
      <formula>AND(WEEKDAY(R$5)=1)</formula>
    </cfRule>
  </conditionalFormatting>
  <conditionalFormatting sqref="R22:T23">
    <cfRule type="expression" dxfId="4548" priority="3868" stopIfTrue="1">
      <formula>AND(WEEKDAY(R$5)=1)</formula>
    </cfRule>
  </conditionalFormatting>
  <conditionalFormatting sqref="R14:U14">
    <cfRule type="expression" dxfId="4547" priority="157" stopIfTrue="1">
      <formula>AND(WEEKDAY(R$5)=1)</formula>
    </cfRule>
  </conditionalFormatting>
  <conditionalFormatting sqref="R19:Z19">
    <cfRule type="expression" dxfId="4546" priority="3877" stopIfTrue="1">
      <formula>AND(WEEKDAY(R$5)=1)</formula>
    </cfRule>
  </conditionalFormatting>
  <conditionalFormatting sqref="S18:T23">
    <cfRule type="expression" dxfId="4545" priority="3852" stopIfTrue="1">
      <formula>AND(WEEKDAY(S$5)=1)</formula>
    </cfRule>
  </conditionalFormatting>
  <conditionalFormatting sqref="S19:T21 R20">
    <cfRule type="expression" dxfId="4544" priority="218" stopIfTrue="1">
      <formula>AND(WEEKDAY(R$5)=1)</formula>
    </cfRule>
  </conditionalFormatting>
  <conditionalFormatting sqref="S19:U24">
    <cfRule type="expression" dxfId="4543" priority="283" stopIfTrue="1">
      <formula>AND(WEEKDAY(S$5)=1)</formula>
    </cfRule>
  </conditionalFormatting>
  <conditionalFormatting sqref="S18:W19">
    <cfRule type="expression" dxfId="4542" priority="4376" stopIfTrue="1">
      <formula>AND(WEEKDAY(S$5)=1)</formula>
    </cfRule>
  </conditionalFormatting>
  <conditionalFormatting sqref="S8:Z8 AG8:AH16 L9:X9 AC8:AF8 AA8:AB10 L12:AB12 D8:K16 D18:Q18 D19:G19 D20:I24 S18:Y18 L19:Y19 M20:AE20 S21:X21 M22:AF22 L23:Z24 L10:Y10 L16:AB16 J22:K24 L8 AF9:AF10 L13:Q13 L14:Y14 AC23:AE24 Z21:AE21 M15:AC15 M21:Q21 U13:Y13">
    <cfRule type="expression" dxfId="4541" priority="4324">
      <formula>AND(WEEKDAY(D$5)=1)</formula>
    </cfRule>
  </conditionalFormatting>
  <conditionalFormatting sqref="T13">
    <cfRule type="expression" dxfId="4540" priority="432">
      <formula>AND(WEEKDAY(T$5)=1)</formula>
    </cfRule>
  </conditionalFormatting>
  <conditionalFormatting sqref="T13:T14">
    <cfRule type="expression" dxfId="4539" priority="443">
      <formula>AND(WEEKDAY(T$5)=1)</formula>
    </cfRule>
  </conditionalFormatting>
  <conditionalFormatting sqref="T14:T15">
    <cfRule type="expression" dxfId="4538" priority="1982">
      <formula>AND(WEEKDAY(T$5)=1)</formula>
    </cfRule>
  </conditionalFormatting>
  <conditionalFormatting sqref="T14:T16">
    <cfRule type="expression" dxfId="4537" priority="1988" stopIfTrue="1">
      <formula>AND(WEEKDAY(T$5)=1)</formula>
    </cfRule>
  </conditionalFormatting>
  <conditionalFormatting sqref="T18:T24">
    <cfRule type="expression" dxfId="4536" priority="4064" stopIfTrue="1">
      <formula>AND(WEEKDAY(T$5)=1)</formula>
    </cfRule>
  </conditionalFormatting>
  <conditionalFormatting sqref="T19:T21">
    <cfRule type="expression" dxfId="4535" priority="281">
      <formula>AND(WEEKDAY(T$5)=1)</formula>
    </cfRule>
  </conditionalFormatting>
  <conditionalFormatting sqref="T20:T21">
    <cfRule type="expression" dxfId="4534" priority="217">
      <formula>AND(WEEKDAY(T$5)=1)</formula>
    </cfRule>
  </conditionalFormatting>
  <conditionalFormatting sqref="T10:AD10">
    <cfRule type="expression" dxfId="4533" priority="3834" stopIfTrue="1">
      <formula>AND(WEEKDAY(T$5)=1)</formula>
    </cfRule>
  </conditionalFormatting>
  <conditionalFormatting sqref="U8">
    <cfRule type="expression" dxfId="4532" priority="4313" stopIfTrue="1">
      <formula>AND(WEEKDAY(U$5)=1)</formula>
    </cfRule>
  </conditionalFormatting>
  <conditionalFormatting sqref="U12">
    <cfRule type="expression" dxfId="4531" priority="4333" stopIfTrue="1">
      <formula>AND(WEEKDAY(U$5)=1)</formula>
    </cfRule>
  </conditionalFormatting>
  <conditionalFormatting sqref="U14:U15">
    <cfRule type="expression" dxfId="4530" priority="4342" stopIfTrue="1">
      <formula>AND(WEEKDAY(U$5)=1)</formula>
    </cfRule>
  </conditionalFormatting>
  <conditionalFormatting sqref="U11:W13">
    <cfRule type="expression" dxfId="4529" priority="332" stopIfTrue="1">
      <formula>AND(WEEKDAY(U$5)=1)</formula>
    </cfRule>
  </conditionalFormatting>
  <conditionalFormatting sqref="U17:W17 R19:T20 S21:T21 R22:T23 P17:Q17">
    <cfRule type="expression" dxfId="4528" priority="4387" stopIfTrue="1">
      <formula>AND(WEEKDAY(P$5)=1)</formula>
    </cfRule>
  </conditionalFormatting>
  <conditionalFormatting sqref="U17:W23">
    <cfRule type="expression" dxfId="4527" priority="4219" stopIfTrue="1">
      <formula>AND(WEEKDAY(U$5)=1)</formula>
    </cfRule>
  </conditionalFormatting>
  <conditionalFormatting sqref="U20:W23">
    <cfRule type="expression" dxfId="4526" priority="3863" stopIfTrue="1">
      <formula>AND(WEEKDAY(U$5)=1)</formula>
    </cfRule>
  </conditionalFormatting>
  <conditionalFormatting sqref="U9:X9">
    <cfRule type="expression" dxfId="4525" priority="3928" stopIfTrue="1">
      <formula>AND(WEEKDAY(U$5)=1)</formula>
    </cfRule>
  </conditionalFormatting>
  <conditionalFormatting sqref="U13:Y13">
    <cfRule type="expression" dxfId="4524" priority="2801" stopIfTrue="1">
      <formula>AND(WEEKDAY(U$5)=1)</formula>
    </cfRule>
  </conditionalFormatting>
  <conditionalFormatting sqref="V15">
    <cfRule type="expression" dxfId="4523" priority="2361" stopIfTrue="1">
      <formula>AND(WEEKDAY(V$5)=1)</formula>
    </cfRule>
  </conditionalFormatting>
  <conditionalFormatting sqref="V20:W22 V23:Z24 D19:D24">
    <cfRule type="expression" dxfId="4522" priority="4152">
      <formula>AND(WEEKDAY(D$5)=1)</formula>
    </cfRule>
  </conditionalFormatting>
  <conditionalFormatting sqref="V14:Y14 I16 V8:Z8 AA8:AA9 AE17:AF17 D17:G17 U16:W17 AF18 AD23:AE23 AD20:AE21 T15:T16">
    <cfRule type="expression" dxfId="4521" priority="4370">
      <formula>AND(WEEKDAY(D$5)=1)</formula>
    </cfRule>
  </conditionalFormatting>
  <conditionalFormatting sqref="V14:Y14">
    <cfRule type="expression" dxfId="4520" priority="4365" stopIfTrue="1">
      <formula>AND(WEEKDAY(V$5)=1)</formula>
    </cfRule>
  </conditionalFormatting>
  <conditionalFormatting sqref="V23:AB24">
    <cfRule type="expression" dxfId="4519" priority="3914">
      <formula>AND(WEEKDAY(V$5)=1)</formula>
    </cfRule>
  </conditionalFormatting>
  <conditionalFormatting sqref="X11">
    <cfRule type="expression" dxfId="4518" priority="2789" stopIfTrue="1">
      <formula>AND(WEEKDAY(X$5)=1)</formula>
    </cfRule>
  </conditionalFormatting>
  <conditionalFormatting sqref="X20:X22">
    <cfRule type="expression" dxfId="4517" priority="2761" stopIfTrue="1">
      <formula>AND(WEEKDAY(X$5)=1)</formula>
    </cfRule>
  </conditionalFormatting>
  <conditionalFormatting sqref="X13:Y13">
    <cfRule type="expression" dxfId="4516" priority="2800">
      <formula>AND(WEEKDAY(X$5)=1)</formula>
    </cfRule>
  </conditionalFormatting>
  <conditionalFormatting sqref="X13:Z13">
    <cfRule type="expression" dxfId="4515" priority="2792" stopIfTrue="1">
      <formula>AND(WEEKDAY(X$5)=1)</formula>
    </cfRule>
  </conditionalFormatting>
  <conditionalFormatting sqref="X17:Z17">
    <cfRule type="expression" dxfId="4514" priority="2762" stopIfTrue="1">
      <formula>AND(WEEKDAY(X$5)=1)</formula>
    </cfRule>
    <cfRule type="expression" dxfId="4513" priority="2771">
      <formula>AND(WEEKDAY(X$5)=1)</formula>
    </cfRule>
    <cfRule type="expression" dxfId="4512" priority="2773">
      <formula>AND(WEEKDAY(X$5)=1)</formula>
    </cfRule>
    <cfRule type="expression" dxfId="4511" priority="2776" stopIfTrue="1">
      <formula>AND(WEEKDAY(X$5)=1)</formula>
    </cfRule>
    <cfRule type="expression" dxfId="4510" priority="2772" stopIfTrue="1">
      <formula>AND(WEEKDAY(X$5)=1)</formula>
    </cfRule>
  </conditionalFormatting>
  <conditionalFormatting sqref="X23:Z24 X18:Y19">
    <cfRule type="expression" dxfId="4509" priority="4207" stopIfTrue="1">
      <formula>AND(WEEKDAY(X$5)=1)</formula>
    </cfRule>
  </conditionalFormatting>
  <conditionalFormatting sqref="X11:AA11">
    <cfRule type="expression" dxfId="4508" priority="2788">
      <formula>AND(WEEKDAY(X$5)=1)</formula>
    </cfRule>
  </conditionalFormatting>
  <conditionalFormatting sqref="X20:AA20 Z21:AA21 X22:AA22 X21">
    <cfRule type="expression" dxfId="4507" priority="2760">
      <formula>AND(WEEKDAY(X$5)=1)</formula>
    </cfRule>
  </conditionalFormatting>
  <conditionalFormatting sqref="X16:AB16">
    <cfRule type="expression" dxfId="4506" priority="4174" stopIfTrue="1">
      <formula>AND(WEEKDAY(X$5)=1)</formula>
    </cfRule>
  </conditionalFormatting>
  <conditionalFormatting sqref="X17:AB17">
    <cfRule type="expression" dxfId="4505" priority="2767" stopIfTrue="1">
      <formula>AND(WEEKDAY(X$5)=1)</formula>
    </cfRule>
  </conditionalFormatting>
  <conditionalFormatting sqref="X11:AE11">
    <cfRule type="expression" dxfId="4504" priority="373" stopIfTrue="1">
      <formula>AND(WEEKDAY(X$5)=1)</formula>
    </cfRule>
  </conditionalFormatting>
  <conditionalFormatting sqref="X12:AF12">
    <cfRule type="expression" dxfId="4503" priority="4282" stopIfTrue="1">
      <formula>AND(WEEKDAY(X$5)=1)</formula>
    </cfRule>
  </conditionalFormatting>
  <conditionalFormatting sqref="Y16:Z16 AC12:AF19 AG18:AG19 U17:Z17 G18 U18:Y18">
    <cfRule type="expression" dxfId="4502" priority="4173">
      <formula>AND(WEEKDAY(G$5)=1)</formula>
    </cfRule>
  </conditionalFormatting>
  <conditionalFormatting sqref="Y17:Z17">
    <cfRule type="expression" dxfId="4501" priority="2775">
      <formula>AND(WEEKDAY(Y$5)=1)</formula>
    </cfRule>
    <cfRule type="expression" dxfId="4500" priority="2774" stopIfTrue="1">
      <formula>AND(WEEKDAY(Y$5)=1)</formula>
    </cfRule>
  </conditionalFormatting>
  <conditionalFormatting sqref="Y23:Z23">
    <cfRule type="expression" dxfId="4499" priority="3859">
      <formula>AND(WEEKDAY(Y$5)=1)</formula>
    </cfRule>
    <cfRule type="expression" dxfId="4498" priority="4187">
      <formula>AND(WEEKDAY(Y$5)=1)</formula>
    </cfRule>
    <cfRule type="expression" dxfId="4497" priority="4186" stopIfTrue="1">
      <formula>AND(WEEKDAY(Y$5)=1)</formula>
    </cfRule>
  </conditionalFormatting>
  <conditionalFormatting sqref="Y23:Z24">
    <cfRule type="expression" dxfId="4496" priority="3858" stopIfTrue="1">
      <formula>AND(WEEKDAY(Y$5)=1)</formula>
    </cfRule>
  </conditionalFormatting>
  <conditionalFormatting sqref="Y24:Z24">
    <cfRule type="expression" dxfId="4495" priority="3899">
      <formula>AND(WEEKDAY(Y$5)=1)</formula>
    </cfRule>
  </conditionalFormatting>
  <conditionalFormatting sqref="Y14:AA14">
    <cfRule type="expression" dxfId="4494" priority="1427" stopIfTrue="1">
      <formula>AND(WEEKDAY(Y$5)=1)</formula>
    </cfRule>
  </conditionalFormatting>
  <conditionalFormatting sqref="Y16:AB16">
    <cfRule type="expression" dxfId="4493" priority="4171" stopIfTrue="1">
      <formula>AND(WEEKDAY(Y$5)=1)</formula>
    </cfRule>
  </conditionalFormatting>
  <conditionalFormatting sqref="Y17:AB17">
    <cfRule type="expression" dxfId="4492" priority="2765">
      <formula>AND(WEEKDAY(Y$5)=1)</formula>
    </cfRule>
  </conditionalFormatting>
  <conditionalFormatting sqref="Y19:AB19">
    <cfRule type="expression" dxfId="4491" priority="3880">
      <formula>AND(WEEKDAY(Y$5)=1)</formula>
    </cfRule>
  </conditionalFormatting>
  <conditionalFormatting sqref="Z9">
    <cfRule type="expression" dxfId="4490" priority="3838" stopIfTrue="1">
      <formula>AND(WEEKDAY(Z$5)=1)</formula>
    </cfRule>
    <cfRule type="expression" dxfId="4489" priority="3839">
      <formula>AND(WEEKDAY(Z$5)=1)</formula>
    </cfRule>
  </conditionalFormatting>
  <conditionalFormatting sqref="Z9:Z10">
    <cfRule type="expression" dxfId="4488" priority="3836">
      <formula>AND(WEEKDAY(Z$5)=1)</formula>
    </cfRule>
  </conditionalFormatting>
  <conditionalFormatting sqref="Z13">
    <cfRule type="expression" dxfId="4487" priority="2791">
      <formula>AND(WEEKDAY(Z$5)=1)</formula>
    </cfRule>
    <cfRule type="expression" dxfId="4486" priority="2790" stopIfTrue="1">
      <formula>AND(WEEKDAY(Z$5)=1)</formula>
    </cfRule>
  </conditionalFormatting>
  <conditionalFormatting sqref="Z13:Z14">
    <cfRule type="expression" dxfId="4485" priority="2794">
      <formula>AND(WEEKDAY(Z$5)=1)</formula>
    </cfRule>
  </conditionalFormatting>
  <conditionalFormatting sqref="Z18:Z19">
    <cfRule type="expression" dxfId="4484" priority="4091" stopIfTrue="1">
      <formula>AND(WEEKDAY(Z$5)=1)</formula>
    </cfRule>
    <cfRule type="expression" dxfId="4483" priority="4090">
      <formula>AND(WEEKDAY(Z$5)=1)</formula>
    </cfRule>
    <cfRule type="expression" dxfId="4482" priority="4089" stopIfTrue="1">
      <formula>AND(WEEKDAY(Z$5)=1)</formula>
    </cfRule>
  </conditionalFormatting>
  <conditionalFormatting sqref="Z19">
    <cfRule type="expression" dxfId="4481" priority="3782" stopIfTrue="1">
      <formula>AND(WEEKDAY(AA$5)=1)</formula>
    </cfRule>
    <cfRule type="expression" dxfId="4480" priority="4430" stopIfTrue="1">
      <formula>AND(WEEKDAY(AA$5)=1)</formula>
    </cfRule>
    <cfRule type="expression" dxfId="4479" priority="4428">
      <formula>AND(WEEKDAY(AA$5)=1)</formula>
    </cfRule>
  </conditionalFormatting>
  <conditionalFormatting sqref="Z18:AB19">
    <cfRule type="expression" dxfId="4478" priority="4093">
      <formula>AND(WEEKDAY(Z$5)=1)</formula>
    </cfRule>
  </conditionalFormatting>
  <conditionalFormatting sqref="Z20:AB22">
    <cfRule type="expression" dxfId="4477" priority="2754" stopIfTrue="1">
      <formula>AND(WEEKDAY(Z$5)=1)</formula>
    </cfRule>
  </conditionalFormatting>
  <conditionalFormatting sqref="AA13">
    <cfRule type="expression" dxfId="4476" priority="1439">
      <formula>AND(WEEKDAY(AA$5)=1)</formula>
    </cfRule>
  </conditionalFormatting>
  <conditionalFormatting sqref="AA14">
    <cfRule type="expression" dxfId="4475" priority="1432">
      <formula>AND(WEEKDAY(AA$5)=1)</formula>
    </cfRule>
  </conditionalFormatting>
  <conditionalFormatting sqref="AA19">
    <cfRule type="expression" dxfId="4474" priority="1405" stopIfTrue="1">
      <formula>AND(WEEKDAY(AA$5)=1)</formula>
    </cfRule>
  </conditionalFormatting>
  <conditionalFormatting sqref="AA13:AB14">
    <cfRule type="expression" dxfId="4473" priority="1434" stopIfTrue="1">
      <formula>AND(WEEKDAY(AA$5)=1)</formula>
    </cfRule>
  </conditionalFormatting>
  <conditionalFormatting sqref="AA18:AB19">
    <cfRule type="expression" dxfId="4472" priority="4265" stopIfTrue="1">
      <formula>AND(WEEKDAY(AA$5)=1)</formula>
    </cfRule>
  </conditionalFormatting>
  <conditionalFormatting sqref="AA23:AE24 AA19:AB19">
    <cfRule type="expression" dxfId="4471" priority="3915" stopIfTrue="1">
      <formula>AND(WEEKDAY(AA$5)=1)</formula>
    </cfRule>
  </conditionalFormatting>
  <conditionalFormatting sqref="AB9:AB11">
    <cfRule type="expression" dxfId="4470" priority="2783" stopIfTrue="1">
      <formula>AND(WEEKDAY(AB$5)=1)</formula>
    </cfRule>
  </conditionalFormatting>
  <conditionalFormatting sqref="AB13:AB14">
    <cfRule type="expression" dxfId="4469" priority="3846">
      <formula>AND(WEEKDAY(AB$5)=1)</formula>
    </cfRule>
  </conditionalFormatting>
  <conditionalFormatting sqref="AB16">
    <cfRule type="expression" dxfId="4468" priority="4359" stopIfTrue="1">
      <formula>AND(WEEKDAY(AB$5)=1)</formula>
    </cfRule>
  </conditionalFormatting>
  <conditionalFormatting sqref="AB18:AD18">
    <cfRule type="expression" dxfId="4467" priority="4082" stopIfTrue="1">
      <formula>AND(WEEKDAY(AB$5)=1)</formula>
    </cfRule>
  </conditionalFormatting>
  <conditionalFormatting sqref="AB18:AF18">
    <cfRule type="expression" dxfId="4466" priority="1408" stopIfTrue="1">
      <formula>AND(WEEKDAY(AB$5)=1)</formula>
    </cfRule>
  </conditionalFormatting>
  <conditionalFormatting sqref="AB8:AG8">
    <cfRule type="expression" dxfId="4465" priority="4292" stopIfTrue="1">
      <formula>AND(WEEKDAY(AB$5)=1)</formula>
    </cfRule>
  </conditionalFormatting>
  <conditionalFormatting sqref="AC9">
    <cfRule type="expression" dxfId="4464" priority="4075" stopIfTrue="1">
      <formula>AND(WEEKDAY(AC$5)=1)</formula>
    </cfRule>
  </conditionalFormatting>
  <conditionalFormatting sqref="AC11:AC12">
    <cfRule type="expression" dxfId="4463" priority="362">
      <formula>AND(WEEKDAY(AC$5)=1)</formula>
    </cfRule>
  </conditionalFormatting>
  <conditionalFormatting sqref="AC16:AC18">
    <cfRule type="expression" dxfId="4462" priority="4230" stopIfTrue="1">
      <formula>AND(WEEKDAY(AC$5)=1)</formula>
    </cfRule>
  </conditionalFormatting>
  <conditionalFormatting sqref="AC17:AC18">
    <cfRule type="expression" dxfId="4461" priority="1409" stopIfTrue="1">
      <formula>AND(WEEKDAY(AC$5)=1)</formula>
    </cfRule>
    <cfRule type="expression" dxfId="4460" priority="1418">
      <formula>AND(WEEKDAY(AC$5)=1)</formula>
    </cfRule>
    <cfRule type="expression" dxfId="4459" priority="4106" stopIfTrue="1">
      <formula>AND(WEEKDAY(AC$5)=1)</formula>
    </cfRule>
  </conditionalFormatting>
  <conditionalFormatting sqref="AC9:AD9">
    <cfRule type="expression" dxfId="4458" priority="4076">
      <formula>AND(WEEKDAY(AC$5)=1)</formula>
    </cfRule>
    <cfRule type="expression" dxfId="4457" priority="4077" stopIfTrue="1">
      <formula>AND(WEEKDAY(AC$5)=1)</formula>
    </cfRule>
  </conditionalFormatting>
  <conditionalFormatting sqref="AC9:AD10">
    <cfRule type="expression" dxfId="4456" priority="4078">
      <formula>AND(WEEKDAY(AC$5)=1)</formula>
    </cfRule>
  </conditionalFormatting>
  <conditionalFormatting sqref="AC14:AD14">
    <cfRule type="expression" dxfId="4455" priority="4169">
      <formula>AND(WEEKDAY(AC$5)=1)</formula>
    </cfRule>
  </conditionalFormatting>
  <conditionalFormatting sqref="AC16:AD17">
    <cfRule type="expression" dxfId="4454" priority="4231" stopIfTrue="1">
      <formula>AND(WEEKDAY(AC$5)=1)</formula>
    </cfRule>
  </conditionalFormatting>
  <conditionalFormatting sqref="AC11:AE12">
    <cfRule type="expression" dxfId="4453" priority="359" stopIfTrue="1">
      <formula>AND(WEEKDAY(AC$5)=1)</formula>
    </cfRule>
  </conditionalFormatting>
  <conditionalFormatting sqref="AC12:AE12">
    <cfRule type="expression" dxfId="4452" priority="352" stopIfTrue="1">
      <formula>AND(WEEKDAY(AC$5)=1)</formula>
    </cfRule>
  </conditionalFormatting>
  <conditionalFormatting sqref="AC17:AE17 F18:G18 S18:Y18 AB18:AE18 D5:AH7">
    <cfRule type="expression" dxfId="4451" priority="4393" stopIfTrue="1">
      <formula>AND(WEEKDAY(D$5)=1)</formula>
    </cfRule>
  </conditionalFormatting>
  <conditionalFormatting sqref="AC17:AF17">
    <cfRule type="expression" dxfId="4450" priority="1419" stopIfTrue="1">
      <formula>AND(WEEKDAY(AC$5)=1)</formula>
    </cfRule>
  </conditionalFormatting>
  <conditionalFormatting sqref="AC19:AF19">
    <cfRule type="expression" dxfId="4449" priority="355" stopIfTrue="1">
      <formula>AND(WEEKDAY(AC$5)=1)</formula>
    </cfRule>
  </conditionalFormatting>
  <conditionalFormatting sqref="AC20:AF21 AF23:AF24">
    <cfRule type="expression" dxfId="4448" priority="3913" stopIfTrue="1">
      <formula>AND(WEEKDAY(AC$5)=1)</formula>
    </cfRule>
  </conditionalFormatting>
  <conditionalFormatting sqref="AC13:AG13">
    <cfRule type="expression" dxfId="4447" priority="4221" stopIfTrue="1">
      <formula>AND(WEEKDAY(AC$5)=1)</formula>
    </cfRule>
  </conditionalFormatting>
  <conditionalFormatting sqref="AC14:AG14">
    <cfRule type="expression" dxfId="4446" priority="4159" stopIfTrue="1">
      <formula>AND(WEEKDAY(AC$5)=1)</formula>
    </cfRule>
    <cfRule type="expression" dxfId="4445" priority="4352" stopIfTrue="1">
      <formula>AND(WEEKDAY(AC$5)=1)</formula>
    </cfRule>
  </conditionalFormatting>
  <conditionalFormatting sqref="AD15">
    <cfRule type="expression" dxfId="4444" priority="4356" stopIfTrue="1">
      <formula>AND(WEEKDAY(AD$5)=1)</formula>
    </cfRule>
  </conditionalFormatting>
  <conditionalFormatting sqref="AD17:AD18 E8">
    <cfRule type="expression" dxfId="4443" priority="4224" stopIfTrue="1">
      <formula>AND(WEEKDAY(E$5)=1)</formula>
    </cfRule>
  </conditionalFormatting>
  <conditionalFormatting sqref="AD11:AE11">
    <cfRule type="expression" dxfId="4442" priority="375">
      <formula>AND(WEEKDAY(AD$5)=1)</formula>
    </cfRule>
  </conditionalFormatting>
  <conditionalFormatting sqref="AD12:AE12">
    <cfRule type="expression" dxfId="4441" priority="354">
      <formula>AND(WEEKDAY(AD$5)=1)</formula>
    </cfRule>
  </conditionalFormatting>
  <conditionalFormatting sqref="AD17:AF17">
    <cfRule type="expression" dxfId="4440" priority="4249" stopIfTrue="1">
      <formula>AND(WEEKDAY(AD$5)=1)</formula>
    </cfRule>
  </conditionalFormatting>
  <conditionalFormatting sqref="AD20:AF21 AD23:AF24">
    <cfRule type="expression" dxfId="4439" priority="3867">
      <formula>AND(WEEKDAY(AD$5)=1)</formula>
    </cfRule>
  </conditionalFormatting>
  <conditionalFormatting sqref="AE9">
    <cfRule type="expression" dxfId="4438" priority="3922">
      <formula>AND(WEEKDAY(AE$5)=1)</formula>
    </cfRule>
    <cfRule type="expression" dxfId="4437" priority="3925">
      <formula>AND(WEEKDAY(AE$5)=1)</formula>
    </cfRule>
    <cfRule type="expression" dxfId="4436" priority="3924" stopIfTrue="1">
      <formula>AND(WEEKDAY(AE$5)=1)</formula>
    </cfRule>
  </conditionalFormatting>
  <conditionalFormatting sqref="AE9:AE10">
    <cfRule type="expression" dxfId="4435" priority="3919" stopIfTrue="1">
      <formula>AND(WEEKDAY(AE$5)=1)</formula>
    </cfRule>
  </conditionalFormatting>
  <conditionalFormatting sqref="AE10">
    <cfRule type="expression" dxfId="4434" priority="3918">
      <formula>AND(WEEKDAY(AE$5)=1)</formula>
    </cfRule>
  </conditionalFormatting>
  <conditionalFormatting sqref="AE17:AE18">
    <cfRule type="expression" dxfId="4433" priority="1411" stopIfTrue="1">
      <formula>AND(WEEKDAY(AE$5)=1)</formula>
    </cfRule>
  </conditionalFormatting>
  <conditionalFormatting sqref="AE9:AG9">
    <cfRule type="expression" dxfId="4432" priority="3927">
      <formula>AND(WEEKDAY(AE$5)=1)</formula>
    </cfRule>
  </conditionalFormatting>
  <conditionalFormatting sqref="AE14:AG14">
    <cfRule type="expression" dxfId="4431" priority="4158">
      <formula>AND(WEEKDAY(AE$5)=1)</formula>
    </cfRule>
  </conditionalFormatting>
  <conditionalFormatting sqref="AE9:AH9">
    <cfRule type="expression" dxfId="4430" priority="3926" stopIfTrue="1">
      <formula>AND(WEEKDAY(AE$5)=1)</formula>
    </cfRule>
  </conditionalFormatting>
  <conditionalFormatting sqref="AE14:AH14">
    <cfRule type="expression" dxfId="4429" priority="4154" stopIfTrue="1">
      <formula>AND(WEEKDAY(AE$5)=1)</formula>
    </cfRule>
  </conditionalFormatting>
  <conditionalFormatting sqref="AF10:AF12">
    <cfRule type="expression" dxfId="4428" priority="358" stopIfTrue="1">
      <formula>AND(WEEKDAY(AF$5)=1)</formula>
    </cfRule>
  </conditionalFormatting>
  <conditionalFormatting sqref="AF11:AF12">
    <cfRule type="expression" dxfId="4427" priority="357">
      <formula>AND(WEEKDAY(AF$5)=1)</formula>
    </cfRule>
  </conditionalFormatting>
  <conditionalFormatting sqref="AF17">
    <cfRule type="expression" dxfId="4426" priority="1415" stopIfTrue="1">
      <formula>AND(WEEKDAY(AF$5)=1)</formula>
    </cfRule>
    <cfRule type="expression" dxfId="4425" priority="1413" stopIfTrue="1">
      <formula>AND(WEEKDAY(AF$5)=1)</formula>
    </cfRule>
    <cfRule type="expression" dxfId="4424" priority="1412">
      <formula>AND(WEEKDAY(AF$5)=1)</formula>
    </cfRule>
  </conditionalFormatting>
  <conditionalFormatting sqref="AF9:AG9">
    <cfRule type="expression" dxfId="4423" priority="4053" stopIfTrue="1">
      <formula>AND(WEEKDAY(AF$5)=1)</formula>
    </cfRule>
    <cfRule type="expression" dxfId="4422" priority="4052">
      <formula>AND(WEEKDAY(AF$5)=1)</formula>
    </cfRule>
    <cfRule type="expression" dxfId="4421" priority="4051" stopIfTrue="1">
      <formula>AND(WEEKDAY(AF$5)=1)</formula>
    </cfRule>
  </conditionalFormatting>
  <conditionalFormatting sqref="AF18:AG18">
    <cfRule type="expression" dxfId="4420" priority="4056">
      <formula>AND(WEEKDAY(AF$5)=1)</formula>
    </cfRule>
    <cfRule type="expression" dxfId="4419" priority="4057" stopIfTrue="1">
      <formula>AND(WEEKDAY(AF$5)=1)</formula>
    </cfRule>
    <cfRule type="expression" dxfId="4418" priority="4055" stopIfTrue="1">
      <formula>AND(WEEKDAY(AF$5)=1)</formula>
    </cfRule>
    <cfRule type="expression" dxfId="4417" priority="4054">
      <formula>AND(WEEKDAY(AF$5)=1)</formula>
    </cfRule>
  </conditionalFormatting>
  <conditionalFormatting sqref="AF17:AH17">
    <cfRule type="expression" dxfId="4416" priority="1414">
      <formula>AND(WEEKDAY(AF$5)=1)</formula>
    </cfRule>
  </conditionalFormatting>
  <conditionalFormatting sqref="AG10:AG12 T8:T9">
    <cfRule type="expression" dxfId="4415" priority="4323" stopIfTrue="1">
      <formula>AND(WEEKDAY(T$5)=1)</formula>
    </cfRule>
  </conditionalFormatting>
  <conditionalFormatting sqref="AG11">
    <cfRule type="expression" dxfId="4414" priority="4160" stopIfTrue="1">
      <formula>AND(WEEKDAY(AG$5)=1)</formula>
    </cfRule>
    <cfRule type="expression" dxfId="4413" priority="4061">
      <formula>AND(WEEKDAY(AG$5)=1)</formula>
    </cfRule>
  </conditionalFormatting>
  <conditionalFormatting sqref="AG19:AG24">
    <cfRule type="expression" dxfId="4412" priority="3910">
      <formula>AND(WEEKDAY(AG$5)=1)</formula>
    </cfRule>
    <cfRule type="expression" dxfId="4411" priority="3911" stopIfTrue="1">
      <formula>AND(WEEKDAY(AG$5)=1)</formula>
    </cfRule>
  </conditionalFormatting>
  <conditionalFormatting sqref="AG11:AH11">
    <cfRule type="expression" dxfId="4410" priority="4058" stopIfTrue="1">
      <formula>AND(WEEKDAY(AG$5)=1)</formula>
    </cfRule>
  </conditionalFormatting>
  <conditionalFormatting sqref="AH18:AH24">
    <cfRule type="expression" dxfId="4409" priority="4155">
      <formula>AND(WEEKDAY(AH$5)=1)</formula>
    </cfRule>
  </conditionalFormatting>
  <conditionalFormatting sqref="AH19:AH26">
    <cfRule type="expression" dxfId="4408" priority="4153" stopIfTrue="1">
      <formula>AND(WEEKDAY(AH$5)=1)</formula>
    </cfRule>
  </conditionalFormatting>
  <conditionalFormatting sqref="AI8:AK25 AN8:AN26">
    <cfRule type="cellIs" dxfId="4407" priority="4427" stopIfTrue="1" operator="equal">
      <formula>0</formula>
    </cfRule>
  </conditionalFormatting>
  <dataValidations count="2">
    <dataValidation type="list" allowBlank="1" showInputMessage="1" showErrorMessage="1" sqref="Y8 Y12:Z12 E25:AC25 R9:R17 R19:R20 R22:R24 Y10:Y11 Y13:Y20 Y22:Y24 Z13:Z16 AC23:AC24 AD23:AD25 AC8:AD22 D8:Q24 Z8:AB11 S8:X24 AA12:AB16 AE8:AH25 Z17:AB24" xr:uid="{00000000-0002-0000-4E00-000000000000}">
      <formula1>"ヤ,2早,3早,2オ,3オ,2－,3－,－,日,有,2,3,事,ﾍﾙ,ｹｱ,6:00,6:30,7:00,8:30,8:00,10:00,研"</formula1>
    </dataValidation>
    <dataValidation type="list" allowBlank="1" showInputMessage="1" showErrorMessage="1" sqref="AH26" xr:uid="{00000000-0002-0000-4E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V45"/>
  <sheetViews>
    <sheetView workbookViewId="0">
      <selection activeCell="M33" sqref="M3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5">
      <c r="A1" s="2">
        <v>2023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4">
      <c r="A2" s="1243" t="s">
        <v>3</v>
      </c>
      <c r="B2" s="1243"/>
      <c r="C2" s="1243"/>
      <c r="D2" s="4">
        <v>11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4">
      <c r="A3" s="3"/>
      <c r="B3" s="3"/>
      <c r="C3" s="3"/>
      <c r="D3" s="7"/>
      <c r="E3" s="7"/>
      <c r="F3" s="7"/>
      <c r="G3" s="8"/>
      <c r="H3" s="9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225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45231</v>
      </c>
      <c r="E5" s="11">
        <f>DATE($A$1,$D$2,2)</f>
        <v>45232</v>
      </c>
      <c r="F5" s="11">
        <f>DATE($A$1,$D$2,3)</f>
        <v>45233</v>
      </c>
      <c r="G5" s="11">
        <f>DATE($A$1,$D$2,4)</f>
        <v>45234</v>
      </c>
      <c r="H5" s="11">
        <f>DATE($A$1,$D$2,5)</f>
        <v>45235</v>
      </c>
      <c r="I5" s="11">
        <f>DATE($A$1,$D$2,6)</f>
        <v>45236</v>
      </c>
      <c r="J5" s="11">
        <f>DATE($A$1,$D$2,7)</f>
        <v>45237</v>
      </c>
      <c r="K5" s="11">
        <f>DATE($A$1,$D$2,8)</f>
        <v>45238</v>
      </c>
      <c r="L5" s="11">
        <f>DATE($A$1,$D$2,9)</f>
        <v>45239</v>
      </c>
      <c r="M5" s="11">
        <f>DATE($A$1,$D$2,10)</f>
        <v>45240</v>
      </c>
      <c r="N5" s="56">
        <f>DATE($A$1,$D$2,11)</f>
        <v>45241</v>
      </c>
      <c r="O5" s="11">
        <f>DATE($A$1,$D$2,12)</f>
        <v>45242</v>
      </c>
      <c r="P5" s="11">
        <f>DATE($A$1,$D$2,13)</f>
        <v>45243</v>
      </c>
      <c r="Q5" s="11">
        <f>DATE($A$1,$D$2,14)</f>
        <v>45244</v>
      </c>
      <c r="R5" s="11">
        <f>DATE($A$1,$D$2,15)</f>
        <v>45245</v>
      </c>
      <c r="S5" s="11">
        <f>DATE($A$1,$D$2,16)</f>
        <v>45246</v>
      </c>
      <c r="T5" s="11">
        <f>DATE($A$1,$D$2,17)</f>
        <v>45247</v>
      </c>
      <c r="U5" s="11">
        <f>DATE($A$1,$D$2,18)</f>
        <v>45248</v>
      </c>
      <c r="V5" s="11">
        <f>DATE($A$1,$D$2,19)</f>
        <v>45249</v>
      </c>
      <c r="W5" s="11">
        <f>DATE($A$1,$D$2,20)</f>
        <v>45250</v>
      </c>
      <c r="X5" s="11">
        <f>DATE($A$1,$D$2,21)</f>
        <v>45251</v>
      </c>
      <c r="Y5" s="87">
        <f>DATE($A$1,$D$2,22)</f>
        <v>45252</v>
      </c>
      <c r="Z5" s="87">
        <f>DATE($A$1,$D$2,23)</f>
        <v>45253</v>
      </c>
      <c r="AA5" s="87">
        <f>DATE($A$1,$D$2,24)</f>
        <v>45254</v>
      </c>
      <c r="AB5" s="87">
        <f>DATE($A$1,$D$2,25)</f>
        <v>45255</v>
      </c>
      <c r="AC5" s="87">
        <f>DATE($A$1,$D$2,26)</f>
        <v>45256</v>
      </c>
      <c r="AD5" s="87">
        <f>DATE($A$1,$D$2,27)</f>
        <v>45257</v>
      </c>
      <c r="AE5" s="87">
        <f>DATE($A$1,$D$2,28)</f>
        <v>45258</v>
      </c>
      <c r="AF5" s="88">
        <f>DATE($A$1,$D$2,29)</f>
        <v>45259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158">
        <f t="shared" ref="D6:AF6" si="0">IF(MONTH(D5)&gt;$D$2,"",D5)</f>
        <v>45231</v>
      </c>
      <c r="E6" s="159">
        <f t="shared" si="0"/>
        <v>45232</v>
      </c>
      <c r="F6" s="212">
        <f t="shared" si="0"/>
        <v>45233</v>
      </c>
      <c r="G6" s="159">
        <f t="shared" si="0"/>
        <v>45234</v>
      </c>
      <c r="H6" s="159">
        <f t="shared" si="0"/>
        <v>45235</v>
      </c>
      <c r="I6" s="159">
        <f t="shared" si="0"/>
        <v>45236</v>
      </c>
      <c r="J6" s="159">
        <f t="shared" si="0"/>
        <v>45237</v>
      </c>
      <c r="K6" s="159">
        <f t="shared" si="0"/>
        <v>45238</v>
      </c>
      <c r="L6" s="159">
        <f t="shared" si="0"/>
        <v>45239</v>
      </c>
      <c r="M6" s="159">
        <f t="shared" si="0"/>
        <v>45240</v>
      </c>
      <c r="N6" s="159">
        <f t="shared" si="0"/>
        <v>45241</v>
      </c>
      <c r="O6" s="159">
        <f t="shared" si="0"/>
        <v>45242</v>
      </c>
      <c r="P6" s="159">
        <f t="shared" si="0"/>
        <v>45243</v>
      </c>
      <c r="Q6" s="159">
        <f t="shared" si="0"/>
        <v>45244</v>
      </c>
      <c r="R6" s="159">
        <f t="shared" si="0"/>
        <v>45245</v>
      </c>
      <c r="S6" s="159">
        <f t="shared" si="0"/>
        <v>45246</v>
      </c>
      <c r="T6" s="159">
        <f t="shared" si="0"/>
        <v>45247</v>
      </c>
      <c r="U6" s="116">
        <f t="shared" si="0"/>
        <v>45248</v>
      </c>
      <c r="V6" s="159">
        <f t="shared" si="0"/>
        <v>45249</v>
      </c>
      <c r="W6" s="159">
        <f t="shared" si="0"/>
        <v>45250</v>
      </c>
      <c r="X6" s="159">
        <f t="shared" si="0"/>
        <v>45251</v>
      </c>
      <c r="Y6" s="116">
        <f t="shared" si="0"/>
        <v>45252</v>
      </c>
      <c r="Z6" s="212">
        <f t="shared" si="0"/>
        <v>45253</v>
      </c>
      <c r="AA6" s="159">
        <f t="shared" si="0"/>
        <v>45254</v>
      </c>
      <c r="AB6" s="159">
        <f t="shared" si="0"/>
        <v>45255</v>
      </c>
      <c r="AC6" s="159">
        <f t="shared" si="0"/>
        <v>45256</v>
      </c>
      <c r="AD6" s="159">
        <f t="shared" si="0"/>
        <v>45257</v>
      </c>
      <c r="AE6" s="159">
        <f t="shared" si="0"/>
        <v>45258</v>
      </c>
      <c r="AF6" s="159">
        <f t="shared" si="0"/>
        <v>45259</v>
      </c>
      <c r="AG6" s="159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34" t="str">
        <f t="shared" ref="D7:AF7" si="1">IF(D6="","",CHOOSE(WEEKDAY(D6,1),"日","月","火","水","木","金","土"))</f>
        <v>水</v>
      </c>
      <c r="E7" s="134" t="str">
        <f t="shared" si="1"/>
        <v>木</v>
      </c>
      <c r="F7" s="213" t="str">
        <f t="shared" si="1"/>
        <v>金</v>
      </c>
      <c r="G7" s="134" t="str">
        <f t="shared" si="1"/>
        <v>土</v>
      </c>
      <c r="H7" s="161" t="str">
        <f t="shared" si="1"/>
        <v>日</v>
      </c>
      <c r="I7" s="134" t="str">
        <f t="shared" si="1"/>
        <v>月</v>
      </c>
      <c r="J7" s="134" t="str">
        <f t="shared" si="1"/>
        <v>火</v>
      </c>
      <c r="K7" s="134" t="str">
        <f t="shared" si="1"/>
        <v>水</v>
      </c>
      <c r="L7" s="160" t="str">
        <f t="shared" si="1"/>
        <v>木</v>
      </c>
      <c r="M7" s="134" t="str">
        <f t="shared" si="1"/>
        <v>金</v>
      </c>
      <c r="N7" s="134" t="str">
        <f t="shared" si="1"/>
        <v>土</v>
      </c>
      <c r="O7" s="161" t="str">
        <f t="shared" si="1"/>
        <v>日</v>
      </c>
      <c r="P7" s="134" t="str">
        <f t="shared" si="1"/>
        <v>月</v>
      </c>
      <c r="Q7" s="160" t="str">
        <f t="shared" si="1"/>
        <v>火</v>
      </c>
      <c r="R7" s="160" t="str">
        <f t="shared" si="1"/>
        <v>水</v>
      </c>
      <c r="S7" s="160" t="str">
        <f t="shared" si="1"/>
        <v>木</v>
      </c>
      <c r="T7" s="160" t="str">
        <f t="shared" si="1"/>
        <v>金</v>
      </c>
      <c r="U7" s="117" t="str">
        <f t="shared" si="1"/>
        <v>土</v>
      </c>
      <c r="V7" s="161" t="str">
        <f t="shared" si="1"/>
        <v>日</v>
      </c>
      <c r="W7" s="134" t="str">
        <f t="shared" si="1"/>
        <v>月</v>
      </c>
      <c r="X7" s="134" t="str">
        <f t="shared" si="1"/>
        <v>火</v>
      </c>
      <c r="Y7" s="134" t="str">
        <f t="shared" si="1"/>
        <v>水</v>
      </c>
      <c r="Z7" s="146" t="str">
        <f t="shared" si="1"/>
        <v>木</v>
      </c>
      <c r="AA7" s="134" t="str">
        <f t="shared" si="1"/>
        <v>金</v>
      </c>
      <c r="AB7" s="134" t="str">
        <f t="shared" si="1"/>
        <v>土</v>
      </c>
      <c r="AC7" s="161" t="str">
        <f t="shared" si="1"/>
        <v>日</v>
      </c>
      <c r="AD7" s="134" t="str">
        <f t="shared" si="1"/>
        <v>月</v>
      </c>
      <c r="AE7" s="134" t="str">
        <f t="shared" si="1"/>
        <v>火</v>
      </c>
      <c r="AF7" s="134" t="str">
        <f t="shared" si="1"/>
        <v>水</v>
      </c>
      <c r="AG7" s="134" t="s">
        <v>117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5" customHeight="1">
      <c r="A8" s="19" t="s">
        <v>31</v>
      </c>
      <c r="B8" s="20" t="s">
        <v>32</v>
      </c>
      <c r="C8" s="21" t="s">
        <v>33</v>
      </c>
      <c r="D8" s="41" t="s">
        <v>37</v>
      </c>
      <c r="E8" s="172" t="s">
        <v>36</v>
      </c>
      <c r="F8" s="214" t="s">
        <v>21</v>
      </c>
      <c r="G8" s="164" t="s">
        <v>24</v>
      </c>
      <c r="H8" s="107" t="s">
        <v>34</v>
      </c>
      <c r="I8" s="107" t="s">
        <v>21</v>
      </c>
      <c r="J8" s="107" t="s">
        <v>36</v>
      </c>
      <c r="K8" s="172" t="s">
        <v>36</v>
      </c>
      <c r="L8" s="182" t="s">
        <v>37</v>
      </c>
      <c r="M8" s="164" t="s">
        <v>21</v>
      </c>
      <c r="N8" s="107" t="s">
        <v>28</v>
      </c>
      <c r="O8" s="107" t="s">
        <v>34</v>
      </c>
      <c r="P8" s="218" t="s">
        <v>21</v>
      </c>
      <c r="Q8" s="203" t="s">
        <v>37</v>
      </c>
      <c r="R8" s="219" t="s">
        <v>21</v>
      </c>
      <c r="S8" s="196" t="s">
        <v>37</v>
      </c>
      <c r="T8" s="163" t="s">
        <v>21</v>
      </c>
      <c r="U8" s="121" t="s">
        <v>42</v>
      </c>
      <c r="V8" s="107" t="s">
        <v>37</v>
      </c>
      <c r="W8" s="107" t="s">
        <v>21</v>
      </c>
      <c r="X8" s="107" t="s">
        <v>42</v>
      </c>
      <c r="Y8" s="107" t="s">
        <v>28</v>
      </c>
      <c r="Z8" s="148" t="s">
        <v>34</v>
      </c>
      <c r="AA8" s="107" t="s">
        <v>21</v>
      </c>
      <c r="AB8" s="107" t="s">
        <v>24</v>
      </c>
      <c r="AC8" s="107" t="s">
        <v>34</v>
      </c>
      <c r="AD8" s="107" t="s">
        <v>21</v>
      </c>
      <c r="AE8" s="107" t="s">
        <v>37</v>
      </c>
      <c r="AF8" s="202" t="s">
        <v>37</v>
      </c>
      <c r="AG8" s="107" t="s">
        <v>42</v>
      </c>
      <c r="AH8" s="99">
        <f t="shared" ref="AH8:AH21" si="2">SUM(AN8)</f>
        <v>9</v>
      </c>
      <c r="AI8" s="100">
        <f t="shared" ref="AI8:AI21" si="3">COUNTIF(D8:AG8,"有")</f>
        <v>0</v>
      </c>
      <c r="AJ8" s="101">
        <f t="shared" ref="AJ8:AJ21" si="4">SUM(AO8:AP8)</f>
        <v>4</v>
      </c>
      <c r="AK8" s="102" t="s">
        <v>38</v>
      </c>
      <c r="AL8" s="103"/>
      <c r="AM8" s="55">
        <f t="shared" ref="AM8:AM10" si="5">COUNTIF(D8:AG8,"日")</f>
        <v>7</v>
      </c>
      <c r="AN8" s="55">
        <f t="shared" ref="AN8:AN10" si="6">COUNTIF(D8:AG8,"ヤ")</f>
        <v>9</v>
      </c>
      <c r="AO8" s="55">
        <f t="shared" ref="AO8:AO10" si="7">COUNTIF(D8:AG8,"2－")</f>
        <v>2</v>
      </c>
      <c r="AP8" s="55">
        <f t="shared" ref="AP8:AP10" si="8">COUNTIF(D8:AG8,"3－")</f>
        <v>2</v>
      </c>
      <c r="AQ8">
        <f t="shared" ref="AQ8:AQ10" si="9">COUNTIF(E8:AH8,"有")</f>
        <v>0</v>
      </c>
      <c r="AR8" s="55">
        <f t="shared" ref="AR8:AR10" si="10">COUNTIF(D8:AK8,"2早")</f>
        <v>0</v>
      </c>
      <c r="AS8" s="55">
        <f t="shared" ref="AS8:AS10" si="11">COUNTIF(B8:AK8,"2オ")</f>
        <v>3</v>
      </c>
      <c r="AT8" s="55">
        <f t="shared" ref="AT8:AT10" si="12">COUNTIF(D8:AL8,"3早")</f>
        <v>0</v>
      </c>
      <c r="AU8" s="55">
        <f t="shared" ref="AU8:AU10" si="13">COUNTIF(D8:AM8,"3オ")</f>
        <v>3</v>
      </c>
      <c r="AV8" s="55">
        <f t="shared" ref="AV8:AV10" si="14">COUNTIF(F8:AO8,"10:00")</f>
        <v>0</v>
      </c>
    </row>
    <row r="9" spans="1:48" ht="15" customHeight="1">
      <c r="A9" s="19" t="s">
        <v>31</v>
      </c>
      <c r="B9" s="20" t="s">
        <v>32</v>
      </c>
      <c r="C9" s="21" t="s">
        <v>45</v>
      </c>
      <c r="D9" s="107" t="s">
        <v>21</v>
      </c>
      <c r="E9" s="107" t="s">
        <v>40</v>
      </c>
      <c r="F9" s="215" t="s">
        <v>42</v>
      </c>
      <c r="G9" s="107" t="s">
        <v>41</v>
      </c>
      <c r="H9" s="216" t="s">
        <v>36</v>
      </c>
      <c r="I9" s="107" t="s">
        <v>40</v>
      </c>
      <c r="J9" s="127" t="s">
        <v>21</v>
      </c>
      <c r="K9" s="151" t="s">
        <v>37</v>
      </c>
      <c r="L9" s="107" t="s">
        <v>21</v>
      </c>
      <c r="M9" s="41" t="s">
        <v>37</v>
      </c>
      <c r="N9" s="107" t="s">
        <v>40</v>
      </c>
      <c r="O9" s="107" t="s">
        <v>37</v>
      </c>
      <c r="P9" s="119" t="s">
        <v>21</v>
      </c>
      <c r="Q9" s="220" t="s">
        <v>41</v>
      </c>
      <c r="R9" s="221" t="s">
        <v>40</v>
      </c>
      <c r="S9" s="222" t="s">
        <v>21</v>
      </c>
      <c r="T9" s="223" t="s">
        <v>21</v>
      </c>
      <c r="U9" s="42" t="s">
        <v>21</v>
      </c>
      <c r="V9" s="216" t="s">
        <v>36</v>
      </c>
      <c r="W9" s="107" t="s">
        <v>42</v>
      </c>
      <c r="X9" s="107" t="s">
        <v>41</v>
      </c>
      <c r="Y9" s="41" t="s">
        <v>37</v>
      </c>
      <c r="Z9" s="148" t="s">
        <v>21</v>
      </c>
      <c r="AA9" s="41" t="s">
        <v>37</v>
      </c>
      <c r="AB9" s="107" t="s">
        <v>40</v>
      </c>
      <c r="AC9" s="107" t="s">
        <v>37</v>
      </c>
      <c r="AD9" s="127" t="s">
        <v>40</v>
      </c>
      <c r="AE9" s="107" t="s">
        <v>21</v>
      </c>
      <c r="AF9" s="107" t="s">
        <v>37</v>
      </c>
      <c r="AG9" s="107" t="s">
        <v>41</v>
      </c>
      <c r="AH9" s="99">
        <f t="shared" si="2"/>
        <v>9</v>
      </c>
      <c r="AI9" s="100">
        <f t="shared" si="3"/>
        <v>0</v>
      </c>
      <c r="AJ9" s="101">
        <f t="shared" si="4"/>
        <v>0</v>
      </c>
      <c r="AK9" s="102" t="s">
        <v>38</v>
      </c>
      <c r="AL9" s="103"/>
      <c r="AM9" s="55">
        <f t="shared" si="5"/>
        <v>7</v>
      </c>
      <c r="AN9" s="55">
        <f t="shared" si="6"/>
        <v>9</v>
      </c>
      <c r="AO9" s="55">
        <f t="shared" si="7"/>
        <v>0</v>
      </c>
      <c r="AP9" s="55">
        <f t="shared" si="8"/>
        <v>0</v>
      </c>
      <c r="AQ9">
        <f t="shared" si="9"/>
        <v>0</v>
      </c>
      <c r="AR9" s="55">
        <f t="shared" si="10"/>
        <v>6</v>
      </c>
      <c r="AS9" s="55">
        <f t="shared" si="11"/>
        <v>2</v>
      </c>
      <c r="AT9" s="55">
        <f t="shared" si="12"/>
        <v>4</v>
      </c>
      <c r="AU9" s="55">
        <f t="shared" si="13"/>
        <v>2</v>
      </c>
      <c r="AV9" s="55">
        <f t="shared" si="14"/>
        <v>0</v>
      </c>
    </row>
    <row r="10" spans="1:48" ht="15" customHeight="1">
      <c r="A10" s="19" t="s">
        <v>31</v>
      </c>
      <c r="B10" s="20" t="s">
        <v>32</v>
      </c>
      <c r="C10" s="21" t="s">
        <v>215</v>
      </c>
      <c r="D10" s="217" t="s">
        <v>21</v>
      </c>
      <c r="E10" s="107" t="s">
        <v>28</v>
      </c>
      <c r="F10" s="148" t="s">
        <v>34</v>
      </c>
      <c r="G10" s="107" t="s">
        <v>21</v>
      </c>
      <c r="H10" s="107" t="s">
        <v>37</v>
      </c>
      <c r="I10" s="107" t="s">
        <v>41</v>
      </c>
      <c r="J10" s="107" t="s">
        <v>41</v>
      </c>
      <c r="K10" s="107" t="s">
        <v>28</v>
      </c>
      <c r="L10" s="107" t="s">
        <v>34</v>
      </c>
      <c r="M10" s="107" t="s">
        <v>21</v>
      </c>
      <c r="N10" s="107" t="s">
        <v>36</v>
      </c>
      <c r="O10" s="107" t="s">
        <v>36</v>
      </c>
      <c r="P10" s="151" t="s">
        <v>37</v>
      </c>
      <c r="Q10" s="189" t="s">
        <v>28</v>
      </c>
      <c r="R10" s="189" t="s">
        <v>34</v>
      </c>
      <c r="S10" s="189" t="s">
        <v>21</v>
      </c>
      <c r="T10" s="107" t="s">
        <v>41</v>
      </c>
      <c r="U10" s="42" t="s">
        <v>28</v>
      </c>
      <c r="V10" s="107" t="s">
        <v>34</v>
      </c>
      <c r="W10" s="143" t="s">
        <v>21</v>
      </c>
      <c r="X10" s="143" t="s">
        <v>21</v>
      </c>
      <c r="Y10" s="143" t="s">
        <v>21</v>
      </c>
      <c r="Z10" s="148" t="s">
        <v>36</v>
      </c>
      <c r="AA10" s="107" t="s">
        <v>41</v>
      </c>
      <c r="AB10" s="107" t="s">
        <v>21</v>
      </c>
      <c r="AC10" s="107" t="s">
        <v>36</v>
      </c>
      <c r="AD10" s="107" t="s">
        <v>36</v>
      </c>
      <c r="AE10" s="107" t="s">
        <v>28</v>
      </c>
      <c r="AF10" s="107" t="s">
        <v>34</v>
      </c>
      <c r="AG10" s="107" t="s">
        <v>21</v>
      </c>
      <c r="AH10" s="99">
        <f t="shared" si="2"/>
        <v>9</v>
      </c>
      <c r="AI10" s="100">
        <f t="shared" si="3"/>
        <v>0</v>
      </c>
      <c r="AJ10" s="101">
        <f t="shared" si="4"/>
        <v>5</v>
      </c>
      <c r="AK10" s="102" t="s">
        <v>38</v>
      </c>
      <c r="AL10" s="103"/>
      <c r="AM10" s="55">
        <f t="shared" si="5"/>
        <v>2</v>
      </c>
      <c r="AN10" s="55">
        <f t="shared" si="6"/>
        <v>9</v>
      </c>
      <c r="AO10" s="55">
        <f t="shared" si="7"/>
        <v>0</v>
      </c>
      <c r="AP10" s="55">
        <f t="shared" si="8"/>
        <v>5</v>
      </c>
      <c r="AQ10">
        <f t="shared" si="9"/>
        <v>0</v>
      </c>
      <c r="AR10" s="55">
        <f t="shared" si="10"/>
        <v>0</v>
      </c>
      <c r="AS10" s="55">
        <f t="shared" si="11"/>
        <v>0</v>
      </c>
      <c r="AT10" s="55">
        <f t="shared" si="12"/>
        <v>4</v>
      </c>
      <c r="AU10" s="55">
        <f t="shared" si="13"/>
        <v>5</v>
      </c>
      <c r="AV10" s="55">
        <f t="shared" si="14"/>
        <v>0</v>
      </c>
    </row>
    <row r="11" spans="1:48" ht="15" customHeight="1">
      <c r="A11" s="19"/>
      <c r="B11" s="20"/>
      <c r="C11" s="21"/>
      <c r="D11" s="107"/>
      <c r="E11" s="107"/>
      <c r="F11" s="148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42"/>
      <c r="V11" s="107"/>
      <c r="W11" s="107"/>
      <c r="X11" s="107"/>
      <c r="Y11" s="107"/>
      <c r="Z11" s="148"/>
      <c r="AA11" s="107"/>
      <c r="AB11" s="107"/>
      <c r="AC11" s="107"/>
      <c r="AD11" s="107"/>
      <c r="AE11" s="226"/>
      <c r="AF11" s="107"/>
      <c r="AG11" s="107"/>
      <c r="AH11" s="99">
        <f t="shared" si="2"/>
        <v>0</v>
      </c>
      <c r="AI11" s="100">
        <f t="shared" si="3"/>
        <v>0</v>
      </c>
      <c r="AJ11" s="101">
        <f t="shared" si="4"/>
        <v>0</v>
      </c>
      <c r="AK11" s="104"/>
      <c r="AL11" s="103"/>
      <c r="AM11" s="55"/>
      <c r="AN11" s="55"/>
      <c r="AO11" s="55"/>
      <c r="AP11" s="55"/>
      <c r="AR11" s="55"/>
      <c r="AS11" s="55"/>
      <c r="AT11" s="55"/>
      <c r="AU11" s="55"/>
      <c r="AV11" s="55"/>
    </row>
    <row r="12" spans="1:48" ht="15" customHeight="1">
      <c r="A12" s="19" t="s">
        <v>46</v>
      </c>
      <c r="B12" s="20" t="s">
        <v>32</v>
      </c>
      <c r="C12" s="32" t="s">
        <v>47</v>
      </c>
      <c r="D12" s="107" t="s">
        <v>42</v>
      </c>
      <c r="E12" s="107" t="s">
        <v>42</v>
      </c>
      <c r="F12" s="148" t="s">
        <v>40</v>
      </c>
      <c r="G12" s="143" t="s">
        <v>21</v>
      </c>
      <c r="H12" s="143" t="s">
        <v>21</v>
      </c>
      <c r="I12" s="143" t="s">
        <v>35</v>
      </c>
      <c r="J12" s="107" t="s">
        <v>24</v>
      </c>
      <c r="K12" s="107" t="s">
        <v>34</v>
      </c>
      <c r="L12" s="107" t="s">
        <v>21</v>
      </c>
      <c r="M12" s="107" t="s">
        <v>24</v>
      </c>
      <c r="N12" s="107" t="s">
        <v>34</v>
      </c>
      <c r="O12" s="107" t="s">
        <v>21</v>
      </c>
      <c r="P12" s="107" t="s">
        <v>42</v>
      </c>
      <c r="Q12" s="107" t="s">
        <v>42</v>
      </c>
      <c r="R12" s="224"/>
      <c r="S12" s="224"/>
      <c r="T12" s="224"/>
      <c r="U12" s="200"/>
      <c r="V12" s="224"/>
      <c r="W12" s="224"/>
      <c r="X12" s="224"/>
      <c r="Y12" s="224"/>
      <c r="Z12" s="227"/>
      <c r="AA12" s="224"/>
      <c r="AB12" s="224"/>
      <c r="AC12" s="224"/>
      <c r="AD12" s="224"/>
      <c r="AE12" s="224"/>
      <c r="AF12" s="224"/>
      <c r="AG12" s="224"/>
      <c r="AH12" s="99">
        <f t="shared" si="2"/>
        <v>4</v>
      </c>
      <c r="AI12" s="100">
        <f t="shared" si="3"/>
        <v>1</v>
      </c>
      <c r="AJ12" s="101">
        <f t="shared" si="4"/>
        <v>2</v>
      </c>
      <c r="AK12" s="104" t="s">
        <v>48</v>
      </c>
      <c r="AL12" s="103"/>
      <c r="AM12" s="55">
        <f t="shared" ref="AM12:AM20" si="15">COUNTIF(D12:AG12,"日")</f>
        <v>0</v>
      </c>
      <c r="AN12" s="55">
        <f t="shared" ref="AN12:AN21" si="16">COUNTIF(D12:AG12,"ヤ")</f>
        <v>4</v>
      </c>
      <c r="AO12" s="55">
        <f t="shared" ref="AO12:AO21" si="17">COUNTIF(D12:AG12,"2－")</f>
        <v>2</v>
      </c>
      <c r="AP12" s="55">
        <f t="shared" ref="AP12:AP21" si="18">COUNTIF(D12:AG12,"3－")</f>
        <v>0</v>
      </c>
      <c r="AQ12">
        <f t="shared" ref="AQ12:AQ21" si="19">COUNTIF(E12:AH12,"有")</f>
        <v>1</v>
      </c>
      <c r="AR12" s="55">
        <f>COUNTIF(H12:AK12,"2早")</f>
        <v>0</v>
      </c>
      <c r="AS12" s="55">
        <f t="shared" ref="AS12:AS21" si="20">COUNTIF(B12:AK12,"2オ")</f>
        <v>4</v>
      </c>
      <c r="AT12" s="55">
        <f t="shared" ref="AT12:AT21" si="21">COUNTIF(D12:AL12,"3早")</f>
        <v>0</v>
      </c>
      <c r="AU12" s="55">
        <f t="shared" ref="AU12:AU21" si="22">COUNTIF(D12:AM12,"3オ")</f>
        <v>0</v>
      </c>
      <c r="AV12" s="55">
        <f t="shared" ref="AV12:AV21" si="23">COUNTIF(F12:AO12,"10:00")</f>
        <v>0</v>
      </c>
    </row>
    <row r="13" spans="1:48" ht="15" customHeight="1">
      <c r="A13" s="19" t="s">
        <v>46</v>
      </c>
      <c r="B13" s="20" t="s">
        <v>32</v>
      </c>
      <c r="C13" s="32" t="s">
        <v>49</v>
      </c>
      <c r="D13" s="217" t="s">
        <v>34</v>
      </c>
      <c r="E13" s="217" t="s">
        <v>21</v>
      </c>
      <c r="F13" s="148" t="s">
        <v>28</v>
      </c>
      <c r="G13" s="107" t="s">
        <v>34</v>
      </c>
      <c r="H13" s="143" t="s">
        <v>21</v>
      </c>
      <c r="I13" s="42" t="s">
        <v>36</v>
      </c>
      <c r="J13" s="42" t="s">
        <v>28</v>
      </c>
      <c r="K13" s="107" t="s">
        <v>34</v>
      </c>
      <c r="L13" s="107" t="s">
        <v>21</v>
      </c>
      <c r="M13" s="107" t="s">
        <v>41</v>
      </c>
      <c r="N13" s="143" t="s">
        <v>21</v>
      </c>
      <c r="O13" s="143" t="s">
        <v>21</v>
      </c>
      <c r="P13" s="107" t="s">
        <v>28</v>
      </c>
      <c r="Q13" s="107" t="s">
        <v>34</v>
      </c>
      <c r="R13" s="107" t="s">
        <v>21</v>
      </c>
      <c r="S13" s="127" t="s">
        <v>36</v>
      </c>
      <c r="T13" s="107" t="s">
        <v>28</v>
      </c>
      <c r="U13" s="42" t="s">
        <v>34</v>
      </c>
      <c r="V13" s="216" t="s">
        <v>21</v>
      </c>
      <c r="W13" s="107" t="s">
        <v>41</v>
      </c>
      <c r="X13" s="107" t="s">
        <v>28</v>
      </c>
      <c r="Y13" s="107" t="s">
        <v>34</v>
      </c>
      <c r="Z13" s="148" t="s">
        <v>21</v>
      </c>
      <c r="AA13" s="107" t="s">
        <v>121</v>
      </c>
      <c r="AB13" s="107" t="s">
        <v>121</v>
      </c>
      <c r="AC13" s="107" t="s">
        <v>21</v>
      </c>
      <c r="AD13" s="107" t="s">
        <v>41</v>
      </c>
      <c r="AE13" s="107" t="s">
        <v>36</v>
      </c>
      <c r="AF13" s="107" t="s">
        <v>28</v>
      </c>
      <c r="AG13" s="107" t="s">
        <v>34</v>
      </c>
      <c r="AH13" s="99">
        <f t="shared" si="2"/>
        <v>9</v>
      </c>
      <c r="AI13" s="100">
        <f t="shared" si="3"/>
        <v>0</v>
      </c>
      <c r="AJ13" s="101">
        <f t="shared" si="4"/>
        <v>6</v>
      </c>
      <c r="AK13" s="104" t="s">
        <v>48</v>
      </c>
      <c r="AL13" s="103"/>
      <c r="AM13" s="55">
        <f t="shared" si="15"/>
        <v>0</v>
      </c>
      <c r="AN13" s="55">
        <f t="shared" si="16"/>
        <v>9</v>
      </c>
      <c r="AO13" s="55">
        <f t="shared" si="17"/>
        <v>0</v>
      </c>
      <c r="AP13" s="55">
        <f t="shared" si="18"/>
        <v>6</v>
      </c>
      <c r="AQ13">
        <f t="shared" si="19"/>
        <v>0</v>
      </c>
      <c r="AR13" s="55">
        <f t="shared" ref="AR13:AR21" si="24">COUNTIF(D13:AK13,"2早")</f>
        <v>0</v>
      </c>
      <c r="AS13" s="55">
        <f t="shared" si="20"/>
        <v>0</v>
      </c>
      <c r="AT13" s="55">
        <f t="shared" si="21"/>
        <v>3</v>
      </c>
      <c r="AU13" s="55">
        <f t="shared" si="22"/>
        <v>3</v>
      </c>
      <c r="AV13" s="55">
        <f t="shared" si="23"/>
        <v>0</v>
      </c>
    </row>
    <row r="14" spans="1:48" ht="15" customHeight="1">
      <c r="A14" s="19" t="s">
        <v>46</v>
      </c>
      <c r="B14" s="20" t="s">
        <v>32</v>
      </c>
      <c r="C14" s="32" t="s">
        <v>153</v>
      </c>
      <c r="D14" s="42" t="s">
        <v>40</v>
      </c>
      <c r="E14" s="107" t="s">
        <v>21</v>
      </c>
      <c r="F14" s="148" t="s">
        <v>21</v>
      </c>
      <c r="G14" s="107" t="s">
        <v>36</v>
      </c>
      <c r="H14" s="107" t="s">
        <v>28</v>
      </c>
      <c r="I14" s="107" t="s">
        <v>34</v>
      </c>
      <c r="J14" s="107" t="s">
        <v>21</v>
      </c>
      <c r="K14" s="107" t="s">
        <v>40</v>
      </c>
      <c r="L14" s="42" t="s">
        <v>40</v>
      </c>
      <c r="M14" s="107" t="s">
        <v>40</v>
      </c>
      <c r="N14" s="107" t="s">
        <v>24</v>
      </c>
      <c r="O14" s="107" t="s">
        <v>34</v>
      </c>
      <c r="P14" s="107" t="s">
        <v>21</v>
      </c>
      <c r="Q14" s="107" t="s">
        <v>21</v>
      </c>
      <c r="R14" s="42" t="s">
        <v>36</v>
      </c>
      <c r="S14" s="107" t="s">
        <v>28</v>
      </c>
      <c r="T14" s="107" t="s">
        <v>34</v>
      </c>
      <c r="U14" s="42" t="s">
        <v>21</v>
      </c>
      <c r="V14" s="107" t="s">
        <v>28</v>
      </c>
      <c r="W14" s="107" t="s">
        <v>34</v>
      </c>
      <c r="X14" s="42" t="s">
        <v>21</v>
      </c>
      <c r="Y14" s="107" t="s">
        <v>36</v>
      </c>
      <c r="Z14" s="148" t="s">
        <v>24</v>
      </c>
      <c r="AA14" s="107" t="s">
        <v>34</v>
      </c>
      <c r="AB14" s="42" t="s">
        <v>21</v>
      </c>
      <c r="AC14" s="107" t="s">
        <v>41</v>
      </c>
      <c r="AD14" s="107" t="s">
        <v>24</v>
      </c>
      <c r="AE14" s="107" t="s">
        <v>34</v>
      </c>
      <c r="AF14" s="42" t="s">
        <v>21</v>
      </c>
      <c r="AG14" s="107" t="s">
        <v>40</v>
      </c>
      <c r="AH14" s="99">
        <f t="shared" si="2"/>
        <v>9</v>
      </c>
      <c r="AI14" s="100">
        <f t="shared" si="3"/>
        <v>0</v>
      </c>
      <c r="AJ14" s="101">
        <f t="shared" si="4"/>
        <v>6</v>
      </c>
      <c r="AK14" s="104" t="s">
        <v>48</v>
      </c>
      <c r="AL14" s="103"/>
      <c r="AM14" s="55">
        <f t="shared" si="15"/>
        <v>0</v>
      </c>
      <c r="AN14" s="55">
        <f t="shared" si="16"/>
        <v>9</v>
      </c>
      <c r="AO14" s="55">
        <f t="shared" si="17"/>
        <v>3</v>
      </c>
      <c r="AP14" s="55">
        <f t="shared" si="18"/>
        <v>3</v>
      </c>
      <c r="AQ14">
        <f t="shared" si="19"/>
        <v>0</v>
      </c>
      <c r="AR14" s="55">
        <f t="shared" si="24"/>
        <v>5</v>
      </c>
      <c r="AS14" s="55">
        <f t="shared" si="20"/>
        <v>0</v>
      </c>
      <c r="AT14" s="55">
        <f t="shared" si="21"/>
        <v>1</v>
      </c>
      <c r="AU14" s="55">
        <f t="shared" si="22"/>
        <v>3</v>
      </c>
      <c r="AV14" s="55">
        <f t="shared" si="23"/>
        <v>0</v>
      </c>
    </row>
    <row r="15" spans="1:48" ht="15" customHeight="1">
      <c r="A15" s="33" t="s">
        <v>46</v>
      </c>
      <c r="B15" s="34" t="s">
        <v>32</v>
      </c>
      <c r="C15" s="32" t="s">
        <v>52</v>
      </c>
      <c r="D15" s="107" t="s">
        <v>24</v>
      </c>
      <c r="E15" s="107" t="s">
        <v>34</v>
      </c>
      <c r="F15" s="148" t="s">
        <v>21</v>
      </c>
      <c r="G15" s="127" t="s">
        <v>21</v>
      </c>
      <c r="H15" s="216" t="s">
        <v>35</v>
      </c>
      <c r="I15" s="127" t="s">
        <v>35</v>
      </c>
      <c r="J15" s="127" t="s">
        <v>35</v>
      </c>
      <c r="K15" s="107" t="s">
        <v>21</v>
      </c>
      <c r="L15" s="107" t="s">
        <v>36</v>
      </c>
      <c r="M15" s="42" t="s">
        <v>21</v>
      </c>
      <c r="N15" s="107" t="s">
        <v>41</v>
      </c>
      <c r="O15" s="107" t="s">
        <v>28</v>
      </c>
      <c r="P15" s="107" t="s">
        <v>34</v>
      </c>
      <c r="Q15" s="143" t="s">
        <v>21</v>
      </c>
      <c r="R15" s="107" t="s">
        <v>42</v>
      </c>
      <c r="S15" s="107" t="s">
        <v>40</v>
      </c>
      <c r="T15" s="143" t="s">
        <v>21</v>
      </c>
      <c r="U15" s="42" t="s">
        <v>24</v>
      </c>
      <c r="V15" s="107" t="s">
        <v>34</v>
      </c>
      <c r="W15" s="107" t="s">
        <v>21</v>
      </c>
      <c r="X15" s="127" t="s">
        <v>36</v>
      </c>
      <c r="Y15" s="107" t="s">
        <v>41</v>
      </c>
      <c r="Z15" s="148" t="s">
        <v>42</v>
      </c>
      <c r="AA15" s="107" t="s">
        <v>42</v>
      </c>
      <c r="AB15" s="107" t="s">
        <v>21</v>
      </c>
      <c r="AC15" s="107" t="s">
        <v>28</v>
      </c>
      <c r="AD15" s="107" t="s">
        <v>34</v>
      </c>
      <c r="AE15" s="107" t="s">
        <v>21</v>
      </c>
      <c r="AF15" s="107" t="s">
        <v>36</v>
      </c>
      <c r="AG15" s="107" t="s">
        <v>36</v>
      </c>
      <c r="AH15" s="99">
        <f t="shared" si="2"/>
        <v>9</v>
      </c>
      <c r="AI15" s="100">
        <f t="shared" si="3"/>
        <v>3</v>
      </c>
      <c r="AJ15" s="101">
        <f t="shared" si="4"/>
        <v>4</v>
      </c>
      <c r="AK15" s="104" t="s">
        <v>51</v>
      </c>
      <c r="AL15" s="103"/>
      <c r="AM15" s="55">
        <f t="shared" si="15"/>
        <v>0</v>
      </c>
      <c r="AN15" s="55">
        <f t="shared" si="16"/>
        <v>9</v>
      </c>
      <c r="AO15" s="55">
        <f t="shared" si="17"/>
        <v>2</v>
      </c>
      <c r="AP15" s="55">
        <f t="shared" si="18"/>
        <v>2</v>
      </c>
      <c r="AQ15">
        <f t="shared" si="19"/>
        <v>3</v>
      </c>
      <c r="AR15" s="55">
        <f t="shared" si="24"/>
        <v>1</v>
      </c>
      <c r="AS15" s="55">
        <f t="shared" si="20"/>
        <v>3</v>
      </c>
      <c r="AT15" s="55">
        <f t="shared" si="21"/>
        <v>2</v>
      </c>
      <c r="AU15" s="55">
        <f t="shared" si="22"/>
        <v>4</v>
      </c>
      <c r="AV15" s="55">
        <f t="shared" si="23"/>
        <v>0</v>
      </c>
    </row>
    <row r="16" spans="1:48" ht="15" customHeight="1">
      <c r="A16" s="33" t="s">
        <v>46</v>
      </c>
      <c r="B16" s="34" t="s">
        <v>32</v>
      </c>
      <c r="C16" s="32" t="s">
        <v>53</v>
      </c>
      <c r="D16" s="107" t="s">
        <v>41</v>
      </c>
      <c r="E16" s="143" t="s">
        <v>21</v>
      </c>
      <c r="F16" s="148" t="s">
        <v>21</v>
      </c>
      <c r="G16" s="107" t="s">
        <v>28</v>
      </c>
      <c r="H16" s="107" t="s">
        <v>34</v>
      </c>
      <c r="I16" s="127" t="s">
        <v>28</v>
      </c>
      <c r="J16" s="127" t="s">
        <v>34</v>
      </c>
      <c r="K16" s="107" t="s">
        <v>24</v>
      </c>
      <c r="L16" s="143" t="s">
        <v>34</v>
      </c>
      <c r="M16" s="143" t="s">
        <v>21</v>
      </c>
      <c r="N16" s="107" t="s">
        <v>42</v>
      </c>
      <c r="O16" s="107" t="s">
        <v>24</v>
      </c>
      <c r="P16" s="107" t="s">
        <v>34</v>
      </c>
      <c r="Q16" s="107" t="s">
        <v>21</v>
      </c>
      <c r="R16" s="127" t="s">
        <v>21</v>
      </c>
      <c r="S16" s="107" t="s">
        <v>24</v>
      </c>
      <c r="T16" s="107" t="s">
        <v>34</v>
      </c>
      <c r="U16" s="42" t="s">
        <v>21</v>
      </c>
      <c r="V16" s="107" t="s">
        <v>41</v>
      </c>
      <c r="W16" s="107" t="s">
        <v>28</v>
      </c>
      <c r="X16" s="107" t="s">
        <v>34</v>
      </c>
      <c r="Y16" s="107" t="s">
        <v>24</v>
      </c>
      <c r="Z16" s="148" t="s">
        <v>34</v>
      </c>
      <c r="AA16" s="107" t="s">
        <v>21</v>
      </c>
      <c r="AB16" s="107" t="s">
        <v>36</v>
      </c>
      <c r="AC16" s="107" t="s">
        <v>42</v>
      </c>
      <c r="AD16" s="107" t="s">
        <v>28</v>
      </c>
      <c r="AE16" s="107" t="s">
        <v>34</v>
      </c>
      <c r="AF16" s="143" t="s">
        <v>21</v>
      </c>
      <c r="AG16" s="107" t="s">
        <v>21</v>
      </c>
      <c r="AH16" s="99">
        <f t="shared" si="2"/>
        <v>9</v>
      </c>
      <c r="AI16" s="100">
        <f t="shared" si="3"/>
        <v>0</v>
      </c>
      <c r="AJ16" s="101">
        <f t="shared" si="4"/>
        <v>8</v>
      </c>
      <c r="AK16" s="104" t="s">
        <v>51</v>
      </c>
      <c r="AL16" s="103"/>
      <c r="AM16" s="55">
        <f t="shared" si="15"/>
        <v>0</v>
      </c>
      <c r="AN16" s="55">
        <f t="shared" si="16"/>
        <v>9</v>
      </c>
      <c r="AO16" s="55">
        <f t="shared" si="17"/>
        <v>4</v>
      </c>
      <c r="AP16" s="55">
        <f t="shared" si="18"/>
        <v>4</v>
      </c>
      <c r="AQ16">
        <f t="shared" si="19"/>
        <v>0</v>
      </c>
      <c r="AR16" s="55">
        <f t="shared" si="24"/>
        <v>0</v>
      </c>
      <c r="AS16" s="55">
        <f t="shared" si="20"/>
        <v>2</v>
      </c>
      <c r="AT16" s="55">
        <f t="shared" si="21"/>
        <v>2</v>
      </c>
      <c r="AU16" s="55">
        <f t="shared" si="22"/>
        <v>1</v>
      </c>
      <c r="AV16" s="55">
        <f t="shared" si="23"/>
        <v>0</v>
      </c>
    </row>
    <row r="17" spans="1:48" ht="15" customHeight="1">
      <c r="A17" s="19" t="s">
        <v>46</v>
      </c>
      <c r="B17" s="34" t="s">
        <v>32</v>
      </c>
      <c r="C17" s="32" t="s">
        <v>54</v>
      </c>
      <c r="D17" s="107" t="s">
        <v>28</v>
      </c>
      <c r="E17" s="107" t="s">
        <v>34</v>
      </c>
      <c r="F17" s="149" t="s">
        <v>21</v>
      </c>
      <c r="G17" s="107" t="s">
        <v>40</v>
      </c>
      <c r="H17" s="107" t="s">
        <v>40</v>
      </c>
      <c r="I17" s="107" t="s">
        <v>24</v>
      </c>
      <c r="J17" s="107" t="s">
        <v>34</v>
      </c>
      <c r="K17" s="143" t="s">
        <v>21</v>
      </c>
      <c r="L17" s="107" t="s">
        <v>24</v>
      </c>
      <c r="M17" s="107" t="s">
        <v>34</v>
      </c>
      <c r="N17" s="107" t="s">
        <v>21</v>
      </c>
      <c r="O17" s="107" t="s">
        <v>41</v>
      </c>
      <c r="P17" s="107" t="s">
        <v>21</v>
      </c>
      <c r="Q17" s="107" t="s">
        <v>36</v>
      </c>
      <c r="R17" s="107" t="s">
        <v>41</v>
      </c>
      <c r="S17" s="107" t="s">
        <v>41</v>
      </c>
      <c r="T17" s="107" t="s">
        <v>36</v>
      </c>
      <c r="U17" s="42" t="s">
        <v>21</v>
      </c>
      <c r="V17" s="107" t="s">
        <v>24</v>
      </c>
      <c r="W17" s="107" t="s">
        <v>34</v>
      </c>
      <c r="X17" s="107" t="s">
        <v>21</v>
      </c>
      <c r="Y17" s="107" t="s">
        <v>42</v>
      </c>
      <c r="Z17" s="148" t="s">
        <v>40</v>
      </c>
      <c r="AA17" s="107" t="s">
        <v>21</v>
      </c>
      <c r="AB17" s="107" t="s">
        <v>28</v>
      </c>
      <c r="AC17" s="107" t="s">
        <v>34</v>
      </c>
      <c r="AD17" s="107" t="s">
        <v>21</v>
      </c>
      <c r="AE17" s="107" t="s">
        <v>41</v>
      </c>
      <c r="AF17" s="107" t="s">
        <v>40</v>
      </c>
      <c r="AG17" s="107" t="s">
        <v>21</v>
      </c>
      <c r="AH17" s="99">
        <f t="shared" si="2"/>
        <v>9</v>
      </c>
      <c r="AI17" s="100">
        <f t="shared" si="3"/>
        <v>0</v>
      </c>
      <c r="AJ17" s="101">
        <f t="shared" si="4"/>
        <v>5</v>
      </c>
      <c r="AK17" s="104" t="s">
        <v>48</v>
      </c>
      <c r="AL17" s="103"/>
      <c r="AM17" s="55">
        <f t="shared" si="15"/>
        <v>0</v>
      </c>
      <c r="AN17" s="55">
        <f t="shared" si="16"/>
        <v>9</v>
      </c>
      <c r="AO17" s="55">
        <f t="shared" si="17"/>
        <v>3</v>
      </c>
      <c r="AP17" s="55">
        <f t="shared" si="18"/>
        <v>2</v>
      </c>
      <c r="AQ17">
        <f t="shared" si="19"/>
        <v>0</v>
      </c>
      <c r="AR17" s="55">
        <f t="shared" si="24"/>
        <v>4</v>
      </c>
      <c r="AS17" s="55">
        <f t="shared" si="20"/>
        <v>1</v>
      </c>
      <c r="AT17" s="55">
        <f t="shared" si="21"/>
        <v>4</v>
      </c>
      <c r="AU17" s="55">
        <f t="shared" si="22"/>
        <v>2</v>
      </c>
      <c r="AV17" s="55">
        <f t="shared" si="23"/>
        <v>0</v>
      </c>
    </row>
    <row r="18" spans="1:48" ht="15" customHeight="1">
      <c r="A18" s="36" t="s">
        <v>46</v>
      </c>
      <c r="B18" s="37" t="s">
        <v>32</v>
      </c>
      <c r="C18" s="38" t="s">
        <v>129</v>
      </c>
      <c r="D18" s="217" t="s">
        <v>34</v>
      </c>
      <c r="E18" s="143" t="s">
        <v>21</v>
      </c>
      <c r="F18" s="148" t="s">
        <v>24</v>
      </c>
      <c r="G18" s="107" t="s">
        <v>34</v>
      </c>
      <c r="H18" s="143" t="s">
        <v>21</v>
      </c>
      <c r="I18" s="143" t="s">
        <v>35</v>
      </c>
      <c r="J18" s="143" t="s">
        <v>35</v>
      </c>
      <c r="K18" s="143" t="s">
        <v>35</v>
      </c>
      <c r="L18" s="143" t="s">
        <v>35</v>
      </c>
      <c r="M18" s="107" t="s">
        <v>36</v>
      </c>
      <c r="N18" s="107" t="s">
        <v>21</v>
      </c>
      <c r="O18" s="107" t="s">
        <v>40</v>
      </c>
      <c r="P18" s="107" t="s">
        <v>24</v>
      </c>
      <c r="Q18" s="107" t="s">
        <v>34</v>
      </c>
      <c r="R18" s="42" t="s">
        <v>28</v>
      </c>
      <c r="S18" s="42" t="s">
        <v>34</v>
      </c>
      <c r="T18" s="42" t="s">
        <v>21</v>
      </c>
      <c r="U18" s="42" t="s">
        <v>41</v>
      </c>
      <c r="V18" s="143" t="s">
        <v>21</v>
      </c>
      <c r="W18" s="107" t="s">
        <v>21</v>
      </c>
      <c r="X18" s="107" t="s">
        <v>24</v>
      </c>
      <c r="Y18" s="107" t="s">
        <v>34</v>
      </c>
      <c r="Z18" s="148" t="s">
        <v>28</v>
      </c>
      <c r="AA18" s="107" t="s">
        <v>34</v>
      </c>
      <c r="AB18" s="143" t="s">
        <v>21</v>
      </c>
      <c r="AC18" s="143" t="s">
        <v>21</v>
      </c>
      <c r="AD18" s="107" t="s">
        <v>42</v>
      </c>
      <c r="AE18" s="107" t="s">
        <v>24</v>
      </c>
      <c r="AF18" s="107" t="s">
        <v>34</v>
      </c>
      <c r="AG18" s="107" t="s">
        <v>21</v>
      </c>
      <c r="AH18" s="99">
        <f t="shared" si="2"/>
        <v>9</v>
      </c>
      <c r="AI18" s="100">
        <f t="shared" si="3"/>
        <v>4</v>
      </c>
      <c r="AJ18" s="101">
        <f t="shared" si="4"/>
        <v>6</v>
      </c>
      <c r="AK18" s="104" t="s">
        <v>48</v>
      </c>
      <c r="AL18" s="98"/>
      <c r="AM18" s="55">
        <f t="shared" si="15"/>
        <v>0</v>
      </c>
      <c r="AN18" s="55">
        <f t="shared" si="16"/>
        <v>9</v>
      </c>
      <c r="AO18" s="55">
        <f t="shared" si="17"/>
        <v>4</v>
      </c>
      <c r="AP18" s="55">
        <f t="shared" si="18"/>
        <v>2</v>
      </c>
      <c r="AQ18">
        <f t="shared" si="19"/>
        <v>4</v>
      </c>
      <c r="AR18" s="55">
        <f t="shared" si="24"/>
        <v>1</v>
      </c>
      <c r="AS18" s="55">
        <f t="shared" si="20"/>
        <v>1</v>
      </c>
      <c r="AT18" s="55">
        <f t="shared" si="21"/>
        <v>1</v>
      </c>
      <c r="AU18" s="55">
        <f t="shared" si="22"/>
        <v>1</v>
      </c>
      <c r="AV18" s="55">
        <f t="shared" si="23"/>
        <v>0</v>
      </c>
    </row>
    <row r="19" spans="1:48" ht="15" customHeight="1">
      <c r="A19" s="36" t="s">
        <v>46</v>
      </c>
      <c r="B19" s="37" t="s">
        <v>32</v>
      </c>
      <c r="C19" s="39" t="s">
        <v>196</v>
      </c>
      <c r="D19" s="107" t="s">
        <v>36</v>
      </c>
      <c r="E19" s="107" t="s">
        <v>21</v>
      </c>
      <c r="F19" s="148" t="s">
        <v>36</v>
      </c>
      <c r="G19" s="127" t="s">
        <v>42</v>
      </c>
      <c r="H19" s="107" t="s">
        <v>24</v>
      </c>
      <c r="I19" s="107" t="s">
        <v>34</v>
      </c>
      <c r="J19" s="107" t="s">
        <v>21</v>
      </c>
      <c r="K19" s="107" t="s">
        <v>41</v>
      </c>
      <c r="L19" s="107" t="s">
        <v>28</v>
      </c>
      <c r="M19" s="107" t="s">
        <v>34</v>
      </c>
      <c r="N19" s="143" t="s">
        <v>21</v>
      </c>
      <c r="O19" s="143" t="s">
        <v>21</v>
      </c>
      <c r="P19" s="107" t="s">
        <v>36</v>
      </c>
      <c r="Q19" s="107" t="s">
        <v>24</v>
      </c>
      <c r="R19" s="107" t="s">
        <v>34</v>
      </c>
      <c r="S19" s="107" t="s">
        <v>21</v>
      </c>
      <c r="T19" s="107" t="s">
        <v>42</v>
      </c>
      <c r="U19" s="42" t="s">
        <v>21</v>
      </c>
      <c r="V19" s="107" t="s">
        <v>40</v>
      </c>
      <c r="W19" s="107" t="s">
        <v>36</v>
      </c>
      <c r="X19" s="127" t="s">
        <v>21</v>
      </c>
      <c r="Y19" s="107" t="s">
        <v>40</v>
      </c>
      <c r="Z19" s="148" t="s">
        <v>21</v>
      </c>
      <c r="AA19" s="107" t="s">
        <v>36</v>
      </c>
      <c r="AB19" s="107" t="s">
        <v>41</v>
      </c>
      <c r="AC19" s="107" t="s">
        <v>24</v>
      </c>
      <c r="AD19" s="107" t="s">
        <v>34</v>
      </c>
      <c r="AE19" s="107" t="s">
        <v>21</v>
      </c>
      <c r="AF19" s="107" t="s">
        <v>41</v>
      </c>
      <c r="AG19" s="107" t="s">
        <v>28</v>
      </c>
      <c r="AH19" s="99">
        <f t="shared" si="2"/>
        <v>9</v>
      </c>
      <c r="AI19" s="100">
        <f t="shared" si="3"/>
        <v>0</v>
      </c>
      <c r="AJ19" s="101">
        <f t="shared" si="4"/>
        <v>5</v>
      </c>
      <c r="AK19" s="104" t="s">
        <v>48</v>
      </c>
      <c r="AM19" s="55">
        <f t="shared" si="15"/>
        <v>0</v>
      </c>
      <c r="AN19" s="55">
        <f t="shared" si="16"/>
        <v>9</v>
      </c>
      <c r="AO19" s="55">
        <f t="shared" si="17"/>
        <v>3</v>
      </c>
      <c r="AP19" s="55">
        <f t="shared" si="18"/>
        <v>2</v>
      </c>
      <c r="AQ19">
        <f t="shared" si="19"/>
        <v>0</v>
      </c>
      <c r="AR19" s="55">
        <f t="shared" si="24"/>
        <v>2</v>
      </c>
      <c r="AS19" s="55">
        <f t="shared" si="20"/>
        <v>2</v>
      </c>
      <c r="AT19" s="55">
        <f t="shared" si="21"/>
        <v>3</v>
      </c>
      <c r="AU19" s="55">
        <f t="shared" si="22"/>
        <v>5</v>
      </c>
      <c r="AV19" s="55">
        <f t="shared" si="23"/>
        <v>0</v>
      </c>
    </row>
    <row r="20" spans="1:48" ht="15" customHeight="1">
      <c r="A20" s="36" t="s">
        <v>46</v>
      </c>
      <c r="B20" s="37" t="s">
        <v>32</v>
      </c>
      <c r="C20" s="39" t="s">
        <v>197</v>
      </c>
      <c r="D20" s="217" t="s">
        <v>21</v>
      </c>
      <c r="E20" s="107" t="s">
        <v>41</v>
      </c>
      <c r="F20" s="148" t="s">
        <v>41</v>
      </c>
      <c r="G20" s="107" t="s">
        <v>21</v>
      </c>
      <c r="H20" s="107" t="s">
        <v>41</v>
      </c>
      <c r="I20" s="107" t="s">
        <v>21</v>
      </c>
      <c r="J20" s="127" t="s">
        <v>40</v>
      </c>
      <c r="K20" s="107" t="s">
        <v>42</v>
      </c>
      <c r="L20" s="107" t="s">
        <v>41</v>
      </c>
      <c r="M20" s="107" t="s">
        <v>28</v>
      </c>
      <c r="N20" s="107" t="s">
        <v>34</v>
      </c>
      <c r="O20" s="107" t="s">
        <v>21</v>
      </c>
      <c r="P20" s="107" t="s">
        <v>41</v>
      </c>
      <c r="Q20" s="107" t="s">
        <v>21</v>
      </c>
      <c r="R20" s="107" t="s">
        <v>24</v>
      </c>
      <c r="S20" s="107" t="s">
        <v>34</v>
      </c>
      <c r="T20" s="107" t="s">
        <v>21</v>
      </c>
      <c r="U20" s="42" t="s">
        <v>36</v>
      </c>
      <c r="V20" s="107" t="s">
        <v>42</v>
      </c>
      <c r="W20" s="107" t="s">
        <v>24</v>
      </c>
      <c r="X20" s="107" t="s">
        <v>34</v>
      </c>
      <c r="Y20" s="107" t="s">
        <v>21</v>
      </c>
      <c r="Z20" s="148" t="s">
        <v>41</v>
      </c>
      <c r="AA20" s="107" t="s">
        <v>28</v>
      </c>
      <c r="AB20" s="107" t="s">
        <v>34</v>
      </c>
      <c r="AC20" s="107" t="s">
        <v>21</v>
      </c>
      <c r="AD20" s="127" t="s">
        <v>21</v>
      </c>
      <c r="AE20" s="107" t="s">
        <v>40</v>
      </c>
      <c r="AF20" s="107" t="s">
        <v>24</v>
      </c>
      <c r="AG20" s="107" t="s">
        <v>34</v>
      </c>
      <c r="AH20" s="99">
        <f t="shared" si="2"/>
        <v>9</v>
      </c>
      <c r="AI20" s="100">
        <f t="shared" si="3"/>
        <v>0</v>
      </c>
      <c r="AJ20" s="101">
        <f t="shared" si="4"/>
        <v>5</v>
      </c>
      <c r="AK20" s="104" t="s">
        <v>48</v>
      </c>
      <c r="AL20" s="98"/>
      <c r="AM20" s="55">
        <f t="shared" si="15"/>
        <v>0</v>
      </c>
      <c r="AN20" s="55">
        <f t="shared" si="16"/>
        <v>9</v>
      </c>
      <c r="AO20" s="55">
        <f t="shared" si="17"/>
        <v>3</v>
      </c>
      <c r="AP20" s="55">
        <f t="shared" si="18"/>
        <v>2</v>
      </c>
      <c r="AQ20">
        <f t="shared" si="19"/>
        <v>0</v>
      </c>
      <c r="AR20" s="55">
        <f t="shared" si="24"/>
        <v>2</v>
      </c>
      <c r="AS20" s="55">
        <f t="shared" si="20"/>
        <v>2</v>
      </c>
      <c r="AT20" s="55">
        <f t="shared" si="21"/>
        <v>6</v>
      </c>
      <c r="AU20" s="55">
        <f t="shared" si="22"/>
        <v>1</v>
      </c>
      <c r="AV20" s="55">
        <f t="shared" si="23"/>
        <v>0</v>
      </c>
    </row>
    <row r="21" spans="1:48" ht="15" customHeight="1">
      <c r="A21" s="36" t="s">
        <v>46</v>
      </c>
      <c r="B21" s="37" t="s">
        <v>32</v>
      </c>
      <c r="C21" s="39" t="s">
        <v>222</v>
      </c>
      <c r="D21" s="107" t="s">
        <v>42</v>
      </c>
      <c r="E21" s="107" t="s">
        <v>42</v>
      </c>
      <c r="F21" s="148" t="s">
        <v>42</v>
      </c>
      <c r="G21" s="107" t="s">
        <v>21</v>
      </c>
      <c r="H21" s="107" t="s">
        <v>42</v>
      </c>
      <c r="I21" s="107" t="s">
        <v>42</v>
      </c>
      <c r="J21" s="107" t="s">
        <v>42</v>
      </c>
      <c r="K21" s="107" t="s">
        <v>21</v>
      </c>
      <c r="L21" s="107" t="s">
        <v>42</v>
      </c>
      <c r="M21" s="107" t="s">
        <v>42</v>
      </c>
      <c r="N21" s="107" t="s">
        <v>21</v>
      </c>
      <c r="O21" s="107" t="s">
        <v>42</v>
      </c>
      <c r="P21" s="107" t="s">
        <v>40</v>
      </c>
      <c r="Q21" s="107" t="s">
        <v>40</v>
      </c>
      <c r="R21" s="107" t="s">
        <v>21</v>
      </c>
      <c r="S21" s="107" t="s">
        <v>42</v>
      </c>
      <c r="T21" s="107" t="s">
        <v>40</v>
      </c>
      <c r="U21" s="42" t="s">
        <v>40</v>
      </c>
      <c r="V21" s="107" t="s">
        <v>21</v>
      </c>
      <c r="W21" s="107" t="s">
        <v>40</v>
      </c>
      <c r="X21" s="107" t="s">
        <v>40</v>
      </c>
      <c r="Y21" s="143" t="s">
        <v>21</v>
      </c>
      <c r="Z21" s="149" t="s">
        <v>21</v>
      </c>
      <c r="AA21" s="107" t="s">
        <v>40</v>
      </c>
      <c r="AB21" s="107" t="s">
        <v>42</v>
      </c>
      <c r="AC21" s="107" t="s">
        <v>40</v>
      </c>
      <c r="AD21" s="107" t="s">
        <v>21</v>
      </c>
      <c r="AE21" s="107" t="s">
        <v>42</v>
      </c>
      <c r="AF21" s="107" t="s">
        <v>42</v>
      </c>
      <c r="AG21" s="107" t="s">
        <v>21</v>
      </c>
      <c r="AH21" s="99">
        <f t="shared" si="2"/>
        <v>9</v>
      </c>
      <c r="AI21" s="100">
        <f t="shared" si="3"/>
        <v>0</v>
      </c>
      <c r="AJ21" s="101">
        <f t="shared" si="4"/>
        <v>0</v>
      </c>
      <c r="AK21" s="104" t="s">
        <v>223</v>
      </c>
      <c r="AL21" s="98"/>
      <c r="AM21" s="55"/>
      <c r="AN21" s="55">
        <f t="shared" si="16"/>
        <v>9</v>
      </c>
      <c r="AO21" s="55">
        <f t="shared" si="17"/>
        <v>0</v>
      </c>
      <c r="AP21" s="55">
        <f t="shared" si="18"/>
        <v>0</v>
      </c>
      <c r="AQ21">
        <f t="shared" si="19"/>
        <v>0</v>
      </c>
      <c r="AR21" s="55">
        <f t="shared" si="24"/>
        <v>8</v>
      </c>
      <c r="AS21" s="55">
        <f t="shared" si="20"/>
        <v>13</v>
      </c>
      <c r="AT21" s="55">
        <f t="shared" si="21"/>
        <v>0</v>
      </c>
      <c r="AU21" s="55">
        <f t="shared" si="22"/>
        <v>0</v>
      </c>
      <c r="AV21" s="55">
        <f t="shared" si="23"/>
        <v>0</v>
      </c>
    </row>
    <row r="22" spans="1:48" ht="15" customHeight="1">
      <c r="A22" s="36"/>
      <c r="B22" s="37"/>
      <c r="C22" s="39"/>
      <c r="D22" s="107"/>
      <c r="E22" s="107"/>
      <c r="F22" s="148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42"/>
      <c r="V22" s="107"/>
      <c r="W22" s="107"/>
      <c r="X22" s="107"/>
      <c r="Y22" s="107"/>
      <c r="Z22" s="148"/>
      <c r="AA22" s="107"/>
      <c r="AB22" s="107"/>
      <c r="AC22" s="107"/>
      <c r="AD22" s="107"/>
      <c r="AE22" s="107"/>
      <c r="AF22" s="107"/>
      <c r="AG22" s="107"/>
      <c r="AH22" s="99"/>
      <c r="AI22" s="100"/>
      <c r="AJ22" s="101"/>
      <c r="AK22" s="104"/>
      <c r="AL22" s="98"/>
      <c r="AM22" s="55"/>
      <c r="AN22" s="55"/>
      <c r="AO22" s="55"/>
      <c r="AP22" s="55"/>
      <c r="AR22" s="55"/>
      <c r="AS22" s="55"/>
      <c r="AT22" s="55"/>
      <c r="AU22" s="55"/>
      <c r="AV22" s="55"/>
    </row>
    <row r="23" spans="1:48" ht="15" customHeight="1">
      <c r="A23" s="36" t="s">
        <v>31</v>
      </c>
      <c r="B23" s="37" t="s">
        <v>210</v>
      </c>
      <c r="C23" s="39" t="s">
        <v>78</v>
      </c>
      <c r="D23" s="107"/>
      <c r="E23" s="107" t="s">
        <v>24</v>
      </c>
      <c r="F23" s="148" t="s">
        <v>34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 t="s">
        <v>24</v>
      </c>
      <c r="U23" s="42" t="s">
        <v>34</v>
      </c>
      <c r="V23" s="107"/>
      <c r="W23" s="107"/>
      <c r="X23" s="107"/>
      <c r="Y23" s="107"/>
      <c r="Z23" s="148"/>
      <c r="AA23" s="107" t="s">
        <v>24</v>
      </c>
      <c r="AB23" s="107" t="s">
        <v>34</v>
      </c>
      <c r="AC23" s="107"/>
      <c r="AD23" s="107"/>
      <c r="AE23" s="107"/>
      <c r="AF23" s="107"/>
      <c r="AG23" s="107" t="s">
        <v>24</v>
      </c>
      <c r="AH23" s="99">
        <f>SUM(AN23)</f>
        <v>0</v>
      </c>
      <c r="AI23" s="100">
        <f t="shared" ref="AI23:AI25" si="25">COUNTIF(D23:AG23,"有")</f>
        <v>0</v>
      </c>
      <c r="AJ23" s="101">
        <f>SUM(AO23:AP23)</f>
        <v>4</v>
      </c>
      <c r="AK23" s="104" t="s">
        <v>38</v>
      </c>
      <c r="AL23" s="98"/>
      <c r="AM23" s="55"/>
      <c r="AN23" s="55">
        <f t="shared" ref="AN23:AN29" si="26">COUNTIF(D23:AG23,"ヤ")</f>
        <v>0</v>
      </c>
      <c r="AO23" s="55">
        <f t="shared" ref="AO23:AO29" si="27">COUNTIF(D23:AG23,"2－")</f>
        <v>4</v>
      </c>
      <c r="AP23" s="55">
        <f t="shared" ref="AP23:AP29" si="28">COUNTIF(D23:AG23,"3－")</f>
        <v>0</v>
      </c>
      <c r="AQ23">
        <f t="shared" ref="AQ23:AQ29" si="29">COUNTIF(E23:AH23,"有")</f>
        <v>0</v>
      </c>
      <c r="AR23" s="55">
        <f>COUNTIF(D23:AK23,"2早")</f>
        <v>0</v>
      </c>
      <c r="AS23" s="55">
        <f>COUNTIF(B23:AK23,"2オ")</f>
        <v>0</v>
      </c>
      <c r="AT23" s="55">
        <f>COUNTIF(D23:AL23,"3早")</f>
        <v>0</v>
      </c>
      <c r="AU23" s="55">
        <f>COUNTIF(D23:AM23,"3オ")</f>
        <v>0</v>
      </c>
      <c r="AV23" s="55">
        <f>COUNTIF(F23:AO23,"10:00")</f>
        <v>0</v>
      </c>
    </row>
    <row r="24" spans="1:48" ht="16" customHeight="1">
      <c r="A24" s="36"/>
      <c r="B24" s="37"/>
      <c r="C24" s="39" t="s">
        <v>207</v>
      </c>
      <c r="D24" s="107"/>
      <c r="E24" s="107"/>
      <c r="F24" s="148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42"/>
      <c r="V24" s="107"/>
      <c r="W24" s="107"/>
      <c r="X24" s="107"/>
      <c r="Y24" s="107"/>
      <c r="Z24" s="148"/>
      <c r="AA24" s="107"/>
      <c r="AB24" s="107"/>
      <c r="AC24" s="107"/>
      <c r="AD24" s="107"/>
      <c r="AE24" s="107"/>
      <c r="AF24" s="107"/>
      <c r="AG24" s="107"/>
      <c r="AH24" s="99">
        <f>SUM(AN24)</f>
        <v>0</v>
      </c>
      <c r="AI24" s="100">
        <f t="shared" si="25"/>
        <v>0</v>
      </c>
      <c r="AJ24" s="101">
        <f>SUM(AO24:AP24)</f>
        <v>0</v>
      </c>
      <c r="AK24" s="104"/>
      <c r="AL24" s="98"/>
      <c r="AM24" s="55">
        <f>COUNTIF(D24:AG24,"日")</f>
        <v>0</v>
      </c>
      <c r="AN24" s="55">
        <f t="shared" si="26"/>
        <v>0</v>
      </c>
      <c r="AO24" s="55">
        <f t="shared" si="27"/>
        <v>0</v>
      </c>
      <c r="AP24" s="55">
        <f t="shared" si="28"/>
        <v>0</v>
      </c>
      <c r="AQ24">
        <f t="shared" si="29"/>
        <v>0</v>
      </c>
      <c r="AR24" s="55">
        <f>COUNTIF(D24:AK24,"2早")</f>
        <v>0</v>
      </c>
      <c r="AS24" s="55">
        <f>COUNTIF(B24:AK24,"2オ")</f>
        <v>0</v>
      </c>
      <c r="AT24" s="55">
        <f>COUNTIF(D24:AL24,"3早")</f>
        <v>0</v>
      </c>
      <c r="AU24" s="55">
        <f>COUNTIF(D24:AM24,"3オ")</f>
        <v>0</v>
      </c>
      <c r="AV24" s="55">
        <f>COUNTIF(F24:AO24,"10:00")</f>
        <v>0</v>
      </c>
    </row>
    <row r="25" spans="1:48" ht="16" customHeight="1">
      <c r="A25" s="19" t="s">
        <v>31</v>
      </c>
      <c r="B25" s="20" t="s">
        <v>32</v>
      </c>
      <c r="C25" s="21" t="s">
        <v>195</v>
      </c>
      <c r="D25" s="45" t="s">
        <v>211</v>
      </c>
      <c r="E25" s="201"/>
      <c r="F25" s="149"/>
      <c r="G25" s="143"/>
      <c r="H25" s="143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6"/>
      <c r="V25" s="201"/>
      <c r="W25" s="201"/>
      <c r="X25" s="201"/>
      <c r="Y25" s="201"/>
      <c r="Z25" s="211"/>
      <c r="AA25" s="201"/>
      <c r="AB25" s="201"/>
      <c r="AC25" s="201"/>
      <c r="AD25" s="201"/>
      <c r="AE25" s="201"/>
      <c r="AF25" s="201"/>
      <c r="AG25" s="201"/>
      <c r="AH25" s="99">
        <f>SUM(AN27)</f>
        <v>0</v>
      </c>
      <c r="AI25" s="100">
        <f t="shared" si="25"/>
        <v>0</v>
      </c>
      <c r="AJ25" s="101">
        <f>SUM(AO27:AP27)</f>
        <v>0</v>
      </c>
      <c r="AK25" s="228"/>
      <c r="AL25" s="98"/>
      <c r="AM25" s="55"/>
      <c r="AN25" s="55">
        <f t="shared" si="26"/>
        <v>0</v>
      </c>
      <c r="AO25" s="55">
        <f t="shared" si="27"/>
        <v>0</v>
      </c>
      <c r="AP25" s="55">
        <f t="shared" si="28"/>
        <v>0</v>
      </c>
      <c r="AQ25">
        <f t="shared" si="29"/>
        <v>0</v>
      </c>
    </row>
    <row r="26" spans="1:48" ht="14">
      <c r="A26" s="1258" t="s">
        <v>62</v>
      </c>
      <c r="B26" s="1258"/>
      <c r="C26" s="1258"/>
      <c r="D26" s="45"/>
      <c r="E26" s="46"/>
      <c r="F26" s="47"/>
      <c r="G26" s="48"/>
      <c r="H26" s="46"/>
      <c r="I26" s="63"/>
      <c r="J26" s="64"/>
      <c r="K26" s="65"/>
      <c r="L26" s="66"/>
      <c r="M26" s="46"/>
      <c r="N26" s="46"/>
      <c r="O26" s="67"/>
      <c r="P26" s="193"/>
      <c r="Q26" s="79"/>
      <c r="R26" s="65"/>
      <c r="S26" s="46"/>
      <c r="T26" s="46"/>
      <c r="U26" s="46"/>
      <c r="V26" s="46"/>
      <c r="W26" s="46"/>
      <c r="X26" s="81"/>
      <c r="Y26" s="46"/>
      <c r="Z26" s="46"/>
      <c r="AA26" s="46"/>
      <c r="AB26" s="67"/>
      <c r="AC26" s="46"/>
      <c r="AD26" s="107"/>
      <c r="AE26" s="89"/>
      <c r="AF26" s="46"/>
      <c r="AG26" s="106"/>
      <c r="AH26" s="108"/>
      <c r="AI26" s="109"/>
      <c r="AJ26" s="110"/>
      <c r="AK26" s="111"/>
      <c r="AL26" s="98"/>
      <c r="AM26" s="55">
        <f>COUNTIF(D25:AG25,"日")</f>
        <v>0</v>
      </c>
      <c r="AN26" s="55">
        <f t="shared" si="26"/>
        <v>0</v>
      </c>
      <c r="AO26" s="55">
        <f t="shared" si="27"/>
        <v>0</v>
      </c>
      <c r="AP26" s="55">
        <f t="shared" si="28"/>
        <v>0</v>
      </c>
      <c r="AQ26">
        <f t="shared" si="29"/>
        <v>0</v>
      </c>
    </row>
    <row r="27" spans="1:48" ht="14">
      <c r="A27" s="1259" t="s">
        <v>63</v>
      </c>
      <c r="B27" s="1259"/>
      <c r="C27" s="49"/>
      <c r="D27" s="1292"/>
      <c r="E27" s="1290"/>
      <c r="F27" s="1290"/>
      <c r="G27" s="1311"/>
      <c r="H27" s="1290"/>
      <c r="I27" s="1290"/>
      <c r="J27" s="1364" t="s">
        <v>229</v>
      </c>
      <c r="K27" s="1290"/>
      <c r="L27" s="1290"/>
      <c r="M27" s="1290"/>
      <c r="N27" s="1311"/>
      <c r="O27" s="1290"/>
      <c r="P27" s="1311"/>
      <c r="Q27" s="1311"/>
      <c r="R27" s="1290"/>
      <c r="S27" s="1290"/>
      <c r="T27" s="1290"/>
      <c r="U27" s="1290"/>
      <c r="V27" s="1290"/>
      <c r="W27" s="1290"/>
      <c r="X27" s="1290"/>
      <c r="Y27" s="1290"/>
      <c r="Z27" s="1290"/>
      <c r="AA27" s="1290" t="s">
        <v>67</v>
      </c>
      <c r="AB27" s="1290"/>
      <c r="AC27" s="1349"/>
      <c r="AD27" s="1290"/>
      <c r="AE27" s="1290"/>
      <c r="AF27" s="1363" t="s">
        <v>230</v>
      </c>
      <c r="AG27" s="1312"/>
      <c r="AH27" s="1354" t="s">
        <v>231</v>
      </c>
      <c r="AI27" s="1355"/>
      <c r="AJ27" s="1355"/>
      <c r="AK27" s="1356"/>
      <c r="AN27" s="55">
        <f t="shared" si="26"/>
        <v>0</v>
      </c>
      <c r="AO27" s="55">
        <f t="shared" si="27"/>
        <v>0</v>
      </c>
      <c r="AP27" s="55">
        <f t="shared" si="28"/>
        <v>0</v>
      </c>
      <c r="AQ27">
        <f t="shared" si="29"/>
        <v>0</v>
      </c>
    </row>
    <row r="28" spans="1:48" ht="14">
      <c r="A28" s="1259"/>
      <c r="B28" s="1259"/>
      <c r="C28" s="49"/>
      <c r="D28" s="1292"/>
      <c r="E28" s="1290"/>
      <c r="F28" s="1290"/>
      <c r="G28" s="1311"/>
      <c r="H28" s="1290"/>
      <c r="I28" s="1290"/>
      <c r="J28" s="1364"/>
      <c r="K28" s="1290"/>
      <c r="L28" s="1290"/>
      <c r="M28" s="1290"/>
      <c r="N28" s="1311"/>
      <c r="O28" s="1290"/>
      <c r="P28" s="1311"/>
      <c r="Q28" s="1311"/>
      <c r="R28" s="1290"/>
      <c r="S28" s="1290"/>
      <c r="T28" s="1290"/>
      <c r="U28" s="1290"/>
      <c r="V28" s="1290"/>
      <c r="W28" s="1290"/>
      <c r="X28" s="1290"/>
      <c r="Y28" s="1290"/>
      <c r="Z28" s="1290"/>
      <c r="AA28" s="1290"/>
      <c r="AB28" s="1290"/>
      <c r="AC28" s="1297"/>
      <c r="AD28" s="1290"/>
      <c r="AE28" s="1290"/>
      <c r="AF28" s="1363"/>
      <c r="AG28" s="1313"/>
      <c r="AH28" s="1357"/>
      <c r="AI28" s="1358"/>
      <c r="AJ28" s="1358"/>
      <c r="AK28" s="1359"/>
      <c r="AN28" s="55">
        <f t="shared" si="26"/>
        <v>0</v>
      </c>
      <c r="AO28" s="55">
        <f t="shared" si="27"/>
        <v>0</v>
      </c>
      <c r="AP28" s="55">
        <f t="shared" si="28"/>
        <v>0</v>
      </c>
      <c r="AQ28">
        <f t="shared" si="29"/>
        <v>0</v>
      </c>
    </row>
    <row r="29" spans="1:48" ht="14">
      <c r="A29" s="1259"/>
      <c r="B29" s="1259"/>
      <c r="C29" s="21"/>
      <c r="D29" s="1292"/>
      <c r="E29" s="1290"/>
      <c r="F29" s="1290"/>
      <c r="G29" s="1311"/>
      <c r="H29" s="1290"/>
      <c r="I29" s="1290"/>
      <c r="J29" s="1364"/>
      <c r="K29" s="1290"/>
      <c r="L29" s="1290"/>
      <c r="M29" s="1290"/>
      <c r="N29" s="1311"/>
      <c r="O29" s="1290"/>
      <c r="P29" s="1311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63"/>
      <c r="AG29" s="1313"/>
      <c r="AH29" s="1357"/>
      <c r="AI29" s="1358"/>
      <c r="AJ29" s="1358"/>
      <c r="AK29" s="1359"/>
      <c r="AN29" s="55">
        <f t="shared" si="26"/>
        <v>0</v>
      </c>
      <c r="AO29" s="55">
        <f t="shared" si="27"/>
        <v>0</v>
      </c>
      <c r="AP29" s="55">
        <f t="shared" si="28"/>
        <v>0</v>
      </c>
      <c r="AQ29">
        <f t="shared" si="29"/>
        <v>0</v>
      </c>
    </row>
    <row r="30" spans="1:48" ht="14">
      <c r="A30" s="1259"/>
      <c r="B30" s="1259"/>
      <c r="C30" s="50"/>
      <c r="D30" s="1292"/>
      <c r="E30" s="1290"/>
      <c r="F30" s="1290"/>
      <c r="G30" s="1311"/>
      <c r="H30" s="1290"/>
      <c r="I30" s="1290"/>
      <c r="J30" s="1364"/>
      <c r="K30" s="1290"/>
      <c r="L30" s="1290"/>
      <c r="M30" s="1290"/>
      <c r="N30" s="1311"/>
      <c r="O30" s="1290"/>
      <c r="P30" s="1311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63"/>
      <c r="AG30" s="1313"/>
      <c r="AH30" s="1357"/>
      <c r="AI30" s="1358"/>
      <c r="AJ30" s="1358"/>
      <c r="AK30" s="1359"/>
    </row>
    <row r="31" spans="1:48" ht="14">
      <c r="A31" s="1259"/>
      <c r="B31" s="1259"/>
      <c r="C31" s="51"/>
      <c r="D31" s="1292"/>
      <c r="E31" s="1290"/>
      <c r="F31" s="1290"/>
      <c r="G31" s="1311"/>
      <c r="H31" s="1290"/>
      <c r="I31" s="1290"/>
      <c r="J31" s="1364"/>
      <c r="K31" s="1290"/>
      <c r="L31" s="1290"/>
      <c r="M31" s="1290"/>
      <c r="N31" s="1311"/>
      <c r="O31" s="1290"/>
      <c r="P31" s="1311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63"/>
      <c r="AG31" s="1313"/>
      <c r="AH31" s="1357"/>
      <c r="AI31" s="1358"/>
      <c r="AJ31" s="1358"/>
      <c r="AK31" s="1359"/>
    </row>
    <row r="32" spans="1:48" ht="14">
      <c r="A32" s="1259"/>
      <c r="B32" s="1259"/>
      <c r="C32" s="52"/>
      <c r="D32" s="1292"/>
      <c r="E32" s="1290"/>
      <c r="F32" s="1290"/>
      <c r="G32" s="1311"/>
      <c r="H32" s="1290"/>
      <c r="I32" s="1290"/>
      <c r="J32" s="1364"/>
      <c r="K32" s="1290"/>
      <c r="L32" s="1290"/>
      <c r="M32" s="1290"/>
      <c r="N32" s="1311"/>
      <c r="O32" s="1290"/>
      <c r="P32" s="1311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63"/>
      <c r="AG32" s="1314"/>
      <c r="AH32" s="1360"/>
      <c r="AI32" s="1361"/>
      <c r="AJ32" s="1361"/>
      <c r="AK32" s="1362"/>
    </row>
    <row r="33" spans="1:48" ht="14"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48" ht="14">
      <c r="C34" s="54">
        <v>0.27083333333333298</v>
      </c>
      <c r="D34" s="55">
        <f t="shared" ref="D34:AG34" si="30">COUNTIF(D7:D24,"6：30")</f>
        <v>0</v>
      </c>
      <c r="E34" s="55">
        <f t="shared" si="30"/>
        <v>0</v>
      </c>
      <c r="F34" s="55">
        <f t="shared" si="30"/>
        <v>0</v>
      </c>
      <c r="G34" s="55">
        <f t="shared" si="30"/>
        <v>0</v>
      </c>
      <c r="H34" s="55">
        <f t="shared" si="30"/>
        <v>0</v>
      </c>
      <c r="I34" s="55">
        <f t="shared" si="30"/>
        <v>0</v>
      </c>
      <c r="J34" s="55">
        <f t="shared" si="30"/>
        <v>0</v>
      </c>
      <c r="K34" s="55">
        <f t="shared" si="30"/>
        <v>0</v>
      </c>
      <c r="L34" s="55">
        <f t="shared" si="30"/>
        <v>0</v>
      </c>
      <c r="M34" s="55">
        <f t="shared" si="30"/>
        <v>0</v>
      </c>
      <c r="N34" s="55">
        <f t="shared" si="30"/>
        <v>0</v>
      </c>
      <c r="O34" s="55">
        <f t="shared" si="30"/>
        <v>0</v>
      </c>
      <c r="P34" s="55">
        <f t="shared" si="30"/>
        <v>0</v>
      </c>
      <c r="Q34" s="55">
        <f t="shared" si="30"/>
        <v>0</v>
      </c>
      <c r="R34" s="55">
        <f t="shared" si="30"/>
        <v>0</v>
      </c>
      <c r="S34" s="55">
        <f t="shared" si="30"/>
        <v>0</v>
      </c>
      <c r="T34" s="55">
        <f t="shared" si="30"/>
        <v>0</v>
      </c>
      <c r="U34" s="55">
        <f t="shared" si="30"/>
        <v>0</v>
      </c>
      <c r="V34" s="55">
        <f t="shared" si="30"/>
        <v>0</v>
      </c>
      <c r="W34" s="55">
        <f t="shared" si="30"/>
        <v>0</v>
      </c>
      <c r="X34" s="55">
        <f t="shared" si="30"/>
        <v>0</v>
      </c>
      <c r="Y34" s="55">
        <f t="shared" si="30"/>
        <v>0</v>
      </c>
      <c r="Z34" s="55">
        <f t="shared" si="30"/>
        <v>0</v>
      </c>
      <c r="AA34" s="55">
        <f t="shared" si="30"/>
        <v>0</v>
      </c>
      <c r="AB34" s="55">
        <f t="shared" si="30"/>
        <v>0</v>
      </c>
      <c r="AC34" s="55">
        <f t="shared" si="30"/>
        <v>0</v>
      </c>
      <c r="AD34" s="55">
        <f t="shared" si="30"/>
        <v>0</v>
      </c>
      <c r="AE34" s="55">
        <f t="shared" si="30"/>
        <v>0</v>
      </c>
      <c r="AF34" s="55">
        <f t="shared" si="30"/>
        <v>0</v>
      </c>
      <c r="AG34" s="55">
        <f t="shared" si="30"/>
        <v>0</v>
      </c>
    </row>
    <row r="35" spans="1:48" ht="14">
      <c r="C35" s="54">
        <v>0.41666666666666702</v>
      </c>
      <c r="D35" s="55">
        <f t="shared" ref="D35:AG35" si="31">COUNTIF(D8:D25,"10:00")</f>
        <v>0</v>
      </c>
      <c r="E35" s="55">
        <f t="shared" si="31"/>
        <v>0</v>
      </c>
      <c r="F35" s="55">
        <f t="shared" si="31"/>
        <v>0</v>
      </c>
      <c r="G35" s="55">
        <f t="shared" si="31"/>
        <v>0</v>
      </c>
      <c r="H35" s="55">
        <f t="shared" si="31"/>
        <v>0</v>
      </c>
      <c r="I35" s="55">
        <f t="shared" si="31"/>
        <v>0</v>
      </c>
      <c r="J35" s="55">
        <f t="shared" si="31"/>
        <v>0</v>
      </c>
      <c r="K35" s="55">
        <f t="shared" si="31"/>
        <v>0</v>
      </c>
      <c r="L35" s="55">
        <f t="shared" si="31"/>
        <v>0</v>
      </c>
      <c r="M35" s="55">
        <f t="shared" si="31"/>
        <v>0</v>
      </c>
      <c r="N35" s="55">
        <f t="shared" si="31"/>
        <v>0</v>
      </c>
      <c r="O35" s="55">
        <f t="shared" si="31"/>
        <v>0</v>
      </c>
      <c r="P35" s="55">
        <f t="shared" si="31"/>
        <v>0</v>
      </c>
      <c r="Q35" s="55">
        <f t="shared" si="31"/>
        <v>0</v>
      </c>
      <c r="R35" s="55">
        <f t="shared" si="31"/>
        <v>0</v>
      </c>
      <c r="S35" s="55">
        <f t="shared" si="31"/>
        <v>0</v>
      </c>
      <c r="T35" s="55">
        <f t="shared" si="31"/>
        <v>0</v>
      </c>
      <c r="U35" s="55">
        <f t="shared" si="31"/>
        <v>0</v>
      </c>
      <c r="V35" s="55">
        <f t="shared" si="31"/>
        <v>0</v>
      </c>
      <c r="W35" s="55">
        <f t="shared" si="31"/>
        <v>0</v>
      </c>
      <c r="X35" s="55">
        <f t="shared" si="31"/>
        <v>0</v>
      </c>
      <c r="Y35" s="55">
        <f t="shared" si="31"/>
        <v>0</v>
      </c>
      <c r="Z35" s="55">
        <f t="shared" si="31"/>
        <v>0</v>
      </c>
      <c r="AA35" s="55">
        <f t="shared" si="31"/>
        <v>0</v>
      </c>
      <c r="AB35" s="55">
        <f t="shared" si="31"/>
        <v>0</v>
      </c>
      <c r="AC35" s="55">
        <f t="shared" si="31"/>
        <v>0</v>
      </c>
      <c r="AD35" s="55">
        <f t="shared" si="31"/>
        <v>0</v>
      </c>
      <c r="AE35" s="55">
        <f t="shared" si="31"/>
        <v>0</v>
      </c>
      <c r="AF35" s="55">
        <f t="shared" si="31"/>
        <v>0</v>
      </c>
      <c r="AG35" s="55">
        <f t="shared" si="31"/>
        <v>0</v>
      </c>
    </row>
    <row r="36" spans="1:48" ht="14">
      <c r="C36" t="s">
        <v>69</v>
      </c>
      <c r="D36" s="55">
        <f t="shared" ref="D36:AG36" si="32">COUNTIF(D8:D26,"2早")</f>
        <v>1</v>
      </c>
      <c r="E36" s="55">
        <f t="shared" si="32"/>
        <v>1</v>
      </c>
      <c r="F36" s="55">
        <f t="shared" si="32"/>
        <v>1</v>
      </c>
      <c r="G36" s="55">
        <f t="shared" si="32"/>
        <v>1</v>
      </c>
      <c r="H36" s="55">
        <f t="shared" si="32"/>
        <v>1</v>
      </c>
      <c r="I36" s="55">
        <f t="shared" si="32"/>
        <v>1</v>
      </c>
      <c r="J36" s="55">
        <f t="shared" si="32"/>
        <v>1</v>
      </c>
      <c r="K36" s="55">
        <f t="shared" si="32"/>
        <v>1</v>
      </c>
      <c r="L36" s="55">
        <f t="shared" si="32"/>
        <v>1</v>
      </c>
      <c r="M36" s="55">
        <f t="shared" si="32"/>
        <v>1</v>
      </c>
      <c r="N36" s="55">
        <f t="shared" si="32"/>
        <v>1</v>
      </c>
      <c r="O36" s="55">
        <f t="shared" si="32"/>
        <v>1</v>
      </c>
      <c r="P36" s="55">
        <f t="shared" si="32"/>
        <v>1</v>
      </c>
      <c r="Q36" s="55">
        <f t="shared" si="32"/>
        <v>1</v>
      </c>
      <c r="R36" s="55">
        <f t="shared" si="32"/>
        <v>1</v>
      </c>
      <c r="S36" s="55">
        <f t="shared" si="32"/>
        <v>1</v>
      </c>
      <c r="T36" s="55">
        <f t="shared" si="32"/>
        <v>1</v>
      </c>
      <c r="U36" s="55">
        <f t="shared" si="32"/>
        <v>1</v>
      </c>
      <c r="V36" s="55">
        <f t="shared" si="32"/>
        <v>1</v>
      </c>
      <c r="W36" s="55">
        <f t="shared" si="32"/>
        <v>1</v>
      </c>
      <c r="X36" s="55">
        <f t="shared" si="32"/>
        <v>1</v>
      </c>
      <c r="Y36" s="55">
        <f t="shared" si="32"/>
        <v>1</v>
      </c>
      <c r="Z36" s="55">
        <f t="shared" si="32"/>
        <v>1</v>
      </c>
      <c r="AA36" s="55">
        <f t="shared" si="32"/>
        <v>1</v>
      </c>
      <c r="AB36" s="55">
        <f t="shared" si="32"/>
        <v>1</v>
      </c>
      <c r="AC36" s="55">
        <f t="shared" si="32"/>
        <v>1</v>
      </c>
      <c r="AD36" s="55">
        <f t="shared" si="32"/>
        <v>1</v>
      </c>
      <c r="AE36" s="55">
        <f t="shared" si="32"/>
        <v>1</v>
      </c>
      <c r="AF36" s="55">
        <f t="shared" si="32"/>
        <v>1</v>
      </c>
      <c r="AG36" s="55">
        <f t="shared" si="32"/>
        <v>1</v>
      </c>
    </row>
    <row r="37" spans="1:48" ht="14">
      <c r="C37" t="s">
        <v>42</v>
      </c>
      <c r="D37" s="55">
        <f t="shared" ref="D37:AG37" si="33">COUNTIF(D8:D25,"2オ")</f>
        <v>2</v>
      </c>
      <c r="E37" s="55">
        <f t="shared" si="33"/>
        <v>2</v>
      </c>
      <c r="F37" s="55">
        <f t="shared" si="33"/>
        <v>2</v>
      </c>
      <c r="G37" s="55">
        <f t="shared" si="33"/>
        <v>1</v>
      </c>
      <c r="H37" s="55">
        <f t="shared" si="33"/>
        <v>1</v>
      </c>
      <c r="I37" s="55">
        <f t="shared" si="33"/>
        <v>1</v>
      </c>
      <c r="J37" s="55">
        <f t="shared" si="33"/>
        <v>1</v>
      </c>
      <c r="K37" s="55">
        <f t="shared" si="33"/>
        <v>1</v>
      </c>
      <c r="L37" s="55">
        <f t="shared" si="33"/>
        <v>1</v>
      </c>
      <c r="M37" s="55">
        <f t="shared" si="33"/>
        <v>1</v>
      </c>
      <c r="N37" s="55">
        <f t="shared" si="33"/>
        <v>1</v>
      </c>
      <c r="O37" s="55">
        <f t="shared" si="33"/>
        <v>1</v>
      </c>
      <c r="P37" s="55">
        <f t="shared" si="33"/>
        <v>1</v>
      </c>
      <c r="Q37" s="55">
        <f t="shared" si="33"/>
        <v>1</v>
      </c>
      <c r="R37" s="55">
        <f t="shared" si="33"/>
        <v>1</v>
      </c>
      <c r="S37" s="55">
        <f t="shared" si="33"/>
        <v>1</v>
      </c>
      <c r="T37" s="55">
        <f t="shared" si="33"/>
        <v>1</v>
      </c>
      <c r="U37" s="55">
        <f t="shared" si="33"/>
        <v>1</v>
      </c>
      <c r="V37" s="55">
        <f t="shared" si="33"/>
        <v>1</v>
      </c>
      <c r="W37" s="55">
        <f t="shared" si="33"/>
        <v>1</v>
      </c>
      <c r="X37" s="55">
        <f t="shared" si="33"/>
        <v>1</v>
      </c>
      <c r="Y37" s="55">
        <f t="shared" si="33"/>
        <v>1</v>
      </c>
      <c r="Z37" s="55">
        <f t="shared" si="33"/>
        <v>1</v>
      </c>
      <c r="AA37" s="55">
        <f t="shared" si="33"/>
        <v>1</v>
      </c>
      <c r="AB37" s="55">
        <f t="shared" si="33"/>
        <v>1</v>
      </c>
      <c r="AC37" s="55">
        <f t="shared" si="33"/>
        <v>1</v>
      </c>
      <c r="AD37" s="55">
        <f t="shared" si="33"/>
        <v>1</v>
      </c>
      <c r="AE37" s="55">
        <f t="shared" si="33"/>
        <v>1</v>
      </c>
      <c r="AF37" s="55">
        <f t="shared" si="33"/>
        <v>1</v>
      </c>
      <c r="AG37" s="55">
        <f t="shared" si="33"/>
        <v>1</v>
      </c>
    </row>
    <row r="38" spans="1:48" ht="14" outlineLevel="1">
      <c r="A38" s="1"/>
      <c r="B38" s="1"/>
      <c r="C38" s="1" t="s">
        <v>24</v>
      </c>
      <c r="D38" s="55">
        <f t="shared" ref="D38:AG38" si="34">COUNTIF(D8:D25,"2－")</f>
        <v>1</v>
      </c>
      <c r="E38" s="55">
        <f t="shared" si="34"/>
        <v>1</v>
      </c>
      <c r="F38" s="55">
        <f t="shared" si="34"/>
        <v>1</v>
      </c>
      <c r="G38" s="55">
        <f t="shared" si="34"/>
        <v>1</v>
      </c>
      <c r="H38" s="55">
        <f t="shared" si="34"/>
        <v>1</v>
      </c>
      <c r="I38" s="55">
        <f t="shared" si="34"/>
        <v>1</v>
      </c>
      <c r="J38" s="55">
        <f t="shared" si="34"/>
        <v>1</v>
      </c>
      <c r="K38" s="55">
        <f t="shared" si="34"/>
        <v>1</v>
      </c>
      <c r="L38" s="55">
        <f t="shared" si="34"/>
        <v>1</v>
      </c>
      <c r="M38" s="55">
        <f t="shared" si="34"/>
        <v>1</v>
      </c>
      <c r="N38" s="55">
        <f t="shared" si="34"/>
        <v>1</v>
      </c>
      <c r="O38" s="55">
        <f t="shared" si="34"/>
        <v>1</v>
      </c>
      <c r="P38" s="55">
        <f t="shared" si="34"/>
        <v>1</v>
      </c>
      <c r="Q38" s="55">
        <f t="shared" si="34"/>
        <v>1</v>
      </c>
      <c r="R38" s="55">
        <f t="shared" si="34"/>
        <v>1</v>
      </c>
      <c r="S38" s="55">
        <f t="shared" si="34"/>
        <v>1</v>
      </c>
      <c r="T38" s="55">
        <f t="shared" si="34"/>
        <v>1</v>
      </c>
      <c r="U38" s="55">
        <f t="shared" si="34"/>
        <v>1</v>
      </c>
      <c r="V38" s="55">
        <f t="shared" si="34"/>
        <v>1</v>
      </c>
      <c r="W38" s="55">
        <f t="shared" si="34"/>
        <v>1</v>
      </c>
      <c r="X38" s="55">
        <f t="shared" si="34"/>
        <v>1</v>
      </c>
      <c r="Y38" s="55">
        <f t="shared" si="34"/>
        <v>1</v>
      </c>
      <c r="Z38" s="55">
        <f t="shared" si="34"/>
        <v>1</v>
      </c>
      <c r="AA38" s="55">
        <f t="shared" si="34"/>
        <v>1</v>
      </c>
      <c r="AB38" s="55">
        <f t="shared" si="34"/>
        <v>1</v>
      </c>
      <c r="AC38" s="55">
        <f t="shared" si="34"/>
        <v>1</v>
      </c>
      <c r="AD38" s="55">
        <f t="shared" si="34"/>
        <v>1</v>
      </c>
      <c r="AE38" s="55">
        <f t="shared" si="34"/>
        <v>1</v>
      </c>
      <c r="AF38" s="55">
        <f t="shared" si="34"/>
        <v>1</v>
      </c>
      <c r="AG38" s="55">
        <f t="shared" si="34"/>
        <v>1</v>
      </c>
      <c r="AI38" s="1"/>
      <c r="AJ38" s="1"/>
      <c r="AK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s="1" customFormat="1" ht="14" outlineLevel="1">
      <c r="C39" s="1" t="s">
        <v>41</v>
      </c>
      <c r="D39" s="55">
        <f t="shared" ref="D39:AG39" si="35">COUNTIF(D8:D25,"3早")</f>
        <v>1</v>
      </c>
      <c r="E39" s="55">
        <f t="shared" si="35"/>
        <v>1</v>
      </c>
      <c r="F39" s="55">
        <f t="shared" si="35"/>
        <v>1</v>
      </c>
      <c r="G39" s="55">
        <f t="shared" si="35"/>
        <v>1</v>
      </c>
      <c r="H39" s="55">
        <f t="shared" si="35"/>
        <v>1</v>
      </c>
      <c r="I39" s="55">
        <f t="shared" si="35"/>
        <v>1</v>
      </c>
      <c r="J39" s="55">
        <f t="shared" si="35"/>
        <v>1</v>
      </c>
      <c r="K39" s="55">
        <f t="shared" si="35"/>
        <v>1</v>
      </c>
      <c r="L39" s="55">
        <f t="shared" si="35"/>
        <v>1</v>
      </c>
      <c r="M39" s="55">
        <f t="shared" si="35"/>
        <v>1</v>
      </c>
      <c r="N39" s="55">
        <f t="shared" si="35"/>
        <v>1</v>
      </c>
      <c r="O39" s="55">
        <f t="shared" si="35"/>
        <v>1</v>
      </c>
      <c r="P39" s="55">
        <f t="shared" si="35"/>
        <v>1</v>
      </c>
      <c r="Q39" s="55">
        <f t="shared" si="35"/>
        <v>1</v>
      </c>
      <c r="R39" s="55">
        <f t="shared" si="35"/>
        <v>1</v>
      </c>
      <c r="S39" s="55">
        <f t="shared" si="35"/>
        <v>1</v>
      </c>
      <c r="T39" s="55">
        <f t="shared" si="35"/>
        <v>1</v>
      </c>
      <c r="U39" s="55">
        <f t="shared" si="35"/>
        <v>1</v>
      </c>
      <c r="V39" s="55">
        <f t="shared" si="35"/>
        <v>1</v>
      </c>
      <c r="W39" s="55">
        <f t="shared" si="35"/>
        <v>1</v>
      </c>
      <c r="X39" s="55">
        <f t="shared" si="35"/>
        <v>1</v>
      </c>
      <c r="Y39" s="55">
        <f t="shared" si="35"/>
        <v>1</v>
      </c>
      <c r="Z39" s="55">
        <f t="shared" si="35"/>
        <v>1</v>
      </c>
      <c r="AA39" s="55">
        <f t="shared" si="35"/>
        <v>1</v>
      </c>
      <c r="AB39" s="55">
        <f t="shared" si="35"/>
        <v>1</v>
      </c>
      <c r="AC39" s="55">
        <f t="shared" si="35"/>
        <v>1</v>
      </c>
      <c r="AD39" s="55">
        <f t="shared" si="35"/>
        <v>1</v>
      </c>
      <c r="AE39" s="55">
        <f t="shared" si="35"/>
        <v>1</v>
      </c>
      <c r="AF39" s="55">
        <f t="shared" si="35"/>
        <v>1</v>
      </c>
      <c r="AG39" s="55">
        <f t="shared" si="35"/>
        <v>1</v>
      </c>
    </row>
    <row r="40" spans="1:48" s="1" customFormat="1" ht="14" outlineLevel="1">
      <c r="C40" s="1" t="s">
        <v>36</v>
      </c>
      <c r="D40" s="55">
        <f t="shared" ref="D40:AG40" si="36">COUNTIF(D8:D25,"3オ")</f>
        <v>1</v>
      </c>
      <c r="E40" s="55">
        <f t="shared" si="36"/>
        <v>1</v>
      </c>
      <c r="F40" s="55">
        <f t="shared" si="36"/>
        <v>1</v>
      </c>
      <c r="G40" s="55">
        <f t="shared" si="36"/>
        <v>1</v>
      </c>
      <c r="H40" s="55">
        <f t="shared" si="36"/>
        <v>1</v>
      </c>
      <c r="I40" s="55">
        <f t="shared" si="36"/>
        <v>1</v>
      </c>
      <c r="J40" s="55">
        <f t="shared" si="36"/>
        <v>1</v>
      </c>
      <c r="K40" s="55">
        <f t="shared" si="36"/>
        <v>1</v>
      </c>
      <c r="L40" s="55">
        <f t="shared" si="36"/>
        <v>1</v>
      </c>
      <c r="M40" s="55">
        <f t="shared" si="36"/>
        <v>1</v>
      </c>
      <c r="N40" s="55">
        <f t="shared" si="36"/>
        <v>1</v>
      </c>
      <c r="O40" s="55">
        <f t="shared" si="36"/>
        <v>1</v>
      </c>
      <c r="P40" s="55">
        <f t="shared" si="36"/>
        <v>1</v>
      </c>
      <c r="Q40" s="55">
        <f t="shared" si="36"/>
        <v>1</v>
      </c>
      <c r="R40" s="55">
        <f t="shared" si="36"/>
        <v>1</v>
      </c>
      <c r="S40" s="55">
        <f t="shared" si="36"/>
        <v>1</v>
      </c>
      <c r="T40" s="55">
        <f t="shared" si="36"/>
        <v>1</v>
      </c>
      <c r="U40" s="55">
        <f t="shared" si="36"/>
        <v>1</v>
      </c>
      <c r="V40" s="55">
        <f t="shared" si="36"/>
        <v>1</v>
      </c>
      <c r="W40" s="55">
        <f t="shared" si="36"/>
        <v>1</v>
      </c>
      <c r="X40" s="55">
        <f t="shared" si="36"/>
        <v>1</v>
      </c>
      <c r="Y40" s="55">
        <f t="shared" si="36"/>
        <v>1</v>
      </c>
      <c r="Z40" s="55">
        <f t="shared" si="36"/>
        <v>1</v>
      </c>
      <c r="AA40" s="55">
        <f t="shared" si="36"/>
        <v>1</v>
      </c>
      <c r="AB40" s="55">
        <f t="shared" si="36"/>
        <v>1</v>
      </c>
      <c r="AC40" s="55">
        <f t="shared" si="36"/>
        <v>1</v>
      </c>
      <c r="AD40" s="55">
        <f t="shared" si="36"/>
        <v>1</v>
      </c>
      <c r="AE40" s="55">
        <f t="shared" si="36"/>
        <v>1</v>
      </c>
      <c r="AF40" s="55">
        <f t="shared" si="36"/>
        <v>1</v>
      </c>
      <c r="AG40" s="55">
        <f t="shared" si="36"/>
        <v>1</v>
      </c>
    </row>
    <row r="41" spans="1:48" s="1" customFormat="1" ht="14" outlineLevel="1">
      <c r="C41" s="1" t="s">
        <v>28</v>
      </c>
      <c r="D41" s="55">
        <f t="shared" ref="D41:AG41" si="37">COUNTIF(D8:D25,"3－")</f>
        <v>1</v>
      </c>
      <c r="E41" s="55">
        <f t="shared" si="37"/>
        <v>1</v>
      </c>
      <c r="F41" s="55">
        <f t="shared" si="37"/>
        <v>1</v>
      </c>
      <c r="G41" s="55">
        <f t="shared" si="37"/>
        <v>1</v>
      </c>
      <c r="H41" s="55">
        <f t="shared" si="37"/>
        <v>1</v>
      </c>
      <c r="I41" s="55">
        <f t="shared" si="37"/>
        <v>1</v>
      </c>
      <c r="J41" s="55">
        <f t="shared" si="37"/>
        <v>1</v>
      </c>
      <c r="K41" s="55">
        <f t="shared" si="37"/>
        <v>1</v>
      </c>
      <c r="L41" s="55">
        <f t="shared" si="37"/>
        <v>1</v>
      </c>
      <c r="M41" s="55">
        <f t="shared" si="37"/>
        <v>1</v>
      </c>
      <c r="N41" s="55">
        <f t="shared" si="37"/>
        <v>1</v>
      </c>
      <c r="O41" s="55">
        <f t="shared" si="37"/>
        <v>1</v>
      </c>
      <c r="P41" s="55">
        <f t="shared" si="37"/>
        <v>1</v>
      </c>
      <c r="Q41" s="55">
        <f t="shared" si="37"/>
        <v>1</v>
      </c>
      <c r="R41" s="55">
        <f t="shared" si="37"/>
        <v>1</v>
      </c>
      <c r="S41" s="55">
        <f t="shared" si="37"/>
        <v>1</v>
      </c>
      <c r="T41" s="55">
        <f t="shared" si="37"/>
        <v>1</v>
      </c>
      <c r="U41" s="55">
        <f t="shared" si="37"/>
        <v>1</v>
      </c>
      <c r="V41" s="55">
        <f t="shared" si="37"/>
        <v>1</v>
      </c>
      <c r="W41" s="55">
        <f t="shared" si="37"/>
        <v>1</v>
      </c>
      <c r="X41" s="55">
        <f t="shared" si="37"/>
        <v>1</v>
      </c>
      <c r="Y41" s="55">
        <f t="shared" si="37"/>
        <v>1</v>
      </c>
      <c r="Z41" s="55">
        <f t="shared" si="37"/>
        <v>1</v>
      </c>
      <c r="AA41" s="55">
        <f t="shared" si="37"/>
        <v>1</v>
      </c>
      <c r="AB41" s="55">
        <f t="shared" si="37"/>
        <v>1</v>
      </c>
      <c r="AC41" s="55">
        <f t="shared" si="37"/>
        <v>1</v>
      </c>
      <c r="AD41" s="55">
        <f t="shared" si="37"/>
        <v>1</v>
      </c>
      <c r="AE41" s="55">
        <f t="shared" si="37"/>
        <v>1</v>
      </c>
      <c r="AF41" s="55">
        <f t="shared" si="37"/>
        <v>1</v>
      </c>
      <c r="AG41" s="55">
        <f t="shared" si="37"/>
        <v>1</v>
      </c>
    </row>
    <row r="42" spans="1:48" s="1" customFormat="1" ht="14" outlineLevel="1"/>
    <row r="43" spans="1:48" s="1" customFormat="1" ht="14"/>
    <row r="44" spans="1:48" s="1" customFormat="1" ht="14"/>
    <row r="45" spans="1:48" s="1" customFormat="1" ht="14">
      <c r="AM45"/>
      <c r="AN45"/>
      <c r="AO45"/>
      <c r="AP45"/>
      <c r="AQ45"/>
      <c r="AR45"/>
      <c r="AS45"/>
      <c r="AT45"/>
      <c r="AU45"/>
      <c r="AV45"/>
    </row>
  </sheetData>
  <mergeCells count="54">
    <mergeCell ref="K1:T1"/>
    <mergeCell ref="Y1:AG1"/>
    <mergeCell ref="AH1:AK1"/>
    <mergeCell ref="A2:C2"/>
    <mergeCell ref="E2:J2"/>
    <mergeCell ref="K2:L2"/>
    <mergeCell ref="M2:X2"/>
    <mergeCell ref="Y2:AG2"/>
    <mergeCell ref="AH2:AK2"/>
    <mergeCell ref="K3:L3"/>
    <mergeCell ref="M3:X3"/>
    <mergeCell ref="D4:J4"/>
    <mergeCell ref="K4:Q4"/>
    <mergeCell ref="R4:X4"/>
    <mergeCell ref="Y4:AE4"/>
    <mergeCell ref="AF4:AG4"/>
    <mergeCell ref="AH4:AJ4"/>
    <mergeCell ref="A26:C26"/>
    <mergeCell ref="A4:A7"/>
    <mergeCell ref="B4:B7"/>
    <mergeCell ref="C4:C6"/>
    <mergeCell ref="D27:D32"/>
    <mergeCell ref="E27:E32"/>
    <mergeCell ref="F27:F32"/>
    <mergeCell ref="G27:G32"/>
    <mergeCell ref="H27:H32"/>
    <mergeCell ref="I27:I32"/>
    <mergeCell ref="J27:J32"/>
    <mergeCell ref="K27:K32"/>
    <mergeCell ref="L27:L32"/>
    <mergeCell ref="M27:M32"/>
    <mergeCell ref="V27:V32"/>
    <mergeCell ref="W27:W32"/>
    <mergeCell ref="N27:N32"/>
    <mergeCell ref="O27:O32"/>
    <mergeCell ref="P27:P32"/>
    <mergeCell ref="Q27:Q32"/>
    <mergeCell ref="R27:R32"/>
    <mergeCell ref="AK4:AK7"/>
    <mergeCell ref="A27:B32"/>
    <mergeCell ref="AH27:AK32"/>
    <mergeCell ref="AC27:AC32"/>
    <mergeCell ref="AD27:AD32"/>
    <mergeCell ref="AE27:AE32"/>
    <mergeCell ref="AF27:AF32"/>
    <mergeCell ref="AG27:AG32"/>
    <mergeCell ref="X27:X32"/>
    <mergeCell ref="Y27:Y32"/>
    <mergeCell ref="Z27:Z32"/>
    <mergeCell ref="AA27:AA32"/>
    <mergeCell ref="AB27:AB32"/>
    <mergeCell ref="S27:S32"/>
    <mergeCell ref="T27:T32"/>
    <mergeCell ref="U27:U32"/>
  </mergeCells>
  <phoneticPr fontId="114"/>
  <conditionalFormatting sqref="D8">
    <cfRule type="expression" dxfId="4406" priority="5818">
      <formula>COUNTIF(D8,"*有*")</formula>
    </cfRule>
  </conditionalFormatting>
  <conditionalFormatting sqref="D19:D24 V19:Z19 V23:Z24 V20:W21">
    <cfRule type="expression" dxfId="4405" priority="5778">
      <formula>AND(WEEKDAY(D$5)=1)</formula>
    </cfRule>
  </conditionalFormatting>
  <conditionalFormatting sqref="D19:D24">
    <cfRule type="expression" dxfId="4404" priority="5779">
      <formula>COUNTIF(D19,"*有*")</formula>
    </cfRule>
    <cfRule type="expression" dxfId="4403" priority="5767">
      <formula>COUNTIF(D19,"*有*")</formula>
    </cfRule>
  </conditionalFormatting>
  <conditionalFormatting sqref="D11:E14">
    <cfRule type="expression" dxfId="4402" priority="5975" stopIfTrue="1">
      <formula>AND(WEEKDAY(D$5)=1)</formula>
    </cfRule>
  </conditionalFormatting>
  <conditionalFormatting sqref="D14:G15">
    <cfRule type="expression" dxfId="4401" priority="5989" stopIfTrue="1">
      <formula>AND(WEEKDAY(D$5)=1)</formula>
    </cfRule>
  </conditionalFormatting>
  <conditionalFormatting sqref="D22:G22">
    <cfRule type="expression" dxfId="4400" priority="2445" stopIfTrue="1">
      <formula>AND(WEEKDAY(D$5)=1)</formula>
    </cfRule>
  </conditionalFormatting>
  <conditionalFormatting sqref="D18:H19">
    <cfRule type="expression" dxfId="4399" priority="2397" stopIfTrue="1">
      <formula>AND(WEEKDAY(D$5)=1)</formula>
    </cfRule>
  </conditionalFormatting>
  <conditionalFormatting sqref="D16:I16">
    <cfRule type="expression" dxfId="4398" priority="6003" stopIfTrue="1">
      <formula>AND(WEEKDAY(D$5)=1)</formula>
    </cfRule>
  </conditionalFormatting>
  <conditionalFormatting sqref="D23:Z24 D20:I21">
    <cfRule type="expression" dxfId="4397" priority="5483" stopIfTrue="1">
      <formula>AND(WEEKDAY(D$5)=1)</formula>
    </cfRule>
  </conditionalFormatting>
  <conditionalFormatting sqref="D5:AG7">
    <cfRule type="expression" dxfId="4396" priority="6038" stopIfTrue="1">
      <formula>AND(WEEKDAY(D$5)=1)</formula>
    </cfRule>
  </conditionalFormatting>
  <conditionalFormatting sqref="E8">
    <cfRule type="expression" dxfId="4395" priority="5844" stopIfTrue="1">
      <formula>AND(WEEKDAY(E$5)=1)</formula>
    </cfRule>
  </conditionalFormatting>
  <conditionalFormatting sqref="E19:G19">
    <cfRule type="expression" dxfId="4394" priority="2408" stopIfTrue="1">
      <formula>AND(WEEKDAY(E$5)=1)</formula>
    </cfRule>
  </conditionalFormatting>
  <conditionalFormatting sqref="E10:H10">
    <cfRule type="expression" dxfId="4393" priority="5843" stopIfTrue="1">
      <formula>AND(WEEKDAY(E$5)=1)</formula>
    </cfRule>
  </conditionalFormatting>
  <conditionalFormatting sqref="E18:H18">
    <cfRule type="expression" dxfId="4392" priority="2421" stopIfTrue="1">
      <formula>AND(WEEKDAY(E$5)=1)</formula>
    </cfRule>
  </conditionalFormatting>
  <conditionalFormatting sqref="E22:H22">
    <cfRule type="expression" dxfId="4391" priority="2434" stopIfTrue="1">
      <formula>AND(WEEKDAY(E$5)=1)</formula>
    </cfRule>
  </conditionalFormatting>
  <conditionalFormatting sqref="E25:AG25">
    <cfRule type="expression" dxfId="4390" priority="6046">
      <formula>AND(WEEKDAY(E$5)=1)</formula>
    </cfRule>
    <cfRule type="expression" dxfId="4389" priority="6047" stopIfTrue="1">
      <formula>AND(WEEKDAY(E$5)=1)</formula>
    </cfRule>
  </conditionalFormatting>
  <conditionalFormatting sqref="F9">
    <cfRule type="expression" dxfId="4388" priority="5959" stopIfTrue="1">
      <formula>AND(WEEKDAY(F$5)=1)</formula>
    </cfRule>
  </conditionalFormatting>
  <conditionalFormatting sqref="F13:G15">
    <cfRule type="expression" dxfId="4387" priority="5643" stopIfTrue="1">
      <formula>AND(WEEKDAY(F$5)=1)</formula>
    </cfRule>
  </conditionalFormatting>
  <conditionalFormatting sqref="F11:H12">
    <cfRule type="expression" dxfId="4386" priority="5913" stopIfTrue="1">
      <formula>AND(WEEKDAY(F$5)=1)</formula>
    </cfRule>
  </conditionalFormatting>
  <conditionalFormatting sqref="F11:I11">
    <cfRule type="expression" dxfId="4385" priority="5960" stopIfTrue="1">
      <formula>AND(WEEKDAY(F$5)=1)</formula>
    </cfRule>
  </conditionalFormatting>
  <conditionalFormatting sqref="F11:L11">
    <cfRule type="expression" dxfId="4384" priority="5345" stopIfTrue="1">
      <formula>AND(WEEKDAY(F$5)=1)</formula>
    </cfRule>
  </conditionalFormatting>
  <conditionalFormatting sqref="F14:M14">
    <cfRule type="expression" dxfId="4383" priority="5986" stopIfTrue="1">
      <formula>AND(WEEKDAY(F$5)=1)</formula>
    </cfRule>
  </conditionalFormatting>
  <conditionalFormatting sqref="F14:N14">
    <cfRule type="expression" dxfId="4382" priority="5252" stopIfTrue="1">
      <formula>AND(WEEKDAY(F$5)=1)</formula>
    </cfRule>
  </conditionalFormatting>
  <conditionalFormatting sqref="G9">
    <cfRule type="expression" dxfId="4381" priority="5848" stopIfTrue="1">
      <formula>AND(WEEKDAY(G$5)=1)</formula>
    </cfRule>
  </conditionalFormatting>
  <conditionalFormatting sqref="G19">
    <cfRule type="expression" dxfId="4380" priority="2407">
      <formula>AND(WEEKDAY(G$5)=1)</formula>
    </cfRule>
  </conditionalFormatting>
  <conditionalFormatting sqref="G22">
    <cfRule type="expression" dxfId="4379" priority="2444">
      <formula>AND(WEEKDAY(G$5)=1)</formula>
    </cfRule>
  </conditionalFormatting>
  <conditionalFormatting sqref="G20:I21">
    <cfRule type="expression" dxfId="4378" priority="5823" stopIfTrue="1">
      <formula>AND(WEEKDAY(G$5)=1)</formula>
    </cfRule>
  </conditionalFormatting>
  <conditionalFormatting sqref="G17:N17">
    <cfRule type="expression" dxfId="4377" priority="151" stopIfTrue="1">
      <formula>AND(WEEKDAY(G$5)=1)</formula>
    </cfRule>
  </conditionalFormatting>
  <conditionalFormatting sqref="H11">
    <cfRule type="expression" dxfId="4376" priority="5318">
      <formula>AND(WEEKDAY(H$5)=1)</formula>
    </cfRule>
    <cfRule type="expression" dxfId="4375" priority="5327">
      <formula>AND(WEEKDAY(H$5)=1)</formula>
    </cfRule>
  </conditionalFormatting>
  <conditionalFormatting sqref="H14">
    <cfRule type="expression" dxfId="4374" priority="5227">
      <formula>AND(WEEKDAY(H$5)=1)</formula>
    </cfRule>
    <cfRule type="expression" dxfId="4373" priority="5236">
      <formula>AND(WEEKDAY(H$5)=1)</formula>
    </cfRule>
  </conditionalFormatting>
  <conditionalFormatting sqref="H16">
    <cfRule type="expression" dxfId="4372" priority="5607">
      <formula>AND(WEEKDAY(H$5)=1)</formula>
    </cfRule>
    <cfRule type="expression" dxfId="4371" priority="5598">
      <formula>AND(WEEKDAY(H$5)=1)</formula>
    </cfRule>
  </conditionalFormatting>
  <conditionalFormatting sqref="H18">
    <cfRule type="expression" dxfId="4370" priority="2417">
      <formula>AND(WEEKDAY(H$5)=1)</formula>
    </cfRule>
    <cfRule type="expression" dxfId="4369" priority="2418" stopIfTrue="1">
      <formula>AND(WEEKDAY(H$5)=1)</formula>
    </cfRule>
    <cfRule type="expression" dxfId="4368" priority="2420">
      <formula>AND(WEEKDAY(H$5)=1)</formula>
    </cfRule>
  </conditionalFormatting>
  <conditionalFormatting sqref="H20:H21 H23:H24">
    <cfRule type="expression" dxfId="4367" priority="5633">
      <formula>AND(WEEKDAY(H$5)=1)</formula>
    </cfRule>
    <cfRule type="expression" dxfId="4366" priority="5642">
      <formula>AND(WEEKDAY(H$5)=1)</formula>
    </cfRule>
  </conditionalFormatting>
  <conditionalFormatting sqref="H12:I12 F13:G13">
    <cfRule type="expression" dxfId="4365" priority="5962" stopIfTrue="1">
      <formula>AND(WEEKDAY(F$5)=1)</formula>
    </cfRule>
  </conditionalFormatting>
  <conditionalFormatting sqref="H16:I17">
    <cfRule type="expression" dxfId="4364" priority="5615" stopIfTrue="1">
      <formula>AND(WEEKDAY(H$5)=1)</formula>
    </cfRule>
  </conditionalFormatting>
  <conditionalFormatting sqref="H20:J21 G23:J24">
    <cfRule type="expression" dxfId="4363" priority="5635" stopIfTrue="1">
      <formula>AND(WEEKDAY(G$5)=1)</formula>
    </cfRule>
  </conditionalFormatting>
  <conditionalFormatting sqref="H11:K11">
    <cfRule type="expression" dxfId="4362" priority="5319" stopIfTrue="1">
      <formula>AND(WEEKDAY(H$5)=1)</formula>
    </cfRule>
  </conditionalFormatting>
  <conditionalFormatting sqref="H14:K14">
    <cfRule type="expression" dxfId="4361" priority="5228" stopIfTrue="1">
      <formula>AND(WEEKDAY(H$5)=1)</formula>
    </cfRule>
  </conditionalFormatting>
  <conditionalFormatting sqref="H11:L11">
    <cfRule type="expression" dxfId="4360" priority="3209" stopIfTrue="1">
      <formula>AND(WEEKDAY(H$5)=1)</formula>
    </cfRule>
    <cfRule type="expression" dxfId="4359" priority="5332" stopIfTrue="1">
      <formula>AND(WEEKDAY(H$5)=1)</formula>
    </cfRule>
  </conditionalFormatting>
  <conditionalFormatting sqref="H14:L14">
    <cfRule type="expression" dxfId="4358" priority="5237" stopIfTrue="1">
      <formula>AND(WEEKDAY(H$5)=1)</formula>
    </cfRule>
  </conditionalFormatting>
  <conditionalFormatting sqref="H16:L16">
    <cfRule type="expression" dxfId="4357" priority="5600" stopIfTrue="1">
      <formula>AND(WEEKDAY(H$5)=1)</formula>
    </cfRule>
  </conditionalFormatting>
  <conditionalFormatting sqref="H16:P16">
    <cfRule type="expression" dxfId="4356" priority="957" stopIfTrue="1">
      <formula>AND(WEEKDAY(H$5)=1)</formula>
    </cfRule>
  </conditionalFormatting>
  <conditionalFormatting sqref="H14:T14">
    <cfRule type="expression" dxfId="4355" priority="2061" stopIfTrue="1">
      <formula>AND(WEEKDAY(H$5)=1)</formula>
    </cfRule>
  </conditionalFormatting>
  <conditionalFormatting sqref="H13:U13">
    <cfRule type="expression" dxfId="4354" priority="2477" stopIfTrue="1">
      <formula>AND(WEEKDAY(H$5)=1)</formula>
    </cfRule>
  </conditionalFormatting>
  <conditionalFormatting sqref="I9:I12">
    <cfRule type="expression" dxfId="4353" priority="5660" stopIfTrue="1">
      <formula>AND(WEEKDAY(I$5)=1)</formula>
    </cfRule>
  </conditionalFormatting>
  <conditionalFormatting sqref="I11">
    <cfRule type="expression" dxfId="4352" priority="5343">
      <formula>AND(WEEKDAY(I$5)=1)</formula>
    </cfRule>
  </conditionalFormatting>
  <conditionalFormatting sqref="I14">
    <cfRule type="expression" dxfId="4351" priority="5251">
      <formula>AND(WEEKDAY(I$5)=1)</formula>
    </cfRule>
  </conditionalFormatting>
  <conditionalFormatting sqref="I14:I15">
    <cfRule type="expression" dxfId="4350" priority="6002" stopIfTrue="1">
      <formula>AND(WEEKDAY(I$5)=1)</formula>
    </cfRule>
  </conditionalFormatting>
  <conditionalFormatting sqref="I14:I16">
    <cfRule type="expression" dxfId="4349" priority="5259" stopIfTrue="1">
      <formula>AND(WEEKDAY(I$5)=1)</formula>
    </cfRule>
  </conditionalFormatting>
  <conditionalFormatting sqref="I16:I17 AD17:AF17 AC18:AF18 V8:Z8 AA8:AA9 D17:H17 AD23:AE23 T15:T16 T17:U17">
    <cfRule type="expression" dxfId="4348" priority="6016">
      <formula>AND(WEEKDAY(D$5)=1)</formula>
    </cfRule>
  </conditionalFormatting>
  <conditionalFormatting sqref="I18:J22">
    <cfRule type="expression" dxfId="4347" priority="2473" stopIfTrue="1">
      <formula>AND(WEEKDAY(I$5)=1)</formula>
    </cfRule>
  </conditionalFormatting>
  <conditionalFormatting sqref="I15:K15 M15:M16">
    <cfRule type="expression" dxfId="4346" priority="5997" stopIfTrue="1">
      <formula>AND(WEEKDAY(I$5)=1)</formula>
    </cfRule>
  </conditionalFormatting>
  <conditionalFormatting sqref="I17:K17">
    <cfRule type="expression" dxfId="4345" priority="5994" stopIfTrue="1">
      <formula>AND(WEEKDAY(I$5)=1)</formula>
    </cfRule>
  </conditionalFormatting>
  <conditionalFormatting sqref="I19:Q19">
    <cfRule type="expression" dxfId="4344" priority="6018" stopIfTrue="1">
      <formula>AND(WEEKDAY(I$5)=1)</formula>
    </cfRule>
  </conditionalFormatting>
  <conditionalFormatting sqref="I19:Z19">
    <cfRule type="expression" dxfId="4343" priority="2620" stopIfTrue="1">
      <formula>AND(WEEKDAY(I$5)=1)</formula>
    </cfRule>
  </conditionalFormatting>
  <conditionalFormatting sqref="I23:Z23">
    <cfRule type="expression" dxfId="4342" priority="5441" stopIfTrue="1">
      <formula>AND(WEEKDAY(I$5)=1)</formula>
    </cfRule>
  </conditionalFormatting>
  <conditionalFormatting sqref="J19:K20">
    <cfRule type="expression" dxfId="4341" priority="2946" stopIfTrue="1">
      <formula>AND(WEEKDAY(J$5)=1)</formula>
    </cfRule>
  </conditionalFormatting>
  <conditionalFormatting sqref="J20:K21 L21:T21 K22:K23 J23 L23:T23">
    <cfRule type="expression" dxfId="4340" priority="6011" stopIfTrue="1">
      <formula>AND(WEEKDAY(J$5)=1)</formula>
    </cfRule>
  </conditionalFormatting>
  <conditionalFormatting sqref="J21:O21 R21:W21">
    <cfRule type="expression" dxfId="4339" priority="4333" stopIfTrue="1">
      <formula>AND(WEEKDAY(J$5)=1)</formula>
    </cfRule>
  </conditionalFormatting>
  <conditionalFormatting sqref="J8:P8">
    <cfRule type="expression" dxfId="4338" priority="5759" stopIfTrue="1">
      <formula>AND(WEEKDAY(J$5)=1)</formula>
    </cfRule>
  </conditionalFormatting>
  <conditionalFormatting sqref="J11:Q12">
    <cfRule type="expression" dxfId="4337" priority="476" stopIfTrue="1">
      <formula>AND(WEEKDAY(J$5)=1)</formula>
    </cfRule>
  </conditionalFormatting>
  <conditionalFormatting sqref="J15:T15">
    <cfRule type="expression" dxfId="4336" priority="5396" stopIfTrue="1">
      <formula>AND(WEEKDAY(J$5)=1)</formula>
    </cfRule>
  </conditionalFormatting>
  <conditionalFormatting sqref="J21:W21 H23:Z23">
    <cfRule type="expression" dxfId="4335" priority="5782" stopIfTrue="1">
      <formula>AND(WEEKDAY(H$5)=1)</formula>
    </cfRule>
  </conditionalFormatting>
  <conditionalFormatting sqref="K16:K24">
    <cfRule type="expression" dxfId="4334" priority="2917" stopIfTrue="1">
      <formula>AND(WEEKDAY(K$5)=1)</formula>
    </cfRule>
  </conditionalFormatting>
  <conditionalFormatting sqref="K18:O18">
    <cfRule type="expression" dxfId="4333" priority="5998" stopIfTrue="1">
      <formula>AND(WEEKDAY(K$5)=1)</formula>
    </cfRule>
  </conditionalFormatting>
  <conditionalFormatting sqref="K18:O19">
    <cfRule type="expression" dxfId="4332" priority="2963" stopIfTrue="1">
      <formula>AND(WEEKDAY(K$5)=1)</formula>
    </cfRule>
  </conditionalFormatting>
  <conditionalFormatting sqref="L8 Q8:Z8 AA8:AA9 J8:K11 I9 L9:U9 W9 Y9">
    <cfRule type="expression" dxfId="4331" priority="5958" stopIfTrue="1">
      <formula>AND(WEEKDAY(I$5)=1)</formula>
    </cfRule>
  </conditionalFormatting>
  <conditionalFormatting sqref="L9:N9">
    <cfRule type="expression" dxfId="4330" priority="5726" stopIfTrue="1">
      <formula>AND(WEEKDAY(L$5)=1)</formula>
    </cfRule>
  </conditionalFormatting>
  <conditionalFormatting sqref="L20:O20">
    <cfRule type="expression" dxfId="4329" priority="2" stopIfTrue="1">
      <formula>AND(WEEKDAY(L$5)=1)</formula>
    </cfRule>
  </conditionalFormatting>
  <conditionalFormatting sqref="L22:O22">
    <cfRule type="expression" dxfId="4328" priority="327" stopIfTrue="1">
      <formula>AND(WEEKDAY(L$5)=1)</formula>
    </cfRule>
  </conditionalFormatting>
  <conditionalFormatting sqref="L9:P10">
    <cfRule type="expression" dxfId="4327" priority="5819" stopIfTrue="1">
      <formula>AND(WEEKDAY(L$5)=1)</formula>
    </cfRule>
  </conditionalFormatting>
  <conditionalFormatting sqref="L13:U13">
    <cfRule type="expression" dxfId="4326" priority="2628">
      <formula>AND(WEEKDAY(L$5)=1)</formula>
    </cfRule>
  </conditionalFormatting>
  <conditionalFormatting sqref="L22:U22">
    <cfRule type="expression" dxfId="4325" priority="2316">
      <formula>AND(WEEKDAY(L$5)=1)</formula>
    </cfRule>
  </conditionalFormatting>
  <conditionalFormatting sqref="M8:P8">
    <cfRule type="expression" dxfId="4324" priority="5758">
      <formula>AND(WEEKDAY(M$5)=1)</formula>
    </cfRule>
  </conditionalFormatting>
  <conditionalFormatting sqref="M15:AA15 D16:M16 R16:U17">
    <cfRule type="expression" dxfId="4323" priority="6028" stopIfTrue="1">
      <formula>AND(WEEKDAY(D$5)=1)</formula>
    </cfRule>
  </conditionalFormatting>
  <conditionalFormatting sqref="N14:N15">
    <cfRule type="expression" dxfId="4322" priority="5981" stopIfTrue="1">
      <formula>AND(WEEKDAY(N$5)=1)</formula>
    </cfRule>
  </conditionalFormatting>
  <conditionalFormatting sqref="N16:N17">
    <cfRule type="expression" dxfId="4321" priority="157" stopIfTrue="1">
      <formula>AND(WEEKDAY(N$5)=1)</formula>
    </cfRule>
  </conditionalFormatting>
  <conditionalFormatting sqref="N18:O19">
    <cfRule type="expression" dxfId="4320" priority="5972" stopIfTrue="1">
      <formula>AND(WEEKDAY(N$5)=1)</formula>
    </cfRule>
  </conditionalFormatting>
  <conditionalFormatting sqref="O13:O15">
    <cfRule type="expression" dxfId="4319" priority="5965" stopIfTrue="1">
      <formula>AND(WEEKDAY(O$5)=1)</formula>
    </cfRule>
  </conditionalFormatting>
  <conditionalFormatting sqref="O14:O17">
    <cfRule type="expression" dxfId="4318" priority="225" stopIfTrue="1">
      <formula>AND(WEEKDAY(O$5)=1)</formula>
    </cfRule>
  </conditionalFormatting>
  <conditionalFormatting sqref="O10:P12">
    <cfRule type="expression" dxfId="4317" priority="1" stopIfTrue="1">
      <formula>AND(WEEKDAY(O$5)=1)</formula>
    </cfRule>
  </conditionalFormatting>
  <conditionalFormatting sqref="P16:Q22">
    <cfRule type="expression" dxfId="4316" priority="958" stopIfTrue="1">
      <formula>AND(WEEKDAY(P$5)=1)</formula>
    </cfRule>
  </conditionalFormatting>
  <conditionalFormatting sqref="P15:S15">
    <cfRule type="expression" dxfId="4315" priority="5112" stopIfTrue="1">
      <formula>AND(WEEKDAY(P$5)=1)</formula>
    </cfRule>
  </conditionalFormatting>
  <conditionalFormatting sqref="P16:T17">
    <cfRule type="expression" dxfId="4314" priority="910" stopIfTrue="1">
      <formula>AND(WEEKDAY(P$5)=1)</formula>
    </cfRule>
  </conditionalFormatting>
  <conditionalFormatting sqref="P18:T18">
    <cfRule type="expression" dxfId="4313" priority="2228" stopIfTrue="1">
      <formula>AND(WEEKDAY(P$5)=1)</formula>
    </cfRule>
    <cfRule type="expression" dxfId="4312" priority="2227">
      <formula>AND(WEEKDAY(P$5)=1)</formula>
    </cfRule>
    <cfRule type="expression" dxfId="4311" priority="2173" stopIfTrue="1">
      <formula>AND(WEEKDAY(P$5)=1)</formula>
    </cfRule>
  </conditionalFormatting>
  <conditionalFormatting sqref="P20:T20 D20:G21 D22 D23:G23">
    <cfRule type="expression" dxfId="4310" priority="6037" stopIfTrue="1">
      <formula>AND(WEEKDAY(D$5)=1)</formula>
    </cfRule>
  </conditionalFormatting>
  <conditionalFormatting sqref="P22:T22">
    <cfRule type="expression" dxfId="4309" priority="2317" stopIfTrue="1">
      <formula>AND(WEEKDAY(P$5)=1)</formula>
    </cfRule>
  </conditionalFormatting>
  <conditionalFormatting sqref="P14:U14">
    <cfRule type="expression" dxfId="4308" priority="1976" stopIfTrue="1">
      <formula>AND(WEEKDAY(P$5)=1)</formula>
    </cfRule>
    <cfRule type="expression" dxfId="4307" priority="2060">
      <formula>AND(WEEKDAY(P$5)=1)</formula>
    </cfRule>
  </conditionalFormatting>
  <conditionalFormatting sqref="P20:W20">
    <cfRule type="expression" dxfId="4306" priority="5788" stopIfTrue="1">
      <formula>AND(WEEKDAY(P$5)=1)</formula>
    </cfRule>
  </conditionalFormatting>
  <conditionalFormatting sqref="P22:W22">
    <cfRule type="expression" dxfId="4305" priority="1901" stopIfTrue="1">
      <formula>AND(WEEKDAY(P$5)=1)</formula>
    </cfRule>
  </conditionalFormatting>
  <conditionalFormatting sqref="P20:X21">
    <cfRule type="expression" dxfId="4304" priority="4308" stopIfTrue="1">
      <formula>AND(WEEKDAY(P$5)=1)</formula>
    </cfRule>
  </conditionalFormatting>
  <conditionalFormatting sqref="Q8:S9 L10:N10 P10:X10 L11 R11:S12 AA12 K13:M13 Q13">
    <cfRule type="expression" dxfId="4303" priority="5963" stopIfTrue="1">
      <formula>AND(WEEKDAY(K$5)=1)</formula>
    </cfRule>
  </conditionalFormatting>
  <conditionalFormatting sqref="Q18:Y18">
    <cfRule type="expression" dxfId="4302" priority="2075" stopIfTrue="1">
      <formula>AND(WEEKDAY(Q$5)=1)</formula>
    </cfRule>
  </conditionalFormatting>
  <conditionalFormatting sqref="R11:R13">
    <cfRule type="expression" dxfId="4301" priority="2636" stopIfTrue="1">
      <formula>AND(WEEKDAY(R$5)=1)</formula>
    </cfRule>
  </conditionalFormatting>
  <conditionalFormatting sqref="R17">
    <cfRule type="expression" dxfId="4300" priority="6036" stopIfTrue="1">
      <formula>AND(WEEKDAY(R$5)=1)</formula>
    </cfRule>
  </conditionalFormatting>
  <conditionalFormatting sqref="R16:S16 R20:T21">
    <cfRule type="expression" dxfId="4299" priority="6031" stopIfTrue="1">
      <formula>AND(WEEKDAY(R$5)=1)</formula>
    </cfRule>
  </conditionalFormatting>
  <conditionalFormatting sqref="R11:T11">
    <cfRule type="expression" dxfId="4298" priority="3581" stopIfTrue="1">
      <formula>AND(WEEKDAY(R$5)=1)</formula>
    </cfRule>
  </conditionalFormatting>
  <conditionalFormatting sqref="R19:T19">
    <cfRule type="expression" dxfId="4297" priority="2579" stopIfTrue="1">
      <formula>AND(WEEKDAY(R$5)=1)</formula>
    </cfRule>
  </conditionalFormatting>
  <conditionalFormatting sqref="R11:U12">
    <cfRule type="expression" dxfId="4296" priority="5407" stopIfTrue="1">
      <formula>AND(WEEKDAY(R$5)=1)</formula>
    </cfRule>
  </conditionalFormatting>
  <conditionalFormatting sqref="R17:U17">
    <cfRule type="expression" dxfId="4295" priority="5058" stopIfTrue="1">
      <formula>AND(WEEKDAY(R$5)=1)</formula>
    </cfRule>
  </conditionalFormatting>
  <conditionalFormatting sqref="R19:U19">
    <cfRule type="expression" dxfId="4294" priority="2582" stopIfTrue="1">
      <formula>AND(WEEKDAY(R$5)=1)</formula>
    </cfRule>
    <cfRule type="expression" dxfId="4293" priority="2619">
      <formula>AND(WEEKDAY(R$5)=1)</formula>
    </cfRule>
  </conditionalFormatting>
  <conditionalFormatting sqref="R20:W21 U23:W23">
    <cfRule type="expression" dxfId="4292" priority="5835" stopIfTrue="1">
      <formula>AND(WEEKDAY(R$5)=1)</formula>
    </cfRule>
  </conditionalFormatting>
  <conditionalFormatting sqref="T11">
    <cfRule type="expression" dxfId="4291" priority="3580">
      <formula>AND(WEEKDAY(T$5)=1)</formula>
    </cfRule>
    <cfRule type="expression" dxfId="4290" priority="5406">
      <formula>AND(WEEKDAY(T$5)=1)</formula>
    </cfRule>
  </conditionalFormatting>
  <conditionalFormatting sqref="T15">
    <cfRule type="expression" dxfId="4289" priority="5395">
      <formula>AND(WEEKDAY(T$5)=1)</formula>
    </cfRule>
  </conditionalFormatting>
  <conditionalFormatting sqref="T17:T18">
    <cfRule type="expression" dxfId="4288" priority="2172">
      <formula>AND(WEEKDAY(T$5)=1)</formula>
    </cfRule>
  </conditionalFormatting>
  <conditionalFormatting sqref="T19">
    <cfRule type="expression" dxfId="4287" priority="2581">
      <formula>AND(WEEKDAY(T$5)=1)</formula>
    </cfRule>
  </conditionalFormatting>
  <conditionalFormatting sqref="T8:U9">
    <cfRule type="expression" dxfId="4286" priority="5946" stopIfTrue="1">
      <formula>AND(WEEKDAY(T$5)=1)</formula>
    </cfRule>
  </conditionalFormatting>
  <conditionalFormatting sqref="T18:U18">
    <cfRule type="expression" dxfId="4285" priority="2074">
      <formula>AND(WEEKDAY(T$5)=1)</formula>
    </cfRule>
  </conditionalFormatting>
  <conditionalFormatting sqref="T10:AD10">
    <cfRule type="expression" dxfId="4284" priority="5460" stopIfTrue="1">
      <formula>AND(WEEKDAY(T$5)=1)</formula>
    </cfRule>
  </conditionalFormatting>
  <conditionalFormatting sqref="U12">
    <cfRule type="expression" dxfId="4283" priority="5966" stopIfTrue="1">
      <formula>AND(WEEKDAY(U$5)=1)</formula>
    </cfRule>
  </conditionalFormatting>
  <conditionalFormatting sqref="U15">
    <cfRule type="expression" dxfId="4282" priority="6005" stopIfTrue="1">
      <formula>AND(WEEKDAY(U$5)=1)</formula>
    </cfRule>
  </conditionalFormatting>
  <conditionalFormatting sqref="U18">
    <cfRule type="expression" dxfId="4281" priority="2073" stopIfTrue="1">
      <formula>AND(WEEKDAY(U$5)=1)</formula>
    </cfRule>
    <cfRule type="expression" dxfId="4280" priority="2072">
      <formula>AND(WEEKDAY(U$5)=1)</formula>
    </cfRule>
    <cfRule type="expression" dxfId="4279" priority="2071" stopIfTrue="1">
      <formula>AND(WEEKDAY(U$5)=1)</formula>
    </cfRule>
  </conditionalFormatting>
  <conditionalFormatting sqref="U16:X16">
    <cfRule type="expression" dxfId="4278" priority="1870">
      <formula>AND(WEEKDAY(U$5)=1)</formula>
    </cfRule>
  </conditionalFormatting>
  <conditionalFormatting sqref="V14:V16">
    <cfRule type="expression" dxfId="4277" priority="1868" stopIfTrue="1">
      <formula>AND(WEEKDAY(V$5)=1)</formula>
    </cfRule>
  </conditionalFormatting>
  <conditionalFormatting sqref="V16:W16">
    <cfRule type="expression" dxfId="4276" priority="1872" stopIfTrue="1">
      <formula>AND(WEEKDAY(V$5)=1)</formula>
    </cfRule>
  </conditionalFormatting>
  <conditionalFormatting sqref="V17:W17">
    <cfRule type="expression" dxfId="4275" priority="1880" stopIfTrue="1">
      <formula>AND(WEEKDAY(V$5)=1)</formula>
    </cfRule>
  </conditionalFormatting>
  <conditionalFormatting sqref="V19:W19">
    <cfRule type="expression" dxfId="4274" priority="6022" stopIfTrue="1">
      <formula>AND(WEEKDAY(V$5)=1)</formula>
    </cfRule>
  </conditionalFormatting>
  <conditionalFormatting sqref="V20:W21 V23:Z24 D19:D24">
    <cfRule type="expression" dxfId="4273" priority="5790">
      <formula>AND(WEEKDAY(D$5)=1)</formula>
    </cfRule>
  </conditionalFormatting>
  <conditionalFormatting sqref="V17:X17">
    <cfRule type="expression" dxfId="4272" priority="1878">
      <formula>AND(WEEKDAY(V$5)=1)</formula>
    </cfRule>
  </conditionalFormatting>
  <conditionalFormatting sqref="V22:X22">
    <cfRule type="expression" dxfId="4271" priority="1899">
      <formula>AND(WEEKDAY(V$5)=1)</formula>
    </cfRule>
    <cfRule type="expression" dxfId="4270" priority="1895" stopIfTrue="1">
      <formula>AND(WEEKDAY(V$5)=1)</formula>
    </cfRule>
  </conditionalFormatting>
  <conditionalFormatting sqref="V11:Y11">
    <cfRule type="expression" dxfId="4269" priority="2396">
      <formula>AND(WEEKDAY(V$5)=1)</formula>
    </cfRule>
    <cfRule type="expression" dxfId="4268" priority="2390" stopIfTrue="1">
      <formula>AND(WEEKDAY(V$5)=1)</formula>
    </cfRule>
  </conditionalFormatting>
  <conditionalFormatting sqref="V14:Y14">
    <cfRule type="expression" dxfId="4267" priority="2351">
      <formula>AND(WEEKDAY(V$5)=1)</formula>
    </cfRule>
    <cfRule type="expression" dxfId="4266" priority="2345" stopIfTrue="1">
      <formula>AND(WEEKDAY(V$5)=1)</formula>
    </cfRule>
  </conditionalFormatting>
  <conditionalFormatting sqref="V18:Y18">
    <cfRule type="expression" dxfId="4265" priority="2458">
      <formula>AND(WEEKDAY(V$5)=1)</formula>
    </cfRule>
  </conditionalFormatting>
  <conditionalFormatting sqref="V12:AF12">
    <cfRule type="expression" dxfId="4264" priority="5915" stopIfTrue="1">
      <formula>AND(WEEKDAY(V$5)=1)</formula>
    </cfRule>
  </conditionalFormatting>
  <conditionalFormatting sqref="W16:X16">
    <cfRule type="expression" dxfId="4263" priority="1858" stopIfTrue="1">
      <formula>AND(WEEKDAY(W$5)=1)</formula>
    </cfRule>
  </conditionalFormatting>
  <conditionalFormatting sqref="W13:Y13">
    <cfRule type="expression" dxfId="4262" priority="2360">
      <formula>AND(WEEKDAY(W$5)=1)</formula>
    </cfRule>
    <cfRule type="expression" dxfId="4261" priority="2359" stopIfTrue="1">
      <formula>AND(WEEKDAY(W$5)=1)</formula>
    </cfRule>
    <cfRule type="expression" dxfId="4260" priority="2358">
      <formula>AND(WEEKDAY(W$5)=1)</formula>
    </cfRule>
    <cfRule type="expression" dxfId="4259" priority="2352" stopIfTrue="1">
      <formula>AND(WEEKDAY(W$5)=1)</formula>
    </cfRule>
  </conditionalFormatting>
  <conditionalFormatting sqref="W19:Y19">
    <cfRule type="expression" dxfId="4258" priority="2328">
      <formula>AND(WEEKDAY(W$5)=1)</formula>
    </cfRule>
    <cfRule type="expression" dxfId="4257" priority="2327" stopIfTrue="1">
      <formula>AND(WEEKDAY(W$5)=1)</formula>
    </cfRule>
  </conditionalFormatting>
  <conditionalFormatting sqref="W9:Z9">
    <cfRule type="expression" dxfId="4256" priority="5464" stopIfTrue="1">
      <formula>AND(WEEKDAY(W$5)=1)</formula>
    </cfRule>
    <cfRule type="expression" dxfId="4255" priority="5465">
      <formula>AND(WEEKDAY(W$5)=1)</formula>
    </cfRule>
  </conditionalFormatting>
  <conditionalFormatting sqref="W13:AA13">
    <cfRule type="expression" dxfId="4254" priority="2362" stopIfTrue="1">
      <formula>AND(WEEKDAY(W$5)=1)</formula>
    </cfRule>
  </conditionalFormatting>
  <conditionalFormatting sqref="X16">
    <cfRule type="expression" dxfId="4253" priority="1859">
      <formula>AND(WEEKDAY(X$5)=1)</formula>
    </cfRule>
  </conditionalFormatting>
  <conditionalFormatting sqref="X16:X17">
    <cfRule type="expression" dxfId="4252" priority="1866" stopIfTrue="1">
      <formula>AND(WEEKDAY(X$5)=1)</formula>
    </cfRule>
  </conditionalFormatting>
  <conditionalFormatting sqref="X22">
    <cfRule type="expression" dxfId="4251" priority="1888">
      <formula>AND(WEEKDAY(X$5)=1)</formula>
    </cfRule>
    <cfRule type="expression" dxfId="4250" priority="1887" stopIfTrue="1">
      <formula>AND(WEEKDAY(X$5)=1)</formula>
    </cfRule>
  </conditionalFormatting>
  <conditionalFormatting sqref="X11:Z11">
    <cfRule type="expression" dxfId="4249" priority="2383">
      <formula>AND(WEEKDAY(X$5)=1)</formula>
    </cfRule>
    <cfRule type="expression" dxfId="4248" priority="2381" stopIfTrue="1">
      <formula>AND(WEEKDAY(X$5)=1)</formula>
    </cfRule>
  </conditionalFormatting>
  <conditionalFormatting sqref="X14:Z14">
    <cfRule type="expression" dxfId="4247" priority="2336" stopIfTrue="1">
      <formula>AND(WEEKDAY(X$5)=1)</formula>
    </cfRule>
    <cfRule type="expression" dxfId="4246" priority="2338">
      <formula>AND(WEEKDAY(X$5)=1)</formula>
    </cfRule>
  </conditionalFormatting>
  <conditionalFormatting sqref="X16:Z16">
    <cfRule type="expression" dxfId="4245" priority="1816" stopIfTrue="1">
      <formula>AND(WEEKDAY(X$5)=1)</formula>
    </cfRule>
  </conditionalFormatting>
  <conditionalFormatting sqref="X22:Z22">
    <cfRule type="expression" dxfId="4244" priority="1841">
      <formula>AND(WEEKDAY(X$5)=1)</formula>
    </cfRule>
    <cfRule type="expression" dxfId="4243" priority="1837" stopIfTrue="1">
      <formula>AND(WEEKDAY(X$5)=1)</formula>
    </cfRule>
  </conditionalFormatting>
  <conditionalFormatting sqref="X23:Z24 V19:Z19">
    <cfRule type="expression" dxfId="4242" priority="5829" stopIfTrue="1">
      <formula>AND(WEEKDAY(V$5)=1)</formula>
    </cfRule>
  </conditionalFormatting>
  <conditionalFormatting sqref="X20:AA21">
    <cfRule type="expression" dxfId="4241" priority="4307">
      <formula>AND(WEEKDAY(X$5)=1)</formula>
    </cfRule>
  </conditionalFormatting>
  <conditionalFormatting sqref="X20:AB21">
    <cfRule type="expression" dxfId="4240" priority="4301" stopIfTrue="1">
      <formula>AND(WEEKDAY(X$5)=1)</formula>
    </cfRule>
  </conditionalFormatting>
  <conditionalFormatting sqref="X16:AC16">
    <cfRule type="expression" dxfId="4239" priority="1824">
      <formula>AND(WEEKDAY(X$5)=1)</formula>
    </cfRule>
  </conditionalFormatting>
  <conditionalFormatting sqref="Y16">
    <cfRule type="expression" dxfId="4238" priority="1794">
      <formula>AND(WEEKDAY(Y$5)=1)</formula>
    </cfRule>
  </conditionalFormatting>
  <conditionalFormatting sqref="Y16:Y17">
    <cfRule type="expression" dxfId="4237" priority="1778" stopIfTrue="1">
      <formula>AND(WEEKDAY(Y$5)=1)</formula>
    </cfRule>
  </conditionalFormatting>
  <conditionalFormatting sqref="Y18:Y19">
    <cfRule type="expression" dxfId="4236" priority="2454" stopIfTrue="1">
      <formula>AND(WEEKDAY(Y$5)=1)</formula>
    </cfRule>
  </conditionalFormatting>
  <conditionalFormatting sqref="Y16:Z16">
    <cfRule type="expression" dxfId="4235" priority="1795" stopIfTrue="1">
      <formula>AND(WEEKDAY(Y$5)=1)</formula>
    </cfRule>
    <cfRule type="expression" dxfId="4234" priority="1813">
      <formula>AND(WEEKDAY(Y$5)=1)</formula>
    </cfRule>
  </conditionalFormatting>
  <conditionalFormatting sqref="Y17:Z17">
    <cfRule type="expression" dxfId="4233" priority="1772" stopIfTrue="1">
      <formula>AND(WEEKDAY(Y$5)=1)</formula>
    </cfRule>
    <cfRule type="expression" dxfId="4232" priority="1768" stopIfTrue="1">
      <formula>AND(WEEKDAY(Y$5)=1)</formula>
    </cfRule>
    <cfRule type="expression" dxfId="4231" priority="1773">
      <formula>AND(WEEKDAY(Y$5)=1)</formula>
    </cfRule>
    <cfRule type="expression" dxfId="4230" priority="1774" stopIfTrue="1">
      <formula>AND(WEEKDAY(Y$5)=1)</formula>
    </cfRule>
    <cfRule type="expression" dxfId="4229" priority="1775">
      <formula>AND(WEEKDAY(Y$5)=1)</formula>
    </cfRule>
    <cfRule type="expression" dxfId="4228" priority="1782">
      <formula>AND(WEEKDAY(Y$5)=1)</formula>
    </cfRule>
    <cfRule type="expression" dxfId="4227" priority="1777">
      <formula>AND(WEEKDAY(Y$5)=1)</formula>
    </cfRule>
    <cfRule type="expression" dxfId="4226" priority="1776" stopIfTrue="1">
      <formula>AND(WEEKDAY(Y$5)=1)</formula>
    </cfRule>
    <cfRule type="expression" dxfId="4225" priority="1771">
      <formula>AND(WEEKDAY(Y$5)=1)</formula>
    </cfRule>
  </conditionalFormatting>
  <conditionalFormatting sqref="Y22:Z22">
    <cfRule type="expression" dxfId="4224" priority="1830">
      <formula>AND(WEEKDAY(Y$5)=1)</formula>
    </cfRule>
    <cfRule type="expression" dxfId="4223" priority="1833" stopIfTrue="1">
      <formula>AND(WEEKDAY(Y$5)=1)</formula>
    </cfRule>
    <cfRule type="expression" dxfId="4222" priority="1832">
      <formula>AND(WEEKDAY(Y$5)=1)</formula>
    </cfRule>
    <cfRule type="expression" dxfId="4221" priority="1831" stopIfTrue="1">
      <formula>AND(WEEKDAY(Y$5)=1)</formula>
    </cfRule>
    <cfRule type="expression" dxfId="4220" priority="1834">
      <formula>AND(WEEKDAY(Y$5)=1)</formula>
    </cfRule>
    <cfRule type="expression" dxfId="4219" priority="1827" stopIfTrue="1">
      <formula>AND(WEEKDAY(Y$5)=1)</formula>
    </cfRule>
    <cfRule type="expression" dxfId="4218" priority="1835" stopIfTrue="1">
      <formula>AND(WEEKDAY(Y$5)=1)</formula>
    </cfRule>
    <cfRule type="expression" dxfId="4217" priority="1836">
      <formula>AND(WEEKDAY(Y$5)=1)</formula>
    </cfRule>
  </conditionalFormatting>
  <conditionalFormatting sqref="Y23:Z23">
    <cfRule type="expression" dxfId="4216" priority="5482">
      <formula>AND(WEEKDAY(Y$5)=1)</formula>
    </cfRule>
    <cfRule type="expression" dxfId="4215" priority="5816" stopIfTrue="1">
      <formula>AND(WEEKDAY(Y$5)=1)</formula>
    </cfRule>
    <cfRule type="expression" dxfId="4214" priority="5817">
      <formula>AND(WEEKDAY(Y$5)=1)</formula>
    </cfRule>
  </conditionalFormatting>
  <conditionalFormatting sqref="Y24:Z24">
    <cfRule type="expression" dxfId="4213" priority="5528">
      <formula>AND(WEEKDAY(Y$5)=1)</formula>
    </cfRule>
  </conditionalFormatting>
  <conditionalFormatting sqref="Y16:AB16">
    <cfRule type="expression" dxfId="4212" priority="1800">
      <formula>AND(WEEKDAY(Y$5)=1)</formula>
    </cfRule>
  </conditionalFormatting>
  <conditionalFormatting sqref="Y19:AB19">
    <cfRule type="expression" dxfId="4211" priority="5506">
      <formula>AND(WEEKDAY(Y$5)=1)</formula>
    </cfRule>
  </conditionalFormatting>
  <conditionalFormatting sqref="Z9:Z10">
    <cfRule type="expression" dxfId="4210" priority="5462">
      <formula>AND(WEEKDAY(Z$5)=1)</formula>
    </cfRule>
  </conditionalFormatting>
  <conditionalFormatting sqref="Z13">
    <cfRule type="expression" dxfId="4209" priority="2373">
      <formula>AND(WEEKDAY(Z$5)=1)</formula>
    </cfRule>
  </conditionalFormatting>
  <conditionalFormatting sqref="Z14">
    <cfRule type="expression" dxfId="4208" priority="2335">
      <formula>AND(WEEKDAY(Z$5)=1)</formula>
    </cfRule>
    <cfRule type="expression" dxfId="4207" priority="2334" stopIfTrue="1">
      <formula>AND(WEEKDAY(Z$5)=1)</formula>
    </cfRule>
  </conditionalFormatting>
  <conditionalFormatting sqref="Z16">
    <cfRule type="expression" dxfId="4206" priority="1810">
      <formula>AND(WEEKDAY(Z$5)=1)</formula>
    </cfRule>
    <cfRule type="expression" dxfId="4205" priority="1811" stopIfTrue="1">
      <formula>AND(WEEKDAY(Z$5)=1)</formula>
    </cfRule>
  </conditionalFormatting>
  <conditionalFormatting sqref="Z17">
    <cfRule type="expression" dxfId="4204" priority="1780" stopIfTrue="1">
      <formula>AND(WEEKDAY(Z$5)=1)</formula>
    </cfRule>
  </conditionalFormatting>
  <conditionalFormatting sqref="Z18:Z19">
    <cfRule type="expression" dxfId="4203" priority="5722">
      <formula>AND(WEEKDAY(Z$5)=1)</formula>
    </cfRule>
    <cfRule type="expression" dxfId="4202" priority="5723" stopIfTrue="1">
      <formula>AND(WEEKDAY(Z$5)=1)</formula>
    </cfRule>
    <cfRule type="expression" dxfId="4201" priority="5725">
      <formula>AND(WEEKDAY(Z$5)=1)</formula>
    </cfRule>
  </conditionalFormatting>
  <conditionalFormatting sqref="Z11:AA11">
    <cfRule type="expression" dxfId="4200" priority="2378">
      <formula>AND(WEEKDAY(Z$5)=1)</formula>
    </cfRule>
    <cfRule type="expression" dxfId="4199" priority="2374" stopIfTrue="1">
      <formula>AND(WEEKDAY(Z$5)=1)</formula>
    </cfRule>
  </conditionalFormatting>
  <conditionalFormatting sqref="Z16:AC16">
    <cfRule type="expression" dxfId="4198" priority="1802" stopIfTrue="1">
      <formula>AND(WEEKDAY(Z$5)=1)</formula>
    </cfRule>
  </conditionalFormatting>
  <conditionalFormatting sqref="Z18:AC19">
    <cfRule type="expression" dxfId="4197" priority="5559" stopIfTrue="1">
      <formula>AND(WEEKDAY(Z$5)=1)</formula>
    </cfRule>
  </conditionalFormatting>
  <conditionalFormatting sqref="AA17">
    <cfRule type="expression" dxfId="4196" priority="1786">
      <formula>AND(WEEKDAY(AA$5)=1)</formula>
    </cfRule>
    <cfRule type="expression" dxfId="4195" priority="1785" stopIfTrue="1">
      <formula>AND(WEEKDAY(AA$5)=1)</formula>
    </cfRule>
  </conditionalFormatting>
  <conditionalFormatting sqref="AA18 D18:D19">
    <cfRule type="expression" dxfId="4194" priority="6006" stopIfTrue="1">
      <formula>AND(WEEKDAY(D$5)=1)</formula>
    </cfRule>
  </conditionalFormatting>
  <conditionalFormatting sqref="AA22">
    <cfRule type="expression" dxfId="4193" priority="1845">
      <formula>AND(WEEKDAY(AA$5)=1)</formula>
    </cfRule>
    <cfRule type="expression" dxfId="4192" priority="1844" stopIfTrue="1">
      <formula>AND(WEEKDAY(AA$5)=1)</formula>
    </cfRule>
  </conditionalFormatting>
  <conditionalFormatting sqref="AA13:AB14">
    <cfRule type="expression" dxfId="4191" priority="2329" stopIfTrue="1">
      <formula>AND(WEEKDAY(AA$5)=1)</formula>
    </cfRule>
    <cfRule type="expression" dxfId="4190" priority="2333">
      <formula>AND(WEEKDAY(AA$5)=1)</formula>
    </cfRule>
  </conditionalFormatting>
  <conditionalFormatting sqref="AA19:AB19">
    <cfRule type="expression" dxfId="4189" priority="5544" stopIfTrue="1">
      <formula>AND(WEEKDAY(AA$5)=1)</formula>
    </cfRule>
  </conditionalFormatting>
  <conditionalFormatting sqref="AA22:AB24">
    <cfRule type="expression" dxfId="4188" priority="1843">
      <formula>AND(WEEKDAY(AA$5)=1)</formula>
    </cfRule>
  </conditionalFormatting>
  <conditionalFormatting sqref="AA17:AC17">
    <cfRule type="expression" dxfId="4187" priority="1784">
      <formula>AND(WEEKDAY(AA$5)=1)</formula>
    </cfRule>
  </conditionalFormatting>
  <conditionalFormatting sqref="AA18:AD18">
    <cfRule type="expression" dxfId="4186" priority="5799" stopIfTrue="1">
      <formula>AND(WEEKDAY(AA$5)=1)</formula>
    </cfRule>
  </conditionalFormatting>
  <conditionalFormatting sqref="AB9:AB11">
    <cfRule type="expression" dxfId="4185" priority="4329" stopIfTrue="1">
      <formula>AND(WEEKDAY(AB$5)=1)</formula>
    </cfRule>
  </conditionalFormatting>
  <conditionalFormatting sqref="AB16">
    <cfRule type="expression" dxfId="4184" priority="1825" stopIfTrue="1">
      <formula>AND(WEEKDAY(AB$5)=1)</formula>
    </cfRule>
  </conditionalFormatting>
  <conditionalFormatting sqref="AB18:AB19">
    <cfRule type="expression" dxfId="4183" priority="5969" stopIfTrue="1">
      <formula>AND(WEEKDAY(AB$5)=1)</formula>
    </cfRule>
  </conditionalFormatting>
  <conditionalFormatting sqref="AB16:AC16">
    <cfRule type="expression" dxfId="4182" priority="1822" stopIfTrue="1">
      <formula>AND(WEEKDAY(AB$5)=1)</formula>
    </cfRule>
  </conditionalFormatting>
  <conditionalFormatting sqref="AB17:AC17">
    <cfRule type="expression" dxfId="4181" priority="1783" stopIfTrue="1">
      <formula>AND(WEEKDAY(AB$5)=1)</formula>
    </cfRule>
  </conditionalFormatting>
  <conditionalFormatting sqref="AB11:AD11">
    <cfRule type="expression" dxfId="4180" priority="5715">
      <formula>AND(WEEKDAY(AB$5)=1)</formula>
    </cfRule>
  </conditionalFormatting>
  <conditionalFormatting sqref="AB22:AF22">
    <cfRule type="expression" dxfId="4179" priority="1842" stopIfTrue="1">
      <formula>AND(WEEKDAY(AB$5)=1)</formula>
    </cfRule>
  </conditionalFormatting>
  <conditionalFormatting sqref="AB8:AG8">
    <cfRule type="expression" dxfId="4178" priority="5925" stopIfTrue="1">
      <formula>AND(WEEKDAY(AB$5)=1)</formula>
    </cfRule>
  </conditionalFormatting>
  <conditionalFormatting sqref="AC9">
    <cfRule type="expression" dxfId="4177" priority="5706" stopIfTrue="1">
      <formula>AND(WEEKDAY(AC$5)=1)</formula>
    </cfRule>
  </conditionalFormatting>
  <conditionalFormatting sqref="AC11">
    <cfRule type="expression" dxfId="4176" priority="5714" stopIfTrue="1">
      <formula>AND(WEEKDAY(AC$5)=1)</formula>
    </cfRule>
  </conditionalFormatting>
  <conditionalFormatting sqref="AC16">
    <cfRule type="expression" dxfId="4175" priority="1808">
      <formula>AND(WEEKDAY(AC$5)=1)</formula>
    </cfRule>
  </conditionalFormatting>
  <conditionalFormatting sqref="AC18:AC19">
    <cfRule type="expression" dxfId="4174" priority="5712">
      <formula>AND(WEEKDAY(AC$5)=1)</formula>
    </cfRule>
  </conditionalFormatting>
  <conditionalFormatting sqref="AC22">
    <cfRule type="expression" dxfId="4173" priority="1851">
      <formula>AND(WEEKDAY(AC$5)=1)</formula>
    </cfRule>
  </conditionalFormatting>
  <conditionalFormatting sqref="AC9:AD9">
    <cfRule type="expression" dxfId="4172" priority="5709">
      <formula>AND(WEEKDAY(AC$5)=1)</formula>
    </cfRule>
    <cfRule type="expression" dxfId="4171" priority="5707">
      <formula>AND(WEEKDAY(AC$5)=1)</formula>
    </cfRule>
    <cfRule type="expression" dxfId="4170" priority="5708" stopIfTrue="1">
      <formula>AND(WEEKDAY(AC$5)=1)</formula>
    </cfRule>
  </conditionalFormatting>
  <conditionalFormatting sqref="AC14:AD14">
    <cfRule type="expression" dxfId="4169" priority="5814">
      <formula>AND(WEEKDAY(AC$5)=1)</formula>
    </cfRule>
  </conditionalFormatting>
  <conditionalFormatting sqref="AC18:AE18">
    <cfRule type="expression" dxfId="4168" priority="5991" stopIfTrue="1">
      <formula>AND(WEEKDAY(AC$5)=1)</formula>
    </cfRule>
  </conditionalFormatting>
  <conditionalFormatting sqref="AC18:AE21">
    <cfRule type="expression" dxfId="4167" priority="5880" stopIfTrue="1">
      <formula>AND(WEEKDAY(AC$5)=1)</formula>
    </cfRule>
  </conditionalFormatting>
  <conditionalFormatting sqref="AC18:AF18">
    <cfRule type="expression" dxfId="4166" priority="2681" stopIfTrue="1">
      <formula>AND(WEEKDAY(AC$5)=1)</formula>
    </cfRule>
  </conditionalFormatting>
  <conditionalFormatting sqref="AC13:AG14">
    <cfRule type="expression" dxfId="4165" priority="5794" stopIfTrue="1">
      <formula>AND(WEEKDAY(AC$5)=1)</formula>
    </cfRule>
  </conditionalFormatting>
  <conditionalFormatting sqref="AC14:AG14">
    <cfRule type="expression" dxfId="4164" priority="5990" stopIfTrue="1">
      <formula>AND(WEEKDAY(AC$5)=1)</formula>
    </cfRule>
  </conditionalFormatting>
  <conditionalFormatting sqref="AD15">
    <cfRule type="expression" dxfId="4163" priority="6000" stopIfTrue="1">
      <formula>AND(WEEKDAY(AD$5)=1)</formula>
    </cfRule>
  </conditionalFormatting>
  <conditionalFormatting sqref="AD16:AD21">
    <cfRule type="expression" dxfId="4162" priority="5713" stopIfTrue="1">
      <formula>AND(WEEKDAY(AD$5)=1)</formula>
    </cfRule>
  </conditionalFormatting>
  <conditionalFormatting sqref="AD17">
    <cfRule type="expression" dxfId="4161" priority="5996" stopIfTrue="1">
      <formula>AND(WEEKDAY(AD$5)=1)</formula>
    </cfRule>
  </conditionalFormatting>
  <conditionalFormatting sqref="AD26">
    <cfRule type="expression" dxfId="4160" priority="6040" stopIfTrue="1">
      <formula>AND(WEEKDAY(AD$5)=1)</formula>
    </cfRule>
  </conditionalFormatting>
  <conditionalFormatting sqref="AD17:AF17">
    <cfRule type="expression" dxfId="4159" priority="2688" stopIfTrue="1">
      <formula>AND(WEEKDAY(AD$5)=1)</formula>
    </cfRule>
  </conditionalFormatting>
  <conditionalFormatting sqref="AD19:AF21 AA23:AF24">
    <cfRule type="expression" dxfId="4158" priority="5542" stopIfTrue="1">
      <formula>AND(WEEKDAY(AA$5)=1)</formula>
    </cfRule>
  </conditionalFormatting>
  <conditionalFormatting sqref="AD22:AF24 AD20:AE21">
    <cfRule type="expression" dxfId="4157" priority="5490">
      <formula>AND(WEEKDAY(AD$5)=1)</formula>
    </cfRule>
  </conditionalFormatting>
  <conditionalFormatting sqref="AE9">
    <cfRule type="expression" dxfId="4156" priority="5551">
      <formula>AND(WEEKDAY(AE$5)=1)</formula>
    </cfRule>
    <cfRule type="expression" dxfId="4155" priority="5553" stopIfTrue="1">
      <formula>AND(WEEKDAY(AE$5)=1)</formula>
    </cfRule>
    <cfRule type="expression" dxfId="4154" priority="5554">
      <formula>AND(WEEKDAY(AE$5)=1)</formula>
    </cfRule>
  </conditionalFormatting>
  <conditionalFormatting sqref="AE9:AE10">
    <cfRule type="expression" dxfId="4153" priority="5548" stopIfTrue="1">
      <formula>AND(WEEKDAY(AE$5)=1)</formula>
    </cfRule>
  </conditionalFormatting>
  <conditionalFormatting sqref="AE10">
    <cfRule type="expression" dxfId="4152" priority="5547">
      <formula>AND(WEEKDAY(AE$5)=1)</formula>
    </cfRule>
  </conditionalFormatting>
  <conditionalFormatting sqref="AE17">
    <cfRule type="expression" dxfId="4151" priority="2684" stopIfTrue="1">
      <formula>AND(WEEKDAY(AE$5)=1)</formula>
    </cfRule>
  </conditionalFormatting>
  <conditionalFormatting sqref="AE17:AE21">
    <cfRule type="expression" dxfId="4150" priority="5558" stopIfTrue="1">
      <formula>AND(WEEKDAY(AE$5)=1)</formula>
    </cfRule>
  </conditionalFormatting>
  <conditionalFormatting sqref="AE9:AG9">
    <cfRule type="expression" dxfId="4149" priority="5555" stopIfTrue="1">
      <formula>AND(WEEKDAY(AE$5)=1)</formula>
    </cfRule>
    <cfRule type="expression" dxfId="4148" priority="5556">
      <formula>AND(WEEKDAY(AE$5)=1)</formula>
    </cfRule>
  </conditionalFormatting>
  <conditionalFormatting sqref="AE14:AG14">
    <cfRule type="expression" dxfId="4147" priority="5793">
      <formula>AND(WEEKDAY(AE$5)=1)</formula>
    </cfRule>
    <cfRule type="expression" dxfId="4146" priority="5791" stopIfTrue="1">
      <formula>AND(WEEKDAY(AE$5)=1)</formula>
    </cfRule>
  </conditionalFormatting>
  <conditionalFormatting sqref="AF10:AF11 AG10:AG12 AC11:AD11">
    <cfRule type="expression" dxfId="4145" priority="5956" stopIfTrue="1">
      <formula>AND(WEEKDAY(AC$5)=1)</formula>
    </cfRule>
  </conditionalFormatting>
  <conditionalFormatting sqref="AF17">
    <cfRule type="expression" dxfId="4144" priority="2685">
      <formula>AND(WEEKDAY(AF$5)=1)</formula>
    </cfRule>
    <cfRule type="expression" dxfId="4143" priority="2686" stopIfTrue="1">
      <formula>AND(WEEKDAY(AF$5)=1)</formula>
    </cfRule>
  </conditionalFormatting>
  <conditionalFormatting sqref="AF19:AF21">
    <cfRule type="expression" dxfId="4142" priority="5541">
      <formula>AND(WEEKDAY(AF$5)=1)</formula>
    </cfRule>
  </conditionalFormatting>
  <conditionalFormatting sqref="AF9:AG9">
    <cfRule type="expression" dxfId="4141" priority="5688" stopIfTrue="1">
      <formula>AND(WEEKDAY(AF$5)=1)</formula>
    </cfRule>
    <cfRule type="expression" dxfId="4140" priority="5689">
      <formula>AND(WEEKDAY(AF$5)=1)</formula>
    </cfRule>
    <cfRule type="expression" dxfId="4139" priority="5690" stopIfTrue="1">
      <formula>AND(WEEKDAY(AF$5)=1)</formula>
    </cfRule>
  </conditionalFormatting>
  <conditionalFormatting sqref="AF11:AG11">
    <cfRule type="expression" dxfId="4138" priority="5695" stopIfTrue="1">
      <formula>AND(WEEKDAY(AF$5)=1)</formula>
    </cfRule>
    <cfRule type="expression" dxfId="4137" priority="5697">
      <formula>AND(WEEKDAY(AF$5)=1)</formula>
    </cfRule>
    <cfRule type="expression" dxfId="4136" priority="5797">
      <formula>AND(WEEKDAY(AF$5)=1)</formula>
    </cfRule>
    <cfRule type="expression" dxfId="4135" priority="5796" stopIfTrue="1">
      <formula>AND(WEEKDAY(AF$5)=1)</formula>
    </cfRule>
  </conditionalFormatting>
  <conditionalFormatting sqref="AF17:AG18">
    <cfRule type="expression" dxfId="4134" priority="2687">
      <formula>AND(WEEKDAY(AF$5)=1)</formula>
    </cfRule>
  </conditionalFormatting>
  <conditionalFormatting sqref="AF18:AG18">
    <cfRule type="expression" dxfId="4133" priority="5692" stopIfTrue="1">
      <formula>AND(WEEKDAY(AF$5)=1)</formula>
    </cfRule>
    <cfRule type="expression" dxfId="4132" priority="5693">
      <formula>AND(WEEKDAY(AF$5)=1)</formula>
    </cfRule>
  </conditionalFormatting>
  <conditionalFormatting sqref="AF18:AG19">
    <cfRule type="expression" dxfId="4131" priority="5694" stopIfTrue="1">
      <formula>AND(WEEKDAY(AF$5)=1)</formula>
    </cfRule>
  </conditionalFormatting>
  <conditionalFormatting sqref="AG8:AG16 AF9:AF11 AC10:AD11 Q8:Z8 L9:U9 AC8:AF8 AA8:AB10 L12:AB12 AC12:AF15 D10:I14 AC18:AF18 AD19:AF19 AC19:AC21 AD20:AE21 D9:G9 D8:I8 L20:AB21 L23:Z24 V19:Z19 D16:I24 L10:Y10 AA18:AB19 J8:K24 L8 AD16:AF17 AG18:AG19 I9 D15:G15 L16:U17 AC23:AE24 L11:U11 L15:AB15 I15 L14:O14 L18:O18 L19:Q19">
    <cfRule type="expression" dxfId="4130" priority="5957">
      <formula>AND(WEEKDAY(D$5)=1)</formula>
    </cfRule>
  </conditionalFormatting>
  <conditionalFormatting sqref="AG19:AG24">
    <cfRule type="expression" dxfId="4129" priority="5539">
      <formula>AND(WEEKDAY(AG$5)=1)</formula>
    </cfRule>
    <cfRule type="expression" dxfId="4128" priority="5540" stopIfTrue="1">
      <formula>AND(WEEKDAY(AG$5)=1)</formula>
    </cfRule>
  </conditionalFormatting>
  <conditionalFormatting sqref="AH8:AJ25 AM8:AM26">
    <cfRule type="cellIs" dxfId="4127" priority="6075" stopIfTrue="1" operator="equal">
      <formula>0</formula>
    </cfRule>
  </conditionalFormatting>
  <dataValidations count="1">
    <dataValidation type="list" allowBlank="1" showInputMessage="1" showErrorMessage="1" sqref="H8 V8 E25:AC25 AE25:AG25 H10:H14 H16:H21 V10:V12 V14:V21 AD22:AD26 AE12:AE24 W8:AE10 W11:AD21 D8:G21 D22:AC24 AF8:AG24 I8:U21" xr:uid="{00000000-0002-0000-4F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W47"/>
  <sheetViews>
    <sheetView workbookViewId="0">
      <selection activeCell="Y23" sqref="Y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2023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12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3.5" customHeight="1">
      <c r="A3" s="3"/>
      <c r="B3" s="3"/>
      <c r="C3" s="3"/>
      <c r="D3" s="7"/>
      <c r="E3" s="7"/>
      <c r="F3" s="7"/>
      <c r="G3" s="197"/>
      <c r="H3" s="198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45261</v>
      </c>
      <c r="E5" s="11">
        <f>DATE($A$1,$D$2,2)</f>
        <v>45262</v>
      </c>
      <c r="F5" s="11">
        <f>DATE($A$1,$D$2,3)</f>
        <v>45263</v>
      </c>
      <c r="G5" s="11">
        <f>DATE($A$1,$D$2,4)</f>
        <v>45264</v>
      </c>
      <c r="H5" s="11">
        <f>DATE($A$1,$D$2,5)</f>
        <v>45265</v>
      </c>
      <c r="I5" s="11">
        <f>DATE($A$1,$D$2,6)</f>
        <v>45266</v>
      </c>
      <c r="J5" s="11">
        <f>DATE($A$1,$D$2,7)</f>
        <v>45267</v>
      </c>
      <c r="K5" s="11">
        <f>DATE($A$1,$D$2,8)</f>
        <v>45268</v>
      </c>
      <c r="L5" s="11">
        <f>DATE($A$1,$D$2,9)</f>
        <v>45269</v>
      </c>
      <c r="M5" s="11">
        <f>DATE($A$1,$D$2,10)</f>
        <v>45270</v>
      </c>
      <c r="N5" s="56">
        <f>DATE($A$1,$D$2,11)</f>
        <v>45271</v>
      </c>
      <c r="O5" s="11">
        <f>DATE($A$1,$D$2,12)</f>
        <v>45272</v>
      </c>
      <c r="P5" s="11">
        <f>DATE($A$1,$D$2,13)</f>
        <v>45273</v>
      </c>
      <c r="Q5" s="11">
        <f>DATE($A$1,$D$2,14)</f>
        <v>45274</v>
      </c>
      <c r="R5" s="11">
        <f>DATE($A$1,$D$2,15)</f>
        <v>45275</v>
      </c>
      <c r="S5" s="11">
        <f>DATE($A$1,$D$2,16)</f>
        <v>45276</v>
      </c>
      <c r="T5" s="11">
        <f>DATE($A$1,$D$2,17)</f>
        <v>45277</v>
      </c>
      <c r="U5" s="11">
        <f>DATE($A$1,$D$2,18)</f>
        <v>45278</v>
      </c>
      <c r="V5" s="11">
        <f>DATE($A$1,$D$2,19)</f>
        <v>45279</v>
      </c>
      <c r="W5" s="11">
        <f>DATE($A$1,$D$2,20)</f>
        <v>45280</v>
      </c>
      <c r="X5" s="11">
        <f>DATE($A$1,$D$2,21)</f>
        <v>45281</v>
      </c>
      <c r="Y5" s="87">
        <f>DATE($A$1,$D$2,22)</f>
        <v>45282</v>
      </c>
      <c r="Z5" s="87">
        <f>DATE($A$1,$D$2,23)</f>
        <v>45283</v>
      </c>
      <c r="AA5" s="87">
        <f>DATE($A$1,$D$2,24)</f>
        <v>45284</v>
      </c>
      <c r="AB5" s="87">
        <f>DATE($A$1,$D$2,25)</f>
        <v>45285</v>
      </c>
      <c r="AC5" s="87">
        <f>DATE($A$1,$D$2,26)</f>
        <v>45286</v>
      </c>
      <c r="AD5" s="87">
        <f>DATE($A$1,$D$2,27)</f>
        <v>45287</v>
      </c>
      <c r="AE5" s="87">
        <f>DATE($A$1,$D$2,28)</f>
        <v>45288</v>
      </c>
      <c r="AF5" s="88">
        <f>DATE($A$1,$D$2,29)</f>
        <v>45289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58">
        <f t="shared" ref="D6:AF6" si="0">IF(MONTH(D5)&gt;$D$2,"",D5)</f>
        <v>45261</v>
      </c>
      <c r="E6" s="13">
        <f t="shared" si="0"/>
        <v>45262</v>
      </c>
      <c r="F6" s="116">
        <f t="shared" si="0"/>
        <v>45263</v>
      </c>
      <c r="G6" s="116">
        <f t="shared" si="0"/>
        <v>45264</v>
      </c>
      <c r="H6" s="116">
        <f t="shared" si="0"/>
        <v>45265</v>
      </c>
      <c r="I6" s="13">
        <f t="shared" si="0"/>
        <v>45266</v>
      </c>
      <c r="J6" s="13">
        <f t="shared" si="0"/>
        <v>45267</v>
      </c>
      <c r="K6" s="13">
        <f t="shared" si="0"/>
        <v>45268</v>
      </c>
      <c r="L6" s="13">
        <f t="shared" si="0"/>
        <v>45269</v>
      </c>
      <c r="M6" s="13">
        <f t="shared" si="0"/>
        <v>45270</v>
      </c>
      <c r="N6" s="13">
        <f t="shared" si="0"/>
        <v>45271</v>
      </c>
      <c r="O6" s="13">
        <f t="shared" si="0"/>
        <v>45272</v>
      </c>
      <c r="P6" s="13">
        <f t="shared" si="0"/>
        <v>45273</v>
      </c>
      <c r="Q6" s="13">
        <f t="shared" si="0"/>
        <v>45274</v>
      </c>
      <c r="R6" s="13">
        <f t="shared" si="0"/>
        <v>45275</v>
      </c>
      <c r="S6" s="13">
        <f t="shared" si="0"/>
        <v>45276</v>
      </c>
      <c r="T6" s="13">
        <f t="shared" si="0"/>
        <v>45277</v>
      </c>
      <c r="U6" s="13">
        <f t="shared" si="0"/>
        <v>45278</v>
      </c>
      <c r="V6" s="13">
        <f t="shared" si="0"/>
        <v>45279</v>
      </c>
      <c r="W6" s="13">
        <f t="shared" si="0"/>
        <v>45280</v>
      </c>
      <c r="X6" s="13">
        <f t="shared" si="0"/>
        <v>45281</v>
      </c>
      <c r="Y6" s="13">
        <f t="shared" si="0"/>
        <v>45282</v>
      </c>
      <c r="Z6" s="13">
        <f t="shared" si="0"/>
        <v>45283</v>
      </c>
      <c r="AA6" s="13">
        <f t="shared" si="0"/>
        <v>45284</v>
      </c>
      <c r="AB6" s="132">
        <f t="shared" si="0"/>
        <v>45285</v>
      </c>
      <c r="AC6" s="132">
        <f t="shared" si="0"/>
        <v>45286</v>
      </c>
      <c r="AD6" s="132">
        <f t="shared" si="0"/>
        <v>45287</v>
      </c>
      <c r="AE6" s="132">
        <f t="shared" si="0"/>
        <v>45288</v>
      </c>
      <c r="AF6" s="132">
        <f t="shared" si="0"/>
        <v>45289</v>
      </c>
      <c r="AG6" s="132">
        <v>30</v>
      </c>
      <c r="AH6" s="145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17" t="str">
        <f t="shared" ref="D7:AF7" si="1">IF(D6="","",CHOOSE(WEEKDAY(D6,1),"日","月","火","水","木","金","土"))</f>
        <v>金</v>
      </c>
      <c r="E7" s="117" t="str">
        <f t="shared" si="1"/>
        <v>土</v>
      </c>
      <c r="F7" s="133" t="str">
        <f t="shared" si="1"/>
        <v>日</v>
      </c>
      <c r="G7" s="117" t="str">
        <f t="shared" si="1"/>
        <v>月</v>
      </c>
      <c r="H7" s="117" t="str">
        <f t="shared" si="1"/>
        <v>火</v>
      </c>
      <c r="I7" s="117" t="str">
        <f t="shared" si="1"/>
        <v>水</v>
      </c>
      <c r="J7" s="117" t="str">
        <f t="shared" si="1"/>
        <v>木</v>
      </c>
      <c r="K7" s="117" t="str">
        <f t="shared" si="1"/>
        <v>金</v>
      </c>
      <c r="L7" s="118" t="str">
        <f t="shared" si="1"/>
        <v>土</v>
      </c>
      <c r="M7" s="59" t="str">
        <f t="shared" si="1"/>
        <v>日</v>
      </c>
      <c r="N7" s="117" t="str">
        <f t="shared" si="1"/>
        <v>月</v>
      </c>
      <c r="O7" s="117" t="str">
        <f t="shared" si="1"/>
        <v>火</v>
      </c>
      <c r="P7" s="117" t="str">
        <f t="shared" si="1"/>
        <v>水</v>
      </c>
      <c r="Q7" s="118" t="str">
        <f t="shared" si="1"/>
        <v>木</v>
      </c>
      <c r="R7" s="117" t="str">
        <f t="shared" si="1"/>
        <v>金</v>
      </c>
      <c r="S7" s="118" t="str">
        <f t="shared" si="1"/>
        <v>土</v>
      </c>
      <c r="T7" s="133" t="str">
        <f t="shared" si="1"/>
        <v>日</v>
      </c>
      <c r="U7" s="117" t="str">
        <f t="shared" si="1"/>
        <v>月</v>
      </c>
      <c r="V7" s="117" t="str">
        <f t="shared" si="1"/>
        <v>火</v>
      </c>
      <c r="W7" s="117" t="str">
        <f t="shared" si="1"/>
        <v>水</v>
      </c>
      <c r="X7" s="117" t="str">
        <f t="shared" si="1"/>
        <v>木</v>
      </c>
      <c r="Y7" s="117" t="str">
        <f t="shared" si="1"/>
        <v>金</v>
      </c>
      <c r="Z7" s="117" t="str">
        <f t="shared" si="1"/>
        <v>土</v>
      </c>
      <c r="AA7" s="59" t="str">
        <f t="shared" si="1"/>
        <v>日</v>
      </c>
      <c r="AB7" s="117" t="str">
        <f t="shared" si="1"/>
        <v>月</v>
      </c>
      <c r="AC7" s="117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117" t="str">
        <f t="shared" si="1"/>
        <v>金</v>
      </c>
      <c r="AG7" s="117" t="s">
        <v>134</v>
      </c>
      <c r="AH7" s="146" t="s">
        <v>37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4">
      <c r="A8" s="19" t="s">
        <v>31</v>
      </c>
      <c r="B8" s="20" t="s">
        <v>32</v>
      </c>
      <c r="C8" s="21" t="s">
        <v>33</v>
      </c>
      <c r="D8" s="42" t="s">
        <v>28</v>
      </c>
      <c r="E8" s="119" t="s">
        <v>34</v>
      </c>
      <c r="F8" s="155" t="s">
        <v>21</v>
      </c>
      <c r="G8" s="199" t="s">
        <v>21</v>
      </c>
      <c r="H8" s="42" t="s">
        <v>42</v>
      </c>
      <c r="I8" s="42" t="s">
        <v>42</v>
      </c>
      <c r="J8" s="42" t="s">
        <v>42</v>
      </c>
      <c r="K8" s="119" t="s">
        <v>24</v>
      </c>
      <c r="L8" s="120" t="s">
        <v>34</v>
      </c>
      <c r="M8" s="199" t="s">
        <v>21</v>
      </c>
      <c r="N8" s="42" t="s">
        <v>36</v>
      </c>
      <c r="O8" s="42" t="s">
        <v>36</v>
      </c>
      <c r="P8" s="119" t="s">
        <v>21</v>
      </c>
      <c r="Q8" s="203" t="s">
        <v>37</v>
      </c>
      <c r="R8" s="136" t="s">
        <v>24</v>
      </c>
      <c r="S8" s="136" t="s">
        <v>34</v>
      </c>
      <c r="T8" s="120" t="s">
        <v>21</v>
      </c>
      <c r="U8" s="121" t="s">
        <v>21</v>
      </c>
      <c r="V8" s="42" t="s">
        <v>37</v>
      </c>
      <c r="W8" s="42" t="s">
        <v>42</v>
      </c>
      <c r="X8" s="42" t="s">
        <v>42</v>
      </c>
      <c r="Y8" s="29" t="s">
        <v>21</v>
      </c>
      <c r="Z8" s="42" t="s">
        <v>24</v>
      </c>
      <c r="AA8" s="42" t="s">
        <v>34</v>
      </c>
      <c r="AB8" s="42" t="s">
        <v>21</v>
      </c>
      <c r="AC8" s="42" t="s">
        <v>24</v>
      </c>
      <c r="AD8" s="42" t="s">
        <v>34</v>
      </c>
      <c r="AE8" s="107" t="s">
        <v>37</v>
      </c>
      <c r="AF8" s="42" t="s">
        <v>21</v>
      </c>
      <c r="AG8" s="42" t="s">
        <v>36</v>
      </c>
      <c r="AH8" s="210" t="s">
        <v>37</v>
      </c>
      <c r="AI8" s="99">
        <f t="shared" ref="AI8:AI21" si="2">SUM(AO8)</f>
        <v>9</v>
      </c>
      <c r="AJ8" s="100">
        <f t="shared" ref="AJ8:AJ21" si="3">COUNTIF(D8:AH8,"有")</f>
        <v>0</v>
      </c>
      <c r="AK8" s="101">
        <f t="shared" ref="AK8:AK20" si="4">SUM(AP8:AQ8)</f>
        <v>5</v>
      </c>
      <c r="AL8" s="102" t="s">
        <v>38</v>
      </c>
      <c r="AM8" s="103"/>
      <c r="AN8" s="55">
        <f t="shared" ref="AN8:AN10" si="5">COUNTIF(D8:AH8,"日")</f>
        <v>4</v>
      </c>
      <c r="AO8" s="55">
        <f t="shared" ref="AO8:AO10" si="6">COUNTIF(D8:AH8,"ヤ")</f>
        <v>9</v>
      </c>
      <c r="AP8" s="55">
        <f t="shared" ref="AP8:AP10" si="7">COUNTIF(D8:AH8,"2－")</f>
        <v>4</v>
      </c>
      <c r="AQ8" s="55">
        <f t="shared" ref="AQ8:AQ10" si="8">COUNTIF(D8:AH8,"3－")</f>
        <v>1</v>
      </c>
      <c r="AR8">
        <f t="shared" ref="AR8:AR10" si="9">COUNTIF(E8:AI8,"有")</f>
        <v>0</v>
      </c>
      <c r="AS8" s="55">
        <f t="shared" ref="AS8:AS10" si="10">COUNTIF(D8:AL8,"2早")</f>
        <v>0</v>
      </c>
      <c r="AT8" s="55">
        <f t="shared" ref="AT8:AT10" si="11">COUNTIF(B8:AL8,"2オ")</f>
        <v>5</v>
      </c>
      <c r="AU8" s="55">
        <f t="shared" ref="AU8:AU10" si="12">COUNTIF(D8:AM8,"3早")</f>
        <v>0</v>
      </c>
      <c r="AV8" s="55">
        <f t="shared" ref="AV8:AV10" si="13">COUNTIF(D8:AN8,"3オ")</f>
        <v>3</v>
      </c>
      <c r="AW8" s="55">
        <f t="shared" ref="AW8:AW10" si="14">COUNTIF(F8:AP8,"10:00")</f>
        <v>0</v>
      </c>
    </row>
    <row r="9" spans="1:49" ht="14" customHeight="1">
      <c r="A9" s="19" t="s">
        <v>31</v>
      </c>
      <c r="B9" s="20" t="s">
        <v>32</v>
      </c>
      <c r="C9" s="21" t="s">
        <v>45</v>
      </c>
      <c r="D9" s="151" t="s">
        <v>37</v>
      </c>
      <c r="E9" s="42" t="s">
        <v>37</v>
      </c>
      <c r="F9" s="122" t="s">
        <v>21</v>
      </c>
      <c r="G9" s="42" t="s">
        <v>42</v>
      </c>
      <c r="H9" s="41" t="s">
        <v>37</v>
      </c>
      <c r="I9" s="42" t="s">
        <v>41</v>
      </c>
      <c r="J9" s="42" t="s">
        <v>21</v>
      </c>
      <c r="K9" s="42" t="s">
        <v>42</v>
      </c>
      <c r="L9" s="42" t="s">
        <v>42</v>
      </c>
      <c r="M9" s="42" t="s">
        <v>37</v>
      </c>
      <c r="N9" s="42" t="s">
        <v>21</v>
      </c>
      <c r="O9" s="42" t="s">
        <v>40</v>
      </c>
      <c r="P9" s="119" t="s">
        <v>37</v>
      </c>
      <c r="Q9" s="204" t="s">
        <v>21</v>
      </c>
      <c r="R9" s="138" t="s">
        <v>37</v>
      </c>
      <c r="S9" s="151" t="s">
        <v>37</v>
      </c>
      <c r="T9" s="205" t="s">
        <v>37</v>
      </c>
      <c r="U9" s="42" t="s">
        <v>37</v>
      </c>
      <c r="V9" s="42" t="s">
        <v>21</v>
      </c>
      <c r="W9" s="41" t="s">
        <v>37</v>
      </c>
      <c r="X9" s="42" t="s">
        <v>37</v>
      </c>
      <c r="Y9" s="42" t="s">
        <v>37</v>
      </c>
      <c r="Z9" s="29" t="s">
        <v>21</v>
      </c>
      <c r="AA9" s="207" t="s">
        <v>37</v>
      </c>
      <c r="AB9" s="42" t="s">
        <v>37</v>
      </c>
      <c r="AC9" s="42" t="s">
        <v>41</v>
      </c>
      <c r="AD9" s="42" t="s">
        <v>21</v>
      </c>
      <c r="AE9" s="42" t="s">
        <v>37</v>
      </c>
      <c r="AF9" s="42" t="s">
        <v>40</v>
      </c>
      <c r="AG9" s="29" t="s">
        <v>21</v>
      </c>
      <c r="AH9" s="149" t="s">
        <v>21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 t="shared" si="5"/>
        <v>15</v>
      </c>
      <c r="AO9" s="55">
        <f t="shared" si="6"/>
        <v>9</v>
      </c>
      <c r="AP9" s="55">
        <f t="shared" si="7"/>
        <v>0</v>
      </c>
      <c r="AQ9" s="55">
        <f t="shared" si="8"/>
        <v>0</v>
      </c>
      <c r="AR9">
        <f t="shared" si="9"/>
        <v>0</v>
      </c>
      <c r="AS9" s="55">
        <f t="shared" si="10"/>
        <v>2</v>
      </c>
      <c r="AT9" s="55">
        <f t="shared" si="11"/>
        <v>3</v>
      </c>
      <c r="AU9" s="55">
        <f t="shared" si="12"/>
        <v>2</v>
      </c>
      <c r="AV9" s="55">
        <f t="shared" si="13"/>
        <v>0</v>
      </c>
      <c r="AW9" s="55">
        <f t="shared" si="14"/>
        <v>0</v>
      </c>
    </row>
    <row r="10" spans="1:49" ht="14" customHeight="1">
      <c r="A10" s="19" t="s">
        <v>31</v>
      </c>
      <c r="B10" s="20" t="s">
        <v>32</v>
      </c>
      <c r="C10" s="21" t="s">
        <v>215</v>
      </c>
      <c r="D10" s="42" t="s">
        <v>36</v>
      </c>
      <c r="E10" s="42" t="s">
        <v>21</v>
      </c>
      <c r="F10" s="42" t="s">
        <v>37</v>
      </c>
      <c r="G10" s="42" t="s">
        <v>41</v>
      </c>
      <c r="H10" s="42" t="s">
        <v>28</v>
      </c>
      <c r="I10" s="42" t="s">
        <v>34</v>
      </c>
      <c r="J10" s="42" t="s">
        <v>21</v>
      </c>
      <c r="K10" s="127" t="s">
        <v>36</v>
      </c>
      <c r="L10" s="42" t="s">
        <v>41</v>
      </c>
      <c r="M10" s="42" t="s">
        <v>21</v>
      </c>
      <c r="N10" s="42" t="s">
        <v>37</v>
      </c>
      <c r="O10" s="42" t="s">
        <v>28</v>
      </c>
      <c r="P10" s="42" t="s">
        <v>34</v>
      </c>
      <c r="Q10" s="122" t="s">
        <v>21</v>
      </c>
      <c r="R10" s="122" t="s">
        <v>21</v>
      </c>
      <c r="S10" s="122" t="s">
        <v>28</v>
      </c>
      <c r="T10" s="42" t="s">
        <v>34</v>
      </c>
      <c r="U10" s="42" t="s">
        <v>21</v>
      </c>
      <c r="V10" s="42" t="s">
        <v>36</v>
      </c>
      <c r="W10" s="42" t="s">
        <v>21</v>
      </c>
      <c r="X10" s="42" t="s">
        <v>36</v>
      </c>
      <c r="Y10" s="42" t="s">
        <v>28</v>
      </c>
      <c r="Z10" s="42" t="s">
        <v>34</v>
      </c>
      <c r="AA10" s="29" t="s">
        <v>21</v>
      </c>
      <c r="AB10" s="42" t="s">
        <v>36</v>
      </c>
      <c r="AC10" s="42" t="s">
        <v>21</v>
      </c>
      <c r="AD10" s="42" t="s">
        <v>36</v>
      </c>
      <c r="AE10" s="42" t="s">
        <v>36</v>
      </c>
      <c r="AF10" s="42" t="s">
        <v>41</v>
      </c>
      <c r="AG10" s="42" t="s">
        <v>28</v>
      </c>
      <c r="AH10" s="148" t="s">
        <v>34</v>
      </c>
      <c r="AI10" s="99">
        <f t="shared" si="2"/>
        <v>9</v>
      </c>
      <c r="AJ10" s="100">
        <f t="shared" si="3"/>
        <v>0</v>
      </c>
      <c r="AK10" s="101">
        <f t="shared" si="4"/>
        <v>5</v>
      </c>
      <c r="AL10" s="102" t="s">
        <v>38</v>
      </c>
      <c r="AM10" s="103"/>
      <c r="AN10" s="55">
        <f t="shared" si="5"/>
        <v>2</v>
      </c>
      <c r="AO10" s="55">
        <f t="shared" si="6"/>
        <v>9</v>
      </c>
      <c r="AP10" s="55">
        <f t="shared" si="7"/>
        <v>0</v>
      </c>
      <c r="AQ10" s="55">
        <f t="shared" si="8"/>
        <v>5</v>
      </c>
      <c r="AR10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3</v>
      </c>
      <c r="AV10" s="55">
        <f t="shared" si="13"/>
        <v>7</v>
      </c>
      <c r="AW10" s="55">
        <f t="shared" si="14"/>
        <v>0</v>
      </c>
    </row>
    <row r="11" spans="1:49" ht="14">
      <c r="A11" s="19"/>
      <c r="B11" s="20"/>
      <c r="C11" s="2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148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42" t="s">
        <v>42</v>
      </c>
      <c r="T12" s="42" t="s">
        <v>24</v>
      </c>
      <c r="U12" s="42" t="s">
        <v>34</v>
      </c>
      <c r="V12" s="42" t="s">
        <v>21</v>
      </c>
      <c r="W12" s="42" t="s">
        <v>40</v>
      </c>
      <c r="X12" s="42" t="s">
        <v>21</v>
      </c>
      <c r="Y12" s="42" t="s">
        <v>42</v>
      </c>
      <c r="Z12" s="42" t="s">
        <v>21</v>
      </c>
      <c r="AA12" s="42" t="s">
        <v>24</v>
      </c>
      <c r="AB12" s="42" t="s">
        <v>34</v>
      </c>
      <c r="AC12" s="42" t="s">
        <v>21</v>
      </c>
      <c r="AD12" s="42" t="s">
        <v>24</v>
      </c>
      <c r="AE12" s="42" t="s">
        <v>34</v>
      </c>
      <c r="AF12" s="42" t="s">
        <v>21</v>
      </c>
      <c r="AG12" s="107" t="s">
        <v>40</v>
      </c>
      <c r="AH12" s="149" t="s">
        <v>24</v>
      </c>
      <c r="AI12" s="99">
        <f t="shared" si="2"/>
        <v>5</v>
      </c>
      <c r="AJ12" s="100">
        <f t="shared" si="3"/>
        <v>0</v>
      </c>
      <c r="AK12" s="101">
        <f t="shared" si="4"/>
        <v>4</v>
      </c>
      <c r="AL12" s="104" t="s">
        <v>48</v>
      </c>
      <c r="AM12" s="103"/>
      <c r="AN12" s="55">
        <f t="shared" ref="AN12:AN21" si="15">COUNTIF(D12:AH12,"日")</f>
        <v>0</v>
      </c>
      <c r="AO12" s="55">
        <f t="shared" ref="AO12:AO21" si="16">COUNTIF(D12:AH12,"ヤ")</f>
        <v>5</v>
      </c>
      <c r="AP12" s="55">
        <f t="shared" ref="AP12:AP21" si="17">COUNTIF(D12:AH12,"2－")</f>
        <v>4</v>
      </c>
      <c r="AQ12" s="55">
        <f t="shared" ref="AQ12:AQ21" si="18">COUNTIF(D12:AH12,"3－")</f>
        <v>0</v>
      </c>
      <c r="AR12">
        <f t="shared" ref="AR12:AR21" si="19">COUNTIF(E12:AI12,"有")</f>
        <v>0</v>
      </c>
      <c r="AS12" s="55">
        <f>COUNTIF(H12:AL12,"2早")</f>
        <v>2</v>
      </c>
      <c r="AT12" s="55">
        <f t="shared" ref="AT12:AT21" si="20">COUNTIF(B12:AL12,"2オ")</f>
        <v>2</v>
      </c>
      <c r="AU12" s="55">
        <f t="shared" ref="AU12:AU21" si="21">COUNTIF(D12:AM12,"3早")</f>
        <v>0</v>
      </c>
      <c r="AV12" s="55">
        <f t="shared" ref="AV12:AV21" si="22">COUNTIF(D12:AN12,"3オ")</f>
        <v>0</v>
      </c>
      <c r="AW12" s="55">
        <f t="shared" ref="AW12:AW21" si="2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24" t="s">
        <v>21</v>
      </c>
      <c r="E13" s="42" t="s">
        <v>28</v>
      </c>
      <c r="F13" s="42" t="s">
        <v>34</v>
      </c>
      <c r="G13" s="42" t="s">
        <v>21</v>
      </c>
      <c r="H13" s="42" t="s">
        <v>41</v>
      </c>
      <c r="I13" s="42" t="s">
        <v>36</v>
      </c>
      <c r="J13" s="151" t="s">
        <v>37</v>
      </c>
      <c r="K13" s="42" t="s">
        <v>28</v>
      </c>
      <c r="L13" s="42" t="s">
        <v>34</v>
      </c>
      <c r="M13" s="42" t="s">
        <v>21</v>
      </c>
      <c r="N13" s="42" t="s">
        <v>41</v>
      </c>
      <c r="O13" s="29" t="s">
        <v>21</v>
      </c>
      <c r="P13" s="42" t="s">
        <v>28</v>
      </c>
      <c r="Q13" s="42" t="s">
        <v>34</v>
      </c>
      <c r="R13" s="42" t="s">
        <v>21</v>
      </c>
      <c r="S13" s="42" t="s">
        <v>36</v>
      </c>
      <c r="T13" s="42" t="s">
        <v>41</v>
      </c>
      <c r="U13" s="42" t="s">
        <v>36</v>
      </c>
      <c r="V13" s="42" t="s">
        <v>21</v>
      </c>
      <c r="W13" s="42" t="s">
        <v>41</v>
      </c>
      <c r="X13" s="42" t="s">
        <v>28</v>
      </c>
      <c r="Y13" s="42" t="s">
        <v>34</v>
      </c>
      <c r="Z13" s="29" t="s">
        <v>21</v>
      </c>
      <c r="AA13" s="29" t="s">
        <v>21</v>
      </c>
      <c r="AB13" s="42" t="s">
        <v>41</v>
      </c>
      <c r="AC13" s="42" t="s">
        <v>121</v>
      </c>
      <c r="AD13" s="42" t="s">
        <v>28</v>
      </c>
      <c r="AE13" s="42" t="s">
        <v>34</v>
      </c>
      <c r="AF13" s="42" t="s">
        <v>21</v>
      </c>
      <c r="AG13" s="41" t="s">
        <v>35</v>
      </c>
      <c r="AH13" s="148" t="s">
        <v>28</v>
      </c>
      <c r="AI13" s="99">
        <f t="shared" si="2"/>
        <v>9</v>
      </c>
      <c r="AJ13" s="100">
        <f t="shared" si="3"/>
        <v>1</v>
      </c>
      <c r="AK13" s="101">
        <f t="shared" si="4"/>
        <v>6</v>
      </c>
      <c r="AL13" s="104" t="s">
        <v>48</v>
      </c>
      <c r="AM13" s="103"/>
      <c r="AN13" s="55">
        <f t="shared" si="15"/>
        <v>1</v>
      </c>
      <c r="AO13" s="55">
        <f t="shared" si="16"/>
        <v>9</v>
      </c>
      <c r="AP13" s="55">
        <f t="shared" si="17"/>
        <v>0</v>
      </c>
      <c r="AQ13" s="55">
        <f t="shared" si="18"/>
        <v>6</v>
      </c>
      <c r="AR13">
        <f t="shared" si="19"/>
        <v>1</v>
      </c>
      <c r="AS13" s="55">
        <f t="shared" ref="AS13:AS21" si="24">COUNTIF(D13:AL13,"2早")</f>
        <v>0</v>
      </c>
      <c r="AT13" s="55">
        <f t="shared" si="20"/>
        <v>0</v>
      </c>
      <c r="AU13" s="55">
        <f t="shared" si="21"/>
        <v>5</v>
      </c>
      <c r="AV13" s="55">
        <f t="shared" si="22"/>
        <v>3</v>
      </c>
      <c r="AW13" s="55">
        <f t="shared" si="2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42" t="s">
        <v>21</v>
      </c>
      <c r="E14" s="42" t="s">
        <v>36</v>
      </c>
      <c r="F14" s="42" t="s">
        <v>28</v>
      </c>
      <c r="G14" s="42" t="s">
        <v>34</v>
      </c>
      <c r="H14" s="42" t="s">
        <v>21</v>
      </c>
      <c r="I14" s="42" t="s">
        <v>21</v>
      </c>
      <c r="J14" s="42" t="s">
        <v>40</v>
      </c>
      <c r="K14" s="42" t="s">
        <v>21</v>
      </c>
      <c r="L14" s="42" t="s">
        <v>36</v>
      </c>
      <c r="M14" s="42" t="s">
        <v>24</v>
      </c>
      <c r="N14" s="42" t="s">
        <v>34</v>
      </c>
      <c r="O14" s="42" t="s">
        <v>21</v>
      </c>
      <c r="P14" s="42" t="s">
        <v>21</v>
      </c>
      <c r="Q14" s="42" t="s">
        <v>28</v>
      </c>
      <c r="R14" s="42" t="s">
        <v>34</v>
      </c>
      <c r="S14" s="42" t="s">
        <v>21</v>
      </c>
      <c r="T14" s="42" t="s">
        <v>40</v>
      </c>
      <c r="U14" s="42" t="s">
        <v>24</v>
      </c>
      <c r="V14" s="42" t="s">
        <v>34</v>
      </c>
      <c r="W14" s="42" t="s">
        <v>24</v>
      </c>
      <c r="X14" s="42" t="s">
        <v>34</v>
      </c>
      <c r="Y14" s="42" t="s">
        <v>21</v>
      </c>
      <c r="Z14" s="29" t="s">
        <v>35</v>
      </c>
      <c r="AA14" s="29" t="s">
        <v>35</v>
      </c>
      <c r="AB14" s="128" t="s">
        <v>35</v>
      </c>
      <c r="AC14" s="208" t="s">
        <v>167</v>
      </c>
      <c r="AD14" s="209" t="s">
        <v>167</v>
      </c>
      <c r="AE14" s="121" t="s">
        <v>37</v>
      </c>
      <c r="AF14" s="42" t="s">
        <v>28</v>
      </c>
      <c r="AG14" s="42" t="s">
        <v>34</v>
      </c>
      <c r="AH14" s="149" t="s">
        <v>21</v>
      </c>
      <c r="AI14" s="99">
        <f t="shared" si="2"/>
        <v>9</v>
      </c>
      <c r="AJ14" s="100">
        <f t="shared" si="3"/>
        <v>3</v>
      </c>
      <c r="AK14" s="101">
        <f t="shared" si="4"/>
        <v>6</v>
      </c>
      <c r="AL14" s="104" t="s">
        <v>48</v>
      </c>
      <c r="AM14" s="103"/>
      <c r="AN14" s="55">
        <f t="shared" si="15"/>
        <v>1</v>
      </c>
      <c r="AO14" s="55">
        <f t="shared" si="16"/>
        <v>9</v>
      </c>
      <c r="AP14" s="55">
        <f t="shared" si="17"/>
        <v>3</v>
      </c>
      <c r="AQ14" s="55">
        <f t="shared" si="18"/>
        <v>3</v>
      </c>
      <c r="AR14">
        <f t="shared" si="19"/>
        <v>3</v>
      </c>
      <c r="AS14" s="55">
        <f t="shared" si="24"/>
        <v>2</v>
      </c>
      <c r="AT14" s="55">
        <f t="shared" si="20"/>
        <v>0</v>
      </c>
      <c r="AU14" s="55">
        <f t="shared" si="21"/>
        <v>0</v>
      </c>
      <c r="AV14" s="55">
        <f t="shared" si="22"/>
        <v>2</v>
      </c>
      <c r="AW14" s="55">
        <f t="shared" si="2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42" t="s">
        <v>24</v>
      </c>
      <c r="E15" s="42" t="s">
        <v>34</v>
      </c>
      <c r="F15" s="42" t="s">
        <v>21</v>
      </c>
      <c r="G15" s="42" t="s">
        <v>36</v>
      </c>
      <c r="H15" s="42" t="s">
        <v>36</v>
      </c>
      <c r="I15" s="42" t="s">
        <v>21</v>
      </c>
      <c r="J15" s="42" t="s">
        <v>24</v>
      </c>
      <c r="K15" s="42" t="s">
        <v>34</v>
      </c>
      <c r="L15" s="42" t="s">
        <v>21</v>
      </c>
      <c r="M15" s="42" t="s">
        <v>41</v>
      </c>
      <c r="N15" s="42" t="s">
        <v>28</v>
      </c>
      <c r="O15" s="42" t="s">
        <v>34</v>
      </c>
      <c r="P15" s="42" t="s">
        <v>21</v>
      </c>
      <c r="Q15" s="42" t="s">
        <v>40</v>
      </c>
      <c r="R15" s="29" t="s">
        <v>21</v>
      </c>
      <c r="S15" s="42" t="s">
        <v>41</v>
      </c>
      <c r="T15" s="42" t="s">
        <v>42</v>
      </c>
      <c r="U15" s="42" t="s">
        <v>41</v>
      </c>
      <c r="V15" s="42" t="s">
        <v>28</v>
      </c>
      <c r="W15" s="42" t="s">
        <v>34</v>
      </c>
      <c r="X15" s="29" t="s">
        <v>21</v>
      </c>
      <c r="Y15" s="42" t="s">
        <v>21</v>
      </c>
      <c r="Z15" s="42" t="s">
        <v>42</v>
      </c>
      <c r="AA15" s="42" t="s">
        <v>36</v>
      </c>
      <c r="AB15" s="42" t="s">
        <v>24</v>
      </c>
      <c r="AC15" s="42" t="s">
        <v>34</v>
      </c>
      <c r="AD15" s="42" t="s">
        <v>21</v>
      </c>
      <c r="AE15" s="42" t="s">
        <v>41</v>
      </c>
      <c r="AF15" s="42" t="s">
        <v>36</v>
      </c>
      <c r="AG15" s="42" t="s">
        <v>21</v>
      </c>
      <c r="AH15" s="148" t="s">
        <v>41</v>
      </c>
      <c r="AI15" s="99">
        <f t="shared" si="2"/>
        <v>9</v>
      </c>
      <c r="AJ15" s="100">
        <f t="shared" si="3"/>
        <v>0</v>
      </c>
      <c r="AK15" s="101">
        <f t="shared" si="4"/>
        <v>5</v>
      </c>
      <c r="AL15" s="104" t="s">
        <v>51</v>
      </c>
      <c r="AM15" s="103"/>
      <c r="AN15" s="55">
        <f t="shared" si="15"/>
        <v>0</v>
      </c>
      <c r="AO15" s="55">
        <f t="shared" si="16"/>
        <v>9</v>
      </c>
      <c r="AP15" s="55">
        <f t="shared" si="17"/>
        <v>3</v>
      </c>
      <c r="AQ15" s="55">
        <f t="shared" si="18"/>
        <v>2</v>
      </c>
      <c r="AR15">
        <f t="shared" si="19"/>
        <v>0</v>
      </c>
      <c r="AS15" s="55">
        <f t="shared" si="24"/>
        <v>1</v>
      </c>
      <c r="AT15" s="55">
        <f t="shared" si="20"/>
        <v>2</v>
      </c>
      <c r="AU15" s="55">
        <f t="shared" si="21"/>
        <v>5</v>
      </c>
      <c r="AV15" s="55">
        <f t="shared" si="22"/>
        <v>4</v>
      </c>
      <c r="AW15" s="55">
        <f t="shared" si="2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42" t="s">
        <v>21</v>
      </c>
      <c r="E16" s="42" t="s">
        <v>24</v>
      </c>
      <c r="F16" s="42" t="s">
        <v>34</v>
      </c>
      <c r="G16" s="42" t="s">
        <v>28</v>
      </c>
      <c r="H16" s="42" t="s">
        <v>34</v>
      </c>
      <c r="I16" s="42" t="s">
        <v>21</v>
      </c>
      <c r="J16" s="42" t="s">
        <v>41</v>
      </c>
      <c r="K16" s="127" t="s">
        <v>41</v>
      </c>
      <c r="L16" s="42" t="s">
        <v>24</v>
      </c>
      <c r="M16" s="42" t="s">
        <v>34</v>
      </c>
      <c r="N16" s="42" t="s">
        <v>21</v>
      </c>
      <c r="O16" s="42" t="s">
        <v>42</v>
      </c>
      <c r="P16" s="42" t="s">
        <v>42</v>
      </c>
      <c r="Q16" s="42" t="s">
        <v>41</v>
      </c>
      <c r="R16" s="42" t="s">
        <v>28</v>
      </c>
      <c r="S16" s="29" t="s">
        <v>34</v>
      </c>
      <c r="T16" s="42" t="s">
        <v>21</v>
      </c>
      <c r="U16" s="42" t="s">
        <v>21</v>
      </c>
      <c r="V16" s="42" t="s">
        <v>40</v>
      </c>
      <c r="W16" s="42" t="s">
        <v>21</v>
      </c>
      <c r="X16" s="42" t="s">
        <v>41</v>
      </c>
      <c r="Y16" s="42" t="s">
        <v>24</v>
      </c>
      <c r="Z16" s="42" t="s">
        <v>34</v>
      </c>
      <c r="AA16" s="29" t="s">
        <v>21</v>
      </c>
      <c r="AB16" s="29" t="s">
        <v>40</v>
      </c>
      <c r="AC16" s="42" t="s">
        <v>28</v>
      </c>
      <c r="AD16" s="42" t="s">
        <v>34</v>
      </c>
      <c r="AE16" s="42" t="s">
        <v>21</v>
      </c>
      <c r="AF16" s="29" t="s">
        <v>21</v>
      </c>
      <c r="AG16" s="42" t="s">
        <v>41</v>
      </c>
      <c r="AH16" s="148" t="s">
        <v>40</v>
      </c>
      <c r="AI16" s="99">
        <f t="shared" si="2"/>
        <v>9</v>
      </c>
      <c r="AJ16" s="100">
        <f t="shared" si="3"/>
        <v>0</v>
      </c>
      <c r="AK16" s="101">
        <f t="shared" si="4"/>
        <v>6</v>
      </c>
      <c r="AL16" s="104" t="s">
        <v>51</v>
      </c>
      <c r="AM16" s="103"/>
      <c r="AN16" s="55">
        <f t="shared" si="15"/>
        <v>0</v>
      </c>
      <c r="AO16" s="55">
        <f t="shared" si="16"/>
        <v>9</v>
      </c>
      <c r="AP16" s="55">
        <f t="shared" si="17"/>
        <v>3</v>
      </c>
      <c r="AQ16" s="55">
        <f t="shared" si="18"/>
        <v>3</v>
      </c>
      <c r="AR16">
        <f t="shared" si="19"/>
        <v>0</v>
      </c>
      <c r="AS16" s="55">
        <f t="shared" si="24"/>
        <v>3</v>
      </c>
      <c r="AT16" s="55">
        <f t="shared" si="20"/>
        <v>2</v>
      </c>
      <c r="AU16" s="55">
        <f t="shared" si="21"/>
        <v>5</v>
      </c>
      <c r="AV16" s="55">
        <f t="shared" si="22"/>
        <v>0</v>
      </c>
      <c r="AW16" s="55">
        <f t="shared" si="2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42" t="s">
        <v>41</v>
      </c>
      <c r="E17" s="42" t="s">
        <v>41</v>
      </c>
      <c r="F17" s="42" t="s">
        <v>36</v>
      </c>
      <c r="G17" s="42" t="s">
        <v>21</v>
      </c>
      <c r="H17" s="42" t="s">
        <v>21</v>
      </c>
      <c r="I17" s="42" t="s">
        <v>28</v>
      </c>
      <c r="J17" s="42" t="s">
        <v>34</v>
      </c>
      <c r="K17" s="29" t="s">
        <v>21</v>
      </c>
      <c r="L17" s="202" t="s">
        <v>37</v>
      </c>
      <c r="M17" s="42" t="s">
        <v>40</v>
      </c>
      <c r="N17" s="42" t="s">
        <v>40</v>
      </c>
      <c r="O17" s="42" t="s">
        <v>24</v>
      </c>
      <c r="P17" s="42" t="s">
        <v>34</v>
      </c>
      <c r="Q17" s="29" t="s">
        <v>21</v>
      </c>
      <c r="R17" s="42" t="s">
        <v>36</v>
      </c>
      <c r="S17" s="42" t="s">
        <v>21</v>
      </c>
      <c r="T17" s="42" t="s">
        <v>28</v>
      </c>
      <c r="U17" s="42" t="s">
        <v>34</v>
      </c>
      <c r="V17" s="42" t="s">
        <v>21</v>
      </c>
      <c r="W17" s="42" t="s">
        <v>36</v>
      </c>
      <c r="X17" s="42" t="s">
        <v>24</v>
      </c>
      <c r="Y17" s="42" t="s">
        <v>34</v>
      </c>
      <c r="Z17" s="42" t="s">
        <v>21</v>
      </c>
      <c r="AA17" s="42" t="s">
        <v>42</v>
      </c>
      <c r="AB17" s="42" t="s">
        <v>42</v>
      </c>
      <c r="AC17" s="42" t="s">
        <v>36</v>
      </c>
      <c r="AD17" s="42" t="s">
        <v>41</v>
      </c>
      <c r="AE17" s="42" t="s">
        <v>24</v>
      </c>
      <c r="AF17" s="42" t="s">
        <v>34</v>
      </c>
      <c r="AG17" s="42" t="s">
        <v>21</v>
      </c>
      <c r="AH17" s="148" t="s">
        <v>21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15"/>
        <v>1</v>
      </c>
      <c r="AO17" s="55">
        <f t="shared" si="16"/>
        <v>9</v>
      </c>
      <c r="AP17" s="55">
        <f t="shared" si="17"/>
        <v>3</v>
      </c>
      <c r="AQ17" s="55">
        <f t="shared" si="18"/>
        <v>2</v>
      </c>
      <c r="AR17">
        <f t="shared" si="19"/>
        <v>0</v>
      </c>
      <c r="AS17" s="55">
        <f t="shared" si="24"/>
        <v>2</v>
      </c>
      <c r="AT17" s="55">
        <f t="shared" si="20"/>
        <v>2</v>
      </c>
      <c r="AU17" s="55">
        <f t="shared" si="21"/>
        <v>3</v>
      </c>
      <c r="AV17" s="55">
        <f t="shared" si="22"/>
        <v>4</v>
      </c>
      <c r="AW17" s="55">
        <f t="shared" si="2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42" t="s">
        <v>42</v>
      </c>
      <c r="E18" s="42" t="s">
        <v>40</v>
      </c>
      <c r="F18" s="42" t="s">
        <v>24</v>
      </c>
      <c r="G18" s="42" t="s">
        <v>34</v>
      </c>
      <c r="H18" s="42" t="s">
        <v>21</v>
      </c>
      <c r="I18" s="42" t="s">
        <v>40</v>
      </c>
      <c r="J18" s="42" t="s">
        <v>28</v>
      </c>
      <c r="K18" s="42" t="s">
        <v>34</v>
      </c>
      <c r="L18" s="42" t="s">
        <v>21</v>
      </c>
      <c r="M18" s="42" t="s">
        <v>36</v>
      </c>
      <c r="N18" s="42" t="s">
        <v>24</v>
      </c>
      <c r="O18" s="42" t="s">
        <v>34</v>
      </c>
      <c r="P18" s="42" t="s">
        <v>21</v>
      </c>
      <c r="Q18" s="42" t="s">
        <v>36</v>
      </c>
      <c r="R18" s="42" t="s">
        <v>41</v>
      </c>
      <c r="S18" s="29" t="s">
        <v>21</v>
      </c>
      <c r="T18" s="29" t="s">
        <v>21</v>
      </c>
      <c r="U18" s="42" t="s">
        <v>40</v>
      </c>
      <c r="V18" s="42" t="s">
        <v>24</v>
      </c>
      <c r="W18" s="42" t="s">
        <v>34</v>
      </c>
      <c r="X18" s="42" t="s">
        <v>21</v>
      </c>
      <c r="Y18" s="42" t="s">
        <v>36</v>
      </c>
      <c r="Z18" s="42" t="s">
        <v>28</v>
      </c>
      <c r="AA18" s="42" t="s">
        <v>34</v>
      </c>
      <c r="AB18" s="29" t="s">
        <v>21</v>
      </c>
      <c r="AC18" s="42" t="s">
        <v>42</v>
      </c>
      <c r="AD18" s="42" t="s">
        <v>21</v>
      </c>
      <c r="AE18" s="42" t="s">
        <v>40</v>
      </c>
      <c r="AF18" s="29" t="s">
        <v>24</v>
      </c>
      <c r="AG18" s="29" t="s">
        <v>34</v>
      </c>
      <c r="AH18" s="149" t="s">
        <v>21</v>
      </c>
      <c r="AI18" s="99">
        <f t="shared" si="2"/>
        <v>9</v>
      </c>
      <c r="AJ18" s="100">
        <f t="shared" si="3"/>
        <v>0</v>
      </c>
      <c r="AK18" s="101">
        <f t="shared" si="4"/>
        <v>6</v>
      </c>
      <c r="AL18" s="104" t="s">
        <v>48</v>
      </c>
      <c r="AM18" s="98"/>
      <c r="AN18" s="55">
        <f t="shared" si="15"/>
        <v>0</v>
      </c>
      <c r="AO18" s="55">
        <f t="shared" si="16"/>
        <v>9</v>
      </c>
      <c r="AP18" s="55">
        <f t="shared" si="17"/>
        <v>4</v>
      </c>
      <c r="AQ18" s="55">
        <f t="shared" si="18"/>
        <v>2</v>
      </c>
      <c r="AR18">
        <f t="shared" si="19"/>
        <v>0</v>
      </c>
      <c r="AS18" s="55">
        <f t="shared" si="24"/>
        <v>4</v>
      </c>
      <c r="AT18" s="55">
        <f t="shared" si="20"/>
        <v>2</v>
      </c>
      <c r="AU18" s="55">
        <f t="shared" si="21"/>
        <v>1</v>
      </c>
      <c r="AV18" s="55">
        <f t="shared" si="22"/>
        <v>3</v>
      </c>
      <c r="AW18" s="55">
        <f t="shared" si="2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24" t="s">
        <v>34</v>
      </c>
      <c r="E19" s="124" t="s">
        <v>21</v>
      </c>
      <c r="F19" s="42" t="s">
        <v>41</v>
      </c>
      <c r="G19" s="42" t="s">
        <v>24</v>
      </c>
      <c r="H19" s="42" t="s">
        <v>34</v>
      </c>
      <c r="I19" s="42" t="s">
        <v>21</v>
      </c>
      <c r="J19" s="42" t="s">
        <v>36</v>
      </c>
      <c r="K19" s="42" t="s">
        <v>21</v>
      </c>
      <c r="L19" s="42" t="s">
        <v>28</v>
      </c>
      <c r="M19" s="42" t="s">
        <v>34</v>
      </c>
      <c r="N19" s="42" t="s">
        <v>21</v>
      </c>
      <c r="O19" s="42" t="s">
        <v>41</v>
      </c>
      <c r="P19" s="42" t="s">
        <v>36</v>
      </c>
      <c r="Q19" s="42" t="s">
        <v>21</v>
      </c>
      <c r="R19" s="42" t="s">
        <v>42</v>
      </c>
      <c r="S19" s="42" t="s">
        <v>24</v>
      </c>
      <c r="T19" s="42" t="s">
        <v>34</v>
      </c>
      <c r="U19" s="42" t="s">
        <v>21</v>
      </c>
      <c r="V19" s="42" t="s">
        <v>41</v>
      </c>
      <c r="W19" s="42" t="s">
        <v>28</v>
      </c>
      <c r="X19" s="42" t="s">
        <v>34</v>
      </c>
      <c r="Y19" s="42" t="s">
        <v>21</v>
      </c>
      <c r="Z19" s="42" t="s">
        <v>41</v>
      </c>
      <c r="AA19" s="42" t="s">
        <v>41</v>
      </c>
      <c r="AB19" s="42" t="s">
        <v>28</v>
      </c>
      <c r="AC19" s="42" t="s">
        <v>34</v>
      </c>
      <c r="AD19" s="29" t="s">
        <v>21</v>
      </c>
      <c r="AE19" s="29" t="s">
        <v>21</v>
      </c>
      <c r="AF19" s="42" t="s">
        <v>42</v>
      </c>
      <c r="AG19" s="42" t="s">
        <v>24</v>
      </c>
      <c r="AH19" s="148" t="s">
        <v>34</v>
      </c>
      <c r="AI19" s="99">
        <f t="shared" si="2"/>
        <v>9</v>
      </c>
      <c r="AJ19" s="100">
        <f t="shared" si="3"/>
        <v>0</v>
      </c>
      <c r="AK19" s="101">
        <f t="shared" si="4"/>
        <v>6</v>
      </c>
      <c r="AL19" s="104" t="s">
        <v>48</v>
      </c>
      <c r="AN19" s="55">
        <f t="shared" si="15"/>
        <v>0</v>
      </c>
      <c r="AO19" s="55">
        <f t="shared" si="16"/>
        <v>9</v>
      </c>
      <c r="AP19" s="55">
        <f t="shared" si="17"/>
        <v>3</v>
      </c>
      <c r="AQ19" s="55">
        <f t="shared" si="18"/>
        <v>3</v>
      </c>
      <c r="AR19">
        <f t="shared" si="19"/>
        <v>0</v>
      </c>
      <c r="AS19" s="55">
        <f t="shared" si="24"/>
        <v>0</v>
      </c>
      <c r="AT19" s="55">
        <f t="shared" si="20"/>
        <v>2</v>
      </c>
      <c r="AU19" s="55">
        <f t="shared" si="21"/>
        <v>5</v>
      </c>
      <c r="AV19" s="55">
        <f t="shared" si="22"/>
        <v>2</v>
      </c>
      <c r="AW19" s="55">
        <f t="shared" si="2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124" t="s">
        <v>21</v>
      </c>
      <c r="E20" s="42" t="s">
        <v>42</v>
      </c>
      <c r="F20" s="42" t="s">
        <v>40</v>
      </c>
      <c r="G20" s="42" t="s">
        <v>40</v>
      </c>
      <c r="H20" s="42" t="s">
        <v>24</v>
      </c>
      <c r="I20" s="42" t="s">
        <v>34</v>
      </c>
      <c r="J20" s="29" t="s">
        <v>21</v>
      </c>
      <c r="K20" s="29" t="s">
        <v>21</v>
      </c>
      <c r="L20" s="202" t="s">
        <v>37</v>
      </c>
      <c r="M20" s="42" t="s">
        <v>28</v>
      </c>
      <c r="N20" s="42" t="s">
        <v>34</v>
      </c>
      <c r="O20" s="42" t="s">
        <v>21</v>
      </c>
      <c r="P20" s="42" t="s">
        <v>41</v>
      </c>
      <c r="Q20" s="42" t="s">
        <v>24</v>
      </c>
      <c r="R20" s="42" t="s">
        <v>34</v>
      </c>
      <c r="S20" s="42" t="s">
        <v>21</v>
      </c>
      <c r="T20" s="42" t="s">
        <v>36</v>
      </c>
      <c r="U20" s="42" t="s">
        <v>28</v>
      </c>
      <c r="V20" s="42" t="s">
        <v>34</v>
      </c>
      <c r="W20" s="42" t="s">
        <v>21</v>
      </c>
      <c r="X20" s="42" t="s">
        <v>21</v>
      </c>
      <c r="Y20" s="42" t="s">
        <v>41</v>
      </c>
      <c r="Z20" s="42" t="s">
        <v>36</v>
      </c>
      <c r="AA20" s="42" t="s">
        <v>28</v>
      </c>
      <c r="AB20" s="42" t="s">
        <v>34</v>
      </c>
      <c r="AC20" s="42" t="s">
        <v>21</v>
      </c>
      <c r="AD20" s="42" t="s">
        <v>42</v>
      </c>
      <c r="AE20" s="42" t="s">
        <v>28</v>
      </c>
      <c r="AF20" s="42" t="s">
        <v>34</v>
      </c>
      <c r="AG20" s="42" t="s">
        <v>21</v>
      </c>
      <c r="AH20" s="148" t="s">
        <v>36</v>
      </c>
      <c r="AI20" s="99">
        <f t="shared" si="2"/>
        <v>9</v>
      </c>
      <c r="AJ20" s="100">
        <f t="shared" si="3"/>
        <v>0</v>
      </c>
      <c r="AK20" s="101">
        <f t="shared" si="4"/>
        <v>6</v>
      </c>
      <c r="AL20" s="104" t="s">
        <v>48</v>
      </c>
      <c r="AM20" s="98"/>
      <c r="AN20" s="55">
        <f t="shared" si="15"/>
        <v>1</v>
      </c>
      <c r="AO20" s="55">
        <f t="shared" si="16"/>
        <v>9</v>
      </c>
      <c r="AP20" s="55">
        <f t="shared" si="17"/>
        <v>2</v>
      </c>
      <c r="AQ20" s="55">
        <f t="shared" si="18"/>
        <v>4</v>
      </c>
      <c r="AR20">
        <f t="shared" si="19"/>
        <v>0</v>
      </c>
      <c r="AS20" s="55">
        <f t="shared" si="24"/>
        <v>2</v>
      </c>
      <c r="AT20" s="55">
        <f t="shared" si="20"/>
        <v>2</v>
      </c>
      <c r="AU20" s="55">
        <f t="shared" si="21"/>
        <v>2</v>
      </c>
      <c r="AV20" s="55">
        <f t="shared" si="22"/>
        <v>3</v>
      </c>
      <c r="AW20" s="55">
        <f t="shared" si="23"/>
        <v>0</v>
      </c>
    </row>
    <row r="21" spans="1:49" ht="16" customHeight="1">
      <c r="A21" s="36" t="s">
        <v>46</v>
      </c>
      <c r="B21" s="37" t="s">
        <v>32</v>
      </c>
      <c r="C21" s="39" t="s">
        <v>222</v>
      </c>
      <c r="D21" s="42" t="s">
        <v>40</v>
      </c>
      <c r="E21" s="42" t="s">
        <v>21</v>
      </c>
      <c r="F21" s="42" t="s">
        <v>42</v>
      </c>
      <c r="G21" s="42" t="s">
        <v>21</v>
      </c>
      <c r="H21" s="42" t="s">
        <v>40</v>
      </c>
      <c r="I21" s="29" t="s">
        <v>21</v>
      </c>
      <c r="J21" s="42" t="s">
        <v>21</v>
      </c>
      <c r="K21" s="42" t="s">
        <v>40</v>
      </c>
      <c r="L21" s="42" t="s">
        <v>40</v>
      </c>
      <c r="M21" s="42" t="s">
        <v>42</v>
      </c>
      <c r="N21" s="42" t="s">
        <v>42</v>
      </c>
      <c r="O21" s="42" t="s">
        <v>21</v>
      </c>
      <c r="P21" s="42" t="s">
        <v>40</v>
      </c>
      <c r="Q21" s="42" t="s">
        <v>42</v>
      </c>
      <c r="R21" s="42" t="s">
        <v>40</v>
      </c>
      <c r="S21" s="42" t="s">
        <v>40</v>
      </c>
      <c r="T21" s="42" t="s">
        <v>21</v>
      </c>
      <c r="U21" s="42" t="s">
        <v>42</v>
      </c>
      <c r="V21" s="42" t="s">
        <v>42</v>
      </c>
      <c r="W21" s="29" t="s">
        <v>21</v>
      </c>
      <c r="X21" s="42" t="s">
        <v>40</v>
      </c>
      <c r="Y21" s="42" t="s">
        <v>40</v>
      </c>
      <c r="Z21" s="42" t="s">
        <v>40</v>
      </c>
      <c r="AA21" s="42" t="s">
        <v>40</v>
      </c>
      <c r="AB21" s="42" t="s">
        <v>21</v>
      </c>
      <c r="AC21" s="42" t="s">
        <v>40</v>
      </c>
      <c r="AD21" s="42" t="s">
        <v>40</v>
      </c>
      <c r="AE21" s="42" t="s">
        <v>42</v>
      </c>
      <c r="AF21" s="42" t="s">
        <v>21</v>
      </c>
      <c r="AG21" s="42" t="s">
        <v>42</v>
      </c>
      <c r="AH21" s="148" t="s">
        <v>42</v>
      </c>
      <c r="AI21" s="99">
        <f t="shared" si="2"/>
        <v>9</v>
      </c>
      <c r="AJ21" s="100">
        <f t="shared" si="3"/>
        <v>0</v>
      </c>
      <c r="AK21" s="101"/>
      <c r="AL21" s="104" t="s">
        <v>223</v>
      </c>
      <c r="AM21" s="98"/>
      <c r="AN21" s="55">
        <f t="shared" si="15"/>
        <v>0</v>
      </c>
      <c r="AO21" s="55">
        <f t="shared" si="16"/>
        <v>9</v>
      </c>
      <c r="AP21" s="55">
        <f t="shared" si="17"/>
        <v>0</v>
      </c>
      <c r="AQ21" s="55">
        <f t="shared" si="18"/>
        <v>0</v>
      </c>
      <c r="AR21">
        <f t="shared" si="19"/>
        <v>0</v>
      </c>
      <c r="AS21" s="55">
        <f t="shared" si="24"/>
        <v>13</v>
      </c>
      <c r="AT21" s="55">
        <f t="shared" si="20"/>
        <v>9</v>
      </c>
      <c r="AU21" s="55">
        <f t="shared" si="21"/>
        <v>0</v>
      </c>
      <c r="AV21" s="55">
        <f t="shared" si="22"/>
        <v>0</v>
      </c>
      <c r="AW21" s="55">
        <f t="shared" si="23"/>
        <v>0</v>
      </c>
    </row>
    <row r="22" spans="1:49" ht="16" customHeight="1">
      <c r="A22" s="36"/>
      <c r="B22" s="37"/>
      <c r="C22" s="39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148"/>
      <c r="AI22" s="99"/>
      <c r="AJ22" s="100"/>
      <c r="AK22" s="101"/>
      <c r="AL22" s="104"/>
      <c r="AM22" s="98"/>
      <c r="AN22" s="55"/>
      <c r="AO22" s="55"/>
      <c r="AP22" s="55"/>
      <c r="AQ22" s="55"/>
      <c r="AS22" s="55"/>
      <c r="AT22" s="55"/>
      <c r="AU22" s="55"/>
      <c r="AV22" s="55"/>
      <c r="AW22" s="55"/>
    </row>
    <row r="23" spans="1:49" ht="16" customHeight="1">
      <c r="A23" s="36" t="s">
        <v>31</v>
      </c>
      <c r="B23" s="37" t="s">
        <v>210</v>
      </c>
      <c r="C23" s="39" t="s">
        <v>78</v>
      </c>
      <c r="D23" s="124" t="s">
        <v>34</v>
      </c>
      <c r="E23" s="42"/>
      <c r="F23" s="42"/>
      <c r="G23" s="42"/>
      <c r="H23" s="42"/>
      <c r="I23" s="42" t="s">
        <v>24</v>
      </c>
      <c r="J23" s="42" t="s">
        <v>34</v>
      </c>
      <c r="K23" s="42"/>
      <c r="L23" s="42"/>
      <c r="M23" s="42"/>
      <c r="N23" s="42"/>
      <c r="O23" s="42"/>
      <c r="P23" s="42" t="s">
        <v>24</v>
      </c>
      <c r="Q23" s="42" t="s">
        <v>34</v>
      </c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148"/>
      <c r="AI23" s="99">
        <f>SUM(AO23)</f>
        <v>0</v>
      </c>
      <c r="AJ23" s="100">
        <f t="shared" ref="AJ23:AJ26" si="25">COUNTIF(D23:AH23,"有")</f>
        <v>0</v>
      </c>
      <c r="AK23" s="101">
        <f>SUM(AP23:AQ23)</f>
        <v>2</v>
      </c>
      <c r="AL23" s="104" t="s">
        <v>38</v>
      </c>
      <c r="AM23" s="98"/>
      <c r="AN23" s="55"/>
      <c r="AO23" s="55">
        <f t="shared" ref="AO23:AO30" si="26">COUNTIF(D23:AH23,"ヤ")</f>
        <v>0</v>
      </c>
      <c r="AP23" s="55">
        <f t="shared" ref="AP23:AP30" si="27">COUNTIF(D23:AH23,"2－")</f>
        <v>2</v>
      </c>
      <c r="AQ23" s="55">
        <f t="shared" ref="AQ23:AQ30" si="28">COUNTIF(D23:AH23,"3－")</f>
        <v>0</v>
      </c>
      <c r="AR23">
        <f t="shared" ref="AR23:AR30" si="29">COUNTIF(E23:AI23,"有")</f>
        <v>0</v>
      </c>
      <c r="AS23" s="55">
        <f>COUNTIF(D23:AL23,"2早")</f>
        <v>0</v>
      </c>
      <c r="AT23" s="55">
        <f>COUNTIF(B23:AL23,"2オ")</f>
        <v>0</v>
      </c>
      <c r="AU23" s="55">
        <f>COUNTIF(D23:AM23,"3早")</f>
        <v>0</v>
      </c>
      <c r="AV23" s="55">
        <f>COUNTIF(D23:AN23,"3オ")</f>
        <v>0</v>
      </c>
      <c r="AW23" s="55">
        <f>COUNTIF(F23:AP23,"10:00")</f>
        <v>0</v>
      </c>
    </row>
    <row r="24" spans="1:49" ht="16" customHeight="1">
      <c r="A24" s="36"/>
      <c r="B24" s="37"/>
      <c r="C24" s="39" t="s">
        <v>232</v>
      </c>
      <c r="D24" s="124"/>
      <c r="E24" s="42"/>
      <c r="F24" s="42"/>
      <c r="G24" s="42"/>
      <c r="H24" s="42"/>
      <c r="I24" s="42"/>
      <c r="J24" s="42"/>
      <c r="K24" s="151"/>
      <c r="L24" s="42"/>
      <c r="M24" s="42"/>
      <c r="N24" s="151"/>
      <c r="O24" s="41"/>
      <c r="P24" s="42"/>
      <c r="Q24" s="151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151"/>
      <c r="AC24" s="42"/>
      <c r="AD24" s="151"/>
      <c r="AE24" s="151"/>
      <c r="AF24" s="42"/>
      <c r="AG24" s="151"/>
      <c r="AH24" s="148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107"/>
      <c r="E25" s="107"/>
      <c r="F25" s="107"/>
      <c r="G25" s="107"/>
      <c r="H25" s="107"/>
      <c r="I25" s="107"/>
      <c r="J25" s="107"/>
      <c r="K25" s="107"/>
      <c r="L25" s="42"/>
      <c r="M25" s="107"/>
      <c r="N25" s="107"/>
      <c r="O25" s="107"/>
      <c r="P25" s="107"/>
      <c r="Q25" s="206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48"/>
      <c r="AI25" s="99">
        <f>SUM(AO25)</f>
        <v>0</v>
      </c>
      <c r="AJ25" s="100">
        <f t="shared" si="25"/>
        <v>0</v>
      </c>
      <c r="AK25" s="101">
        <f>SUM(AP25:AQ25)</f>
        <v>0</v>
      </c>
      <c r="AL25" s="104"/>
      <c r="AM25" s="98"/>
      <c r="AN25" s="55">
        <f>COUNTIF(D25:AH25,"日")</f>
        <v>0</v>
      </c>
      <c r="AO25" s="55">
        <f t="shared" si="26"/>
        <v>0</v>
      </c>
      <c r="AP25" s="55">
        <f t="shared" si="27"/>
        <v>0</v>
      </c>
      <c r="AQ25" s="55">
        <f t="shared" si="28"/>
        <v>0</v>
      </c>
      <c r="AR25">
        <f t="shared" si="29"/>
        <v>0</v>
      </c>
      <c r="AS25" s="55">
        <f>COUNTIF(D25:AL25,"2早")</f>
        <v>0</v>
      </c>
      <c r="AT25" s="55">
        <f>COUNTIF(B25:AL25,"2オ")</f>
        <v>0</v>
      </c>
      <c r="AU25" s="55">
        <f>COUNTIF(D25:AM25,"3早")</f>
        <v>0</v>
      </c>
      <c r="AV25" s="55">
        <f>COUNTIF(D25:AN25,"3オ")</f>
        <v>0</v>
      </c>
      <c r="AW25" s="55">
        <f>COUNTIF(F25:AP25,"10:00")</f>
        <v>0</v>
      </c>
    </row>
    <row r="26" spans="1:49" ht="16" customHeight="1">
      <c r="A26" s="19" t="s">
        <v>31</v>
      </c>
      <c r="B26" s="20" t="s">
        <v>32</v>
      </c>
      <c r="C26" s="21" t="s">
        <v>195</v>
      </c>
      <c r="D26" s="45" t="s">
        <v>211</v>
      </c>
      <c r="E26" s="201"/>
      <c r="F26" s="143"/>
      <c r="G26" s="143"/>
      <c r="H26" s="143"/>
      <c r="I26" s="201"/>
      <c r="J26" s="201"/>
      <c r="K26" s="201"/>
      <c r="L26" s="26"/>
      <c r="M26" s="201"/>
      <c r="N26" s="107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11"/>
      <c r="AI26" s="99">
        <f>SUM(AO28)</f>
        <v>0</v>
      </c>
      <c r="AJ26" s="100">
        <f t="shared" si="25"/>
        <v>0</v>
      </c>
      <c r="AK26" s="101">
        <f>SUM(AP28:AQ28)</f>
        <v>0</v>
      </c>
      <c r="AL26" s="105" t="s">
        <v>38</v>
      </c>
      <c r="AM26" s="98"/>
      <c r="AN26" s="55"/>
      <c r="AO26" s="55">
        <f t="shared" si="26"/>
        <v>0</v>
      </c>
      <c r="AP26" s="55">
        <f t="shared" si="27"/>
        <v>0</v>
      </c>
      <c r="AQ26" s="55">
        <f t="shared" si="28"/>
        <v>0</v>
      </c>
      <c r="AR26">
        <f t="shared" si="29"/>
        <v>0</v>
      </c>
    </row>
    <row r="27" spans="1:49" ht="16" customHeight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64"/>
      <c r="K27" s="65"/>
      <c r="L27" s="66"/>
      <c r="M27" s="46"/>
      <c r="N27" s="46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193"/>
      <c r="AC27" s="46"/>
      <c r="AD27" s="67"/>
      <c r="AE27" s="89"/>
      <c r="AF27" s="46"/>
      <c r="AG27" s="106"/>
      <c r="AH27" s="107"/>
      <c r="AI27" s="108"/>
      <c r="AJ27" s="109"/>
      <c r="AK27" s="110"/>
      <c r="AL27" s="111"/>
      <c r="AM27" s="98"/>
      <c r="AN27" s="55">
        <f>COUNTIF(D26:AH26,"日")</f>
        <v>0</v>
      </c>
      <c r="AO27" s="55">
        <f t="shared" si="26"/>
        <v>0</v>
      </c>
      <c r="AP27" s="55">
        <f t="shared" si="27"/>
        <v>0</v>
      </c>
      <c r="AQ27" s="55">
        <f t="shared" si="28"/>
        <v>0</v>
      </c>
      <c r="AR27">
        <f t="shared" si="29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311"/>
      <c r="H28" s="1344" t="s">
        <v>67</v>
      </c>
      <c r="I28" s="1290"/>
      <c r="J28" s="1290"/>
      <c r="K28" s="1290"/>
      <c r="L28" s="1366" t="s">
        <v>233</v>
      </c>
      <c r="M28" s="1290"/>
      <c r="N28" s="1311"/>
      <c r="O28" s="1290"/>
      <c r="P28" s="1290"/>
      <c r="Q28" s="1311"/>
      <c r="R28" s="1290"/>
      <c r="S28" s="1290"/>
      <c r="T28" s="1290"/>
      <c r="U28" s="1290"/>
      <c r="V28" s="1290" t="s">
        <v>234</v>
      </c>
      <c r="W28" s="1290"/>
      <c r="X28" s="1290"/>
      <c r="Y28" s="1290"/>
      <c r="Z28" s="1290"/>
      <c r="AA28" s="1290"/>
      <c r="AB28" s="1290"/>
      <c r="AC28" s="1349"/>
      <c r="AD28" s="1290"/>
      <c r="AE28" s="1290" t="s">
        <v>90</v>
      </c>
      <c r="AF28" s="1311"/>
      <c r="AG28" s="1312"/>
      <c r="AH28" s="1286"/>
      <c r="AI28" s="1333"/>
      <c r="AJ28" s="1334"/>
      <c r="AK28" s="1334"/>
      <c r="AL28" s="1335"/>
      <c r="AO28" s="55">
        <f t="shared" si="26"/>
        <v>0</v>
      </c>
      <c r="AP28" s="55">
        <f t="shared" si="27"/>
        <v>0</v>
      </c>
      <c r="AQ28" s="55">
        <f t="shared" si="28"/>
        <v>0</v>
      </c>
      <c r="AR28">
        <f t="shared" si="29"/>
        <v>0</v>
      </c>
    </row>
    <row r="29" spans="1:49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291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26"/>
        <v>0</v>
      </c>
      <c r="AP29" s="55">
        <f t="shared" si="27"/>
        <v>0</v>
      </c>
      <c r="AQ29" s="55">
        <f t="shared" si="28"/>
        <v>0</v>
      </c>
      <c r="AR29">
        <f t="shared" si="29"/>
        <v>0</v>
      </c>
    </row>
    <row r="30" spans="1:49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291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  <c r="AO30" s="55">
        <f t="shared" si="26"/>
        <v>0</v>
      </c>
      <c r="AP30" s="55">
        <f t="shared" si="27"/>
        <v>0</v>
      </c>
      <c r="AQ30" s="55">
        <f t="shared" si="28"/>
        <v>0</v>
      </c>
      <c r="AR30">
        <f t="shared" si="29"/>
        <v>0</v>
      </c>
    </row>
    <row r="31" spans="1:49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291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291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287"/>
      <c r="AI32" s="1336"/>
      <c r="AJ32" s="1337"/>
      <c r="AK32" s="1337"/>
      <c r="AL32" s="1338"/>
    </row>
    <row r="33" spans="1:49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291"/>
      <c r="M33" s="1290"/>
      <c r="N33" s="1311"/>
      <c r="O33" s="1290"/>
      <c r="P33" s="1290"/>
      <c r="Q33" s="1311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4"/>
      <c r="AH33" s="1288"/>
      <c r="AI33" s="1339"/>
      <c r="AJ33" s="1340"/>
      <c r="AK33" s="1340"/>
      <c r="AL33" s="1341"/>
    </row>
    <row r="34" spans="1:49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9" ht="14">
      <c r="C35" s="54">
        <v>0.27083333333333298</v>
      </c>
      <c r="D35" s="55">
        <f t="shared" ref="D35:AH35" si="30">COUNTIF(D7:D25,"6：30")</f>
        <v>0</v>
      </c>
      <c r="E35" s="55">
        <f t="shared" si="30"/>
        <v>0</v>
      </c>
      <c r="F35" s="55">
        <f t="shared" si="30"/>
        <v>0</v>
      </c>
      <c r="G35" s="55">
        <f t="shared" si="30"/>
        <v>0</v>
      </c>
      <c r="H35" s="55">
        <f t="shared" si="30"/>
        <v>0</v>
      </c>
      <c r="I35" s="55">
        <f t="shared" si="30"/>
        <v>0</v>
      </c>
      <c r="J35" s="55">
        <f t="shared" si="30"/>
        <v>0</v>
      </c>
      <c r="K35" s="55">
        <f t="shared" si="30"/>
        <v>0</v>
      </c>
      <c r="L35" s="55">
        <f t="shared" si="30"/>
        <v>0</v>
      </c>
      <c r="M35" s="55">
        <f t="shared" si="30"/>
        <v>0</v>
      </c>
      <c r="N35" s="55">
        <f t="shared" si="30"/>
        <v>0</v>
      </c>
      <c r="O35" s="55">
        <f t="shared" si="30"/>
        <v>0</v>
      </c>
      <c r="P35" s="55">
        <f t="shared" si="30"/>
        <v>0</v>
      </c>
      <c r="Q35" s="55">
        <f t="shared" si="30"/>
        <v>0</v>
      </c>
      <c r="R35" s="55">
        <f t="shared" si="30"/>
        <v>0</v>
      </c>
      <c r="S35" s="55">
        <f t="shared" si="30"/>
        <v>0</v>
      </c>
      <c r="T35" s="55">
        <f t="shared" si="30"/>
        <v>0</v>
      </c>
      <c r="U35" s="55">
        <f t="shared" si="30"/>
        <v>0</v>
      </c>
      <c r="V35" s="55">
        <f t="shared" si="30"/>
        <v>0</v>
      </c>
      <c r="W35" s="55">
        <f t="shared" si="30"/>
        <v>0</v>
      </c>
      <c r="X35" s="55">
        <f t="shared" si="30"/>
        <v>0</v>
      </c>
      <c r="Y35" s="55">
        <f t="shared" si="30"/>
        <v>0</v>
      </c>
      <c r="Z35" s="55">
        <f t="shared" si="30"/>
        <v>0</v>
      </c>
      <c r="AA35" s="55">
        <f t="shared" si="30"/>
        <v>0</v>
      </c>
      <c r="AB35" s="55">
        <f t="shared" si="30"/>
        <v>0</v>
      </c>
      <c r="AC35" s="55">
        <f t="shared" si="30"/>
        <v>0</v>
      </c>
      <c r="AD35" s="55">
        <f t="shared" si="30"/>
        <v>0</v>
      </c>
      <c r="AE35" s="55">
        <f t="shared" si="30"/>
        <v>0</v>
      </c>
      <c r="AF35" s="55">
        <f t="shared" si="30"/>
        <v>0</v>
      </c>
      <c r="AG35" s="55">
        <f t="shared" si="30"/>
        <v>0</v>
      </c>
      <c r="AH35" s="55">
        <f t="shared" si="30"/>
        <v>0</v>
      </c>
    </row>
    <row r="36" spans="1:49" ht="14">
      <c r="C36" s="54">
        <v>0.41666666666666702</v>
      </c>
      <c r="D36" s="55">
        <f t="shared" ref="D36:AH36" si="31">COUNTIF(D8:D26,"10:00")</f>
        <v>0</v>
      </c>
      <c r="E36" s="55">
        <f t="shared" si="31"/>
        <v>0</v>
      </c>
      <c r="F36" s="55">
        <f t="shared" si="31"/>
        <v>0</v>
      </c>
      <c r="G36" s="55">
        <f t="shared" si="31"/>
        <v>0</v>
      </c>
      <c r="H36" s="55">
        <f t="shared" si="31"/>
        <v>0</v>
      </c>
      <c r="I36" s="55">
        <f t="shared" si="31"/>
        <v>0</v>
      </c>
      <c r="J36" s="55">
        <f t="shared" si="31"/>
        <v>0</v>
      </c>
      <c r="K36" s="55">
        <f t="shared" si="31"/>
        <v>0</v>
      </c>
      <c r="L36" s="55">
        <f t="shared" si="31"/>
        <v>0</v>
      </c>
      <c r="M36" s="55">
        <f t="shared" si="31"/>
        <v>0</v>
      </c>
      <c r="N36" s="55">
        <f t="shared" si="31"/>
        <v>0</v>
      </c>
      <c r="O36" s="55">
        <f t="shared" si="31"/>
        <v>0</v>
      </c>
      <c r="P36" s="55">
        <f t="shared" si="31"/>
        <v>0</v>
      </c>
      <c r="Q36" s="55">
        <f t="shared" si="31"/>
        <v>0</v>
      </c>
      <c r="R36" s="55">
        <f t="shared" si="31"/>
        <v>0</v>
      </c>
      <c r="S36" s="55">
        <f t="shared" si="31"/>
        <v>0</v>
      </c>
      <c r="T36" s="55">
        <f t="shared" si="31"/>
        <v>0</v>
      </c>
      <c r="U36" s="55">
        <f t="shared" si="31"/>
        <v>0</v>
      </c>
      <c r="V36" s="55">
        <f t="shared" si="31"/>
        <v>0</v>
      </c>
      <c r="W36" s="55">
        <f t="shared" si="31"/>
        <v>0</v>
      </c>
      <c r="X36" s="55">
        <f t="shared" si="31"/>
        <v>0</v>
      </c>
      <c r="Y36" s="55">
        <f t="shared" si="31"/>
        <v>0</v>
      </c>
      <c r="Z36" s="55">
        <f t="shared" si="31"/>
        <v>0</v>
      </c>
      <c r="AA36" s="55">
        <f t="shared" si="31"/>
        <v>0</v>
      </c>
      <c r="AB36" s="55">
        <f t="shared" si="31"/>
        <v>0</v>
      </c>
      <c r="AC36" s="55">
        <f t="shared" si="31"/>
        <v>0</v>
      </c>
      <c r="AD36" s="55">
        <f t="shared" si="31"/>
        <v>0</v>
      </c>
      <c r="AE36" s="55">
        <f t="shared" si="31"/>
        <v>0</v>
      </c>
      <c r="AF36" s="55">
        <f t="shared" si="31"/>
        <v>0</v>
      </c>
      <c r="AG36" s="55">
        <f t="shared" si="31"/>
        <v>0</v>
      </c>
      <c r="AH36" s="55">
        <f t="shared" si="31"/>
        <v>0</v>
      </c>
    </row>
    <row r="37" spans="1:49" ht="14">
      <c r="C37" t="s">
        <v>69</v>
      </c>
      <c r="D37" s="55">
        <f t="shared" ref="D37:AH37" si="32">COUNTIF(D8:D27,"2早")</f>
        <v>1</v>
      </c>
      <c r="E37" s="55">
        <f t="shared" si="32"/>
        <v>1</v>
      </c>
      <c r="F37" s="55">
        <f t="shared" si="32"/>
        <v>1</v>
      </c>
      <c r="G37" s="55">
        <f t="shared" si="32"/>
        <v>1</v>
      </c>
      <c r="H37" s="55">
        <f t="shared" si="32"/>
        <v>1</v>
      </c>
      <c r="I37" s="55">
        <f t="shared" si="32"/>
        <v>1</v>
      </c>
      <c r="J37" s="55">
        <f t="shared" si="32"/>
        <v>1</v>
      </c>
      <c r="K37" s="55">
        <f t="shared" si="32"/>
        <v>1</v>
      </c>
      <c r="L37" s="55">
        <f t="shared" si="32"/>
        <v>1</v>
      </c>
      <c r="M37" s="55">
        <f t="shared" si="32"/>
        <v>1</v>
      </c>
      <c r="N37" s="55">
        <f t="shared" si="32"/>
        <v>1</v>
      </c>
      <c r="O37" s="55">
        <f t="shared" si="32"/>
        <v>1</v>
      </c>
      <c r="P37" s="55">
        <f t="shared" si="32"/>
        <v>1</v>
      </c>
      <c r="Q37" s="55">
        <f t="shared" si="32"/>
        <v>1</v>
      </c>
      <c r="R37" s="55">
        <f t="shared" si="32"/>
        <v>1</v>
      </c>
      <c r="S37" s="55">
        <f t="shared" si="32"/>
        <v>1</v>
      </c>
      <c r="T37" s="55">
        <f t="shared" si="32"/>
        <v>1</v>
      </c>
      <c r="U37" s="55">
        <f t="shared" si="32"/>
        <v>1</v>
      </c>
      <c r="V37" s="55">
        <f t="shared" si="32"/>
        <v>1</v>
      </c>
      <c r="W37" s="55">
        <f t="shared" si="32"/>
        <v>1</v>
      </c>
      <c r="X37" s="55">
        <f t="shared" si="32"/>
        <v>1</v>
      </c>
      <c r="Y37" s="55">
        <f t="shared" si="32"/>
        <v>1</v>
      </c>
      <c r="Z37" s="55">
        <f t="shared" si="32"/>
        <v>1</v>
      </c>
      <c r="AA37" s="55">
        <f t="shared" si="32"/>
        <v>1</v>
      </c>
      <c r="AB37" s="55">
        <f t="shared" si="32"/>
        <v>1</v>
      </c>
      <c r="AC37" s="55">
        <f t="shared" si="32"/>
        <v>1</v>
      </c>
      <c r="AD37" s="55">
        <f t="shared" si="32"/>
        <v>1</v>
      </c>
      <c r="AE37" s="55">
        <f t="shared" si="32"/>
        <v>1</v>
      </c>
      <c r="AF37" s="55">
        <f t="shared" si="32"/>
        <v>1</v>
      </c>
      <c r="AG37" s="55">
        <f t="shared" si="32"/>
        <v>1</v>
      </c>
      <c r="AH37" s="55">
        <f t="shared" si="32"/>
        <v>1</v>
      </c>
    </row>
    <row r="38" spans="1:49" ht="14">
      <c r="C38" t="s">
        <v>42</v>
      </c>
      <c r="D38" s="55">
        <f t="shared" ref="D38:AH38" si="33">COUNTIF(D8:D26,"2オ")</f>
        <v>1</v>
      </c>
      <c r="E38" s="55">
        <f t="shared" si="33"/>
        <v>1</v>
      </c>
      <c r="F38" s="55">
        <f t="shared" si="33"/>
        <v>1</v>
      </c>
      <c r="G38" s="55">
        <f t="shared" si="33"/>
        <v>1</v>
      </c>
      <c r="H38" s="55">
        <f t="shared" si="33"/>
        <v>1</v>
      </c>
      <c r="I38" s="55">
        <f t="shared" si="33"/>
        <v>1</v>
      </c>
      <c r="J38" s="55">
        <f t="shared" si="33"/>
        <v>1</v>
      </c>
      <c r="K38" s="55">
        <f t="shared" si="33"/>
        <v>1</v>
      </c>
      <c r="L38" s="55">
        <f t="shared" si="33"/>
        <v>1</v>
      </c>
      <c r="M38" s="55">
        <f t="shared" si="33"/>
        <v>1</v>
      </c>
      <c r="N38" s="55">
        <f t="shared" si="33"/>
        <v>1</v>
      </c>
      <c r="O38" s="55">
        <f t="shared" si="33"/>
        <v>1</v>
      </c>
      <c r="P38" s="55">
        <f t="shared" si="33"/>
        <v>1</v>
      </c>
      <c r="Q38" s="55">
        <f t="shared" si="33"/>
        <v>1</v>
      </c>
      <c r="R38" s="55">
        <f t="shared" si="33"/>
        <v>1</v>
      </c>
      <c r="S38" s="55">
        <f t="shared" si="33"/>
        <v>1</v>
      </c>
      <c r="T38" s="55">
        <f t="shared" si="33"/>
        <v>1</v>
      </c>
      <c r="U38" s="55">
        <f t="shared" si="33"/>
        <v>1</v>
      </c>
      <c r="V38" s="55">
        <f t="shared" si="33"/>
        <v>1</v>
      </c>
      <c r="W38" s="55">
        <f t="shared" si="33"/>
        <v>1</v>
      </c>
      <c r="X38" s="55">
        <f t="shared" si="33"/>
        <v>1</v>
      </c>
      <c r="Y38" s="55">
        <f t="shared" si="33"/>
        <v>1</v>
      </c>
      <c r="Z38" s="55">
        <f t="shared" si="33"/>
        <v>1</v>
      </c>
      <c r="AA38" s="55">
        <f t="shared" si="33"/>
        <v>1</v>
      </c>
      <c r="AB38" s="55">
        <f t="shared" si="33"/>
        <v>1</v>
      </c>
      <c r="AC38" s="55">
        <f t="shared" si="33"/>
        <v>1</v>
      </c>
      <c r="AD38" s="55">
        <f t="shared" si="33"/>
        <v>1</v>
      </c>
      <c r="AE38" s="55">
        <f t="shared" si="33"/>
        <v>1</v>
      </c>
      <c r="AF38" s="55">
        <f t="shared" si="33"/>
        <v>1</v>
      </c>
      <c r="AG38" s="55">
        <f t="shared" si="33"/>
        <v>1</v>
      </c>
      <c r="AH38" s="55">
        <f t="shared" si="33"/>
        <v>1</v>
      </c>
    </row>
    <row r="39" spans="1:49" ht="14">
      <c r="A39" s="1"/>
      <c r="B39" s="1"/>
      <c r="C39" s="1" t="s">
        <v>24</v>
      </c>
      <c r="D39" s="55">
        <f t="shared" ref="D39:AH39" si="34">COUNTIF(D8:D26,"2－")</f>
        <v>1</v>
      </c>
      <c r="E39" s="55">
        <f t="shared" si="34"/>
        <v>1</v>
      </c>
      <c r="F39" s="55">
        <f t="shared" si="34"/>
        <v>1</v>
      </c>
      <c r="G39" s="55">
        <f t="shared" si="34"/>
        <v>1</v>
      </c>
      <c r="H39" s="55">
        <f t="shared" si="34"/>
        <v>1</v>
      </c>
      <c r="I39" s="55">
        <f t="shared" si="34"/>
        <v>1</v>
      </c>
      <c r="J39" s="55">
        <f t="shared" si="34"/>
        <v>1</v>
      </c>
      <c r="K39" s="55">
        <f t="shared" si="34"/>
        <v>1</v>
      </c>
      <c r="L39" s="55">
        <f t="shared" si="34"/>
        <v>1</v>
      </c>
      <c r="M39" s="55">
        <f t="shared" si="34"/>
        <v>1</v>
      </c>
      <c r="N39" s="55">
        <f t="shared" si="34"/>
        <v>1</v>
      </c>
      <c r="O39" s="55">
        <f t="shared" si="34"/>
        <v>1</v>
      </c>
      <c r="P39" s="55">
        <f t="shared" si="34"/>
        <v>1</v>
      </c>
      <c r="Q39" s="55">
        <f t="shared" si="34"/>
        <v>1</v>
      </c>
      <c r="R39" s="55">
        <f t="shared" si="34"/>
        <v>1</v>
      </c>
      <c r="S39" s="55">
        <f t="shared" si="34"/>
        <v>1</v>
      </c>
      <c r="T39" s="55">
        <f t="shared" si="34"/>
        <v>1</v>
      </c>
      <c r="U39" s="55">
        <f t="shared" si="34"/>
        <v>1</v>
      </c>
      <c r="V39" s="55">
        <f t="shared" si="34"/>
        <v>1</v>
      </c>
      <c r="W39" s="55">
        <f t="shared" si="34"/>
        <v>1</v>
      </c>
      <c r="X39" s="55">
        <f t="shared" si="34"/>
        <v>1</v>
      </c>
      <c r="Y39" s="55">
        <f t="shared" si="34"/>
        <v>1</v>
      </c>
      <c r="Z39" s="55">
        <f t="shared" si="34"/>
        <v>1</v>
      </c>
      <c r="AA39" s="55">
        <f t="shared" si="34"/>
        <v>1</v>
      </c>
      <c r="AB39" s="55">
        <f t="shared" si="34"/>
        <v>1</v>
      </c>
      <c r="AC39" s="55">
        <f t="shared" si="34"/>
        <v>1</v>
      </c>
      <c r="AD39" s="55">
        <f t="shared" si="34"/>
        <v>1</v>
      </c>
      <c r="AE39" s="55">
        <f t="shared" si="34"/>
        <v>1</v>
      </c>
      <c r="AF39" s="55">
        <f t="shared" si="34"/>
        <v>1</v>
      </c>
      <c r="AG39" s="55">
        <f t="shared" si="34"/>
        <v>1</v>
      </c>
      <c r="AH39" s="55">
        <f t="shared" si="34"/>
        <v>1</v>
      </c>
      <c r="AJ39" s="1"/>
      <c r="AK39" s="1"/>
      <c r="AL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4" outlineLevel="1">
      <c r="A40" s="1"/>
      <c r="B40" s="1"/>
      <c r="C40" s="1" t="s">
        <v>41</v>
      </c>
      <c r="D40" s="55">
        <f t="shared" ref="D40:AH40" si="35">COUNTIF(D8:D26,"3早")</f>
        <v>1</v>
      </c>
      <c r="E40" s="55">
        <f t="shared" si="35"/>
        <v>1</v>
      </c>
      <c r="F40" s="55">
        <f t="shared" si="35"/>
        <v>1</v>
      </c>
      <c r="G40" s="55">
        <f t="shared" si="35"/>
        <v>1</v>
      </c>
      <c r="H40" s="55">
        <f t="shared" si="35"/>
        <v>1</v>
      </c>
      <c r="I40" s="55">
        <f t="shared" si="35"/>
        <v>1</v>
      </c>
      <c r="J40" s="55">
        <f t="shared" si="35"/>
        <v>1</v>
      </c>
      <c r="K40" s="55">
        <f t="shared" si="35"/>
        <v>1</v>
      </c>
      <c r="L40" s="55">
        <f t="shared" si="35"/>
        <v>1</v>
      </c>
      <c r="M40" s="55">
        <f t="shared" si="35"/>
        <v>1</v>
      </c>
      <c r="N40" s="55">
        <f t="shared" si="35"/>
        <v>1</v>
      </c>
      <c r="O40" s="55">
        <f t="shared" si="35"/>
        <v>1</v>
      </c>
      <c r="P40" s="55">
        <f t="shared" si="35"/>
        <v>1</v>
      </c>
      <c r="Q40" s="55">
        <f t="shared" si="35"/>
        <v>1</v>
      </c>
      <c r="R40" s="55">
        <f t="shared" si="35"/>
        <v>1</v>
      </c>
      <c r="S40" s="55">
        <f t="shared" si="35"/>
        <v>1</v>
      </c>
      <c r="T40" s="55">
        <f t="shared" si="35"/>
        <v>1</v>
      </c>
      <c r="U40" s="55">
        <f t="shared" si="35"/>
        <v>1</v>
      </c>
      <c r="V40" s="55">
        <f t="shared" si="35"/>
        <v>1</v>
      </c>
      <c r="W40" s="55">
        <f t="shared" si="35"/>
        <v>1</v>
      </c>
      <c r="X40" s="55">
        <f t="shared" si="35"/>
        <v>1</v>
      </c>
      <c r="Y40" s="55">
        <f t="shared" si="35"/>
        <v>1</v>
      </c>
      <c r="Z40" s="55">
        <f t="shared" si="35"/>
        <v>1</v>
      </c>
      <c r="AA40" s="55">
        <f t="shared" si="35"/>
        <v>1</v>
      </c>
      <c r="AB40" s="55">
        <f t="shared" si="35"/>
        <v>1</v>
      </c>
      <c r="AC40" s="55">
        <f t="shared" si="35"/>
        <v>1</v>
      </c>
      <c r="AD40" s="55">
        <f t="shared" si="35"/>
        <v>1</v>
      </c>
      <c r="AE40" s="55">
        <f t="shared" si="35"/>
        <v>1</v>
      </c>
      <c r="AF40" s="55">
        <f t="shared" si="35"/>
        <v>1</v>
      </c>
      <c r="AG40" s="55">
        <f t="shared" si="35"/>
        <v>1</v>
      </c>
      <c r="AH40" s="55">
        <f t="shared" si="35"/>
        <v>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s="1" customFormat="1" ht="14" outlineLevel="1">
      <c r="C41" s="1" t="s">
        <v>36</v>
      </c>
      <c r="D41" s="55">
        <f t="shared" ref="D41:AH41" si="36">COUNTIF(D8:D26,"3オ")</f>
        <v>1</v>
      </c>
      <c r="E41" s="55">
        <f t="shared" si="36"/>
        <v>1</v>
      </c>
      <c r="F41" s="55">
        <f t="shared" si="36"/>
        <v>1</v>
      </c>
      <c r="G41" s="55">
        <f t="shared" si="36"/>
        <v>1</v>
      </c>
      <c r="H41" s="55">
        <f t="shared" si="36"/>
        <v>1</v>
      </c>
      <c r="I41" s="55">
        <f t="shared" si="36"/>
        <v>1</v>
      </c>
      <c r="J41" s="55">
        <f t="shared" si="36"/>
        <v>1</v>
      </c>
      <c r="K41" s="55">
        <f t="shared" si="36"/>
        <v>1</v>
      </c>
      <c r="L41" s="55">
        <f t="shared" si="36"/>
        <v>1</v>
      </c>
      <c r="M41" s="55">
        <f t="shared" si="36"/>
        <v>1</v>
      </c>
      <c r="N41" s="55">
        <f t="shared" si="36"/>
        <v>1</v>
      </c>
      <c r="O41" s="55">
        <f t="shared" si="36"/>
        <v>1</v>
      </c>
      <c r="P41" s="55">
        <f t="shared" si="36"/>
        <v>1</v>
      </c>
      <c r="Q41" s="55">
        <f t="shared" si="36"/>
        <v>1</v>
      </c>
      <c r="R41" s="55">
        <f t="shared" si="36"/>
        <v>1</v>
      </c>
      <c r="S41" s="55">
        <f t="shared" si="36"/>
        <v>1</v>
      </c>
      <c r="T41" s="55">
        <f t="shared" si="36"/>
        <v>1</v>
      </c>
      <c r="U41" s="55">
        <f t="shared" si="36"/>
        <v>1</v>
      </c>
      <c r="V41" s="55">
        <f t="shared" si="36"/>
        <v>1</v>
      </c>
      <c r="W41" s="55">
        <f t="shared" si="36"/>
        <v>1</v>
      </c>
      <c r="X41" s="55">
        <f t="shared" si="36"/>
        <v>1</v>
      </c>
      <c r="Y41" s="55">
        <f t="shared" si="36"/>
        <v>1</v>
      </c>
      <c r="Z41" s="55">
        <f t="shared" si="36"/>
        <v>1</v>
      </c>
      <c r="AA41" s="55">
        <f t="shared" si="36"/>
        <v>1</v>
      </c>
      <c r="AB41" s="55">
        <f t="shared" si="36"/>
        <v>1</v>
      </c>
      <c r="AC41" s="55">
        <f t="shared" si="36"/>
        <v>1</v>
      </c>
      <c r="AD41" s="55">
        <f t="shared" si="36"/>
        <v>1</v>
      </c>
      <c r="AE41" s="55">
        <f t="shared" si="36"/>
        <v>1</v>
      </c>
      <c r="AF41" s="55">
        <f t="shared" si="36"/>
        <v>1</v>
      </c>
      <c r="AG41" s="55">
        <f t="shared" si="36"/>
        <v>1</v>
      </c>
      <c r="AH41" s="55">
        <f t="shared" si="36"/>
        <v>1</v>
      </c>
    </row>
    <row r="42" spans="1:49" s="1" customFormat="1" ht="14" outlineLevel="1">
      <c r="C42" s="1" t="s">
        <v>28</v>
      </c>
      <c r="D42" s="55">
        <f t="shared" ref="D42:AH42" si="37">COUNTIF(D8:D26,"3－")</f>
        <v>1</v>
      </c>
      <c r="E42" s="55">
        <f t="shared" si="37"/>
        <v>1</v>
      </c>
      <c r="F42" s="55">
        <f t="shared" si="37"/>
        <v>1</v>
      </c>
      <c r="G42" s="55">
        <f t="shared" si="37"/>
        <v>1</v>
      </c>
      <c r="H42" s="55">
        <f t="shared" si="37"/>
        <v>1</v>
      </c>
      <c r="I42" s="55">
        <f t="shared" si="37"/>
        <v>1</v>
      </c>
      <c r="J42" s="55">
        <f t="shared" si="37"/>
        <v>1</v>
      </c>
      <c r="K42" s="55">
        <f t="shared" si="37"/>
        <v>1</v>
      </c>
      <c r="L42" s="55">
        <f t="shared" si="37"/>
        <v>1</v>
      </c>
      <c r="M42" s="55">
        <f t="shared" si="37"/>
        <v>1</v>
      </c>
      <c r="N42" s="55">
        <f t="shared" si="37"/>
        <v>1</v>
      </c>
      <c r="O42" s="55">
        <f t="shared" si="37"/>
        <v>1</v>
      </c>
      <c r="P42" s="55">
        <f t="shared" si="37"/>
        <v>1</v>
      </c>
      <c r="Q42" s="55">
        <f t="shared" si="37"/>
        <v>1</v>
      </c>
      <c r="R42" s="55">
        <f t="shared" si="37"/>
        <v>1</v>
      </c>
      <c r="S42" s="55">
        <f t="shared" si="37"/>
        <v>1</v>
      </c>
      <c r="T42" s="55">
        <f t="shared" si="37"/>
        <v>1</v>
      </c>
      <c r="U42" s="55">
        <f t="shared" si="37"/>
        <v>1</v>
      </c>
      <c r="V42" s="55">
        <f t="shared" si="37"/>
        <v>1</v>
      </c>
      <c r="W42" s="55">
        <f t="shared" si="37"/>
        <v>1</v>
      </c>
      <c r="X42" s="55">
        <f t="shared" si="37"/>
        <v>1</v>
      </c>
      <c r="Y42" s="55">
        <f t="shared" si="37"/>
        <v>1</v>
      </c>
      <c r="Z42" s="55">
        <f t="shared" si="37"/>
        <v>1</v>
      </c>
      <c r="AA42" s="55">
        <f t="shared" si="37"/>
        <v>1</v>
      </c>
      <c r="AB42" s="55">
        <f t="shared" si="37"/>
        <v>1</v>
      </c>
      <c r="AC42" s="55">
        <f t="shared" si="37"/>
        <v>1</v>
      </c>
      <c r="AD42" s="55">
        <f t="shared" si="37"/>
        <v>1</v>
      </c>
      <c r="AE42" s="55">
        <f t="shared" si="37"/>
        <v>1</v>
      </c>
      <c r="AF42" s="55">
        <f t="shared" si="37"/>
        <v>1</v>
      </c>
      <c r="AG42" s="55">
        <f t="shared" si="37"/>
        <v>1</v>
      </c>
      <c r="AH42" s="55">
        <f t="shared" si="37"/>
        <v>1</v>
      </c>
    </row>
    <row r="43" spans="1:49" s="1" customFormat="1" ht="14" outlineLevel="1"/>
    <row r="44" spans="1:49" s="1" customFormat="1" ht="14" outlineLevel="1"/>
    <row r="45" spans="1:49" s="1" customFormat="1" ht="14"/>
    <row r="46" spans="1:49" s="1" customFormat="1" ht="14">
      <c r="AN46"/>
      <c r="AO46"/>
      <c r="AP46"/>
      <c r="AQ46"/>
      <c r="AR46"/>
      <c r="AS46"/>
      <c r="AT46"/>
      <c r="AU46"/>
      <c r="AV46"/>
      <c r="AW46"/>
    </row>
    <row r="47" spans="1:49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K3:L3"/>
    <mergeCell ref="M3:X3"/>
    <mergeCell ref="D4:J4"/>
    <mergeCell ref="K4:Q4"/>
    <mergeCell ref="R4:X4"/>
    <mergeCell ref="Y4:AE4"/>
    <mergeCell ref="AF4:AH4"/>
    <mergeCell ref="AI4:AK4"/>
    <mergeCell ref="A27:C27"/>
    <mergeCell ref="A4:A7"/>
    <mergeCell ref="B4:B7"/>
    <mergeCell ref="C4:C6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AI28:AL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8">
    <cfRule type="expression" dxfId="4126" priority="4810">
      <formula>COUNTIF(D8,"*有*")</formula>
    </cfRule>
  </conditionalFormatting>
  <conditionalFormatting sqref="D19:D25 V23:Z25 V20:W22">
    <cfRule type="expression" dxfId="4125" priority="4762">
      <formula>AND(WEEKDAY(D$5)=1)</formula>
    </cfRule>
  </conditionalFormatting>
  <conditionalFormatting sqref="D19:D25">
    <cfRule type="expression" dxfId="4124" priority="4763">
      <formula>COUNTIF(D19,"*有*")</formula>
    </cfRule>
    <cfRule type="expression" dxfId="4123" priority="4751">
      <formula>COUNTIF(D19,"*有*")</formula>
    </cfRule>
  </conditionalFormatting>
  <conditionalFormatting sqref="D11:E12">
    <cfRule type="expression" dxfId="4122" priority="4958" stopIfTrue="1">
      <formula>AND(WEEKDAY(D$5)=1)</formula>
    </cfRule>
  </conditionalFormatting>
  <conditionalFormatting sqref="D18:F19">
    <cfRule type="expression" dxfId="4121" priority="4993" stopIfTrue="1">
      <formula>AND(WEEKDAY(D$5)=1)</formula>
    </cfRule>
  </conditionalFormatting>
  <conditionalFormatting sqref="D19:G24">
    <cfRule type="expression" dxfId="4120" priority="5011" stopIfTrue="1">
      <formula>AND(WEEKDAY(D$5)=1)</formula>
    </cfRule>
  </conditionalFormatting>
  <conditionalFormatting sqref="D15:I16">
    <cfRule type="expression" dxfId="4119" priority="5006" stopIfTrue="1">
      <formula>AND(WEEKDAY(D$5)=1)</formula>
    </cfRule>
  </conditionalFormatting>
  <conditionalFormatting sqref="D19:I25">
    <cfRule type="expression" dxfId="4118" priority="1816" stopIfTrue="1">
      <formula>AND(WEEKDAY(D$5)=1)</formula>
    </cfRule>
  </conditionalFormatting>
  <conditionalFormatting sqref="D14:N14">
    <cfRule type="expression" dxfId="4117" priority="4965" stopIfTrue="1">
      <formula>AND(WEEKDAY(D$5)=1)</formula>
    </cfRule>
  </conditionalFormatting>
  <conditionalFormatting sqref="D17:Q17">
    <cfRule type="expression" dxfId="4116" priority="1795">
      <formula>AND(WEEKDAY(D$5)=1)</formula>
    </cfRule>
  </conditionalFormatting>
  <conditionalFormatting sqref="D18:R18">
    <cfRule type="expression" dxfId="4115" priority="256" stopIfTrue="1">
      <formula>AND(WEEKDAY(D$5)=1)</formula>
    </cfRule>
  </conditionalFormatting>
  <conditionalFormatting sqref="E18:E25">
    <cfRule type="expression" dxfId="4114" priority="4752" stopIfTrue="1">
      <formula>AND(WEEKDAY(E$5)=1)</formula>
    </cfRule>
  </conditionalFormatting>
  <conditionalFormatting sqref="E10:H10">
    <cfRule type="expression" dxfId="4113" priority="4845" stopIfTrue="1">
      <formula>AND(WEEKDAY(E$5)=1)</formula>
    </cfRule>
  </conditionalFormatting>
  <conditionalFormatting sqref="E26:M26">
    <cfRule type="expression" dxfId="4112" priority="5039" stopIfTrue="1">
      <formula>AND(WEEKDAY(E$5)=1)</formula>
    </cfRule>
  </conditionalFormatting>
  <conditionalFormatting sqref="E26:N26">
    <cfRule type="expression" dxfId="4111" priority="776">
      <formula>AND(WEEKDAY(E$5)=1)</formula>
    </cfRule>
  </conditionalFormatting>
  <conditionalFormatting sqref="F9 I9">
    <cfRule type="expression" dxfId="4110" priority="4948" stopIfTrue="1">
      <formula>AND(WEEKDAY(F$5)=1)</formula>
    </cfRule>
  </conditionalFormatting>
  <conditionalFormatting sqref="F14:G15">
    <cfRule type="expression" dxfId="4109" priority="4634" stopIfTrue="1">
      <formula>AND(WEEKDAY(F$5)=1)</formula>
    </cfRule>
  </conditionalFormatting>
  <conditionalFormatting sqref="F18:G18 S18:Y18 D5:AH7">
    <cfRule type="expression" dxfId="4108" priority="5015" stopIfTrue="1">
      <formula>AND(WEEKDAY(D$5)=1)</formula>
    </cfRule>
  </conditionalFormatting>
  <conditionalFormatting sqref="F11:H12">
    <cfRule type="expression" dxfId="4107" priority="4902" stopIfTrue="1">
      <formula>AND(WEEKDAY(F$5)=1)</formula>
    </cfRule>
  </conditionalFormatting>
  <conditionalFormatting sqref="F11:I11">
    <cfRule type="expression" dxfId="4106" priority="4949" stopIfTrue="1">
      <formula>AND(WEEKDAY(F$5)=1)</formula>
    </cfRule>
    <cfRule type="expression" dxfId="4105" priority="4344" stopIfTrue="1">
      <formula>AND(WEEKDAY(F$5)=1)</formula>
    </cfRule>
  </conditionalFormatting>
  <conditionalFormatting sqref="F13:I15">
    <cfRule type="expression" dxfId="4104" priority="4632" stopIfTrue="1">
      <formula>AND(WEEKDAY(F$5)=1)</formula>
    </cfRule>
  </conditionalFormatting>
  <conditionalFormatting sqref="G17:G25">
    <cfRule type="expression" dxfId="4103" priority="4869" stopIfTrue="1">
      <formula>AND(WEEKDAY(G$5)=1)</formula>
    </cfRule>
  </conditionalFormatting>
  <conditionalFormatting sqref="G19">
    <cfRule type="expression" dxfId="4102" priority="5000" stopIfTrue="1">
      <formula>AND(WEEKDAY(G$5)=1)</formula>
    </cfRule>
  </conditionalFormatting>
  <conditionalFormatting sqref="G9:H9">
    <cfRule type="expression" dxfId="4101" priority="4848" stopIfTrue="1">
      <formula>AND(WEEKDAY(G$5)=1)</formula>
    </cfRule>
  </conditionalFormatting>
  <conditionalFormatting sqref="H11">
    <cfRule type="expression" dxfId="4100" priority="4317">
      <formula>AND(WEEKDAY(H$5)=1)</formula>
    </cfRule>
    <cfRule type="expression" dxfId="4099" priority="4326">
      <formula>AND(WEEKDAY(H$5)=1)</formula>
    </cfRule>
  </conditionalFormatting>
  <conditionalFormatting sqref="H14">
    <cfRule type="expression" dxfId="4098" priority="4226">
      <formula>AND(WEEKDAY(H$5)=1)</formula>
    </cfRule>
    <cfRule type="expression" dxfId="4097" priority="4235">
      <formula>AND(WEEKDAY(H$5)=1)</formula>
    </cfRule>
  </conditionalFormatting>
  <conditionalFormatting sqref="H16">
    <cfRule type="expression" dxfId="4096" priority="4599">
      <formula>AND(WEEKDAY(H$5)=1)</formula>
    </cfRule>
    <cfRule type="expression" dxfId="4095" priority="4590">
      <formula>AND(WEEKDAY(H$5)=1)</formula>
    </cfRule>
  </conditionalFormatting>
  <conditionalFormatting sqref="H17">
    <cfRule type="expression" dxfId="4094" priority="1782">
      <formula>AND(WEEKDAY(H$5)=1)</formula>
    </cfRule>
    <cfRule type="expression" dxfId="4093" priority="1773">
      <formula>AND(WEEKDAY(H$5)=1)</formula>
    </cfRule>
  </conditionalFormatting>
  <conditionalFormatting sqref="H19">
    <cfRule type="expression" dxfId="4092" priority="1820" stopIfTrue="1">
      <formula>AND(WEEKDAY(H$5)=1)</formula>
    </cfRule>
  </conditionalFormatting>
  <conditionalFormatting sqref="H20:H25">
    <cfRule type="expression" dxfId="4091" priority="4631">
      <formula>AND(WEEKDAY(H$5)=1)</formula>
    </cfRule>
    <cfRule type="expression" dxfId="4090" priority="4622">
      <formula>AND(WEEKDAY(H$5)=1)</formula>
    </cfRule>
  </conditionalFormatting>
  <conditionalFormatting sqref="H22">
    <cfRule type="expression" dxfId="4089" priority="1837" stopIfTrue="1">
      <formula>AND(WEEKDAY(H$5)=1)</formula>
    </cfRule>
  </conditionalFormatting>
  <conditionalFormatting sqref="H11:I11">
    <cfRule type="expression" dxfId="4088" priority="4334" stopIfTrue="1">
      <formula>AND(WEEKDAY(H$5)=1)</formula>
    </cfRule>
    <cfRule type="expression" dxfId="4087" priority="4319" stopIfTrue="1">
      <formula>AND(WEEKDAY(H$5)=1)</formula>
    </cfRule>
  </conditionalFormatting>
  <conditionalFormatting sqref="H12:I12 D13:I16">
    <cfRule type="expression" dxfId="4086" priority="4951" stopIfTrue="1">
      <formula>AND(WEEKDAY(D$5)=1)</formula>
    </cfRule>
  </conditionalFormatting>
  <conditionalFormatting sqref="H19:I19">
    <cfRule type="expression" dxfId="4085" priority="1819">
      <formula>AND(WEEKDAY(H$5)=1)</formula>
    </cfRule>
    <cfRule type="expression" dxfId="4084" priority="1828">
      <formula>AND(WEEKDAY(H$5)=1)</formula>
    </cfRule>
  </conditionalFormatting>
  <conditionalFormatting sqref="H20:I24">
    <cfRule type="expression" dxfId="4083" priority="4817" stopIfTrue="1">
      <formula>AND(WEEKDAY(H$5)=1)</formula>
    </cfRule>
  </conditionalFormatting>
  <conditionalFormatting sqref="H20:I25">
    <cfRule type="expression" dxfId="4082" priority="4624" stopIfTrue="1">
      <formula>AND(WEEKDAY(H$5)=1)</formula>
    </cfRule>
  </conditionalFormatting>
  <conditionalFormatting sqref="H11:K11">
    <cfRule type="expression" dxfId="4081" priority="612" stopIfTrue="1">
      <formula>AND(WEEKDAY(H$5)=1)</formula>
    </cfRule>
  </conditionalFormatting>
  <conditionalFormatting sqref="H14:K14">
    <cfRule type="expression" dxfId="4080" priority="4227" stopIfTrue="1">
      <formula>AND(WEEKDAY(H$5)=1)</formula>
    </cfRule>
  </conditionalFormatting>
  <conditionalFormatting sqref="H16:K16">
    <cfRule type="expression" dxfId="4079" priority="4591" stopIfTrue="1">
      <formula>AND(WEEKDAY(H$5)=1)</formula>
    </cfRule>
  </conditionalFormatting>
  <conditionalFormatting sqref="H17:K17">
    <cfRule type="expression" dxfId="4078" priority="1774" stopIfTrue="1">
      <formula>AND(WEEKDAY(H$5)=1)</formula>
    </cfRule>
  </conditionalFormatting>
  <conditionalFormatting sqref="H14:L14">
    <cfRule type="expression" dxfId="4077" priority="4236" stopIfTrue="1">
      <formula>AND(WEEKDAY(H$5)=1)</formula>
    </cfRule>
  </conditionalFormatting>
  <conditionalFormatting sqref="H16:L16">
    <cfRule type="expression" dxfId="4076" priority="4600" stopIfTrue="1">
      <formula>AND(WEEKDAY(H$5)=1)</formula>
    </cfRule>
  </conditionalFormatting>
  <conditionalFormatting sqref="H17:L17">
    <cfRule type="expression" dxfId="4075" priority="1783" stopIfTrue="1">
      <formula>AND(WEEKDAY(H$5)=1)</formula>
    </cfRule>
    <cfRule type="expression" dxfId="4074" priority="1461" stopIfTrue="1">
      <formula>AND(WEEKDAY(H$5)=1)</formula>
    </cfRule>
  </conditionalFormatting>
  <conditionalFormatting sqref="H16:P16">
    <cfRule type="expression" dxfId="4073" priority="2288" stopIfTrue="1">
      <formula>AND(WEEKDAY(H$5)=1)</formula>
    </cfRule>
  </conditionalFormatting>
  <conditionalFormatting sqref="H14:Q14">
    <cfRule type="expression" dxfId="4072" priority="4251" stopIfTrue="1">
      <formula>AND(WEEKDAY(H$5)=1)</formula>
    </cfRule>
  </conditionalFormatting>
  <conditionalFormatting sqref="H14:T14">
    <cfRule type="expression" dxfId="4071" priority="2606" stopIfTrue="1">
      <formula>AND(WEEKDAY(H$5)=1)</formula>
    </cfRule>
  </conditionalFormatting>
  <conditionalFormatting sqref="I9:I12">
    <cfRule type="expression" dxfId="4070" priority="4649" stopIfTrue="1">
      <formula>AND(WEEKDAY(I$5)=1)</formula>
    </cfRule>
  </conditionalFormatting>
  <conditionalFormatting sqref="I11">
    <cfRule type="expression" dxfId="4069" priority="4342">
      <formula>AND(WEEKDAY(I$5)=1)</formula>
    </cfRule>
  </conditionalFormatting>
  <conditionalFormatting sqref="I14">
    <cfRule type="expression" dxfId="4068" priority="4250">
      <formula>AND(WEEKDAY(I$5)=1)</formula>
    </cfRule>
  </conditionalFormatting>
  <conditionalFormatting sqref="I19:I24">
    <cfRule type="expression" dxfId="4067" priority="1823" stopIfTrue="1">
      <formula>AND(WEEKDAY(I$5)=1)</formula>
    </cfRule>
  </conditionalFormatting>
  <conditionalFormatting sqref="I18:Q18">
    <cfRule type="expression" dxfId="4066" priority="4966" stopIfTrue="1">
      <formula>AND(WEEKDAY(I$5)=1)</formula>
    </cfRule>
  </conditionalFormatting>
  <conditionalFormatting sqref="I25:Z25">
    <cfRule type="expression" dxfId="4065" priority="4511" stopIfTrue="1">
      <formula>AND(WEEKDAY(I$5)=1)</formula>
    </cfRule>
  </conditionalFormatting>
  <conditionalFormatting sqref="J20">
    <cfRule type="expression" dxfId="4064" priority="634" stopIfTrue="1">
      <formula>AND(WEEKDAY(J$5)=1)</formula>
    </cfRule>
    <cfRule type="expression" dxfId="4063" priority="635">
      <formula>AND(WEEKDAY(J$5)=1)</formula>
    </cfRule>
  </conditionalFormatting>
  <conditionalFormatting sqref="J20:J22">
    <cfRule type="expression" dxfId="4062" priority="636" stopIfTrue="1">
      <formula>AND(WEEKDAY(J$5)=1)</formula>
    </cfRule>
  </conditionalFormatting>
  <conditionalFormatting sqref="J21">
    <cfRule type="expression" dxfId="4061" priority="771">
      <formula>AND(WEEKDAY(J$5)=1)</formula>
    </cfRule>
  </conditionalFormatting>
  <conditionalFormatting sqref="J15:K15">
    <cfRule type="expression" dxfId="4060" priority="383" stopIfTrue="1">
      <formula>AND(WEEKDAY(J$5)=1)</formula>
    </cfRule>
  </conditionalFormatting>
  <conditionalFormatting sqref="J22:L25">
    <cfRule type="expression" dxfId="4059" priority="1331" stopIfTrue="1">
      <formula>AND(WEEKDAY(J$5)=1)</formula>
    </cfRule>
  </conditionalFormatting>
  <conditionalFormatting sqref="J14:M14">
    <cfRule type="expression" dxfId="4058" priority="2063" stopIfTrue="1">
      <formula>AND(WEEKDAY(J$5)=1)</formula>
    </cfRule>
  </conditionalFormatting>
  <conditionalFormatting sqref="J11:P11">
    <cfRule type="expression" dxfId="4057" priority="611">
      <formula>AND(WEEKDAY(J$5)=1)</formula>
    </cfRule>
  </conditionalFormatting>
  <conditionalFormatting sqref="J11:P15">
    <cfRule type="expression" dxfId="4056" priority="323" stopIfTrue="1">
      <formula>AND(WEEKDAY(J$5)=1)</formula>
    </cfRule>
  </conditionalFormatting>
  <conditionalFormatting sqref="J15:P15">
    <cfRule type="expression" dxfId="4055" priority="382">
      <formula>AND(WEEKDAY(J$5)=1)</formula>
    </cfRule>
  </conditionalFormatting>
  <conditionalFormatting sqref="J19:P19">
    <cfRule type="expression" dxfId="4054" priority="549" stopIfTrue="1">
      <formula>AND(WEEKDAY(J$5)=1)</formula>
    </cfRule>
    <cfRule type="expression" dxfId="4053" priority="419" stopIfTrue="1">
      <formula>AND(WEEKDAY(J$5)=1)</formula>
    </cfRule>
  </conditionalFormatting>
  <conditionalFormatting sqref="J8:R8">
    <cfRule type="expression" dxfId="4052" priority="619" stopIfTrue="1">
      <formula>AND(WEEKDAY(J$5)=1)</formula>
    </cfRule>
  </conditionalFormatting>
  <conditionalFormatting sqref="J23:Z24">
    <cfRule type="expression" dxfId="4051" priority="4437" stopIfTrue="1">
      <formula>AND(WEEKDAY(J$5)=1)</formula>
    </cfRule>
  </conditionalFormatting>
  <conditionalFormatting sqref="K20:K21">
    <cfRule type="expression" dxfId="4050" priority="778">
      <formula>AND(WEEKDAY(K$5)=1)</formula>
    </cfRule>
  </conditionalFormatting>
  <conditionalFormatting sqref="K20:K22">
    <cfRule type="expression" dxfId="4049" priority="779" stopIfTrue="1">
      <formula>AND(WEEKDAY(K$5)=1)</formula>
    </cfRule>
  </conditionalFormatting>
  <conditionalFormatting sqref="K20:L21">
    <cfRule type="expression" dxfId="4048" priority="638" stopIfTrue="1">
      <formula>AND(WEEKDAY(K$5)=1)</formula>
    </cfRule>
  </conditionalFormatting>
  <conditionalFormatting sqref="K17:N17">
    <cfRule type="expression" dxfId="4047" priority="1796" stopIfTrue="1">
      <formula>AND(WEEKDAY(K$5)=1)</formula>
    </cfRule>
  </conditionalFormatting>
  <conditionalFormatting sqref="L19">
    <cfRule type="expression" dxfId="4046" priority="418">
      <formula>AND(WEEKDAY(L$5)=1)</formula>
    </cfRule>
    <cfRule type="expression" dxfId="4045" priority="389" stopIfTrue="1">
      <formula>AND(WEEKDAY(L$5)=1)</formula>
    </cfRule>
  </conditionalFormatting>
  <conditionalFormatting sqref="L20">
    <cfRule type="expression" dxfId="4044" priority="753" stopIfTrue="1">
      <formula>AND(WEEKDAY(L$5)=1)</formula>
    </cfRule>
  </conditionalFormatting>
  <conditionalFormatting sqref="L20:L22">
    <cfRule type="expression" dxfId="4043" priority="752">
      <formula>AND(WEEKDAY(L$5)=1)</formula>
    </cfRule>
  </conditionalFormatting>
  <conditionalFormatting sqref="L9:N9">
    <cfRule type="expression" dxfId="4042" priority="4716" stopIfTrue="1">
      <formula>AND(WEEKDAY(L$5)=1)</formula>
    </cfRule>
  </conditionalFormatting>
  <conditionalFormatting sqref="L9:P10">
    <cfRule type="expression" dxfId="4041" priority="4811" stopIfTrue="1">
      <formula>AND(WEEKDAY(L$5)=1)</formula>
    </cfRule>
  </conditionalFormatting>
  <conditionalFormatting sqref="L16:P17">
    <cfRule type="expression" dxfId="4040" priority="4982" stopIfTrue="1">
      <formula>AND(WEEKDAY(L$5)=1)</formula>
    </cfRule>
  </conditionalFormatting>
  <conditionalFormatting sqref="L14:Z14">
    <cfRule type="expression" dxfId="4039" priority="4470">
      <formula>AND(WEEKDAY(L$5)=1)</formula>
    </cfRule>
  </conditionalFormatting>
  <conditionalFormatting sqref="L23:Z24">
    <cfRule type="expression" dxfId="4038" priority="4487" stopIfTrue="1">
      <formula>AND(WEEKDAY(L$5)=1)</formula>
    </cfRule>
    <cfRule type="expression" dxfId="4037" priority="4766" stopIfTrue="1">
      <formula>AND(WEEKDAY(L$5)=1)</formula>
    </cfRule>
  </conditionalFormatting>
  <conditionalFormatting sqref="L22:AC22">
    <cfRule type="expression" dxfId="4036" priority="51" stopIfTrue="1">
      <formula>AND(WEEKDAY(L$5)=1)</formula>
    </cfRule>
  </conditionalFormatting>
  <conditionalFormatting sqref="M20:M21 J22:K24 L23:T24">
    <cfRule type="expression" dxfId="4035" priority="4988" stopIfTrue="1">
      <formula>AND(WEEKDAY(J$5)=1)</formula>
    </cfRule>
  </conditionalFormatting>
  <conditionalFormatting sqref="M16:N19">
    <cfRule type="expression" dxfId="4034" priority="524" stopIfTrue="1">
      <formula>AND(WEEKDAY(M$5)=1)</formula>
    </cfRule>
  </conditionalFormatting>
  <conditionalFormatting sqref="M19:P19 J19:K19">
    <cfRule type="expression" dxfId="4033" priority="548">
      <formula>AND(WEEKDAY(J$5)=1)</formula>
    </cfRule>
  </conditionalFormatting>
  <conditionalFormatting sqref="M20:Q22">
    <cfRule type="expression" dxfId="4032" priority="1442" stopIfTrue="1">
      <formula>AND(WEEKDAY(M$5)=1)</formula>
    </cfRule>
  </conditionalFormatting>
  <conditionalFormatting sqref="M8:R8">
    <cfRule type="expression" dxfId="4031" priority="618">
      <formula>AND(WEEKDAY(M$5)=1)</formula>
    </cfRule>
  </conditionalFormatting>
  <conditionalFormatting sqref="M12:T12">
    <cfRule type="expression" dxfId="4030" priority="3702" stopIfTrue="1">
      <formula>AND(WEEKDAY(M$5)=1)</formula>
    </cfRule>
  </conditionalFormatting>
  <conditionalFormatting sqref="M20:W20 S21:W21 R22:W22">
    <cfRule type="expression" dxfId="4029" priority="4772" stopIfTrue="1">
      <formula>AND(WEEKDAY(M$5)=1)</formula>
    </cfRule>
  </conditionalFormatting>
  <conditionalFormatting sqref="M20:Z20 S21:X21">
    <cfRule type="expression" dxfId="4028" priority="905" stopIfTrue="1">
      <formula>AND(WEEKDAY(M$5)=1)</formula>
    </cfRule>
  </conditionalFormatting>
  <conditionalFormatting sqref="N11 P11">
    <cfRule type="expression" dxfId="4027" priority="617" stopIfTrue="1">
      <formula>AND(WEEKDAY(N$5)=1)</formula>
    </cfRule>
  </conditionalFormatting>
  <conditionalFormatting sqref="N15 P15">
    <cfRule type="expression" dxfId="4026" priority="388" stopIfTrue="1">
      <formula>AND(WEEKDAY(N$5)=1)</formula>
    </cfRule>
  </conditionalFormatting>
  <conditionalFormatting sqref="N20:N26">
    <cfRule type="expression" dxfId="4025" priority="1452" stopIfTrue="1">
      <formula>AND(WEEKDAY(N$5)=1)</formula>
    </cfRule>
  </conditionalFormatting>
  <conditionalFormatting sqref="N26">
    <cfRule type="expression" dxfId="4024" priority="772" stopIfTrue="1">
      <formula>AND(WEEKDAY(N$5)=1)</formula>
    </cfRule>
  </conditionalFormatting>
  <conditionalFormatting sqref="N20:T20 N21:Q21">
    <cfRule type="expression" dxfId="4023" priority="5014" stopIfTrue="1">
      <formula>AND(WEEKDAY(N$5)=1)</formula>
    </cfRule>
  </conditionalFormatting>
  <conditionalFormatting sqref="O10:O11">
    <cfRule type="expression" dxfId="4022" priority="579" stopIfTrue="1">
      <formula>AND(WEEKDAY(O$5)=1)</formula>
    </cfRule>
  </conditionalFormatting>
  <conditionalFormatting sqref="O13:O14">
    <cfRule type="expression" dxfId="4021" priority="4954" stopIfTrue="1">
      <formula>AND(WEEKDAY(O$5)=1)</formula>
    </cfRule>
  </conditionalFormatting>
  <conditionalFormatting sqref="O17:O18">
    <cfRule type="expression" dxfId="4020" priority="4977" stopIfTrue="1">
      <formula>AND(WEEKDAY(O$5)=1)</formula>
    </cfRule>
  </conditionalFormatting>
  <conditionalFormatting sqref="O17:Q18">
    <cfRule type="expression" dxfId="4019" priority="4857" stopIfTrue="1">
      <formula>AND(WEEKDAY(O$5)=1)</formula>
    </cfRule>
  </conditionalFormatting>
  <conditionalFormatting sqref="O20:Q25">
    <cfRule type="expression" dxfId="4018" priority="3425" stopIfTrue="1">
      <formula>AND(WEEKDAY(O$5)=1)</formula>
    </cfRule>
  </conditionalFormatting>
  <conditionalFormatting sqref="O26:AG26">
    <cfRule type="expression" dxfId="4017" priority="5021" stopIfTrue="1">
      <formula>AND(WEEKDAY(O$5)=1)</formula>
    </cfRule>
  </conditionalFormatting>
  <conditionalFormatting sqref="O26:AH26">
    <cfRule type="expression" dxfId="4016" priority="5020">
      <formula>AND(WEEKDAY(O$5)=1)</formula>
    </cfRule>
  </conditionalFormatting>
  <conditionalFormatting sqref="P14">
    <cfRule type="expression" dxfId="4015" priority="4967" stopIfTrue="1">
      <formula>AND(WEEKDAY(P$5)=1)</formula>
    </cfRule>
  </conditionalFormatting>
  <conditionalFormatting sqref="P22:S25">
    <cfRule type="expression" dxfId="4014" priority="4761" stopIfTrue="1">
      <formula>AND(WEEKDAY(P$5)=1)</formula>
    </cfRule>
  </conditionalFormatting>
  <conditionalFormatting sqref="Q11:Q19">
    <cfRule type="expression" dxfId="4013" priority="1205" stopIfTrue="1">
      <formula>AND(WEEKDAY(Q$5)=1)</formula>
    </cfRule>
  </conditionalFormatting>
  <conditionalFormatting sqref="Q9:R10 K10:N10 P10:X10 Q11 AA11 M12:S12 J13:M13 Q13:Q14">
    <cfRule type="expression" dxfId="4012" priority="4952" stopIfTrue="1">
      <formula>AND(WEEKDAY(J$5)=1)</formula>
    </cfRule>
  </conditionalFormatting>
  <conditionalFormatting sqref="Q19:R19">
    <cfRule type="expression" dxfId="4011" priority="4957" stopIfTrue="1">
      <formula>AND(WEEKDAY(Q$5)=1)</formula>
    </cfRule>
  </conditionalFormatting>
  <conditionalFormatting sqref="Q14:T14">
    <cfRule type="expression" dxfId="4010" priority="2512" stopIfTrue="1">
      <formula>AND(WEEKDAY(Q$5)=1)</formula>
    </cfRule>
  </conditionalFormatting>
  <conditionalFormatting sqref="R17">
    <cfRule type="expression" dxfId="4009" priority="1077" stopIfTrue="1">
      <formula>AND(WEEKDAY(R$5)=1)</formula>
    </cfRule>
  </conditionalFormatting>
  <conditionalFormatting sqref="R18">
    <cfRule type="expression" dxfId="4008" priority="255">
      <formula>AND(WEEKDAY(R$5)=1)</formula>
    </cfRule>
    <cfRule type="expression" dxfId="4007" priority="254" stopIfTrue="1">
      <formula>AND(WEEKDAY(R$5)=1)</formula>
    </cfRule>
  </conditionalFormatting>
  <conditionalFormatting sqref="R21">
    <cfRule type="expression" dxfId="4006" priority="321" stopIfTrue="1">
      <formula>AND(WEEKDAY(R$5)=1)</formula>
    </cfRule>
    <cfRule type="expression" dxfId="4005" priority="320">
      <formula>AND(WEEKDAY(R$5)=1)</formula>
    </cfRule>
    <cfRule type="expression" dxfId="4004" priority="257" stopIfTrue="1">
      <formula>AND(WEEKDAY(R$5)=1)</formula>
    </cfRule>
  </conditionalFormatting>
  <conditionalFormatting sqref="R16:S16">
    <cfRule type="expression" dxfId="4003" priority="2620" stopIfTrue="1">
      <formula>AND(WEEKDAY(R$5)=1)</formula>
    </cfRule>
  </conditionalFormatting>
  <conditionalFormatting sqref="R19:S20">
    <cfRule type="expression" dxfId="4002" priority="842" stopIfTrue="1">
      <formula>AND(WEEKDAY(R$5)=1)</formula>
    </cfRule>
  </conditionalFormatting>
  <conditionalFormatting sqref="R13:T13">
    <cfRule type="expression" dxfId="4001" priority="1067" stopIfTrue="1">
      <formula>AND(WEEKDAY(R$5)=1)</formula>
    </cfRule>
    <cfRule type="expression" dxfId="4000" priority="1064" stopIfTrue="1">
      <formula>AND(WEEKDAY(R$5)=1)</formula>
    </cfRule>
    <cfRule type="expression" dxfId="3999" priority="1063">
      <formula>AND(WEEKDAY(R$5)=1)</formula>
    </cfRule>
    <cfRule type="expression" dxfId="3998" priority="1056" stopIfTrue="1">
      <formula>AND(WEEKDAY(R$5)=1)</formula>
    </cfRule>
  </conditionalFormatting>
  <conditionalFormatting sqref="R13:T14">
    <cfRule type="expression" dxfId="3997" priority="822" stopIfTrue="1">
      <formula>AND(WEEKDAY(R$5)=1)</formula>
    </cfRule>
  </conditionalFormatting>
  <conditionalFormatting sqref="R14:T14">
    <cfRule type="expression" dxfId="3996" priority="4962" stopIfTrue="1">
      <formula>AND(WEEKDAY(R$5)=1)</formula>
    </cfRule>
  </conditionalFormatting>
  <conditionalFormatting sqref="R15:T15">
    <cfRule type="expression" dxfId="3995" priority="4149" stopIfTrue="1">
      <formula>AND(WEEKDAY(R$5)=1)</formula>
    </cfRule>
  </conditionalFormatting>
  <conditionalFormatting sqref="R17:T17">
    <cfRule type="expression" dxfId="3994" priority="1069" stopIfTrue="1">
      <formula>AND(WEEKDAY(R$5)=1)</formula>
    </cfRule>
    <cfRule type="expression" dxfId="3993" priority="1072">
      <formula>AND(WEEKDAY(R$5)=1)</formula>
    </cfRule>
  </conditionalFormatting>
  <conditionalFormatting sqref="R22:T24">
    <cfRule type="expression" dxfId="3992" priority="4490" stopIfTrue="1">
      <formula>AND(WEEKDAY(R$5)=1)</formula>
    </cfRule>
  </conditionalFormatting>
  <conditionalFormatting sqref="R11:U11">
    <cfRule type="expression" dxfId="3991" priority="915" stopIfTrue="1">
      <formula>AND(WEEKDAY(R$5)=1)</formula>
    </cfRule>
  </conditionalFormatting>
  <conditionalFormatting sqref="R14:U14">
    <cfRule type="expression" dxfId="3990" priority="780" stopIfTrue="1">
      <formula>AND(WEEKDAY(R$5)=1)</formula>
    </cfRule>
  </conditionalFormatting>
  <conditionalFormatting sqref="R19:Y19">
    <cfRule type="expression" dxfId="3989" priority="4130" stopIfTrue="1">
      <formula>AND(WEEKDAY(R$5)=1)</formula>
    </cfRule>
  </conditionalFormatting>
  <conditionalFormatting sqref="R15:Z15 J16:W16">
    <cfRule type="expression" dxfId="3988" priority="5007" stopIfTrue="1">
      <formula>AND(WEEKDAY(J$5)=1)</formula>
    </cfRule>
  </conditionalFormatting>
  <conditionalFormatting sqref="S18:T24">
    <cfRule type="expression" dxfId="3987" priority="4474" stopIfTrue="1">
      <formula>AND(WEEKDAY(S$5)=1)</formula>
    </cfRule>
  </conditionalFormatting>
  <conditionalFormatting sqref="S19:T21 R20:T20">
    <cfRule type="expression" dxfId="3986" priority="841" stopIfTrue="1">
      <formula>AND(WEEKDAY(R$5)=1)</formula>
    </cfRule>
  </conditionalFormatting>
  <conditionalFormatting sqref="S19:U25">
    <cfRule type="expression" dxfId="3985" priority="906" stopIfTrue="1">
      <formula>AND(WEEKDAY(S$5)=1)</formula>
    </cfRule>
  </conditionalFormatting>
  <conditionalFormatting sqref="S18:W19">
    <cfRule type="expression" dxfId="3984" priority="4998" stopIfTrue="1">
      <formula>AND(WEEKDAY(S$5)=1)</formula>
    </cfRule>
  </conditionalFormatting>
  <conditionalFormatting sqref="S8:Y8 L8:L9 J8:K10 L9:R9 U9:W9">
    <cfRule type="expression" dxfId="3983" priority="4947" stopIfTrue="1">
      <formula>AND(WEEKDAY(J$5)=1)</formula>
    </cfRule>
  </conditionalFormatting>
  <conditionalFormatting sqref="T13">
    <cfRule type="expression" dxfId="3982" priority="1055">
      <formula>AND(WEEKDAY(T$5)=1)</formula>
    </cfRule>
  </conditionalFormatting>
  <conditionalFormatting sqref="T13:T14">
    <cfRule type="expression" dxfId="3981" priority="1066">
      <formula>AND(WEEKDAY(T$5)=1)</formula>
    </cfRule>
  </conditionalFormatting>
  <conditionalFormatting sqref="T14:T15">
    <cfRule type="expression" dxfId="3980" priority="2605">
      <formula>AND(WEEKDAY(T$5)=1)</formula>
    </cfRule>
  </conditionalFormatting>
  <conditionalFormatting sqref="T14:T16">
    <cfRule type="expression" dxfId="3979" priority="2611" stopIfTrue="1">
      <formula>AND(WEEKDAY(T$5)=1)</formula>
    </cfRule>
  </conditionalFormatting>
  <conditionalFormatting sqref="T18:T25">
    <cfRule type="expression" dxfId="3978" priority="4686" stopIfTrue="1">
      <formula>AND(WEEKDAY(T$5)=1)</formula>
    </cfRule>
  </conditionalFormatting>
  <conditionalFormatting sqref="T19:T21">
    <cfRule type="expression" dxfId="3977" priority="904">
      <formula>AND(WEEKDAY(T$5)=1)</formula>
    </cfRule>
  </conditionalFormatting>
  <conditionalFormatting sqref="T20:T21">
    <cfRule type="expression" dxfId="3976" priority="840">
      <formula>AND(WEEKDAY(T$5)=1)</formula>
    </cfRule>
  </conditionalFormatting>
  <conditionalFormatting sqref="T8:U8">
    <cfRule type="expression" dxfId="3975" priority="4935" stopIfTrue="1">
      <formula>AND(WEEKDAY(T$5)=1)</formula>
    </cfRule>
  </conditionalFormatting>
  <conditionalFormatting sqref="T10:Y10">
    <cfRule type="expression" dxfId="3974" priority="4937" stopIfTrue="1">
      <formula>AND(WEEKDAY(T$5)=1)</formula>
    </cfRule>
  </conditionalFormatting>
  <conditionalFormatting sqref="U12">
    <cfRule type="expression" dxfId="3973" priority="4955" stopIfTrue="1">
      <formula>AND(WEEKDAY(U$5)=1)</formula>
    </cfRule>
  </conditionalFormatting>
  <conditionalFormatting sqref="U14:U15">
    <cfRule type="expression" dxfId="3972" priority="4964" stopIfTrue="1">
      <formula>AND(WEEKDAY(U$5)=1)</formula>
    </cfRule>
  </conditionalFormatting>
  <conditionalFormatting sqref="U11:W13">
    <cfRule type="expression" dxfId="3971" priority="955" stopIfTrue="1">
      <formula>AND(WEEKDAY(U$5)=1)</formula>
    </cfRule>
  </conditionalFormatting>
  <conditionalFormatting sqref="U17:W17 Q15:S16 J16:K18 R19:T20 S21:T21 L22:Q22 R22:T24 P17:Q17">
    <cfRule type="expression" dxfId="3970" priority="5009" stopIfTrue="1">
      <formula>AND(WEEKDAY(J$5)=1)</formula>
    </cfRule>
  </conditionalFormatting>
  <conditionalFormatting sqref="U17:W24">
    <cfRule type="expression" dxfId="3969" priority="4841" stopIfTrue="1">
      <formula>AND(WEEKDAY(U$5)=1)</formula>
    </cfRule>
  </conditionalFormatting>
  <conditionalFormatting sqref="U20:W24">
    <cfRule type="expression" dxfId="3968" priority="4485" stopIfTrue="1">
      <formula>AND(WEEKDAY(U$5)=1)</formula>
    </cfRule>
  </conditionalFormatting>
  <conditionalFormatting sqref="U9:Y9">
    <cfRule type="expression" dxfId="3967" priority="249" stopIfTrue="1">
      <formula>AND(WEEKDAY(U$5)=1)</formula>
    </cfRule>
  </conditionalFormatting>
  <conditionalFormatting sqref="U13:Z13">
    <cfRule type="expression" dxfId="3966" priority="3415" stopIfTrue="1">
      <formula>AND(WEEKDAY(U$5)=1)</formula>
    </cfRule>
  </conditionalFormatting>
  <conditionalFormatting sqref="U17:Z18">
    <cfRule type="expression" dxfId="3965" priority="4715">
      <formula>AND(WEEKDAY(U$5)=1)</formula>
    </cfRule>
  </conditionalFormatting>
  <conditionalFormatting sqref="V15">
    <cfRule type="expression" dxfId="3964" priority="2984" stopIfTrue="1">
      <formula>AND(WEEKDAY(V$5)=1)</formula>
    </cfRule>
  </conditionalFormatting>
  <conditionalFormatting sqref="V20:W22 V23:Z25 D19:D25">
    <cfRule type="expression" dxfId="3963" priority="4774">
      <formula>AND(WEEKDAY(D$5)=1)</formula>
    </cfRule>
  </conditionalFormatting>
  <conditionalFormatting sqref="V14:Y14 I16 V8:Y8 D17:G17 U16:W17 D8 AF18 AD23:AE24 T15:T16 AD20:AF20 D9:E9 D10">
    <cfRule type="expression" dxfId="3962" priority="4992">
      <formula>AND(WEEKDAY(D$5)=1)</formula>
    </cfRule>
  </conditionalFormatting>
  <conditionalFormatting sqref="V14:Y14">
    <cfRule type="expression" dxfId="3961" priority="4987" stopIfTrue="1">
      <formula>AND(WEEKDAY(V$5)=1)</formula>
    </cfRule>
  </conditionalFormatting>
  <conditionalFormatting sqref="V19:Y19">
    <cfRule type="expression" dxfId="3960" priority="4502">
      <formula>AND(WEEKDAY(V$5)=1)</formula>
    </cfRule>
  </conditionalFormatting>
  <conditionalFormatting sqref="X11">
    <cfRule type="expression" dxfId="3959" priority="3412" stopIfTrue="1">
      <formula>AND(WEEKDAY(X$5)=1)</formula>
    </cfRule>
  </conditionalFormatting>
  <conditionalFormatting sqref="X20:X22">
    <cfRule type="expression" dxfId="3958" priority="3384" stopIfTrue="1">
      <formula>AND(WEEKDAY(X$5)=1)</formula>
    </cfRule>
  </conditionalFormatting>
  <conditionalFormatting sqref="X11:Y11">
    <cfRule type="expression" dxfId="3957" priority="3405" stopIfTrue="1">
      <formula>AND(WEEKDAY(X$5)=1)</formula>
    </cfRule>
    <cfRule type="expression" dxfId="3956" priority="3411">
      <formula>AND(WEEKDAY(X$5)=1)</formula>
    </cfRule>
  </conditionalFormatting>
  <conditionalFormatting sqref="X12:Y13">
    <cfRule type="expression" dxfId="3955" priority="3424" stopIfTrue="1">
      <formula>AND(WEEKDAY(X$5)=1)</formula>
    </cfRule>
  </conditionalFormatting>
  <conditionalFormatting sqref="X17:Y17">
    <cfRule type="expression" dxfId="3954" priority="3399" stopIfTrue="1">
      <formula>AND(WEEKDAY(X$5)=1)</formula>
    </cfRule>
  </conditionalFormatting>
  <conditionalFormatting sqref="X13:Z13">
    <cfRule type="expression" dxfId="3953" priority="3417">
      <formula>AND(WEEKDAY(X$5)=1)</formula>
    </cfRule>
  </conditionalFormatting>
  <conditionalFormatting sqref="X17:Z17">
    <cfRule type="expression" dxfId="3952" priority="3396">
      <formula>AND(WEEKDAY(X$5)=1)</formula>
    </cfRule>
    <cfRule type="expression" dxfId="3951" priority="3395" stopIfTrue="1">
      <formula>AND(WEEKDAY(X$5)=1)</formula>
    </cfRule>
    <cfRule type="expression" dxfId="3950" priority="3394">
      <formula>AND(WEEKDAY(X$5)=1)</formula>
    </cfRule>
    <cfRule type="expression" dxfId="3949" priority="3393" stopIfTrue="1">
      <formula>AND(WEEKDAY(X$5)=1)</formula>
    </cfRule>
  </conditionalFormatting>
  <conditionalFormatting sqref="X20:Z20 X21 Z21:AA21 X22:Z22">
    <cfRule type="expression" dxfId="3948" priority="3383">
      <formula>AND(WEEKDAY(X$5)=1)</formula>
    </cfRule>
  </conditionalFormatting>
  <conditionalFormatting sqref="X23:Z25 X18:Y19">
    <cfRule type="expression" dxfId="3947" priority="4829" stopIfTrue="1">
      <formula>AND(WEEKDAY(X$5)=1)</formula>
    </cfRule>
  </conditionalFormatting>
  <conditionalFormatting sqref="X17:AA17">
    <cfRule type="expression" dxfId="3946" priority="134" stopIfTrue="1">
      <formula>AND(WEEKDAY(X$5)=1)</formula>
    </cfRule>
  </conditionalFormatting>
  <conditionalFormatting sqref="X16:AD16">
    <cfRule type="expression" dxfId="3945" priority="4796" stopIfTrue="1">
      <formula>AND(WEEKDAY(X$5)=1)</formula>
    </cfRule>
  </conditionalFormatting>
  <conditionalFormatting sqref="Y9">
    <cfRule type="expression" dxfId="3944" priority="247" stopIfTrue="1">
      <formula>AND(WEEKDAY(Y$5)=1)</formula>
    </cfRule>
    <cfRule type="expression" dxfId="3943" priority="248">
      <formula>AND(WEEKDAY(Y$5)=1)</formula>
    </cfRule>
  </conditionalFormatting>
  <conditionalFormatting sqref="Y21">
    <cfRule type="expression" dxfId="3942" priority="252">
      <formula>AND(WEEKDAY(Y$5)=1)</formula>
    </cfRule>
  </conditionalFormatting>
  <conditionalFormatting sqref="Y16:Z16 AE14:AF14 AA18:AG19 AD11:AF12 G18 AC13:AF13">
    <cfRule type="expression" dxfId="3941" priority="4795">
      <formula>AND(WEEKDAY(G$5)=1)</formula>
    </cfRule>
  </conditionalFormatting>
  <conditionalFormatting sqref="Y17:Z17">
    <cfRule type="expression" dxfId="3940" priority="3397" stopIfTrue="1">
      <formula>AND(WEEKDAY(Y$5)=1)</formula>
    </cfRule>
    <cfRule type="expression" dxfId="3939" priority="3388">
      <formula>AND(WEEKDAY(Y$5)=1)</formula>
    </cfRule>
    <cfRule type="expression" dxfId="3938" priority="3398">
      <formula>AND(WEEKDAY(Y$5)=1)</formula>
    </cfRule>
  </conditionalFormatting>
  <conditionalFormatting sqref="Y23:Z24">
    <cfRule type="expression" dxfId="3937" priority="4808" stopIfTrue="1">
      <formula>AND(WEEKDAY(Y$5)=1)</formula>
    </cfRule>
    <cfRule type="expression" dxfId="3936" priority="4481">
      <formula>AND(WEEKDAY(Y$5)=1)</formula>
    </cfRule>
    <cfRule type="expression" dxfId="3935" priority="4809">
      <formula>AND(WEEKDAY(Y$5)=1)</formula>
    </cfRule>
  </conditionalFormatting>
  <conditionalFormatting sqref="Y25:Z25">
    <cfRule type="expression" dxfId="3934" priority="4521">
      <formula>AND(WEEKDAY(Y$5)=1)</formula>
    </cfRule>
  </conditionalFormatting>
  <conditionalFormatting sqref="Y14:AA14">
    <cfRule type="expression" dxfId="3933" priority="2050" stopIfTrue="1">
      <formula>AND(WEEKDAY(Y$5)=1)</formula>
    </cfRule>
  </conditionalFormatting>
  <conditionalFormatting sqref="Y16:AB16">
    <cfRule type="expression" dxfId="3932" priority="4793" stopIfTrue="1">
      <formula>AND(WEEKDAY(Y$5)=1)</formula>
    </cfRule>
  </conditionalFormatting>
  <conditionalFormatting sqref="Y21:AB21">
    <cfRule type="expression" dxfId="3931" priority="250" stopIfTrue="1">
      <formula>AND(WEEKDAY(Y$5)=1)</formula>
    </cfRule>
  </conditionalFormatting>
  <conditionalFormatting sqref="Z9">
    <cfRule type="expression" dxfId="3930" priority="4461">
      <formula>AND(WEEKDAY(Z$5)=1)</formula>
    </cfRule>
    <cfRule type="expression" dxfId="3929" priority="4460" stopIfTrue="1">
      <formula>AND(WEEKDAY(Z$5)=1)</formula>
    </cfRule>
  </conditionalFormatting>
  <conditionalFormatting sqref="Z9:Z10">
    <cfRule type="expression" dxfId="3928" priority="4458">
      <formula>AND(WEEKDAY(Z$5)=1)</formula>
    </cfRule>
  </conditionalFormatting>
  <conditionalFormatting sqref="Z13">
    <cfRule type="expression" dxfId="3927" priority="3414">
      <formula>AND(WEEKDAY(Z$5)=1)</formula>
    </cfRule>
    <cfRule type="expression" dxfId="3926" priority="3413" stopIfTrue="1">
      <formula>AND(WEEKDAY(Z$5)=1)</formula>
    </cfRule>
  </conditionalFormatting>
  <conditionalFormatting sqref="Z17:Z18">
    <cfRule type="expression" dxfId="3925" priority="3401" stopIfTrue="1">
      <formula>AND(WEEKDAY(Z$5)=1)</formula>
    </cfRule>
  </conditionalFormatting>
  <conditionalFormatting sqref="Z18">
    <cfRule type="expression" dxfId="3924" priority="4713" stopIfTrue="1">
      <formula>AND(WEEKDAY(Z$5)=1)</formula>
    </cfRule>
    <cfRule type="expression" dxfId="3923" priority="4712">
      <formula>AND(WEEKDAY(Z$5)=1)</formula>
    </cfRule>
  </conditionalFormatting>
  <conditionalFormatting sqref="Z19">
    <cfRule type="expression" dxfId="3922" priority="630">
      <formula>AND(WEEKDAY(Z$5)=1)</formula>
    </cfRule>
    <cfRule type="expression" dxfId="3921" priority="627" stopIfTrue="1">
      <formula>AND(WEEKDAY(Z$5)=1)</formula>
    </cfRule>
    <cfRule type="expression" dxfId="3920" priority="626">
      <formula>AND(WEEKDAY(Z$5)=1)</formula>
    </cfRule>
    <cfRule type="expression" dxfId="3919" priority="625" stopIfTrue="1">
      <formula>AND(WEEKDAY(Z$5)=1)</formula>
    </cfRule>
    <cfRule type="expression" dxfId="3918" priority="624">
      <formula>AND(WEEKDAY(Z$5)=1)</formula>
    </cfRule>
    <cfRule type="expression" dxfId="3917" priority="628">
      <formula>AND(WEEKDAY(Z$5)=1)</formula>
    </cfRule>
    <cfRule type="expression" dxfId="3916" priority="621" stopIfTrue="1">
      <formula>AND(WEEKDAY(Z$5)=1)</formula>
    </cfRule>
  </conditionalFormatting>
  <conditionalFormatting sqref="Z19:Z22">
    <cfRule type="expression" dxfId="3915" priority="631" stopIfTrue="1">
      <formula>AND(WEEKDAY(Z$5)=1)</formula>
    </cfRule>
  </conditionalFormatting>
  <conditionalFormatting sqref="Z8:AA8">
    <cfRule type="expression" dxfId="3914" priority="96" stopIfTrue="1">
      <formula>AND(WEEKDAY(Z$5)=1)</formula>
    </cfRule>
  </conditionalFormatting>
  <conditionalFormatting sqref="Z10:AA12">
    <cfRule type="expression" dxfId="3913" priority="101" stopIfTrue="1">
      <formula>AND(WEEKDAY(Z$5)=1)</formula>
    </cfRule>
  </conditionalFormatting>
  <conditionalFormatting sqref="Z12:AA12">
    <cfRule type="expression" dxfId="3912" priority="102">
      <formula>AND(WEEKDAY(Z$5)=1)</formula>
    </cfRule>
  </conditionalFormatting>
  <conditionalFormatting sqref="Z19:AA19">
    <cfRule type="expression" dxfId="3911" priority="629" stopIfTrue="1">
      <formula>AND(WEEKDAY(Z$5)=1)</formula>
    </cfRule>
  </conditionalFormatting>
  <conditionalFormatting sqref="Z19:AB19">
    <cfRule type="expression" dxfId="3910" priority="633">
      <formula>AND(WEEKDAY(Z$5)=1)</formula>
    </cfRule>
  </conditionalFormatting>
  <conditionalFormatting sqref="AA13">
    <cfRule type="expression" dxfId="3909" priority="2062">
      <formula>AND(WEEKDAY(AA$5)=1)</formula>
    </cfRule>
  </conditionalFormatting>
  <conditionalFormatting sqref="AA14">
    <cfRule type="expression" dxfId="3908" priority="2055">
      <formula>AND(WEEKDAY(AA$5)=1)</formula>
    </cfRule>
  </conditionalFormatting>
  <conditionalFormatting sqref="AA20">
    <cfRule type="expression" dxfId="3907" priority="29">
      <formula>AND(WEEKDAY(AA$5)=1)</formula>
    </cfRule>
  </conditionalFormatting>
  <conditionalFormatting sqref="AA13:AB14">
    <cfRule type="expression" dxfId="3906" priority="2057" stopIfTrue="1">
      <formula>AND(WEEKDAY(AA$5)=1)</formula>
    </cfRule>
  </conditionalFormatting>
  <conditionalFormatting sqref="AA18:AB19">
    <cfRule type="expression" dxfId="3905" priority="4887" stopIfTrue="1">
      <formula>AND(WEEKDAY(AA$5)=1)</formula>
    </cfRule>
  </conditionalFormatting>
  <conditionalFormatting sqref="AA20:AB20">
    <cfRule type="expression" dxfId="3904" priority="24" stopIfTrue="1">
      <formula>AND(WEEKDAY(AA$5)=1)</formula>
    </cfRule>
  </conditionalFormatting>
  <conditionalFormatting sqref="AA22:AB25">
    <cfRule type="expression" dxfId="3903" priority="50">
      <formula>AND(WEEKDAY(AA$5)=1)</formula>
    </cfRule>
  </conditionalFormatting>
  <conditionalFormatting sqref="AA15:AC15">
    <cfRule type="expression" dxfId="3902" priority="3">
      <formula>AND(WEEKDAY(AA$5)=1)</formula>
    </cfRule>
  </conditionalFormatting>
  <conditionalFormatting sqref="AA15:AD15">
    <cfRule type="expression" dxfId="3901" priority="4" stopIfTrue="1">
      <formula>AND(WEEKDAY(AA$5)=1)</formula>
    </cfRule>
  </conditionalFormatting>
  <conditionalFormatting sqref="AA20:AD20">
    <cfRule type="expression" dxfId="3900" priority="41">
      <formula>AND(WEEKDAY(AA$5)=1)</formula>
    </cfRule>
  </conditionalFormatting>
  <conditionalFormatting sqref="AA17:AH17">
    <cfRule type="expression" dxfId="3899" priority="70">
      <formula>AND(WEEKDAY(AA$5)=1)</formula>
    </cfRule>
  </conditionalFormatting>
  <conditionalFormatting sqref="AA19:AH19">
    <cfRule type="expression" dxfId="3898" priority="978" stopIfTrue="1">
      <formula>AND(WEEKDAY(AA$5)=1)</formula>
    </cfRule>
  </conditionalFormatting>
  <conditionalFormatting sqref="AB8:AB11">
    <cfRule type="expression" dxfId="3897" priority="92" stopIfTrue="1">
      <formula>AND(WEEKDAY(AB$5)=1)</formula>
    </cfRule>
  </conditionalFormatting>
  <conditionalFormatting sqref="AB13:AB14">
    <cfRule type="expression" dxfId="3896" priority="4468">
      <formula>AND(WEEKDAY(AB$5)=1)</formula>
    </cfRule>
  </conditionalFormatting>
  <conditionalFormatting sqref="AB16">
    <cfRule type="expression" dxfId="3895" priority="4981" stopIfTrue="1">
      <formula>AND(WEEKDAY(AB$5)=1)</formula>
    </cfRule>
  </conditionalFormatting>
  <conditionalFormatting sqref="AB11:AC11">
    <cfRule type="expression" dxfId="3894" priority="105" stopIfTrue="1">
      <formula>AND(WEEKDAY(AB$5)=1)</formula>
    </cfRule>
  </conditionalFormatting>
  <conditionalFormatting sqref="AB9:AD9">
    <cfRule type="expression" dxfId="3893" priority="4700">
      <formula>AND(WEEKDAY(AB$5)=1)</formula>
    </cfRule>
  </conditionalFormatting>
  <conditionalFormatting sqref="AB10:AD10">
    <cfRule type="expression" dxfId="3892" priority="4912" stopIfTrue="1">
      <formula>AND(WEEKDAY(AB$5)=1)</formula>
    </cfRule>
  </conditionalFormatting>
  <conditionalFormatting sqref="AB18:AD18">
    <cfRule type="expression" dxfId="3891" priority="4704" stopIfTrue="1">
      <formula>AND(WEEKDAY(AB$5)=1)</formula>
    </cfRule>
  </conditionalFormatting>
  <conditionalFormatting sqref="AB18:AE18 E8">
    <cfRule type="expression" dxfId="3890" priority="4846" stopIfTrue="1">
      <formula>AND(WEEKDAY(E$5)=1)</formula>
    </cfRule>
  </conditionalFormatting>
  <conditionalFormatting sqref="AB12:AF12">
    <cfRule type="expression" dxfId="3889" priority="4943" stopIfTrue="1">
      <formula>AND(WEEKDAY(AB$5)=1)</formula>
    </cfRule>
  </conditionalFormatting>
  <conditionalFormatting sqref="AB18:AF18">
    <cfRule type="expression" dxfId="3888" priority="2031" stopIfTrue="1">
      <formula>AND(WEEKDAY(AB$5)=1)</formula>
    </cfRule>
  </conditionalFormatting>
  <conditionalFormatting sqref="AC9">
    <cfRule type="expression" dxfId="3887" priority="4697" stopIfTrue="1">
      <formula>AND(WEEKDAY(AC$5)=1)</formula>
    </cfRule>
  </conditionalFormatting>
  <conditionalFormatting sqref="AC11">
    <cfRule type="expression" dxfId="3886" priority="104">
      <formula>AND(WEEKDAY(AC$5)=1)</formula>
    </cfRule>
  </conditionalFormatting>
  <conditionalFormatting sqref="AC11:AC12">
    <cfRule type="expression" dxfId="3885" priority="100" stopIfTrue="1">
      <formula>AND(WEEKDAY(AC$5)=1)</formula>
    </cfRule>
  </conditionalFormatting>
  <conditionalFormatting sqref="AC15">
    <cfRule type="expression" dxfId="3884" priority="1" stopIfTrue="1">
      <formula>AND(WEEKDAY(AC$5)=1)</formula>
    </cfRule>
  </conditionalFormatting>
  <conditionalFormatting sqref="AC17">
    <cfRule type="expression" dxfId="3883" priority="66">
      <formula>AND(WEEKDAY(AC$5)=1)</formula>
    </cfRule>
    <cfRule type="expression" dxfId="3882" priority="65" stopIfTrue="1">
      <formula>AND(WEEKDAY(AC$5)=1)</formula>
    </cfRule>
  </conditionalFormatting>
  <conditionalFormatting sqref="AC18">
    <cfRule type="expression" dxfId="3881" priority="4703">
      <formula>AND(WEEKDAY(AC$5)=1)</formula>
    </cfRule>
  </conditionalFormatting>
  <conditionalFormatting sqref="AC22">
    <cfRule type="expression" dxfId="3880" priority="42" stopIfTrue="1">
      <formula>AND(WEEKDAY(AC$5)=1)</formula>
    </cfRule>
    <cfRule type="expression" dxfId="3879" priority="44">
      <formula>AND(WEEKDAY(AC$5)=1)</formula>
    </cfRule>
  </conditionalFormatting>
  <conditionalFormatting sqref="AC9:AD9">
    <cfRule type="expression" dxfId="3878" priority="4699" stopIfTrue="1">
      <formula>AND(WEEKDAY(AC$5)=1)</formula>
    </cfRule>
    <cfRule type="expression" dxfId="3877" priority="4698">
      <formula>AND(WEEKDAY(AC$5)=1)</formula>
    </cfRule>
  </conditionalFormatting>
  <conditionalFormatting sqref="AC22:AD22">
    <cfRule type="expression" dxfId="3876" priority="45" stopIfTrue="1">
      <formula>AND(WEEKDAY(AC$5)=1)</formula>
    </cfRule>
    <cfRule type="expression" dxfId="3875" priority="57">
      <formula>AND(WEEKDAY(AC$5)=1)</formula>
    </cfRule>
  </conditionalFormatting>
  <conditionalFormatting sqref="AC11:AE11">
    <cfRule type="expression" dxfId="3874" priority="985">
      <formula>AND(WEEKDAY(AC$5)=1)</formula>
    </cfRule>
  </conditionalFormatting>
  <conditionalFormatting sqref="AC20:AE20">
    <cfRule type="expression" dxfId="3873" priority="32" stopIfTrue="1">
      <formula>AND(WEEKDAY(AC$5)=1)</formula>
    </cfRule>
  </conditionalFormatting>
  <conditionalFormatting sqref="AC8:AG8">
    <cfRule type="expression" dxfId="3872" priority="75">
      <formula>AND(WEEKDAY(AC$5)=1)</formula>
    </cfRule>
  </conditionalFormatting>
  <conditionalFormatting sqref="AC13:AG13">
    <cfRule type="expression" dxfId="3871" priority="4843" stopIfTrue="1">
      <formula>AND(WEEKDAY(AC$5)=1)</formula>
    </cfRule>
  </conditionalFormatting>
  <conditionalFormatting sqref="AC15:AG15">
    <cfRule type="expression" dxfId="3870" priority="17" stopIfTrue="1">
      <formula>AND(WEEKDAY(AC$5)=1)</formula>
    </cfRule>
  </conditionalFormatting>
  <conditionalFormatting sqref="AC22:AG22">
    <cfRule type="expression" dxfId="3869" priority="58" stopIfTrue="1">
      <formula>AND(WEEKDAY(AC$5)=1)</formula>
    </cfRule>
  </conditionalFormatting>
  <conditionalFormatting sqref="AC15:AH16">
    <cfRule type="expression" dxfId="3868" priority="16">
      <formula>AND(WEEKDAY(AC$5)=1)</formula>
    </cfRule>
  </conditionalFormatting>
  <conditionalFormatting sqref="AC17:AH17">
    <cfRule type="expression" dxfId="3867" priority="67" stopIfTrue="1">
      <formula>AND(WEEKDAY(AC$5)=1)</formula>
    </cfRule>
  </conditionalFormatting>
  <conditionalFormatting sqref="AC21:AH21 AA23:AG25">
    <cfRule type="expression" dxfId="3866" priority="4533" stopIfTrue="1">
      <formula>AND(WEEKDAY(AA$5)=1)</formula>
    </cfRule>
  </conditionalFormatting>
  <conditionalFormatting sqref="AD8">
    <cfRule type="expression" dxfId="3865" priority="77" stopIfTrue="1">
      <formula>AND(WEEKDAY(AD$5)=1)</formula>
    </cfRule>
  </conditionalFormatting>
  <conditionalFormatting sqref="AD20">
    <cfRule type="expression" dxfId="3864" priority="31">
      <formula>AND(WEEKDAY(AD$5)=1)</formula>
    </cfRule>
  </conditionalFormatting>
  <conditionalFormatting sqref="AD11:AE12">
    <cfRule type="expression" dxfId="3863" priority="982" stopIfTrue="1">
      <formula>AND(WEEKDAY(AD$5)=1)</formula>
    </cfRule>
  </conditionalFormatting>
  <conditionalFormatting sqref="AD12:AE12">
    <cfRule type="expression" dxfId="3862" priority="975" stopIfTrue="1">
      <formula>AND(WEEKDAY(AD$5)=1)</formula>
    </cfRule>
    <cfRule type="expression" dxfId="3861" priority="977">
      <formula>AND(WEEKDAY(AD$5)=1)</formula>
    </cfRule>
  </conditionalFormatting>
  <conditionalFormatting sqref="AD21:AG21 AD23:AG25">
    <cfRule type="expression" dxfId="3860" priority="4489">
      <formula>AND(WEEKDAY(AD$5)=1)</formula>
    </cfRule>
  </conditionalFormatting>
  <conditionalFormatting sqref="AE9">
    <cfRule type="expression" dxfId="3859" priority="4544">
      <formula>AND(WEEKDAY(AE$5)=1)</formula>
    </cfRule>
    <cfRule type="expression" dxfId="3858" priority="4546" stopIfTrue="1">
      <formula>AND(WEEKDAY(AE$5)=1)</formula>
    </cfRule>
    <cfRule type="expression" dxfId="3857" priority="4547">
      <formula>AND(WEEKDAY(AE$5)=1)</formula>
    </cfRule>
  </conditionalFormatting>
  <conditionalFormatting sqref="AE9:AE10">
    <cfRule type="expression" dxfId="3856" priority="4541" stopIfTrue="1">
      <formula>AND(WEEKDAY(AE$5)=1)</formula>
    </cfRule>
  </conditionalFormatting>
  <conditionalFormatting sqref="AE10">
    <cfRule type="expression" dxfId="3855" priority="4540">
      <formula>AND(WEEKDAY(AE$5)=1)</formula>
    </cfRule>
  </conditionalFormatting>
  <conditionalFormatting sqref="AE15">
    <cfRule type="expression" dxfId="3854" priority="129">
      <formula>AND(WEEKDAY(AE$5)=1)</formula>
    </cfRule>
  </conditionalFormatting>
  <conditionalFormatting sqref="AE20:AF20">
    <cfRule type="expression" dxfId="3853" priority="185" stopIfTrue="1">
      <formula>AND(WEEKDAY(AE$5)=1)</formula>
    </cfRule>
    <cfRule type="expression" dxfId="3852" priority="182">
      <formula>AND(WEEKDAY(AE$5)=1)</formula>
    </cfRule>
    <cfRule type="expression" dxfId="3851" priority="164" stopIfTrue="1">
      <formula>AND(WEEKDAY(AE$5)=1)</formula>
    </cfRule>
  </conditionalFormatting>
  <conditionalFormatting sqref="AE9:AG9">
    <cfRule type="expression" dxfId="3850" priority="4549">
      <formula>AND(WEEKDAY(AE$5)=1)</formula>
    </cfRule>
  </conditionalFormatting>
  <conditionalFormatting sqref="AE14:AG14">
    <cfRule type="expression" dxfId="3849" priority="4974" stopIfTrue="1">
      <formula>AND(WEEKDAY(AE$5)=1)</formula>
    </cfRule>
    <cfRule type="expression" dxfId="3848" priority="4780">
      <formula>AND(WEEKDAY(AE$5)=1)</formula>
    </cfRule>
    <cfRule type="expression" dxfId="3847" priority="4781" stopIfTrue="1">
      <formula>AND(WEEKDAY(AE$5)=1)</formula>
    </cfRule>
  </conditionalFormatting>
  <conditionalFormatting sqref="AE9:AH9">
    <cfRule type="expression" dxfId="3846" priority="4548" stopIfTrue="1">
      <formula>AND(WEEKDAY(AE$5)=1)</formula>
    </cfRule>
  </conditionalFormatting>
  <conditionalFormatting sqref="AE14:AH14">
    <cfRule type="expression" dxfId="3845" priority="4776" stopIfTrue="1">
      <formula>AND(WEEKDAY(AE$5)=1)</formula>
    </cfRule>
  </conditionalFormatting>
  <conditionalFormatting sqref="AE22:AH22">
    <cfRule type="expression" dxfId="3844" priority="89">
      <formula>AND(WEEKDAY(AE$5)=1)</formula>
    </cfRule>
  </conditionalFormatting>
  <conditionalFormatting sqref="AF10:AF12">
    <cfRule type="expression" dxfId="3843" priority="981" stopIfTrue="1">
      <formula>AND(WEEKDAY(AF$5)=1)</formula>
    </cfRule>
  </conditionalFormatting>
  <conditionalFormatting sqref="AF11:AF12">
    <cfRule type="expression" dxfId="3842" priority="980">
      <formula>AND(WEEKDAY(AF$5)=1)</formula>
    </cfRule>
  </conditionalFormatting>
  <conditionalFormatting sqref="AF20">
    <cfRule type="expression" dxfId="3841" priority="161">
      <formula>AND(WEEKDAY(AF$5)=1)</formula>
    </cfRule>
    <cfRule type="expression" dxfId="3840" priority="162" stopIfTrue="1">
      <formula>AND(WEEKDAY(AF$5)=1)</formula>
    </cfRule>
    <cfRule type="expression" dxfId="3839" priority="163">
      <formula>AND(WEEKDAY(AF$5)=1)</formula>
    </cfRule>
  </conditionalFormatting>
  <conditionalFormatting sqref="AF9:AG9">
    <cfRule type="expression" dxfId="3838" priority="4673" stopIfTrue="1">
      <formula>AND(WEEKDAY(AF$5)=1)</formula>
    </cfRule>
    <cfRule type="expression" dxfId="3837" priority="4674">
      <formula>AND(WEEKDAY(AF$5)=1)</formula>
    </cfRule>
    <cfRule type="expression" dxfId="3836" priority="4675" stopIfTrue="1">
      <formula>AND(WEEKDAY(AF$5)=1)</formula>
    </cfRule>
  </conditionalFormatting>
  <conditionalFormatting sqref="AF18:AG18">
    <cfRule type="expression" dxfId="3835" priority="4676">
      <formula>AND(WEEKDAY(AF$5)=1)</formula>
    </cfRule>
    <cfRule type="expression" dxfId="3834" priority="4677" stopIfTrue="1">
      <formula>AND(WEEKDAY(AF$5)=1)</formula>
    </cfRule>
    <cfRule type="expression" dxfId="3833" priority="4678">
      <formula>AND(WEEKDAY(AF$5)=1)</formula>
    </cfRule>
    <cfRule type="expression" dxfId="3832" priority="4679" stopIfTrue="1">
      <formula>AND(WEEKDAY(AF$5)=1)</formula>
    </cfRule>
  </conditionalFormatting>
  <conditionalFormatting sqref="AG10:AG12">
    <cfRule type="expression" dxfId="3831" priority="4945" stopIfTrue="1">
      <formula>AND(WEEKDAY(AG$5)=1)</formula>
    </cfRule>
  </conditionalFormatting>
  <conditionalFormatting sqref="AG11">
    <cfRule type="expression" dxfId="3830" priority="4782" stopIfTrue="1">
      <formula>AND(WEEKDAY(AG$5)=1)</formula>
    </cfRule>
    <cfRule type="expression" dxfId="3829" priority="4783">
      <formula>AND(WEEKDAY(AG$5)=1)</formula>
    </cfRule>
    <cfRule type="expression" dxfId="3828" priority="4683">
      <formula>AND(WEEKDAY(AG$5)=1)</formula>
    </cfRule>
  </conditionalFormatting>
  <conditionalFormatting sqref="AG19:AG20">
    <cfRule type="expression" dxfId="3827" priority="178">
      <formula>AND(WEEKDAY(AG$5)=1)</formula>
    </cfRule>
  </conditionalFormatting>
  <conditionalFormatting sqref="AG9:AH14 L12:AC12 L10:Y10 S8:AB8 AA10:AD10 D8:I16 D18:Q18 D19:G19 D20:I25 S18:Y18 Q19:Y19 M20:Z20 S21:X21 M22:Z22 L23:Z25 L9:R9 J16:AB16 AF9:AF10 Z21:AE21 AC23:AE25 J22:K25 J12:K14 Q15:Z15 M21:Q21 U13:Y13 Q11:AB11 L13:Q13 L8 J8:K10 U9:X9">
    <cfRule type="expression" dxfId="3826" priority="4946">
      <formula>AND(WEEKDAY(D$5)=1)</formula>
    </cfRule>
  </conditionalFormatting>
  <conditionalFormatting sqref="AG11:AH11">
    <cfRule type="expression" dxfId="3825" priority="4680" stopIfTrue="1">
      <formula>AND(WEEKDAY(AG$5)=1)</formula>
    </cfRule>
  </conditionalFormatting>
  <conditionalFormatting sqref="AH20">
    <cfRule type="expression" dxfId="3824" priority="177">
      <formula>AND(WEEKDAY(AH$5)=1)</formula>
    </cfRule>
  </conditionalFormatting>
  <conditionalFormatting sqref="AH23:AH25 AH21 AH17:AH19">
    <cfRule type="expression" dxfId="3823" priority="4777">
      <formula>AND(WEEKDAY(AH$5)=1)</formula>
    </cfRule>
  </conditionalFormatting>
  <conditionalFormatting sqref="AH23:AH27">
    <cfRule type="expression" dxfId="3822" priority="4775" stopIfTrue="1">
      <formula>AND(WEEKDAY(AH$5)=1)</formula>
    </cfRule>
  </conditionalFormatting>
  <conditionalFormatting sqref="AI8:AK26 AN8:AN27">
    <cfRule type="cellIs" dxfId="3821" priority="5048" stopIfTrue="1" operator="equal">
      <formula>0</formula>
    </cfRule>
  </conditionalFormatting>
  <dataValidations count="2">
    <dataValidation type="list" allowBlank="1" showInputMessage="1" showErrorMessage="1" sqref="S8:T8 AA8:AD8 AA10 E26:AC26 AB9:AB10 AC23:AC25 AD23:AD26 AH9:AH26 D8:R25 U8:Z25 AC15:AD22 AE8:AG26 AC9:AD13 S10:T25 AA11:AB25" xr:uid="{00000000-0002-0000-5000-000000000000}">
      <formula1>"ヤ,2早,3早,2オ,3オ,2－,3－,－,日,有,2,3,事,ﾍﾙ,ｹｱ,6:00,6:30,7:00,8:30,8:00,10:00,研"</formula1>
    </dataValidation>
    <dataValidation type="list" allowBlank="1" showInputMessage="1" showErrorMessage="1" sqref="AH27" xr:uid="{00000000-0002-0000-50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W47"/>
  <sheetViews>
    <sheetView zoomScale="90" zoomScaleNormal="90" workbookViewId="0">
      <selection activeCell="B22" sqref="B22:C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1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45292</v>
      </c>
      <c r="E5" s="11">
        <f>DATE($A$1,$D$2,2)</f>
        <v>45293</v>
      </c>
      <c r="F5" s="11">
        <f>DATE($A$1,$D$2,3)</f>
        <v>45294</v>
      </c>
      <c r="G5" s="11">
        <f>DATE($A$1,$D$2,4)</f>
        <v>45295</v>
      </c>
      <c r="H5" s="11">
        <f>DATE($A$1,$D$2,5)</f>
        <v>45296</v>
      </c>
      <c r="I5" s="11">
        <f>DATE($A$1,$D$2,6)</f>
        <v>45297</v>
      </c>
      <c r="J5" s="11">
        <f>DATE($A$1,$D$2,7)</f>
        <v>45298</v>
      </c>
      <c r="K5" s="11">
        <f>DATE($A$1,$D$2,8)</f>
        <v>45299</v>
      </c>
      <c r="L5" s="11">
        <f>DATE($A$1,$D$2,9)</f>
        <v>45300</v>
      </c>
      <c r="M5" s="11">
        <f>DATE($A$1,$D$2,10)</f>
        <v>45301</v>
      </c>
      <c r="N5" s="56">
        <f>DATE($A$1,$D$2,11)</f>
        <v>45302</v>
      </c>
      <c r="O5" s="11">
        <f>DATE($A$1,$D$2,12)</f>
        <v>45303</v>
      </c>
      <c r="P5" s="11">
        <f>DATE($A$1,$D$2,13)</f>
        <v>45304</v>
      </c>
      <c r="Q5" s="11">
        <f>DATE($A$1,$D$2,14)</f>
        <v>45305</v>
      </c>
      <c r="R5" s="11">
        <f>DATE($A$1,$D$2,15)</f>
        <v>45306</v>
      </c>
      <c r="S5" s="11">
        <f>DATE($A$1,$D$2,16)</f>
        <v>45307</v>
      </c>
      <c r="T5" s="11">
        <f>DATE($A$1,$D$2,17)</f>
        <v>45308</v>
      </c>
      <c r="U5" s="11">
        <f>DATE($A$1,$D$2,18)</f>
        <v>45309</v>
      </c>
      <c r="V5" s="11">
        <f>DATE($A$1,$D$2,19)</f>
        <v>45310</v>
      </c>
      <c r="W5" s="11">
        <f>DATE($A$1,$D$2,20)</f>
        <v>45311</v>
      </c>
      <c r="X5" s="11">
        <f>DATE($A$1,$D$2,21)</f>
        <v>45312</v>
      </c>
      <c r="Y5" s="87">
        <f>DATE($A$1,$D$2,22)</f>
        <v>45313</v>
      </c>
      <c r="Z5" s="87">
        <f>DATE($A$1,$D$2,23)</f>
        <v>45314</v>
      </c>
      <c r="AA5" s="87">
        <f>DATE($A$1,$D$2,24)</f>
        <v>45315</v>
      </c>
      <c r="AB5" s="87">
        <f>DATE($A$1,$D$2,25)</f>
        <v>45316</v>
      </c>
      <c r="AC5" s="87">
        <f>DATE($A$1,$D$2,26)</f>
        <v>45317</v>
      </c>
      <c r="AD5" s="87">
        <f>DATE($A$1,$D$2,27)</f>
        <v>45318</v>
      </c>
      <c r="AE5" s="87">
        <f>DATE($A$1,$D$2,28)</f>
        <v>45319</v>
      </c>
      <c r="AF5" s="88">
        <f>DATE($A$1,$D$2,29)</f>
        <v>45320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94">
        <f t="shared" ref="D6:AF6" si="0">IF(MONTH(D5)&gt;$D$2,"",D5)</f>
        <v>45292</v>
      </c>
      <c r="E6" s="13">
        <f t="shared" si="0"/>
        <v>45293</v>
      </c>
      <c r="F6" s="116">
        <f t="shared" si="0"/>
        <v>45294</v>
      </c>
      <c r="G6" s="116">
        <f t="shared" si="0"/>
        <v>45295</v>
      </c>
      <c r="H6" s="116">
        <f t="shared" si="0"/>
        <v>45296</v>
      </c>
      <c r="I6" s="13">
        <f t="shared" si="0"/>
        <v>45297</v>
      </c>
      <c r="J6" s="13">
        <f t="shared" si="0"/>
        <v>45298</v>
      </c>
      <c r="K6" s="145">
        <f t="shared" si="0"/>
        <v>45299</v>
      </c>
      <c r="L6" s="13">
        <f t="shared" si="0"/>
        <v>45300</v>
      </c>
      <c r="M6" s="13">
        <f t="shared" si="0"/>
        <v>45301</v>
      </c>
      <c r="N6" s="13">
        <f t="shared" si="0"/>
        <v>45302</v>
      </c>
      <c r="O6" s="13">
        <f t="shared" si="0"/>
        <v>45303</v>
      </c>
      <c r="P6" s="13">
        <f t="shared" si="0"/>
        <v>45304</v>
      </c>
      <c r="Q6" s="13">
        <f t="shared" si="0"/>
        <v>45305</v>
      </c>
      <c r="R6" s="13">
        <f t="shared" si="0"/>
        <v>45306</v>
      </c>
      <c r="S6" s="13">
        <f t="shared" si="0"/>
        <v>45307</v>
      </c>
      <c r="T6" s="13">
        <f t="shared" si="0"/>
        <v>45308</v>
      </c>
      <c r="U6" s="13">
        <f t="shared" si="0"/>
        <v>45309</v>
      </c>
      <c r="V6" s="13">
        <f t="shared" si="0"/>
        <v>45310</v>
      </c>
      <c r="W6" s="13">
        <f t="shared" si="0"/>
        <v>45311</v>
      </c>
      <c r="X6" s="13">
        <f t="shared" si="0"/>
        <v>45312</v>
      </c>
      <c r="Y6" s="13">
        <f t="shared" si="0"/>
        <v>45313</v>
      </c>
      <c r="Z6" s="13">
        <f t="shared" si="0"/>
        <v>45314</v>
      </c>
      <c r="AA6" s="13">
        <f t="shared" si="0"/>
        <v>45315</v>
      </c>
      <c r="AB6" s="132">
        <f t="shared" si="0"/>
        <v>45316</v>
      </c>
      <c r="AC6" s="132">
        <f t="shared" si="0"/>
        <v>45317</v>
      </c>
      <c r="AD6" s="132">
        <f t="shared" si="0"/>
        <v>45318</v>
      </c>
      <c r="AE6" s="132">
        <f t="shared" si="0"/>
        <v>45319</v>
      </c>
      <c r="AF6" s="132">
        <f t="shared" si="0"/>
        <v>45320</v>
      </c>
      <c r="AG6" s="132">
        <v>30</v>
      </c>
      <c r="AH6" s="13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46" t="str">
        <f t="shared" ref="D7:AF7" si="1">IF(D6="","",CHOOSE(WEEKDAY(D6,1),"日","月","火","水","木","金","土"))</f>
        <v>月</v>
      </c>
      <c r="E7" s="117" t="str">
        <f t="shared" si="1"/>
        <v>火</v>
      </c>
      <c r="F7" s="118" t="str">
        <f t="shared" si="1"/>
        <v>水</v>
      </c>
      <c r="G7" s="117" t="str">
        <f t="shared" si="1"/>
        <v>木</v>
      </c>
      <c r="H7" s="117" t="str">
        <f t="shared" si="1"/>
        <v>金</v>
      </c>
      <c r="I7" s="117" t="str">
        <f t="shared" si="1"/>
        <v>土</v>
      </c>
      <c r="J7" s="59" t="str">
        <f t="shared" si="1"/>
        <v>日</v>
      </c>
      <c r="K7" s="146" t="str">
        <f t="shared" si="1"/>
        <v>月</v>
      </c>
      <c r="L7" s="118" t="str">
        <f t="shared" si="1"/>
        <v>火</v>
      </c>
      <c r="M7" s="117" t="str">
        <f t="shared" si="1"/>
        <v>水</v>
      </c>
      <c r="N7" s="117" t="str">
        <f t="shared" si="1"/>
        <v>木</v>
      </c>
      <c r="O7" s="117" t="str">
        <f t="shared" si="1"/>
        <v>金</v>
      </c>
      <c r="P7" s="117" t="str">
        <f t="shared" si="1"/>
        <v>土</v>
      </c>
      <c r="Q7" s="133" t="str">
        <f t="shared" si="1"/>
        <v>日</v>
      </c>
      <c r="R7" s="117" t="str">
        <f t="shared" si="1"/>
        <v>月</v>
      </c>
      <c r="S7" s="118" t="str">
        <f t="shared" si="1"/>
        <v>火</v>
      </c>
      <c r="T7" s="118" t="str">
        <f t="shared" si="1"/>
        <v>水</v>
      </c>
      <c r="U7" s="117" t="str">
        <f t="shared" si="1"/>
        <v>木</v>
      </c>
      <c r="V7" s="117" t="str">
        <f t="shared" si="1"/>
        <v>金</v>
      </c>
      <c r="W7" s="117" t="str">
        <f t="shared" si="1"/>
        <v>土</v>
      </c>
      <c r="X7" s="59" t="str">
        <f t="shared" si="1"/>
        <v>日</v>
      </c>
      <c r="Y7" s="117" t="str">
        <f t="shared" si="1"/>
        <v>月</v>
      </c>
      <c r="Z7" s="117" t="str">
        <f t="shared" si="1"/>
        <v>火</v>
      </c>
      <c r="AA7" s="117" t="str">
        <f t="shared" si="1"/>
        <v>水</v>
      </c>
      <c r="AB7" s="117" t="str">
        <f t="shared" si="1"/>
        <v>木</v>
      </c>
      <c r="AC7" s="117" t="str">
        <f t="shared" si="1"/>
        <v>金</v>
      </c>
      <c r="AD7" s="117" t="str">
        <f t="shared" si="1"/>
        <v>土</v>
      </c>
      <c r="AE7" s="59" t="str">
        <f t="shared" si="1"/>
        <v>日</v>
      </c>
      <c r="AF7" s="117" t="str">
        <f t="shared" si="1"/>
        <v>月</v>
      </c>
      <c r="AG7" s="117" t="s">
        <v>116</v>
      </c>
      <c r="AH7" s="117" t="s">
        <v>131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>
      <c r="A8" s="19" t="s">
        <v>31</v>
      </c>
      <c r="B8" s="20" t="s">
        <v>32</v>
      </c>
      <c r="C8" s="21" t="s">
        <v>33</v>
      </c>
      <c r="D8" s="41" t="s">
        <v>37</v>
      </c>
      <c r="E8" s="119" t="s">
        <v>28</v>
      </c>
      <c r="F8" s="120" t="s">
        <v>34</v>
      </c>
      <c r="G8" s="121" t="s">
        <v>21</v>
      </c>
      <c r="H8" s="42" t="s">
        <v>37</v>
      </c>
      <c r="I8" s="127" t="s">
        <v>24</v>
      </c>
      <c r="J8" s="127" t="s">
        <v>93</v>
      </c>
      <c r="K8" s="127" t="s">
        <v>21</v>
      </c>
      <c r="L8" s="125" t="s">
        <v>37</v>
      </c>
      <c r="M8" s="121" t="s">
        <v>35</v>
      </c>
      <c r="N8" s="42" t="s">
        <v>21</v>
      </c>
      <c r="O8" s="42" t="s">
        <v>28</v>
      </c>
      <c r="P8" s="119" t="s">
        <v>34</v>
      </c>
      <c r="Q8" s="154" t="s">
        <v>21</v>
      </c>
      <c r="R8" s="136" t="s">
        <v>37</v>
      </c>
      <c r="S8" s="136" t="s">
        <v>42</v>
      </c>
      <c r="T8" s="120" t="s">
        <v>21</v>
      </c>
      <c r="U8" s="121" t="s">
        <v>36</v>
      </c>
      <c r="V8" s="42" t="s">
        <v>35</v>
      </c>
      <c r="W8" s="42" t="s">
        <v>24</v>
      </c>
      <c r="X8" s="42" t="s">
        <v>34</v>
      </c>
      <c r="Y8" s="42" t="s">
        <v>21</v>
      </c>
      <c r="Z8" s="42" t="s">
        <v>21</v>
      </c>
      <c r="AA8" s="41" t="s">
        <v>37</v>
      </c>
      <c r="AB8" s="42" t="s">
        <v>36</v>
      </c>
      <c r="AC8" s="42" t="s">
        <v>42</v>
      </c>
      <c r="AD8" s="42" t="s">
        <v>28</v>
      </c>
      <c r="AE8" s="42" t="s">
        <v>34</v>
      </c>
      <c r="AF8" s="29" t="s">
        <v>21</v>
      </c>
      <c r="AG8" s="42" t="s">
        <v>21</v>
      </c>
      <c r="AH8" s="42" t="s">
        <v>36</v>
      </c>
      <c r="AI8" s="99">
        <f t="shared" ref="AI8:AI22" si="2">SUM(AO8)</f>
        <v>9</v>
      </c>
      <c r="AJ8" s="100">
        <f t="shared" ref="AJ8:AJ21" si="3">COUNTIF(D8:AH8,"有")</f>
        <v>2</v>
      </c>
      <c r="AK8" s="101">
        <f t="shared" ref="AK8:AK20" si="4">SUM(AP8:AQ8)</f>
        <v>5</v>
      </c>
      <c r="AL8" s="102" t="s">
        <v>38</v>
      </c>
      <c r="AM8" s="103"/>
      <c r="AN8" s="55">
        <f t="shared" ref="AN8:AN10" si="5">COUNTIF(D8:AH8,"日")</f>
        <v>5</v>
      </c>
      <c r="AO8" s="55">
        <f t="shared" ref="AO8:AO10" si="6">COUNTIF(D8:AH8,"ヤ")</f>
        <v>9</v>
      </c>
      <c r="AP8" s="55">
        <f t="shared" ref="AP8:AP10" si="7">COUNTIF(D8:AH8,"2－")</f>
        <v>2</v>
      </c>
      <c r="AQ8" s="55">
        <f t="shared" ref="AQ8:AQ10" si="8">COUNTIF(D8:AH8,"3－")</f>
        <v>3</v>
      </c>
      <c r="AR8">
        <f t="shared" ref="AR8:AR10" si="9">COUNTIF(E8:AI8,"有")</f>
        <v>2</v>
      </c>
      <c r="AS8" s="55">
        <f t="shared" ref="AS8:AS10" si="10">COUNTIF(D8:AL8,"2早")</f>
        <v>0</v>
      </c>
      <c r="AT8" s="55">
        <f t="shared" ref="AT8:AT10" si="11">COUNTIF(B8:AL8,"2オ")</f>
        <v>2</v>
      </c>
      <c r="AU8" s="55">
        <f t="shared" ref="AU8:AU10" si="12">COUNTIF(D8:AM8,"3早")</f>
        <v>0</v>
      </c>
      <c r="AV8" s="55">
        <f t="shared" ref="AV8:AV10" si="13">COUNTIF(D8:AN8,"3オ")</f>
        <v>3</v>
      </c>
      <c r="AW8" s="55">
        <f t="shared" ref="AW8:AW10" si="14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149" t="s">
        <v>21</v>
      </c>
      <c r="E9" s="42" t="s">
        <v>36</v>
      </c>
      <c r="F9" s="195" t="s">
        <v>37</v>
      </c>
      <c r="G9" s="42" t="s">
        <v>37</v>
      </c>
      <c r="H9" s="42" t="s">
        <v>21</v>
      </c>
      <c r="I9" s="42" t="s">
        <v>37</v>
      </c>
      <c r="J9" s="42" t="s">
        <v>37</v>
      </c>
      <c r="K9" s="148" t="s">
        <v>37</v>
      </c>
      <c r="L9" s="29" t="s">
        <v>21</v>
      </c>
      <c r="M9" s="41" t="s">
        <v>37</v>
      </c>
      <c r="N9" s="42" t="s">
        <v>37</v>
      </c>
      <c r="O9" s="41" t="s">
        <v>37</v>
      </c>
      <c r="P9" s="119" t="s">
        <v>21</v>
      </c>
      <c r="Q9" s="137" t="s">
        <v>37</v>
      </c>
      <c r="R9" s="141" t="s">
        <v>21</v>
      </c>
      <c r="S9" s="196" t="s">
        <v>37</v>
      </c>
      <c r="T9" s="140" t="s">
        <v>37</v>
      </c>
      <c r="U9" s="41" t="s">
        <v>37</v>
      </c>
      <c r="V9" s="42" t="s">
        <v>21</v>
      </c>
      <c r="W9" s="42" t="s">
        <v>37</v>
      </c>
      <c r="X9" s="42" t="s">
        <v>37</v>
      </c>
      <c r="Y9" s="42" t="s">
        <v>37</v>
      </c>
      <c r="Z9" s="42" t="s">
        <v>37</v>
      </c>
      <c r="AA9" s="42" t="s">
        <v>21</v>
      </c>
      <c r="AB9" s="42" t="s">
        <v>37</v>
      </c>
      <c r="AC9" s="41" t="s">
        <v>37</v>
      </c>
      <c r="AD9" s="42" t="s">
        <v>21</v>
      </c>
      <c r="AE9" s="42" t="s">
        <v>21</v>
      </c>
      <c r="AF9" s="41" t="s">
        <v>37</v>
      </c>
      <c r="AG9" s="42" t="s">
        <v>37</v>
      </c>
      <c r="AH9" s="41" t="s">
        <v>37</v>
      </c>
      <c r="AI9" s="99">
        <f t="shared" si="2"/>
        <v>9</v>
      </c>
      <c r="AJ9" s="100">
        <f t="shared" si="3"/>
        <v>0</v>
      </c>
      <c r="AK9" s="101">
        <f t="shared" si="4"/>
        <v>0</v>
      </c>
      <c r="AL9" s="102" t="s">
        <v>38</v>
      </c>
      <c r="AM9" s="103"/>
      <c r="AN9" s="55">
        <f t="shared" si="5"/>
        <v>21</v>
      </c>
      <c r="AO9" s="55">
        <f t="shared" si="6"/>
        <v>9</v>
      </c>
      <c r="AP9" s="55">
        <f t="shared" si="7"/>
        <v>0</v>
      </c>
      <c r="AQ9" s="55">
        <f t="shared" si="8"/>
        <v>0</v>
      </c>
      <c r="AR9">
        <f t="shared" si="9"/>
        <v>0</v>
      </c>
      <c r="AS9" s="55">
        <f t="shared" si="10"/>
        <v>0</v>
      </c>
      <c r="AT9" s="55">
        <f t="shared" si="11"/>
        <v>0</v>
      </c>
      <c r="AU9" s="55">
        <f t="shared" si="12"/>
        <v>0</v>
      </c>
      <c r="AV9" s="55">
        <f t="shared" si="13"/>
        <v>1</v>
      </c>
      <c r="AW9" s="55">
        <f t="shared" si="14"/>
        <v>0</v>
      </c>
    </row>
    <row r="10" spans="1:49" ht="16" customHeight="1">
      <c r="A10" s="19" t="s">
        <v>31</v>
      </c>
      <c r="B10" s="20" t="s">
        <v>32</v>
      </c>
      <c r="C10" s="21" t="s">
        <v>215</v>
      </c>
      <c r="D10" s="149" t="s">
        <v>21</v>
      </c>
      <c r="E10" s="29" t="s">
        <v>21</v>
      </c>
      <c r="F10" s="42" t="s">
        <v>36</v>
      </c>
      <c r="G10" s="42" t="s">
        <v>41</v>
      </c>
      <c r="H10" s="42" t="s">
        <v>28</v>
      </c>
      <c r="I10" s="42" t="s">
        <v>34</v>
      </c>
      <c r="J10" s="42" t="s">
        <v>21</v>
      </c>
      <c r="K10" s="148" t="s">
        <v>41</v>
      </c>
      <c r="L10" s="42" t="s">
        <v>41</v>
      </c>
      <c r="M10" s="42" t="s">
        <v>28</v>
      </c>
      <c r="N10" s="42" t="s">
        <v>34</v>
      </c>
      <c r="O10" s="42" t="s">
        <v>21</v>
      </c>
      <c r="P10" s="42" t="s">
        <v>37</v>
      </c>
      <c r="Q10" s="122" t="s">
        <v>36</v>
      </c>
      <c r="R10" s="122" t="s">
        <v>28</v>
      </c>
      <c r="S10" s="122" t="s">
        <v>34</v>
      </c>
      <c r="T10" s="42" t="s">
        <v>21</v>
      </c>
      <c r="U10" s="42" t="s">
        <v>21</v>
      </c>
      <c r="V10" s="42" t="s">
        <v>37</v>
      </c>
      <c r="W10" s="42" t="s">
        <v>36</v>
      </c>
      <c r="X10" s="42" t="s">
        <v>28</v>
      </c>
      <c r="Y10" s="42" t="s">
        <v>34</v>
      </c>
      <c r="Z10" s="29" t="s">
        <v>21</v>
      </c>
      <c r="AA10" s="42" t="s">
        <v>41</v>
      </c>
      <c r="AB10" s="42" t="s">
        <v>21</v>
      </c>
      <c r="AC10" s="42" t="s">
        <v>41</v>
      </c>
      <c r="AD10" s="42" t="s">
        <v>37</v>
      </c>
      <c r="AE10" s="42" t="s">
        <v>37</v>
      </c>
      <c r="AF10" s="42" t="s">
        <v>21</v>
      </c>
      <c r="AG10" s="42" t="s">
        <v>28</v>
      </c>
      <c r="AH10" s="42" t="s">
        <v>34</v>
      </c>
      <c r="AI10" s="99">
        <f t="shared" si="2"/>
        <v>9</v>
      </c>
      <c r="AJ10" s="100">
        <f t="shared" si="3"/>
        <v>0</v>
      </c>
      <c r="AK10" s="101">
        <f t="shared" si="4"/>
        <v>5</v>
      </c>
      <c r="AL10" s="102" t="s">
        <v>38</v>
      </c>
      <c r="AM10" s="103"/>
      <c r="AN10" s="55">
        <f t="shared" si="5"/>
        <v>4</v>
      </c>
      <c r="AO10" s="55">
        <f t="shared" si="6"/>
        <v>9</v>
      </c>
      <c r="AP10" s="55">
        <f t="shared" si="7"/>
        <v>0</v>
      </c>
      <c r="AQ10" s="55">
        <f t="shared" si="8"/>
        <v>5</v>
      </c>
      <c r="AR10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5</v>
      </c>
      <c r="AV10" s="55">
        <f t="shared" si="13"/>
        <v>3</v>
      </c>
      <c r="AW10" s="55">
        <f t="shared" si="14"/>
        <v>0</v>
      </c>
    </row>
    <row r="11" spans="1:49" ht="16" customHeight="1">
      <c r="A11" s="19"/>
      <c r="B11" s="20"/>
      <c r="C11" s="21"/>
      <c r="D11" s="148"/>
      <c r="E11" s="42"/>
      <c r="F11" s="42"/>
      <c r="G11" s="42"/>
      <c r="H11" s="42"/>
      <c r="I11" s="42"/>
      <c r="J11" s="42"/>
      <c r="K11" s="148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149" t="s">
        <v>34</v>
      </c>
      <c r="E12" s="29" t="s">
        <v>21</v>
      </c>
      <c r="F12" s="42" t="s">
        <v>42</v>
      </c>
      <c r="G12" s="42" t="s">
        <v>24</v>
      </c>
      <c r="H12" s="42" t="s">
        <v>34</v>
      </c>
      <c r="I12" s="42" t="s">
        <v>21</v>
      </c>
      <c r="J12" s="42" t="s">
        <v>40</v>
      </c>
      <c r="K12" s="148" t="s">
        <v>40</v>
      </c>
      <c r="L12" s="42" t="s">
        <v>21</v>
      </c>
      <c r="M12" s="42" t="s">
        <v>35</v>
      </c>
      <c r="N12" s="29" t="s">
        <v>21</v>
      </c>
      <c r="O12" s="42" t="s">
        <v>42</v>
      </c>
      <c r="P12" s="42" t="s">
        <v>42</v>
      </c>
      <c r="Q12" s="42" t="s">
        <v>24</v>
      </c>
      <c r="R12" s="42" t="s">
        <v>34</v>
      </c>
      <c r="S12" s="42" t="s">
        <v>21</v>
      </c>
      <c r="T12" s="42" t="s">
        <v>42</v>
      </c>
      <c r="U12" s="42" t="s">
        <v>35</v>
      </c>
      <c r="V12" s="42" t="s">
        <v>24</v>
      </c>
      <c r="W12" s="42" t="s">
        <v>34</v>
      </c>
      <c r="X12" s="29" t="s">
        <v>21</v>
      </c>
      <c r="Y12" s="42" t="s">
        <v>21</v>
      </c>
      <c r="Z12" s="42" t="s">
        <v>24</v>
      </c>
      <c r="AA12" s="42" t="s">
        <v>34</v>
      </c>
      <c r="AB12" s="42" t="s">
        <v>121</v>
      </c>
      <c r="AC12" s="42" t="s">
        <v>121</v>
      </c>
      <c r="AD12" s="42" t="s">
        <v>40</v>
      </c>
      <c r="AE12" s="42" t="s">
        <v>21</v>
      </c>
      <c r="AF12" s="42" t="s">
        <v>24</v>
      </c>
      <c r="AG12" s="42" t="s">
        <v>34</v>
      </c>
      <c r="AH12" s="42" t="s">
        <v>21</v>
      </c>
      <c r="AI12" s="99">
        <f t="shared" si="2"/>
        <v>9</v>
      </c>
      <c r="AJ12" s="100">
        <f t="shared" si="3"/>
        <v>2</v>
      </c>
      <c r="AK12" s="101">
        <f t="shared" si="4"/>
        <v>5</v>
      </c>
      <c r="AL12" s="104" t="s">
        <v>48</v>
      </c>
      <c r="AM12" s="103"/>
      <c r="AN12" s="55">
        <f t="shared" ref="AN12:AN22" si="15">COUNTIF(D12:AH12,"日")</f>
        <v>0</v>
      </c>
      <c r="AO12" s="55">
        <f t="shared" ref="AO12:AO22" si="16">COUNTIF(D12:AH12,"ヤ")</f>
        <v>9</v>
      </c>
      <c r="AP12" s="55">
        <f t="shared" ref="AP12:AP22" si="17">COUNTIF(D12:AH12,"2－")</f>
        <v>5</v>
      </c>
      <c r="AQ12" s="55">
        <f t="shared" ref="AQ12:AQ22" si="18">COUNTIF(D12:AH12,"3－")</f>
        <v>0</v>
      </c>
      <c r="AR12">
        <f t="shared" ref="AR12:AR22" si="19">COUNTIF(E12:AI12,"有")</f>
        <v>2</v>
      </c>
      <c r="AS12" s="55">
        <f>COUNTIF(H12:AL12,"2早")</f>
        <v>3</v>
      </c>
      <c r="AT12" s="55">
        <f t="shared" ref="AT12:AT22" si="20">COUNTIF(B12:AL12,"2オ")</f>
        <v>4</v>
      </c>
      <c r="AU12" s="55">
        <f t="shared" ref="AU12:AU22" si="21">COUNTIF(D12:AM12,"3早")</f>
        <v>0</v>
      </c>
      <c r="AV12" s="55">
        <f t="shared" ref="AV12:AV22" si="22">COUNTIF(D12:AN12,"3オ")</f>
        <v>0</v>
      </c>
      <c r="AW12" s="55">
        <f t="shared" ref="AW12:AW22" si="2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48" t="s">
        <v>34</v>
      </c>
      <c r="E13" s="42" t="s">
        <v>21</v>
      </c>
      <c r="F13" s="29" t="s">
        <v>21</v>
      </c>
      <c r="G13" s="42" t="s">
        <v>36</v>
      </c>
      <c r="H13" s="42" t="s">
        <v>41</v>
      </c>
      <c r="I13" s="127" t="s">
        <v>36</v>
      </c>
      <c r="J13" s="127" t="s">
        <v>21</v>
      </c>
      <c r="K13" s="127" t="s">
        <v>235</v>
      </c>
      <c r="L13" s="42" t="s">
        <v>34</v>
      </c>
      <c r="M13" s="42" t="s">
        <v>21</v>
      </c>
      <c r="N13" s="42" t="s">
        <v>41</v>
      </c>
      <c r="O13" s="42" t="s">
        <v>41</v>
      </c>
      <c r="P13" s="42" t="s">
        <v>28</v>
      </c>
      <c r="Q13" s="42" t="s">
        <v>34</v>
      </c>
      <c r="R13" s="42" t="s">
        <v>21</v>
      </c>
      <c r="S13" s="42" t="s">
        <v>41</v>
      </c>
      <c r="T13" s="42" t="s">
        <v>28</v>
      </c>
      <c r="U13" s="42" t="s">
        <v>34</v>
      </c>
      <c r="V13" s="29" t="s">
        <v>21</v>
      </c>
      <c r="W13" s="42" t="s">
        <v>35</v>
      </c>
      <c r="X13" s="42" t="s">
        <v>21</v>
      </c>
      <c r="Y13" s="42" t="s">
        <v>28</v>
      </c>
      <c r="Z13" s="42" t="s">
        <v>34</v>
      </c>
      <c r="AA13" s="42" t="s">
        <v>21</v>
      </c>
      <c r="AB13" s="42" t="s">
        <v>28</v>
      </c>
      <c r="AC13" s="42" t="s">
        <v>34</v>
      </c>
      <c r="AD13" s="29" t="s">
        <v>21</v>
      </c>
      <c r="AE13" s="42" t="s">
        <v>41</v>
      </c>
      <c r="AF13" s="42" t="s">
        <v>35</v>
      </c>
      <c r="AG13" s="42" t="s">
        <v>36</v>
      </c>
      <c r="AH13" s="42" t="s">
        <v>28</v>
      </c>
      <c r="AI13" s="99">
        <f t="shared" si="2"/>
        <v>9</v>
      </c>
      <c r="AJ13" s="100">
        <f t="shared" si="3"/>
        <v>2</v>
      </c>
      <c r="AK13" s="101">
        <f t="shared" si="4"/>
        <v>5</v>
      </c>
      <c r="AL13" s="104" t="s">
        <v>48</v>
      </c>
      <c r="AM13" s="103"/>
      <c r="AN13" s="55">
        <f t="shared" si="15"/>
        <v>0</v>
      </c>
      <c r="AO13" s="55">
        <f t="shared" si="16"/>
        <v>9</v>
      </c>
      <c r="AP13" s="55">
        <f t="shared" si="17"/>
        <v>0</v>
      </c>
      <c r="AQ13" s="55">
        <f t="shared" si="18"/>
        <v>5</v>
      </c>
      <c r="AR13">
        <f t="shared" si="19"/>
        <v>2</v>
      </c>
      <c r="AS13" s="55">
        <f t="shared" ref="AS13:AS22" si="24">COUNTIF(D13:AL13,"2早")</f>
        <v>0</v>
      </c>
      <c r="AT13" s="55">
        <f t="shared" si="20"/>
        <v>0</v>
      </c>
      <c r="AU13" s="55">
        <f t="shared" si="21"/>
        <v>5</v>
      </c>
      <c r="AV13" s="55">
        <f t="shared" si="22"/>
        <v>3</v>
      </c>
      <c r="AW13" s="55">
        <f t="shared" si="2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48" t="s">
        <v>24</v>
      </c>
      <c r="E14" s="42" t="s">
        <v>34</v>
      </c>
      <c r="F14" s="29" t="s">
        <v>21</v>
      </c>
      <c r="G14" s="42" t="s">
        <v>21</v>
      </c>
      <c r="H14" s="42" t="s">
        <v>36</v>
      </c>
      <c r="I14" s="127" t="s">
        <v>28</v>
      </c>
      <c r="J14" s="127" t="s">
        <v>93</v>
      </c>
      <c r="K14" s="127" t="s">
        <v>21</v>
      </c>
      <c r="L14" s="42" t="s">
        <v>40</v>
      </c>
      <c r="M14" s="42" t="s">
        <v>24</v>
      </c>
      <c r="N14" s="42" t="s">
        <v>34</v>
      </c>
      <c r="O14" s="42" t="s">
        <v>21</v>
      </c>
      <c r="P14" s="42" t="s">
        <v>24</v>
      </c>
      <c r="Q14" s="42" t="s">
        <v>34</v>
      </c>
      <c r="R14" s="42" t="s">
        <v>21</v>
      </c>
      <c r="S14" s="42" t="s">
        <v>35</v>
      </c>
      <c r="T14" s="42" t="s">
        <v>36</v>
      </c>
      <c r="U14" s="42" t="s">
        <v>28</v>
      </c>
      <c r="V14" s="42" t="s">
        <v>34</v>
      </c>
      <c r="W14" s="42" t="s">
        <v>21</v>
      </c>
      <c r="X14" s="42" t="s">
        <v>35</v>
      </c>
      <c r="Y14" s="42" t="s">
        <v>41</v>
      </c>
      <c r="Z14" s="42" t="s">
        <v>21</v>
      </c>
      <c r="AA14" s="42" t="s">
        <v>36</v>
      </c>
      <c r="AB14" s="42" t="s">
        <v>40</v>
      </c>
      <c r="AC14" s="42" t="s">
        <v>24</v>
      </c>
      <c r="AD14" s="42" t="s">
        <v>34</v>
      </c>
      <c r="AE14" s="42" t="s">
        <v>21</v>
      </c>
      <c r="AF14" s="42" t="s">
        <v>36</v>
      </c>
      <c r="AG14" s="42" t="s">
        <v>21</v>
      </c>
      <c r="AH14" s="42" t="s">
        <v>40</v>
      </c>
      <c r="AI14" s="99">
        <f t="shared" si="2"/>
        <v>9</v>
      </c>
      <c r="AJ14" s="100">
        <f t="shared" si="3"/>
        <v>2</v>
      </c>
      <c r="AK14" s="101">
        <f t="shared" si="4"/>
        <v>6</v>
      </c>
      <c r="AL14" s="104" t="s">
        <v>48</v>
      </c>
      <c r="AM14" s="103"/>
      <c r="AN14" s="55">
        <f t="shared" si="15"/>
        <v>0</v>
      </c>
      <c r="AO14" s="55">
        <f t="shared" si="16"/>
        <v>9</v>
      </c>
      <c r="AP14" s="55">
        <f t="shared" si="17"/>
        <v>4</v>
      </c>
      <c r="AQ14" s="55">
        <f t="shared" si="18"/>
        <v>2</v>
      </c>
      <c r="AR14">
        <f t="shared" si="19"/>
        <v>2</v>
      </c>
      <c r="AS14" s="55">
        <f t="shared" si="24"/>
        <v>3</v>
      </c>
      <c r="AT14" s="55">
        <f t="shared" si="20"/>
        <v>0</v>
      </c>
      <c r="AU14" s="55">
        <f t="shared" si="21"/>
        <v>1</v>
      </c>
      <c r="AV14" s="55">
        <f t="shared" si="22"/>
        <v>4</v>
      </c>
      <c r="AW14" s="55">
        <f t="shared" si="2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148" t="s">
        <v>40</v>
      </c>
      <c r="E15" s="42" t="s">
        <v>42</v>
      </c>
      <c r="F15" s="42" t="s">
        <v>21</v>
      </c>
      <c r="G15" s="42" t="s">
        <v>28</v>
      </c>
      <c r="H15" s="42" t="s">
        <v>34</v>
      </c>
      <c r="I15" s="29" t="s">
        <v>21</v>
      </c>
      <c r="J15" s="42" t="s">
        <v>21</v>
      </c>
      <c r="K15" s="148" t="s">
        <v>36</v>
      </c>
      <c r="L15" s="29" t="s">
        <v>21</v>
      </c>
      <c r="M15" s="42" t="s">
        <v>41</v>
      </c>
      <c r="N15" s="42" t="s">
        <v>36</v>
      </c>
      <c r="O15" s="42" t="s">
        <v>36</v>
      </c>
      <c r="P15" s="42" t="s">
        <v>36</v>
      </c>
      <c r="Q15" s="42" t="s">
        <v>21</v>
      </c>
      <c r="R15" s="42" t="s">
        <v>41</v>
      </c>
      <c r="S15" s="42" t="s">
        <v>40</v>
      </c>
      <c r="T15" s="42" t="s">
        <v>24</v>
      </c>
      <c r="U15" s="42" t="s">
        <v>34</v>
      </c>
      <c r="V15" s="29" t="s">
        <v>21</v>
      </c>
      <c r="W15" s="42" t="s">
        <v>42</v>
      </c>
      <c r="X15" s="42" t="s">
        <v>41</v>
      </c>
      <c r="Y15" s="42" t="s">
        <v>21</v>
      </c>
      <c r="Z15" s="42" t="s">
        <v>42</v>
      </c>
      <c r="AA15" s="42" t="s">
        <v>24</v>
      </c>
      <c r="AB15" s="42" t="s">
        <v>34</v>
      </c>
      <c r="AC15" s="42" t="s">
        <v>21</v>
      </c>
      <c r="AD15" s="42" t="s">
        <v>36</v>
      </c>
      <c r="AE15" s="42" t="s">
        <v>28</v>
      </c>
      <c r="AF15" s="42" t="s">
        <v>34</v>
      </c>
      <c r="AG15" s="42" t="s">
        <v>21</v>
      </c>
      <c r="AH15" s="42" t="s">
        <v>41</v>
      </c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15"/>
        <v>0</v>
      </c>
      <c r="AO15" s="55">
        <f t="shared" si="16"/>
        <v>9</v>
      </c>
      <c r="AP15" s="55">
        <f t="shared" si="17"/>
        <v>2</v>
      </c>
      <c r="AQ15" s="55">
        <f t="shared" si="18"/>
        <v>2</v>
      </c>
      <c r="AR15">
        <f t="shared" si="19"/>
        <v>0</v>
      </c>
      <c r="AS15" s="55">
        <f t="shared" si="24"/>
        <v>2</v>
      </c>
      <c r="AT15" s="55">
        <f t="shared" si="20"/>
        <v>3</v>
      </c>
      <c r="AU15" s="55">
        <f t="shared" si="21"/>
        <v>4</v>
      </c>
      <c r="AV15" s="55">
        <f t="shared" si="22"/>
        <v>5</v>
      </c>
      <c r="AW15" s="55">
        <f t="shared" si="2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148" t="s">
        <v>28</v>
      </c>
      <c r="E16" s="42" t="s">
        <v>34</v>
      </c>
      <c r="F16" s="29" t="s">
        <v>21</v>
      </c>
      <c r="G16" s="29" t="s">
        <v>21</v>
      </c>
      <c r="H16" s="42" t="s">
        <v>40</v>
      </c>
      <c r="I16" s="127" t="s">
        <v>21</v>
      </c>
      <c r="J16" s="127" t="s">
        <v>170</v>
      </c>
      <c r="K16" s="127" t="s">
        <v>93</v>
      </c>
      <c r="L16" s="42" t="s">
        <v>21</v>
      </c>
      <c r="M16" s="42" t="s">
        <v>35</v>
      </c>
      <c r="N16" s="42" t="s">
        <v>28</v>
      </c>
      <c r="O16" s="42" t="s">
        <v>34</v>
      </c>
      <c r="P16" s="42" t="s">
        <v>21</v>
      </c>
      <c r="Q16" s="42" t="s">
        <v>42</v>
      </c>
      <c r="R16" s="42" t="s">
        <v>24</v>
      </c>
      <c r="S16" s="42" t="s">
        <v>34</v>
      </c>
      <c r="T16" s="42" t="s">
        <v>21</v>
      </c>
      <c r="U16" s="42" t="s">
        <v>42</v>
      </c>
      <c r="V16" s="42" t="s">
        <v>41</v>
      </c>
      <c r="W16" s="42" t="s">
        <v>28</v>
      </c>
      <c r="X16" s="42" t="s">
        <v>34</v>
      </c>
      <c r="Y16" s="42" t="s">
        <v>21</v>
      </c>
      <c r="Z16" s="42" t="s">
        <v>40</v>
      </c>
      <c r="AA16" s="42" t="s">
        <v>42</v>
      </c>
      <c r="AB16" s="42" t="s">
        <v>24</v>
      </c>
      <c r="AC16" s="42" t="s">
        <v>34</v>
      </c>
      <c r="AD16" s="42" t="s">
        <v>21</v>
      </c>
      <c r="AE16" s="42" t="s">
        <v>36</v>
      </c>
      <c r="AF16" s="42" t="s">
        <v>21</v>
      </c>
      <c r="AG16" s="42" t="s">
        <v>41</v>
      </c>
      <c r="AH16" s="42" t="s">
        <v>35</v>
      </c>
      <c r="AI16" s="99">
        <f t="shared" si="2"/>
        <v>9</v>
      </c>
      <c r="AJ16" s="100">
        <f t="shared" si="3"/>
        <v>2</v>
      </c>
      <c r="AK16" s="101">
        <f t="shared" si="4"/>
        <v>5</v>
      </c>
      <c r="AL16" s="104" t="s">
        <v>51</v>
      </c>
      <c r="AM16" s="103"/>
      <c r="AN16" s="55">
        <f t="shared" si="15"/>
        <v>0</v>
      </c>
      <c r="AO16" s="55">
        <f t="shared" si="16"/>
        <v>9</v>
      </c>
      <c r="AP16" s="55">
        <f t="shared" si="17"/>
        <v>2</v>
      </c>
      <c r="AQ16" s="55">
        <f t="shared" si="18"/>
        <v>3</v>
      </c>
      <c r="AR16">
        <f t="shared" si="19"/>
        <v>2</v>
      </c>
      <c r="AS16" s="55">
        <f t="shared" si="24"/>
        <v>2</v>
      </c>
      <c r="AT16" s="55">
        <f t="shared" si="20"/>
        <v>3</v>
      </c>
      <c r="AU16" s="55">
        <f t="shared" si="21"/>
        <v>2</v>
      </c>
      <c r="AV16" s="55">
        <f t="shared" si="22"/>
        <v>1</v>
      </c>
      <c r="AW16" s="55">
        <f t="shared" si="2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148" t="s">
        <v>36</v>
      </c>
      <c r="E17" s="42" t="s">
        <v>41</v>
      </c>
      <c r="F17" s="42" t="s">
        <v>28</v>
      </c>
      <c r="G17" s="42" t="s">
        <v>34</v>
      </c>
      <c r="H17" s="29" t="s">
        <v>21</v>
      </c>
      <c r="I17" s="127" t="s">
        <v>42</v>
      </c>
      <c r="J17" s="42" t="s">
        <v>36</v>
      </c>
      <c r="K17" s="148" t="s">
        <v>21</v>
      </c>
      <c r="L17" s="42" t="s">
        <v>28</v>
      </c>
      <c r="M17" s="42" t="s">
        <v>34</v>
      </c>
      <c r="N17" s="42" t="s">
        <v>21</v>
      </c>
      <c r="O17" s="42" t="s">
        <v>40</v>
      </c>
      <c r="P17" s="42" t="s">
        <v>21</v>
      </c>
      <c r="Q17" s="42" t="s">
        <v>41</v>
      </c>
      <c r="R17" s="42" t="s">
        <v>40</v>
      </c>
      <c r="S17" s="42" t="s">
        <v>24</v>
      </c>
      <c r="T17" s="42" t="s">
        <v>34</v>
      </c>
      <c r="U17" s="29" t="s">
        <v>21</v>
      </c>
      <c r="V17" s="42" t="s">
        <v>36</v>
      </c>
      <c r="W17" s="42" t="s">
        <v>40</v>
      </c>
      <c r="X17" s="42" t="s">
        <v>24</v>
      </c>
      <c r="Y17" s="42" t="s">
        <v>34</v>
      </c>
      <c r="Z17" s="42" t="s">
        <v>21</v>
      </c>
      <c r="AA17" s="42" t="s">
        <v>35</v>
      </c>
      <c r="AB17" s="29" t="s">
        <v>21</v>
      </c>
      <c r="AC17" s="42" t="s">
        <v>40</v>
      </c>
      <c r="AD17" s="42" t="s">
        <v>41</v>
      </c>
      <c r="AE17" s="42" t="s">
        <v>21</v>
      </c>
      <c r="AF17" s="42" t="s">
        <v>28</v>
      </c>
      <c r="AG17" s="42" t="s">
        <v>34</v>
      </c>
      <c r="AH17" s="42" t="s">
        <v>21</v>
      </c>
      <c r="AI17" s="99">
        <f t="shared" si="2"/>
        <v>9</v>
      </c>
      <c r="AJ17" s="100">
        <f t="shared" si="3"/>
        <v>1</v>
      </c>
      <c r="AK17" s="101">
        <f t="shared" si="4"/>
        <v>5</v>
      </c>
      <c r="AL17" s="104" t="s">
        <v>48</v>
      </c>
      <c r="AM17" s="103"/>
      <c r="AN17" s="55">
        <f t="shared" si="15"/>
        <v>0</v>
      </c>
      <c r="AO17" s="55">
        <f t="shared" si="16"/>
        <v>9</v>
      </c>
      <c r="AP17" s="55">
        <f t="shared" si="17"/>
        <v>2</v>
      </c>
      <c r="AQ17" s="55">
        <f t="shared" si="18"/>
        <v>3</v>
      </c>
      <c r="AR17">
        <f t="shared" si="19"/>
        <v>1</v>
      </c>
      <c r="AS17" s="55">
        <f t="shared" si="24"/>
        <v>4</v>
      </c>
      <c r="AT17" s="55">
        <f t="shared" si="20"/>
        <v>1</v>
      </c>
      <c r="AU17" s="55">
        <f t="shared" si="21"/>
        <v>3</v>
      </c>
      <c r="AV17" s="55">
        <f t="shared" si="22"/>
        <v>3</v>
      </c>
      <c r="AW17" s="55">
        <f t="shared" si="2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149" t="s">
        <v>21</v>
      </c>
      <c r="E18" s="29" t="s">
        <v>21</v>
      </c>
      <c r="F18" s="42" t="s">
        <v>41</v>
      </c>
      <c r="G18" s="42" t="s">
        <v>40</v>
      </c>
      <c r="H18" s="42" t="s">
        <v>24</v>
      </c>
      <c r="I18" s="42" t="s">
        <v>34</v>
      </c>
      <c r="J18" s="29" t="s">
        <v>21</v>
      </c>
      <c r="K18" s="148" t="s">
        <v>42</v>
      </c>
      <c r="L18" s="42" t="s">
        <v>36</v>
      </c>
      <c r="M18" s="42" t="s">
        <v>40</v>
      </c>
      <c r="N18" s="42" t="s">
        <v>24</v>
      </c>
      <c r="O18" s="42" t="s">
        <v>34</v>
      </c>
      <c r="P18" s="29" t="s">
        <v>21</v>
      </c>
      <c r="Q18" s="29" t="s">
        <v>21</v>
      </c>
      <c r="R18" s="42" t="s">
        <v>36</v>
      </c>
      <c r="S18" s="42" t="s">
        <v>28</v>
      </c>
      <c r="T18" s="42" t="s">
        <v>34</v>
      </c>
      <c r="U18" s="42" t="s">
        <v>21</v>
      </c>
      <c r="V18" s="42" t="s">
        <v>42</v>
      </c>
      <c r="W18" s="42" t="s">
        <v>41</v>
      </c>
      <c r="X18" s="42" t="s">
        <v>40</v>
      </c>
      <c r="Y18" s="42" t="s">
        <v>21</v>
      </c>
      <c r="Z18" s="42" t="s">
        <v>36</v>
      </c>
      <c r="AA18" s="42" t="s">
        <v>28</v>
      </c>
      <c r="AB18" s="42" t="s">
        <v>34</v>
      </c>
      <c r="AC18" s="29" t="s">
        <v>21</v>
      </c>
      <c r="AD18" s="29" t="s">
        <v>21</v>
      </c>
      <c r="AE18" s="42" t="s">
        <v>40</v>
      </c>
      <c r="AF18" s="42" t="s">
        <v>40</v>
      </c>
      <c r="AG18" s="42" t="s">
        <v>24</v>
      </c>
      <c r="AH18" s="42" t="s">
        <v>34</v>
      </c>
      <c r="AI18" s="99">
        <f t="shared" si="2"/>
        <v>9</v>
      </c>
      <c r="AJ18" s="100">
        <f t="shared" si="3"/>
        <v>0</v>
      </c>
      <c r="AK18" s="101">
        <f t="shared" si="4"/>
        <v>5</v>
      </c>
      <c r="AL18" s="104" t="s">
        <v>48</v>
      </c>
      <c r="AM18" s="98"/>
      <c r="AN18" s="55">
        <f t="shared" si="15"/>
        <v>0</v>
      </c>
      <c r="AO18" s="55">
        <f t="shared" si="16"/>
        <v>9</v>
      </c>
      <c r="AP18" s="55">
        <f t="shared" si="17"/>
        <v>3</v>
      </c>
      <c r="AQ18" s="55">
        <f t="shared" si="18"/>
        <v>2</v>
      </c>
      <c r="AR18">
        <f t="shared" si="19"/>
        <v>0</v>
      </c>
      <c r="AS18" s="55">
        <f t="shared" si="24"/>
        <v>5</v>
      </c>
      <c r="AT18" s="55">
        <f t="shared" si="20"/>
        <v>2</v>
      </c>
      <c r="AU18" s="55">
        <f t="shared" si="21"/>
        <v>2</v>
      </c>
      <c r="AV18" s="55">
        <f t="shared" si="22"/>
        <v>3</v>
      </c>
      <c r="AW18" s="55">
        <f t="shared" si="2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49" t="s">
        <v>21</v>
      </c>
      <c r="E19" s="42" t="s">
        <v>24</v>
      </c>
      <c r="F19" s="42" t="s">
        <v>34</v>
      </c>
      <c r="G19" s="42" t="s">
        <v>21</v>
      </c>
      <c r="H19" s="42" t="s">
        <v>42</v>
      </c>
      <c r="I19" s="42" t="s">
        <v>41</v>
      </c>
      <c r="J19" s="42" t="s">
        <v>41</v>
      </c>
      <c r="K19" s="148" t="s">
        <v>24</v>
      </c>
      <c r="L19" s="42" t="s">
        <v>34</v>
      </c>
      <c r="M19" s="42" t="s">
        <v>21</v>
      </c>
      <c r="N19" s="29" t="s">
        <v>21</v>
      </c>
      <c r="O19" s="42" t="s">
        <v>21</v>
      </c>
      <c r="P19" s="42" t="s">
        <v>41</v>
      </c>
      <c r="Q19" s="42" t="s">
        <v>28</v>
      </c>
      <c r="R19" s="42" t="s">
        <v>34</v>
      </c>
      <c r="S19" s="42" t="s">
        <v>21</v>
      </c>
      <c r="T19" s="42" t="s">
        <v>41</v>
      </c>
      <c r="U19" s="42" t="s">
        <v>24</v>
      </c>
      <c r="V19" s="42" t="s">
        <v>34</v>
      </c>
      <c r="W19" s="42" t="s">
        <v>21</v>
      </c>
      <c r="X19" s="42" t="s">
        <v>36</v>
      </c>
      <c r="Y19" s="42" t="s">
        <v>40</v>
      </c>
      <c r="Z19" s="42" t="s">
        <v>41</v>
      </c>
      <c r="AA19" s="42" t="s">
        <v>21</v>
      </c>
      <c r="AB19" s="42" t="s">
        <v>41</v>
      </c>
      <c r="AC19" s="42" t="s">
        <v>28</v>
      </c>
      <c r="AD19" s="42" t="s">
        <v>34</v>
      </c>
      <c r="AE19" s="42" t="s">
        <v>21</v>
      </c>
      <c r="AF19" s="42" t="s">
        <v>41</v>
      </c>
      <c r="AG19" s="42" t="s">
        <v>42</v>
      </c>
      <c r="AH19" s="42" t="s">
        <v>24</v>
      </c>
      <c r="AI19" s="99">
        <f t="shared" si="2"/>
        <v>9</v>
      </c>
      <c r="AJ19" s="100">
        <f t="shared" si="3"/>
        <v>0</v>
      </c>
      <c r="AK19" s="101">
        <f t="shared" si="4"/>
        <v>6</v>
      </c>
      <c r="AL19" s="104" t="s">
        <v>48</v>
      </c>
      <c r="AN19" s="55">
        <f t="shared" si="15"/>
        <v>0</v>
      </c>
      <c r="AO19" s="55">
        <f t="shared" si="16"/>
        <v>9</v>
      </c>
      <c r="AP19" s="55">
        <f t="shared" si="17"/>
        <v>4</v>
      </c>
      <c r="AQ19" s="55">
        <f t="shared" si="18"/>
        <v>2</v>
      </c>
      <c r="AR19">
        <f t="shared" si="19"/>
        <v>0</v>
      </c>
      <c r="AS19" s="55">
        <f t="shared" si="24"/>
        <v>1</v>
      </c>
      <c r="AT19" s="55">
        <f t="shared" si="20"/>
        <v>2</v>
      </c>
      <c r="AU19" s="55">
        <f t="shared" si="21"/>
        <v>7</v>
      </c>
      <c r="AV19" s="55">
        <f t="shared" si="22"/>
        <v>1</v>
      </c>
      <c r="AW19" s="55">
        <f t="shared" si="2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148" t="s">
        <v>41</v>
      </c>
      <c r="E20" s="42" t="s">
        <v>40</v>
      </c>
      <c r="F20" s="42" t="s">
        <v>24</v>
      </c>
      <c r="G20" s="42" t="s">
        <v>34</v>
      </c>
      <c r="H20" s="42" t="s">
        <v>21</v>
      </c>
      <c r="I20" s="42" t="s">
        <v>21</v>
      </c>
      <c r="J20" s="42" t="s">
        <v>28</v>
      </c>
      <c r="K20" s="148" t="s">
        <v>34</v>
      </c>
      <c r="L20" s="42" t="s">
        <v>21</v>
      </c>
      <c r="M20" s="42" t="s">
        <v>36</v>
      </c>
      <c r="N20" s="42" t="s">
        <v>40</v>
      </c>
      <c r="O20" s="42" t="s">
        <v>24</v>
      </c>
      <c r="P20" s="42" t="s">
        <v>34</v>
      </c>
      <c r="Q20" s="29" t="s">
        <v>21</v>
      </c>
      <c r="R20" s="29" t="s">
        <v>21</v>
      </c>
      <c r="S20" s="42" t="s">
        <v>36</v>
      </c>
      <c r="T20" s="42" t="s">
        <v>35</v>
      </c>
      <c r="U20" s="42" t="s">
        <v>41</v>
      </c>
      <c r="V20" s="42" t="s">
        <v>28</v>
      </c>
      <c r="W20" s="42" t="s">
        <v>34</v>
      </c>
      <c r="X20" s="42" t="s">
        <v>21</v>
      </c>
      <c r="Y20" s="42" t="s">
        <v>36</v>
      </c>
      <c r="Z20" s="42" t="s">
        <v>28</v>
      </c>
      <c r="AA20" s="42" t="s">
        <v>34</v>
      </c>
      <c r="AB20" s="42" t="s">
        <v>21</v>
      </c>
      <c r="AC20" s="42" t="s">
        <v>36</v>
      </c>
      <c r="AD20" s="42" t="s">
        <v>42</v>
      </c>
      <c r="AE20" s="42" t="s">
        <v>24</v>
      </c>
      <c r="AF20" s="42" t="s">
        <v>34</v>
      </c>
      <c r="AG20" s="42" t="s">
        <v>21</v>
      </c>
      <c r="AH20" s="42" t="s">
        <v>21</v>
      </c>
      <c r="AI20" s="99">
        <f t="shared" si="2"/>
        <v>9</v>
      </c>
      <c r="AJ20" s="100">
        <f t="shared" si="3"/>
        <v>1</v>
      </c>
      <c r="AK20" s="101">
        <f t="shared" si="4"/>
        <v>6</v>
      </c>
      <c r="AL20" s="104" t="s">
        <v>48</v>
      </c>
      <c r="AM20" s="98"/>
      <c r="AN20" s="55">
        <f t="shared" si="15"/>
        <v>0</v>
      </c>
      <c r="AO20" s="55">
        <f t="shared" si="16"/>
        <v>9</v>
      </c>
      <c r="AP20" s="55">
        <f t="shared" si="17"/>
        <v>3</v>
      </c>
      <c r="AQ20" s="55">
        <f t="shared" si="18"/>
        <v>3</v>
      </c>
      <c r="AR20">
        <f t="shared" si="19"/>
        <v>1</v>
      </c>
      <c r="AS20" s="55">
        <f t="shared" si="24"/>
        <v>2</v>
      </c>
      <c r="AT20" s="55">
        <f t="shared" si="20"/>
        <v>1</v>
      </c>
      <c r="AU20" s="55">
        <f t="shared" si="21"/>
        <v>2</v>
      </c>
      <c r="AV20" s="55">
        <f t="shared" si="22"/>
        <v>4</v>
      </c>
      <c r="AW20" s="55">
        <f t="shared" si="23"/>
        <v>0</v>
      </c>
    </row>
    <row r="21" spans="1:49" ht="16" customHeight="1">
      <c r="A21" s="36" t="s">
        <v>46</v>
      </c>
      <c r="B21" s="37" t="s">
        <v>32</v>
      </c>
      <c r="C21" s="39" t="s">
        <v>222</v>
      </c>
      <c r="D21" s="148" t="s">
        <v>42</v>
      </c>
      <c r="E21" s="29" t="s">
        <v>21</v>
      </c>
      <c r="F21" s="42" t="s">
        <v>40</v>
      </c>
      <c r="G21" s="42" t="s">
        <v>42</v>
      </c>
      <c r="H21" s="42" t="s">
        <v>21</v>
      </c>
      <c r="I21" s="42" t="s">
        <v>40</v>
      </c>
      <c r="J21" s="42" t="s">
        <v>42</v>
      </c>
      <c r="K21" s="148" t="s">
        <v>21</v>
      </c>
      <c r="L21" s="42" t="s">
        <v>42</v>
      </c>
      <c r="M21" s="42" t="s">
        <v>42</v>
      </c>
      <c r="N21" s="42" t="s">
        <v>42</v>
      </c>
      <c r="O21" s="42" t="s">
        <v>21</v>
      </c>
      <c r="P21" s="42" t="s">
        <v>40</v>
      </c>
      <c r="Q21" s="42" t="s">
        <v>40</v>
      </c>
      <c r="R21" s="42" t="s">
        <v>42</v>
      </c>
      <c r="S21" s="42" t="s">
        <v>21</v>
      </c>
      <c r="T21" s="42" t="s">
        <v>40</v>
      </c>
      <c r="U21" s="42" t="s">
        <v>40</v>
      </c>
      <c r="V21" s="42" t="s">
        <v>40</v>
      </c>
      <c r="W21" s="42" t="s">
        <v>21</v>
      </c>
      <c r="X21" s="42" t="s">
        <v>42</v>
      </c>
      <c r="Y21" s="42" t="s">
        <v>42</v>
      </c>
      <c r="Z21" s="42" t="s">
        <v>21</v>
      </c>
      <c r="AA21" s="42" t="s">
        <v>40</v>
      </c>
      <c r="AB21" s="42" t="s">
        <v>42</v>
      </c>
      <c r="AC21" s="29" t="s">
        <v>21</v>
      </c>
      <c r="AD21" s="29" t="s">
        <v>21</v>
      </c>
      <c r="AE21" s="42" t="s">
        <v>42</v>
      </c>
      <c r="AF21" s="42" t="s">
        <v>42</v>
      </c>
      <c r="AG21" s="42" t="s">
        <v>40</v>
      </c>
      <c r="AH21" s="42" t="s">
        <v>42</v>
      </c>
      <c r="AI21" s="99">
        <f t="shared" si="2"/>
        <v>9</v>
      </c>
      <c r="AJ21" s="100">
        <f t="shared" si="3"/>
        <v>0</v>
      </c>
      <c r="AK21" s="101"/>
      <c r="AL21" s="104" t="s">
        <v>223</v>
      </c>
      <c r="AM21" s="98"/>
      <c r="AN21" s="55">
        <f t="shared" si="15"/>
        <v>0</v>
      </c>
      <c r="AO21" s="55">
        <f t="shared" si="16"/>
        <v>9</v>
      </c>
      <c r="AP21" s="55">
        <f t="shared" si="17"/>
        <v>0</v>
      </c>
      <c r="AQ21" s="55">
        <f t="shared" si="18"/>
        <v>0</v>
      </c>
      <c r="AR21">
        <f t="shared" si="19"/>
        <v>0</v>
      </c>
      <c r="AS21" s="55">
        <f t="shared" si="24"/>
        <v>9</v>
      </c>
      <c r="AT21" s="55">
        <f t="shared" si="20"/>
        <v>13</v>
      </c>
      <c r="AU21" s="55">
        <f t="shared" si="21"/>
        <v>0</v>
      </c>
      <c r="AV21" s="55">
        <f t="shared" si="22"/>
        <v>0</v>
      </c>
      <c r="AW21" s="55">
        <f t="shared" si="23"/>
        <v>0</v>
      </c>
    </row>
    <row r="22" spans="1:49" ht="16" customHeight="1">
      <c r="A22" s="36" t="s">
        <v>46</v>
      </c>
      <c r="B22" s="40" t="s">
        <v>44</v>
      </c>
      <c r="C22" s="39" t="s">
        <v>236</v>
      </c>
      <c r="D22" s="151" t="s">
        <v>37</v>
      </c>
      <c r="E22" s="151" t="s">
        <v>37</v>
      </c>
      <c r="F22" s="151" t="s">
        <v>37</v>
      </c>
      <c r="G22" s="42" t="s">
        <v>21</v>
      </c>
      <c r="H22" s="42" t="s">
        <v>37</v>
      </c>
      <c r="I22" s="42" t="s">
        <v>37</v>
      </c>
      <c r="J22" s="42" t="s">
        <v>37</v>
      </c>
      <c r="K22" s="148" t="s">
        <v>21</v>
      </c>
      <c r="L22" s="42" t="s">
        <v>21</v>
      </c>
      <c r="M22" s="151" t="s">
        <v>37</v>
      </c>
      <c r="N22" s="42" t="s">
        <v>37</v>
      </c>
      <c r="O22" s="151" t="s">
        <v>37</v>
      </c>
      <c r="P22" s="42" t="s">
        <v>21</v>
      </c>
      <c r="Q22" s="42" t="s">
        <v>37</v>
      </c>
      <c r="R22" s="151" t="s">
        <v>37</v>
      </c>
      <c r="S22" s="42" t="s">
        <v>37</v>
      </c>
      <c r="T22" s="42" t="s">
        <v>21</v>
      </c>
      <c r="U22" s="151" t="s">
        <v>37</v>
      </c>
      <c r="V22" s="42" t="s">
        <v>21</v>
      </c>
      <c r="W22" s="42" t="s">
        <v>37</v>
      </c>
      <c r="X22" s="42" t="s">
        <v>37</v>
      </c>
      <c r="Y22" s="42" t="s">
        <v>21</v>
      </c>
      <c r="Z22" s="151" t="s">
        <v>37</v>
      </c>
      <c r="AA22" s="151" t="s">
        <v>37</v>
      </c>
      <c r="AB22" s="42" t="s">
        <v>21</v>
      </c>
      <c r="AC22" s="151" t="s">
        <v>37</v>
      </c>
      <c r="AD22" s="42" t="s">
        <v>21</v>
      </c>
      <c r="AE22" s="42" t="s">
        <v>37</v>
      </c>
      <c r="AF22" s="151" t="s">
        <v>37</v>
      </c>
      <c r="AG22" s="151" t="s">
        <v>37</v>
      </c>
      <c r="AH22" s="151" t="s">
        <v>37</v>
      </c>
      <c r="AI22" s="99">
        <f t="shared" si="2"/>
        <v>9</v>
      </c>
      <c r="AJ22" s="100"/>
      <c r="AK22" s="101"/>
      <c r="AL22" s="104" t="s">
        <v>223</v>
      </c>
      <c r="AM22" s="98"/>
      <c r="AN22" s="55">
        <f t="shared" si="15"/>
        <v>22</v>
      </c>
      <c r="AO22" s="55">
        <f t="shared" si="16"/>
        <v>9</v>
      </c>
      <c r="AP22" s="55">
        <f t="shared" si="17"/>
        <v>0</v>
      </c>
      <c r="AQ22" s="55">
        <f t="shared" si="18"/>
        <v>0</v>
      </c>
      <c r="AR22">
        <f t="shared" si="19"/>
        <v>0</v>
      </c>
      <c r="AS22" s="55">
        <f t="shared" si="24"/>
        <v>0</v>
      </c>
      <c r="AT22" s="55">
        <f t="shared" si="20"/>
        <v>0</v>
      </c>
      <c r="AU22" s="55">
        <f t="shared" si="21"/>
        <v>0</v>
      </c>
      <c r="AV22" s="55">
        <f t="shared" si="22"/>
        <v>0</v>
      </c>
      <c r="AW22" s="55">
        <f t="shared" si="23"/>
        <v>0</v>
      </c>
    </row>
    <row r="23" spans="1:49" ht="16" customHeight="1">
      <c r="A23" s="36"/>
      <c r="B23" s="37"/>
      <c r="C23" s="39"/>
      <c r="D23" s="148"/>
      <c r="E23" s="42"/>
      <c r="F23" s="42"/>
      <c r="G23" s="42"/>
      <c r="H23" s="42"/>
      <c r="I23" s="42"/>
      <c r="J23" s="42"/>
      <c r="K23" s="148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 t="s">
        <v>31</v>
      </c>
      <c r="B24" s="37" t="s">
        <v>210</v>
      </c>
      <c r="C24" s="39" t="s">
        <v>78</v>
      </c>
      <c r="D24" s="148"/>
      <c r="E24" s="42"/>
      <c r="F24" s="42"/>
      <c r="G24" s="42"/>
      <c r="H24" s="42"/>
      <c r="I24" s="42"/>
      <c r="J24" s="42"/>
      <c r="K24" s="148"/>
      <c r="L24" s="42" t="s">
        <v>24</v>
      </c>
      <c r="M24" s="42" t="s">
        <v>34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 t="s">
        <v>24</v>
      </c>
      <c r="Z24" s="42" t="s">
        <v>34</v>
      </c>
      <c r="AA24" s="42"/>
      <c r="AB24" s="42"/>
      <c r="AC24" s="42"/>
      <c r="AD24" s="42" t="s">
        <v>24</v>
      </c>
      <c r="AE24" s="42" t="s">
        <v>34</v>
      </c>
      <c r="AF24" s="42"/>
      <c r="AG24" s="42"/>
      <c r="AH24" s="42"/>
      <c r="AI24" s="99">
        <f>SUM(AO24)</f>
        <v>0</v>
      </c>
      <c r="AJ24" s="100">
        <f t="shared" ref="AJ24:AJ26" si="25">COUNTIF(D24:AH24,"有")</f>
        <v>0</v>
      </c>
      <c r="AK24" s="101">
        <f>SUM(AP24:AQ24)</f>
        <v>3</v>
      </c>
      <c r="AL24" s="104" t="s">
        <v>38</v>
      </c>
      <c r="AM24" s="98"/>
      <c r="AN24" s="55"/>
      <c r="AO24" s="55">
        <f t="shared" ref="AO24:AO30" si="26">COUNTIF(D24:AH24,"ヤ")</f>
        <v>0</v>
      </c>
      <c r="AP24" s="55">
        <f t="shared" ref="AP24:AP30" si="27">COUNTIF(D24:AH24,"2－")</f>
        <v>3</v>
      </c>
      <c r="AQ24" s="55">
        <f t="shared" ref="AQ24:AQ30" si="28">COUNTIF(D24:AH24,"3－")</f>
        <v>0</v>
      </c>
      <c r="AR24">
        <f t="shared" ref="AR24:AR30" si="29">COUNTIF(E24:AI24,"有")</f>
        <v>0</v>
      </c>
      <c r="AS24" s="55">
        <f>COUNTIF(D24:AL24,"2早")</f>
        <v>0</v>
      </c>
      <c r="AT24" s="55">
        <f>COUNTIF(B24:AL24,"2オ")</f>
        <v>0</v>
      </c>
      <c r="AU24" s="55">
        <f>COUNTIF(D24:AM24,"3早")</f>
        <v>0</v>
      </c>
      <c r="AV24" s="55">
        <f>COUNTIF(D24:AN24,"3オ")</f>
        <v>0</v>
      </c>
      <c r="AW24" s="55">
        <f>COUNTIF(F24:AP24,"10:00")</f>
        <v>0</v>
      </c>
    </row>
    <row r="25" spans="1:49" ht="16" customHeight="1">
      <c r="A25" s="36"/>
      <c r="B25" s="37"/>
      <c r="C25" s="39"/>
      <c r="D25" s="148"/>
      <c r="E25" s="42"/>
      <c r="F25" s="42"/>
      <c r="G25" s="42"/>
      <c r="H25" s="42"/>
      <c r="I25" s="42"/>
      <c r="J25" s="42"/>
      <c r="K25" s="148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99">
        <f>SUM(AO25)</f>
        <v>0</v>
      </c>
      <c r="AJ25" s="100">
        <f t="shared" si="25"/>
        <v>0</v>
      </c>
      <c r="AK25" s="101">
        <f>SUM(AP25:AQ25)</f>
        <v>0</v>
      </c>
      <c r="AL25" s="104"/>
      <c r="AM25" s="98"/>
      <c r="AN25" s="55">
        <f>COUNTIF(D25:AH25,"日")</f>
        <v>0</v>
      </c>
      <c r="AO25" s="55">
        <f t="shared" si="26"/>
        <v>0</v>
      </c>
      <c r="AP25" s="55">
        <f t="shared" si="27"/>
        <v>0</v>
      </c>
      <c r="AQ25" s="55">
        <f t="shared" si="28"/>
        <v>0</v>
      </c>
      <c r="AR25">
        <f t="shared" si="29"/>
        <v>0</v>
      </c>
      <c r="AS25" s="55">
        <f>COUNTIF(D25:AL25,"2早")</f>
        <v>0</v>
      </c>
      <c r="AT25" s="55">
        <f>COUNTIF(B25:AL25,"2オ")</f>
        <v>0</v>
      </c>
      <c r="AU25" s="55">
        <f>COUNTIF(D25:AM25,"3早")</f>
        <v>0</v>
      </c>
      <c r="AV25" s="55">
        <f>COUNTIF(D25:AN25,"3オ")</f>
        <v>0</v>
      </c>
      <c r="AW25" s="55">
        <f>COUNTIF(F25:AP25,"10:00")</f>
        <v>0</v>
      </c>
    </row>
    <row r="26" spans="1:49" ht="16" customHeight="1">
      <c r="A26" s="19" t="s">
        <v>31</v>
      </c>
      <c r="B26" s="20" t="s">
        <v>32</v>
      </c>
      <c r="C26" s="21" t="s">
        <v>195</v>
      </c>
      <c r="D26" s="44" t="s">
        <v>211</v>
      </c>
      <c r="E26" s="42"/>
      <c r="F26" s="42"/>
      <c r="G26" s="42"/>
      <c r="H26" s="42"/>
      <c r="I26" s="42"/>
      <c r="J26" s="42"/>
      <c r="K26" s="148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99">
        <f>SUM(AO28)</f>
        <v>0</v>
      </c>
      <c r="AJ26" s="100">
        <f t="shared" si="25"/>
        <v>0</v>
      </c>
      <c r="AK26" s="101">
        <f>SUM(AP28:AQ28)</f>
        <v>0</v>
      </c>
      <c r="AL26" s="105" t="s">
        <v>38</v>
      </c>
      <c r="AM26" s="98"/>
      <c r="AN26" s="55"/>
      <c r="AO26" s="55">
        <f t="shared" si="26"/>
        <v>0</v>
      </c>
      <c r="AP26" s="55">
        <f t="shared" si="27"/>
        <v>0</v>
      </c>
      <c r="AQ26" s="55">
        <f t="shared" si="28"/>
        <v>0</v>
      </c>
      <c r="AR26">
        <f t="shared" si="29"/>
        <v>0</v>
      </c>
    </row>
    <row r="27" spans="1:49" ht="16" customHeight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64"/>
      <c r="K27" s="65"/>
      <c r="L27" s="66"/>
      <c r="M27" s="46"/>
      <c r="N27" s="46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67"/>
      <c r="AC27" s="46"/>
      <c r="AD27" s="67"/>
      <c r="AE27" s="89"/>
      <c r="AF27" s="46"/>
      <c r="AG27" s="106"/>
      <c r="AH27" s="107"/>
      <c r="AI27" s="108"/>
      <c r="AJ27" s="109"/>
      <c r="AK27" s="110"/>
      <c r="AL27" s="111"/>
      <c r="AM27" s="98"/>
      <c r="AN27" s="55">
        <f>COUNTIF(D26:AH26,"日")</f>
        <v>0</v>
      </c>
      <c r="AO27" s="55">
        <f t="shared" si="26"/>
        <v>0</v>
      </c>
      <c r="AP27" s="55">
        <f t="shared" si="27"/>
        <v>0</v>
      </c>
      <c r="AQ27" s="55">
        <f t="shared" si="28"/>
        <v>0</v>
      </c>
      <c r="AR27">
        <f t="shared" si="29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311"/>
      <c r="H28" s="1344"/>
      <c r="I28" s="1290"/>
      <c r="J28" s="1290"/>
      <c r="K28" s="1290"/>
      <c r="L28" s="1290"/>
      <c r="M28" s="1290"/>
      <c r="N28" s="1311"/>
      <c r="O28" s="1290"/>
      <c r="P28" s="1290"/>
      <c r="Q28" s="1311"/>
      <c r="R28" s="1290"/>
      <c r="S28" s="1290"/>
      <c r="T28" s="1290"/>
      <c r="U28" s="1290" t="s">
        <v>67</v>
      </c>
      <c r="V28" s="1290"/>
      <c r="W28" s="1290"/>
      <c r="X28" s="1290"/>
      <c r="Y28" s="1290"/>
      <c r="Z28" s="1290"/>
      <c r="AA28" s="1290"/>
      <c r="AB28" s="1290"/>
      <c r="AC28" s="1349"/>
      <c r="AD28" s="1290"/>
      <c r="AE28" s="1290"/>
      <c r="AF28" s="1311"/>
      <c r="AG28" s="1312"/>
      <c r="AH28" s="1286"/>
      <c r="AI28" s="1333"/>
      <c r="AJ28" s="1334"/>
      <c r="AK28" s="1334"/>
      <c r="AL28" s="1335"/>
      <c r="AO28" s="55">
        <f t="shared" si="26"/>
        <v>0</v>
      </c>
      <c r="AP28" s="55">
        <f t="shared" si="27"/>
        <v>0</v>
      </c>
      <c r="AQ28" s="55">
        <f t="shared" si="28"/>
        <v>0</v>
      </c>
      <c r="AR28">
        <f t="shared" si="29"/>
        <v>0</v>
      </c>
    </row>
    <row r="29" spans="1:49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26"/>
        <v>0</v>
      </c>
      <c r="AP29" s="55">
        <f t="shared" si="27"/>
        <v>0</v>
      </c>
      <c r="AQ29" s="55">
        <f t="shared" si="28"/>
        <v>0</v>
      </c>
      <c r="AR29">
        <f t="shared" si="29"/>
        <v>0</v>
      </c>
    </row>
    <row r="30" spans="1:49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  <c r="AO30" s="55">
        <f t="shared" si="26"/>
        <v>0</v>
      </c>
      <c r="AP30" s="55">
        <f t="shared" si="27"/>
        <v>0</v>
      </c>
      <c r="AQ30" s="55">
        <f t="shared" si="28"/>
        <v>0</v>
      </c>
      <c r="AR30">
        <f t="shared" si="29"/>
        <v>0</v>
      </c>
    </row>
    <row r="31" spans="1:49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287"/>
      <c r="AI32" s="1336"/>
      <c r="AJ32" s="1337"/>
      <c r="AK32" s="1337"/>
      <c r="AL32" s="1338"/>
    </row>
    <row r="33" spans="1:49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290"/>
      <c r="M33" s="1290"/>
      <c r="N33" s="1311"/>
      <c r="O33" s="1290"/>
      <c r="P33" s="1290"/>
      <c r="Q33" s="1311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4"/>
      <c r="AH33" s="1288"/>
      <c r="AI33" s="1339"/>
      <c r="AJ33" s="1340"/>
      <c r="AK33" s="1340"/>
      <c r="AL33" s="1341"/>
    </row>
    <row r="34" spans="1:49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9" ht="14">
      <c r="C35" s="54">
        <v>0.27083333333333298</v>
      </c>
      <c r="D35" s="55">
        <f t="shared" ref="D35:AH35" si="30">COUNTIF(D7:D25,"6：30")</f>
        <v>0</v>
      </c>
      <c r="E35" s="55">
        <f t="shared" si="30"/>
        <v>0</v>
      </c>
      <c r="F35" s="55">
        <f t="shared" si="30"/>
        <v>0</v>
      </c>
      <c r="G35" s="55">
        <f t="shared" si="30"/>
        <v>0</v>
      </c>
      <c r="H35" s="55">
        <f t="shared" si="30"/>
        <v>0</v>
      </c>
      <c r="I35" s="55">
        <f t="shared" si="30"/>
        <v>0</v>
      </c>
      <c r="J35" s="55">
        <f t="shared" si="30"/>
        <v>0</v>
      </c>
      <c r="K35" s="55">
        <f t="shared" si="30"/>
        <v>0</v>
      </c>
      <c r="L35" s="55">
        <f t="shared" si="30"/>
        <v>0</v>
      </c>
      <c r="M35" s="55">
        <f t="shared" si="30"/>
        <v>0</v>
      </c>
      <c r="N35" s="55">
        <f t="shared" si="30"/>
        <v>0</v>
      </c>
      <c r="O35" s="55">
        <f t="shared" si="30"/>
        <v>0</v>
      </c>
      <c r="P35" s="55">
        <f t="shared" si="30"/>
        <v>0</v>
      </c>
      <c r="Q35" s="55">
        <f t="shared" si="30"/>
        <v>0</v>
      </c>
      <c r="R35" s="55">
        <f t="shared" si="30"/>
        <v>0</v>
      </c>
      <c r="S35" s="55">
        <f t="shared" si="30"/>
        <v>0</v>
      </c>
      <c r="T35" s="55">
        <f t="shared" si="30"/>
        <v>0</v>
      </c>
      <c r="U35" s="55">
        <f t="shared" si="30"/>
        <v>0</v>
      </c>
      <c r="V35" s="55">
        <f t="shared" si="30"/>
        <v>0</v>
      </c>
      <c r="W35" s="55">
        <f t="shared" si="30"/>
        <v>0</v>
      </c>
      <c r="X35" s="55">
        <f t="shared" si="30"/>
        <v>0</v>
      </c>
      <c r="Y35" s="55">
        <f t="shared" si="30"/>
        <v>0</v>
      </c>
      <c r="Z35" s="55">
        <f t="shared" si="30"/>
        <v>0</v>
      </c>
      <c r="AA35" s="55">
        <f t="shared" si="30"/>
        <v>0</v>
      </c>
      <c r="AB35" s="55">
        <f t="shared" si="30"/>
        <v>0</v>
      </c>
      <c r="AC35" s="55">
        <f t="shared" si="30"/>
        <v>0</v>
      </c>
      <c r="AD35" s="55">
        <f t="shared" si="30"/>
        <v>0</v>
      </c>
      <c r="AE35" s="55">
        <f t="shared" si="30"/>
        <v>0</v>
      </c>
      <c r="AF35" s="55">
        <f t="shared" si="30"/>
        <v>0</v>
      </c>
      <c r="AG35" s="55">
        <f t="shared" si="30"/>
        <v>0</v>
      </c>
      <c r="AH35" s="55">
        <f t="shared" si="30"/>
        <v>0</v>
      </c>
    </row>
    <row r="36" spans="1:49" ht="14">
      <c r="C36" s="54">
        <v>0.41666666666666702</v>
      </c>
      <c r="D36" s="55">
        <f t="shared" ref="D36:AH36" si="31">COUNTIF(D8:D26,"10:00")</f>
        <v>0</v>
      </c>
      <c r="E36" s="55">
        <f t="shared" si="31"/>
        <v>0</v>
      </c>
      <c r="F36" s="55">
        <f t="shared" si="31"/>
        <v>0</v>
      </c>
      <c r="G36" s="55">
        <f t="shared" si="31"/>
        <v>0</v>
      </c>
      <c r="H36" s="55">
        <f t="shared" si="31"/>
        <v>0</v>
      </c>
      <c r="I36" s="55">
        <f t="shared" si="31"/>
        <v>0</v>
      </c>
      <c r="J36" s="55">
        <f t="shared" si="31"/>
        <v>0</v>
      </c>
      <c r="K36" s="55">
        <f t="shared" si="31"/>
        <v>0</v>
      </c>
      <c r="L36" s="55">
        <f t="shared" si="31"/>
        <v>0</v>
      </c>
      <c r="M36" s="55">
        <f t="shared" si="31"/>
        <v>0</v>
      </c>
      <c r="N36" s="55">
        <f t="shared" si="31"/>
        <v>0</v>
      </c>
      <c r="O36" s="55">
        <f t="shared" si="31"/>
        <v>0</v>
      </c>
      <c r="P36" s="55">
        <f t="shared" si="31"/>
        <v>0</v>
      </c>
      <c r="Q36" s="55">
        <f t="shared" si="31"/>
        <v>0</v>
      </c>
      <c r="R36" s="55">
        <f t="shared" si="31"/>
        <v>0</v>
      </c>
      <c r="S36" s="55">
        <f t="shared" si="31"/>
        <v>0</v>
      </c>
      <c r="T36" s="55">
        <f t="shared" si="31"/>
        <v>0</v>
      </c>
      <c r="U36" s="55">
        <f t="shared" si="31"/>
        <v>0</v>
      </c>
      <c r="V36" s="55">
        <f t="shared" si="31"/>
        <v>0</v>
      </c>
      <c r="W36" s="55">
        <f t="shared" si="31"/>
        <v>0</v>
      </c>
      <c r="X36" s="55">
        <f t="shared" si="31"/>
        <v>0</v>
      </c>
      <c r="Y36" s="55">
        <f t="shared" si="31"/>
        <v>0</v>
      </c>
      <c r="Z36" s="55">
        <f t="shared" si="31"/>
        <v>0</v>
      </c>
      <c r="AA36" s="55">
        <f t="shared" si="31"/>
        <v>0</v>
      </c>
      <c r="AB36" s="55">
        <f t="shared" si="31"/>
        <v>0</v>
      </c>
      <c r="AC36" s="55">
        <f t="shared" si="31"/>
        <v>0</v>
      </c>
      <c r="AD36" s="55">
        <f t="shared" si="31"/>
        <v>0</v>
      </c>
      <c r="AE36" s="55">
        <f t="shared" si="31"/>
        <v>0</v>
      </c>
      <c r="AF36" s="55">
        <f t="shared" si="31"/>
        <v>0</v>
      </c>
      <c r="AG36" s="55">
        <f t="shared" si="31"/>
        <v>0</v>
      </c>
      <c r="AH36" s="55">
        <f t="shared" si="31"/>
        <v>0</v>
      </c>
    </row>
    <row r="37" spans="1:49" ht="14">
      <c r="C37" t="s">
        <v>69</v>
      </c>
      <c r="D37" s="55">
        <f t="shared" ref="D37:AH37" si="32">COUNTIF(D8:D27,"2早")</f>
        <v>1</v>
      </c>
      <c r="E37" s="55">
        <f t="shared" si="32"/>
        <v>1</v>
      </c>
      <c r="F37" s="55">
        <f t="shared" si="32"/>
        <v>1</v>
      </c>
      <c r="G37" s="55">
        <f t="shared" si="32"/>
        <v>1</v>
      </c>
      <c r="H37" s="55">
        <f t="shared" si="32"/>
        <v>1</v>
      </c>
      <c r="I37" s="55">
        <f t="shared" si="32"/>
        <v>1</v>
      </c>
      <c r="J37" s="55">
        <f t="shared" si="32"/>
        <v>1</v>
      </c>
      <c r="K37" s="55">
        <f t="shared" si="32"/>
        <v>1</v>
      </c>
      <c r="L37" s="55">
        <f t="shared" si="32"/>
        <v>1</v>
      </c>
      <c r="M37" s="55">
        <f t="shared" si="32"/>
        <v>1</v>
      </c>
      <c r="N37" s="55">
        <f t="shared" si="32"/>
        <v>1</v>
      </c>
      <c r="O37" s="55">
        <f t="shared" si="32"/>
        <v>1</v>
      </c>
      <c r="P37" s="55">
        <f t="shared" si="32"/>
        <v>1</v>
      </c>
      <c r="Q37" s="55">
        <f t="shared" si="32"/>
        <v>1</v>
      </c>
      <c r="R37" s="55">
        <f t="shared" si="32"/>
        <v>1</v>
      </c>
      <c r="S37" s="55">
        <f t="shared" si="32"/>
        <v>1</v>
      </c>
      <c r="T37" s="55">
        <f t="shared" si="32"/>
        <v>1</v>
      </c>
      <c r="U37" s="55">
        <f t="shared" si="32"/>
        <v>1</v>
      </c>
      <c r="V37" s="55">
        <f t="shared" si="32"/>
        <v>1</v>
      </c>
      <c r="W37" s="55">
        <f t="shared" si="32"/>
        <v>1</v>
      </c>
      <c r="X37" s="55">
        <f t="shared" si="32"/>
        <v>1</v>
      </c>
      <c r="Y37" s="55">
        <f t="shared" si="32"/>
        <v>1</v>
      </c>
      <c r="Z37" s="55">
        <f t="shared" si="32"/>
        <v>1</v>
      </c>
      <c r="AA37" s="55">
        <f t="shared" si="32"/>
        <v>1</v>
      </c>
      <c r="AB37" s="55">
        <f t="shared" si="32"/>
        <v>1</v>
      </c>
      <c r="AC37" s="55">
        <f t="shared" si="32"/>
        <v>1</v>
      </c>
      <c r="AD37" s="55">
        <f t="shared" si="32"/>
        <v>1</v>
      </c>
      <c r="AE37" s="55">
        <f t="shared" si="32"/>
        <v>1</v>
      </c>
      <c r="AF37" s="55">
        <f t="shared" si="32"/>
        <v>1</v>
      </c>
      <c r="AG37" s="55">
        <f t="shared" si="32"/>
        <v>1</v>
      </c>
      <c r="AH37" s="55">
        <f t="shared" si="32"/>
        <v>1</v>
      </c>
    </row>
    <row r="38" spans="1:49" ht="14">
      <c r="C38" t="s">
        <v>42</v>
      </c>
      <c r="D38" s="55">
        <f t="shared" ref="D38:AH38" si="33">COUNTIF(D8:D26,"2オ")</f>
        <v>1</v>
      </c>
      <c r="E38" s="55">
        <f t="shared" si="33"/>
        <v>1</v>
      </c>
      <c r="F38" s="55">
        <f t="shared" si="33"/>
        <v>1</v>
      </c>
      <c r="G38" s="55">
        <f t="shared" si="33"/>
        <v>1</v>
      </c>
      <c r="H38" s="55">
        <f t="shared" si="33"/>
        <v>1</v>
      </c>
      <c r="I38" s="55">
        <f t="shared" si="33"/>
        <v>1</v>
      </c>
      <c r="J38" s="55">
        <f t="shared" si="33"/>
        <v>1</v>
      </c>
      <c r="K38" s="55">
        <f t="shared" si="33"/>
        <v>1</v>
      </c>
      <c r="L38" s="55">
        <f t="shared" si="33"/>
        <v>1</v>
      </c>
      <c r="M38" s="55">
        <f t="shared" si="33"/>
        <v>1</v>
      </c>
      <c r="N38" s="55">
        <f t="shared" si="33"/>
        <v>1</v>
      </c>
      <c r="O38" s="55">
        <f t="shared" si="33"/>
        <v>1</v>
      </c>
      <c r="P38" s="55">
        <f t="shared" si="33"/>
        <v>1</v>
      </c>
      <c r="Q38" s="55">
        <f t="shared" si="33"/>
        <v>1</v>
      </c>
      <c r="R38" s="55">
        <f t="shared" si="33"/>
        <v>1</v>
      </c>
      <c r="S38" s="55">
        <f t="shared" si="33"/>
        <v>1</v>
      </c>
      <c r="T38" s="55">
        <f t="shared" si="33"/>
        <v>1</v>
      </c>
      <c r="U38" s="55">
        <f t="shared" si="33"/>
        <v>1</v>
      </c>
      <c r="V38" s="55">
        <f t="shared" si="33"/>
        <v>1</v>
      </c>
      <c r="W38" s="55">
        <f t="shared" si="33"/>
        <v>1</v>
      </c>
      <c r="X38" s="55">
        <f t="shared" si="33"/>
        <v>1</v>
      </c>
      <c r="Y38" s="55">
        <f t="shared" si="33"/>
        <v>1</v>
      </c>
      <c r="Z38" s="55">
        <f t="shared" si="33"/>
        <v>1</v>
      </c>
      <c r="AA38" s="55">
        <f t="shared" si="33"/>
        <v>1</v>
      </c>
      <c r="AB38" s="55">
        <f t="shared" si="33"/>
        <v>1</v>
      </c>
      <c r="AC38" s="55">
        <f t="shared" si="33"/>
        <v>1</v>
      </c>
      <c r="AD38" s="55">
        <f t="shared" si="33"/>
        <v>1</v>
      </c>
      <c r="AE38" s="55">
        <f t="shared" si="33"/>
        <v>1</v>
      </c>
      <c r="AF38" s="55">
        <f t="shared" si="33"/>
        <v>1</v>
      </c>
      <c r="AG38" s="55">
        <f t="shared" si="33"/>
        <v>1</v>
      </c>
      <c r="AH38" s="55">
        <f t="shared" si="33"/>
        <v>1</v>
      </c>
    </row>
    <row r="39" spans="1:49" ht="14">
      <c r="A39" s="1"/>
      <c r="B39" s="1"/>
      <c r="C39" s="1" t="s">
        <v>24</v>
      </c>
      <c r="D39" s="55">
        <f t="shared" ref="D39:AH39" si="34">COUNTIF(D8:D26,"2－")</f>
        <v>1</v>
      </c>
      <c r="E39" s="55">
        <f t="shared" si="34"/>
        <v>1</v>
      </c>
      <c r="F39" s="55">
        <f t="shared" si="34"/>
        <v>1</v>
      </c>
      <c r="G39" s="55">
        <f t="shared" si="34"/>
        <v>1</v>
      </c>
      <c r="H39" s="55">
        <f t="shared" si="34"/>
        <v>1</v>
      </c>
      <c r="I39" s="55">
        <f t="shared" si="34"/>
        <v>1</v>
      </c>
      <c r="J39" s="55">
        <f t="shared" si="34"/>
        <v>0</v>
      </c>
      <c r="K39" s="55">
        <f t="shared" si="34"/>
        <v>1</v>
      </c>
      <c r="L39" s="55">
        <f t="shared" si="34"/>
        <v>1</v>
      </c>
      <c r="M39" s="55">
        <f t="shared" si="34"/>
        <v>1</v>
      </c>
      <c r="N39" s="55">
        <f t="shared" si="34"/>
        <v>1</v>
      </c>
      <c r="O39" s="55">
        <f t="shared" si="34"/>
        <v>1</v>
      </c>
      <c r="P39" s="55">
        <f t="shared" si="34"/>
        <v>1</v>
      </c>
      <c r="Q39" s="55">
        <f t="shared" si="34"/>
        <v>1</v>
      </c>
      <c r="R39" s="55">
        <f t="shared" si="34"/>
        <v>1</v>
      </c>
      <c r="S39" s="55">
        <f t="shared" si="34"/>
        <v>1</v>
      </c>
      <c r="T39" s="55">
        <f t="shared" si="34"/>
        <v>1</v>
      </c>
      <c r="U39" s="55">
        <f t="shared" si="34"/>
        <v>1</v>
      </c>
      <c r="V39" s="55">
        <f t="shared" si="34"/>
        <v>1</v>
      </c>
      <c r="W39" s="55">
        <f t="shared" si="34"/>
        <v>1</v>
      </c>
      <c r="X39" s="55">
        <f t="shared" si="34"/>
        <v>1</v>
      </c>
      <c r="Y39" s="55">
        <f t="shared" si="34"/>
        <v>1</v>
      </c>
      <c r="Z39" s="55">
        <f t="shared" si="34"/>
        <v>1</v>
      </c>
      <c r="AA39" s="55">
        <f t="shared" si="34"/>
        <v>1</v>
      </c>
      <c r="AB39" s="55">
        <f t="shared" si="34"/>
        <v>1</v>
      </c>
      <c r="AC39" s="55">
        <f t="shared" si="34"/>
        <v>1</v>
      </c>
      <c r="AD39" s="55">
        <f t="shared" si="34"/>
        <v>1</v>
      </c>
      <c r="AE39" s="55">
        <f t="shared" si="34"/>
        <v>1</v>
      </c>
      <c r="AF39" s="55">
        <f t="shared" si="34"/>
        <v>1</v>
      </c>
      <c r="AG39" s="55">
        <f t="shared" si="34"/>
        <v>1</v>
      </c>
      <c r="AH39" s="55">
        <f t="shared" si="34"/>
        <v>1</v>
      </c>
      <c r="AJ39" s="1"/>
      <c r="AK39" s="1"/>
      <c r="AL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4" outlineLevel="1">
      <c r="A40" s="1"/>
      <c r="B40" s="1"/>
      <c r="C40" s="1" t="s">
        <v>41</v>
      </c>
      <c r="D40" s="55">
        <f t="shared" ref="D40:AH40" si="35">COUNTIF(D8:D26,"3早")</f>
        <v>1</v>
      </c>
      <c r="E40" s="55">
        <f t="shared" si="35"/>
        <v>1</v>
      </c>
      <c r="F40" s="55">
        <f t="shared" si="35"/>
        <v>1</v>
      </c>
      <c r="G40" s="55">
        <f t="shared" si="35"/>
        <v>1</v>
      </c>
      <c r="H40" s="55">
        <f t="shared" si="35"/>
        <v>1</v>
      </c>
      <c r="I40" s="55">
        <f t="shared" si="35"/>
        <v>1</v>
      </c>
      <c r="J40" s="55">
        <f t="shared" si="35"/>
        <v>1</v>
      </c>
      <c r="K40" s="55">
        <f t="shared" si="35"/>
        <v>1</v>
      </c>
      <c r="L40" s="55">
        <f t="shared" si="35"/>
        <v>1</v>
      </c>
      <c r="M40" s="55">
        <f t="shared" si="35"/>
        <v>1</v>
      </c>
      <c r="N40" s="55">
        <f t="shared" si="35"/>
        <v>1</v>
      </c>
      <c r="O40" s="55">
        <f t="shared" si="35"/>
        <v>1</v>
      </c>
      <c r="P40" s="55">
        <f t="shared" si="35"/>
        <v>1</v>
      </c>
      <c r="Q40" s="55">
        <f t="shared" si="35"/>
        <v>1</v>
      </c>
      <c r="R40" s="55">
        <f t="shared" si="35"/>
        <v>1</v>
      </c>
      <c r="S40" s="55">
        <f t="shared" si="35"/>
        <v>1</v>
      </c>
      <c r="T40" s="55">
        <f t="shared" si="35"/>
        <v>1</v>
      </c>
      <c r="U40" s="55">
        <f t="shared" si="35"/>
        <v>1</v>
      </c>
      <c r="V40" s="55">
        <f t="shared" si="35"/>
        <v>1</v>
      </c>
      <c r="W40" s="55">
        <f t="shared" si="35"/>
        <v>1</v>
      </c>
      <c r="X40" s="55">
        <f t="shared" si="35"/>
        <v>1</v>
      </c>
      <c r="Y40" s="55">
        <f t="shared" si="35"/>
        <v>1</v>
      </c>
      <c r="Z40" s="55">
        <f t="shared" si="35"/>
        <v>1</v>
      </c>
      <c r="AA40" s="55">
        <f t="shared" si="35"/>
        <v>1</v>
      </c>
      <c r="AB40" s="55">
        <f t="shared" si="35"/>
        <v>1</v>
      </c>
      <c r="AC40" s="55">
        <f t="shared" si="35"/>
        <v>1</v>
      </c>
      <c r="AD40" s="55">
        <f t="shared" si="35"/>
        <v>1</v>
      </c>
      <c r="AE40" s="55">
        <f t="shared" si="35"/>
        <v>1</v>
      </c>
      <c r="AF40" s="55">
        <f t="shared" si="35"/>
        <v>1</v>
      </c>
      <c r="AG40" s="55">
        <f t="shared" si="35"/>
        <v>1</v>
      </c>
      <c r="AH40" s="55">
        <f t="shared" si="35"/>
        <v>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s="1" customFormat="1" ht="14" outlineLevel="1">
      <c r="C41" s="1" t="s">
        <v>36</v>
      </c>
      <c r="D41" s="55">
        <f t="shared" ref="D41:AH41" si="36">COUNTIF(D8:D26,"3オ")</f>
        <v>1</v>
      </c>
      <c r="E41" s="55">
        <f t="shared" si="36"/>
        <v>1</v>
      </c>
      <c r="F41" s="55">
        <f t="shared" si="36"/>
        <v>1</v>
      </c>
      <c r="G41" s="55">
        <f t="shared" si="36"/>
        <v>1</v>
      </c>
      <c r="H41" s="55">
        <f t="shared" si="36"/>
        <v>1</v>
      </c>
      <c r="I41" s="55">
        <f t="shared" si="36"/>
        <v>1</v>
      </c>
      <c r="J41" s="55">
        <f t="shared" si="36"/>
        <v>1</v>
      </c>
      <c r="K41" s="55">
        <f t="shared" si="36"/>
        <v>1</v>
      </c>
      <c r="L41" s="55">
        <f t="shared" si="36"/>
        <v>1</v>
      </c>
      <c r="M41" s="55">
        <f t="shared" si="36"/>
        <v>1</v>
      </c>
      <c r="N41" s="55">
        <f t="shared" si="36"/>
        <v>1</v>
      </c>
      <c r="O41" s="55">
        <f t="shared" si="36"/>
        <v>1</v>
      </c>
      <c r="P41" s="55">
        <f t="shared" si="36"/>
        <v>1</v>
      </c>
      <c r="Q41" s="55">
        <f t="shared" si="36"/>
        <v>1</v>
      </c>
      <c r="R41" s="55">
        <f t="shared" si="36"/>
        <v>1</v>
      </c>
      <c r="S41" s="55">
        <f t="shared" si="36"/>
        <v>1</v>
      </c>
      <c r="T41" s="55">
        <f t="shared" si="36"/>
        <v>1</v>
      </c>
      <c r="U41" s="55">
        <f t="shared" si="36"/>
        <v>1</v>
      </c>
      <c r="V41" s="55">
        <f t="shared" si="36"/>
        <v>1</v>
      </c>
      <c r="W41" s="55">
        <f t="shared" si="36"/>
        <v>1</v>
      </c>
      <c r="X41" s="55">
        <f t="shared" si="36"/>
        <v>1</v>
      </c>
      <c r="Y41" s="55">
        <f t="shared" si="36"/>
        <v>1</v>
      </c>
      <c r="Z41" s="55">
        <f t="shared" si="36"/>
        <v>1</v>
      </c>
      <c r="AA41" s="55">
        <f t="shared" si="36"/>
        <v>1</v>
      </c>
      <c r="AB41" s="55">
        <f t="shared" si="36"/>
        <v>1</v>
      </c>
      <c r="AC41" s="55">
        <f t="shared" si="36"/>
        <v>1</v>
      </c>
      <c r="AD41" s="55">
        <f t="shared" si="36"/>
        <v>1</v>
      </c>
      <c r="AE41" s="55">
        <f t="shared" si="36"/>
        <v>1</v>
      </c>
      <c r="AF41" s="55">
        <f t="shared" si="36"/>
        <v>1</v>
      </c>
      <c r="AG41" s="55">
        <f t="shared" si="36"/>
        <v>1</v>
      </c>
      <c r="AH41" s="55">
        <f t="shared" si="36"/>
        <v>1</v>
      </c>
    </row>
    <row r="42" spans="1:49" s="1" customFormat="1" ht="14" outlineLevel="1">
      <c r="C42" s="1" t="s">
        <v>28</v>
      </c>
      <c r="D42" s="55">
        <f t="shared" ref="D42:AH42" si="37">COUNTIF(D8:D26,"3－")</f>
        <v>1</v>
      </c>
      <c r="E42" s="55">
        <f t="shared" si="37"/>
        <v>1</v>
      </c>
      <c r="F42" s="55">
        <f t="shared" si="37"/>
        <v>1</v>
      </c>
      <c r="G42" s="55">
        <f t="shared" si="37"/>
        <v>1</v>
      </c>
      <c r="H42" s="55">
        <f t="shared" si="37"/>
        <v>1</v>
      </c>
      <c r="I42" s="55">
        <f t="shared" si="37"/>
        <v>1</v>
      </c>
      <c r="J42" s="55">
        <f t="shared" si="37"/>
        <v>1</v>
      </c>
      <c r="K42" s="55">
        <f t="shared" si="37"/>
        <v>0</v>
      </c>
      <c r="L42" s="55">
        <f t="shared" si="37"/>
        <v>1</v>
      </c>
      <c r="M42" s="55">
        <f t="shared" si="37"/>
        <v>1</v>
      </c>
      <c r="N42" s="55">
        <f t="shared" si="37"/>
        <v>1</v>
      </c>
      <c r="O42" s="55">
        <f t="shared" si="37"/>
        <v>1</v>
      </c>
      <c r="P42" s="55">
        <f t="shared" si="37"/>
        <v>1</v>
      </c>
      <c r="Q42" s="55">
        <f t="shared" si="37"/>
        <v>1</v>
      </c>
      <c r="R42" s="55">
        <f t="shared" si="37"/>
        <v>1</v>
      </c>
      <c r="S42" s="55">
        <f t="shared" si="37"/>
        <v>1</v>
      </c>
      <c r="T42" s="55">
        <f t="shared" si="37"/>
        <v>1</v>
      </c>
      <c r="U42" s="55">
        <f t="shared" si="37"/>
        <v>1</v>
      </c>
      <c r="V42" s="55">
        <f t="shared" si="37"/>
        <v>1</v>
      </c>
      <c r="W42" s="55">
        <f t="shared" si="37"/>
        <v>1</v>
      </c>
      <c r="X42" s="55">
        <f t="shared" si="37"/>
        <v>1</v>
      </c>
      <c r="Y42" s="55">
        <f t="shared" si="37"/>
        <v>1</v>
      </c>
      <c r="Z42" s="55">
        <f t="shared" si="37"/>
        <v>1</v>
      </c>
      <c r="AA42" s="55">
        <f t="shared" si="37"/>
        <v>1</v>
      </c>
      <c r="AB42" s="55">
        <f t="shared" si="37"/>
        <v>1</v>
      </c>
      <c r="AC42" s="55">
        <f t="shared" si="37"/>
        <v>1</v>
      </c>
      <c r="AD42" s="55">
        <f t="shared" si="37"/>
        <v>1</v>
      </c>
      <c r="AE42" s="55">
        <f t="shared" si="37"/>
        <v>1</v>
      </c>
      <c r="AF42" s="55">
        <f t="shared" si="37"/>
        <v>1</v>
      </c>
      <c r="AG42" s="55">
        <f t="shared" si="37"/>
        <v>1</v>
      </c>
      <c r="AH42" s="55">
        <f t="shared" si="37"/>
        <v>1</v>
      </c>
    </row>
    <row r="43" spans="1:49" s="1" customFormat="1" ht="14" outlineLevel="1"/>
    <row r="44" spans="1:49" s="1" customFormat="1" ht="14" outlineLevel="1"/>
    <row r="45" spans="1:49" s="1" customFormat="1" ht="14"/>
    <row r="46" spans="1:49" s="1" customFormat="1" ht="14">
      <c r="AN46"/>
      <c r="AO46"/>
      <c r="AP46"/>
      <c r="AQ46"/>
      <c r="AR46"/>
      <c r="AS46"/>
      <c r="AT46"/>
      <c r="AU46"/>
      <c r="AV46"/>
      <c r="AW46"/>
    </row>
    <row r="47" spans="1:49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K3:L3"/>
    <mergeCell ref="M3:X3"/>
    <mergeCell ref="D4:J4"/>
    <mergeCell ref="K4:Q4"/>
    <mergeCell ref="R4:X4"/>
    <mergeCell ref="Y4:AE4"/>
    <mergeCell ref="AF4:AH4"/>
    <mergeCell ref="AI4:AK4"/>
    <mergeCell ref="A27:C27"/>
    <mergeCell ref="A4:A7"/>
    <mergeCell ref="B4:B7"/>
    <mergeCell ref="C4:C6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AI28:AL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19:D21 D23:D25">
    <cfRule type="expression" dxfId="3820" priority="8454">
      <formula>AND(WEEKDAY(D$5)=1)</formula>
    </cfRule>
    <cfRule type="expression" dxfId="3819" priority="8455">
      <formula>COUNTIF(D19,"*有*")</formula>
    </cfRule>
    <cfRule type="expression" dxfId="3818" priority="8466">
      <formula>AND(WEEKDAY(D$5)=1)</formula>
    </cfRule>
  </conditionalFormatting>
  <conditionalFormatting sqref="D23:D25 D19:D21">
    <cfRule type="expression" dxfId="3817" priority="8443">
      <formula>COUNTIF(D19,"*有*")</formula>
    </cfRule>
  </conditionalFormatting>
  <conditionalFormatting sqref="D11:E12">
    <cfRule type="expression" dxfId="3816" priority="8650" stopIfTrue="1">
      <formula>AND(WEEKDAY(D$5)=1)</formula>
    </cfRule>
  </conditionalFormatting>
  <conditionalFormatting sqref="D18:F19">
    <cfRule type="expression" dxfId="3815" priority="8685" stopIfTrue="1">
      <formula>AND(WEEKDAY(D$5)=1)</formula>
    </cfRule>
  </conditionalFormatting>
  <conditionalFormatting sqref="D17:G17 D9:E9 D10">
    <cfRule type="expression" dxfId="3814" priority="8684">
      <formula>AND(WEEKDAY(D$5)=1)</formula>
    </cfRule>
  </conditionalFormatting>
  <conditionalFormatting sqref="D19:G21 E22:G22 D23:G24">
    <cfRule type="expression" dxfId="3813" priority="8183" stopIfTrue="1">
      <formula>AND(WEEKDAY(D$5)=1)</formula>
    </cfRule>
  </conditionalFormatting>
  <conditionalFormatting sqref="D19:G21">
    <cfRule type="expression" dxfId="3812" priority="8703" stopIfTrue="1">
      <formula>AND(WEEKDAY(D$5)=1)</formula>
    </cfRule>
  </conditionalFormatting>
  <conditionalFormatting sqref="D17:H17">
    <cfRule type="expression" dxfId="3811" priority="5488">
      <formula>AND(WEEKDAY(D$5)=1)</formula>
    </cfRule>
  </conditionalFormatting>
  <conditionalFormatting sqref="D18:H18 D19:G19 D20:H21 E22:H22 D23:H24 D25:Z25 E8:H8 D9:H16 AC25:AE25">
    <cfRule type="expression" dxfId="3810" priority="8638">
      <formula>AND(WEEKDAY(D$5)=1)</formula>
    </cfRule>
  </conditionalFormatting>
  <conditionalFormatting sqref="D18:Q18">
    <cfRule type="expression" dxfId="3809" priority="4277" stopIfTrue="1">
      <formula>AND(WEEKDAY(D$5)=1)</formula>
    </cfRule>
  </conditionalFormatting>
  <conditionalFormatting sqref="D25:Z25">
    <cfRule type="expression" dxfId="3808" priority="8203" stopIfTrue="1">
      <formula>AND(WEEKDAY(D$5)=1)</formula>
    </cfRule>
  </conditionalFormatting>
  <conditionalFormatting sqref="E8">
    <cfRule type="expression" dxfId="3807" priority="8538" stopIfTrue="1">
      <formula>AND(WEEKDAY(E$5)=1)</formula>
    </cfRule>
  </conditionalFormatting>
  <conditionalFormatting sqref="E18:E25">
    <cfRule type="expression" dxfId="3806" priority="8444" stopIfTrue="1">
      <formula>AND(WEEKDAY(E$5)=1)</formula>
    </cfRule>
  </conditionalFormatting>
  <conditionalFormatting sqref="E22:G22 D23:G24">
    <cfRule type="expression" dxfId="3805" priority="8706" stopIfTrue="1">
      <formula>AND(WEEKDAY(D$5)=1)</formula>
    </cfRule>
  </conditionalFormatting>
  <conditionalFormatting sqref="E10:H10">
    <cfRule type="expression" dxfId="3804" priority="8537" stopIfTrue="1">
      <formula>AND(WEEKDAY(E$5)=1)</formula>
    </cfRule>
  </conditionalFormatting>
  <conditionalFormatting sqref="E26:M26">
    <cfRule type="expression" dxfId="3803" priority="8731" stopIfTrue="1">
      <formula>AND(WEEKDAY(E$5)=1)</formula>
    </cfRule>
  </conditionalFormatting>
  <conditionalFormatting sqref="E26:AH26">
    <cfRule type="expression" dxfId="3802" priority="4469">
      <formula>AND(WEEKDAY(E$5)=1)</formula>
    </cfRule>
  </conditionalFormatting>
  <conditionalFormatting sqref="F9">
    <cfRule type="expression" dxfId="3801" priority="8640" stopIfTrue="1">
      <formula>AND(WEEKDAY(F$5)=1)</formula>
    </cfRule>
  </conditionalFormatting>
  <conditionalFormatting sqref="F14:G15">
    <cfRule type="expression" dxfId="3800" priority="8324" stopIfTrue="1">
      <formula>AND(WEEKDAY(F$5)=1)</formula>
    </cfRule>
  </conditionalFormatting>
  <conditionalFormatting sqref="F18:G18 D5:AH7">
    <cfRule type="expression" dxfId="3799" priority="8707" stopIfTrue="1">
      <formula>AND(WEEKDAY(D$5)=1)</formula>
    </cfRule>
  </conditionalFormatting>
  <conditionalFormatting sqref="F11:H11">
    <cfRule type="expression" dxfId="3798" priority="8641" stopIfTrue="1">
      <formula>AND(WEEKDAY(F$5)=1)</formula>
    </cfRule>
  </conditionalFormatting>
  <conditionalFormatting sqref="F11:H14">
    <cfRule type="expression" dxfId="3797" priority="8337" stopIfTrue="1">
      <formula>AND(WEEKDAY(F$5)=1)</formula>
    </cfRule>
  </conditionalFormatting>
  <conditionalFormatting sqref="G17:G25">
    <cfRule type="expression" dxfId="3796" priority="8561" stopIfTrue="1">
      <formula>AND(WEEKDAY(G$5)=1)</formula>
    </cfRule>
  </conditionalFormatting>
  <conditionalFormatting sqref="G18">
    <cfRule type="expression" dxfId="3795" priority="8487">
      <formula>AND(WEEKDAY(G$5)=1)</formula>
    </cfRule>
  </conditionalFormatting>
  <conditionalFormatting sqref="G19">
    <cfRule type="expression" dxfId="3794" priority="8692" stopIfTrue="1">
      <formula>AND(WEEKDAY(G$5)=1)</formula>
    </cfRule>
  </conditionalFormatting>
  <conditionalFormatting sqref="G15:AA15">
    <cfRule type="expression" dxfId="3793" priority="4306" stopIfTrue="1">
      <formula>AND(WEEKDAY(G$5)=1)</formula>
    </cfRule>
  </conditionalFormatting>
  <conditionalFormatting sqref="H11">
    <cfRule type="expression" dxfId="3792" priority="8027" stopIfTrue="1">
      <formula>AND(WEEKDAY(H$5)=1)</formula>
    </cfRule>
    <cfRule type="expression" dxfId="3791" priority="8019">
      <formula>AND(WEEKDAY(H$5)=1)</formula>
    </cfRule>
    <cfRule type="expression" dxfId="3790" priority="8012" stopIfTrue="1">
      <formula>AND(WEEKDAY(H$5)=1)</formula>
    </cfRule>
  </conditionalFormatting>
  <conditionalFormatting sqref="H12 D13:H16">
    <cfRule type="expression" dxfId="3789" priority="8643" stopIfTrue="1">
      <formula>AND(WEEKDAY(D$5)=1)</formula>
    </cfRule>
  </conditionalFormatting>
  <conditionalFormatting sqref="H14">
    <cfRule type="expression" dxfId="3788" priority="7921" stopIfTrue="1">
      <formula>AND(WEEKDAY(H$5)=1)</formula>
    </cfRule>
    <cfRule type="expression" dxfId="3787" priority="7936" stopIfTrue="1">
      <formula>AND(WEEKDAY(H$5)=1)</formula>
    </cfRule>
    <cfRule type="expression" dxfId="3786" priority="7928">
      <formula>AND(WEEKDAY(H$5)=1)</formula>
    </cfRule>
  </conditionalFormatting>
  <conditionalFormatting sqref="H16">
    <cfRule type="expression" dxfId="3785" priority="8299" stopIfTrue="1">
      <formula>AND(WEEKDAY(H$5)=1)</formula>
    </cfRule>
    <cfRule type="expression" dxfId="3784" priority="8291">
      <formula>AND(WEEKDAY(H$5)=1)</formula>
    </cfRule>
    <cfRule type="expression" dxfId="3783" priority="8284" stopIfTrue="1">
      <formula>AND(WEEKDAY(H$5)=1)</formula>
    </cfRule>
    <cfRule type="expression" dxfId="3782" priority="8282">
      <formula>AND(WEEKDAY(H$5)=1)</formula>
    </cfRule>
  </conditionalFormatting>
  <conditionalFormatting sqref="H16:H17">
    <cfRule type="expression" dxfId="3781" priority="5483" stopIfTrue="1">
      <formula>AND(WEEKDAY(H$5)=1)</formula>
    </cfRule>
  </conditionalFormatting>
  <conditionalFormatting sqref="H17">
    <cfRule type="expression" dxfId="3780" priority="5475">
      <formula>AND(WEEKDAY(H$5)=1)</formula>
    </cfRule>
    <cfRule type="expression" dxfId="3779" priority="5468" stopIfTrue="1">
      <formula>AND(WEEKDAY(H$5)=1)</formula>
    </cfRule>
  </conditionalFormatting>
  <conditionalFormatting sqref="H19">
    <cfRule type="expression" dxfId="3778" priority="5512">
      <formula>AND(WEEKDAY(H$5)=1)</formula>
    </cfRule>
    <cfRule type="expression" dxfId="3777" priority="5521">
      <formula>AND(WEEKDAY(H$5)=1)</formula>
    </cfRule>
  </conditionalFormatting>
  <conditionalFormatting sqref="H19:H25">
    <cfRule type="expression" dxfId="3776" priority="5513" stopIfTrue="1">
      <formula>AND(WEEKDAY(H$5)=1)</formula>
    </cfRule>
  </conditionalFormatting>
  <conditionalFormatting sqref="H20:H24">
    <cfRule type="expression" dxfId="3775" priority="8509" stopIfTrue="1">
      <formula>AND(WEEKDAY(H$5)=1)</formula>
    </cfRule>
  </conditionalFormatting>
  <conditionalFormatting sqref="H20:H25">
    <cfRule type="expression" dxfId="3774" priority="8323">
      <formula>AND(WEEKDAY(H$5)=1)</formula>
    </cfRule>
    <cfRule type="expression" dxfId="3773" priority="8316" stopIfTrue="1">
      <formula>AND(WEEKDAY(H$5)=1)</formula>
    </cfRule>
    <cfRule type="expression" dxfId="3772" priority="8314">
      <formula>AND(WEEKDAY(H$5)=1)</formula>
    </cfRule>
  </conditionalFormatting>
  <conditionalFormatting sqref="H11:I11">
    <cfRule type="expression" dxfId="3771" priority="326">
      <formula>AND(WEEKDAY(H$5)=1)</formula>
    </cfRule>
  </conditionalFormatting>
  <conditionalFormatting sqref="H14:I14">
    <cfRule type="expression" dxfId="3770" priority="3692" stopIfTrue="1">
      <formula>AND(WEEKDAY(H$5)=1)</formula>
    </cfRule>
    <cfRule type="expression" dxfId="3769" priority="3712">
      <formula>AND(WEEKDAY(H$5)=1)</formula>
    </cfRule>
  </conditionalFormatting>
  <conditionalFormatting sqref="H19:J19">
    <cfRule type="expression" dxfId="3768" priority="1520" stopIfTrue="1">
      <formula>AND(WEEKDAY(H$5)=1)</formula>
    </cfRule>
  </conditionalFormatting>
  <conditionalFormatting sqref="H17:L17">
    <cfRule type="expression" dxfId="3767" priority="1165" stopIfTrue="1">
      <formula>AND(WEEKDAY(H$5)=1)</formula>
    </cfRule>
  </conditionalFormatting>
  <conditionalFormatting sqref="H17:Q17">
    <cfRule type="expression" dxfId="3766" priority="1492">
      <formula>AND(WEEKDAY(H$5)=1)</formula>
    </cfRule>
  </conditionalFormatting>
  <conditionalFormatting sqref="H11:U11">
    <cfRule type="expression" dxfId="3765" priority="224" stopIfTrue="1">
      <formula>AND(WEEKDAY(H$5)=1)</formula>
    </cfRule>
  </conditionalFormatting>
  <conditionalFormatting sqref="I8">
    <cfRule type="expression" dxfId="3764" priority="201" stopIfTrue="1">
      <formula>AND(WEEKDAY(I$5)=1)</formula>
    </cfRule>
    <cfRule type="expression" dxfId="3763" priority="213">
      <formula>AND(WEEKDAY(I$5)=1)</formula>
    </cfRule>
    <cfRule type="expression" dxfId="3762" priority="214" stopIfTrue="1">
      <formula>AND(WEEKDAY(I$5)=1)</formula>
    </cfRule>
    <cfRule type="expression" dxfId="3761" priority="220">
      <formula>AND(WEEKDAY(I$5)=1)</formula>
    </cfRule>
    <cfRule type="expression" dxfId="3760" priority="221" stopIfTrue="1">
      <formula>AND(WEEKDAY(I$5)=1)</formula>
    </cfRule>
  </conditionalFormatting>
  <conditionalFormatting sqref="I9:I11">
    <cfRule type="expression" dxfId="3759" priority="328" stopIfTrue="1">
      <formula>AND(WEEKDAY(I$5)=1)</formula>
    </cfRule>
  </conditionalFormatting>
  <conditionalFormatting sqref="I12:I15">
    <cfRule type="expression" dxfId="3758" priority="3714" stopIfTrue="1">
      <formula>AND(WEEKDAY(I$5)=1)</formula>
    </cfRule>
    <cfRule type="expression" dxfId="3757" priority="4266" stopIfTrue="1">
      <formula>AND(WEEKDAY(I$5)=1)</formula>
    </cfRule>
  </conditionalFormatting>
  <conditionalFormatting sqref="I19:I24">
    <cfRule type="expression" dxfId="3756" priority="1523">
      <formula>AND(WEEKDAY(I$5)=1)</formula>
    </cfRule>
    <cfRule type="expression" dxfId="3755" priority="1518" stopIfTrue="1">
      <formula>AND(WEEKDAY(I$5)=1)</formula>
    </cfRule>
  </conditionalFormatting>
  <conditionalFormatting sqref="I19:K19">
    <cfRule type="expression" dxfId="3754" priority="1516">
      <formula>AND(WEEKDAY(I$5)=1)</formula>
    </cfRule>
  </conditionalFormatting>
  <conditionalFormatting sqref="I18:Q19">
    <cfRule type="expression" dxfId="3753" priority="952" stopIfTrue="1">
      <formula>AND(WEEKDAY(I$5)=1)</formula>
    </cfRule>
  </conditionalFormatting>
  <conditionalFormatting sqref="J19:J20">
    <cfRule type="expression" dxfId="3752" priority="1517" stopIfTrue="1">
      <formula>AND(WEEKDAY(J$5)=1)</formula>
    </cfRule>
  </conditionalFormatting>
  <conditionalFormatting sqref="J20">
    <cfRule type="expression" dxfId="3751" priority="343" stopIfTrue="1">
      <formula>AND(WEEKDAY(J$5)=1)</formula>
    </cfRule>
    <cfRule type="expression" dxfId="3750" priority="344">
      <formula>AND(WEEKDAY(J$5)=1)</formula>
    </cfRule>
  </conditionalFormatting>
  <conditionalFormatting sqref="J20:J23">
    <cfRule type="expression" dxfId="3749" priority="345" stopIfTrue="1">
      <formula>AND(WEEKDAY(J$5)=1)</formula>
    </cfRule>
  </conditionalFormatting>
  <conditionalFormatting sqref="J21:J22">
    <cfRule type="expression" dxfId="3748" priority="480">
      <formula>AND(WEEKDAY(J$5)=1)</formula>
    </cfRule>
  </conditionalFormatting>
  <conditionalFormatting sqref="J9:K10 K10:N10 P10:X10 M12:S12 L13:M13 Q13:Q14 L11:Q11">
    <cfRule type="expression" dxfId="3747" priority="4267" stopIfTrue="1">
      <formula>AND(WEEKDAY(J$5)=1)</formula>
    </cfRule>
  </conditionalFormatting>
  <conditionalFormatting sqref="J15:K15">
    <cfRule type="expression" dxfId="3746" priority="4282" stopIfTrue="1">
      <formula>AND(WEEKDAY(J$5)=1)</formula>
    </cfRule>
  </conditionalFormatting>
  <conditionalFormatting sqref="J23:K24">
    <cfRule type="expression" dxfId="3745" priority="1550" stopIfTrue="1">
      <formula>AND(WEEKDAY(J$5)=1)</formula>
    </cfRule>
  </conditionalFormatting>
  <conditionalFormatting sqref="J15:Q15">
    <cfRule type="expression" dxfId="3744" priority="812" stopIfTrue="1">
      <formula>AND(WEEKDAY(J$5)=1)</formula>
    </cfRule>
  </conditionalFormatting>
  <conditionalFormatting sqref="J12:T12">
    <cfRule type="expression" dxfId="3743" priority="3230" stopIfTrue="1">
      <formula>AND(WEEKDAY(J$5)=1)</formula>
    </cfRule>
  </conditionalFormatting>
  <conditionalFormatting sqref="J24:Z24">
    <cfRule type="expression" dxfId="3742" priority="3847" stopIfTrue="1">
      <formula>AND(WEEKDAY(J$5)=1)</formula>
    </cfRule>
  </conditionalFormatting>
  <conditionalFormatting sqref="K19:K22">
    <cfRule type="expression" dxfId="3741" priority="483" stopIfTrue="1">
      <formula>AND(WEEKDAY(K$5)=1)</formula>
    </cfRule>
  </conditionalFormatting>
  <conditionalFormatting sqref="K19:K23">
    <cfRule type="expression" dxfId="3740" priority="1519" stopIfTrue="1">
      <formula>AND(WEEKDAY(K$5)=1)</formula>
    </cfRule>
  </conditionalFormatting>
  <conditionalFormatting sqref="K20:K22">
    <cfRule type="expression" dxfId="3739" priority="482">
      <formula>AND(WEEKDAY(K$5)=1)</formula>
    </cfRule>
    <cfRule type="expression" dxfId="3738" priority="481" stopIfTrue="1">
      <formula>AND(WEEKDAY(K$5)=1)</formula>
    </cfRule>
  </conditionalFormatting>
  <conditionalFormatting sqref="K17:N17">
    <cfRule type="expression" dxfId="3737" priority="1493" stopIfTrue="1">
      <formula>AND(WEEKDAY(K$5)=1)</formula>
    </cfRule>
  </conditionalFormatting>
  <conditionalFormatting sqref="L15">
    <cfRule type="expression" dxfId="3736" priority="782" stopIfTrue="1">
      <formula>AND(WEEKDAY(L$5)=1)</formula>
    </cfRule>
    <cfRule type="expression" dxfId="3735" priority="811">
      <formula>AND(WEEKDAY(L$5)=1)</formula>
    </cfRule>
  </conditionalFormatting>
  <conditionalFormatting sqref="L20">
    <cfRule type="expression" dxfId="3734" priority="462" stopIfTrue="1">
      <formula>AND(WEEKDAY(L$5)=1)</formula>
    </cfRule>
  </conditionalFormatting>
  <conditionalFormatting sqref="L20:L23">
    <cfRule type="expression" dxfId="3733" priority="461">
      <formula>AND(WEEKDAY(L$5)=1)</formula>
    </cfRule>
    <cfRule type="expression" dxfId="3732" priority="347" stopIfTrue="1">
      <formula>AND(WEEKDAY(L$5)=1)</formula>
    </cfRule>
  </conditionalFormatting>
  <conditionalFormatting sqref="L14:M14">
    <cfRule type="expression" dxfId="3731" priority="1757" stopIfTrue="1">
      <formula>AND(WEEKDAY(L$5)=1)</formula>
    </cfRule>
  </conditionalFormatting>
  <conditionalFormatting sqref="L9:N9">
    <cfRule type="expression" dxfId="3730" priority="4053" stopIfTrue="1">
      <formula>AND(WEEKDAY(L$5)=1)</formula>
    </cfRule>
  </conditionalFormatting>
  <conditionalFormatting sqref="L11:N14">
    <cfRule type="expression" dxfId="3729" priority="2104" stopIfTrue="1">
      <formula>AND(WEEKDAY(L$5)=1)</formula>
    </cfRule>
  </conditionalFormatting>
  <conditionalFormatting sqref="L14:N14">
    <cfRule type="expression" dxfId="3728" priority="4276" stopIfTrue="1">
      <formula>AND(WEEKDAY(L$5)=1)</formula>
    </cfRule>
  </conditionalFormatting>
  <conditionalFormatting sqref="L8:P11">
    <cfRule type="expression" dxfId="3727" priority="3577" stopIfTrue="1">
      <formula>AND(WEEKDAY(L$5)=1)</formula>
    </cfRule>
  </conditionalFormatting>
  <conditionalFormatting sqref="L16:P16">
    <cfRule type="expression" dxfId="3726" priority="1902" stopIfTrue="1">
      <formula>AND(WEEKDAY(L$5)=1)</formula>
    </cfRule>
  </conditionalFormatting>
  <conditionalFormatting sqref="L16:P17">
    <cfRule type="expression" dxfId="3725" priority="4288" stopIfTrue="1">
      <formula>AND(WEEKDAY(L$5)=1)</formula>
    </cfRule>
  </conditionalFormatting>
  <conditionalFormatting sqref="L14:T14">
    <cfRule type="expression" dxfId="3724" priority="2204" stopIfTrue="1">
      <formula>AND(WEEKDAY(L$5)=1)</formula>
    </cfRule>
  </conditionalFormatting>
  <conditionalFormatting sqref="L16:W16">
    <cfRule type="expression" dxfId="3723" priority="4307" stopIfTrue="1">
      <formula>AND(WEEKDAY(L$5)=1)</formula>
    </cfRule>
  </conditionalFormatting>
  <conditionalFormatting sqref="L14:Z14">
    <cfRule type="expression" dxfId="3722" priority="3880">
      <formula>AND(WEEKDAY(L$5)=1)</formula>
    </cfRule>
  </conditionalFormatting>
  <conditionalFormatting sqref="L24:Z24">
    <cfRule type="expression" dxfId="3721" priority="4097" stopIfTrue="1">
      <formula>AND(WEEKDAY(L$5)=1)</formula>
    </cfRule>
  </conditionalFormatting>
  <conditionalFormatting sqref="L23:AF23">
    <cfRule type="expression" dxfId="3720" priority="1035" stopIfTrue="1">
      <formula>AND(WEEKDAY(L$5)=1)</formula>
    </cfRule>
  </conditionalFormatting>
  <conditionalFormatting sqref="L24:AF24 P23:T24">
    <cfRule type="expression" dxfId="3719" priority="3900" stopIfTrue="1">
      <formula>AND(WEEKDAY(L$5)=1)</formula>
    </cfRule>
  </conditionalFormatting>
  <conditionalFormatting sqref="L11:AG11">
    <cfRule type="expression" dxfId="3718" priority="4114">
      <formula>AND(WEEKDAY(L$5)=1)</formula>
    </cfRule>
  </conditionalFormatting>
  <conditionalFormatting sqref="M20:M22 J23:K24 L24:T24">
    <cfRule type="expression" dxfId="3717" priority="4292" stopIfTrue="1">
      <formula>AND(WEEKDAY(J$5)=1)</formula>
    </cfRule>
  </conditionalFormatting>
  <conditionalFormatting sqref="M15:N18">
    <cfRule type="expression" dxfId="3716" priority="926" stopIfTrue="1">
      <formula>AND(WEEKDAY(M$5)=1)</formula>
    </cfRule>
  </conditionalFormatting>
  <conditionalFormatting sqref="M11:Q12">
    <cfRule type="expression" dxfId="3715" priority="3152" stopIfTrue="1">
      <formula>AND(WEEKDAY(M$5)=1)</formula>
    </cfRule>
  </conditionalFormatting>
  <conditionalFormatting sqref="M19:Q23">
    <cfRule type="expression" dxfId="3714" priority="1004" stopIfTrue="1">
      <formula>AND(WEEKDAY(M$5)=1)</formula>
    </cfRule>
  </conditionalFormatting>
  <conditionalFormatting sqref="M8:R8">
    <cfRule type="expression" dxfId="3713" priority="49" stopIfTrue="1">
      <formula>AND(WEEKDAY(M$5)=1)</formula>
    </cfRule>
    <cfRule type="expression" dxfId="3712" priority="48">
      <formula>AND(WEEKDAY(M$5)=1)</formula>
    </cfRule>
  </conditionalFormatting>
  <conditionalFormatting sqref="M20:W20 S21:W22 R23:W23">
    <cfRule type="expression" dxfId="3711" priority="4103" stopIfTrue="1">
      <formula>AND(WEEKDAY(M$5)=1)</formula>
    </cfRule>
  </conditionalFormatting>
  <conditionalFormatting sqref="M20:Y20 S21:X22">
    <cfRule type="expression" dxfId="3710" priority="609" stopIfTrue="1">
      <formula>AND(WEEKDAY(M$5)=1)</formula>
    </cfRule>
  </conditionalFormatting>
  <conditionalFormatting sqref="N18:N19">
    <cfRule type="expression" dxfId="3709" priority="4298" stopIfTrue="1">
      <formula>AND(WEEKDAY(N$5)=1)</formula>
    </cfRule>
  </conditionalFormatting>
  <conditionalFormatting sqref="N25:N26">
    <cfRule type="expression" dxfId="3708" priority="8453" stopIfTrue="1">
      <formula>AND(WEEKDAY(N$5)=1)</formula>
    </cfRule>
  </conditionalFormatting>
  <conditionalFormatting sqref="N26">
    <cfRule type="expression" dxfId="3707" priority="4465" stopIfTrue="1">
      <formula>AND(WEEKDAY(N$5)=1)</formula>
    </cfRule>
  </conditionalFormatting>
  <conditionalFormatting sqref="N20:Q24">
    <cfRule type="expression" dxfId="3706" priority="1151" stopIfTrue="1">
      <formula>AND(WEEKDAY(N$5)=1)</formula>
    </cfRule>
  </conditionalFormatting>
  <conditionalFormatting sqref="N20:T20 N21:Q22">
    <cfRule type="expression" dxfId="3705" priority="4312" stopIfTrue="1">
      <formula>AND(WEEKDAY(N$5)=1)</formula>
    </cfRule>
  </conditionalFormatting>
  <conditionalFormatting sqref="O10:O15">
    <cfRule type="expression" dxfId="3704" priority="930" stopIfTrue="1">
      <formula>AND(WEEKDAY(O$5)=1)</formula>
    </cfRule>
  </conditionalFormatting>
  <conditionalFormatting sqref="O13:O14">
    <cfRule type="expression" dxfId="3703" priority="4269" stopIfTrue="1">
      <formula>AND(WEEKDAY(O$5)=1)</formula>
    </cfRule>
  </conditionalFormatting>
  <conditionalFormatting sqref="O17:O18">
    <cfRule type="expression" dxfId="3702" priority="4283" stopIfTrue="1">
      <formula>AND(WEEKDAY(O$5)=1)</formula>
    </cfRule>
  </conditionalFormatting>
  <conditionalFormatting sqref="O17:Q18">
    <cfRule type="expression" dxfId="3701" priority="4182" stopIfTrue="1">
      <formula>AND(WEEKDAY(O$5)=1)</formula>
    </cfRule>
  </conditionalFormatting>
  <conditionalFormatting sqref="O26:AG26">
    <cfRule type="expression" dxfId="3700" priority="8713" stopIfTrue="1">
      <formula>AND(WEEKDAY(O$5)=1)</formula>
    </cfRule>
  </conditionalFormatting>
  <conditionalFormatting sqref="P14">
    <cfRule type="expression" dxfId="3699" priority="4278" stopIfTrue="1">
      <formula>AND(WEEKDAY(P$5)=1)</formula>
    </cfRule>
  </conditionalFormatting>
  <conditionalFormatting sqref="P11:Q15">
    <cfRule type="expression" dxfId="3698" priority="921" stopIfTrue="1">
      <formula>AND(WEEKDAY(P$5)=1)</formula>
    </cfRule>
  </conditionalFormatting>
  <conditionalFormatting sqref="P19:R19">
    <cfRule type="expression" dxfId="3697" priority="4272" stopIfTrue="1">
      <formula>AND(WEEKDAY(P$5)=1)</formula>
    </cfRule>
  </conditionalFormatting>
  <conditionalFormatting sqref="Q15:Q19">
    <cfRule type="expression" dxfId="3696" priority="909" stopIfTrue="1">
      <formula>AND(WEEKDAY(Q$5)=1)</formula>
    </cfRule>
  </conditionalFormatting>
  <conditionalFormatting sqref="Q14:T14">
    <cfRule type="expression" dxfId="3695" priority="2108" stopIfTrue="1">
      <formula>AND(WEEKDAY(Q$5)=1)</formula>
    </cfRule>
  </conditionalFormatting>
  <conditionalFormatting sqref="R17">
    <cfRule type="expression" dxfId="3694" priority="781" stopIfTrue="1">
      <formula>AND(WEEKDAY(R$5)=1)</formula>
    </cfRule>
  </conditionalFormatting>
  <conditionalFormatting sqref="R18">
    <cfRule type="expression" dxfId="3693" priority="188" stopIfTrue="1">
      <formula>AND(WEEKDAY(R$5)=1)</formula>
    </cfRule>
    <cfRule type="expression" dxfId="3692" priority="189">
      <formula>AND(WEEKDAY(R$5)=1)</formula>
    </cfRule>
    <cfRule type="expression" dxfId="3691" priority="190" stopIfTrue="1">
      <formula>AND(WEEKDAY(R$5)=1)</formula>
    </cfRule>
  </conditionalFormatting>
  <conditionalFormatting sqref="R21">
    <cfRule type="expression" dxfId="3690" priority="185">
      <formula>AND(WEEKDAY(R$5)=1)</formula>
    </cfRule>
    <cfRule type="expression" dxfId="3689" priority="186" stopIfTrue="1">
      <formula>AND(WEEKDAY(R$5)=1)</formula>
    </cfRule>
  </conditionalFormatting>
  <conditionalFormatting sqref="R21:R22">
    <cfRule type="expression" dxfId="3688" priority="115" stopIfTrue="1">
      <formula>AND(WEEKDAY(R$5)=1)</formula>
    </cfRule>
  </conditionalFormatting>
  <conditionalFormatting sqref="R22">
    <cfRule type="expression" dxfId="3687" priority="51" stopIfTrue="1">
      <formula>AND(WEEKDAY(R$5)=1)</formula>
    </cfRule>
    <cfRule type="expression" dxfId="3686" priority="114">
      <formula>AND(WEEKDAY(R$5)=1)</formula>
    </cfRule>
  </conditionalFormatting>
  <conditionalFormatting sqref="R16:S16">
    <cfRule type="expression" dxfId="3685" priority="2218" stopIfTrue="1">
      <formula>AND(WEEKDAY(R$5)=1)</formula>
    </cfRule>
  </conditionalFormatting>
  <conditionalFormatting sqref="R19:S20">
    <cfRule type="expression" dxfId="3684" priority="546" stopIfTrue="1">
      <formula>AND(WEEKDAY(R$5)=1)</formula>
    </cfRule>
  </conditionalFormatting>
  <conditionalFormatting sqref="R13:T13">
    <cfRule type="expression" dxfId="3683" priority="760" stopIfTrue="1">
      <formula>AND(WEEKDAY(R$5)=1)</formula>
    </cfRule>
    <cfRule type="expression" dxfId="3682" priority="767">
      <formula>AND(WEEKDAY(R$5)=1)</formula>
    </cfRule>
    <cfRule type="expression" dxfId="3681" priority="771" stopIfTrue="1">
      <formula>AND(WEEKDAY(R$5)=1)</formula>
    </cfRule>
    <cfRule type="expression" dxfId="3680" priority="768" stopIfTrue="1">
      <formula>AND(WEEKDAY(R$5)=1)</formula>
    </cfRule>
  </conditionalFormatting>
  <conditionalFormatting sqref="R13:T14">
    <cfRule type="expression" dxfId="3679" priority="526" stopIfTrue="1">
      <formula>AND(WEEKDAY(R$5)=1)</formula>
    </cfRule>
  </conditionalFormatting>
  <conditionalFormatting sqref="R14:T14">
    <cfRule type="expression" dxfId="3678" priority="4273" stopIfTrue="1">
      <formula>AND(WEEKDAY(R$5)=1)</formula>
    </cfRule>
  </conditionalFormatting>
  <conditionalFormatting sqref="R15:T15">
    <cfRule type="expression" dxfId="3677" priority="3634" stopIfTrue="1">
      <formula>AND(WEEKDAY(R$5)=1)</formula>
    </cfRule>
  </conditionalFormatting>
  <conditionalFormatting sqref="R17:T17">
    <cfRule type="expression" dxfId="3676" priority="773" stopIfTrue="1">
      <formula>AND(WEEKDAY(R$5)=1)</formula>
    </cfRule>
    <cfRule type="expression" dxfId="3675" priority="776">
      <formula>AND(WEEKDAY(R$5)=1)</formula>
    </cfRule>
  </conditionalFormatting>
  <conditionalFormatting sqref="R14:U14">
    <cfRule type="expression" dxfId="3674" priority="484" stopIfTrue="1">
      <formula>AND(WEEKDAY(R$5)=1)</formula>
    </cfRule>
  </conditionalFormatting>
  <conditionalFormatting sqref="R19:W19">
    <cfRule type="expression" dxfId="3673" priority="3615" stopIfTrue="1">
      <formula>AND(WEEKDAY(R$5)=1)</formula>
    </cfRule>
  </conditionalFormatting>
  <conditionalFormatting sqref="S18:T24">
    <cfRule type="expression" dxfId="3672" priority="3884" stopIfTrue="1">
      <formula>AND(WEEKDAY(S$5)=1)</formula>
    </cfRule>
  </conditionalFormatting>
  <conditionalFormatting sqref="S19:T22 R20:T20">
    <cfRule type="expression" dxfId="3671" priority="545" stopIfTrue="1">
      <formula>AND(WEEKDAY(R$5)=1)</formula>
    </cfRule>
  </conditionalFormatting>
  <conditionalFormatting sqref="S19:U24">
    <cfRule type="expression" dxfId="3670" priority="610" stopIfTrue="1">
      <formula>AND(WEEKDAY(S$5)=1)</formula>
    </cfRule>
  </conditionalFormatting>
  <conditionalFormatting sqref="S18:W19">
    <cfRule type="expression" dxfId="3669" priority="4300" stopIfTrue="1">
      <formula>AND(WEEKDAY(S$5)=1)</formula>
    </cfRule>
  </conditionalFormatting>
  <conditionalFormatting sqref="S8:Z8 L8:L9 AA8:AA9 G9:W9">
    <cfRule type="expression" dxfId="3668" priority="4264" stopIfTrue="1">
      <formula>AND(WEEKDAY(G$5)=1)</formula>
    </cfRule>
  </conditionalFormatting>
  <conditionalFormatting sqref="S8:Z8 AG8:AH16 L9:X9 AC8:AF8 AA8:AB10 S18:Y18 I18:Q18 L19:W19 M20:Y20 S21:X22 M23:AF23 L24:Z24 Y19 L16:AB16 AD20:AE20 Z21:AE22 AF9:AF10 AC24:AE24 L10:Y10 J23:K24 I9:I16 M15:AC15 L8 J9:K12 L12:Y12 U13:Y13 L13:Q13 M21:Q22 J15:K15">
    <cfRule type="expression" dxfId="3667" priority="4263">
      <formula>AND(WEEKDAY(I$5)=1)</formula>
    </cfRule>
  </conditionalFormatting>
  <conditionalFormatting sqref="T13">
    <cfRule type="expression" dxfId="3666" priority="759">
      <formula>AND(WEEKDAY(T$5)=1)</formula>
    </cfRule>
  </conditionalFormatting>
  <conditionalFormatting sqref="T13:T14">
    <cfRule type="expression" dxfId="3665" priority="770">
      <formula>AND(WEEKDAY(T$5)=1)</formula>
    </cfRule>
  </conditionalFormatting>
  <conditionalFormatting sqref="T14:T15">
    <cfRule type="expression" dxfId="3664" priority="2203">
      <formula>AND(WEEKDAY(T$5)=1)</formula>
    </cfRule>
  </conditionalFormatting>
  <conditionalFormatting sqref="T14:T16">
    <cfRule type="expression" dxfId="3663" priority="2209" stopIfTrue="1">
      <formula>AND(WEEKDAY(T$5)=1)</formula>
    </cfRule>
  </conditionalFormatting>
  <conditionalFormatting sqref="T19:T22">
    <cfRule type="expression" dxfId="3662" priority="608">
      <formula>AND(WEEKDAY(T$5)=1)</formula>
    </cfRule>
  </conditionalFormatting>
  <conditionalFormatting sqref="T20:T22">
    <cfRule type="expression" dxfId="3661" priority="544">
      <formula>AND(WEEKDAY(T$5)=1)</formula>
    </cfRule>
  </conditionalFormatting>
  <conditionalFormatting sqref="T10:AD10">
    <cfRule type="expression" dxfId="3660" priority="3866" stopIfTrue="1">
      <formula>AND(WEEKDAY(T$5)=1)</formula>
    </cfRule>
  </conditionalFormatting>
  <conditionalFormatting sqref="U8">
    <cfRule type="expression" dxfId="3659" priority="4252" stopIfTrue="1">
      <formula>AND(WEEKDAY(U$5)=1)</formula>
    </cfRule>
  </conditionalFormatting>
  <conditionalFormatting sqref="U12">
    <cfRule type="expression" dxfId="3658" priority="4270" stopIfTrue="1">
      <formula>AND(WEEKDAY(U$5)=1)</formula>
    </cfRule>
  </conditionalFormatting>
  <conditionalFormatting sqref="U14:U15">
    <cfRule type="expression" dxfId="3657" priority="4275" stopIfTrue="1">
      <formula>AND(WEEKDAY(U$5)=1)</formula>
    </cfRule>
  </conditionalFormatting>
  <conditionalFormatting sqref="U11:W13">
    <cfRule type="expression" dxfId="3656" priority="659" stopIfTrue="1">
      <formula>AND(WEEKDAY(U$5)=1)</formula>
    </cfRule>
  </conditionalFormatting>
  <conditionalFormatting sqref="U17:W17 J17:K19 R19:T20 S21:T22 L23:Q23 R23:T24 P17:Q17">
    <cfRule type="expression" dxfId="3655" priority="4308" stopIfTrue="1">
      <formula>AND(WEEKDAY(J$5)=1)</formula>
    </cfRule>
  </conditionalFormatting>
  <conditionalFormatting sqref="U17:W24">
    <cfRule type="expression" dxfId="3654" priority="4171" stopIfTrue="1">
      <formula>AND(WEEKDAY(U$5)=1)</formula>
    </cfRule>
  </conditionalFormatting>
  <conditionalFormatting sqref="U20:W24">
    <cfRule type="expression" dxfId="3653" priority="3895" stopIfTrue="1">
      <formula>AND(WEEKDAY(U$5)=1)</formula>
    </cfRule>
  </conditionalFormatting>
  <conditionalFormatting sqref="U9:Y9">
    <cfRule type="expression" dxfId="3652" priority="46" stopIfTrue="1">
      <formula>AND(WEEKDAY(U$5)=1)</formula>
    </cfRule>
  </conditionalFormatting>
  <conditionalFormatting sqref="U13:Z13">
    <cfRule type="expression" dxfId="3651" priority="2930" stopIfTrue="1">
      <formula>AND(WEEKDAY(U$5)=1)</formula>
    </cfRule>
  </conditionalFormatting>
  <conditionalFormatting sqref="U17:Z18">
    <cfRule type="expression" dxfId="3650" priority="4052">
      <formula>AND(WEEKDAY(U$5)=1)</formula>
    </cfRule>
  </conditionalFormatting>
  <conditionalFormatting sqref="V15">
    <cfRule type="expression" dxfId="3649" priority="2582" stopIfTrue="1">
      <formula>AND(WEEKDAY(V$5)=1)</formula>
    </cfRule>
  </conditionalFormatting>
  <conditionalFormatting sqref="V19:W23 V24:Z24">
    <cfRule type="expression" dxfId="3648" priority="4105">
      <formula>AND(WEEKDAY(V$5)=1)</formula>
    </cfRule>
  </conditionalFormatting>
  <conditionalFormatting sqref="V14:Y14 V8:Z8 AA8:AA9 AE17:AF17 U16:W17 AD22:AE22 AF18 AE21 T15:T16">
    <cfRule type="expression" dxfId="3647" priority="4296">
      <formula>AND(WEEKDAY(T$5)=1)</formula>
    </cfRule>
  </conditionalFormatting>
  <conditionalFormatting sqref="V14:Y14">
    <cfRule type="expression" dxfId="3646" priority="4291" stopIfTrue="1">
      <formula>AND(WEEKDAY(V$5)=1)</formula>
    </cfRule>
  </conditionalFormatting>
  <conditionalFormatting sqref="V24:Z24 V19:W23">
    <cfRule type="expression" dxfId="3645" priority="4096">
      <formula>AND(WEEKDAY(V$5)=1)</formula>
    </cfRule>
  </conditionalFormatting>
  <conditionalFormatting sqref="V25:AB25">
    <cfRule type="expression" dxfId="3644" priority="8213">
      <formula>AND(WEEKDAY(V$5)=1)</formula>
    </cfRule>
  </conditionalFormatting>
  <conditionalFormatting sqref="X11">
    <cfRule type="expression" dxfId="3643" priority="2927" stopIfTrue="1">
      <formula>AND(WEEKDAY(X$5)=1)</formula>
    </cfRule>
  </conditionalFormatting>
  <conditionalFormatting sqref="X19">
    <cfRule type="expression" dxfId="3642" priority="44">
      <formula>AND(WEEKDAY(X$5)=1)</formula>
    </cfRule>
    <cfRule type="expression" dxfId="3641" priority="41">
      <formula>AND(WEEKDAY(X$5)=1)</formula>
    </cfRule>
    <cfRule type="expression" dxfId="3640" priority="42" stopIfTrue="1">
      <formula>AND(WEEKDAY(X$5)=1)</formula>
    </cfRule>
    <cfRule type="expression" dxfId="3639" priority="40" stopIfTrue="1">
      <formula>AND(WEEKDAY(X$5)=1)</formula>
    </cfRule>
    <cfRule type="expression" dxfId="3638" priority="39">
      <formula>AND(WEEKDAY(X$5)=1)</formula>
    </cfRule>
    <cfRule type="expression" dxfId="3637" priority="34" stopIfTrue="1">
      <formula>AND(WEEKDAY(X$5)=1)</formula>
    </cfRule>
  </conditionalFormatting>
  <conditionalFormatting sqref="X20:X23">
    <cfRule type="expression" dxfId="3636" priority="2899" stopIfTrue="1">
      <formula>AND(WEEKDAY(X$5)=1)</formula>
    </cfRule>
  </conditionalFormatting>
  <conditionalFormatting sqref="X12:Y13">
    <cfRule type="expression" dxfId="3635" priority="2939" stopIfTrue="1">
      <formula>AND(WEEKDAY(X$5)=1)</formula>
    </cfRule>
  </conditionalFormatting>
  <conditionalFormatting sqref="X17:Y17">
    <cfRule type="expression" dxfId="3634" priority="2914" stopIfTrue="1">
      <formula>AND(WEEKDAY(X$5)=1)</formula>
    </cfRule>
  </conditionalFormatting>
  <conditionalFormatting sqref="X18:Y18">
    <cfRule type="expression" dxfId="3633" priority="4210" stopIfTrue="1">
      <formula>AND(WEEKDAY(X$5)=1)</formula>
    </cfRule>
  </conditionalFormatting>
  <conditionalFormatting sqref="X13:Z13">
    <cfRule type="expression" dxfId="3632" priority="2932">
      <formula>AND(WEEKDAY(X$5)=1)</formula>
    </cfRule>
  </conditionalFormatting>
  <conditionalFormatting sqref="X17:Z17">
    <cfRule type="expression" dxfId="3631" priority="2900" stopIfTrue="1">
      <formula>AND(WEEKDAY(X$5)=1)</formula>
    </cfRule>
    <cfRule type="expression" dxfId="3630" priority="2909">
      <formula>AND(WEEKDAY(X$5)=1)</formula>
    </cfRule>
    <cfRule type="expression" dxfId="3629" priority="2910" stopIfTrue="1">
      <formula>AND(WEEKDAY(X$5)=1)</formula>
    </cfRule>
    <cfRule type="expression" dxfId="3628" priority="2911">
      <formula>AND(WEEKDAY(X$5)=1)</formula>
    </cfRule>
  </conditionalFormatting>
  <conditionalFormatting sqref="X24:Z24 Y18:Y19">
    <cfRule type="expression" dxfId="3627" priority="4159" stopIfTrue="1">
      <formula>AND(WEEKDAY(X$5)=1)</formula>
    </cfRule>
  </conditionalFormatting>
  <conditionalFormatting sqref="X11:AA11">
    <cfRule type="expression" dxfId="3626" priority="26">
      <formula>AND(WEEKDAY(X$5)=1)</formula>
    </cfRule>
  </conditionalFormatting>
  <conditionalFormatting sqref="X16:AB16">
    <cfRule type="expression" dxfId="3625" priority="4127" stopIfTrue="1">
      <formula>AND(WEEKDAY(X$5)=1)</formula>
    </cfRule>
  </conditionalFormatting>
  <conditionalFormatting sqref="X17:AB17">
    <cfRule type="expression" dxfId="3624" priority="2905" stopIfTrue="1">
      <formula>AND(WEEKDAY(X$5)=1)</formula>
    </cfRule>
  </conditionalFormatting>
  <conditionalFormatting sqref="X11:AC11">
    <cfRule type="expression" dxfId="3623" priority="21" stopIfTrue="1">
      <formula>AND(WEEKDAY(X$5)=1)</formula>
    </cfRule>
  </conditionalFormatting>
  <conditionalFormatting sqref="X25:AG25">
    <cfRule type="expression" dxfId="3622" priority="8225" stopIfTrue="1">
      <formula>AND(WEEKDAY(X$5)=1)</formula>
    </cfRule>
  </conditionalFormatting>
  <conditionalFormatting sqref="Y9">
    <cfRule type="expression" dxfId="3621" priority="47">
      <formula>AND(WEEKDAY(Y$5)=1)</formula>
    </cfRule>
    <cfRule type="expression" dxfId="3620" priority="45">
      <formula>AND(WEEKDAY(Y$5)=1)</formula>
    </cfRule>
  </conditionalFormatting>
  <conditionalFormatting sqref="Y19:Y22">
    <cfRule type="expression" dxfId="3619" priority="29" stopIfTrue="1">
      <formula>AND(WEEKDAY(Y$5)=1)</formula>
    </cfRule>
  </conditionalFormatting>
  <conditionalFormatting sqref="Y21:Y22">
    <cfRule type="expression" dxfId="3618" priority="33">
      <formula>AND(WEEKDAY(Y$5)=1)</formula>
    </cfRule>
  </conditionalFormatting>
  <conditionalFormatting sqref="Y16:Z16 AC13:AF19 AA18:AB19 AG18:AG19 AD12:AF12">
    <cfRule type="expression" dxfId="3617" priority="4126">
      <formula>AND(WEEKDAY(Y$5)=1)</formula>
    </cfRule>
  </conditionalFormatting>
  <conditionalFormatting sqref="Y17:Z17">
    <cfRule type="expression" dxfId="3616" priority="2912" stopIfTrue="1">
      <formula>AND(WEEKDAY(Y$5)=1)</formula>
    </cfRule>
    <cfRule type="expression" dxfId="3615" priority="2913">
      <formula>AND(WEEKDAY(Y$5)=1)</formula>
    </cfRule>
  </conditionalFormatting>
  <conditionalFormatting sqref="Y24:Z24">
    <cfRule type="expression" dxfId="3614" priority="4140">
      <formula>AND(WEEKDAY(Y$5)=1)</formula>
    </cfRule>
    <cfRule type="expression" dxfId="3613" priority="4139" stopIfTrue="1">
      <formula>AND(WEEKDAY(Y$5)=1)</formula>
    </cfRule>
  </conditionalFormatting>
  <conditionalFormatting sqref="Y14:AA14">
    <cfRule type="expression" dxfId="3612" priority="1744" stopIfTrue="1">
      <formula>AND(WEEKDAY(Y$5)=1)</formula>
    </cfRule>
  </conditionalFormatting>
  <conditionalFormatting sqref="Y16:AB16">
    <cfRule type="expression" dxfId="3611" priority="4124" stopIfTrue="1">
      <formula>AND(WEEKDAY(Y$5)=1)</formula>
    </cfRule>
  </conditionalFormatting>
  <conditionalFormatting sqref="Y17:AB17">
    <cfRule type="expression" dxfId="3610" priority="2903">
      <formula>AND(WEEKDAY(Y$5)=1)</formula>
    </cfRule>
  </conditionalFormatting>
  <conditionalFormatting sqref="Y19:AB19">
    <cfRule type="expression" dxfId="3609" priority="342">
      <formula>AND(WEEKDAY(Y$5)=1)</formula>
    </cfRule>
  </conditionalFormatting>
  <conditionalFormatting sqref="Y24:AB24">
    <cfRule type="expression" dxfId="3608" priority="3891">
      <formula>AND(WEEKDAY(Y$5)=1)</formula>
    </cfRule>
  </conditionalFormatting>
  <conditionalFormatting sqref="Z9">
    <cfRule type="expression" dxfId="3607" priority="3871">
      <formula>AND(WEEKDAY(Z$5)=1)</formula>
    </cfRule>
    <cfRule type="expression" dxfId="3606" priority="3870" stopIfTrue="1">
      <formula>AND(WEEKDAY(Z$5)=1)</formula>
    </cfRule>
  </conditionalFormatting>
  <conditionalFormatting sqref="Z9:Z10">
    <cfRule type="expression" dxfId="3605" priority="3868">
      <formula>AND(WEEKDAY(Z$5)=1)</formula>
    </cfRule>
  </conditionalFormatting>
  <conditionalFormatting sqref="Z17:Z18">
    <cfRule type="expression" dxfId="3604" priority="2916" stopIfTrue="1">
      <formula>AND(WEEKDAY(Z$5)=1)</formula>
    </cfRule>
  </conditionalFormatting>
  <conditionalFormatting sqref="Z18">
    <cfRule type="expression" dxfId="3603" priority="4049">
      <formula>AND(WEEKDAY(Z$5)=1)</formula>
    </cfRule>
    <cfRule type="expression" dxfId="3602" priority="4050" stopIfTrue="1">
      <formula>AND(WEEKDAY(Z$5)=1)</formula>
    </cfRule>
  </conditionalFormatting>
  <conditionalFormatting sqref="Z19">
    <cfRule type="expression" dxfId="3601" priority="334" stopIfTrue="1">
      <formula>AND(WEEKDAY(Z$5)=1)</formula>
    </cfRule>
    <cfRule type="expression" dxfId="3600" priority="335">
      <formula>AND(WEEKDAY(Z$5)=1)</formula>
    </cfRule>
    <cfRule type="expression" dxfId="3599" priority="336" stopIfTrue="1">
      <formula>AND(WEEKDAY(Z$5)=1)</formula>
    </cfRule>
    <cfRule type="expression" dxfId="3598" priority="337">
      <formula>AND(WEEKDAY(Z$5)=1)</formula>
    </cfRule>
    <cfRule type="expression" dxfId="3597" priority="338" stopIfTrue="1">
      <formula>AND(WEEKDAY(Z$5)=1)</formula>
    </cfRule>
    <cfRule type="expression" dxfId="3596" priority="339">
      <formula>AND(WEEKDAY(Z$5)=1)</formula>
    </cfRule>
    <cfRule type="expression" dxfId="3595" priority="333">
      <formula>AND(WEEKDAY(Z$5)=1)</formula>
    </cfRule>
  </conditionalFormatting>
  <conditionalFormatting sqref="Z19:Z20">
    <cfRule type="expression" dxfId="3594" priority="15" stopIfTrue="1">
      <formula>AND(WEEKDAY(Z$5)=1)</formula>
    </cfRule>
  </conditionalFormatting>
  <conditionalFormatting sqref="Z13:AA13">
    <cfRule type="expression" dxfId="3593" priority="1756">
      <formula>AND(WEEKDAY(Z$5)=1)</formula>
    </cfRule>
  </conditionalFormatting>
  <conditionalFormatting sqref="Z19:AA19">
    <cfRule type="expression" dxfId="3592" priority="340" stopIfTrue="1">
      <formula>AND(WEEKDAY(Z$5)=1)</formula>
    </cfRule>
  </conditionalFormatting>
  <conditionalFormatting sqref="Z21:AA22 X23:AA23 X20:Y20 X21:X22">
    <cfRule type="expression" dxfId="3591" priority="2898">
      <formula>AND(WEEKDAY(X$5)=1)</formula>
    </cfRule>
  </conditionalFormatting>
  <conditionalFormatting sqref="Z20:AB20">
    <cfRule type="expression" dxfId="3590" priority="19">
      <formula>AND(WEEKDAY(Z$5)=1)</formula>
    </cfRule>
  </conditionalFormatting>
  <conditionalFormatting sqref="Z21:AB23">
    <cfRule type="expression" dxfId="3589" priority="2893" stopIfTrue="1">
      <formula>AND(WEEKDAY(Z$5)=1)</formula>
    </cfRule>
  </conditionalFormatting>
  <conditionalFormatting sqref="Z12:AE12">
    <cfRule type="expression" dxfId="3588" priority="6">
      <formula>AND(WEEKDAY(Z$5)=1)</formula>
    </cfRule>
    <cfRule type="expression" dxfId="3587" priority="1" stopIfTrue="1">
      <formula>AND(WEEKDAY(Z$5)=1)</formula>
    </cfRule>
  </conditionalFormatting>
  <conditionalFormatting sqref="Z21:AE22">
    <cfRule type="expression" dxfId="3586" priority="2892" stopIfTrue="1">
      <formula>AND(WEEKDAY(Z$5)=1)</formula>
    </cfRule>
  </conditionalFormatting>
  <conditionalFormatting sqref="AA14">
    <cfRule type="expression" dxfId="3585" priority="1749">
      <formula>AND(WEEKDAY(AA$5)=1)</formula>
    </cfRule>
  </conditionalFormatting>
  <conditionalFormatting sqref="AA20">
    <cfRule type="expression" dxfId="3584" priority="20" stopIfTrue="1">
      <formula>AND(WEEKDAY(AA$5)=1)</formula>
    </cfRule>
  </conditionalFormatting>
  <conditionalFormatting sqref="AA13:AB14">
    <cfRule type="expression" dxfId="3583" priority="1751" stopIfTrue="1">
      <formula>AND(WEEKDAY(AA$5)=1)</formula>
    </cfRule>
  </conditionalFormatting>
  <conditionalFormatting sqref="AA18:AB19">
    <cfRule type="expression" dxfId="3582" priority="4209" stopIfTrue="1">
      <formula>AND(WEEKDAY(AA$5)=1)</formula>
    </cfRule>
  </conditionalFormatting>
  <conditionalFormatting sqref="AA20:AC20">
    <cfRule type="expression" dxfId="3581" priority="16" stopIfTrue="1">
      <formula>AND(WEEKDAY(AA$5)=1)</formula>
    </cfRule>
  </conditionalFormatting>
  <conditionalFormatting sqref="AA19:AF19">
    <cfRule type="expression" dxfId="3580" priority="682" stopIfTrue="1">
      <formula>AND(WEEKDAY(AA$5)=1)</formula>
    </cfRule>
  </conditionalFormatting>
  <conditionalFormatting sqref="AB9:AB12 Z12:Z13">
    <cfRule type="expression" dxfId="3579" priority="2" stopIfTrue="1">
      <formula>AND(WEEKDAY(Z$5)=1)</formula>
    </cfRule>
  </conditionalFormatting>
  <conditionalFormatting sqref="AB13:AB14">
    <cfRule type="expression" dxfId="3578" priority="3878">
      <formula>AND(WEEKDAY(AB$5)=1)</formula>
    </cfRule>
  </conditionalFormatting>
  <conditionalFormatting sqref="AB16">
    <cfRule type="expression" dxfId="3577" priority="4287" stopIfTrue="1">
      <formula>AND(WEEKDAY(AB$5)=1)</formula>
    </cfRule>
  </conditionalFormatting>
  <conditionalFormatting sqref="AB18:AD18">
    <cfRule type="expression" dxfId="3576" priority="4046" stopIfTrue="1">
      <formula>AND(WEEKDAY(AB$5)=1)</formula>
    </cfRule>
  </conditionalFormatting>
  <conditionalFormatting sqref="AB18:AF18">
    <cfRule type="expression" dxfId="3575" priority="1725" stopIfTrue="1">
      <formula>AND(WEEKDAY(AB$5)=1)</formula>
    </cfRule>
  </conditionalFormatting>
  <conditionalFormatting sqref="AB8:AG8">
    <cfRule type="expression" dxfId="3574" priority="4233" stopIfTrue="1">
      <formula>AND(WEEKDAY(AB$5)=1)</formula>
    </cfRule>
  </conditionalFormatting>
  <conditionalFormatting sqref="AC9">
    <cfRule type="expression" dxfId="3573" priority="4039" stopIfTrue="1">
      <formula>AND(WEEKDAY(AC$5)=1)</formula>
    </cfRule>
  </conditionalFormatting>
  <conditionalFormatting sqref="AC16:AC18">
    <cfRule type="expression" dxfId="3572" priority="4177" stopIfTrue="1">
      <formula>AND(WEEKDAY(AC$5)=1)</formula>
    </cfRule>
  </conditionalFormatting>
  <conditionalFormatting sqref="AC17:AC18">
    <cfRule type="expression" dxfId="3571" priority="4065" stopIfTrue="1">
      <formula>AND(WEEKDAY(AC$5)=1)</formula>
    </cfRule>
    <cfRule type="expression" dxfId="3570" priority="1726" stopIfTrue="1">
      <formula>AND(WEEKDAY(AC$5)=1)</formula>
    </cfRule>
    <cfRule type="expression" dxfId="3569" priority="1735">
      <formula>AND(WEEKDAY(AC$5)=1)</formula>
    </cfRule>
  </conditionalFormatting>
  <conditionalFormatting sqref="AC20">
    <cfRule type="expression" dxfId="3568" priority="13">
      <formula>AND(WEEKDAY(AC$5)=1)</formula>
    </cfRule>
    <cfRule type="expression" dxfId="3567" priority="10" stopIfTrue="1">
      <formula>AND(WEEKDAY(AC$5)=1)</formula>
    </cfRule>
  </conditionalFormatting>
  <conditionalFormatting sqref="AC9:AD9">
    <cfRule type="expression" dxfId="3566" priority="4040">
      <formula>AND(WEEKDAY(AC$5)=1)</formula>
    </cfRule>
    <cfRule type="expression" dxfId="3565" priority="4041" stopIfTrue="1">
      <formula>AND(WEEKDAY(AC$5)=1)</formula>
    </cfRule>
  </conditionalFormatting>
  <conditionalFormatting sqref="AC9:AD10">
    <cfRule type="expression" dxfId="3564" priority="4042">
      <formula>AND(WEEKDAY(AC$5)=1)</formula>
    </cfRule>
  </conditionalFormatting>
  <conditionalFormatting sqref="AC14:AD14">
    <cfRule type="expression" dxfId="3563" priority="4122">
      <formula>AND(WEEKDAY(AC$5)=1)</formula>
    </cfRule>
  </conditionalFormatting>
  <conditionalFormatting sqref="AC16:AD17">
    <cfRule type="expression" dxfId="3562" priority="4178" stopIfTrue="1">
      <formula>AND(WEEKDAY(AC$5)=1)</formula>
    </cfRule>
  </conditionalFormatting>
  <conditionalFormatting sqref="AC17:AE17 S18:Y18 AB18:AE18">
    <cfRule type="expression" dxfId="3561" priority="4313" stopIfTrue="1">
      <formula>AND(WEEKDAY(S$5)=1)</formula>
    </cfRule>
  </conditionalFormatting>
  <conditionalFormatting sqref="AC17:AF17">
    <cfRule type="expression" dxfId="3560" priority="1736" stopIfTrue="1">
      <formula>AND(WEEKDAY(AC$5)=1)</formula>
    </cfRule>
  </conditionalFormatting>
  <conditionalFormatting sqref="AC13:AG13">
    <cfRule type="expression" dxfId="3559" priority="4173" stopIfTrue="1">
      <formula>AND(WEEKDAY(AC$5)=1)</formula>
    </cfRule>
  </conditionalFormatting>
  <conditionalFormatting sqref="AC14:AG14">
    <cfRule type="expression" dxfId="3558" priority="4112" stopIfTrue="1">
      <formula>AND(WEEKDAY(AC$5)=1)</formula>
    </cfRule>
    <cfRule type="expression" dxfId="3557" priority="4280" stopIfTrue="1">
      <formula>AND(WEEKDAY(AC$5)=1)</formula>
    </cfRule>
  </conditionalFormatting>
  <conditionalFormatting sqref="AD15">
    <cfRule type="expression" dxfId="3556" priority="4284" stopIfTrue="1">
      <formula>AND(WEEKDAY(AD$5)=1)</formula>
    </cfRule>
  </conditionalFormatting>
  <conditionalFormatting sqref="AD17:AD18">
    <cfRule type="expression" dxfId="3555" priority="4175" stopIfTrue="1">
      <formula>AND(WEEKDAY(AD$5)=1)</formula>
    </cfRule>
  </conditionalFormatting>
  <conditionalFormatting sqref="AD21">
    <cfRule type="expression" dxfId="3554" priority="191">
      <formula>AND(WEEKDAY(AD$5)=1)</formula>
    </cfRule>
    <cfRule type="expression" dxfId="3553" priority="192" stopIfTrue="1">
      <formula>AND(WEEKDAY(AD$5)=1)</formula>
    </cfRule>
  </conditionalFormatting>
  <conditionalFormatting sqref="AD11:AE11">
    <cfRule type="expression" dxfId="3552" priority="702">
      <formula>AND(WEEKDAY(AD$5)=1)</formula>
    </cfRule>
  </conditionalFormatting>
  <conditionalFormatting sqref="AD11:AE12">
    <cfRule type="expression" dxfId="3551" priority="686" stopIfTrue="1">
      <formula>AND(WEEKDAY(AD$5)=1)</formula>
    </cfRule>
  </conditionalFormatting>
  <conditionalFormatting sqref="AD20:AE20 AD22:AE22">
    <cfRule type="expression" dxfId="3550" priority="4089" stopIfTrue="1">
      <formula>AND(WEEKDAY(AD$5)=1)</formula>
    </cfRule>
  </conditionalFormatting>
  <conditionalFormatting sqref="AD12:AF12">
    <cfRule type="expression" dxfId="3549" priority="4260" stopIfTrue="1">
      <formula>AND(WEEKDAY(AD$5)=1)</formula>
    </cfRule>
  </conditionalFormatting>
  <conditionalFormatting sqref="AD17:AF17">
    <cfRule type="expression" dxfId="3548" priority="4194" stopIfTrue="1">
      <formula>AND(WEEKDAY(AD$5)=1)</formula>
    </cfRule>
  </conditionalFormatting>
  <conditionalFormatting sqref="AD20:AF22">
    <cfRule type="expression" dxfId="3547" priority="200">
      <formula>AND(WEEKDAY(AD$5)=1)</formula>
    </cfRule>
  </conditionalFormatting>
  <conditionalFormatting sqref="AD24:AF24">
    <cfRule type="expression" dxfId="3546" priority="3899">
      <formula>AND(WEEKDAY(AD$5)=1)</formula>
    </cfRule>
  </conditionalFormatting>
  <conditionalFormatting sqref="AD25:AH25">
    <cfRule type="expression" dxfId="3545" priority="8221">
      <formula>AND(WEEKDAY(AD$5)=1)</formula>
    </cfRule>
  </conditionalFormatting>
  <conditionalFormatting sqref="AE9">
    <cfRule type="expression" dxfId="3544" priority="3932">
      <formula>AND(WEEKDAY(AE$5)=1)</formula>
    </cfRule>
    <cfRule type="expression" dxfId="3543" priority="3934" stopIfTrue="1">
      <formula>AND(WEEKDAY(AE$5)=1)</formula>
    </cfRule>
    <cfRule type="expression" dxfId="3542" priority="3935">
      <formula>AND(WEEKDAY(AE$5)=1)</formula>
    </cfRule>
  </conditionalFormatting>
  <conditionalFormatting sqref="AE9:AE10">
    <cfRule type="expression" dxfId="3541" priority="3929" stopIfTrue="1">
      <formula>AND(WEEKDAY(AE$5)=1)</formula>
    </cfRule>
  </conditionalFormatting>
  <conditionalFormatting sqref="AE10">
    <cfRule type="expression" dxfId="3540" priority="3928">
      <formula>AND(WEEKDAY(AE$5)=1)</formula>
    </cfRule>
  </conditionalFormatting>
  <conditionalFormatting sqref="AE17:AE18">
    <cfRule type="expression" dxfId="3539" priority="1728" stopIfTrue="1">
      <formula>AND(WEEKDAY(AE$5)=1)</formula>
    </cfRule>
  </conditionalFormatting>
  <conditionalFormatting sqref="AE20:AF22">
    <cfRule type="expression" dxfId="3538" priority="3923" stopIfTrue="1">
      <formula>AND(WEEKDAY(AE$5)=1)</formula>
    </cfRule>
  </conditionalFormatting>
  <conditionalFormatting sqref="AE9:AG9">
    <cfRule type="expression" dxfId="3537" priority="3937">
      <formula>AND(WEEKDAY(AE$5)=1)</formula>
    </cfRule>
  </conditionalFormatting>
  <conditionalFormatting sqref="AE14:AG14">
    <cfRule type="expression" dxfId="3536" priority="4111">
      <formula>AND(WEEKDAY(AE$5)=1)</formula>
    </cfRule>
  </conditionalFormatting>
  <conditionalFormatting sqref="AE9:AH9">
    <cfRule type="expression" dxfId="3535" priority="3936" stopIfTrue="1">
      <formula>AND(WEEKDAY(AE$5)=1)</formula>
    </cfRule>
  </conditionalFormatting>
  <conditionalFormatting sqref="AE14:AH14">
    <cfRule type="expression" dxfId="3534" priority="4107" stopIfTrue="1">
      <formula>AND(WEEKDAY(AE$5)=1)</formula>
    </cfRule>
  </conditionalFormatting>
  <conditionalFormatting sqref="AF10:AF12">
    <cfRule type="expression" dxfId="3533" priority="685" stopIfTrue="1">
      <formula>AND(WEEKDAY(AF$5)=1)</formula>
    </cfRule>
  </conditionalFormatting>
  <conditionalFormatting sqref="AF11:AF12">
    <cfRule type="expression" dxfId="3532" priority="684">
      <formula>AND(WEEKDAY(AF$5)=1)</formula>
    </cfRule>
  </conditionalFormatting>
  <conditionalFormatting sqref="AF17">
    <cfRule type="expression" dxfId="3531" priority="1730" stopIfTrue="1">
      <formula>AND(WEEKDAY(AF$5)=1)</formula>
    </cfRule>
    <cfRule type="expression" dxfId="3530" priority="1729">
      <formula>AND(WEEKDAY(AF$5)=1)</formula>
    </cfRule>
    <cfRule type="expression" dxfId="3529" priority="1732" stopIfTrue="1">
      <formula>AND(WEEKDAY(AF$5)=1)</formula>
    </cfRule>
  </conditionalFormatting>
  <conditionalFormatting sqref="AF9:AG9">
    <cfRule type="expression" dxfId="3528" priority="4015" stopIfTrue="1">
      <formula>AND(WEEKDAY(AF$5)=1)</formula>
    </cfRule>
    <cfRule type="expression" dxfId="3527" priority="4016">
      <formula>AND(WEEKDAY(AF$5)=1)</formula>
    </cfRule>
    <cfRule type="expression" dxfId="3526" priority="4017" stopIfTrue="1">
      <formula>AND(WEEKDAY(AF$5)=1)</formula>
    </cfRule>
  </conditionalFormatting>
  <conditionalFormatting sqref="AF18:AG18">
    <cfRule type="expression" dxfId="3525" priority="4018">
      <formula>AND(WEEKDAY(AF$5)=1)</formula>
    </cfRule>
    <cfRule type="expression" dxfId="3524" priority="4019" stopIfTrue="1">
      <formula>AND(WEEKDAY(AF$5)=1)</formula>
    </cfRule>
    <cfRule type="expression" dxfId="3523" priority="4020">
      <formula>AND(WEEKDAY(AF$5)=1)</formula>
    </cfRule>
    <cfRule type="expression" dxfId="3522" priority="4021" stopIfTrue="1">
      <formula>AND(WEEKDAY(AF$5)=1)</formula>
    </cfRule>
  </conditionalFormatting>
  <conditionalFormatting sqref="AF17:AH17">
    <cfRule type="expression" dxfId="3521" priority="1731">
      <formula>AND(WEEKDAY(AF$5)=1)</formula>
    </cfRule>
  </conditionalFormatting>
  <conditionalFormatting sqref="AG10:AG12 T8:T9">
    <cfRule type="expression" dxfId="3520" priority="4262" stopIfTrue="1">
      <formula>AND(WEEKDAY(T$5)=1)</formula>
    </cfRule>
  </conditionalFormatting>
  <conditionalFormatting sqref="AG11">
    <cfRule type="expression" dxfId="3519" priority="4025">
      <formula>AND(WEEKDAY(AG$5)=1)</formula>
    </cfRule>
    <cfRule type="expression" dxfId="3518" priority="4113" stopIfTrue="1">
      <formula>AND(WEEKDAY(AG$5)=1)</formula>
    </cfRule>
  </conditionalFormatting>
  <conditionalFormatting sqref="AG19:AG24">
    <cfRule type="expression" dxfId="3517" priority="3921" stopIfTrue="1">
      <formula>AND(WEEKDAY(AG$5)=1)</formula>
    </cfRule>
    <cfRule type="expression" dxfId="3516" priority="3920">
      <formula>AND(WEEKDAY(AG$5)=1)</formula>
    </cfRule>
  </conditionalFormatting>
  <conditionalFormatting sqref="AG11:AH11">
    <cfRule type="expression" dxfId="3515" priority="4022" stopIfTrue="1">
      <formula>AND(WEEKDAY(AG$5)=1)</formula>
    </cfRule>
  </conditionalFormatting>
  <conditionalFormatting sqref="AH18:AH24">
    <cfRule type="expression" dxfId="3514" priority="4108">
      <formula>AND(WEEKDAY(AH$5)=1)</formula>
    </cfRule>
  </conditionalFormatting>
  <conditionalFormatting sqref="AH19:AH27">
    <cfRule type="expression" dxfId="3513" priority="4106" stopIfTrue="1">
      <formula>AND(WEEKDAY(AH$5)=1)</formula>
    </cfRule>
  </conditionalFormatting>
  <conditionalFormatting sqref="AI8:AK26 AN8:AN27">
    <cfRule type="cellIs" dxfId="3512" priority="8740" stopIfTrue="1" operator="equal">
      <formula>0</formula>
    </cfRule>
  </conditionalFormatting>
  <dataValidations count="2">
    <dataValidation type="list" allowBlank="1" showInputMessage="1" showErrorMessage="1" sqref="E8:H8 I8 L8:Q8 R8 Y8 Y9 I11:K11 L11:Q11 Z11:AB11 AC11 AD11 I12:Q12 Y12 Z12:AB12 AC12 AD12 I13 L13:Q13 I14 L14:Q14 I15:Q15 I16 L16:Q16 R18 S19:W19 X19 Z19 AA19:AB19 Z20 AA20:AB20 AC20 AD20 R21 Y21 Z21:AB21 AC21:AD21 E22:H22 I22:Q22 R22 S22:X22 Y22 Z22:AB22 AC22:AD22 AE22:AH22 AC23:AD23 AC24 AD24 D25:Q25 R25 S25:X25 Y25 Z25:AB25 AC25 E26:AC26 R9:R17 R19:R20 R23:R24 Y10:Y11 Y13:Y20 Y23:Y24 Z13:Z16 AD25:AD26 D23:H24 Z17:AB18 Z23:AB24 AA13:AB16 I17:Q21 S20:X21 D9:H21 AC8:AD10 AE8:AH21 S8:X18 I9:Q10 I23:Q24 AE23:AH24 AE25:AH26 Z8:AB10 S23:X24 AC13:AD19" xr:uid="{00000000-0002-0000-5100-000000000000}">
      <formula1>"ヤ,2早,3早,2オ,3オ,2－,3－,－,日,有,2,3,事,ﾍﾙ,ｹｱ,6:00,6:30,7:00,8:30,8:00,10:00,研"</formula1>
    </dataValidation>
    <dataValidation type="list" allowBlank="1" showInputMessage="1" showErrorMessage="1" sqref="AH27" xr:uid="{00000000-0002-0000-51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U47"/>
  <sheetViews>
    <sheetView zoomScale="90" zoomScaleNormal="90" workbookViewId="0">
      <selection activeCell="B22" sqref="B22:C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2" width="3.1640625" customWidth="1"/>
    <col min="33" max="33" width="6.6640625" style="1" customWidth="1"/>
    <col min="34" max="34" width="6.33203125" customWidth="1"/>
    <col min="35" max="35" width="4.33203125" customWidth="1"/>
    <col min="36" max="36" width="13.33203125" customWidth="1"/>
    <col min="39" max="39" width="4.5" customWidth="1" outlineLevel="1"/>
    <col min="40" max="41" width="4.33203125" customWidth="1" outlineLevel="1"/>
    <col min="42" max="46" width="5" customWidth="1"/>
  </cols>
  <sheetData>
    <row r="1" spans="1:47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2" t="s">
        <v>2</v>
      </c>
      <c r="AH1" s="1242"/>
      <c r="AI1" s="1242"/>
      <c r="AJ1" s="1242"/>
    </row>
    <row r="2" spans="1:47" ht="14.25" customHeight="1">
      <c r="A2" s="1243" t="s">
        <v>3</v>
      </c>
      <c r="B2" s="1243"/>
      <c r="C2" s="1243"/>
      <c r="D2" s="4">
        <v>2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237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50" t="s">
        <v>3</v>
      </c>
      <c r="AH2" s="1250"/>
      <c r="AI2" s="1250"/>
      <c r="AJ2" s="1250"/>
    </row>
    <row r="3" spans="1:47" ht="15" customHeight="1">
      <c r="A3" s="3"/>
      <c r="B3" s="3"/>
      <c r="C3" s="3"/>
      <c r="D3" s="1367" t="s">
        <v>238</v>
      </c>
      <c r="E3" s="1367"/>
      <c r="F3" s="1367"/>
      <c r="G3" s="1367"/>
      <c r="H3" s="1367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4"/>
      <c r="AH3" s="3"/>
      <c r="AI3" s="3"/>
      <c r="AJ3" s="3"/>
    </row>
    <row r="4" spans="1:47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86" t="s">
        <v>13</v>
      </c>
      <c r="AG4" s="1265" t="s">
        <v>14</v>
      </c>
      <c r="AH4" s="1265"/>
      <c r="AI4" s="1266"/>
      <c r="AJ4" s="1267" t="s">
        <v>15</v>
      </c>
    </row>
    <row r="5" spans="1:47" ht="16.5" hidden="1" customHeight="1">
      <c r="A5" s="1254"/>
      <c r="B5" s="1255"/>
      <c r="C5" s="1248"/>
      <c r="D5" s="10">
        <f>DATE($A$1,$D$2,1)</f>
        <v>45323</v>
      </c>
      <c r="E5" s="11">
        <f>DATE($A$1,$D$2,2)</f>
        <v>45324</v>
      </c>
      <c r="F5" s="11">
        <f>DATE($A$1,$D$2,3)</f>
        <v>45325</v>
      </c>
      <c r="G5" s="11">
        <f>DATE($A$1,$D$2,4)</f>
        <v>45326</v>
      </c>
      <c r="H5" s="11">
        <f>DATE($A$1,$D$2,5)</f>
        <v>45327</v>
      </c>
      <c r="I5" s="11">
        <f>DATE($A$1,$D$2,6)</f>
        <v>45328</v>
      </c>
      <c r="J5" s="11">
        <f>DATE($A$1,$D$2,7)</f>
        <v>45329</v>
      </c>
      <c r="K5" s="11">
        <f>DATE($A$1,$D$2,8)</f>
        <v>45330</v>
      </c>
      <c r="L5" s="11">
        <f>DATE($A$1,$D$2,9)</f>
        <v>45331</v>
      </c>
      <c r="M5" s="11">
        <f>DATE($A$1,$D$2,10)</f>
        <v>45332</v>
      </c>
      <c r="N5" s="56">
        <f>DATE($A$1,$D$2,11)</f>
        <v>45333</v>
      </c>
      <c r="O5" s="11">
        <f>DATE($A$1,$D$2,12)</f>
        <v>45334</v>
      </c>
      <c r="P5" s="11">
        <f>DATE($A$1,$D$2,13)</f>
        <v>45335</v>
      </c>
      <c r="Q5" s="11">
        <f>DATE($A$1,$D$2,14)</f>
        <v>45336</v>
      </c>
      <c r="R5" s="11">
        <f>DATE($A$1,$D$2,15)</f>
        <v>45337</v>
      </c>
      <c r="S5" s="11">
        <f>DATE($A$1,$D$2,16)</f>
        <v>45338</v>
      </c>
      <c r="T5" s="11">
        <f>DATE($A$1,$D$2,17)</f>
        <v>45339</v>
      </c>
      <c r="U5" s="11">
        <f>DATE($A$1,$D$2,18)</f>
        <v>45340</v>
      </c>
      <c r="V5" s="11">
        <f>DATE($A$1,$D$2,19)</f>
        <v>45341</v>
      </c>
      <c r="W5" s="11">
        <f>DATE($A$1,$D$2,20)</f>
        <v>45342</v>
      </c>
      <c r="X5" s="11">
        <f>DATE($A$1,$D$2,21)</f>
        <v>45343</v>
      </c>
      <c r="Y5" s="87">
        <f>DATE($A$1,$D$2,22)</f>
        <v>45344</v>
      </c>
      <c r="Z5" s="87">
        <f>DATE($A$1,$D$2,23)</f>
        <v>45345</v>
      </c>
      <c r="AA5" s="87">
        <f>DATE($A$1,$D$2,24)</f>
        <v>45346</v>
      </c>
      <c r="AB5" s="87">
        <f>DATE($A$1,$D$2,25)</f>
        <v>45347</v>
      </c>
      <c r="AC5" s="87">
        <f>DATE($A$1,$D$2,26)</f>
        <v>45348</v>
      </c>
      <c r="AD5" s="87">
        <f>DATE($A$1,$D$2,27)</f>
        <v>45349</v>
      </c>
      <c r="AE5" s="87">
        <f>DATE($A$1,$D$2,28)</f>
        <v>45350</v>
      </c>
      <c r="AF5" s="88">
        <f>DATE($A$1,$D$2,29)</f>
        <v>45351</v>
      </c>
      <c r="AG5" s="90"/>
      <c r="AH5" s="90"/>
      <c r="AI5" s="91"/>
      <c r="AJ5" s="1267"/>
    </row>
    <row r="6" spans="1:47" ht="14">
      <c r="A6" s="1254"/>
      <c r="B6" s="1255"/>
      <c r="C6" s="1248"/>
      <c r="D6" s="158">
        <f t="shared" ref="D6:AF6" si="0">IF(MONTH(D5)&gt;$D$2,"",D5)</f>
        <v>45323</v>
      </c>
      <c r="E6" s="132">
        <f t="shared" si="0"/>
        <v>45324</v>
      </c>
      <c r="F6" s="159">
        <f t="shared" si="0"/>
        <v>45325</v>
      </c>
      <c r="G6" s="159">
        <f t="shared" si="0"/>
        <v>45326</v>
      </c>
      <c r="H6" s="159">
        <f t="shared" si="0"/>
        <v>45327</v>
      </c>
      <c r="I6" s="132">
        <f t="shared" si="0"/>
        <v>45328</v>
      </c>
      <c r="J6" s="132">
        <f t="shared" si="0"/>
        <v>45329</v>
      </c>
      <c r="K6" s="132">
        <f t="shared" si="0"/>
        <v>45330</v>
      </c>
      <c r="L6" s="132">
        <f t="shared" si="0"/>
        <v>45331</v>
      </c>
      <c r="M6" s="132">
        <f t="shared" si="0"/>
        <v>45332</v>
      </c>
      <c r="N6" s="132">
        <f t="shared" si="0"/>
        <v>45333</v>
      </c>
      <c r="O6" s="145">
        <f t="shared" si="0"/>
        <v>45334</v>
      </c>
      <c r="P6" s="132">
        <f t="shared" si="0"/>
        <v>45335</v>
      </c>
      <c r="Q6" s="132">
        <f t="shared" si="0"/>
        <v>45336</v>
      </c>
      <c r="R6" s="132">
        <f t="shared" si="0"/>
        <v>45337</v>
      </c>
      <c r="S6" s="132">
        <f t="shared" si="0"/>
        <v>45338</v>
      </c>
      <c r="T6" s="132">
        <f t="shared" si="0"/>
        <v>45339</v>
      </c>
      <c r="U6" s="132">
        <f t="shared" si="0"/>
        <v>45340</v>
      </c>
      <c r="V6" s="132">
        <f t="shared" si="0"/>
        <v>45341</v>
      </c>
      <c r="W6" s="132">
        <f t="shared" si="0"/>
        <v>45342</v>
      </c>
      <c r="X6" s="132">
        <f t="shared" si="0"/>
        <v>45343</v>
      </c>
      <c r="Y6" s="132">
        <f t="shared" si="0"/>
        <v>45344</v>
      </c>
      <c r="Z6" s="145">
        <f t="shared" si="0"/>
        <v>45345</v>
      </c>
      <c r="AA6" s="132">
        <f t="shared" si="0"/>
        <v>45346</v>
      </c>
      <c r="AB6" s="132">
        <f t="shared" si="0"/>
        <v>45347</v>
      </c>
      <c r="AC6" s="132">
        <f t="shared" si="0"/>
        <v>45348</v>
      </c>
      <c r="AD6" s="132">
        <f t="shared" si="0"/>
        <v>45349</v>
      </c>
      <c r="AE6" s="132">
        <f t="shared" si="0"/>
        <v>45350</v>
      </c>
      <c r="AF6" s="132">
        <f t="shared" si="0"/>
        <v>45351</v>
      </c>
      <c r="AG6" s="92"/>
      <c r="AH6" s="93"/>
      <c r="AI6" s="94"/>
      <c r="AJ6" s="1267"/>
    </row>
    <row r="7" spans="1:47" ht="14">
      <c r="A7" s="1254"/>
      <c r="B7" s="1255"/>
      <c r="C7" s="15"/>
      <c r="D7" s="134" t="str">
        <f t="shared" ref="D7:AF7" si="1">IF(D6="","",CHOOSE(WEEKDAY(D6,1),"日","月","火","水","木","金","土"))</f>
        <v>木</v>
      </c>
      <c r="E7" s="134" t="str">
        <f t="shared" si="1"/>
        <v>金</v>
      </c>
      <c r="F7" s="160" t="str">
        <f t="shared" si="1"/>
        <v>土</v>
      </c>
      <c r="G7" s="161" t="str">
        <f t="shared" si="1"/>
        <v>日</v>
      </c>
      <c r="H7" s="134" t="str">
        <f t="shared" si="1"/>
        <v>月</v>
      </c>
      <c r="I7" s="134" t="str">
        <f t="shared" si="1"/>
        <v>火</v>
      </c>
      <c r="J7" s="134" t="str">
        <f t="shared" si="1"/>
        <v>水</v>
      </c>
      <c r="K7" s="134" t="str">
        <f t="shared" si="1"/>
        <v>木</v>
      </c>
      <c r="L7" s="160" t="str">
        <f t="shared" si="1"/>
        <v>金</v>
      </c>
      <c r="M7" s="134" t="str">
        <f t="shared" si="1"/>
        <v>土</v>
      </c>
      <c r="N7" s="161" t="str">
        <f t="shared" si="1"/>
        <v>日</v>
      </c>
      <c r="O7" s="146" t="str">
        <f t="shared" si="1"/>
        <v>月</v>
      </c>
      <c r="P7" s="134" t="str">
        <f t="shared" si="1"/>
        <v>火</v>
      </c>
      <c r="Q7" s="160" t="str">
        <f t="shared" si="1"/>
        <v>水</v>
      </c>
      <c r="R7" s="134" t="str">
        <f t="shared" si="1"/>
        <v>木</v>
      </c>
      <c r="S7" s="160" t="str">
        <f t="shared" si="1"/>
        <v>金</v>
      </c>
      <c r="T7" s="160" t="str">
        <f t="shared" si="1"/>
        <v>土</v>
      </c>
      <c r="U7" s="161" t="str">
        <f t="shared" si="1"/>
        <v>日</v>
      </c>
      <c r="V7" s="134" t="str">
        <f t="shared" si="1"/>
        <v>月</v>
      </c>
      <c r="W7" s="134" t="str">
        <f t="shared" si="1"/>
        <v>火</v>
      </c>
      <c r="X7" s="134" t="str">
        <f t="shared" si="1"/>
        <v>水</v>
      </c>
      <c r="Y7" s="134" t="str">
        <f t="shared" si="1"/>
        <v>木</v>
      </c>
      <c r="Z7" s="146" t="str">
        <f t="shared" si="1"/>
        <v>金</v>
      </c>
      <c r="AA7" s="134" t="str">
        <f t="shared" si="1"/>
        <v>土</v>
      </c>
      <c r="AB7" s="161" t="str">
        <f t="shared" si="1"/>
        <v>日</v>
      </c>
      <c r="AC7" s="134" t="str">
        <f t="shared" si="1"/>
        <v>月</v>
      </c>
      <c r="AD7" s="134" t="str">
        <f t="shared" si="1"/>
        <v>火</v>
      </c>
      <c r="AE7" s="134" t="str">
        <f t="shared" si="1"/>
        <v>水</v>
      </c>
      <c r="AF7" s="134" t="str">
        <f t="shared" si="1"/>
        <v>木</v>
      </c>
      <c r="AG7" s="95" t="s">
        <v>16</v>
      </c>
      <c r="AH7" s="96" t="s">
        <v>17</v>
      </c>
      <c r="AI7" s="97" t="s">
        <v>18</v>
      </c>
      <c r="AJ7" s="1267"/>
      <c r="AK7" s="98" t="s">
        <v>19</v>
      </c>
      <c r="AL7" s="98" t="s">
        <v>20</v>
      </c>
      <c r="AM7" t="s">
        <v>21</v>
      </c>
      <c r="AN7" t="s">
        <v>24</v>
      </c>
      <c r="AO7" t="s">
        <v>28</v>
      </c>
      <c r="AP7" t="s">
        <v>35</v>
      </c>
      <c r="AQ7" t="s">
        <v>181</v>
      </c>
      <c r="AR7" t="s">
        <v>71</v>
      </c>
      <c r="AS7" t="s">
        <v>72</v>
      </c>
      <c r="AT7" t="s">
        <v>73</v>
      </c>
      <c r="AU7" s="115">
        <v>0.41666666666666702</v>
      </c>
    </row>
    <row r="8" spans="1:47" ht="16" customHeight="1">
      <c r="A8" s="19" t="s">
        <v>31</v>
      </c>
      <c r="B8" s="20" t="s">
        <v>32</v>
      </c>
      <c r="C8" s="21" t="s">
        <v>33</v>
      </c>
      <c r="D8" s="107" t="s">
        <v>36</v>
      </c>
      <c r="E8" s="162" t="s">
        <v>37</v>
      </c>
      <c r="F8" s="163" t="s">
        <v>21</v>
      </c>
      <c r="G8" s="164" t="s">
        <v>37</v>
      </c>
      <c r="H8" s="107" t="s">
        <v>42</v>
      </c>
      <c r="I8" s="107" t="s">
        <v>21</v>
      </c>
      <c r="J8" s="107" t="s">
        <v>36</v>
      </c>
      <c r="K8" s="107" t="s">
        <v>37</v>
      </c>
      <c r="L8" s="170" t="s">
        <v>36</v>
      </c>
      <c r="M8" s="171" t="s">
        <v>21</v>
      </c>
      <c r="N8" s="107" t="s">
        <v>24</v>
      </c>
      <c r="O8" s="148" t="s">
        <v>34</v>
      </c>
      <c r="P8" s="172" t="s">
        <v>21</v>
      </c>
      <c r="Q8" s="180" t="s">
        <v>36</v>
      </c>
      <c r="R8" s="181" t="s">
        <v>21</v>
      </c>
      <c r="S8" s="181" t="s">
        <v>36</v>
      </c>
      <c r="T8" s="182" t="s">
        <v>28</v>
      </c>
      <c r="U8" s="164" t="s">
        <v>34</v>
      </c>
      <c r="V8" s="107" t="s">
        <v>21</v>
      </c>
      <c r="W8" s="107" t="s">
        <v>37</v>
      </c>
      <c r="X8" s="173" t="s">
        <v>37</v>
      </c>
      <c r="Y8" s="127" t="s">
        <v>24</v>
      </c>
      <c r="Z8" s="148" t="s">
        <v>34</v>
      </c>
      <c r="AA8" s="143" t="s">
        <v>21</v>
      </c>
      <c r="AB8" s="107" t="s">
        <v>42</v>
      </c>
      <c r="AC8" s="107" t="s">
        <v>42</v>
      </c>
      <c r="AD8" s="107" t="s">
        <v>37</v>
      </c>
      <c r="AE8" s="107" t="s">
        <v>21</v>
      </c>
      <c r="AF8" s="107" t="s">
        <v>21</v>
      </c>
      <c r="AG8" s="99">
        <f t="shared" ref="AG8:AG22" si="2">SUM(AM8)</f>
        <v>9</v>
      </c>
      <c r="AH8" s="100">
        <f t="shared" ref="AH8:AH21" si="3">COUNTIF(D8:AF8,"有")</f>
        <v>0</v>
      </c>
      <c r="AI8" s="101">
        <f t="shared" ref="AI8:AI21" si="4">SUM(AN8:AO8)</f>
        <v>3</v>
      </c>
      <c r="AJ8" s="102" t="s">
        <v>38</v>
      </c>
      <c r="AK8" s="103"/>
      <c r="AL8" s="55">
        <f>COUNTIF(D8:AF8,"日")</f>
        <v>6</v>
      </c>
      <c r="AM8" s="55">
        <f>COUNTIF(D8:AF8,"ヤ")</f>
        <v>9</v>
      </c>
      <c r="AN8" s="55">
        <f>COUNTIF(D8:AF8,"2－")</f>
        <v>2</v>
      </c>
      <c r="AO8" s="55">
        <f>COUNTIF(D8:AF8,"3－")</f>
        <v>1</v>
      </c>
      <c r="AP8">
        <f>COUNTIF(E8:AG8,"有")</f>
        <v>0</v>
      </c>
      <c r="AQ8" s="55">
        <f>COUNTIF(D8:AJ8,"2早")</f>
        <v>0</v>
      </c>
      <c r="AR8" s="55">
        <f>COUNTIF(B8:AJ8,"2オ")</f>
        <v>3</v>
      </c>
      <c r="AS8" s="55">
        <f>COUNTIF(D8:AK8,"3早")</f>
        <v>0</v>
      </c>
      <c r="AT8" s="55">
        <f>COUNTIF(D8:AL8,"3オ")</f>
        <v>5</v>
      </c>
      <c r="AU8" s="55">
        <f>COUNTIF(F8:AN8,"10:00")</f>
        <v>0</v>
      </c>
    </row>
    <row r="9" spans="1:47" ht="16" customHeight="1">
      <c r="A9" s="19" t="s">
        <v>31</v>
      </c>
      <c r="B9" s="20" t="s">
        <v>32</v>
      </c>
      <c r="C9" s="21" t="s">
        <v>45</v>
      </c>
      <c r="D9" s="157" t="s">
        <v>42</v>
      </c>
      <c r="E9" s="107" t="s">
        <v>21</v>
      </c>
      <c r="F9" s="165" t="s">
        <v>41</v>
      </c>
      <c r="G9" s="107" t="s">
        <v>21</v>
      </c>
      <c r="H9" s="107" t="s">
        <v>37</v>
      </c>
      <c r="I9" s="107" t="s">
        <v>37</v>
      </c>
      <c r="J9" s="173" t="s">
        <v>37</v>
      </c>
      <c r="K9" s="107" t="s">
        <v>21</v>
      </c>
      <c r="L9" s="173" t="s">
        <v>37</v>
      </c>
      <c r="M9" s="173" t="s">
        <v>37</v>
      </c>
      <c r="N9" s="174" t="s">
        <v>37</v>
      </c>
      <c r="O9" s="148" t="s">
        <v>37</v>
      </c>
      <c r="P9" s="162" t="s">
        <v>37</v>
      </c>
      <c r="Q9" s="183" t="s">
        <v>21</v>
      </c>
      <c r="R9" s="184" t="s">
        <v>35</v>
      </c>
      <c r="S9" s="185" t="s">
        <v>37</v>
      </c>
      <c r="T9" s="186" t="s">
        <v>41</v>
      </c>
      <c r="U9" s="107" t="s">
        <v>37</v>
      </c>
      <c r="V9" s="107" t="s">
        <v>41</v>
      </c>
      <c r="W9" s="143" t="s">
        <v>21</v>
      </c>
      <c r="X9" s="143" t="s">
        <v>21</v>
      </c>
      <c r="Y9" s="143" t="s">
        <v>21</v>
      </c>
      <c r="Z9" s="149" t="s">
        <v>21</v>
      </c>
      <c r="AA9" s="175" t="s">
        <v>41</v>
      </c>
      <c r="AB9" s="176" t="s">
        <v>41</v>
      </c>
      <c r="AC9" s="173" t="s">
        <v>37</v>
      </c>
      <c r="AD9" s="107" t="s">
        <v>21</v>
      </c>
      <c r="AE9" s="175" t="s">
        <v>41</v>
      </c>
      <c r="AF9" s="173" t="s">
        <v>37</v>
      </c>
      <c r="AG9" s="99">
        <f t="shared" si="2"/>
        <v>9</v>
      </c>
      <c r="AH9" s="100">
        <f t="shared" si="3"/>
        <v>1</v>
      </c>
      <c r="AI9" s="101">
        <f t="shared" si="4"/>
        <v>0</v>
      </c>
      <c r="AJ9" s="102" t="s">
        <v>38</v>
      </c>
      <c r="AK9" s="103"/>
      <c r="AL9" s="55">
        <f>COUNTIF(D9:AF9,"日")</f>
        <v>12</v>
      </c>
      <c r="AM9" s="55">
        <f>COUNTIF(D9:AF9,"ヤ")</f>
        <v>9</v>
      </c>
      <c r="AN9" s="55">
        <f>COUNTIF(D9:AF9,"2－")</f>
        <v>0</v>
      </c>
      <c r="AO9" s="55">
        <f>COUNTIF(D9:AF9,"3－")</f>
        <v>0</v>
      </c>
      <c r="AP9">
        <f>COUNTIF(E9:AG9,"有")</f>
        <v>1</v>
      </c>
      <c r="AQ9" s="55">
        <f>COUNTIF(D9:AJ9,"2早")</f>
        <v>0</v>
      </c>
      <c r="AR9" s="55">
        <f>COUNTIF(B9:AJ9,"2オ")</f>
        <v>1</v>
      </c>
      <c r="AS9" s="55">
        <f>COUNTIF(D9:AK9,"3早")</f>
        <v>6</v>
      </c>
      <c r="AT9" s="55">
        <f>COUNTIF(D9:AL9,"3オ")</f>
        <v>0</v>
      </c>
      <c r="AU9" s="55">
        <f>COUNTIF(F9:AN9,"10:00")</f>
        <v>0</v>
      </c>
    </row>
    <row r="10" spans="1:47" ht="16" customHeight="1">
      <c r="A10" s="19" t="s">
        <v>31</v>
      </c>
      <c r="B10" s="20" t="s">
        <v>32</v>
      </c>
      <c r="C10" s="21" t="s">
        <v>215</v>
      </c>
      <c r="D10" s="107" t="s">
        <v>21</v>
      </c>
      <c r="E10" s="107" t="s">
        <v>41</v>
      </c>
      <c r="F10" s="107" t="s">
        <v>21</v>
      </c>
      <c r="G10" s="107" t="s">
        <v>36</v>
      </c>
      <c r="H10" s="107" t="s">
        <v>28</v>
      </c>
      <c r="I10" s="107" t="s">
        <v>34</v>
      </c>
      <c r="J10" s="107" t="s">
        <v>21</v>
      </c>
      <c r="K10" s="107" t="s">
        <v>28</v>
      </c>
      <c r="L10" s="107" t="s">
        <v>34</v>
      </c>
      <c r="M10" s="143" t="s">
        <v>21</v>
      </c>
      <c r="N10" s="107" t="s">
        <v>36</v>
      </c>
      <c r="O10" s="148" t="s">
        <v>36</v>
      </c>
      <c r="P10" s="107" t="s">
        <v>21</v>
      </c>
      <c r="Q10" s="187" t="s">
        <v>41</v>
      </c>
      <c r="R10" s="188" t="s">
        <v>37</v>
      </c>
      <c r="S10" s="189" t="s">
        <v>28</v>
      </c>
      <c r="T10" s="107" t="s">
        <v>34</v>
      </c>
      <c r="U10" s="143" t="s">
        <v>21</v>
      </c>
      <c r="V10" s="107" t="s">
        <v>37</v>
      </c>
      <c r="W10" s="107" t="s">
        <v>21</v>
      </c>
      <c r="X10" s="107" t="s">
        <v>41</v>
      </c>
      <c r="Y10" s="107" t="s">
        <v>37</v>
      </c>
      <c r="Z10" s="174" t="s">
        <v>37</v>
      </c>
      <c r="AA10" s="107" t="s">
        <v>36</v>
      </c>
      <c r="AB10" s="143" t="s">
        <v>21</v>
      </c>
      <c r="AC10" s="167" t="s">
        <v>36</v>
      </c>
      <c r="AD10" s="107" t="s">
        <v>28</v>
      </c>
      <c r="AE10" s="107" t="s">
        <v>34</v>
      </c>
      <c r="AF10" s="107" t="s">
        <v>21</v>
      </c>
      <c r="AG10" s="99">
        <f t="shared" si="2"/>
        <v>9</v>
      </c>
      <c r="AH10" s="100">
        <f t="shared" si="3"/>
        <v>0</v>
      </c>
      <c r="AI10" s="101">
        <f t="shared" si="4"/>
        <v>4</v>
      </c>
      <c r="AJ10" s="102" t="s">
        <v>38</v>
      </c>
      <c r="AK10" s="103"/>
      <c r="AL10" s="55">
        <f>COUNTIF(D10:AF10,"日")</f>
        <v>4</v>
      </c>
      <c r="AM10" s="55">
        <f>COUNTIF(D10:AF10,"ヤ")</f>
        <v>9</v>
      </c>
      <c r="AN10" s="55">
        <f>COUNTIF(D10:AF10,"2－")</f>
        <v>0</v>
      </c>
      <c r="AO10" s="55">
        <f>COUNTIF(D10:AF10,"3－")</f>
        <v>4</v>
      </c>
      <c r="AP10">
        <f>COUNTIF(E10:AG10,"有")</f>
        <v>0</v>
      </c>
      <c r="AQ10" s="55">
        <f>COUNTIF(D10:AJ10,"2早")</f>
        <v>0</v>
      </c>
      <c r="AR10" s="55">
        <f>COUNTIF(B10:AJ10,"2オ")</f>
        <v>0</v>
      </c>
      <c r="AS10" s="55">
        <f>COUNTIF(D10:AK10,"3早")</f>
        <v>3</v>
      </c>
      <c r="AT10" s="55">
        <f>COUNTIF(D10:AL10,"3オ")</f>
        <v>5</v>
      </c>
      <c r="AU10" s="55">
        <f>COUNTIF(F10:AN10,"10:00")</f>
        <v>0</v>
      </c>
    </row>
    <row r="11" spans="1:47" ht="16" customHeight="1">
      <c r="A11" s="19"/>
      <c r="B11" s="20"/>
      <c r="C11" s="2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48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48"/>
      <c r="AA11" s="107"/>
      <c r="AB11" s="107"/>
      <c r="AC11" s="107"/>
      <c r="AD11" s="107"/>
      <c r="AE11" s="107"/>
      <c r="AF11" s="107"/>
      <c r="AG11" s="99">
        <f t="shared" si="2"/>
        <v>0</v>
      </c>
      <c r="AH11" s="100">
        <f t="shared" si="3"/>
        <v>0</v>
      </c>
      <c r="AI11" s="101">
        <f t="shared" si="4"/>
        <v>0</v>
      </c>
      <c r="AJ11" s="104"/>
      <c r="AK11" s="103"/>
      <c r="AL11" s="55"/>
      <c r="AM11" s="55"/>
      <c r="AN11" s="55"/>
      <c r="AO11" s="55"/>
      <c r="AQ11" s="55"/>
      <c r="AR11" s="55"/>
      <c r="AS11" s="55"/>
      <c r="AT11" s="55"/>
      <c r="AU11" s="55"/>
    </row>
    <row r="12" spans="1:47" ht="16" customHeight="1">
      <c r="A12" s="19" t="s">
        <v>46</v>
      </c>
      <c r="B12" s="20" t="s">
        <v>32</v>
      </c>
      <c r="C12" s="32" t="s">
        <v>47</v>
      </c>
      <c r="D12" s="157" t="s">
        <v>34</v>
      </c>
      <c r="E12" s="107" t="s">
        <v>42</v>
      </c>
      <c r="F12" s="143" t="s">
        <v>21</v>
      </c>
      <c r="G12" s="107" t="s">
        <v>24</v>
      </c>
      <c r="H12" s="107" t="s">
        <v>34</v>
      </c>
      <c r="I12" s="107" t="s">
        <v>21</v>
      </c>
      <c r="J12" s="107" t="s">
        <v>42</v>
      </c>
      <c r="K12" s="107" t="s">
        <v>21</v>
      </c>
      <c r="L12" s="107" t="s">
        <v>40</v>
      </c>
      <c r="M12" s="107" t="s">
        <v>42</v>
      </c>
      <c r="N12" s="107" t="s">
        <v>42</v>
      </c>
      <c r="O12" s="148" t="s">
        <v>24</v>
      </c>
      <c r="P12" s="107" t="s">
        <v>34</v>
      </c>
      <c r="Q12" s="107" t="s">
        <v>21</v>
      </c>
      <c r="R12" s="107" t="s">
        <v>36</v>
      </c>
      <c r="S12" s="107" t="s">
        <v>24</v>
      </c>
      <c r="T12" s="107" t="s">
        <v>34</v>
      </c>
      <c r="U12" s="107" t="s">
        <v>21</v>
      </c>
      <c r="V12" s="107" t="s">
        <v>21</v>
      </c>
      <c r="W12" s="107" t="s">
        <v>36</v>
      </c>
      <c r="X12" s="107" t="s">
        <v>24</v>
      </c>
      <c r="Y12" s="107" t="s">
        <v>34</v>
      </c>
      <c r="Z12" s="148" t="s">
        <v>21</v>
      </c>
      <c r="AA12" s="143" t="s">
        <v>21</v>
      </c>
      <c r="AB12" s="107" t="s">
        <v>40</v>
      </c>
      <c r="AC12" s="107" t="s">
        <v>24</v>
      </c>
      <c r="AD12" s="107" t="s">
        <v>34</v>
      </c>
      <c r="AE12" s="107" t="s">
        <v>21</v>
      </c>
      <c r="AF12" s="107" t="s">
        <v>40</v>
      </c>
      <c r="AG12" s="99">
        <f t="shared" si="2"/>
        <v>9</v>
      </c>
      <c r="AH12" s="100">
        <f t="shared" si="3"/>
        <v>0</v>
      </c>
      <c r="AI12" s="101">
        <f t="shared" si="4"/>
        <v>5</v>
      </c>
      <c r="AJ12" s="104" t="s">
        <v>48</v>
      </c>
      <c r="AK12" s="103"/>
      <c r="AL12" s="55">
        <f t="shared" ref="AL12:AL22" si="5">COUNTIF(D12:AF12,"日")</f>
        <v>0</v>
      </c>
      <c r="AM12" s="55">
        <f t="shared" ref="AM12:AM22" si="6">COUNTIF(D12:AF12,"ヤ")</f>
        <v>9</v>
      </c>
      <c r="AN12" s="55">
        <f t="shared" ref="AN12:AN22" si="7">COUNTIF(D12:AF12,"2－")</f>
        <v>5</v>
      </c>
      <c r="AO12" s="55">
        <f t="shared" ref="AO12:AO22" si="8">COUNTIF(D12:AF12,"3－")</f>
        <v>0</v>
      </c>
      <c r="AP12">
        <f t="shared" ref="AP12:AP22" si="9">COUNTIF(E12:AG12,"有")</f>
        <v>0</v>
      </c>
      <c r="AQ12" s="55">
        <f>COUNTIF(H12:AJ12,"2早")</f>
        <v>3</v>
      </c>
      <c r="AR12" s="55">
        <f t="shared" ref="AR12:AR22" si="10">COUNTIF(B12:AJ12,"2オ")</f>
        <v>4</v>
      </c>
      <c r="AS12" s="55">
        <f t="shared" ref="AS12:AS22" si="11">COUNTIF(D12:AK12,"3早")</f>
        <v>0</v>
      </c>
      <c r="AT12" s="55">
        <f t="shared" ref="AT12:AT22" si="12">COUNTIF(D12:AL12,"3オ")</f>
        <v>2</v>
      </c>
      <c r="AU12" s="55">
        <f t="shared" ref="AU12:AU22" si="13">COUNTIF(F12:AN12,"10:00")</f>
        <v>0</v>
      </c>
    </row>
    <row r="13" spans="1:47" ht="16" customHeight="1">
      <c r="A13" s="19" t="s">
        <v>46</v>
      </c>
      <c r="B13" s="20" t="s">
        <v>32</v>
      </c>
      <c r="C13" s="32" t="s">
        <v>49</v>
      </c>
      <c r="D13" s="107" t="s">
        <v>41</v>
      </c>
      <c r="E13" s="107" t="s">
        <v>21</v>
      </c>
      <c r="F13" s="107" t="s">
        <v>36</v>
      </c>
      <c r="G13" s="166" t="s">
        <v>72</v>
      </c>
      <c r="H13" s="167" t="s">
        <v>41</v>
      </c>
      <c r="I13" s="107" t="s">
        <v>36</v>
      </c>
      <c r="J13" s="143" t="s">
        <v>21</v>
      </c>
      <c r="K13" s="107" t="s">
        <v>40</v>
      </c>
      <c r="L13" s="107" t="s">
        <v>28</v>
      </c>
      <c r="M13" s="107" t="s">
        <v>34</v>
      </c>
      <c r="N13" s="107" t="s">
        <v>21</v>
      </c>
      <c r="O13" s="148" t="s">
        <v>21</v>
      </c>
      <c r="P13" s="107" t="s">
        <v>41</v>
      </c>
      <c r="Q13" s="107" t="s">
        <v>40</v>
      </c>
      <c r="R13" s="175" t="s">
        <v>41</v>
      </c>
      <c r="S13" s="107" t="s">
        <v>42</v>
      </c>
      <c r="T13" s="143" t="s">
        <v>21</v>
      </c>
      <c r="U13" s="107" t="s">
        <v>21</v>
      </c>
      <c r="V13" s="107" t="s">
        <v>21</v>
      </c>
      <c r="W13" s="175" t="s">
        <v>41</v>
      </c>
      <c r="X13" s="107" t="s">
        <v>21</v>
      </c>
      <c r="Y13" s="107" t="s">
        <v>36</v>
      </c>
      <c r="Z13" s="190" t="s">
        <v>121</v>
      </c>
      <c r="AA13" s="107" t="s">
        <v>21</v>
      </c>
      <c r="AB13" s="107" t="s">
        <v>36</v>
      </c>
      <c r="AC13" s="107" t="s">
        <v>121</v>
      </c>
      <c r="AD13" s="107" t="s">
        <v>36</v>
      </c>
      <c r="AE13" s="107" t="s">
        <v>28</v>
      </c>
      <c r="AF13" s="107" t="s">
        <v>34</v>
      </c>
      <c r="AG13" s="99">
        <f t="shared" si="2"/>
        <v>9</v>
      </c>
      <c r="AH13" s="100">
        <f t="shared" si="3"/>
        <v>0</v>
      </c>
      <c r="AI13" s="101">
        <f t="shared" si="4"/>
        <v>2</v>
      </c>
      <c r="AJ13" s="104" t="s">
        <v>48</v>
      </c>
      <c r="AK13" s="103"/>
      <c r="AL13" s="55">
        <f t="shared" si="5"/>
        <v>0</v>
      </c>
      <c r="AM13" s="55">
        <f t="shared" si="6"/>
        <v>9</v>
      </c>
      <c r="AN13" s="55">
        <f t="shared" si="7"/>
        <v>0</v>
      </c>
      <c r="AO13" s="55">
        <f t="shared" si="8"/>
        <v>2</v>
      </c>
      <c r="AP13">
        <f t="shared" si="9"/>
        <v>0</v>
      </c>
      <c r="AQ13" s="55">
        <f t="shared" ref="AQ13:AQ22" si="14">COUNTIF(D13:AJ13,"2早")</f>
        <v>2</v>
      </c>
      <c r="AR13" s="55">
        <f t="shared" si="10"/>
        <v>1</v>
      </c>
      <c r="AS13" s="55">
        <f t="shared" si="11"/>
        <v>6</v>
      </c>
      <c r="AT13" s="55">
        <f t="shared" si="12"/>
        <v>5</v>
      </c>
      <c r="AU13" s="55">
        <f t="shared" si="13"/>
        <v>0</v>
      </c>
    </row>
    <row r="14" spans="1:47" ht="16" customHeight="1">
      <c r="A14" s="19" t="s">
        <v>46</v>
      </c>
      <c r="B14" s="20" t="s">
        <v>32</v>
      </c>
      <c r="C14" s="32" t="s">
        <v>153</v>
      </c>
      <c r="D14" s="157" t="s">
        <v>21</v>
      </c>
      <c r="E14" s="107" t="s">
        <v>21</v>
      </c>
      <c r="F14" s="157" t="s">
        <v>21</v>
      </c>
      <c r="G14" s="168" t="s">
        <v>35</v>
      </c>
      <c r="H14" s="157" t="s">
        <v>35</v>
      </c>
      <c r="I14" s="157" t="s">
        <v>41</v>
      </c>
      <c r="J14" s="107" t="s">
        <v>40</v>
      </c>
      <c r="K14" s="107" t="s">
        <v>36</v>
      </c>
      <c r="L14" s="107" t="s">
        <v>24</v>
      </c>
      <c r="M14" s="107" t="s">
        <v>34</v>
      </c>
      <c r="N14" s="107" t="s">
        <v>21</v>
      </c>
      <c r="O14" s="148" t="s">
        <v>21</v>
      </c>
      <c r="P14" s="107" t="s">
        <v>28</v>
      </c>
      <c r="Q14" s="107" t="s">
        <v>34</v>
      </c>
      <c r="R14" s="107" t="s">
        <v>21</v>
      </c>
      <c r="S14" s="107" t="s">
        <v>21</v>
      </c>
      <c r="T14" s="107" t="s">
        <v>24</v>
      </c>
      <c r="U14" s="107" t="s">
        <v>34</v>
      </c>
      <c r="V14" s="107" t="s">
        <v>28</v>
      </c>
      <c r="W14" s="107" t="s">
        <v>34</v>
      </c>
      <c r="X14" s="107" t="s">
        <v>21</v>
      </c>
      <c r="Y14" s="107" t="s">
        <v>42</v>
      </c>
      <c r="Z14" s="148" t="s">
        <v>42</v>
      </c>
      <c r="AA14" s="107" t="s">
        <v>40</v>
      </c>
      <c r="AB14" s="107" t="s">
        <v>28</v>
      </c>
      <c r="AC14" s="107" t="s">
        <v>34</v>
      </c>
      <c r="AD14" s="107" t="s">
        <v>21</v>
      </c>
      <c r="AE14" s="157" t="s">
        <v>24</v>
      </c>
      <c r="AF14" s="157" t="s">
        <v>34</v>
      </c>
      <c r="AG14" s="99">
        <f t="shared" si="2"/>
        <v>9</v>
      </c>
      <c r="AH14" s="100">
        <f t="shared" si="3"/>
        <v>2</v>
      </c>
      <c r="AI14" s="101">
        <f t="shared" si="4"/>
        <v>6</v>
      </c>
      <c r="AJ14" s="104" t="s">
        <v>48</v>
      </c>
      <c r="AK14" s="103"/>
      <c r="AL14" s="55">
        <f t="shared" si="5"/>
        <v>0</v>
      </c>
      <c r="AM14" s="55">
        <f t="shared" si="6"/>
        <v>9</v>
      </c>
      <c r="AN14" s="55">
        <f t="shared" si="7"/>
        <v>3</v>
      </c>
      <c r="AO14" s="55">
        <f t="shared" si="8"/>
        <v>3</v>
      </c>
      <c r="AP14">
        <f t="shared" si="9"/>
        <v>2</v>
      </c>
      <c r="AQ14" s="55">
        <f t="shared" si="14"/>
        <v>2</v>
      </c>
      <c r="AR14" s="55">
        <f t="shared" si="10"/>
        <v>2</v>
      </c>
      <c r="AS14" s="55">
        <f t="shared" si="11"/>
        <v>1</v>
      </c>
      <c r="AT14" s="55">
        <f t="shared" si="12"/>
        <v>1</v>
      </c>
      <c r="AU14" s="55">
        <f t="shared" si="13"/>
        <v>0</v>
      </c>
    </row>
    <row r="15" spans="1:47" ht="16" customHeight="1">
      <c r="A15" s="33" t="s">
        <v>46</v>
      </c>
      <c r="B15" s="34" t="s">
        <v>32</v>
      </c>
      <c r="C15" s="32" t="s">
        <v>52</v>
      </c>
      <c r="D15" s="107" t="s">
        <v>40</v>
      </c>
      <c r="E15" s="107" t="s">
        <v>24</v>
      </c>
      <c r="F15" s="107" t="s">
        <v>34</v>
      </c>
      <c r="G15" s="107" t="s">
        <v>21</v>
      </c>
      <c r="H15" s="107" t="s">
        <v>21</v>
      </c>
      <c r="I15" s="107" t="s">
        <v>21</v>
      </c>
      <c r="J15" s="151" t="s">
        <v>41</v>
      </c>
      <c r="K15" s="107" t="s">
        <v>41</v>
      </c>
      <c r="L15" s="107" t="s">
        <v>21</v>
      </c>
      <c r="M15" s="107" t="s">
        <v>40</v>
      </c>
      <c r="N15" s="107" t="s">
        <v>28</v>
      </c>
      <c r="O15" s="148" t="s">
        <v>34</v>
      </c>
      <c r="P15" s="107" t="s">
        <v>21</v>
      </c>
      <c r="Q15" s="107" t="s">
        <v>42</v>
      </c>
      <c r="R15" s="107" t="s">
        <v>42</v>
      </c>
      <c r="S15" s="143" t="s">
        <v>21</v>
      </c>
      <c r="T15" s="107" t="s">
        <v>21</v>
      </c>
      <c r="U15" s="107" t="s">
        <v>41</v>
      </c>
      <c r="V15" s="107" t="s">
        <v>36</v>
      </c>
      <c r="W15" s="107" t="s">
        <v>28</v>
      </c>
      <c r="X15" s="107" t="s">
        <v>34</v>
      </c>
      <c r="Y15" s="107" t="s">
        <v>21</v>
      </c>
      <c r="Z15" s="148" t="s">
        <v>40</v>
      </c>
      <c r="AA15" s="107" t="s">
        <v>42</v>
      </c>
      <c r="AB15" s="191" t="s">
        <v>26</v>
      </c>
      <c r="AC15" s="107" t="s">
        <v>34</v>
      </c>
      <c r="AD15" s="107" t="s">
        <v>21</v>
      </c>
      <c r="AE15" s="107" t="s">
        <v>36</v>
      </c>
      <c r="AF15" s="107" t="s">
        <v>36</v>
      </c>
      <c r="AG15" s="99">
        <f t="shared" si="2"/>
        <v>9</v>
      </c>
      <c r="AH15" s="100">
        <f t="shared" si="3"/>
        <v>0</v>
      </c>
      <c r="AI15" s="101">
        <v>4</v>
      </c>
      <c r="AJ15" s="104" t="s">
        <v>51</v>
      </c>
      <c r="AK15" s="103"/>
      <c r="AL15" s="55">
        <f t="shared" si="5"/>
        <v>0</v>
      </c>
      <c r="AM15" s="55">
        <f t="shared" si="6"/>
        <v>9</v>
      </c>
      <c r="AN15" s="55">
        <f t="shared" si="7"/>
        <v>2</v>
      </c>
      <c r="AO15" s="55">
        <f t="shared" si="8"/>
        <v>2</v>
      </c>
      <c r="AP15">
        <f t="shared" si="9"/>
        <v>0</v>
      </c>
      <c r="AQ15" s="55">
        <f t="shared" si="14"/>
        <v>3</v>
      </c>
      <c r="AR15" s="55">
        <f t="shared" si="10"/>
        <v>3</v>
      </c>
      <c r="AS15" s="55">
        <f t="shared" si="11"/>
        <v>3</v>
      </c>
      <c r="AT15" s="55">
        <f t="shared" si="12"/>
        <v>3</v>
      </c>
      <c r="AU15" s="55">
        <f t="shared" si="13"/>
        <v>0</v>
      </c>
    </row>
    <row r="16" spans="1:47" ht="16" customHeight="1">
      <c r="A16" s="33" t="s">
        <v>46</v>
      </c>
      <c r="B16" s="34" t="s">
        <v>32</v>
      </c>
      <c r="C16" s="32" t="s">
        <v>53</v>
      </c>
      <c r="D16" s="107" t="s">
        <v>24</v>
      </c>
      <c r="E16" s="107" t="s">
        <v>34</v>
      </c>
      <c r="F16" s="143" t="s">
        <v>21</v>
      </c>
      <c r="G16" s="169" t="s">
        <v>30</v>
      </c>
      <c r="H16" s="157" t="s">
        <v>34</v>
      </c>
      <c r="I16" s="157" t="s">
        <v>21</v>
      </c>
      <c r="J16" s="107" t="s">
        <v>28</v>
      </c>
      <c r="K16" s="107" t="s">
        <v>34</v>
      </c>
      <c r="L16" s="107" t="s">
        <v>21</v>
      </c>
      <c r="M16" s="107" t="s">
        <v>24</v>
      </c>
      <c r="N16" s="107" t="s">
        <v>34</v>
      </c>
      <c r="O16" s="149" t="s">
        <v>21</v>
      </c>
      <c r="P16" s="107" t="s">
        <v>35</v>
      </c>
      <c r="Q16" s="107" t="s">
        <v>28</v>
      </c>
      <c r="R16" s="107" t="s">
        <v>34</v>
      </c>
      <c r="S16" s="107" t="s">
        <v>21</v>
      </c>
      <c r="T16" s="143" t="s">
        <v>21</v>
      </c>
      <c r="U16" s="107" t="s">
        <v>40</v>
      </c>
      <c r="V16" s="107" t="s">
        <v>24</v>
      </c>
      <c r="W16" s="107" t="s">
        <v>34</v>
      </c>
      <c r="X16" s="107" t="s">
        <v>21</v>
      </c>
      <c r="Y16" s="107" t="s">
        <v>41</v>
      </c>
      <c r="Z16" s="148" t="s">
        <v>28</v>
      </c>
      <c r="AA16" s="107" t="s">
        <v>34</v>
      </c>
      <c r="AB16" s="107" t="s">
        <v>21</v>
      </c>
      <c r="AC16" s="167" t="s">
        <v>41</v>
      </c>
      <c r="AD16" s="107" t="s">
        <v>42</v>
      </c>
      <c r="AE16" s="157" t="s">
        <v>21</v>
      </c>
      <c r="AF16" s="167" t="s">
        <v>35</v>
      </c>
      <c r="AG16" s="99">
        <f t="shared" si="2"/>
        <v>9</v>
      </c>
      <c r="AH16" s="100">
        <f t="shared" si="3"/>
        <v>2</v>
      </c>
      <c r="AI16" s="101">
        <v>7</v>
      </c>
      <c r="AJ16" s="104" t="s">
        <v>51</v>
      </c>
      <c r="AK16" s="103"/>
      <c r="AL16" s="55">
        <f t="shared" si="5"/>
        <v>0</v>
      </c>
      <c r="AM16" s="55">
        <f t="shared" si="6"/>
        <v>9</v>
      </c>
      <c r="AN16" s="55">
        <f t="shared" si="7"/>
        <v>3</v>
      </c>
      <c r="AO16" s="55">
        <f t="shared" si="8"/>
        <v>4</v>
      </c>
      <c r="AP16">
        <f t="shared" si="9"/>
        <v>2</v>
      </c>
      <c r="AQ16" s="55">
        <f t="shared" si="14"/>
        <v>1</v>
      </c>
      <c r="AR16" s="55">
        <f t="shared" si="10"/>
        <v>1</v>
      </c>
      <c r="AS16" s="55">
        <f t="shared" si="11"/>
        <v>2</v>
      </c>
      <c r="AT16" s="55">
        <f t="shared" si="12"/>
        <v>0</v>
      </c>
      <c r="AU16" s="55">
        <f t="shared" si="13"/>
        <v>0</v>
      </c>
    </row>
    <row r="17" spans="1:47" ht="16" customHeight="1">
      <c r="A17" s="19" t="s">
        <v>46</v>
      </c>
      <c r="B17" s="34" t="s">
        <v>32</v>
      </c>
      <c r="C17" s="32" t="s">
        <v>54</v>
      </c>
      <c r="D17" s="143" t="s">
        <v>21</v>
      </c>
      <c r="E17" s="107" t="s">
        <v>28</v>
      </c>
      <c r="F17" s="107" t="s">
        <v>34</v>
      </c>
      <c r="G17" s="107" t="s">
        <v>21</v>
      </c>
      <c r="H17" s="107" t="s">
        <v>40</v>
      </c>
      <c r="I17" s="107" t="s">
        <v>24</v>
      </c>
      <c r="J17" s="107" t="s">
        <v>34</v>
      </c>
      <c r="K17" s="143" t="s">
        <v>21</v>
      </c>
      <c r="L17" s="107" t="s">
        <v>21</v>
      </c>
      <c r="M17" s="175" t="s">
        <v>41</v>
      </c>
      <c r="N17" s="176" t="s">
        <v>41</v>
      </c>
      <c r="O17" s="148" t="s">
        <v>42</v>
      </c>
      <c r="P17" s="107" t="s">
        <v>36</v>
      </c>
      <c r="Q17" s="143" t="s">
        <v>21</v>
      </c>
      <c r="R17" s="107" t="s">
        <v>28</v>
      </c>
      <c r="S17" s="107" t="s">
        <v>34</v>
      </c>
      <c r="T17" s="143" t="s">
        <v>21</v>
      </c>
      <c r="U17" s="107" t="s">
        <v>42</v>
      </c>
      <c r="V17" s="107" t="s">
        <v>42</v>
      </c>
      <c r="W17" s="107" t="s">
        <v>24</v>
      </c>
      <c r="X17" s="107" t="s">
        <v>34</v>
      </c>
      <c r="Y17" s="107" t="s">
        <v>21</v>
      </c>
      <c r="Z17" s="148" t="s">
        <v>36</v>
      </c>
      <c r="AA17" s="107" t="s">
        <v>28</v>
      </c>
      <c r="AB17" s="107" t="s">
        <v>34</v>
      </c>
      <c r="AC17" s="107" t="s">
        <v>21</v>
      </c>
      <c r="AD17" s="107" t="s">
        <v>40</v>
      </c>
      <c r="AE17" s="107" t="s">
        <v>40</v>
      </c>
      <c r="AF17" s="107" t="s">
        <v>21</v>
      </c>
      <c r="AG17" s="99">
        <f t="shared" si="2"/>
        <v>9</v>
      </c>
      <c r="AH17" s="100">
        <f t="shared" si="3"/>
        <v>0</v>
      </c>
      <c r="AI17" s="101">
        <f t="shared" si="4"/>
        <v>5</v>
      </c>
      <c r="AJ17" s="104" t="s">
        <v>48</v>
      </c>
      <c r="AK17" s="103"/>
      <c r="AL17" s="55">
        <f t="shared" si="5"/>
        <v>0</v>
      </c>
      <c r="AM17" s="55">
        <f t="shared" si="6"/>
        <v>9</v>
      </c>
      <c r="AN17" s="55">
        <f t="shared" si="7"/>
        <v>2</v>
      </c>
      <c r="AO17" s="55">
        <f t="shared" si="8"/>
        <v>3</v>
      </c>
      <c r="AP17">
        <f t="shared" si="9"/>
        <v>0</v>
      </c>
      <c r="AQ17" s="55">
        <f t="shared" si="14"/>
        <v>3</v>
      </c>
      <c r="AR17" s="55">
        <f t="shared" si="10"/>
        <v>3</v>
      </c>
      <c r="AS17" s="55">
        <f t="shared" si="11"/>
        <v>2</v>
      </c>
      <c r="AT17" s="55">
        <f t="shared" si="12"/>
        <v>2</v>
      </c>
      <c r="AU17" s="55">
        <f t="shared" si="13"/>
        <v>0</v>
      </c>
    </row>
    <row r="18" spans="1:47" ht="16" customHeight="1">
      <c r="A18" s="36" t="s">
        <v>46</v>
      </c>
      <c r="B18" s="37" t="s">
        <v>32</v>
      </c>
      <c r="C18" s="38" t="s">
        <v>129</v>
      </c>
      <c r="D18" s="107" t="s">
        <v>21</v>
      </c>
      <c r="E18" s="107" t="s">
        <v>36</v>
      </c>
      <c r="F18" s="107" t="s">
        <v>28</v>
      </c>
      <c r="G18" s="107" t="s">
        <v>34</v>
      </c>
      <c r="H18" s="107" t="s">
        <v>21</v>
      </c>
      <c r="I18" s="107" t="s">
        <v>28</v>
      </c>
      <c r="J18" s="107" t="s">
        <v>34</v>
      </c>
      <c r="K18" s="107" t="s">
        <v>24</v>
      </c>
      <c r="L18" s="107" t="s">
        <v>34</v>
      </c>
      <c r="M18" s="143" t="s">
        <v>21</v>
      </c>
      <c r="N18" s="143" t="s">
        <v>21</v>
      </c>
      <c r="O18" s="176" t="s">
        <v>41</v>
      </c>
      <c r="P18" s="107" t="s">
        <v>24</v>
      </c>
      <c r="Q18" s="107" t="s">
        <v>34</v>
      </c>
      <c r="R18" s="107" t="s">
        <v>21</v>
      </c>
      <c r="S18" s="107" t="s">
        <v>41</v>
      </c>
      <c r="T18" s="107" t="s">
        <v>36</v>
      </c>
      <c r="U18" s="107" t="s">
        <v>28</v>
      </c>
      <c r="V18" s="107" t="s">
        <v>34</v>
      </c>
      <c r="W18" s="107" t="s">
        <v>21</v>
      </c>
      <c r="X18" s="107" t="s">
        <v>40</v>
      </c>
      <c r="Y18" s="107" t="s">
        <v>28</v>
      </c>
      <c r="Z18" s="148" t="s">
        <v>34</v>
      </c>
      <c r="AA18" s="143" t="s">
        <v>21</v>
      </c>
      <c r="AB18" s="143" t="s">
        <v>21</v>
      </c>
      <c r="AC18" s="107" t="s">
        <v>40</v>
      </c>
      <c r="AD18" s="107" t="s">
        <v>24</v>
      </c>
      <c r="AE18" s="107" t="s">
        <v>34</v>
      </c>
      <c r="AF18" s="107" t="s">
        <v>21</v>
      </c>
      <c r="AG18" s="99">
        <f t="shared" si="2"/>
        <v>9</v>
      </c>
      <c r="AH18" s="100">
        <f t="shared" si="3"/>
        <v>0</v>
      </c>
      <c r="AI18" s="101">
        <f t="shared" si="4"/>
        <v>7</v>
      </c>
      <c r="AJ18" s="104" t="s">
        <v>48</v>
      </c>
      <c r="AK18" s="98"/>
      <c r="AL18" s="55">
        <f t="shared" si="5"/>
        <v>0</v>
      </c>
      <c r="AM18" s="55">
        <f t="shared" si="6"/>
        <v>9</v>
      </c>
      <c r="AN18" s="55">
        <f t="shared" si="7"/>
        <v>3</v>
      </c>
      <c r="AO18" s="55">
        <f t="shared" si="8"/>
        <v>4</v>
      </c>
      <c r="AP18">
        <f t="shared" si="9"/>
        <v>0</v>
      </c>
      <c r="AQ18" s="55">
        <f t="shared" si="14"/>
        <v>2</v>
      </c>
      <c r="AR18" s="55">
        <f t="shared" si="10"/>
        <v>0</v>
      </c>
      <c r="AS18" s="55">
        <f t="shared" si="11"/>
        <v>2</v>
      </c>
      <c r="AT18" s="55">
        <f t="shared" si="12"/>
        <v>2</v>
      </c>
      <c r="AU18" s="55">
        <f t="shared" si="13"/>
        <v>0</v>
      </c>
    </row>
    <row r="19" spans="1:47" ht="16" customHeight="1">
      <c r="A19" s="36" t="s">
        <v>46</v>
      </c>
      <c r="B19" s="37" t="s">
        <v>32</v>
      </c>
      <c r="C19" s="39" t="s">
        <v>196</v>
      </c>
      <c r="D19" s="107" t="s">
        <v>34</v>
      </c>
      <c r="E19" s="107" t="s">
        <v>21</v>
      </c>
      <c r="F19" s="107" t="s">
        <v>42</v>
      </c>
      <c r="G19" s="107" t="s">
        <v>42</v>
      </c>
      <c r="H19" s="107" t="s">
        <v>24</v>
      </c>
      <c r="I19" s="107" t="s">
        <v>34</v>
      </c>
      <c r="J19" s="107" t="s">
        <v>21</v>
      </c>
      <c r="K19" s="107" t="s">
        <v>21</v>
      </c>
      <c r="L19" s="175" t="s">
        <v>41</v>
      </c>
      <c r="M19" s="107" t="s">
        <v>28</v>
      </c>
      <c r="N19" s="107" t="s">
        <v>34</v>
      </c>
      <c r="O19" s="149" t="s">
        <v>21</v>
      </c>
      <c r="P19" s="107" t="s">
        <v>40</v>
      </c>
      <c r="Q19" s="107" t="s">
        <v>24</v>
      </c>
      <c r="R19" s="107" t="s">
        <v>34</v>
      </c>
      <c r="S19" s="107" t="s">
        <v>21</v>
      </c>
      <c r="T19" s="107" t="s">
        <v>21</v>
      </c>
      <c r="U19" s="107" t="s">
        <v>36</v>
      </c>
      <c r="V19" s="107" t="s">
        <v>21</v>
      </c>
      <c r="W19" s="107" t="s">
        <v>42</v>
      </c>
      <c r="X19" s="107" t="s">
        <v>36</v>
      </c>
      <c r="Y19" s="107" t="s">
        <v>40</v>
      </c>
      <c r="Z19" s="148" t="s">
        <v>24</v>
      </c>
      <c r="AA19" s="107" t="s">
        <v>34</v>
      </c>
      <c r="AB19" s="143" t="s">
        <v>21</v>
      </c>
      <c r="AC19" s="107" t="s">
        <v>28</v>
      </c>
      <c r="AD19" s="107" t="s">
        <v>34</v>
      </c>
      <c r="AE19" s="107" t="s">
        <v>21</v>
      </c>
      <c r="AF19" s="107" t="s">
        <v>28</v>
      </c>
      <c r="AG19" s="99">
        <f t="shared" si="2"/>
        <v>9</v>
      </c>
      <c r="AH19" s="100">
        <f t="shared" si="3"/>
        <v>0</v>
      </c>
      <c r="AI19" s="101">
        <f t="shared" si="4"/>
        <v>6</v>
      </c>
      <c r="AJ19" s="104" t="s">
        <v>48</v>
      </c>
      <c r="AL19" s="55">
        <f t="shared" si="5"/>
        <v>0</v>
      </c>
      <c r="AM19" s="55">
        <f t="shared" si="6"/>
        <v>9</v>
      </c>
      <c r="AN19" s="55">
        <f t="shared" si="7"/>
        <v>3</v>
      </c>
      <c r="AO19" s="55">
        <f t="shared" si="8"/>
        <v>3</v>
      </c>
      <c r="AP19">
        <f t="shared" si="9"/>
        <v>0</v>
      </c>
      <c r="AQ19" s="55">
        <f t="shared" si="14"/>
        <v>2</v>
      </c>
      <c r="AR19" s="55">
        <f t="shared" si="10"/>
        <v>3</v>
      </c>
      <c r="AS19" s="55">
        <f t="shared" si="11"/>
        <v>1</v>
      </c>
      <c r="AT19" s="55">
        <f t="shared" si="12"/>
        <v>2</v>
      </c>
      <c r="AU19" s="55">
        <f t="shared" si="13"/>
        <v>0</v>
      </c>
    </row>
    <row r="20" spans="1:47" ht="16" customHeight="1">
      <c r="A20" s="36" t="s">
        <v>46</v>
      </c>
      <c r="B20" s="37" t="s">
        <v>32</v>
      </c>
      <c r="C20" s="39" t="s">
        <v>197</v>
      </c>
      <c r="D20" s="107" t="s">
        <v>28</v>
      </c>
      <c r="E20" s="107" t="s">
        <v>34</v>
      </c>
      <c r="F20" s="143" t="s">
        <v>21</v>
      </c>
      <c r="G20" s="143" t="s">
        <v>21</v>
      </c>
      <c r="H20" s="167" t="s">
        <v>36</v>
      </c>
      <c r="I20" s="107" t="s">
        <v>40</v>
      </c>
      <c r="J20" s="107" t="s">
        <v>24</v>
      </c>
      <c r="K20" s="107" t="s">
        <v>34</v>
      </c>
      <c r="L20" s="107" t="s">
        <v>21</v>
      </c>
      <c r="M20" s="107" t="s">
        <v>36</v>
      </c>
      <c r="N20" s="107" t="s">
        <v>35</v>
      </c>
      <c r="O20" s="148" t="s">
        <v>28</v>
      </c>
      <c r="P20" s="107" t="s">
        <v>34</v>
      </c>
      <c r="Q20" s="107" t="s">
        <v>21</v>
      </c>
      <c r="R20" s="107" t="s">
        <v>21</v>
      </c>
      <c r="S20" s="107" t="s">
        <v>40</v>
      </c>
      <c r="T20" s="107" t="s">
        <v>42</v>
      </c>
      <c r="U20" s="107" t="s">
        <v>24</v>
      </c>
      <c r="V20" s="107" t="s">
        <v>34</v>
      </c>
      <c r="W20" s="107" t="s">
        <v>21</v>
      </c>
      <c r="X20" s="107" t="s">
        <v>28</v>
      </c>
      <c r="Y20" s="107" t="s">
        <v>34</v>
      </c>
      <c r="Z20" s="148" t="s">
        <v>21</v>
      </c>
      <c r="AA20" s="107" t="s">
        <v>24</v>
      </c>
      <c r="AB20" s="107" t="s">
        <v>34</v>
      </c>
      <c r="AC20" s="107" t="s">
        <v>21</v>
      </c>
      <c r="AD20" s="175" t="s">
        <v>41</v>
      </c>
      <c r="AE20" s="167" t="s">
        <v>21</v>
      </c>
      <c r="AF20" s="175" t="s">
        <v>41</v>
      </c>
      <c r="AG20" s="99">
        <f t="shared" si="2"/>
        <v>9</v>
      </c>
      <c r="AH20" s="100">
        <f t="shared" si="3"/>
        <v>1</v>
      </c>
      <c r="AI20" s="101">
        <f t="shared" si="4"/>
        <v>6</v>
      </c>
      <c r="AJ20" s="104" t="s">
        <v>48</v>
      </c>
      <c r="AK20" s="98"/>
      <c r="AL20" s="55">
        <f t="shared" si="5"/>
        <v>0</v>
      </c>
      <c r="AM20" s="55">
        <f t="shared" si="6"/>
        <v>9</v>
      </c>
      <c r="AN20" s="55">
        <f t="shared" si="7"/>
        <v>3</v>
      </c>
      <c r="AO20" s="55">
        <f t="shared" si="8"/>
        <v>3</v>
      </c>
      <c r="AP20">
        <f t="shared" si="9"/>
        <v>1</v>
      </c>
      <c r="AQ20" s="55">
        <f t="shared" si="14"/>
        <v>2</v>
      </c>
      <c r="AR20" s="55">
        <f t="shared" si="10"/>
        <v>1</v>
      </c>
      <c r="AS20" s="55">
        <f t="shared" si="11"/>
        <v>2</v>
      </c>
      <c r="AT20" s="55">
        <f t="shared" si="12"/>
        <v>2</v>
      </c>
      <c r="AU20" s="55">
        <f t="shared" si="13"/>
        <v>0</v>
      </c>
    </row>
    <row r="21" spans="1:47" ht="16" customHeight="1">
      <c r="A21" s="36" t="s">
        <v>46</v>
      </c>
      <c r="B21" s="37" t="s">
        <v>32</v>
      </c>
      <c r="C21" s="39" t="s">
        <v>222</v>
      </c>
      <c r="D21" s="107" t="s">
        <v>21</v>
      </c>
      <c r="E21" s="107" t="s">
        <v>40</v>
      </c>
      <c r="F21" s="107" t="s">
        <v>40</v>
      </c>
      <c r="G21" s="107" t="s">
        <v>40</v>
      </c>
      <c r="H21" s="107" t="s">
        <v>21</v>
      </c>
      <c r="I21" s="107" t="s">
        <v>42</v>
      </c>
      <c r="J21" s="143" t="s">
        <v>21</v>
      </c>
      <c r="K21" s="107" t="s">
        <v>42</v>
      </c>
      <c r="L21" s="107" t="s">
        <v>42</v>
      </c>
      <c r="M21" s="107" t="s">
        <v>21</v>
      </c>
      <c r="N21" s="107" t="s">
        <v>40</v>
      </c>
      <c r="O21" s="148" t="s">
        <v>40</v>
      </c>
      <c r="P21" s="107" t="s">
        <v>42</v>
      </c>
      <c r="Q21" s="143" t="s">
        <v>21</v>
      </c>
      <c r="R21" s="107" t="s">
        <v>40</v>
      </c>
      <c r="S21" s="107" t="s">
        <v>21</v>
      </c>
      <c r="T21" s="107" t="s">
        <v>40</v>
      </c>
      <c r="U21" s="107" t="s">
        <v>21</v>
      </c>
      <c r="V21" s="107" t="s">
        <v>40</v>
      </c>
      <c r="W21" s="107" t="s">
        <v>40</v>
      </c>
      <c r="X21" s="107" t="s">
        <v>42</v>
      </c>
      <c r="Y21" s="107" t="s">
        <v>24</v>
      </c>
      <c r="Z21" s="148" t="s">
        <v>34</v>
      </c>
      <c r="AA21" s="107" t="s">
        <v>21</v>
      </c>
      <c r="AB21" s="107" t="s">
        <v>24</v>
      </c>
      <c r="AC21" s="107" t="s">
        <v>34</v>
      </c>
      <c r="AD21" s="107" t="s">
        <v>21</v>
      </c>
      <c r="AE21" s="107" t="s">
        <v>42</v>
      </c>
      <c r="AF21" s="107" t="s">
        <v>42</v>
      </c>
      <c r="AG21" s="99">
        <f t="shared" si="2"/>
        <v>9</v>
      </c>
      <c r="AH21" s="100">
        <f t="shared" si="3"/>
        <v>0</v>
      </c>
      <c r="AI21" s="101">
        <f t="shared" si="4"/>
        <v>2</v>
      </c>
      <c r="AJ21" s="104" t="s">
        <v>223</v>
      </c>
      <c r="AK21" s="98"/>
      <c r="AL21" s="55">
        <f t="shared" si="5"/>
        <v>0</v>
      </c>
      <c r="AM21" s="55">
        <f t="shared" si="6"/>
        <v>9</v>
      </c>
      <c r="AN21" s="55">
        <f t="shared" si="7"/>
        <v>2</v>
      </c>
      <c r="AO21" s="55">
        <f t="shared" si="8"/>
        <v>0</v>
      </c>
      <c r="AP21">
        <f t="shared" si="9"/>
        <v>0</v>
      </c>
      <c r="AQ21" s="55">
        <f t="shared" si="14"/>
        <v>9</v>
      </c>
      <c r="AR21" s="55">
        <f t="shared" si="10"/>
        <v>7</v>
      </c>
      <c r="AS21" s="55">
        <f t="shared" si="11"/>
        <v>0</v>
      </c>
      <c r="AT21" s="55">
        <f t="shared" si="12"/>
        <v>0</v>
      </c>
      <c r="AU21" s="55">
        <f t="shared" si="13"/>
        <v>0</v>
      </c>
    </row>
    <row r="22" spans="1:47" ht="16" customHeight="1">
      <c r="A22" s="36" t="s">
        <v>46</v>
      </c>
      <c r="B22" s="40" t="s">
        <v>44</v>
      </c>
      <c r="C22" s="39" t="s">
        <v>236</v>
      </c>
      <c r="D22" s="151" t="s">
        <v>37</v>
      </c>
      <c r="E22" s="107" t="s">
        <v>21</v>
      </c>
      <c r="F22" s="107" t="s">
        <v>41</v>
      </c>
      <c r="G22" s="107" t="s">
        <v>41</v>
      </c>
      <c r="H22" s="107" t="s">
        <v>41</v>
      </c>
      <c r="I22" s="107" t="s">
        <v>21</v>
      </c>
      <c r="J22" s="107" t="s">
        <v>41</v>
      </c>
      <c r="K22" s="107" t="s">
        <v>21</v>
      </c>
      <c r="L22" s="151" t="s">
        <v>41</v>
      </c>
      <c r="M22" s="151" t="s">
        <v>41</v>
      </c>
      <c r="N22" s="177" t="s">
        <v>41</v>
      </c>
      <c r="O22" s="178" t="s">
        <v>72</v>
      </c>
      <c r="P22" s="107" t="s">
        <v>21</v>
      </c>
      <c r="Q22" s="107" t="s">
        <v>41</v>
      </c>
      <c r="R22" s="151" t="s">
        <v>41</v>
      </c>
      <c r="S22" s="107" t="s">
        <v>21</v>
      </c>
      <c r="T22" s="107" t="s">
        <v>41</v>
      </c>
      <c r="U22" s="107" t="s">
        <v>21</v>
      </c>
      <c r="V22" s="107" t="s">
        <v>21</v>
      </c>
      <c r="W22" s="151" t="s">
        <v>41</v>
      </c>
      <c r="X22" s="151" t="s">
        <v>41</v>
      </c>
      <c r="Y22" s="107" t="s">
        <v>21</v>
      </c>
      <c r="Z22" s="192" t="s">
        <v>72</v>
      </c>
      <c r="AA22" s="107" t="s">
        <v>41</v>
      </c>
      <c r="AB22" s="192" t="s">
        <v>72</v>
      </c>
      <c r="AC22" s="107" t="s">
        <v>21</v>
      </c>
      <c r="AD22" s="151" t="s">
        <v>41</v>
      </c>
      <c r="AE22" s="107" t="s">
        <v>41</v>
      </c>
      <c r="AF22" s="151" t="s">
        <v>41</v>
      </c>
      <c r="AG22" s="99">
        <f t="shared" si="2"/>
        <v>9</v>
      </c>
      <c r="AH22" s="100"/>
      <c r="AI22" s="101"/>
      <c r="AJ22" s="104" t="s">
        <v>223</v>
      </c>
      <c r="AK22" s="98"/>
      <c r="AL22" s="55">
        <f t="shared" si="5"/>
        <v>1</v>
      </c>
      <c r="AM22" s="55">
        <f t="shared" si="6"/>
        <v>9</v>
      </c>
      <c r="AN22" s="55">
        <f t="shared" si="7"/>
        <v>0</v>
      </c>
      <c r="AO22" s="55">
        <f t="shared" si="8"/>
        <v>0</v>
      </c>
      <c r="AP22">
        <f t="shared" si="9"/>
        <v>0</v>
      </c>
      <c r="AQ22" s="55">
        <f t="shared" si="14"/>
        <v>0</v>
      </c>
      <c r="AR22" s="55">
        <f t="shared" si="10"/>
        <v>0</v>
      </c>
      <c r="AS22" s="55">
        <f t="shared" si="11"/>
        <v>19</v>
      </c>
      <c r="AT22" s="55">
        <f t="shared" si="12"/>
        <v>0</v>
      </c>
      <c r="AU22" s="55">
        <f t="shared" si="13"/>
        <v>0</v>
      </c>
    </row>
    <row r="23" spans="1:47" ht="16" customHeight="1">
      <c r="A23" s="36"/>
      <c r="B23" s="37"/>
      <c r="C23" s="39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48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48"/>
      <c r="AA23" s="107"/>
      <c r="AB23" s="107"/>
      <c r="AC23" s="107"/>
      <c r="AD23" s="107"/>
      <c r="AE23" s="107"/>
      <c r="AF23" s="107"/>
      <c r="AG23" s="99"/>
      <c r="AH23" s="100"/>
      <c r="AI23" s="101"/>
      <c r="AJ23" s="104"/>
      <c r="AK23" s="98"/>
      <c r="AL23" s="55"/>
      <c r="AM23" s="55"/>
      <c r="AN23" s="55"/>
      <c r="AO23" s="55"/>
      <c r="AQ23" s="55"/>
      <c r="AR23" s="55"/>
      <c r="AS23" s="55"/>
      <c r="AT23" s="55"/>
      <c r="AU23" s="55"/>
    </row>
    <row r="24" spans="1:47" ht="16" customHeight="1">
      <c r="A24" s="36" t="s">
        <v>31</v>
      </c>
      <c r="B24" s="37" t="s">
        <v>210</v>
      </c>
      <c r="C24" s="39" t="s">
        <v>78</v>
      </c>
      <c r="D24" s="107"/>
      <c r="E24" s="107"/>
      <c r="F24" s="107" t="s">
        <v>24</v>
      </c>
      <c r="G24" s="107" t="s">
        <v>34</v>
      </c>
      <c r="H24" s="107"/>
      <c r="I24" s="107"/>
      <c r="J24" s="107"/>
      <c r="K24" s="107"/>
      <c r="L24" s="107"/>
      <c r="M24" s="107"/>
      <c r="N24" s="107"/>
      <c r="O24" s="148"/>
      <c r="P24" s="107"/>
      <c r="Q24" s="107"/>
      <c r="R24" s="107" t="s">
        <v>24</v>
      </c>
      <c r="S24" s="107" t="s">
        <v>34</v>
      </c>
      <c r="T24" s="107"/>
      <c r="U24" s="107"/>
      <c r="V24" s="107"/>
      <c r="W24" s="107"/>
      <c r="X24" s="107"/>
      <c r="Y24" s="107"/>
      <c r="Z24" s="148"/>
      <c r="AA24" s="107"/>
      <c r="AB24" s="107"/>
      <c r="AC24" s="107"/>
      <c r="AD24" s="107"/>
      <c r="AE24" s="107"/>
      <c r="AF24" s="107" t="s">
        <v>24</v>
      </c>
      <c r="AG24" s="99">
        <f>SUM(AM24)</f>
        <v>0</v>
      </c>
      <c r="AH24" s="100">
        <f>COUNTIF(D24:AF24,"有")</f>
        <v>0</v>
      </c>
      <c r="AI24" s="101">
        <f>SUM(AN24:AO24)</f>
        <v>3</v>
      </c>
      <c r="AJ24" s="104" t="s">
        <v>38</v>
      </c>
      <c r="AK24" s="98"/>
      <c r="AL24" s="55"/>
      <c r="AM24" s="55">
        <f t="shared" ref="AM24:AM30" si="15">COUNTIF(D24:AF24,"ヤ")</f>
        <v>0</v>
      </c>
      <c r="AN24" s="55">
        <f t="shared" ref="AN24:AN30" si="16">COUNTIF(D24:AF24,"2－")</f>
        <v>3</v>
      </c>
      <c r="AO24" s="55">
        <f t="shared" ref="AO24:AO30" si="17">COUNTIF(D24:AF24,"3－")</f>
        <v>0</v>
      </c>
      <c r="AP24">
        <f t="shared" ref="AP24:AP30" si="18">COUNTIF(E24:AG24,"有")</f>
        <v>0</v>
      </c>
      <c r="AQ24" s="55">
        <f>COUNTIF(D24:AJ24,"2早")</f>
        <v>0</v>
      </c>
      <c r="AR24" s="55">
        <f>COUNTIF(B24:AJ24,"2オ")</f>
        <v>0</v>
      </c>
      <c r="AS24" s="55">
        <f>COUNTIF(D24:AK24,"3早")</f>
        <v>0</v>
      </c>
      <c r="AT24" s="55">
        <f>COUNTIF(D24:AL24,"3オ")</f>
        <v>0</v>
      </c>
      <c r="AU24" s="55">
        <f>COUNTIF(F24:AN24,"10:00")</f>
        <v>0</v>
      </c>
    </row>
    <row r="25" spans="1:47" ht="16" customHeight="1">
      <c r="A25" s="36"/>
      <c r="B25" s="37"/>
      <c r="C25" s="39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48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48"/>
      <c r="AA25" s="107"/>
      <c r="AB25" s="107"/>
      <c r="AC25" s="107"/>
      <c r="AD25" s="107"/>
      <c r="AE25" s="107"/>
      <c r="AF25" s="107"/>
      <c r="AG25" s="99">
        <f>SUM(AM25)</f>
        <v>0</v>
      </c>
      <c r="AH25" s="100">
        <f>COUNTIF(D25:AF25,"有")</f>
        <v>0</v>
      </c>
      <c r="AI25" s="101">
        <f>SUM(AN25:AO25)</f>
        <v>0</v>
      </c>
      <c r="AJ25" s="104"/>
      <c r="AK25" s="98"/>
      <c r="AL25" s="55">
        <f>COUNTIF(D25:AF25,"日")</f>
        <v>0</v>
      </c>
      <c r="AM25" s="55">
        <f t="shared" si="15"/>
        <v>0</v>
      </c>
      <c r="AN25" s="55">
        <f t="shared" si="16"/>
        <v>0</v>
      </c>
      <c r="AO25" s="55">
        <f t="shared" si="17"/>
        <v>0</v>
      </c>
      <c r="AP25">
        <f t="shared" si="18"/>
        <v>0</v>
      </c>
      <c r="AQ25" s="55">
        <f>COUNTIF(D25:AJ25,"2早")</f>
        <v>0</v>
      </c>
      <c r="AR25" s="55">
        <f>COUNTIF(B25:AJ25,"2オ")</f>
        <v>0</v>
      </c>
      <c r="AS25" s="55">
        <f>COUNTIF(D25:AK25,"3早")</f>
        <v>0</v>
      </c>
      <c r="AT25" s="55">
        <f>COUNTIF(D25:AL25,"3オ")</f>
        <v>0</v>
      </c>
      <c r="AU25" s="55">
        <f>COUNTIF(F25:AN25,"10:00")</f>
        <v>0</v>
      </c>
    </row>
    <row r="26" spans="1:47" ht="16" customHeight="1">
      <c r="A26" s="19" t="s">
        <v>31</v>
      </c>
      <c r="B26" s="20" t="s">
        <v>32</v>
      </c>
      <c r="C26" s="21" t="s">
        <v>195</v>
      </c>
      <c r="D26" s="45" t="s">
        <v>211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48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48"/>
      <c r="AA26" s="107"/>
      <c r="AB26" s="107"/>
      <c r="AC26" s="107"/>
      <c r="AD26" s="107"/>
      <c r="AE26" s="107"/>
      <c r="AF26" s="107"/>
      <c r="AG26" s="99">
        <f>SUM(AM28)</f>
        <v>0</v>
      </c>
      <c r="AH26" s="100">
        <f>COUNTIF(D26:AF26,"有")</f>
        <v>0</v>
      </c>
      <c r="AI26" s="101">
        <f>SUM(AN28:AO28)</f>
        <v>0</v>
      </c>
      <c r="AJ26" s="105" t="s">
        <v>38</v>
      </c>
      <c r="AK26" s="98"/>
      <c r="AL26" s="55"/>
      <c r="AM26" s="55">
        <f t="shared" si="15"/>
        <v>0</v>
      </c>
      <c r="AN26" s="55">
        <f t="shared" si="16"/>
        <v>0</v>
      </c>
      <c r="AO26" s="55">
        <f t="shared" si="17"/>
        <v>0</v>
      </c>
      <c r="AP26">
        <f t="shared" si="18"/>
        <v>0</v>
      </c>
    </row>
    <row r="27" spans="1:47" ht="16" customHeight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64"/>
      <c r="K27" s="65"/>
      <c r="L27" s="66"/>
      <c r="M27" s="46"/>
      <c r="N27" s="179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193"/>
      <c r="AC27" s="46"/>
      <c r="AD27" s="67"/>
      <c r="AE27" s="89"/>
      <c r="AF27" s="46"/>
      <c r="AG27" s="108"/>
      <c r="AH27" s="109"/>
      <c r="AI27" s="110"/>
      <c r="AJ27" s="111"/>
      <c r="AK27" s="98"/>
      <c r="AL27" s="55">
        <f>COUNTIF(D26:AF26,"日")</f>
        <v>0</v>
      </c>
      <c r="AM27" s="55">
        <f t="shared" si="15"/>
        <v>0</v>
      </c>
      <c r="AN27" s="55">
        <f t="shared" si="16"/>
        <v>0</v>
      </c>
      <c r="AO27" s="55">
        <f t="shared" si="17"/>
        <v>0</v>
      </c>
      <c r="AP27">
        <f t="shared" si="18"/>
        <v>0</v>
      </c>
    </row>
    <row r="28" spans="1:47" ht="14">
      <c r="A28" s="1259" t="s">
        <v>63</v>
      </c>
      <c r="B28" s="1259"/>
      <c r="C28" s="49"/>
      <c r="D28" s="1292"/>
      <c r="E28" s="1290"/>
      <c r="F28" s="1290"/>
      <c r="G28" s="1311" t="s">
        <v>163</v>
      </c>
      <c r="H28" s="1344"/>
      <c r="I28" s="1290"/>
      <c r="J28" s="1290"/>
      <c r="K28" s="1290"/>
      <c r="L28" s="1290"/>
      <c r="M28" s="1290"/>
      <c r="N28" s="1311"/>
      <c r="O28" s="1290"/>
      <c r="P28" s="1290" t="s">
        <v>164</v>
      </c>
      <c r="Q28" s="1311"/>
      <c r="R28" s="1290"/>
      <c r="S28" s="1290"/>
      <c r="T28" s="1290"/>
      <c r="U28" s="1290"/>
      <c r="V28" s="1290"/>
      <c r="W28" s="1290" t="s">
        <v>67</v>
      </c>
      <c r="X28" s="1290"/>
      <c r="Y28" s="1290"/>
      <c r="Z28" s="1290"/>
      <c r="AA28" s="1290"/>
      <c r="AB28" s="1290"/>
      <c r="AC28" s="1349"/>
      <c r="AD28" s="1290"/>
      <c r="AE28" s="1290"/>
      <c r="AF28" s="1311"/>
      <c r="AG28" s="1333"/>
      <c r="AH28" s="1334"/>
      <c r="AI28" s="1334"/>
      <c r="AJ28" s="1335"/>
      <c r="AM28" s="55">
        <f t="shared" si="15"/>
        <v>0</v>
      </c>
      <c r="AN28" s="55">
        <f t="shared" si="16"/>
        <v>0</v>
      </c>
      <c r="AO28" s="55">
        <f t="shared" si="17"/>
        <v>0</v>
      </c>
      <c r="AP28">
        <f t="shared" si="18"/>
        <v>0</v>
      </c>
    </row>
    <row r="29" spans="1:47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36"/>
      <c r="AH29" s="1337"/>
      <c r="AI29" s="1337"/>
      <c r="AJ29" s="1338"/>
      <c r="AM29" s="55">
        <f t="shared" si="15"/>
        <v>0</v>
      </c>
      <c r="AN29" s="55">
        <f t="shared" si="16"/>
        <v>0</v>
      </c>
      <c r="AO29" s="55">
        <f t="shared" si="17"/>
        <v>0</v>
      </c>
      <c r="AP29">
        <f t="shared" si="18"/>
        <v>0</v>
      </c>
    </row>
    <row r="30" spans="1:47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36"/>
      <c r="AH30" s="1337"/>
      <c r="AI30" s="1337"/>
      <c r="AJ30" s="1338"/>
      <c r="AM30" s="55">
        <f t="shared" si="15"/>
        <v>0</v>
      </c>
      <c r="AN30" s="55">
        <f t="shared" si="16"/>
        <v>0</v>
      </c>
      <c r="AO30" s="55">
        <f t="shared" si="17"/>
        <v>0</v>
      </c>
      <c r="AP30">
        <f t="shared" si="18"/>
        <v>0</v>
      </c>
    </row>
    <row r="31" spans="1:47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36"/>
      <c r="AH31" s="1337"/>
      <c r="AI31" s="1337"/>
      <c r="AJ31" s="1338"/>
    </row>
    <row r="32" spans="1:47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36"/>
      <c r="AH32" s="1337"/>
      <c r="AI32" s="1337"/>
      <c r="AJ32" s="1338"/>
    </row>
    <row r="33" spans="1:47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290"/>
      <c r="M33" s="1290"/>
      <c r="N33" s="1311"/>
      <c r="O33" s="1290"/>
      <c r="P33" s="1290"/>
      <c r="Q33" s="1311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39"/>
      <c r="AH33" s="1340"/>
      <c r="AI33" s="1340"/>
      <c r="AJ33" s="1341"/>
    </row>
    <row r="34" spans="1:47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7" ht="14">
      <c r="C35" s="54">
        <v>0.27083333333333298</v>
      </c>
      <c r="D35" s="55">
        <f t="shared" ref="D35:AF35" si="19">COUNTIF(D7:D25,"6：30")</f>
        <v>0</v>
      </c>
      <c r="E35" s="55">
        <f t="shared" si="19"/>
        <v>0</v>
      </c>
      <c r="F35" s="55">
        <f t="shared" si="19"/>
        <v>0</v>
      </c>
      <c r="G35" s="55">
        <f t="shared" si="19"/>
        <v>0</v>
      </c>
      <c r="H35" s="55">
        <f t="shared" si="19"/>
        <v>0</v>
      </c>
      <c r="I35" s="55">
        <f t="shared" si="19"/>
        <v>0</v>
      </c>
      <c r="J35" s="55">
        <f t="shared" si="19"/>
        <v>0</v>
      </c>
      <c r="K35" s="55">
        <f t="shared" si="19"/>
        <v>0</v>
      </c>
      <c r="L35" s="55">
        <f t="shared" si="19"/>
        <v>0</v>
      </c>
      <c r="M35" s="55">
        <f t="shared" si="19"/>
        <v>0</v>
      </c>
      <c r="N35" s="55">
        <f t="shared" si="19"/>
        <v>0</v>
      </c>
      <c r="O35" s="55">
        <f t="shared" si="19"/>
        <v>0</v>
      </c>
      <c r="P35" s="55">
        <f t="shared" si="19"/>
        <v>0</v>
      </c>
      <c r="Q35" s="55">
        <f t="shared" si="19"/>
        <v>0</v>
      </c>
      <c r="R35" s="55">
        <f t="shared" si="19"/>
        <v>0</v>
      </c>
      <c r="S35" s="55">
        <f t="shared" si="19"/>
        <v>0</v>
      </c>
      <c r="T35" s="55">
        <f t="shared" si="19"/>
        <v>0</v>
      </c>
      <c r="U35" s="55">
        <f t="shared" si="19"/>
        <v>0</v>
      </c>
      <c r="V35" s="55">
        <f t="shared" si="19"/>
        <v>0</v>
      </c>
      <c r="W35" s="55">
        <f t="shared" si="19"/>
        <v>0</v>
      </c>
      <c r="X35" s="55">
        <f t="shared" si="19"/>
        <v>0</v>
      </c>
      <c r="Y35" s="55">
        <f t="shared" si="19"/>
        <v>0</v>
      </c>
      <c r="Z35" s="55">
        <f t="shared" si="19"/>
        <v>0</v>
      </c>
      <c r="AA35" s="55">
        <f t="shared" si="19"/>
        <v>0</v>
      </c>
      <c r="AB35" s="55">
        <f t="shared" si="19"/>
        <v>0</v>
      </c>
      <c r="AC35" s="55">
        <f t="shared" si="19"/>
        <v>0</v>
      </c>
      <c r="AD35" s="55">
        <f t="shared" si="19"/>
        <v>0</v>
      </c>
      <c r="AE35" s="55">
        <f t="shared" si="19"/>
        <v>0</v>
      </c>
      <c r="AF35" s="55">
        <f t="shared" si="19"/>
        <v>0</v>
      </c>
    </row>
    <row r="36" spans="1:47" ht="14">
      <c r="C36" s="54">
        <v>0.41666666666666702</v>
      </c>
      <c r="D36" s="55">
        <f t="shared" ref="D36:AF36" si="20">COUNTIF(D8:D26,"10:00")</f>
        <v>0</v>
      </c>
      <c r="E36" s="55">
        <f t="shared" si="20"/>
        <v>0</v>
      </c>
      <c r="F36" s="55">
        <f t="shared" si="20"/>
        <v>0</v>
      </c>
      <c r="G36" s="55">
        <f t="shared" si="20"/>
        <v>0</v>
      </c>
      <c r="H36" s="55">
        <f t="shared" si="20"/>
        <v>0</v>
      </c>
      <c r="I36" s="55">
        <f t="shared" si="20"/>
        <v>0</v>
      </c>
      <c r="J36" s="55">
        <f t="shared" si="20"/>
        <v>0</v>
      </c>
      <c r="K36" s="55">
        <f t="shared" si="20"/>
        <v>0</v>
      </c>
      <c r="L36" s="55">
        <f t="shared" si="20"/>
        <v>0</v>
      </c>
      <c r="M36" s="55">
        <f t="shared" si="20"/>
        <v>0</v>
      </c>
      <c r="N36" s="55">
        <f t="shared" si="20"/>
        <v>0</v>
      </c>
      <c r="O36" s="55">
        <f t="shared" si="20"/>
        <v>0</v>
      </c>
      <c r="P36" s="55">
        <f t="shared" si="20"/>
        <v>0</v>
      </c>
      <c r="Q36" s="55">
        <f t="shared" si="20"/>
        <v>0</v>
      </c>
      <c r="R36" s="55">
        <f t="shared" si="20"/>
        <v>0</v>
      </c>
      <c r="S36" s="55">
        <f t="shared" si="20"/>
        <v>0</v>
      </c>
      <c r="T36" s="55">
        <f t="shared" si="20"/>
        <v>0</v>
      </c>
      <c r="U36" s="55">
        <f t="shared" si="20"/>
        <v>0</v>
      </c>
      <c r="V36" s="55">
        <f t="shared" si="20"/>
        <v>0</v>
      </c>
      <c r="W36" s="55">
        <f t="shared" si="20"/>
        <v>0</v>
      </c>
      <c r="X36" s="55">
        <f t="shared" si="20"/>
        <v>0</v>
      </c>
      <c r="Y36" s="55">
        <f t="shared" si="20"/>
        <v>0</v>
      </c>
      <c r="Z36" s="55">
        <f t="shared" si="20"/>
        <v>0</v>
      </c>
      <c r="AA36" s="55">
        <f t="shared" si="20"/>
        <v>0</v>
      </c>
      <c r="AB36" s="55">
        <f t="shared" si="20"/>
        <v>0</v>
      </c>
      <c r="AC36" s="55">
        <f t="shared" si="20"/>
        <v>0</v>
      </c>
      <c r="AD36" s="55">
        <f t="shared" si="20"/>
        <v>0</v>
      </c>
      <c r="AE36" s="55">
        <f t="shared" si="20"/>
        <v>0</v>
      </c>
      <c r="AF36" s="55">
        <f t="shared" si="20"/>
        <v>0</v>
      </c>
    </row>
    <row r="37" spans="1:47" ht="14">
      <c r="C37" t="s">
        <v>69</v>
      </c>
      <c r="D37" s="55">
        <f t="shared" ref="D37:AF37" si="21">COUNTIF(D8:D27,"2早")</f>
        <v>1</v>
      </c>
      <c r="E37" s="55">
        <f t="shared" si="21"/>
        <v>1</v>
      </c>
      <c r="F37" s="55">
        <f t="shared" si="21"/>
        <v>1</v>
      </c>
      <c r="G37" s="55">
        <f t="shared" si="21"/>
        <v>1</v>
      </c>
      <c r="H37" s="55">
        <f t="shared" si="21"/>
        <v>1</v>
      </c>
      <c r="I37" s="55">
        <f t="shared" si="21"/>
        <v>1</v>
      </c>
      <c r="J37" s="55">
        <f t="shared" si="21"/>
        <v>1</v>
      </c>
      <c r="K37" s="55">
        <f t="shared" si="21"/>
        <v>1</v>
      </c>
      <c r="L37" s="55">
        <f t="shared" si="21"/>
        <v>1</v>
      </c>
      <c r="M37" s="55">
        <f t="shared" si="21"/>
        <v>1</v>
      </c>
      <c r="N37" s="55">
        <f t="shared" si="21"/>
        <v>1</v>
      </c>
      <c r="O37" s="55">
        <f t="shared" si="21"/>
        <v>1</v>
      </c>
      <c r="P37" s="55">
        <f t="shared" si="21"/>
        <v>1</v>
      </c>
      <c r="Q37" s="55">
        <f t="shared" si="21"/>
        <v>1</v>
      </c>
      <c r="R37" s="55">
        <f t="shared" si="21"/>
        <v>1</v>
      </c>
      <c r="S37" s="55">
        <f t="shared" si="21"/>
        <v>1</v>
      </c>
      <c r="T37" s="55">
        <f t="shared" si="21"/>
        <v>1</v>
      </c>
      <c r="U37" s="55">
        <f t="shared" si="21"/>
        <v>1</v>
      </c>
      <c r="V37" s="55">
        <f t="shared" si="21"/>
        <v>1</v>
      </c>
      <c r="W37" s="55">
        <f t="shared" si="21"/>
        <v>1</v>
      </c>
      <c r="X37" s="55">
        <f t="shared" si="21"/>
        <v>1</v>
      </c>
      <c r="Y37" s="55">
        <f t="shared" si="21"/>
        <v>1</v>
      </c>
      <c r="Z37" s="55">
        <f t="shared" si="21"/>
        <v>1</v>
      </c>
      <c r="AA37" s="55">
        <f t="shared" si="21"/>
        <v>1</v>
      </c>
      <c r="AB37" s="55">
        <f t="shared" si="21"/>
        <v>1</v>
      </c>
      <c r="AC37" s="55">
        <f t="shared" si="21"/>
        <v>1</v>
      </c>
      <c r="AD37" s="55">
        <f t="shared" si="21"/>
        <v>1</v>
      </c>
      <c r="AE37" s="55">
        <f t="shared" si="21"/>
        <v>1</v>
      </c>
      <c r="AF37" s="55">
        <f t="shared" si="21"/>
        <v>1</v>
      </c>
    </row>
    <row r="38" spans="1:47" ht="14">
      <c r="C38" t="s">
        <v>42</v>
      </c>
      <c r="D38" s="55">
        <f t="shared" ref="D38:AF38" si="22">COUNTIF(D8:D26,"2オ")</f>
        <v>1</v>
      </c>
      <c r="E38" s="55">
        <f t="shared" si="22"/>
        <v>1</v>
      </c>
      <c r="F38" s="55">
        <f t="shared" si="22"/>
        <v>1</v>
      </c>
      <c r="G38" s="55">
        <f t="shared" si="22"/>
        <v>1</v>
      </c>
      <c r="H38" s="55">
        <f t="shared" si="22"/>
        <v>1</v>
      </c>
      <c r="I38" s="55">
        <f t="shared" si="22"/>
        <v>1</v>
      </c>
      <c r="J38" s="55">
        <f t="shared" si="22"/>
        <v>1</v>
      </c>
      <c r="K38" s="55">
        <f t="shared" si="22"/>
        <v>1</v>
      </c>
      <c r="L38" s="55">
        <f t="shared" si="22"/>
        <v>1</v>
      </c>
      <c r="M38" s="55">
        <f t="shared" si="22"/>
        <v>1</v>
      </c>
      <c r="N38" s="55">
        <f t="shared" si="22"/>
        <v>1</v>
      </c>
      <c r="O38" s="55">
        <f t="shared" si="22"/>
        <v>1</v>
      </c>
      <c r="P38" s="55">
        <f t="shared" si="22"/>
        <v>1</v>
      </c>
      <c r="Q38" s="55">
        <f t="shared" si="22"/>
        <v>1</v>
      </c>
      <c r="R38" s="55">
        <f t="shared" si="22"/>
        <v>1</v>
      </c>
      <c r="S38" s="55">
        <f t="shared" si="22"/>
        <v>1</v>
      </c>
      <c r="T38" s="55">
        <f t="shared" si="22"/>
        <v>1</v>
      </c>
      <c r="U38" s="55">
        <f t="shared" si="22"/>
        <v>1</v>
      </c>
      <c r="V38" s="55">
        <f t="shared" si="22"/>
        <v>1</v>
      </c>
      <c r="W38" s="55">
        <f t="shared" si="22"/>
        <v>1</v>
      </c>
      <c r="X38" s="55">
        <f t="shared" si="22"/>
        <v>1</v>
      </c>
      <c r="Y38" s="55">
        <f t="shared" si="22"/>
        <v>1</v>
      </c>
      <c r="Z38" s="55">
        <f t="shared" si="22"/>
        <v>1</v>
      </c>
      <c r="AA38" s="55">
        <f t="shared" si="22"/>
        <v>1</v>
      </c>
      <c r="AB38" s="55">
        <f t="shared" si="22"/>
        <v>1</v>
      </c>
      <c r="AC38" s="55">
        <f t="shared" si="22"/>
        <v>1</v>
      </c>
      <c r="AD38" s="55">
        <f t="shared" si="22"/>
        <v>1</v>
      </c>
      <c r="AE38" s="55">
        <f t="shared" si="22"/>
        <v>1</v>
      </c>
      <c r="AF38" s="55">
        <f t="shared" si="22"/>
        <v>1</v>
      </c>
    </row>
    <row r="39" spans="1:47" ht="14">
      <c r="A39" s="1"/>
      <c r="B39" s="1"/>
      <c r="C39" s="1" t="s">
        <v>24</v>
      </c>
      <c r="D39" s="55">
        <f t="shared" ref="D39:AF39" si="23">COUNTIF(D8:D26,"2－")</f>
        <v>1</v>
      </c>
      <c r="E39" s="55">
        <f t="shared" si="23"/>
        <v>1</v>
      </c>
      <c r="F39" s="55">
        <f t="shared" si="23"/>
        <v>1</v>
      </c>
      <c r="G39" s="55">
        <f t="shared" si="23"/>
        <v>1</v>
      </c>
      <c r="H39" s="55">
        <f t="shared" si="23"/>
        <v>1</v>
      </c>
      <c r="I39" s="55">
        <f t="shared" si="23"/>
        <v>1</v>
      </c>
      <c r="J39" s="55">
        <f t="shared" si="23"/>
        <v>1</v>
      </c>
      <c r="K39" s="55">
        <f t="shared" si="23"/>
        <v>1</v>
      </c>
      <c r="L39" s="55">
        <f t="shared" si="23"/>
        <v>1</v>
      </c>
      <c r="M39" s="55">
        <f t="shared" si="23"/>
        <v>1</v>
      </c>
      <c r="N39" s="55">
        <f t="shared" si="23"/>
        <v>1</v>
      </c>
      <c r="O39" s="55">
        <f t="shared" si="23"/>
        <v>1</v>
      </c>
      <c r="P39" s="55">
        <f t="shared" si="23"/>
        <v>1</v>
      </c>
      <c r="Q39" s="55">
        <f t="shared" si="23"/>
        <v>1</v>
      </c>
      <c r="R39" s="55">
        <f t="shared" si="23"/>
        <v>1</v>
      </c>
      <c r="S39" s="55">
        <f t="shared" si="23"/>
        <v>1</v>
      </c>
      <c r="T39" s="55">
        <f t="shared" si="23"/>
        <v>1</v>
      </c>
      <c r="U39" s="55">
        <f t="shared" si="23"/>
        <v>1</v>
      </c>
      <c r="V39" s="55">
        <f t="shared" si="23"/>
        <v>1</v>
      </c>
      <c r="W39" s="55">
        <f t="shared" si="23"/>
        <v>1</v>
      </c>
      <c r="X39" s="55">
        <f t="shared" si="23"/>
        <v>1</v>
      </c>
      <c r="Y39" s="55">
        <f t="shared" si="23"/>
        <v>2</v>
      </c>
      <c r="Z39" s="55">
        <f t="shared" si="23"/>
        <v>1</v>
      </c>
      <c r="AA39" s="55">
        <f t="shared" si="23"/>
        <v>1</v>
      </c>
      <c r="AB39" s="55">
        <f t="shared" si="23"/>
        <v>2</v>
      </c>
      <c r="AC39" s="55">
        <f t="shared" si="23"/>
        <v>1</v>
      </c>
      <c r="AD39" s="55">
        <f t="shared" si="23"/>
        <v>1</v>
      </c>
      <c r="AE39" s="55">
        <f t="shared" si="23"/>
        <v>1</v>
      </c>
      <c r="AF39" s="55">
        <f t="shared" si="23"/>
        <v>1</v>
      </c>
      <c r="AH39" s="1"/>
      <c r="AI39" s="1"/>
      <c r="AJ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" outlineLevel="1">
      <c r="A40" s="1"/>
      <c r="B40" s="1"/>
      <c r="C40" s="1" t="s">
        <v>41</v>
      </c>
      <c r="D40" s="55">
        <f t="shared" ref="D40:AF40" si="24">COUNTIF(D8:D26,"3早")</f>
        <v>1</v>
      </c>
      <c r="E40" s="55">
        <f t="shared" si="24"/>
        <v>1</v>
      </c>
      <c r="F40" s="55">
        <f t="shared" si="24"/>
        <v>2</v>
      </c>
      <c r="G40" s="55">
        <f t="shared" si="24"/>
        <v>2</v>
      </c>
      <c r="H40" s="55">
        <f t="shared" si="24"/>
        <v>2</v>
      </c>
      <c r="I40" s="55">
        <f t="shared" si="24"/>
        <v>1</v>
      </c>
      <c r="J40" s="55">
        <f t="shared" si="24"/>
        <v>2</v>
      </c>
      <c r="K40" s="55">
        <f t="shared" si="24"/>
        <v>1</v>
      </c>
      <c r="L40" s="55">
        <f t="shared" si="24"/>
        <v>2</v>
      </c>
      <c r="M40" s="55">
        <f t="shared" si="24"/>
        <v>2</v>
      </c>
      <c r="N40" s="55">
        <f t="shared" si="24"/>
        <v>2</v>
      </c>
      <c r="O40" s="55">
        <f t="shared" si="24"/>
        <v>2</v>
      </c>
      <c r="P40" s="55">
        <f t="shared" si="24"/>
        <v>1</v>
      </c>
      <c r="Q40" s="55">
        <f t="shared" si="24"/>
        <v>2</v>
      </c>
      <c r="R40" s="55">
        <f t="shared" si="24"/>
        <v>2</v>
      </c>
      <c r="S40" s="55">
        <f t="shared" si="24"/>
        <v>1</v>
      </c>
      <c r="T40" s="55">
        <f t="shared" si="24"/>
        <v>2</v>
      </c>
      <c r="U40" s="55">
        <f t="shared" si="24"/>
        <v>1</v>
      </c>
      <c r="V40" s="55">
        <f t="shared" si="24"/>
        <v>1</v>
      </c>
      <c r="W40" s="55">
        <f t="shared" si="24"/>
        <v>2</v>
      </c>
      <c r="X40" s="55">
        <f t="shared" si="24"/>
        <v>2</v>
      </c>
      <c r="Y40" s="55">
        <f t="shared" si="24"/>
        <v>1</v>
      </c>
      <c r="Z40" s="55">
        <f t="shared" si="24"/>
        <v>1</v>
      </c>
      <c r="AA40" s="55">
        <f t="shared" si="24"/>
        <v>2</v>
      </c>
      <c r="AB40" s="55">
        <f t="shared" si="24"/>
        <v>2</v>
      </c>
      <c r="AC40" s="55">
        <f t="shared" si="24"/>
        <v>1</v>
      </c>
      <c r="AD40" s="55">
        <f t="shared" si="24"/>
        <v>2</v>
      </c>
      <c r="AE40" s="55">
        <f t="shared" si="24"/>
        <v>2</v>
      </c>
      <c r="AF40" s="55">
        <f t="shared" si="24"/>
        <v>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s="1" customFormat="1" ht="14" outlineLevel="1">
      <c r="C41" s="1" t="s">
        <v>36</v>
      </c>
      <c r="D41" s="55">
        <f t="shared" ref="D41:AF41" si="25">COUNTIF(D8:D26,"3オ")</f>
        <v>1</v>
      </c>
      <c r="E41" s="55">
        <f t="shared" si="25"/>
        <v>1</v>
      </c>
      <c r="F41" s="55">
        <f t="shared" si="25"/>
        <v>1</v>
      </c>
      <c r="G41" s="55">
        <f t="shared" si="25"/>
        <v>1</v>
      </c>
      <c r="H41" s="55">
        <f t="shared" si="25"/>
        <v>1</v>
      </c>
      <c r="I41" s="55">
        <f t="shared" si="25"/>
        <v>1</v>
      </c>
      <c r="J41" s="55">
        <f t="shared" si="25"/>
        <v>1</v>
      </c>
      <c r="K41" s="55">
        <f t="shared" si="25"/>
        <v>1</v>
      </c>
      <c r="L41" s="55">
        <f t="shared" si="25"/>
        <v>1</v>
      </c>
      <c r="M41" s="55">
        <f t="shared" si="25"/>
        <v>1</v>
      </c>
      <c r="N41" s="55">
        <f t="shared" si="25"/>
        <v>1</v>
      </c>
      <c r="O41" s="55">
        <f t="shared" si="25"/>
        <v>1</v>
      </c>
      <c r="P41" s="55">
        <f t="shared" si="25"/>
        <v>1</v>
      </c>
      <c r="Q41" s="55">
        <f t="shared" si="25"/>
        <v>1</v>
      </c>
      <c r="R41" s="55">
        <f t="shared" si="25"/>
        <v>1</v>
      </c>
      <c r="S41" s="55">
        <f t="shared" si="25"/>
        <v>1</v>
      </c>
      <c r="T41" s="55">
        <f t="shared" si="25"/>
        <v>1</v>
      </c>
      <c r="U41" s="55">
        <f t="shared" si="25"/>
        <v>1</v>
      </c>
      <c r="V41" s="55">
        <f t="shared" si="25"/>
        <v>1</v>
      </c>
      <c r="W41" s="55">
        <f t="shared" si="25"/>
        <v>1</v>
      </c>
      <c r="X41" s="55">
        <f t="shared" si="25"/>
        <v>1</v>
      </c>
      <c r="Y41" s="55">
        <f t="shared" si="25"/>
        <v>1</v>
      </c>
      <c r="Z41" s="55">
        <f t="shared" si="25"/>
        <v>1</v>
      </c>
      <c r="AA41" s="55">
        <f t="shared" si="25"/>
        <v>1</v>
      </c>
      <c r="AB41" s="55">
        <f t="shared" si="25"/>
        <v>1</v>
      </c>
      <c r="AC41" s="55">
        <f t="shared" si="25"/>
        <v>1</v>
      </c>
      <c r="AD41" s="55">
        <f t="shared" si="25"/>
        <v>1</v>
      </c>
      <c r="AE41" s="55">
        <f t="shared" si="25"/>
        <v>1</v>
      </c>
      <c r="AF41" s="55">
        <f t="shared" si="25"/>
        <v>1</v>
      </c>
    </row>
    <row r="42" spans="1:47" s="1" customFormat="1" ht="14" outlineLevel="1">
      <c r="C42" s="1" t="s">
        <v>28</v>
      </c>
      <c r="D42" s="55">
        <f t="shared" ref="D42:AF42" si="26">COUNTIF(D8:D26,"3－")</f>
        <v>1</v>
      </c>
      <c r="E42" s="55">
        <f t="shared" si="26"/>
        <v>1</v>
      </c>
      <c r="F42" s="55">
        <f t="shared" si="26"/>
        <v>1</v>
      </c>
      <c r="G42" s="55">
        <f t="shared" si="26"/>
        <v>1</v>
      </c>
      <c r="H42" s="55">
        <f t="shared" si="26"/>
        <v>1</v>
      </c>
      <c r="I42" s="55">
        <f t="shared" si="26"/>
        <v>1</v>
      </c>
      <c r="J42" s="55">
        <f t="shared" si="26"/>
        <v>1</v>
      </c>
      <c r="K42" s="55">
        <f t="shared" si="26"/>
        <v>1</v>
      </c>
      <c r="L42" s="55">
        <f t="shared" si="26"/>
        <v>1</v>
      </c>
      <c r="M42" s="55">
        <f t="shared" si="26"/>
        <v>1</v>
      </c>
      <c r="N42" s="55">
        <f t="shared" si="26"/>
        <v>1</v>
      </c>
      <c r="O42" s="55">
        <f t="shared" si="26"/>
        <v>1</v>
      </c>
      <c r="P42" s="55">
        <f t="shared" si="26"/>
        <v>1</v>
      </c>
      <c r="Q42" s="55">
        <f t="shared" si="26"/>
        <v>1</v>
      </c>
      <c r="R42" s="55">
        <f t="shared" si="26"/>
        <v>1</v>
      </c>
      <c r="S42" s="55">
        <f t="shared" si="26"/>
        <v>1</v>
      </c>
      <c r="T42" s="55">
        <f t="shared" si="26"/>
        <v>1</v>
      </c>
      <c r="U42" s="55">
        <f t="shared" si="26"/>
        <v>1</v>
      </c>
      <c r="V42" s="55">
        <f t="shared" si="26"/>
        <v>1</v>
      </c>
      <c r="W42" s="55">
        <f t="shared" si="26"/>
        <v>1</v>
      </c>
      <c r="X42" s="55">
        <f t="shared" si="26"/>
        <v>1</v>
      </c>
      <c r="Y42" s="55">
        <f t="shared" si="26"/>
        <v>1</v>
      </c>
      <c r="Z42" s="55">
        <f t="shared" si="26"/>
        <v>1</v>
      </c>
      <c r="AA42" s="55">
        <f t="shared" si="26"/>
        <v>1</v>
      </c>
      <c r="AB42" s="55">
        <f t="shared" si="26"/>
        <v>1</v>
      </c>
      <c r="AC42" s="55">
        <f t="shared" si="26"/>
        <v>1</v>
      </c>
      <c r="AD42" s="55">
        <f t="shared" si="26"/>
        <v>1</v>
      </c>
      <c r="AE42" s="55">
        <f t="shared" si="26"/>
        <v>1</v>
      </c>
      <c r="AF42" s="55">
        <f t="shared" si="26"/>
        <v>1</v>
      </c>
    </row>
    <row r="43" spans="1:47" s="1" customFormat="1" ht="14" outlineLevel="1"/>
    <row r="44" spans="1:47" s="1" customFormat="1" ht="14" outlineLevel="1"/>
    <row r="45" spans="1:47" s="1" customFormat="1" ht="14"/>
    <row r="46" spans="1:47" s="1" customFormat="1" ht="14">
      <c r="AL46"/>
      <c r="AM46"/>
      <c r="AN46"/>
      <c r="AO46"/>
      <c r="AP46"/>
      <c r="AQ46"/>
      <c r="AR46"/>
      <c r="AS46"/>
      <c r="AT46"/>
      <c r="AU46"/>
    </row>
    <row r="47" spans="1:47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</sheetData>
  <mergeCells count="53">
    <mergeCell ref="K1:T1"/>
    <mergeCell ref="Y1:AF1"/>
    <mergeCell ref="AG1:AJ1"/>
    <mergeCell ref="A2:C2"/>
    <mergeCell ref="E2:J2"/>
    <mergeCell ref="K2:L2"/>
    <mergeCell ref="M2:X2"/>
    <mergeCell ref="Y2:AF2"/>
    <mergeCell ref="AG2:AJ2"/>
    <mergeCell ref="K3:L3"/>
    <mergeCell ref="M3:X3"/>
    <mergeCell ref="D4:J4"/>
    <mergeCell ref="K4:Q4"/>
    <mergeCell ref="R4:X4"/>
    <mergeCell ref="A27:C27"/>
    <mergeCell ref="A4:A7"/>
    <mergeCell ref="B4:B7"/>
    <mergeCell ref="C4:C6"/>
    <mergeCell ref="D3:H3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AJ4:AJ7"/>
    <mergeCell ref="X28:X33"/>
    <mergeCell ref="Y28:Y33"/>
    <mergeCell ref="Z28:Z33"/>
    <mergeCell ref="AA28:AA33"/>
    <mergeCell ref="AB28:AB33"/>
    <mergeCell ref="Y4:AE4"/>
    <mergeCell ref="AG4:AI4"/>
    <mergeCell ref="A28:B33"/>
    <mergeCell ref="AG28:AJ33"/>
    <mergeCell ref="AC28:AC33"/>
    <mergeCell ref="AD28:AD33"/>
    <mergeCell ref="AE28:AE33"/>
    <mergeCell ref="AF28:AF33"/>
    <mergeCell ref="S28:S33"/>
    <mergeCell ref="T28:T33"/>
    <mergeCell ref="U28:U33"/>
    <mergeCell ref="V28:V33"/>
    <mergeCell ref="W28:W33"/>
    <mergeCell ref="N28:N33"/>
    <mergeCell ref="O28:O33"/>
    <mergeCell ref="P28:P33"/>
    <mergeCell ref="Q28:Q33"/>
    <mergeCell ref="R28:R33"/>
  </mergeCells>
  <phoneticPr fontId="114"/>
  <conditionalFormatting sqref="D19:D21 D23:D25">
    <cfRule type="expression" dxfId="3511" priority="4781">
      <formula>AND(WEEKDAY(D$5)=1)</formula>
    </cfRule>
    <cfRule type="expression" dxfId="3510" priority="4772">
      <formula>COUNTIF(D19,"*有*")</formula>
    </cfRule>
    <cfRule type="expression" dxfId="3509" priority="4771">
      <formula>AND(WEEKDAY(D$5)=1)</formula>
    </cfRule>
  </conditionalFormatting>
  <conditionalFormatting sqref="D22">
    <cfRule type="expression" dxfId="3508" priority="223" stopIfTrue="1">
      <formula>AND(WEEKDAY(D$5)=1)</formula>
    </cfRule>
    <cfRule type="expression" dxfId="3507" priority="228">
      <formula>AND(WEEKDAY(D$5)=1)</formula>
    </cfRule>
  </conditionalFormatting>
  <conditionalFormatting sqref="D23:D25 D19:D21">
    <cfRule type="expression" dxfId="3506" priority="4762">
      <formula>COUNTIF(D19,"*有*")</formula>
    </cfRule>
  </conditionalFormatting>
  <conditionalFormatting sqref="D8:E8">
    <cfRule type="expression" dxfId="3505" priority="162" stopIfTrue="1">
      <formula>AND(WEEKDAY(D$5)=1)</formula>
    </cfRule>
  </conditionalFormatting>
  <conditionalFormatting sqref="D11:E12">
    <cfRule type="expression" dxfId="3504" priority="4834" stopIfTrue="1">
      <formula>AND(WEEKDAY(D$5)=1)</formula>
    </cfRule>
  </conditionalFormatting>
  <conditionalFormatting sqref="D18:F19">
    <cfRule type="expression" dxfId="3503" priority="4848" stopIfTrue="1">
      <formula>AND(WEEKDAY(D$5)=1)</formula>
    </cfRule>
  </conditionalFormatting>
  <conditionalFormatting sqref="D17:G17 D9:E9 D10">
    <cfRule type="expression" dxfId="3502" priority="4847">
      <formula>AND(WEEKDAY(D$5)=1)</formula>
    </cfRule>
  </conditionalFormatting>
  <conditionalFormatting sqref="D19:G21">
    <cfRule type="expression" dxfId="3501" priority="4854" stopIfTrue="1">
      <formula>AND(WEEKDAY(D$5)=1)</formula>
    </cfRule>
  </conditionalFormatting>
  <conditionalFormatting sqref="D19:G24">
    <cfRule type="expression" dxfId="3500" priority="229" stopIfTrue="1">
      <formula>AND(WEEKDAY(D$5)=1)</formula>
    </cfRule>
  </conditionalFormatting>
  <conditionalFormatting sqref="D15:H15 D16:F16 H16">
    <cfRule type="expression" dxfId="3499" priority="4843" stopIfTrue="1">
      <formula>AND(WEEKDAY(D$5)=1)</formula>
    </cfRule>
  </conditionalFormatting>
  <conditionalFormatting sqref="D17:H17">
    <cfRule type="expression" dxfId="3498" priority="4633">
      <formula>AND(WEEKDAY(D$5)=1)</formula>
    </cfRule>
  </conditionalFormatting>
  <conditionalFormatting sqref="D18:H18 D19:G19 D20:H21 E22:H22 D23:H24 D25:Z25 D8:H12 D13:F14 D15:H15 H13:H14 H16 AC25:AE25 D16:F16">
    <cfRule type="expression" dxfId="3497" priority="4830">
      <formula>AND(WEEKDAY(D$5)=1)</formula>
    </cfRule>
  </conditionalFormatting>
  <conditionalFormatting sqref="D18:N18 P18">
    <cfRule type="expression" dxfId="3496" priority="4576" stopIfTrue="1">
      <formula>AND(WEEKDAY(D$5)=1)</formula>
    </cfRule>
  </conditionalFormatting>
  <conditionalFormatting sqref="D25:Z25">
    <cfRule type="expression" dxfId="3495" priority="4687" stopIfTrue="1">
      <formula>AND(WEEKDAY(D$5)=1)</formula>
    </cfRule>
  </conditionalFormatting>
  <conditionalFormatting sqref="E18:E25">
    <cfRule type="expression" dxfId="3494" priority="4763" stopIfTrue="1">
      <formula>AND(WEEKDAY(E$5)=1)</formula>
    </cfRule>
  </conditionalFormatting>
  <conditionalFormatting sqref="E22:G22 D23:G24">
    <cfRule type="expression" dxfId="3493" priority="4855" stopIfTrue="1">
      <formula>AND(WEEKDAY(D$5)=1)</formula>
    </cfRule>
  </conditionalFormatting>
  <conditionalFormatting sqref="E10:H10">
    <cfRule type="expression" dxfId="3492" priority="4802" stopIfTrue="1">
      <formula>AND(WEEKDAY(E$5)=1)</formula>
    </cfRule>
  </conditionalFormatting>
  <conditionalFormatting sqref="E26:M26">
    <cfRule type="expression" dxfId="3491" priority="4880" stopIfTrue="1">
      <formula>AND(WEEKDAY(E$5)=1)</formula>
    </cfRule>
  </conditionalFormatting>
  <conditionalFormatting sqref="E26:N26">
    <cfRule type="expression" dxfId="3490" priority="4617">
      <formula>AND(WEEKDAY(E$5)=1)</formula>
    </cfRule>
  </conditionalFormatting>
  <conditionalFormatting sqref="F9">
    <cfRule type="expression" dxfId="3489" priority="4831" stopIfTrue="1">
      <formula>AND(WEEKDAY(F$5)=1)</formula>
    </cfRule>
  </conditionalFormatting>
  <conditionalFormatting sqref="F11:F15">
    <cfRule type="expression" dxfId="3488" priority="4741" stopIfTrue="1">
      <formula>AND(WEEKDAY(F$5)=1)</formula>
    </cfRule>
  </conditionalFormatting>
  <conditionalFormatting sqref="F18:G18">
    <cfRule type="expression" dxfId="3487" priority="4856" stopIfTrue="1">
      <formula>AND(WEEKDAY(F$5)=1)</formula>
    </cfRule>
  </conditionalFormatting>
  <conditionalFormatting sqref="F11:H11">
    <cfRule type="expression" dxfId="3486" priority="4832" stopIfTrue="1">
      <formula>AND(WEEKDAY(F$5)=1)</formula>
    </cfRule>
    <cfRule type="expression" dxfId="3485" priority="4674" stopIfTrue="1">
      <formula>AND(WEEKDAY(F$5)=1)</formula>
    </cfRule>
  </conditionalFormatting>
  <conditionalFormatting sqref="F15:AA15">
    <cfRule type="expression" dxfId="3484" priority="4605" stopIfTrue="1">
      <formula>AND(WEEKDAY(F$5)=1)</formula>
    </cfRule>
  </conditionalFormatting>
  <conditionalFormatting sqref="G11:G12">
    <cfRule type="expression" dxfId="3483" priority="4753" stopIfTrue="1">
      <formula>AND(WEEKDAY(G$5)=1)</formula>
    </cfRule>
  </conditionalFormatting>
  <conditionalFormatting sqref="G17:G25">
    <cfRule type="expression" dxfId="3482" priority="4814" stopIfTrue="1">
      <formula>AND(WEEKDAY(G$5)=1)</formula>
    </cfRule>
  </conditionalFormatting>
  <conditionalFormatting sqref="G18">
    <cfRule type="expression" dxfId="3481" priority="4786">
      <formula>AND(WEEKDAY(G$5)=1)</formula>
    </cfRule>
  </conditionalFormatting>
  <conditionalFormatting sqref="G19">
    <cfRule type="expression" dxfId="3480" priority="4850" stopIfTrue="1">
      <formula>AND(WEEKDAY(G$5)=1)</formula>
    </cfRule>
  </conditionalFormatting>
  <conditionalFormatting sqref="H11">
    <cfRule type="expression" dxfId="3479" priority="4671" stopIfTrue="1">
      <formula>AND(WEEKDAY(H$5)=1)</formula>
    </cfRule>
    <cfRule type="expression" dxfId="3478" priority="4673">
      <formula>AND(WEEKDAY(H$5)=1)</formula>
    </cfRule>
  </conditionalFormatting>
  <conditionalFormatting sqref="H11:H16">
    <cfRule type="expression" dxfId="3477" priority="4722" stopIfTrue="1">
      <formula>AND(WEEKDAY(H$5)=1)</formula>
    </cfRule>
  </conditionalFormatting>
  <conditionalFormatting sqref="H12:H14 D13:F14">
    <cfRule type="expression" dxfId="3476" priority="4833" stopIfTrue="1">
      <formula>AND(WEEKDAY(D$5)=1)</formula>
    </cfRule>
  </conditionalFormatting>
  <conditionalFormatting sqref="H14">
    <cfRule type="expression" dxfId="3475" priority="4656">
      <formula>AND(WEEKDAY(H$5)=1)</formula>
    </cfRule>
    <cfRule type="expression" dxfId="3474" priority="4654" stopIfTrue="1">
      <formula>AND(WEEKDAY(H$5)=1)</formula>
    </cfRule>
    <cfRule type="expression" dxfId="3473" priority="4657" stopIfTrue="1">
      <formula>AND(WEEKDAY(H$5)=1)</formula>
    </cfRule>
  </conditionalFormatting>
  <conditionalFormatting sqref="H16">
    <cfRule type="expression" dxfId="3472" priority="4721">
      <formula>AND(WEEKDAY(H$5)=1)</formula>
    </cfRule>
    <cfRule type="expression" dxfId="3471" priority="4719" stopIfTrue="1">
      <formula>AND(WEEKDAY(H$5)=1)</formula>
    </cfRule>
  </conditionalFormatting>
  <conditionalFormatting sqref="H16:H17">
    <cfRule type="expression" dxfId="3470" priority="4634" stopIfTrue="1">
      <formula>AND(WEEKDAY(H$5)=1)</formula>
    </cfRule>
    <cfRule type="expression" dxfId="3469" priority="4637">
      <formula>AND(WEEKDAY(H$5)=1)</formula>
    </cfRule>
  </conditionalFormatting>
  <conditionalFormatting sqref="H17">
    <cfRule type="expression" dxfId="3468" priority="4631" stopIfTrue="1">
      <formula>AND(WEEKDAY(H$5)=1)</formula>
    </cfRule>
  </conditionalFormatting>
  <conditionalFormatting sqref="H19">
    <cfRule type="expression" dxfId="3467" priority="4643">
      <formula>AND(WEEKDAY(H$5)=1)</formula>
    </cfRule>
    <cfRule type="expression" dxfId="3466" priority="4640">
      <formula>AND(WEEKDAY(H$5)=1)</formula>
    </cfRule>
  </conditionalFormatting>
  <conditionalFormatting sqref="H19:H25">
    <cfRule type="expression" dxfId="3465" priority="4641" stopIfTrue="1">
      <formula>AND(WEEKDAY(H$5)=1)</formula>
    </cfRule>
  </conditionalFormatting>
  <conditionalFormatting sqref="H20:H24">
    <cfRule type="expression" dxfId="3464" priority="4792" stopIfTrue="1">
      <formula>AND(WEEKDAY(H$5)=1)</formula>
    </cfRule>
  </conditionalFormatting>
  <conditionalFormatting sqref="H20:H25">
    <cfRule type="expression" dxfId="3463" priority="4734" stopIfTrue="1">
      <formula>AND(WEEKDAY(H$5)=1)</formula>
    </cfRule>
    <cfRule type="expression" dxfId="3462" priority="4732">
      <formula>AND(WEEKDAY(H$5)=1)</formula>
    </cfRule>
    <cfRule type="expression" dxfId="3461" priority="4740">
      <formula>AND(WEEKDAY(H$5)=1)</formula>
    </cfRule>
  </conditionalFormatting>
  <conditionalFormatting sqref="H11:I11">
    <cfRule type="expression" dxfId="3460" priority="634">
      <formula>AND(WEEKDAY(H$5)=1)</formula>
    </cfRule>
  </conditionalFormatting>
  <conditionalFormatting sqref="H14:I14">
    <cfRule type="expression" dxfId="3459" priority="4013">
      <formula>AND(WEEKDAY(H$5)=1)</formula>
    </cfRule>
  </conditionalFormatting>
  <conditionalFormatting sqref="H14:J14">
    <cfRule type="expression" dxfId="3458" priority="154" stopIfTrue="1">
      <formula>AND(WEEKDAY(H$5)=1)</formula>
    </cfRule>
  </conditionalFormatting>
  <conditionalFormatting sqref="H19:J19">
    <cfRule type="expression" dxfId="3457" priority="1825" stopIfTrue="1">
      <formula>AND(WEEKDAY(H$5)=1)</formula>
    </cfRule>
  </conditionalFormatting>
  <conditionalFormatting sqref="H17:L17">
    <cfRule type="expression" dxfId="3456" priority="1470" stopIfTrue="1">
      <formula>AND(WEEKDAY(H$5)=1)</formula>
    </cfRule>
  </conditionalFormatting>
  <conditionalFormatting sqref="H17:M17">
    <cfRule type="expression" dxfId="3455" priority="1797">
      <formula>AND(WEEKDAY(H$5)=1)</formula>
    </cfRule>
  </conditionalFormatting>
  <conditionalFormatting sqref="H11:U11">
    <cfRule type="expression" dxfId="3454" priority="532" stopIfTrue="1">
      <formula>AND(WEEKDAY(H$5)=1)</formula>
    </cfRule>
  </conditionalFormatting>
  <conditionalFormatting sqref="I8">
    <cfRule type="expression" dxfId="3453" priority="521">
      <formula>AND(WEEKDAY(I$5)=1)</formula>
    </cfRule>
    <cfRule type="expression" dxfId="3452" priority="522" stopIfTrue="1">
      <formula>AND(WEEKDAY(I$5)=1)</formula>
    </cfRule>
    <cfRule type="expression" dxfId="3451" priority="528">
      <formula>AND(WEEKDAY(I$5)=1)</formula>
    </cfRule>
    <cfRule type="expression" dxfId="3450" priority="529" stopIfTrue="1">
      <formula>AND(WEEKDAY(I$5)=1)</formula>
    </cfRule>
  </conditionalFormatting>
  <conditionalFormatting sqref="I9:I11">
    <cfRule type="expression" dxfId="3449" priority="636" stopIfTrue="1">
      <formula>AND(WEEKDAY(I$5)=1)</formula>
    </cfRule>
  </conditionalFormatting>
  <conditionalFormatting sqref="I12:I15">
    <cfRule type="expression" dxfId="3448" priority="4565" stopIfTrue="1">
      <formula>AND(WEEKDAY(I$5)=1)</formula>
    </cfRule>
  </conditionalFormatting>
  <conditionalFormatting sqref="I14:I15">
    <cfRule type="expression" dxfId="3447" priority="4015" stopIfTrue="1">
      <formula>AND(WEEKDAY(I$5)=1)</formula>
    </cfRule>
  </conditionalFormatting>
  <conditionalFormatting sqref="I19:I24">
    <cfRule type="expression" dxfId="3446" priority="1828">
      <formula>AND(WEEKDAY(I$5)=1)</formula>
    </cfRule>
    <cfRule type="expression" dxfId="3445" priority="1823" stopIfTrue="1">
      <formula>AND(WEEKDAY(I$5)=1)</formula>
    </cfRule>
  </conditionalFormatting>
  <conditionalFormatting sqref="I8:J8">
    <cfRule type="expression" dxfId="3444" priority="220" stopIfTrue="1">
      <formula>AND(WEEKDAY(I$5)=1)</formula>
    </cfRule>
  </conditionalFormatting>
  <conditionalFormatting sqref="I13:J13">
    <cfRule type="expression" dxfId="3443" priority="308" stopIfTrue="1">
      <formula>AND(WEEKDAY(I$5)=1)</formula>
    </cfRule>
  </conditionalFormatting>
  <conditionalFormatting sqref="I19:K19">
    <cfRule type="expression" dxfId="3442" priority="1821">
      <formula>AND(WEEKDAY(I$5)=1)</formula>
    </cfRule>
  </conditionalFormatting>
  <conditionalFormatting sqref="I18:N18">
    <cfRule type="expression" dxfId="3441" priority="3008" stopIfTrue="1">
      <formula>AND(WEEKDAY(I$5)=1)</formula>
    </cfRule>
  </conditionalFormatting>
  <conditionalFormatting sqref="I19:P19">
    <cfRule type="expression" dxfId="3440" priority="1264" stopIfTrue="1">
      <formula>AND(WEEKDAY(I$5)=1)</formula>
    </cfRule>
  </conditionalFormatting>
  <conditionalFormatting sqref="I12:T12">
    <cfRule type="expression" dxfId="3439" priority="3560" stopIfTrue="1">
      <formula>AND(WEEKDAY(I$5)=1)</formula>
    </cfRule>
  </conditionalFormatting>
  <conditionalFormatting sqref="J8">
    <cfRule type="expression" dxfId="3438" priority="219">
      <formula>AND(WEEKDAY(J$5)=1)</formula>
    </cfRule>
    <cfRule type="expression" dxfId="3437" priority="213" stopIfTrue="1">
      <formula>AND(WEEKDAY(J$5)=1)</formula>
    </cfRule>
    <cfRule type="expression" dxfId="3436" priority="212">
      <formula>AND(WEEKDAY(J$5)=1)</formula>
    </cfRule>
  </conditionalFormatting>
  <conditionalFormatting sqref="J19:J20">
    <cfRule type="expression" dxfId="3435" priority="1822" stopIfTrue="1">
      <formula>AND(WEEKDAY(J$5)=1)</formula>
    </cfRule>
  </conditionalFormatting>
  <conditionalFormatting sqref="J20">
    <cfRule type="expression" dxfId="3434" priority="652">
      <formula>AND(WEEKDAY(J$5)=1)</formula>
    </cfRule>
    <cfRule type="expression" dxfId="3433" priority="651" stopIfTrue="1">
      <formula>AND(WEEKDAY(J$5)=1)</formula>
    </cfRule>
  </conditionalFormatting>
  <conditionalFormatting sqref="J20:J23">
    <cfRule type="expression" dxfId="3432" priority="653" stopIfTrue="1">
      <formula>AND(WEEKDAY(J$5)=1)</formula>
    </cfRule>
  </conditionalFormatting>
  <conditionalFormatting sqref="J21:J22">
    <cfRule type="expression" dxfId="3431" priority="788">
      <formula>AND(WEEKDAY(J$5)=1)</formula>
    </cfRule>
  </conditionalFormatting>
  <conditionalFormatting sqref="J8:K8">
    <cfRule type="expression" dxfId="3430" priority="197" stopIfTrue="1">
      <formula>AND(WEEKDAY(J$5)=1)</formula>
    </cfRule>
  </conditionalFormatting>
  <conditionalFormatting sqref="J9:K10 K10:N10 P10:X10 L11:Q11 M12:S12 L13:M13 Q13:Q14">
    <cfRule type="expression" dxfId="3429" priority="4566" stopIfTrue="1">
      <formula>AND(WEEKDAY(J$5)=1)</formula>
    </cfRule>
  </conditionalFormatting>
  <conditionalFormatting sqref="J13:K13">
    <cfRule type="expression" dxfId="3428" priority="166">
      <formula>AND(WEEKDAY(J$5)=1)</formula>
    </cfRule>
  </conditionalFormatting>
  <conditionalFormatting sqref="J15:K15">
    <cfRule type="expression" dxfId="3427" priority="4581" stopIfTrue="1">
      <formula>AND(WEEKDAY(J$5)=1)</formula>
    </cfRule>
  </conditionalFormatting>
  <conditionalFormatting sqref="J16:K16">
    <cfRule type="expression" dxfId="3426" priority="302">
      <formula>AND(WEEKDAY(J$5)=1)</formula>
    </cfRule>
  </conditionalFormatting>
  <conditionalFormatting sqref="J23:K24">
    <cfRule type="expression" dxfId="3425" priority="1855" stopIfTrue="1">
      <formula>AND(WEEKDAY(J$5)=1)</formula>
    </cfRule>
  </conditionalFormatting>
  <conditionalFormatting sqref="J15:Q15">
    <cfRule type="expression" dxfId="3424" priority="1117" stopIfTrue="1">
      <formula>AND(WEEKDAY(J$5)=1)</formula>
    </cfRule>
  </conditionalFormatting>
  <conditionalFormatting sqref="J24:Z24">
    <cfRule type="expression" dxfId="3423" priority="4148" stopIfTrue="1">
      <formula>AND(WEEKDAY(J$5)=1)</formula>
    </cfRule>
  </conditionalFormatting>
  <conditionalFormatting sqref="K8">
    <cfRule type="expression" dxfId="3422" priority="177" stopIfTrue="1">
      <formula>AND(WEEKDAY(K$5)=1)</formula>
    </cfRule>
    <cfRule type="expression" dxfId="3421" priority="189">
      <formula>AND(WEEKDAY(K$5)=1)</formula>
    </cfRule>
    <cfRule type="expression" dxfId="3420" priority="190" stopIfTrue="1">
      <formula>AND(WEEKDAY(K$5)=1)</formula>
    </cfRule>
    <cfRule type="expression" dxfId="3419" priority="196">
      <formula>AND(WEEKDAY(K$5)=1)</formula>
    </cfRule>
  </conditionalFormatting>
  <conditionalFormatting sqref="K13:K14">
    <cfRule type="expression" dxfId="3418" priority="158" stopIfTrue="1">
      <formula>AND(WEEKDAY(K$5)=1)</formula>
    </cfRule>
  </conditionalFormatting>
  <conditionalFormatting sqref="K16">
    <cfRule type="expression" dxfId="3417" priority="230" stopIfTrue="1">
      <formula>AND(WEEKDAY(K$5)=1)</formula>
    </cfRule>
  </conditionalFormatting>
  <conditionalFormatting sqref="K19:K22">
    <cfRule type="expression" dxfId="3416" priority="791" stopIfTrue="1">
      <formula>AND(WEEKDAY(K$5)=1)</formula>
    </cfRule>
  </conditionalFormatting>
  <conditionalFormatting sqref="K19:K23">
    <cfRule type="expression" dxfId="3415" priority="1824" stopIfTrue="1">
      <formula>AND(WEEKDAY(K$5)=1)</formula>
    </cfRule>
  </conditionalFormatting>
  <conditionalFormatting sqref="K20:K22">
    <cfRule type="expression" dxfId="3414" priority="790">
      <formula>AND(WEEKDAY(K$5)=1)</formula>
    </cfRule>
    <cfRule type="expression" dxfId="3413" priority="789" stopIfTrue="1">
      <formula>AND(WEEKDAY(K$5)=1)</formula>
    </cfRule>
  </conditionalFormatting>
  <conditionalFormatting sqref="K17:M17">
    <cfRule type="expression" dxfId="3412" priority="1798" stopIfTrue="1">
      <formula>AND(WEEKDAY(K$5)=1)</formula>
    </cfRule>
  </conditionalFormatting>
  <conditionalFormatting sqref="K16:P16">
    <cfRule type="expression" dxfId="3411" priority="303" stopIfTrue="1">
      <formula>AND(WEEKDAY(K$5)=1)</formula>
    </cfRule>
  </conditionalFormatting>
  <conditionalFormatting sqref="L8:L11">
    <cfRule type="expression" dxfId="3410" priority="2196" stopIfTrue="1">
      <formula>AND(WEEKDAY(L$5)=1)</formula>
    </cfRule>
  </conditionalFormatting>
  <conditionalFormatting sqref="L15">
    <cfRule type="expression" dxfId="3409" priority="1087" stopIfTrue="1">
      <formula>AND(WEEKDAY(L$5)=1)</formula>
    </cfRule>
    <cfRule type="expression" dxfId="3408" priority="1116">
      <formula>AND(WEEKDAY(L$5)=1)</formula>
    </cfRule>
  </conditionalFormatting>
  <conditionalFormatting sqref="L20">
    <cfRule type="expression" dxfId="3407" priority="770" stopIfTrue="1">
      <formula>AND(WEEKDAY(L$5)=1)</formula>
    </cfRule>
  </conditionalFormatting>
  <conditionalFormatting sqref="L20:L23">
    <cfRule type="expression" dxfId="3406" priority="769">
      <formula>AND(WEEKDAY(L$5)=1)</formula>
    </cfRule>
    <cfRule type="expression" dxfId="3405" priority="655" stopIfTrue="1">
      <formula>AND(WEEKDAY(L$5)=1)</formula>
    </cfRule>
  </conditionalFormatting>
  <conditionalFormatting sqref="L14:M14">
    <cfRule type="expression" dxfId="3404" priority="2062" stopIfTrue="1">
      <formula>AND(WEEKDAY(L$5)=1)</formula>
    </cfRule>
  </conditionalFormatting>
  <conditionalFormatting sqref="L11:N14">
    <cfRule type="expression" dxfId="3403" priority="2409" stopIfTrue="1">
      <formula>AND(WEEKDAY(L$5)=1)</formula>
    </cfRule>
  </conditionalFormatting>
  <conditionalFormatting sqref="L14:N14">
    <cfRule type="expression" dxfId="3402" priority="4575" stopIfTrue="1">
      <formula>AND(WEEKDAY(L$5)=1)</formula>
    </cfRule>
  </conditionalFormatting>
  <conditionalFormatting sqref="L8:Q8">
    <cfRule type="expression" dxfId="3401" priority="4384">
      <formula>AND(WEEKDAY(L$5)=1)</formula>
    </cfRule>
  </conditionalFormatting>
  <conditionalFormatting sqref="L14:T14">
    <cfRule type="expression" dxfId="3400" priority="2509" stopIfTrue="1">
      <formula>AND(WEEKDAY(L$5)=1)</formula>
    </cfRule>
  </conditionalFormatting>
  <conditionalFormatting sqref="L16:W16">
    <cfRule type="expression" dxfId="3399" priority="4606" stopIfTrue="1">
      <formula>AND(WEEKDAY(L$5)=1)</formula>
    </cfRule>
  </conditionalFormatting>
  <conditionalFormatting sqref="L14:Z14">
    <cfRule type="expression" dxfId="3398" priority="4181">
      <formula>AND(WEEKDAY(L$5)=1)</formula>
    </cfRule>
  </conditionalFormatting>
  <conditionalFormatting sqref="L24:Z24">
    <cfRule type="expression" dxfId="3397" priority="4398" stopIfTrue="1">
      <formula>AND(WEEKDAY(L$5)=1)</formula>
    </cfRule>
  </conditionalFormatting>
  <conditionalFormatting sqref="L23:AF23">
    <cfRule type="expression" dxfId="3396" priority="1340" stopIfTrue="1">
      <formula>AND(WEEKDAY(L$5)=1)</formula>
    </cfRule>
  </conditionalFormatting>
  <conditionalFormatting sqref="L24:AF24 AE20:AF22">
    <cfRule type="expression" dxfId="3395" priority="4224" stopIfTrue="1">
      <formula>AND(WEEKDAY(L$5)=1)</formula>
    </cfRule>
  </conditionalFormatting>
  <conditionalFormatting sqref="M8:M9">
    <cfRule type="expression" dxfId="3394" priority="4385" stopIfTrue="1">
      <formula>AND(WEEKDAY(M$5)=1)</formula>
    </cfRule>
  </conditionalFormatting>
  <conditionalFormatting sqref="M9">
    <cfRule type="expression" dxfId="3393" priority="4358" stopIfTrue="1">
      <formula>AND(WEEKDAY(M$5)=1)</formula>
    </cfRule>
  </conditionalFormatting>
  <conditionalFormatting sqref="M15:M23">
    <cfRule type="expression" dxfId="3392" priority="1119" stopIfTrue="1">
      <formula>AND(WEEKDAY(M$5)=1)</formula>
    </cfRule>
  </conditionalFormatting>
  <conditionalFormatting sqref="M20:M22 J23:K24 L24:T24">
    <cfRule type="expression" dxfId="3391" priority="4591" stopIfTrue="1">
      <formula>AND(WEEKDAY(J$5)=1)</formula>
    </cfRule>
  </conditionalFormatting>
  <conditionalFormatting sqref="M10:P12">
    <cfRule type="expression" dxfId="3390" priority="3531" stopIfTrue="1">
      <formula>AND(WEEKDAY(M$5)=1)</formula>
    </cfRule>
  </conditionalFormatting>
  <conditionalFormatting sqref="M16:P16">
    <cfRule type="expression" dxfId="3389" priority="4587" stopIfTrue="1">
      <formula>AND(WEEKDAY(M$5)=1)</formula>
    </cfRule>
  </conditionalFormatting>
  <conditionalFormatting sqref="M8:Q8">
    <cfRule type="expression" dxfId="3388" priority="4386" stopIfTrue="1">
      <formula>AND(WEEKDAY(M$5)=1)</formula>
    </cfRule>
  </conditionalFormatting>
  <conditionalFormatting sqref="M11:Q12">
    <cfRule type="expression" dxfId="3387" priority="3453" stopIfTrue="1">
      <formula>AND(WEEKDAY(M$5)=1)</formula>
    </cfRule>
  </conditionalFormatting>
  <conditionalFormatting sqref="M19:Q21">
    <cfRule type="expression" dxfId="3386" priority="1309" stopIfTrue="1">
      <formula>AND(WEEKDAY(M$5)=1)</formula>
    </cfRule>
  </conditionalFormatting>
  <conditionalFormatting sqref="M20:W20 S21:W22 R23:W23">
    <cfRule type="expression" dxfId="3385" priority="4404" stopIfTrue="1">
      <formula>AND(WEEKDAY(M$5)=1)</formula>
    </cfRule>
  </conditionalFormatting>
  <conditionalFormatting sqref="M20:Y20 S21:X22">
    <cfRule type="expression" dxfId="3384" priority="917" stopIfTrue="1">
      <formula>AND(WEEKDAY(M$5)=1)</formula>
    </cfRule>
  </conditionalFormatting>
  <conditionalFormatting sqref="N18:N19">
    <cfRule type="expression" dxfId="3383" priority="4597" stopIfTrue="1">
      <formula>AND(WEEKDAY(N$5)=1)</formula>
    </cfRule>
  </conditionalFormatting>
  <conditionalFormatting sqref="N25:N26">
    <cfRule type="expression" dxfId="3382" priority="4770" stopIfTrue="1">
      <formula>AND(WEEKDAY(N$5)=1)</formula>
    </cfRule>
  </conditionalFormatting>
  <conditionalFormatting sqref="N20:T20 N21:Q21 P22:Q22">
    <cfRule type="expression" dxfId="3381" priority="4611" stopIfTrue="1">
      <formula>AND(WEEKDAY(N$5)=1)</formula>
    </cfRule>
  </conditionalFormatting>
  <conditionalFormatting sqref="N23:T24">
    <cfRule type="expression" dxfId="3380" priority="4201" stopIfTrue="1">
      <formula>AND(WEEKDAY(N$5)=1)</formula>
    </cfRule>
  </conditionalFormatting>
  <conditionalFormatting sqref="N26:AF26">
    <cfRule type="expression" dxfId="3379" priority="4613" stopIfTrue="1">
      <formula>AND(WEEKDAY(N$5)=1)</formula>
    </cfRule>
  </conditionalFormatting>
  <conditionalFormatting sqref="O10:O15">
    <cfRule type="expression" dxfId="3378" priority="1235" stopIfTrue="1">
      <formula>AND(WEEKDAY(O$5)=1)</formula>
    </cfRule>
  </conditionalFormatting>
  <conditionalFormatting sqref="O13:O14">
    <cfRule type="expression" dxfId="3377" priority="4568" stopIfTrue="1">
      <formula>AND(WEEKDAY(O$5)=1)</formula>
    </cfRule>
  </conditionalFormatting>
  <conditionalFormatting sqref="O9:P9">
    <cfRule type="expression" dxfId="3376" priority="4550" stopIfTrue="1">
      <formula>AND(WEEKDAY(O$5)=1)</formula>
    </cfRule>
  </conditionalFormatting>
  <conditionalFormatting sqref="O17:Q17">
    <cfRule type="expression" dxfId="3375" priority="4492" stopIfTrue="1">
      <formula>AND(WEEKDAY(O$5)=1)</formula>
    </cfRule>
  </conditionalFormatting>
  <conditionalFormatting sqref="O26:AF26">
    <cfRule type="expression" dxfId="3374" priority="3227">
      <formula>AND(WEEKDAY(O$5)=1)</formula>
    </cfRule>
  </conditionalFormatting>
  <conditionalFormatting sqref="P14">
    <cfRule type="expression" dxfId="3373" priority="4577" stopIfTrue="1">
      <formula>AND(WEEKDAY(P$5)=1)</formula>
    </cfRule>
  </conditionalFormatting>
  <conditionalFormatting sqref="P11:Q15">
    <cfRule type="expression" dxfId="3372" priority="1226" stopIfTrue="1">
      <formula>AND(WEEKDAY(P$5)=1)</formula>
    </cfRule>
  </conditionalFormatting>
  <conditionalFormatting sqref="P17:Q18">
    <cfRule type="expression" dxfId="3371" priority="4483" stopIfTrue="1">
      <formula>AND(WEEKDAY(P$5)=1)</formula>
    </cfRule>
  </conditionalFormatting>
  <conditionalFormatting sqref="P18:Q24">
    <cfRule type="expression" dxfId="3370" priority="1257" stopIfTrue="1">
      <formula>AND(WEEKDAY(P$5)=1)</formula>
    </cfRule>
  </conditionalFormatting>
  <conditionalFormatting sqref="Q14:Q19">
    <cfRule type="expression" dxfId="3369" priority="1214" stopIfTrue="1">
      <formula>AND(WEEKDAY(Q$5)=1)</formula>
    </cfRule>
  </conditionalFormatting>
  <conditionalFormatting sqref="Q14:T14">
    <cfRule type="expression" dxfId="3368" priority="2415" stopIfTrue="1">
      <formula>AND(WEEKDAY(Q$5)=1)</formula>
    </cfRule>
  </conditionalFormatting>
  <conditionalFormatting sqref="R8">
    <cfRule type="expression" dxfId="3367" priority="357" stopIfTrue="1">
      <formula>AND(WEEKDAY(R$5)=1)</formula>
    </cfRule>
    <cfRule type="expression" dxfId="3366" priority="356">
      <formula>AND(WEEKDAY(R$5)=1)</formula>
    </cfRule>
  </conditionalFormatting>
  <conditionalFormatting sqref="R17">
    <cfRule type="expression" dxfId="3365" priority="1086" stopIfTrue="1">
      <formula>AND(WEEKDAY(R$5)=1)</formula>
    </cfRule>
  </conditionalFormatting>
  <conditionalFormatting sqref="R18">
    <cfRule type="expression" dxfId="3364" priority="497">
      <formula>AND(WEEKDAY(R$5)=1)</formula>
    </cfRule>
    <cfRule type="expression" dxfId="3363" priority="496" stopIfTrue="1">
      <formula>AND(WEEKDAY(R$5)=1)</formula>
    </cfRule>
    <cfRule type="expression" dxfId="3362" priority="498" stopIfTrue="1">
      <formula>AND(WEEKDAY(R$5)=1)</formula>
    </cfRule>
  </conditionalFormatting>
  <conditionalFormatting sqref="R19">
    <cfRule type="expression" dxfId="3361" priority="4571" stopIfTrue="1">
      <formula>AND(WEEKDAY(R$5)=1)</formula>
    </cfRule>
  </conditionalFormatting>
  <conditionalFormatting sqref="R21">
    <cfRule type="expression" dxfId="3360" priority="493">
      <formula>AND(WEEKDAY(R$5)=1)</formula>
    </cfRule>
    <cfRule type="expression" dxfId="3359" priority="494" stopIfTrue="1">
      <formula>AND(WEEKDAY(R$5)=1)</formula>
    </cfRule>
  </conditionalFormatting>
  <conditionalFormatting sqref="R21:R22">
    <cfRule type="expression" dxfId="3358" priority="423" stopIfTrue="1">
      <formula>AND(WEEKDAY(R$5)=1)</formula>
    </cfRule>
  </conditionalFormatting>
  <conditionalFormatting sqref="R22">
    <cfRule type="expression" dxfId="3357" priority="359" stopIfTrue="1">
      <formula>AND(WEEKDAY(R$5)=1)</formula>
    </cfRule>
    <cfRule type="expression" dxfId="3356" priority="422">
      <formula>AND(WEEKDAY(R$5)=1)</formula>
    </cfRule>
  </conditionalFormatting>
  <conditionalFormatting sqref="R13:S17">
    <cfRule type="expression" dxfId="3355" priority="841" stopIfTrue="1">
      <formula>AND(WEEKDAY(R$5)=1)</formula>
    </cfRule>
  </conditionalFormatting>
  <conditionalFormatting sqref="R17:S17">
    <cfRule type="expression" dxfId="3354" priority="1081">
      <formula>AND(WEEKDAY(R$5)=1)</formula>
    </cfRule>
  </conditionalFormatting>
  <conditionalFormatting sqref="R19:S20">
    <cfRule type="expression" dxfId="3353" priority="854" stopIfTrue="1">
      <formula>AND(WEEKDAY(R$5)=1)</formula>
    </cfRule>
  </conditionalFormatting>
  <conditionalFormatting sqref="R13:T13">
    <cfRule type="expression" dxfId="3352" priority="1065" stopIfTrue="1">
      <formula>AND(WEEKDAY(R$5)=1)</formula>
    </cfRule>
    <cfRule type="expression" dxfId="3351" priority="1072">
      <formula>AND(WEEKDAY(R$5)=1)</formula>
    </cfRule>
    <cfRule type="expression" dxfId="3350" priority="1073" stopIfTrue="1">
      <formula>AND(WEEKDAY(R$5)=1)</formula>
    </cfRule>
  </conditionalFormatting>
  <conditionalFormatting sqref="R13:T14">
    <cfRule type="expression" dxfId="3349" priority="834" stopIfTrue="1">
      <formula>AND(WEEKDAY(R$5)=1)</formula>
    </cfRule>
  </conditionalFormatting>
  <conditionalFormatting sqref="R14:T14">
    <cfRule type="expression" dxfId="3348" priority="4572" stopIfTrue="1">
      <formula>AND(WEEKDAY(R$5)=1)</formula>
    </cfRule>
  </conditionalFormatting>
  <conditionalFormatting sqref="R15:T15">
    <cfRule type="expression" dxfId="3347" priority="4113" stopIfTrue="1">
      <formula>AND(WEEKDAY(R$5)=1)</formula>
    </cfRule>
  </conditionalFormatting>
  <conditionalFormatting sqref="R14:U14">
    <cfRule type="expression" dxfId="3346" priority="792" stopIfTrue="1">
      <formula>AND(WEEKDAY(R$5)=1)</formula>
    </cfRule>
  </conditionalFormatting>
  <conditionalFormatting sqref="R19:W19">
    <cfRule type="expression" dxfId="3345" priority="3916" stopIfTrue="1">
      <formula>AND(WEEKDAY(R$5)=1)</formula>
    </cfRule>
  </conditionalFormatting>
  <conditionalFormatting sqref="R13:Y13">
    <cfRule type="expression" dxfId="3344" priority="1076" stopIfTrue="1">
      <formula>AND(WEEKDAY(R$5)=1)</formula>
    </cfRule>
  </conditionalFormatting>
  <conditionalFormatting sqref="S18:T24">
    <cfRule type="expression" dxfId="3343" priority="4185" stopIfTrue="1">
      <formula>AND(WEEKDAY(S$5)=1)</formula>
    </cfRule>
  </conditionalFormatting>
  <conditionalFormatting sqref="S19:T22 R20:T20">
    <cfRule type="expression" dxfId="3342" priority="853" stopIfTrue="1">
      <formula>AND(WEEKDAY(R$5)=1)</formula>
    </cfRule>
  </conditionalFormatting>
  <conditionalFormatting sqref="S19:U24">
    <cfRule type="expression" dxfId="3341" priority="918" stopIfTrue="1">
      <formula>AND(WEEKDAY(S$5)=1)</formula>
    </cfRule>
  </conditionalFormatting>
  <conditionalFormatting sqref="S18:W19">
    <cfRule type="expression" dxfId="3340" priority="4599" stopIfTrue="1">
      <formula>AND(WEEKDAY(S$5)=1)</formula>
    </cfRule>
  </conditionalFormatting>
  <conditionalFormatting sqref="S8:Z8 L8:L9 AA8:AA9 G9:M9 O9:W9">
    <cfRule type="expression" dxfId="3339" priority="4563" stopIfTrue="1">
      <formula>AND(WEEKDAY(G$5)=1)</formula>
    </cfRule>
  </conditionalFormatting>
  <conditionalFormatting sqref="S8:AF8 O9:X9 L10:Y10 Z21:AE21 AC22:AE22 AA10:AD10 S18:Y18 P18:Q18 L19:W19 M20:Y20 S21:X22 M23:AF23 L24:Z24 Y19 L16:AB16 AD20:AE20 L9:M9 AF9:AF10 AC24:AE24 J23:K24 M15:AA15 I9:I16 J9:K12 L12:Y12 L11:AF11 U13:Y13 I18:N18 L13:Q13 M21:Q21 P22:Q22 M22 J14:K15">
    <cfRule type="expression" dxfId="3338" priority="4562">
      <formula>AND(WEEKDAY(I$5)=1)</formula>
    </cfRule>
  </conditionalFormatting>
  <conditionalFormatting sqref="T8:T9">
    <cfRule type="expression" dxfId="3337" priority="4561" stopIfTrue="1">
      <formula>AND(WEEKDAY(T$5)=1)</formula>
    </cfRule>
  </conditionalFormatting>
  <conditionalFormatting sqref="T13">
    <cfRule type="expression" dxfId="3336" priority="1064">
      <formula>AND(WEEKDAY(T$5)=1)</formula>
    </cfRule>
  </conditionalFormatting>
  <conditionalFormatting sqref="T13:T14">
    <cfRule type="expression" dxfId="3335" priority="1075">
      <formula>AND(WEEKDAY(T$5)=1)</formula>
    </cfRule>
  </conditionalFormatting>
  <conditionalFormatting sqref="T14:T15">
    <cfRule type="expression" dxfId="3334" priority="2508">
      <formula>AND(WEEKDAY(T$5)=1)</formula>
    </cfRule>
    <cfRule type="expression" dxfId="3333" priority="4116" stopIfTrue="1">
      <formula>AND(WEEKDAY(T$5)=1)</formula>
    </cfRule>
  </conditionalFormatting>
  <conditionalFormatting sqref="T16:T17">
    <cfRule type="expression" dxfId="3332" priority="1082" stopIfTrue="1">
      <formula>AND(WEEKDAY(T$5)=1)</formula>
    </cfRule>
  </conditionalFormatting>
  <conditionalFormatting sqref="T17">
    <cfRule type="expression" dxfId="3331" priority="1085">
      <formula>AND(WEEKDAY(T$5)=1)</formula>
    </cfRule>
  </conditionalFormatting>
  <conditionalFormatting sqref="T19:T22">
    <cfRule type="expression" dxfId="3330" priority="916">
      <formula>AND(WEEKDAY(T$5)=1)</formula>
    </cfRule>
  </conditionalFormatting>
  <conditionalFormatting sqref="T20:T22">
    <cfRule type="expression" dxfId="3329" priority="852">
      <formula>AND(WEEKDAY(T$5)=1)</formula>
    </cfRule>
  </conditionalFormatting>
  <conditionalFormatting sqref="T10:Y10">
    <cfRule type="expression" dxfId="3328" priority="4553" stopIfTrue="1">
      <formula>AND(WEEKDAY(T$5)=1)</formula>
    </cfRule>
  </conditionalFormatting>
  <conditionalFormatting sqref="U8">
    <cfRule type="expression" dxfId="3327" priority="4551" stopIfTrue="1">
      <formula>AND(WEEKDAY(U$5)=1)</formula>
    </cfRule>
  </conditionalFormatting>
  <conditionalFormatting sqref="U12">
    <cfRule type="expression" dxfId="3326" priority="4569" stopIfTrue="1">
      <formula>AND(WEEKDAY(U$5)=1)</formula>
    </cfRule>
  </conditionalFormatting>
  <conditionalFormatting sqref="U14:U15">
    <cfRule type="expression" dxfId="3325" priority="4574" stopIfTrue="1">
      <formula>AND(WEEKDAY(U$5)=1)</formula>
    </cfRule>
  </conditionalFormatting>
  <conditionalFormatting sqref="U11:W13">
    <cfRule type="expression" dxfId="3324" priority="967" stopIfTrue="1">
      <formula>AND(WEEKDAY(U$5)=1)</formula>
    </cfRule>
  </conditionalFormatting>
  <conditionalFormatting sqref="U17:W17 J17:K19 P17:Q19 R19:T20 S21:T22 L23:Q23 R23:T24">
    <cfRule type="expression" dxfId="3323" priority="4607" stopIfTrue="1">
      <formula>AND(WEEKDAY(J$5)=1)</formula>
    </cfRule>
  </conditionalFormatting>
  <conditionalFormatting sqref="U17:W24">
    <cfRule type="expression" dxfId="3322" priority="4472" stopIfTrue="1">
      <formula>AND(WEEKDAY(U$5)=1)</formula>
    </cfRule>
  </conditionalFormatting>
  <conditionalFormatting sqref="U20:W24">
    <cfRule type="expression" dxfId="3321" priority="4196" stopIfTrue="1">
      <formula>AND(WEEKDAY(U$5)=1)</formula>
    </cfRule>
  </conditionalFormatting>
  <conditionalFormatting sqref="U9:Y9">
    <cfRule type="expression" dxfId="3320" priority="354" stopIfTrue="1">
      <formula>AND(WEEKDAY(U$5)=1)</formula>
    </cfRule>
  </conditionalFormatting>
  <conditionalFormatting sqref="U17:Z18">
    <cfRule type="expression" dxfId="3319" priority="4353">
      <formula>AND(WEEKDAY(U$5)=1)</formula>
    </cfRule>
  </conditionalFormatting>
  <conditionalFormatting sqref="V15">
    <cfRule type="expression" dxfId="3318" priority="2887" stopIfTrue="1">
      <formula>AND(WEEKDAY(V$5)=1)</formula>
    </cfRule>
  </conditionalFormatting>
  <conditionalFormatting sqref="V19:W23 V24:Z24">
    <cfRule type="expression" dxfId="3317" priority="4406">
      <formula>AND(WEEKDAY(V$5)=1)</formula>
    </cfRule>
  </conditionalFormatting>
  <conditionalFormatting sqref="V14:Y14 V8:Z8 AA8:AA9 AE17:AF17 U16:W17 T15:T16 AF18 AC15">
    <cfRule type="expression" dxfId="3316" priority="4595">
      <formula>AND(WEEKDAY(T$5)=1)</formula>
    </cfRule>
  </conditionalFormatting>
  <conditionalFormatting sqref="V14:Y14">
    <cfRule type="expression" dxfId="3315" priority="4590" stopIfTrue="1">
      <formula>AND(WEEKDAY(V$5)=1)</formula>
    </cfRule>
  </conditionalFormatting>
  <conditionalFormatting sqref="V24:Z24 V19:W23">
    <cfRule type="expression" dxfId="3314" priority="4397">
      <formula>AND(WEEKDAY(V$5)=1)</formula>
    </cfRule>
  </conditionalFormatting>
  <conditionalFormatting sqref="V25:AB25">
    <cfRule type="expression" dxfId="3313" priority="4697">
      <formula>AND(WEEKDAY(V$5)=1)</formula>
    </cfRule>
  </conditionalFormatting>
  <conditionalFormatting sqref="X11">
    <cfRule type="expression" dxfId="3312" priority="3228" stopIfTrue="1">
      <formula>AND(WEEKDAY(X$5)=1)</formula>
    </cfRule>
  </conditionalFormatting>
  <conditionalFormatting sqref="X19">
    <cfRule type="expression" dxfId="3311" priority="349">
      <formula>AND(WEEKDAY(X$5)=1)</formula>
    </cfRule>
    <cfRule type="expression" dxfId="3310" priority="350" stopIfTrue="1">
      <formula>AND(WEEKDAY(X$5)=1)</formula>
    </cfRule>
    <cfRule type="expression" dxfId="3309" priority="352">
      <formula>AND(WEEKDAY(X$5)=1)</formula>
    </cfRule>
    <cfRule type="expression" dxfId="3308" priority="348" stopIfTrue="1">
      <formula>AND(WEEKDAY(X$5)=1)</formula>
    </cfRule>
    <cfRule type="expression" dxfId="3307" priority="347">
      <formula>AND(WEEKDAY(X$5)=1)</formula>
    </cfRule>
    <cfRule type="expression" dxfId="3306" priority="342" stopIfTrue="1">
      <formula>AND(WEEKDAY(X$5)=1)</formula>
    </cfRule>
  </conditionalFormatting>
  <conditionalFormatting sqref="X20:X23">
    <cfRule type="expression" dxfId="3305" priority="3204" stopIfTrue="1">
      <formula>AND(WEEKDAY(X$5)=1)</formula>
    </cfRule>
  </conditionalFormatting>
  <conditionalFormatting sqref="X12:Y13">
    <cfRule type="expression" dxfId="3304" priority="3240" stopIfTrue="1">
      <formula>AND(WEEKDAY(X$5)=1)</formula>
    </cfRule>
  </conditionalFormatting>
  <conditionalFormatting sqref="X13:Y13">
    <cfRule type="expression" dxfId="3303" priority="3239">
      <formula>AND(WEEKDAY(X$5)=1)</formula>
    </cfRule>
  </conditionalFormatting>
  <conditionalFormatting sqref="X17:Y17">
    <cfRule type="expression" dxfId="3302" priority="3219" stopIfTrue="1">
      <formula>AND(WEEKDAY(X$5)=1)</formula>
    </cfRule>
  </conditionalFormatting>
  <conditionalFormatting sqref="X18:Y18">
    <cfRule type="expression" dxfId="3301" priority="4511" stopIfTrue="1">
      <formula>AND(WEEKDAY(X$5)=1)</formula>
    </cfRule>
  </conditionalFormatting>
  <conditionalFormatting sqref="X17:Z17">
    <cfRule type="expression" dxfId="3300" priority="3216">
      <formula>AND(WEEKDAY(X$5)=1)</formula>
    </cfRule>
    <cfRule type="expression" dxfId="3299" priority="3215" stopIfTrue="1">
      <formula>AND(WEEKDAY(X$5)=1)</formula>
    </cfRule>
    <cfRule type="expression" dxfId="3298" priority="3214">
      <formula>AND(WEEKDAY(X$5)=1)</formula>
    </cfRule>
    <cfRule type="expression" dxfId="3297" priority="3205" stopIfTrue="1">
      <formula>AND(WEEKDAY(X$5)=1)</formula>
    </cfRule>
  </conditionalFormatting>
  <conditionalFormatting sqref="X24:Z24 Y18:Y19">
    <cfRule type="expression" dxfId="3296" priority="4460" stopIfTrue="1">
      <formula>AND(WEEKDAY(X$5)=1)</formula>
    </cfRule>
  </conditionalFormatting>
  <conditionalFormatting sqref="X11:AA11">
    <cfRule type="expression" dxfId="3295" priority="334">
      <formula>AND(WEEKDAY(X$5)=1)</formula>
    </cfRule>
  </conditionalFormatting>
  <conditionalFormatting sqref="X16:AB16">
    <cfRule type="expression" dxfId="3294" priority="4428" stopIfTrue="1">
      <formula>AND(WEEKDAY(X$5)=1)</formula>
    </cfRule>
  </conditionalFormatting>
  <conditionalFormatting sqref="X17:AB17">
    <cfRule type="expression" dxfId="3293" priority="3210" stopIfTrue="1">
      <formula>AND(WEEKDAY(X$5)=1)</formula>
    </cfRule>
  </conditionalFormatting>
  <conditionalFormatting sqref="X11:AC11">
    <cfRule type="expression" dxfId="3292" priority="329" stopIfTrue="1">
      <formula>AND(WEEKDAY(X$5)=1)</formula>
    </cfRule>
  </conditionalFormatting>
  <conditionalFormatting sqref="X25:AF25">
    <cfRule type="expression" dxfId="3291" priority="4711" stopIfTrue="1">
      <formula>AND(WEEKDAY(X$5)=1)</formula>
    </cfRule>
  </conditionalFormatting>
  <conditionalFormatting sqref="Y9">
    <cfRule type="expression" dxfId="3290" priority="353">
      <formula>AND(WEEKDAY(Y$5)=1)</formula>
    </cfRule>
  </conditionalFormatting>
  <conditionalFormatting sqref="Y19:Y22">
    <cfRule type="expression" dxfId="3289" priority="337" stopIfTrue="1">
      <formula>AND(WEEKDAY(Y$5)=1)</formula>
    </cfRule>
  </conditionalFormatting>
  <conditionalFormatting sqref="Y21:Y22">
    <cfRule type="expression" dxfId="3288" priority="341">
      <formula>AND(WEEKDAY(Y$5)=1)</formula>
    </cfRule>
  </conditionalFormatting>
  <conditionalFormatting sqref="Y9:Z9">
    <cfRule type="expression" dxfId="3287" priority="355">
      <formula>AND(WEEKDAY(Y$5)=1)</formula>
    </cfRule>
  </conditionalFormatting>
  <conditionalFormatting sqref="Y16:Z16 AC13:AF19 AA18:AB19 O17:Q17 AD12:AF12">
    <cfRule type="expression" dxfId="3286" priority="4427">
      <formula>AND(WEEKDAY(O$5)=1)</formula>
    </cfRule>
  </conditionalFormatting>
  <conditionalFormatting sqref="Y17:Z17">
    <cfRule type="expression" dxfId="3285" priority="3217" stopIfTrue="1">
      <formula>AND(WEEKDAY(Y$5)=1)</formula>
    </cfRule>
    <cfRule type="expression" dxfId="3284" priority="3218">
      <formula>AND(WEEKDAY(Y$5)=1)</formula>
    </cfRule>
  </conditionalFormatting>
  <conditionalFormatting sqref="Y24:Z24">
    <cfRule type="expression" dxfId="3283" priority="4440" stopIfTrue="1">
      <formula>AND(WEEKDAY(Y$5)=1)</formula>
    </cfRule>
    <cfRule type="expression" dxfId="3282" priority="4441">
      <formula>AND(WEEKDAY(Y$5)=1)</formula>
    </cfRule>
  </conditionalFormatting>
  <conditionalFormatting sqref="Y14:AA14">
    <cfRule type="expression" dxfId="3281" priority="2049" stopIfTrue="1">
      <formula>AND(WEEKDAY(Y$5)=1)</formula>
    </cfRule>
  </conditionalFormatting>
  <conditionalFormatting sqref="Y16:AB16">
    <cfRule type="expression" dxfId="3280" priority="4425" stopIfTrue="1">
      <formula>AND(WEEKDAY(Y$5)=1)</formula>
    </cfRule>
  </conditionalFormatting>
  <conditionalFormatting sqref="Y17:AB17">
    <cfRule type="expression" dxfId="3279" priority="3208">
      <formula>AND(WEEKDAY(Y$5)=1)</formula>
    </cfRule>
  </conditionalFormatting>
  <conditionalFormatting sqref="Y19:AB19">
    <cfRule type="expression" dxfId="3278" priority="650">
      <formula>AND(WEEKDAY(Y$5)=1)</formula>
    </cfRule>
  </conditionalFormatting>
  <conditionalFormatting sqref="Y24:AB24">
    <cfRule type="expression" dxfId="3277" priority="4192">
      <formula>AND(WEEKDAY(Y$5)=1)</formula>
    </cfRule>
  </conditionalFormatting>
  <conditionalFormatting sqref="Z9">
    <cfRule type="expression" dxfId="3276" priority="4171" stopIfTrue="1">
      <formula>AND(WEEKDAY(Z$5)=1)</formula>
    </cfRule>
  </conditionalFormatting>
  <conditionalFormatting sqref="Z17:Z18">
    <cfRule type="expression" dxfId="3275" priority="3221" stopIfTrue="1">
      <formula>AND(WEEKDAY(Z$5)=1)</formula>
    </cfRule>
  </conditionalFormatting>
  <conditionalFormatting sqref="Z18">
    <cfRule type="expression" dxfId="3274" priority="4351" stopIfTrue="1">
      <formula>AND(WEEKDAY(Z$5)=1)</formula>
    </cfRule>
    <cfRule type="expression" dxfId="3273" priority="4350">
      <formula>AND(WEEKDAY(Z$5)=1)</formula>
    </cfRule>
  </conditionalFormatting>
  <conditionalFormatting sqref="Z19">
    <cfRule type="expression" dxfId="3272" priority="646" stopIfTrue="1">
      <formula>AND(WEEKDAY(Z$5)=1)</formula>
    </cfRule>
    <cfRule type="expression" dxfId="3271" priority="647">
      <formula>AND(WEEKDAY(Z$5)=1)</formula>
    </cfRule>
    <cfRule type="expression" dxfId="3270" priority="645">
      <formula>AND(WEEKDAY(Z$5)=1)</formula>
    </cfRule>
    <cfRule type="expression" dxfId="3269" priority="644" stopIfTrue="1">
      <formula>AND(WEEKDAY(Z$5)=1)</formula>
    </cfRule>
    <cfRule type="expression" dxfId="3268" priority="643">
      <formula>AND(WEEKDAY(Z$5)=1)</formula>
    </cfRule>
    <cfRule type="expression" dxfId="3267" priority="642" stopIfTrue="1">
      <formula>AND(WEEKDAY(Z$5)=1)</formula>
    </cfRule>
    <cfRule type="expression" dxfId="3266" priority="641">
      <formula>AND(WEEKDAY(Z$5)=1)</formula>
    </cfRule>
  </conditionalFormatting>
  <conditionalFormatting sqref="Z19:Z20">
    <cfRule type="expression" dxfId="3265" priority="323" stopIfTrue="1">
      <formula>AND(WEEKDAY(Z$5)=1)</formula>
    </cfRule>
  </conditionalFormatting>
  <conditionalFormatting sqref="Z9:AA9">
    <cfRule type="expression" dxfId="3264" priority="4172">
      <formula>AND(WEEKDAY(Z$5)=1)</formula>
    </cfRule>
  </conditionalFormatting>
  <conditionalFormatting sqref="Z19:AA19">
    <cfRule type="expression" dxfId="3263" priority="648" stopIfTrue="1">
      <formula>AND(WEEKDAY(Z$5)=1)</formula>
    </cfRule>
  </conditionalFormatting>
  <conditionalFormatting sqref="Z21:AA21 X23:AA23 X20:Y20 X21:X22 AA22">
    <cfRule type="expression" dxfId="3262" priority="3203">
      <formula>AND(WEEKDAY(X$5)=1)</formula>
    </cfRule>
  </conditionalFormatting>
  <conditionalFormatting sqref="Z20:AB20">
    <cfRule type="expression" dxfId="3261" priority="327">
      <formula>AND(WEEKDAY(Z$5)=1)</formula>
    </cfRule>
  </conditionalFormatting>
  <conditionalFormatting sqref="Z21:AB21">
    <cfRule type="expression" dxfId="3260" priority="3197" stopIfTrue="1">
      <formula>AND(WEEKDAY(Z$5)=1)</formula>
    </cfRule>
  </conditionalFormatting>
  <conditionalFormatting sqref="Z12:AC12">
    <cfRule type="expression" dxfId="3259" priority="171">
      <formula>AND(WEEKDAY(Z$5)=1)</formula>
    </cfRule>
    <cfRule type="expression" dxfId="3258" priority="167" stopIfTrue="1">
      <formula>AND(WEEKDAY(Z$5)=1)</formula>
    </cfRule>
  </conditionalFormatting>
  <conditionalFormatting sqref="AA13">
    <cfRule type="expression" dxfId="3257" priority="2061">
      <formula>AND(WEEKDAY(AA$5)=1)</formula>
    </cfRule>
  </conditionalFormatting>
  <conditionalFormatting sqref="AA14">
    <cfRule type="expression" dxfId="3256" priority="2054">
      <formula>AND(WEEKDAY(AA$5)=1)</formula>
    </cfRule>
  </conditionalFormatting>
  <conditionalFormatting sqref="AA20:AA23">
    <cfRule type="expression" dxfId="3255" priority="328" stopIfTrue="1">
      <formula>AND(WEEKDAY(AA$5)=1)</formula>
    </cfRule>
  </conditionalFormatting>
  <conditionalFormatting sqref="AA13:AB14">
    <cfRule type="expression" dxfId="3254" priority="2056" stopIfTrue="1">
      <formula>AND(WEEKDAY(AA$5)=1)</formula>
    </cfRule>
  </conditionalFormatting>
  <conditionalFormatting sqref="AA18:AB19">
    <cfRule type="expression" dxfId="3253" priority="4510" stopIfTrue="1">
      <formula>AND(WEEKDAY(AA$5)=1)</formula>
    </cfRule>
  </conditionalFormatting>
  <conditionalFormatting sqref="AA20:AC20">
    <cfRule type="expression" dxfId="3252" priority="324" stopIfTrue="1">
      <formula>AND(WEEKDAY(AA$5)=1)</formula>
    </cfRule>
  </conditionalFormatting>
  <conditionalFormatting sqref="AA10:AD10">
    <cfRule type="expression" dxfId="3251" priority="4529" stopIfTrue="1">
      <formula>AND(WEEKDAY(AA$5)=1)</formula>
    </cfRule>
  </conditionalFormatting>
  <conditionalFormatting sqref="AA19:AF19">
    <cfRule type="expression" dxfId="3250" priority="990" stopIfTrue="1">
      <formula>AND(WEEKDAY(AA$5)=1)</formula>
    </cfRule>
  </conditionalFormatting>
  <conditionalFormatting sqref="AB13:AB14">
    <cfRule type="expression" dxfId="3249" priority="4179">
      <formula>AND(WEEKDAY(AB$5)=1)</formula>
    </cfRule>
  </conditionalFormatting>
  <conditionalFormatting sqref="AB16">
    <cfRule type="expression" dxfId="3248" priority="4586" stopIfTrue="1">
      <formula>AND(WEEKDAY(AB$5)=1)</formula>
    </cfRule>
  </conditionalFormatting>
  <conditionalFormatting sqref="AB18:AD18">
    <cfRule type="expression" dxfId="3247" priority="4347" stopIfTrue="1">
      <formula>AND(WEEKDAY(AB$5)=1)</formula>
    </cfRule>
  </conditionalFormatting>
  <conditionalFormatting sqref="AB18:AF18">
    <cfRule type="expression" dxfId="3246" priority="2030" stopIfTrue="1">
      <formula>AND(WEEKDAY(AB$5)=1)</formula>
    </cfRule>
  </conditionalFormatting>
  <conditionalFormatting sqref="AC9">
    <cfRule type="expression" dxfId="3245" priority="4340" stopIfTrue="1">
      <formula>AND(WEEKDAY(AC$5)=1)</formula>
    </cfRule>
  </conditionalFormatting>
  <conditionalFormatting sqref="AC16:AC18">
    <cfRule type="expression" dxfId="3244" priority="4478" stopIfTrue="1">
      <formula>AND(WEEKDAY(AC$5)=1)</formula>
    </cfRule>
  </conditionalFormatting>
  <conditionalFormatting sqref="AC17:AC18">
    <cfRule type="expression" dxfId="3243" priority="4366" stopIfTrue="1">
      <formula>AND(WEEKDAY(AC$5)=1)</formula>
    </cfRule>
    <cfRule type="expression" dxfId="3242" priority="2031" stopIfTrue="1">
      <formula>AND(WEEKDAY(AC$5)=1)</formula>
    </cfRule>
    <cfRule type="expression" dxfId="3241" priority="2040">
      <formula>AND(WEEKDAY(AC$5)=1)</formula>
    </cfRule>
  </conditionalFormatting>
  <conditionalFormatting sqref="AC20">
    <cfRule type="expression" dxfId="3240" priority="318" stopIfTrue="1">
      <formula>AND(WEEKDAY(AC$5)=1)</formula>
    </cfRule>
    <cfRule type="expression" dxfId="3239" priority="321">
      <formula>AND(WEEKDAY(AC$5)=1)</formula>
    </cfRule>
  </conditionalFormatting>
  <conditionalFormatting sqref="AC9:AD9">
    <cfRule type="expression" dxfId="3238" priority="4341">
      <formula>AND(WEEKDAY(AC$5)=1)</formula>
    </cfRule>
    <cfRule type="expression" dxfId="3237" priority="4343">
      <formula>AND(WEEKDAY(AC$5)=1)</formula>
    </cfRule>
    <cfRule type="expression" dxfId="3236" priority="4342" stopIfTrue="1">
      <formula>AND(WEEKDAY(AC$5)=1)</formula>
    </cfRule>
  </conditionalFormatting>
  <conditionalFormatting sqref="AC14:AD14">
    <cfRule type="expression" dxfId="3235" priority="4423">
      <formula>AND(WEEKDAY(AC$5)=1)</formula>
    </cfRule>
  </conditionalFormatting>
  <conditionalFormatting sqref="AC16:AD17">
    <cfRule type="expression" dxfId="3234" priority="4479" stopIfTrue="1">
      <formula>AND(WEEKDAY(AC$5)=1)</formula>
    </cfRule>
  </conditionalFormatting>
  <conditionalFormatting sqref="AC17:AE17 AB18:AF18 S18:Y18">
    <cfRule type="expression" dxfId="3233" priority="4612" stopIfTrue="1">
      <formula>AND(WEEKDAY(S$5)=1)</formula>
    </cfRule>
  </conditionalFormatting>
  <conditionalFormatting sqref="AC21:AE22 AB8:AD8">
    <cfRule type="expression" dxfId="3232" priority="4533" stopIfTrue="1">
      <formula>AND(WEEKDAY(AB$5)=1)</formula>
    </cfRule>
  </conditionalFormatting>
  <conditionalFormatting sqref="AC13:AF14">
    <cfRule type="expression" dxfId="3231" priority="4525" stopIfTrue="1">
      <formula>AND(WEEKDAY(AC$5)=1)</formula>
    </cfRule>
  </conditionalFormatting>
  <conditionalFormatting sqref="AC14:AF14">
    <cfRule type="expression" dxfId="3230" priority="4413" stopIfTrue="1">
      <formula>AND(WEEKDAY(AC$5)=1)</formula>
    </cfRule>
  </conditionalFormatting>
  <conditionalFormatting sqref="AC17:AF17">
    <cfRule type="expression" dxfId="3229" priority="2041" stopIfTrue="1">
      <formula>AND(WEEKDAY(AC$5)=1)</formula>
    </cfRule>
  </conditionalFormatting>
  <conditionalFormatting sqref="AD15">
    <cfRule type="expression" dxfId="3228" priority="4583" stopIfTrue="1">
      <formula>AND(WEEKDAY(AD$5)=1)</formula>
    </cfRule>
  </conditionalFormatting>
  <conditionalFormatting sqref="AD17:AD18">
    <cfRule type="expression" dxfId="3227" priority="4476" stopIfTrue="1">
      <formula>AND(WEEKDAY(AD$5)=1)</formula>
    </cfRule>
  </conditionalFormatting>
  <conditionalFormatting sqref="AD21">
    <cfRule type="expression" dxfId="3226" priority="499">
      <formula>AND(WEEKDAY(AD$5)=1)</formula>
    </cfRule>
    <cfRule type="expression" dxfId="3225" priority="500" stopIfTrue="1">
      <formula>AND(WEEKDAY(AD$5)=1)</formula>
    </cfRule>
  </conditionalFormatting>
  <conditionalFormatting sqref="AD11:AE11">
    <cfRule type="expression" dxfId="3224" priority="1007">
      <formula>AND(WEEKDAY(AD$5)=1)</formula>
    </cfRule>
  </conditionalFormatting>
  <conditionalFormatting sqref="AD11:AE12">
    <cfRule type="expression" dxfId="3223" priority="987" stopIfTrue="1">
      <formula>AND(WEEKDAY(AD$5)=1)</formula>
    </cfRule>
  </conditionalFormatting>
  <conditionalFormatting sqref="AD12:AE12">
    <cfRule type="expression" dxfId="3222" priority="989">
      <formula>AND(WEEKDAY(AD$5)=1)</formula>
    </cfRule>
  </conditionalFormatting>
  <conditionalFormatting sqref="AD20:AE20 AD22:AE22">
    <cfRule type="expression" dxfId="3221" priority="4390" stopIfTrue="1">
      <formula>AND(WEEKDAY(AD$5)=1)</formula>
    </cfRule>
  </conditionalFormatting>
  <conditionalFormatting sqref="AD11:AF12">
    <cfRule type="expression" dxfId="3220" priority="993" stopIfTrue="1">
      <formula>AND(WEEKDAY(AD$5)=1)</formula>
    </cfRule>
  </conditionalFormatting>
  <conditionalFormatting sqref="AD12:AF12">
    <cfRule type="expression" dxfId="3219" priority="4559" stopIfTrue="1">
      <formula>AND(WEEKDAY(AD$5)=1)</formula>
    </cfRule>
  </conditionalFormatting>
  <conditionalFormatting sqref="AD17:AF17">
    <cfRule type="expression" dxfId="3218" priority="4495" stopIfTrue="1">
      <formula>AND(WEEKDAY(AD$5)=1)</formula>
    </cfRule>
  </conditionalFormatting>
  <conditionalFormatting sqref="AD20:AF22">
    <cfRule type="expression" dxfId="3217" priority="508">
      <formula>AND(WEEKDAY(AD$5)=1)</formula>
    </cfRule>
  </conditionalFormatting>
  <conditionalFormatting sqref="AD24:AF25">
    <cfRule type="expression" dxfId="3216" priority="4200">
      <formula>AND(WEEKDAY(AD$5)=1)</formula>
    </cfRule>
  </conditionalFormatting>
  <conditionalFormatting sqref="AE9">
    <cfRule type="expression" dxfId="3215" priority="4233">
      <formula>AND(WEEKDAY(AE$5)=1)</formula>
    </cfRule>
    <cfRule type="expression" dxfId="3214" priority="4235" stopIfTrue="1">
      <formula>AND(WEEKDAY(AE$5)=1)</formula>
    </cfRule>
    <cfRule type="expression" dxfId="3213" priority="4236">
      <formula>AND(WEEKDAY(AE$5)=1)</formula>
    </cfRule>
  </conditionalFormatting>
  <conditionalFormatting sqref="AE9:AE10">
    <cfRule type="expression" dxfId="3212" priority="4230" stopIfTrue="1">
      <formula>AND(WEEKDAY(AE$5)=1)</formula>
    </cfRule>
  </conditionalFormatting>
  <conditionalFormatting sqref="AE10">
    <cfRule type="expression" dxfId="3211" priority="4229">
      <formula>AND(WEEKDAY(AE$5)=1)</formula>
    </cfRule>
  </conditionalFormatting>
  <conditionalFormatting sqref="AE17:AE18">
    <cfRule type="expression" dxfId="3210" priority="2033" stopIfTrue="1">
      <formula>AND(WEEKDAY(AE$5)=1)</formula>
    </cfRule>
  </conditionalFormatting>
  <conditionalFormatting sqref="AE8:AF8 D5:AF7">
    <cfRule type="expression" dxfId="3209" priority="4857" stopIfTrue="1">
      <formula>AND(WEEKDAY(D$5)=1)</formula>
    </cfRule>
  </conditionalFormatting>
  <conditionalFormatting sqref="AE9:AF9">
    <cfRule type="expression" dxfId="3208" priority="4237" stopIfTrue="1">
      <formula>AND(WEEKDAY(AE$5)=1)</formula>
    </cfRule>
    <cfRule type="expression" dxfId="3207" priority="4238">
      <formula>AND(WEEKDAY(AE$5)=1)</formula>
    </cfRule>
  </conditionalFormatting>
  <conditionalFormatting sqref="AE14:AF14">
    <cfRule type="expression" dxfId="3206" priority="4410" stopIfTrue="1">
      <formula>AND(WEEKDAY(AE$5)=1)</formula>
    </cfRule>
    <cfRule type="expression" dxfId="3205" priority="4412">
      <formula>AND(WEEKDAY(AE$5)=1)</formula>
    </cfRule>
  </conditionalFormatting>
  <conditionalFormatting sqref="AF9">
    <cfRule type="expression" dxfId="3204" priority="4316" stopIfTrue="1">
      <formula>AND(WEEKDAY(AF$5)=1)</formula>
    </cfRule>
    <cfRule type="expression" dxfId="3203" priority="4317">
      <formula>AND(WEEKDAY(AF$5)=1)</formula>
    </cfRule>
  </conditionalFormatting>
  <conditionalFormatting sqref="AF9:AF10">
    <cfRule type="expression" dxfId="3202" priority="4318" stopIfTrue="1">
      <formula>AND(WEEKDAY(AF$5)=1)</formula>
    </cfRule>
  </conditionalFormatting>
  <conditionalFormatting sqref="AF11:AF12">
    <cfRule type="expression" dxfId="3201" priority="992">
      <formula>AND(WEEKDAY(AF$5)=1)</formula>
    </cfRule>
  </conditionalFormatting>
  <conditionalFormatting sqref="AF17:AF18">
    <cfRule type="expression" dxfId="3200" priority="2037" stopIfTrue="1">
      <formula>AND(WEEKDAY(AF$5)=1)</formula>
    </cfRule>
    <cfRule type="expression" dxfId="3199" priority="2036">
      <formula>AND(WEEKDAY(AF$5)=1)</formula>
    </cfRule>
    <cfRule type="expression" dxfId="3198" priority="2035" stopIfTrue="1">
      <formula>AND(WEEKDAY(AF$5)=1)</formula>
    </cfRule>
    <cfRule type="expression" dxfId="3197" priority="2034">
      <formula>AND(WEEKDAY(AF$5)=1)</formula>
    </cfRule>
  </conditionalFormatting>
  <conditionalFormatting sqref="AG8:AI26 AL8:AL27">
    <cfRule type="cellIs" dxfId="3196" priority="4889" stopIfTrue="1" operator="equal">
      <formula>0</formula>
    </cfRule>
  </conditionalFormatting>
  <dataValidations count="1">
    <dataValidation type="list" allowBlank="1" showInputMessage="1" showErrorMessage="1" sqref="D8:R8 AB8 G15 D25:AC25 E26:AC26 G9:G12 G17:G24 N10:N16 N18:N21 O9:O17 O19:O21 Z8:Z9 Z11:Z12 Z14:Z21 Z23:Z24 AA8:AA24 AB10:AB14 AB16:AB21 AB23:AB24 S8:Y24 AC8:AF24 N23:O24 AD25:AF26 D9:F24 P9:R24 H9:M24" xr:uid="{00000000-0002-0000-52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W47"/>
  <sheetViews>
    <sheetView zoomScale="90" zoomScaleNormal="90" workbookViewId="0">
      <selection activeCell="B22" sqref="B22:C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3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45352</v>
      </c>
      <c r="E5" s="11">
        <f>DATE($A$1,$D$2,2)</f>
        <v>45353</v>
      </c>
      <c r="F5" s="11">
        <f>DATE($A$1,$D$2,3)</f>
        <v>45354</v>
      </c>
      <c r="G5" s="11">
        <f>DATE($A$1,$D$2,4)</f>
        <v>45355</v>
      </c>
      <c r="H5" s="11">
        <f>DATE($A$1,$D$2,5)</f>
        <v>45356</v>
      </c>
      <c r="I5" s="11">
        <f>DATE($A$1,$D$2,6)</f>
        <v>45357</v>
      </c>
      <c r="J5" s="11">
        <f>DATE($A$1,$D$2,7)</f>
        <v>45358</v>
      </c>
      <c r="K5" s="11">
        <f>DATE($A$1,$D$2,8)</f>
        <v>45359</v>
      </c>
      <c r="L5" s="11">
        <f>DATE($A$1,$D$2,9)</f>
        <v>45360</v>
      </c>
      <c r="M5" s="11">
        <f>DATE($A$1,$D$2,10)</f>
        <v>45361</v>
      </c>
      <c r="N5" s="56">
        <f>DATE($A$1,$D$2,11)</f>
        <v>45362</v>
      </c>
      <c r="O5" s="11">
        <f>DATE($A$1,$D$2,12)</f>
        <v>45363</v>
      </c>
      <c r="P5" s="11">
        <f>DATE($A$1,$D$2,13)</f>
        <v>45364</v>
      </c>
      <c r="Q5" s="11">
        <f>DATE($A$1,$D$2,14)</f>
        <v>45365</v>
      </c>
      <c r="R5" s="11">
        <f>DATE($A$1,$D$2,15)</f>
        <v>45366</v>
      </c>
      <c r="S5" s="11">
        <f>DATE($A$1,$D$2,16)</f>
        <v>45367</v>
      </c>
      <c r="T5" s="11">
        <f>DATE($A$1,$D$2,17)</f>
        <v>45368</v>
      </c>
      <c r="U5" s="11">
        <f>DATE($A$1,$D$2,18)</f>
        <v>45369</v>
      </c>
      <c r="V5" s="11">
        <f>DATE($A$1,$D$2,19)</f>
        <v>45370</v>
      </c>
      <c r="W5" s="11">
        <f>DATE($A$1,$D$2,20)</f>
        <v>45371</v>
      </c>
      <c r="X5" s="11">
        <f>DATE($A$1,$D$2,21)</f>
        <v>45372</v>
      </c>
      <c r="Y5" s="87">
        <f>DATE($A$1,$D$2,22)</f>
        <v>45373</v>
      </c>
      <c r="Z5" s="87">
        <f>DATE($A$1,$D$2,23)</f>
        <v>45374</v>
      </c>
      <c r="AA5" s="87">
        <f>DATE($A$1,$D$2,24)</f>
        <v>45375</v>
      </c>
      <c r="AB5" s="87">
        <f>DATE($A$1,$D$2,25)</f>
        <v>45376</v>
      </c>
      <c r="AC5" s="87">
        <f>DATE($A$1,$D$2,26)</f>
        <v>45377</v>
      </c>
      <c r="AD5" s="87">
        <f>DATE($A$1,$D$2,27)</f>
        <v>45378</v>
      </c>
      <c r="AE5" s="87">
        <f>DATE($A$1,$D$2,28)</f>
        <v>45379</v>
      </c>
      <c r="AF5" s="88">
        <f>DATE($A$1,$D$2,29)</f>
        <v>45380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2">
        <f t="shared" ref="D6:AF6" si="0">IF(MONTH(D5)&gt;$D$2,"",D5)</f>
        <v>45352</v>
      </c>
      <c r="E6" s="13">
        <f t="shared" si="0"/>
        <v>45353</v>
      </c>
      <c r="F6" s="116">
        <f t="shared" si="0"/>
        <v>45354</v>
      </c>
      <c r="G6" s="116">
        <f t="shared" si="0"/>
        <v>45355</v>
      </c>
      <c r="H6" s="116">
        <f t="shared" si="0"/>
        <v>45356</v>
      </c>
      <c r="I6" s="13">
        <f t="shared" si="0"/>
        <v>45357</v>
      </c>
      <c r="J6" s="13">
        <f t="shared" si="0"/>
        <v>45358</v>
      </c>
      <c r="K6" s="13">
        <f t="shared" si="0"/>
        <v>45359</v>
      </c>
      <c r="L6" s="13">
        <f t="shared" si="0"/>
        <v>45360</v>
      </c>
      <c r="M6" s="13">
        <f t="shared" si="0"/>
        <v>45361</v>
      </c>
      <c r="N6" s="13">
        <f t="shared" si="0"/>
        <v>45362</v>
      </c>
      <c r="O6" s="13">
        <f t="shared" si="0"/>
        <v>45363</v>
      </c>
      <c r="P6" s="13">
        <f t="shared" si="0"/>
        <v>45364</v>
      </c>
      <c r="Q6" s="13">
        <f t="shared" si="0"/>
        <v>45365</v>
      </c>
      <c r="R6" s="13">
        <f t="shared" si="0"/>
        <v>45366</v>
      </c>
      <c r="S6" s="13">
        <f t="shared" si="0"/>
        <v>45367</v>
      </c>
      <c r="T6" s="13">
        <f t="shared" si="0"/>
        <v>45368</v>
      </c>
      <c r="U6" s="13">
        <f t="shared" si="0"/>
        <v>45369</v>
      </c>
      <c r="V6" s="13">
        <f t="shared" si="0"/>
        <v>45370</v>
      </c>
      <c r="W6" s="145">
        <f t="shared" si="0"/>
        <v>45371</v>
      </c>
      <c r="X6" s="13">
        <f t="shared" si="0"/>
        <v>45372</v>
      </c>
      <c r="Y6" s="13">
        <f t="shared" si="0"/>
        <v>45373</v>
      </c>
      <c r="Z6" s="13">
        <f t="shared" si="0"/>
        <v>45374</v>
      </c>
      <c r="AA6" s="13">
        <f t="shared" si="0"/>
        <v>45375</v>
      </c>
      <c r="AB6" s="13">
        <f t="shared" si="0"/>
        <v>45376</v>
      </c>
      <c r="AC6" s="13">
        <f t="shared" si="0"/>
        <v>45377</v>
      </c>
      <c r="AD6" s="13">
        <f t="shared" si="0"/>
        <v>45378</v>
      </c>
      <c r="AE6" s="13">
        <f t="shared" si="0"/>
        <v>45379</v>
      </c>
      <c r="AF6" s="13">
        <f t="shared" si="0"/>
        <v>45380</v>
      </c>
      <c r="AG6" s="13">
        <v>30</v>
      </c>
      <c r="AH6" s="145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17" t="str">
        <f t="shared" ref="D7:AF7" si="1">IF(D6="","",CHOOSE(WEEKDAY(D6,1),"日","月","火","水","木","金","土"))</f>
        <v>金</v>
      </c>
      <c r="E7" s="117" t="str">
        <f t="shared" si="1"/>
        <v>土</v>
      </c>
      <c r="F7" s="133" t="str">
        <f t="shared" si="1"/>
        <v>日</v>
      </c>
      <c r="G7" s="117" t="str">
        <f t="shared" si="1"/>
        <v>月</v>
      </c>
      <c r="H7" s="117" t="str">
        <f t="shared" si="1"/>
        <v>火</v>
      </c>
      <c r="I7" s="117" t="str">
        <f t="shared" si="1"/>
        <v>水</v>
      </c>
      <c r="J7" s="117" t="str">
        <f t="shared" si="1"/>
        <v>木</v>
      </c>
      <c r="K7" s="117" t="str">
        <f t="shared" si="1"/>
        <v>金</v>
      </c>
      <c r="L7" s="118" t="str">
        <f t="shared" si="1"/>
        <v>土</v>
      </c>
      <c r="M7" s="59" t="str">
        <f t="shared" si="1"/>
        <v>日</v>
      </c>
      <c r="N7" s="117" t="str">
        <f t="shared" si="1"/>
        <v>月</v>
      </c>
      <c r="O7" s="117" t="str">
        <f t="shared" si="1"/>
        <v>火</v>
      </c>
      <c r="P7" s="117" t="str">
        <f t="shared" si="1"/>
        <v>水</v>
      </c>
      <c r="Q7" s="118" t="str">
        <f t="shared" si="1"/>
        <v>木</v>
      </c>
      <c r="R7" s="117" t="str">
        <f t="shared" si="1"/>
        <v>金</v>
      </c>
      <c r="S7" s="118" t="str">
        <f t="shared" si="1"/>
        <v>土</v>
      </c>
      <c r="T7" s="133" t="str">
        <f t="shared" si="1"/>
        <v>日</v>
      </c>
      <c r="U7" s="117" t="str">
        <f t="shared" si="1"/>
        <v>月</v>
      </c>
      <c r="V7" s="117" t="str">
        <f t="shared" si="1"/>
        <v>火</v>
      </c>
      <c r="W7" s="146" t="str">
        <f t="shared" si="1"/>
        <v>水</v>
      </c>
      <c r="X7" s="117" t="str">
        <f t="shared" si="1"/>
        <v>木</v>
      </c>
      <c r="Y7" s="117" t="str">
        <f t="shared" si="1"/>
        <v>金</v>
      </c>
      <c r="Z7" s="117" t="str">
        <f t="shared" si="1"/>
        <v>土</v>
      </c>
      <c r="AA7" s="59" t="str">
        <f t="shared" si="1"/>
        <v>日</v>
      </c>
      <c r="AB7" s="117" t="str">
        <f t="shared" si="1"/>
        <v>月</v>
      </c>
      <c r="AC7" s="117" t="str">
        <f t="shared" si="1"/>
        <v>火</v>
      </c>
      <c r="AD7" s="117" t="str">
        <f t="shared" si="1"/>
        <v>水</v>
      </c>
      <c r="AE7" s="117" t="str">
        <f t="shared" si="1"/>
        <v>木</v>
      </c>
      <c r="AF7" s="117" t="str">
        <f t="shared" si="1"/>
        <v>金</v>
      </c>
      <c r="AG7" s="117" t="s">
        <v>134</v>
      </c>
      <c r="AH7" s="146" t="s">
        <v>37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>
      <c r="A8" s="19" t="s">
        <v>31</v>
      </c>
      <c r="B8" s="20" t="s">
        <v>32</v>
      </c>
      <c r="C8" s="21" t="s">
        <v>33</v>
      </c>
      <c r="D8" s="119" t="s">
        <v>36</v>
      </c>
      <c r="E8" s="119" t="s">
        <v>28</v>
      </c>
      <c r="F8" s="120" t="s">
        <v>34</v>
      </c>
      <c r="G8" s="121" t="s">
        <v>21</v>
      </c>
      <c r="H8" s="42" t="s">
        <v>36</v>
      </c>
      <c r="I8" s="42" t="s">
        <v>42</v>
      </c>
      <c r="J8" s="42" t="s">
        <v>35</v>
      </c>
      <c r="K8" s="126" t="s">
        <v>21</v>
      </c>
      <c r="L8" s="125" t="s">
        <v>24</v>
      </c>
      <c r="M8" s="121" t="s">
        <v>34</v>
      </c>
      <c r="N8" s="42" t="s">
        <v>21</v>
      </c>
      <c r="O8" s="42" t="s">
        <v>37</v>
      </c>
      <c r="P8" s="119" t="s">
        <v>42</v>
      </c>
      <c r="Q8" s="154" t="s">
        <v>42</v>
      </c>
      <c r="R8" s="70" t="s">
        <v>21</v>
      </c>
      <c r="S8" s="136" t="s">
        <v>37</v>
      </c>
      <c r="T8" s="155" t="s">
        <v>21</v>
      </c>
      <c r="U8" s="121" t="s">
        <v>21</v>
      </c>
      <c r="V8" s="42" t="s">
        <v>42</v>
      </c>
      <c r="W8" s="148" t="s">
        <v>37</v>
      </c>
      <c r="X8" s="42" t="s">
        <v>42</v>
      </c>
      <c r="Y8" s="107" t="s">
        <v>24</v>
      </c>
      <c r="Z8" s="42" t="s">
        <v>34</v>
      </c>
      <c r="AA8" s="42" t="s">
        <v>21</v>
      </c>
      <c r="AB8" s="42" t="s">
        <v>40</v>
      </c>
      <c r="AC8" s="29" t="s">
        <v>21</v>
      </c>
      <c r="AD8" s="42" t="s">
        <v>28</v>
      </c>
      <c r="AE8" s="42" t="s">
        <v>34</v>
      </c>
      <c r="AF8" s="42" t="s">
        <v>21</v>
      </c>
      <c r="AG8" s="42" t="s">
        <v>37</v>
      </c>
      <c r="AH8" s="148" t="s">
        <v>28</v>
      </c>
      <c r="AI8" s="99">
        <f t="shared" ref="AI8:AI22" si="2">SUM(AO8)</f>
        <v>9</v>
      </c>
      <c r="AJ8" s="100">
        <f t="shared" ref="AJ8:AJ21" si="3">COUNTIF(D8:AH8,"有")</f>
        <v>1</v>
      </c>
      <c r="AK8" s="101">
        <f t="shared" ref="AK8:AK21" si="4">SUM(AP8:AQ8)</f>
        <v>5</v>
      </c>
      <c r="AL8" s="102" t="s">
        <v>38</v>
      </c>
      <c r="AM8" s="103"/>
      <c r="AN8" s="55">
        <f t="shared" ref="AN8:AN10" si="5">COUNTIF(D8:AH8,"日")</f>
        <v>4</v>
      </c>
      <c r="AO8" s="55">
        <f t="shared" ref="AO8:AO10" si="6">COUNTIF(D8:AH8,"ヤ")</f>
        <v>9</v>
      </c>
      <c r="AP8" s="55">
        <f t="shared" ref="AP8:AP10" si="7">COUNTIF(D8:AH8,"2－")</f>
        <v>2</v>
      </c>
      <c r="AQ8" s="55">
        <f t="shared" ref="AQ8:AQ10" si="8">COUNTIF(D8:AH8,"3－")</f>
        <v>3</v>
      </c>
      <c r="AR8">
        <f t="shared" ref="AR8:AR10" si="9">COUNTIF(E8:AI8,"有")</f>
        <v>1</v>
      </c>
      <c r="AS8" s="55">
        <f t="shared" ref="AS8:AS10" si="10">COUNTIF(D8:AL8,"2早")</f>
        <v>1</v>
      </c>
      <c r="AT8" s="55">
        <f t="shared" ref="AT8:AT10" si="11">COUNTIF(B8:AL8,"2オ")</f>
        <v>5</v>
      </c>
      <c r="AU8" s="55">
        <f t="shared" ref="AU8:AU10" si="12">COUNTIF(D8:AM8,"3早")</f>
        <v>0</v>
      </c>
      <c r="AV8" s="55">
        <f t="shared" ref="AV8:AV10" si="13">COUNTIF(D8:AN8,"3オ")</f>
        <v>2</v>
      </c>
      <c r="AW8" s="55">
        <f t="shared" ref="AW8:AW10" si="14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42" t="s">
        <v>37</v>
      </c>
      <c r="E9" s="151" t="s">
        <v>37</v>
      </c>
      <c r="F9" s="122" t="s">
        <v>21</v>
      </c>
      <c r="G9" s="42" t="s">
        <v>37</v>
      </c>
      <c r="H9" s="42" t="s">
        <v>37</v>
      </c>
      <c r="I9" s="42" t="s">
        <v>37</v>
      </c>
      <c r="J9" s="42" t="s">
        <v>37</v>
      </c>
      <c r="K9" s="29" t="s">
        <v>21</v>
      </c>
      <c r="L9" s="42" t="s">
        <v>37</v>
      </c>
      <c r="M9" s="42" t="s">
        <v>37</v>
      </c>
      <c r="N9" s="151" t="s">
        <v>37</v>
      </c>
      <c r="O9" s="42" t="s">
        <v>21</v>
      </c>
      <c r="P9" s="119" t="s">
        <v>37</v>
      </c>
      <c r="Q9" s="137" t="s">
        <v>37</v>
      </c>
      <c r="R9" s="138" t="s">
        <v>37</v>
      </c>
      <c r="S9" s="139" t="s">
        <v>21</v>
      </c>
      <c r="T9" s="140" t="s">
        <v>37</v>
      </c>
      <c r="U9" s="42" t="s">
        <v>37</v>
      </c>
      <c r="V9" s="151" t="s">
        <v>37</v>
      </c>
      <c r="W9" s="148" t="s">
        <v>35</v>
      </c>
      <c r="X9" s="29" t="s">
        <v>21</v>
      </c>
      <c r="Y9" s="29" t="s">
        <v>21</v>
      </c>
      <c r="Z9" s="42" t="s">
        <v>42</v>
      </c>
      <c r="AA9" s="42" t="s">
        <v>21</v>
      </c>
      <c r="AB9" s="42" t="s">
        <v>37</v>
      </c>
      <c r="AC9" s="42" t="s">
        <v>36</v>
      </c>
      <c r="AD9" s="42" t="s">
        <v>21</v>
      </c>
      <c r="AE9" s="42" t="s">
        <v>37</v>
      </c>
      <c r="AF9" s="42" t="s">
        <v>37</v>
      </c>
      <c r="AG9" s="42" t="s">
        <v>21</v>
      </c>
      <c r="AH9" s="148" t="s">
        <v>37</v>
      </c>
      <c r="AI9" s="99">
        <f t="shared" si="2"/>
        <v>9</v>
      </c>
      <c r="AJ9" s="100">
        <f t="shared" si="3"/>
        <v>1</v>
      </c>
      <c r="AK9" s="101">
        <f t="shared" si="4"/>
        <v>0</v>
      </c>
      <c r="AL9" s="102" t="s">
        <v>38</v>
      </c>
      <c r="AM9" s="103"/>
      <c r="AN9" s="55">
        <f t="shared" si="5"/>
        <v>19</v>
      </c>
      <c r="AO9" s="55">
        <f t="shared" si="6"/>
        <v>9</v>
      </c>
      <c r="AP9" s="55">
        <f t="shared" si="7"/>
        <v>0</v>
      </c>
      <c r="AQ9" s="55">
        <f t="shared" si="8"/>
        <v>0</v>
      </c>
      <c r="AR9">
        <f t="shared" si="9"/>
        <v>1</v>
      </c>
      <c r="AS9" s="55">
        <f t="shared" si="10"/>
        <v>0</v>
      </c>
      <c r="AT9" s="55">
        <f t="shared" si="11"/>
        <v>1</v>
      </c>
      <c r="AU9" s="55">
        <f t="shared" si="12"/>
        <v>0</v>
      </c>
      <c r="AV9" s="55">
        <f t="shared" si="13"/>
        <v>1</v>
      </c>
      <c r="AW9" s="55">
        <f t="shared" si="14"/>
        <v>0</v>
      </c>
    </row>
    <row r="10" spans="1:49" ht="16" customHeight="1">
      <c r="A10" s="19" t="s">
        <v>31</v>
      </c>
      <c r="B10" s="20" t="s">
        <v>32</v>
      </c>
      <c r="C10" s="21" t="s">
        <v>215</v>
      </c>
      <c r="D10" s="42" t="s">
        <v>21</v>
      </c>
      <c r="E10" s="107" t="s">
        <v>36</v>
      </c>
      <c r="F10" s="152" t="s">
        <v>37</v>
      </c>
      <c r="G10" s="42" t="s">
        <v>21</v>
      </c>
      <c r="H10" s="42" t="s">
        <v>28</v>
      </c>
      <c r="I10" s="42" t="s">
        <v>34</v>
      </c>
      <c r="J10" s="42" t="s">
        <v>21</v>
      </c>
      <c r="K10" s="42" t="s">
        <v>37</v>
      </c>
      <c r="L10" s="42" t="s">
        <v>36</v>
      </c>
      <c r="M10" s="42" t="s">
        <v>28</v>
      </c>
      <c r="N10" s="42" t="s">
        <v>34</v>
      </c>
      <c r="O10" s="29" t="s">
        <v>21</v>
      </c>
      <c r="P10" s="42" t="s">
        <v>21</v>
      </c>
      <c r="Q10" s="122" t="s">
        <v>41</v>
      </c>
      <c r="R10" s="122" t="s">
        <v>28</v>
      </c>
      <c r="S10" s="122" t="s">
        <v>34</v>
      </c>
      <c r="T10" s="29" t="s">
        <v>21</v>
      </c>
      <c r="U10" s="42" t="s">
        <v>28</v>
      </c>
      <c r="V10" s="42" t="s">
        <v>34</v>
      </c>
      <c r="W10" s="149" t="s">
        <v>21</v>
      </c>
      <c r="X10" s="29" t="s">
        <v>21</v>
      </c>
      <c r="Y10" s="42" t="s">
        <v>37</v>
      </c>
      <c r="Z10" s="42" t="s">
        <v>41</v>
      </c>
      <c r="AA10" s="42" t="s">
        <v>37</v>
      </c>
      <c r="AB10" s="42" t="s">
        <v>36</v>
      </c>
      <c r="AC10" s="29" t="s">
        <v>21</v>
      </c>
      <c r="AD10" s="42" t="s">
        <v>37</v>
      </c>
      <c r="AE10" s="42" t="s">
        <v>41</v>
      </c>
      <c r="AF10" s="42" t="s">
        <v>36</v>
      </c>
      <c r="AG10" s="42" t="s">
        <v>28</v>
      </c>
      <c r="AH10" s="148" t="s">
        <v>34</v>
      </c>
      <c r="AI10" s="99">
        <f t="shared" si="2"/>
        <v>9</v>
      </c>
      <c r="AJ10" s="100">
        <f t="shared" si="3"/>
        <v>0</v>
      </c>
      <c r="AK10" s="101">
        <f t="shared" si="4"/>
        <v>5</v>
      </c>
      <c r="AL10" s="102" t="s">
        <v>38</v>
      </c>
      <c r="AM10" s="103"/>
      <c r="AN10" s="55">
        <f t="shared" si="5"/>
        <v>5</v>
      </c>
      <c r="AO10" s="55">
        <f t="shared" si="6"/>
        <v>9</v>
      </c>
      <c r="AP10" s="55">
        <f t="shared" si="7"/>
        <v>0</v>
      </c>
      <c r="AQ10" s="55">
        <f t="shared" si="8"/>
        <v>5</v>
      </c>
      <c r="AR10">
        <f t="shared" si="9"/>
        <v>0</v>
      </c>
      <c r="AS10" s="55">
        <f t="shared" si="10"/>
        <v>0</v>
      </c>
      <c r="AT10" s="55">
        <f t="shared" si="11"/>
        <v>0</v>
      </c>
      <c r="AU10" s="55">
        <f t="shared" si="12"/>
        <v>3</v>
      </c>
      <c r="AV10" s="55">
        <f t="shared" si="13"/>
        <v>4</v>
      </c>
      <c r="AW10" s="55">
        <f t="shared" si="14"/>
        <v>0</v>
      </c>
    </row>
    <row r="11" spans="1:49" ht="16" customHeight="1">
      <c r="A11" s="19"/>
      <c r="B11" s="20"/>
      <c r="C11" s="2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148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148"/>
      <c r="AI11" s="99">
        <f t="shared" si="2"/>
        <v>0</v>
      </c>
      <c r="AJ11" s="100">
        <f t="shared" si="3"/>
        <v>0</v>
      </c>
      <c r="AK11" s="101">
        <f t="shared" si="4"/>
        <v>0</v>
      </c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42" t="s">
        <v>21</v>
      </c>
      <c r="E12" s="107" t="s">
        <v>41</v>
      </c>
      <c r="F12" s="42" t="s">
        <v>42</v>
      </c>
      <c r="G12" s="42" t="s">
        <v>24</v>
      </c>
      <c r="H12" s="42" t="s">
        <v>34</v>
      </c>
      <c r="I12" s="42" t="s">
        <v>21</v>
      </c>
      <c r="J12" s="42" t="s">
        <v>24</v>
      </c>
      <c r="K12" s="42" t="s">
        <v>34</v>
      </c>
      <c r="L12" s="42" t="s">
        <v>21</v>
      </c>
      <c r="M12" s="42" t="s">
        <v>24</v>
      </c>
      <c r="N12" s="42" t="s">
        <v>34</v>
      </c>
      <c r="O12" s="42" t="s">
        <v>21</v>
      </c>
      <c r="P12" s="42" t="s">
        <v>40</v>
      </c>
      <c r="Q12" s="29" t="s">
        <v>21</v>
      </c>
      <c r="R12" s="42" t="s">
        <v>36</v>
      </c>
      <c r="S12" s="42" t="s">
        <v>21</v>
      </c>
      <c r="T12" s="42" t="s">
        <v>40</v>
      </c>
      <c r="U12" s="42" t="s">
        <v>36</v>
      </c>
      <c r="V12" s="42" t="s">
        <v>35</v>
      </c>
      <c r="W12" s="148" t="s">
        <v>35</v>
      </c>
      <c r="X12" s="42" t="s">
        <v>24</v>
      </c>
      <c r="Y12" s="42" t="s">
        <v>34</v>
      </c>
      <c r="Z12" s="42" t="s">
        <v>24</v>
      </c>
      <c r="AA12" s="157" t="s">
        <v>34</v>
      </c>
      <c r="AB12" s="42" t="s">
        <v>21</v>
      </c>
      <c r="AC12" s="42" t="s">
        <v>121</v>
      </c>
      <c r="AD12" s="29" t="s">
        <v>21</v>
      </c>
      <c r="AE12" s="42" t="s">
        <v>121</v>
      </c>
      <c r="AF12" s="42" t="s">
        <v>24</v>
      </c>
      <c r="AG12" s="42" t="s">
        <v>34</v>
      </c>
      <c r="AH12" s="148" t="s">
        <v>21</v>
      </c>
      <c r="AI12" s="99">
        <f t="shared" si="2"/>
        <v>9</v>
      </c>
      <c r="AJ12" s="100">
        <f t="shared" si="3"/>
        <v>2</v>
      </c>
      <c r="AK12" s="101">
        <f t="shared" si="4"/>
        <v>6</v>
      </c>
      <c r="AL12" s="104" t="s">
        <v>48</v>
      </c>
      <c r="AM12" s="103"/>
      <c r="AN12" s="55">
        <f t="shared" ref="AN12:AN22" si="15">COUNTIF(D12:AH12,"日")</f>
        <v>0</v>
      </c>
      <c r="AO12" s="55">
        <f t="shared" ref="AO12:AO22" si="16">COUNTIF(D12:AH12,"ヤ")</f>
        <v>9</v>
      </c>
      <c r="AP12" s="55">
        <f t="shared" ref="AP12:AP22" si="17">COUNTIF(D12:AH12,"2－")</f>
        <v>6</v>
      </c>
      <c r="AQ12" s="55">
        <f t="shared" ref="AQ12:AQ22" si="18">COUNTIF(D12:AH12,"3－")</f>
        <v>0</v>
      </c>
      <c r="AR12">
        <f t="shared" ref="AR12:AR22" si="19">COUNTIF(E12:AI12,"有")</f>
        <v>2</v>
      </c>
      <c r="AS12" s="55">
        <f>COUNTIF(H12:AL12,"2早")</f>
        <v>2</v>
      </c>
      <c r="AT12" s="55">
        <f t="shared" ref="AT12:AT22" si="20">COUNTIF(B12:AL12,"2オ")</f>
        <v>1</v>
      </c>
      <c r="AU12" s="55">
        <f t="shared" ref="AU12:AU22" si="21">COUNTIF(D12:AM12,"3早")</f>
        <v>1</v>
      </c>
      <c r="AV12" s="55">
        <f t="shared" ref="AV12:AV22" si="22">COUNTIF(D12:AN12,"3オ")</f>
        <v>2</v>
      </c>
      <c r="AW12" s="55">
        <f t="shared" ref="AW12:AW22" si="23">COUNTIF(F12:AP12,"10:00")</f>
        <v>0</v>
      </c>
    </row>
    <row r="13" spans="1:49" ht="16" customHeight="1">
      <c r="A13" s="19" t="s">
        <v>46</v>
      </c>
      <c r="B13" s="20" t="s">
        <v>32</v>
      </c>
      <c r="C13" s="32" t="s">
        <v>49</v>
      </c>
      <c r="D13" s="124" t="s">
        <v>21</v>
      </c>
      <c r="E13" s="29" t="s">
        <v>21</v>
      </c>
      <c r="F13" s="42" t="s">
        <v>36</v>
      </c>
      <c r="G13" s="42" t="s">
        <v>40</v>
      </c>
      <c r="H13" s="42" t="s">
        <v>21</v>
      </c>
      <c r="I13" s="42" t="s">
        <v>28</v>
      </c>
      <c r="J13" s="42" t="s">
        <v>34</v>
      </c>
      <c r="K13" s="42" t="s">
        <v>21</v>
      </c>
      <c r="L13" s="42" t="s">
        <v>40</v>
      </c>
      <c r="M13" s="42" t="s">
        <v>21</v>
      </c>
      <c r="N13" s="42" t="s">
        <v>35</v>
      </c>
      <c r="O13" s="42" t="s">
        <v>41</v>
      </c>
      <c r="P13" s="42" t="s">
        <v>36</v>
      </c>
      <c r="Q13" s="29" t="s">
        <v>21</v>
      </c>
      <c r="R13" s="42" t="s">
        <v>41</v>
      </c>
      <c r="S13" s="42" t="s">
        <v>28</v>
      </c>
      <c r="T13" s="42" t="s">
        <v>34</v>
      </c>
      <c r="U13" s="42" t="s">
        <v>21</v>
      </c>
      <c r="V13" s="42" t="s">
        <v>36</v>
      </c>
      <c r="W13" s="148" t="s">
        <v>41</v>
      </c>
      <c r="X13" s="42" t="s">
        <v>41</v>
      </c>
      <c r="Y13" s="42" t="s">
        <v>28</v>
      </c>
      <c r="Z13" s="42" t="s">
        <v>34</v>
      </c>
      <c r="AA13" s="42" t="s">
        <v>21</v>
      </c>
      <c r="AB13" s="42" t="s">
        <v>41</v>
      </c>
      <c r="AC13" s="42" t="s">
        <v>42</v>
      </c>
      <c r="AD13" s="42" t="s">
        <v>42</v>
      </c>
      <c r="AE13" s="42" t="s">
        <v>28</v>
      </c>
      <c r="AF13" s="42" t="s">
        <v>34</v>
      </c>
      <c r="AG13" s="42" t="s">
        <v>21</v>
      </c>
      <c r="AH13" s="148" t="s">
        <v>35</v>
      </c>
      <c r="AI13" s="99">
        <f t="shared" si="2"/>
        <v>9</v>
      </c>
      <c r="AJ13" s="100">
        <f t="shared" si="3"/>
        <v>2</v>
      </c>
      <c r="AK13" s="101">
        <f t="shared" si="4"/>
        <v>4</v>
      </c>
      <c r="AL13" s="104" t="s">
        <v>48</v>
      </c>
      <c r="AM13" s="103"/>
      <c r="AN13" s="55">
        <f t="shared" si="15"/>
        <v>0</v>
      </c>
      <c r="AO13" s="55">
        <f t="shared" si="16"/>
        <v>9</v>
      </c>
      <c r="AP13" s="55">
        <f t="shared" si="17"/>
        <v>0</v>
      </c>
      <c r="AQ13" s="55">
        <f t="shared" si="18"/>
        <v>4</v>
      </c>
      <c r="AR13">
        <f t="shared" si="19"/>
        <v>2</v>
      </c>
      <c r="AS13" s="55">
        <f t="shared" ref="AS13:AS22" si="24">COUNTIF(D13:AL13,"2早")</f>
        <v>2</v>
      </c>
      <c r="AT13" s="55">
        <f t="shared" si="20"/>
        <v>2</v>
      </c>
      <c r="AU13" s="55">
        <f t="shared" si="21"/>
        <v>5</v>
      </c>
      <c r="AV13" s="55">
        <f t="shared" si="22"/>
        <v>3</v>
      </c>
      <c r="AW13" s="55">
        <f t="shared" si="23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24" t="s">
        <v>21</v>
      </c>
      <c r="E14" s="42" t="s">
        <v>42</v>
      </c>
      <c r="F14" s="42" t="s">
        <v>41</v>
      </c>
      <c r="G14" s="42" t="s">
        <v>28</v>
      </c>
      <c r="H14" s="42" t="s">
        <v>34</v>
      </c>
      <c r="I14" s="42" t="s">
        <v>21</v>
      </c>
      <c r="J14" s="42" t="s">
        <v>36</v>
      </c>
      <c r="K14" s="42" t="s">
        <v>24</v>
      </c>
      <c r="L14" s="42" t="s">
        <v>34</v>
      </c>
      <c r="M14" s="42" t="s">
        <v>21</v>
      </c>
      <c r="N14" s="42" t="s">
        <v>42</v>
      </c>
      <c r="O14" s="42" t="s">
        <v>28</v>
      </c>
      <c r="P14" s="42" t="s">
        <v>34</v>
      </c>
      <c r="Q14" s="29" t="s">
        <v>21</v>
      </c>
      <c r="R14" s="42" t="s">
        <v>24</v>
      </c>
      <c r="S14" s="42" t="s">
        <v>34</v>
      </c>
      <c r="T14" s="42" t="s">
        <v>21</v>
      </c>
      <c r="U14" s="42" t="s">
        <v>21</v>
      </c>
      <c r="V14" s="42" t="s">
        <v>41</v>
      </c>
      <c r="W14" s="148" t="s">
        <v>36</v>
      </c>
      <c r="X14" s="42" t="s">
        <v>36</v>
      </c>
      <c r="Y14" s="42" t="s">
        <v>40</v>
      </c>
      <c r="Z14" s="42" t="s">
        <v>21</v>
      </c>
      <c r="AA14" s="42" t="s">
        <v>40</v>
      </c>
      <c r="AB14" s="42" t="s">
        <v>21</v>
      </c>
      <c r="AC14" s="42" t="s">
        <v>41</v>
      </c>
      <c r="AD14" s="42" t="s">
        <v>24</v>
      </c>
      <c r="AE14" s="42" t="s">
        <v>34</v>
      </c>
      <c r="AF14" s="42" t="s">
        <v>21</v>
      </c>
      <c r="AG14" s="42" t="s">
        <v>36</v>
      </c>
      <c r="AH14" s="148" t="s">
        <v>40</v>
      </c>
      <c r="AI14" s="99">
        <f t="shared" si="2"/>
        <v>9</v>
      </c>
      <c r="AJ14" s="100">
        <f t="shared" si="3"/>
        <v>0</v>
      </c>
      <c r="AK14" s="101">
        <f t="shared" si="4"/>
        <v>5</v>
      </c>
      <c r="AL14" s="104" t="s">
        <v>48</v>
      </c>
      <c r="AM14" s="103"/>
      <c r="AN14" s="55">
        <f t="shared" si="15"/>
        <v>0</v>
      </c>
      <c r="AO14" s="55">
        <f t="shared" si="16"/>
        <v>9</v>
      </c>
      <c r="AP14" s="55">
        <f t="shared" si="17"/>
        <v>3</v>
      </c>
      <c r="AQ14" s="55">
        <f t="shared" si="18"/>
        <v>2</v>
      </c>
      <c r="AR14">
        <f t="shared" si="19"/>
        <v>0</v>
      </c>
      <c r="AS14" s="55">
        <f t="shared" si="24"/>
        <v>3</v>
      </c>
      <c r="AT14" s="55">
        <f t="shared" si="20"/>
        <v>2</v>
      </c>
      <c r="AU14" s="55">
        <f t="shared" si="21"/>
        <v>3</v>
      </c>
      <c r="AV14" s="55">
        <f t="shared" si="22"/>
        <v>4</v>
      </c>
      <c r="AW14" s="55">
        <f t="shared" si="23"/>
        <v>0</v>
      </c>
    </row>
    <row r="15" spans="1:49" ht="16" customHeight="1">
      <c r="A15" s="33" t="s">
        <v>46</v>
      </c>
      <c r="B15" s="34" t="s">
        <v>32</v>
      </c>
      <c r="C15" s="32" t="s">
        <v>52</v>
      </c>
      <c r="D15" s="42" t="s">
        <v>42</v>
      </c>
      <c r="E15" s="42" t="s">
        <v>21</v>
      </c>
      <c r="F15" s="42" t="s">
        <v>24</v>
      </c>
      <c r="G15" s="42" t="s">
        <v>34</v>
      </c>
      <c r="H15" s="29" t="s">
        <v>21</v>
      </c>
      <c r="I15" s="42" t="s">
        <v>36</v>
      </c>
      <c r="J15" s="42" t="s">
        <v>42</v>
      </c>
      <c r="K15" s="42" t="s">
        <v>41</v>
      </c>
      <c r="L15" s="42" t="s">
        <v>41</v>
      </c>
      <c r="M15" s="42" t="s">
        <v>21</v>
      </c>
      <c r="N15" s="42" t="s">
        <v>28</v>
      </c>
      <c r="O15" s="42" t="s">
        <v>34</v>
      </c>
      <c r="P15" s="42" t="s">
        <v>21</v>
      </c>
      <c r="Q15" s="42" t="s">
        <v>40</v>
      </c>
      <c r="R15" s="29" t="s">
        <v>21</v>
      </c>
      <c r="S15" s="42" t="s">
        <v>36</v>
      </c>
      <c r="T15" s="42" t="s">
        <v>28</v>
      </c>
      <c r="U15" s="42" t="s">
        <v>34</v>
      </c>
      <c r="V15" s="29" t="s">
        <v>21</v>
      </c>
      <c r="W15" s="148" t="s">
        <v>40</v>
      </c>
      <c r="X15" s="42" t="s">
        <v>40</v>
      </c>
      <c r="Y15" s="42" t="s">
        <v>37</v>
      </c>
      <c r="Z15" s="42" t="s">
        <v>21</v>
      </c>
      <c r="AA15" s="42" t="s">
        <v>24</v>
      </c>
      <c r="AB15" s="42" t="s">
        <v>34</v>
      </c>
      <c r="AC15" s="42" t="s">
        <v>21</v>
      </c>
      <c r="AD15" s="42" t="s">
        <v>36</v>
      </c>
      <c r="AE15" s="42" t="s">
        <v>42</v>
      </c>
      <c r="AF15" s="42" t="s">
        <v>21</v>
      </c>
      <c r="AG15" s="42" t="s">
        <v>42</v>
      </c>
      <c r="AH15" s="148" t="s">
        <v>41</v>
      </c>
      <c r="AI15" s="99">
        <f t="shared" si="2"/>
        <v>9</v>
      </c>
      <c r="AJ15" s="100">
        <f t="shared" si="3"/>
        <v>0</v>
      </c>
      <c r="AK15" s="101">
        <f t="shared" si="4"/>
        <v>4</v>
      </c>
      <c r="AL15" s="104" t="s">
        <v>51</v>
      </c>
      <c r="AM15" s="103"/>
      <c r="AN15" s="55">
        <f t="shared" si="15"/>
        <v>1</v>
      </c>
      <c r="AO15" s="55">
        <f t="shared" si="16"/>
        <v>9</v>
      </c>
      <c r="AP15" s="55">
        <f t="shared" si="17"/>
        <v>2</v>
      </c>
      <c r="AQ15" s="55">
        <f t="shared" si="18"/>
        <v>2</v>
      </c>
      <c r="AR15">
        <f t="shared" si="19"/>
        <v>0</v>
      </c>
      <c r="AS15" s="55">
        <f t="shared" si="24"/>
        <v>3</v>
      </c>
      <c r="AT15" s="55">
        <f t="shared" si="20"/>
        <v>4</v>
      </c>
      <c r="AU15" s="55">
        <f t="shared" si="21"/>
        <v>3</v>
      </c>
      <c r="AV15" s="55">
        <f t="shared" si="22"/>
        <v>3</v>
      </c>
      <c r="AW15" s="55">
        <f t="shared" si="23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42" t="s">
        <v>24</v>
      </c>
      <c r="E16" s="42" t="s">
        <v>34</v>
      </c>
      <c r="F16" s="42" t="s">
        <v>21</v>
      </c>
      <c r="G16" s="42" t="s">
        <v>36</v>
      </c>
      <c r="H16" s="42" t="s">
        <v>24</v>
      </c>
      <c r="I16" s="42" t="s">
        <v>34</v>
      </c>
      <c r="J16" s="42" t="s">
        <v>21</v>
      </c>
      <c r="K16" s="42" t="s">
        <v>40</v>
      </c>
      <c r="L16" s="42" t="s">
        <v>42</v>
      </c>
      <c r="M16" s="42" t="s">
        <v>41</v>
      </c>
      <c r="N16" s="42" t="s">
        <v>21</v>
      </c>
      <c r="O16" s="42" t="s">
        <v>35</v>
      </c>
      <c r="P16" s="42" t="s">
        <v>41</v>
      </c>
      <c r="Q16" s="42" t="s">
        <v>28</v>
      </c>
      <c r="R16" s="42" t="s">
        <v>34</v>
      </c>
      <c r="S16" s="42" t="s">
        <v>21</v>
      </c>
      <c r="T16" s="42" t="s">
        <v>42</v>
      </c>
      <c r="U16" s="29" t="s">
        <v>21</v>
      </c>
      <c r="V16" s="29" t="s">
        <v>21</v>
      </c>
      <c r="W16" s="148" t="s">
        <v>28</v>
      </c>
      <c r="X16" s="42" t="s">
        <v>34</v>
      </c>
      <c r="Y16" s="42" t="s">
        <v>21</v>
      </c>
      <c r="Z16" s="42" t="s">
        <v>28</v>
      </c>
      <c r="AA16" s="42" t="s">
        <v>34</v>
      </c>
      <c r="AB16" s="42" t="s">
        <v>21</v>
      </c>
      <c r="AC16" s="42" t="s">
        <v>24</v>
      </c>
      <c r="AD16" s="42" t="s">
        <v>34</v>
      </c>
      <c r="AE16" s="42" t="s">
        <v>21</v>
      </c>
      <c r="AF16" s="42" t="s">
        <v>42</v>
      </c>
      <c r="AG16" s="42" t="s">
        <v>41</v>
      </c>
      <c r="AH16" s="148" t="s">
        <v>35</v>
      </c>
      <c r="AI16" s="99">
        <f t="shared" si="2"/>
        <v>9</v>
      </c>
      <c r="AJ16" s="100">
        <f t="shared" si="3"/>
        <v>2</v>
      </c>
      <c r="AK16" s="101">
        <f t="shared" si="4"/>
        <v>6</v>
      </c>
      <c r="AL16" s="104" t="s">
        <v>51</v>
      </c>
      <c r="AM16" s="103"/>
      <c r="AN16" s="55">
        <f t="shared" si="15"/>
        <v>0</v>
      </c>
      <c r="AO16" s="55">
        <f t="shared" si="16"/>
        <v>9</v>
      </c>
      <c r="AP16" s="55">
        <f t="shared" si="17"/>
        <v>3</v>
      </c>
      <c r="AQ16" s="55">
        <f t="shared" si="18"/>
        <v>3</v>
      </c>
      <c r="AR16">
        <f t="shared" si="19"/>
        <v>2</v>
      </c>
      <c r="AS16" s="55">
        <f t="shared" si="24"/>
        <v>1</v>
      </c>
      <c r="AT16" s="55">
        <f t="shared" si="20"/>
        <v>3</v>
      </c>
      <c r="AU16" s="55">
        <f t="shared" si="21"/>
        <v>3</v>
      </c>
      <c r="AV16" s="55">
        <f t="shared" si="22"/>
        <v>1</v>
      </c>
      <c r="AW16" s="55">
        <f t="shared" si="23"/>
        <v>0</v>
      </c>
    </row>
    <row r="17" spans="1:49" ht="16" customHeight="1">
      <c r="A17" s="19" t="s">
        <v>46</v>
      </c>
      <c r="B17" s="34" t="s">
        <v>32</v>
      </c>
      <c r="C17" s="32" t="s">
        <v>54</v>
      </c>
      <c r="D17" s="42" t="s">
        <v>40</v>
      </c>
      <c r="E17" s="42" t="s">
        <v>24</v>
      </c>
      <c r="F17" s="42" t="s">
        <v>34</v>
      </c>
      <c r="G17" s="42" t="s">
        <v>21</v>
      </c>
      <c r="H17" s="42" t="s">
        <v>42</v>
      </c>
      <c r="I17" s="29" t="s">
        <v>21</v>
      </c>
      <c r="J17" s="42" t="s">
        <v>40</v>
      </c>
      <c r="K17" s="42" t="s">
        <v>42</v>
      </c>
      <c r="L17" s="42" t="s">
        <v>21</v>
      </c>
      <c r="M17" s="42" t="s">
        <v>40</v>
      </c>
      <c r="N17" s="42" t="s">
        <v>21</v>
      </c>
      <c r="O17" s="42" t="s">
        <v>36</v>
      </c>
      <c r="P17" s="42" t="s">
        <v>24</v>
      </c>
      <c r="Q17" s="42" t="s">
        <v>34</v>
      </c>
      <c r="R17" s="42" t="s">
        <v>21</v>
      </c>
      <c r="S17" s="42" t="s">
        <v>41</v>
      </c>
      <c r="T17" s="42" t="s">
        <v>21</v>
      </c>
      <c r="U17" s="42" t="s">
        <v>42</v>
      </c>
      <c r="V17" s="42" t="s">
        <v>28</v>
      </c>
      <c r="W17" s="148" t="s">
        <v>34</v>
      </c>
      <c r="X17" s="29" t="s">
        <v>21</v>
      </c>
      <c r="Y17" s="42" t="s">
        <v>36</v>
      </c>
      <c r="Z17" s="42" t="s">
        <v>36</v>
      </c>
      <c r="AA17" s="42" t="s">
        <v>28</v>
      </c>
      <c r="AB17" s="42" t="s">
        <v>34</v>
      </c>
      <c r="AC17" s="42" t="s">
        <v>21</v>
      </c>
      <c r="AD17" s="42" t="s">
        <v>41</v>
      </c>
      <c r="AE17" s="42" t="s">
        <v>24</v>
      </c>
      <c r="AF17" s="42" t="s">
        <v>34</v>
      </c>
      <c r="AG17" s="42" t="s">
        <v>21</v>
      </c>
      <c r="AH17" s="148" t="s">
        <v>36</v>
      </c>
      <c r="AI17" s="99">
        <f t="shared" si="2"/>
        <v>9</v>
      </c>
      <c r="AJ17" s="100">
        <f t="shared" si="3"/>
        <v>0</v>
      </c>
      <c r="AK17" s="101">
        <f t="shared" si="4"/>
        <v>5</v>
      </c>
      <c r="AL17" s="104" t="s">
        <v>48</v>
      </c>
      <c r="AM17" s="103"/>
      <c r="AN17" s="55">
        <f t="shared" si="15"/>
        <v>0</v>
      </c>
      <c r="AO17" s="55">
        <f t="shared" si="16"/>
        <v>9</v>
      </c>
      <c r="AP17" s="55">
        <f t="shared" si="17"/>
        <v>3</v>
      </c>
      <c r="AQ17" s="55">
        <f t="shared" si="18"/>
        <v>2</v>
      </c>
      <c r="AR17">
        <f t="shared" si="19"/>
        <v>0</v>
      </c>
      <c r="AS17" s="55">
        <f t="shared" si="24"/>
        <v>3</v>
      </c>
      <c r="AT17" s="55">
        <f t="shared" si="20"/>
        <v>3</v>
      </c>
      <c r="AU17" s="55">
        <f t="shared" si="21"/>
        <v>2</v>
      </c>
      <c r="AV17" s="55">
        <f t="shared" si="22"/>
        <v>4</v>
      </c>
      <c r="AW17" s="55">
        <f t="shared" si="23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42" t="s">
        <v>41</v>
      </c>
      <c r="E18" s="42" t="s">
        <v>21</v>
      </c>
      <c r="F18" s="42" t="s">
        <v>28</v>
      </c>
      <c r="G18" s="42" t="s">
        <v>34</v>
      </c>
      <c r="H18" s="42" t="s">
        <v>21</v>
      </c>
      <c r="I18" s="42" t="s">
        <v>40</v>
      </c>
      <c r="J18" s="42" t="s">
        <v>28</v>
      </c>
      <c r="K18" s="42" t="s">
        <v>34</v>
      </c>
      <c r="L18" s="42" t="s">
        <v>21</v>
      </c>
      <c r="M18" s="42" t="s">
        <v>36</v>
      </c>
      <c r="N18" s="42" t="s">
        <v>41</v>
      </c>
      <c r="O18" s="29" t="s">
        <v>35</v>
      </c>
      <c r="P18" s="29" t="s">
        <v>35</v>
      </c>
      <c r="Q18" s="42" t="s">
        <v>24</v>
      </c>
      <c r="R18" s="42" t="s">
        <v>34</v>
      </c>
      <c r="S18" s="42" t="s">
        <v>21</v>
      </c>
      <c r="T18" s="42" t="s">
        <v>36</v>
      </c>
      <c r="U18" s="42" t="s">
        <v>41</v>
      </c>
      <c r="V18" s="42" t="s">
        <v>21</v>
      </c>
      <c r="W18" s="148" t="s">
        <v>42</v>
      </c>
      <c r="X18" s="42" t="s">
        <v>28</v>
      </c>
      <c r="Y18" s="42" t="s">
        <v>34</v>
      </c>
      <c r="Z18" s="29" t="s">
        <v>21</v>
      </c>
      <c r="AA18" s="29" t="s">
        <v>21</v>
      </c>
      <c r="AB18" s="42" t="s">
        <v>24</v>
      </c>
      <c r="AC18" s="42" t="s">
        <v>34</v>
      </c>
      <c r="AD18" s="42" t="s">
        <v>21</v>
      </c>
      <c r="AE18" s="42" t="s">
        <v>40</v>
      </c>
      <c r="AF18" s="42" t="s">
        <v>28</v>
      </c>
      <c r="AG18" s="42" t="s">
        <v>34</v>
      </c>
      <c r="AH18" s="149" t="s">
        <v>21</v>
      </c>
      <c r="AI18" s="99">
        <f t="shared" si="2"/>
        <v>9</v>
      </c>
      <c r="AJ18" s="100">
        <f t="shared" si="3"/>
        <v>2</v>
      </c>
      <c r="AK18" s="101">
        <f t="shared" si="4"/>
        <v>6</v>
      </c>
      <c r="AL18" s="104" t="s">
        <v>48</v>
      </c>
      <c r="AM18" s="98"/>
      <c r="AN18" s="55">
        <f t="shared" si="15"/>
        <v>0</v>
      </c>
      <c r="AO18" s="55">
        <f t="shared" si="16"/>
        <v>9</v>
      </c>
      <c r="AP18" s="55">
        <f t="shared" si="17"/>
        <v>2</v>
      </c>
      <c r="AQ18" s="55">
        <f t="shared" si="18"/>
        <v>4</v>
      </c>
      <c r="AR18">
        <f t="shared" si="19"/>
        <v>2</v>
      </c>
      <c r="AS18" s="55">
        <f t="shared" si="24"/>
        <v>2</v>
      </c>
      <c r="AT18" s="55">
        <f t="shared" si="20"/>
        <v>1</v>
      </c>
      <c r="AU18" s="55">
        <f t="shared" si="21"/>
        <v>3</v>
      </c>
      <c r="AV18" s="55">
        <f t="shared" si="22"/>
        <v>2</v>
      </c>
      <c r="AW18" s="55">
        <f t="shared" si="23"/>
        <v>0</v>
      </c>
    </row>
    <row r="19" spans="1:49" ht="16" customHeight="1">
      <c r="A19" s="36" t="s">
        <v>46</v>
      </c>
      <c r="B19" s="37" t="s">
        <v>32</v>
      </c>
      <c r="C19" s="39" t="s">
        <v>196</v>
      </c>
      <c r="D19" s="124" t="s">
        <v>34</v>
      </c>
      <c r="E19" s="124" t="s">
        <v>21</v>
      </c>
      <c r="F19" s="29" t="s">
        <v>35</v>
      </c>
      <c r="G19" s="42" t="s">
        <v>41</v>
      </c>
      <c r="H19" s="42" t="s">
        <v>41</v>
      </c>
      <c r="I19" s="42" t="s">
        <v>21</v>
      </c>
      <c r="J19" s="42" t="s">
        <v>21</v>
      </c>
      <c r="K19" s="42" t="s">
        <v>36</v>
      </c>
      <c r="L19" s="42" t="s">
        <v>28</v>
      </c>
      <c r="M19" s="42" t="s">
        <v>34</v>
      </c>
      <c r="N19" s="42" t="s">
        <v>21</v>
      </c>
      <c r="O19" s="42" t="s">
        <v>40</v>
      </c>
      <c r="P19" s="42" t="s">
        <v>28</v>
      </c>
      <c r="Q19" s="42" t="s">
        <v>34</v>
      </c>
      <c r="R19" s="42" t="s">
        <v>21</v>
      </c>
      <c r="S19" s="42" t="s">
        <v>40</v>
      </c>
      <c r="T19" s="42" t="s">
        <v>41</v>
      </c>
      <c r="U19" s="42" t="s">
        <v>24</v>
      </c>
      <c r="V19" s="42" t="s">
        <v>34</v>
      </c>
      <c r="W19" s="149" t="s">
        <v>21</v>
      </c>
      <c r="X19" s="29" t="s">
        <v>35</v>
      </c>
      <c r="Y19" s="42" t="s">
        <v>42</v>
      </c>
      <c r="Z19" s="42" t="s">
        <v>21</v>
      </c>
      <c r="AA19" s="42" t="s">
        <v>41</v>
      </c>
      <c r="AB19" s="42" t="s">
        <v>28</v>
      </c>
      <c r="AC19" s="42" t="s">
        <v>34</v>
      </c>
      <c r="AD19" s="42" t="s">
        <v>21</v>
      </c>
      <c r="AE19" s="42" t="s">
        <v>36</v>
      </c>
      <c r="AF19" s="42" t="s">
        <v>21</v>
      </c>
      <c r="AG19" s="42" t="s">
        <v>24</v>
      </c>
      <c r="AH19" s="148" t="s">
        <v>34</v>
      </c>
      <c r="AI19" s="99">
        <f t="shared" si="2"/>
        <v>9</v>
      </c>
      <c r="AJ19" s="100">
        <f t="shared" si="3"/>
        <v>2</v>
      </c>
      <c r="AK19" s="101">
        <f t="shared" si="4"/>
        <v>5</v>
      </c>
      <c r="AL19" s="104" t="s">
        <v>48</v>
      </c>
      <c r="AN19" s="55">
        <f t="shared" si="15"/>
        <v>0</v>
      </c>
      <c r="AO19" s="55">
        <f t="shared" si="16"/>
        <v>9</v>
      </c>
      <c r="AP19" s="55">
        <f t="shared" si="17"/>
        <v>2</v>
      </c>
      <c r="AQ19" s="55">
        <f t="shared" si="18"/>
        <v>3</v>
      </c>
      <c r="AR19">
        <f t="shared" si="19"/>
        <v>2</v>
      </c>
      <c r="AS19" s="55">
        <f t="shared" si="24"/>
        <v>2</v>
      </c>
      <c r="AT19" s="55">
        <f t="shared" si="20"/>
        <v>1</v>
      </c>
      <c r="AU19" s="55">
        <f t="shared" si="21"/>
        <v>4</v>
      </c>
      <c r="AV19" s="55">
        <f t="shared" si="22"/>
        <v>2</v>
      </c>
      <c r="AW19" s="55">
        <f t="shared" si="23"/>
        <v>0</v>
      </c>
    </row>
    <row r="20" spans="1:49" ht="16" customHeight="1">
      <c r="A20" s="36" t="s">
        <v>46</v>
      </c>
      <c r="B20" s="37" t="s">
        <v>32</v>
      </c>
      <c r="C20" s="39" t="s">
        <v>197</v>
      </c>
      <c r="D20" s="42" t="s">
        <v>28</v>
      </c>
      <c r="E20" s="42" t="s">
        <v>34</v>
      </c>
      <c r="F20" s="42" t="s">
        <v>21</v>
      </c>
      <c r="G20" s="42" t="s">
        <v>42</v>
      </c>
      <c r="H20" s="42" t="s">
        <v>21</v>
      </c>
      <c r="I20" s="42" t="s">
        <v>41</v>
      </c>
      <c r="J20" s="42" t="s">
        <v>41</v>
      </c>
      <c r="K20" s="42" t="s">
        <v>28</v>
      </c>
      <c r="L20" s="42" t="s">
        <v>34</v>
      </c>
      <c r="M20" s="42" t="s">
        <v>21</v>
      </c>
      <c r="N20" s="42" t="s">
        <v>36</v>
      </c>
      <c r="O20" s="42" t="s">
        <v>42</v>
      </c>
      <c r="P20" s="42" t="s">
        <v>21</v>
      </c>
      <c r="Q20" s="42" t="s">
        <v>36</v>
      </c>
      <c r="R20" s="42" t="s">
        <v>40</v>
      </c>
      <c r="S20" s="42" t="s">
        <v>24</v>
      </c>
      <c r="T20" s="42" t="s">
        <v>34</v>
      </c>
      <c r="U20" s="42" t="s">
        <v>21</v>
      </c>
      <c r="V20" s="42" t="s">
        <v>24</v>
      </c>
      <c r="W20" s="148" t="s">
        <v>34</v>
      </c>
      <c r="X20" s="42" t="s">
        <v>21</v>
      </c>
      <c r="Y20" s="42" t="s">
        <v>41</v>
      </c>
      <c r="Z20" s="42" t="s">
        <v>40</v>
      </c>
      <c r="AA20" s="42" t="s">
        <v>36</v>
      </c>
      <c r="AB20" s="42" t="s">
        <v>21</v>
      </c>
      <c r="AC20" s="42" t="s">
        <v>28</v>
      </c>
      <c r="AD20" s="42" t="s">
        <v>34</v>
      </c>
      <c r="AE20" s="42" t="s">
        <v>21</v>
      </c>
      <c r="AF20" s="42" t="s">
        <v>41</v>
      </c>
      <c r="AG20" s="42" t="s">
        <v>21</v>
      </c>
      <c r="AH20" s="148" t="s">
        <v>35</v>
      </c>
      <c r="AI20" s="99">
        <f t="shared" si="2"/>
        <v>9</v>
      </c>
      <c r="AJ20" s="100">
        <f t="shared" si="3"/>
        <v>1</v>
      </c>
      <c r="AK20" s="101">
        <f t="shared" si="4"/>
        <v>5</v>
      </c>
      <c r="AL20" s="104" t="s">
        <v>48</v>
      </c>
      <c r="AM20" s="98"/>
      <c r="AN20" s="55">
        <f t="shared" si="15"/>
        <v>0</v>
      </c>
      <c r="AO20" s="55">
        <f t="shared" si="16"/>
        <v>9</v>
      </c>
      <c r="AP20" s="55">
        <f t="shared" si="17"/>
        <v>2</v>
      </c>
      <c r="AQ20" s="55">
        <f t="shared" si="18"/>
        <v>3</v>
      </c>
      <c r="AR20">
        <f t="shared" si="19"/>
        <v>1</v>
      </c>
      <c r="AS20" s="55">
        <f t="shared" si="24"/>
        <v>2</v>
      </c>
      <c r="AT20" s="55">
        <f t="shared" si="20"/>
        <v>2</v>
      </c>
      <c r="AU20" s="55">
        <f t="shared" si="21"/>
        <v>4</v>
      </c>
      <c r="AV20" s="55">
        <f t="shared" si="22"/>
        <v>3</v>
      </c>
      <c r="AW20" s="55">
        <f t="shared" si="23"/>
        <v>0</v>
      </c>
    </row>
    <row r="21" spans="1:49" ht="16" customHeight="1">
      <c r="A21" s="36" t="s">
        <v>46</v>
      </c>
      <c r="B21" s="37" t="s">
        <v>32</v>
      </c>
      <c r="C21" s="39" t="s">
        <v>222</v>
      </c>
      <c r="D21" s="42" t="s">
        <v>21</v>
      </c>
      <c r="E21" s="42" t="s">
        <v>40</v>
      </c>
      <c r="F21" s="42" t="s">
        <v>40</v>
      </c>
      <c r="G21" s="42" t="s">
        <v>21</v>
      </c>
      <c r="H21" s="42" t="s">
        <v>40</v>
      </c>
      <c r="I21" s="42" t="s">
        <v>24</v>
      </c>
      <c r="J21" s="42" t="s">
        <v>34</v>
      </c>
      <c r="K21" s="42" t="s">
        <v>21</v>
      </c>
      <c r="L21" s="42" t="s">
        <v>21</v>
      </c>
      <c r="M21" s="42" t="s">
        <v>42</v>
      </c>
      <c r="N21" s="42" t="s">
        <v>40</v>
      </c>
      <c r="O21" s="42" t="s">
        <v>24</v>
      </c>
      <c r="P21" s="42" t="s">
        <v>34</v>
      </c>
      <c r="Q21" s="42" t="s">
        <v>21</v>
      </c>
      <c r="R21" s="42" t="s">
        <v>42</v>
      </c>
      <c r="S21" s="42" t="s">
        <v>42</v>
      </c>
      <c r="T21" s="42" t="s">
        <v>21</v>
      </c>
      <c r="U21" s="42" t="s">
        <v>40</v>
      </c>
      <c r="V21" s="42" t="s">
        <v>40</v>
      </c>
      <c r="W21" s="148" t="s">
        <v>24</v>
      </c>
      <c r="X21" s="42" t="s">
        <v>34</v>
      </c>
      <c r="Y21" s="29" t="s">
        <v>21</v>
      </c>
      <c r="Z21" s="29" t="s">
        <v>21</v>
      </c>
      <c r="AA21" s="42" t="s">
        <v>42</v>
      </c>
      <c r="AB21" s="42" t="s">
        <v>42</v>
      </c>
      <c r="AC21" s="42" t="s">
        <v>40</v>
      </c>
      <c r="AD21" s="42" t="s">
        <v>40</v>
      </c>
      <c r="AE21" s="42" t="s">
        <v>21</v>
      </c>
      <c r="AF21" s="42" t="s">
        <v>40</v>
      </c>
      <c r="AG21" s="42" t="s">
        <v>40</v>
      </c>
      <c r="AH21" s="148" t="s">
        <v>42</v>
      </c>
      <c r="AI21" s="99">
        <f t="shared" si="2"/>
        <v>9</v>
      </c>
      <c r="AJ21" s="100">
        <f t="shared" si="3"/>
        <v>0</v>
      </c>
      <c r="AK21" s="101">
        <f t="shared" si="4"/>
        <v>3</v>
      </c>
      <c r="AL21" s="104" t="s">
        <v>223</v>
      </c>
      <c r="AM21" s="98"/>
      <c r="AN21" s="55">
        <f t="shared" si="15"/>
        <v>0</v>
      </c>
      <c r="AO21" s="55">
        <f t="shared" si="16"/>
        <v>9</v>
      </c>
      <c r="AP21" s="55">
        <f t="shared" si="17"/>
        <v>3</v>
      </c>
      <c r="AQ21" s="55">
        <f t="shared" si="18"/>
        <v>0</v>
      </c>
      <c r="AR21">
        <f t="shared" si="19"/>
        <v>0</v>
      </c>
      <c r="AS21" s="55">
        <f t="shared" si="24"/>
        <v>10</v>
      </c>
      <c r="AT21" s="55">
        <f t="shared" si="20"/>
        <v>6</v>
      </c>
      <c r="AU21" s="55">
        <f t="shared" si="21"/>
        <v>0</v>
      </c>
      <c r="AV21" s="55">
        <f t="shared" si="22"/>
        <v>0</v>
      </c>
      <c r="AW21" s="55">
        <f t="shared" si="23"/>
        <v>0</v>
      </c>
    </row>
    <row r="22" spans="1:49" ht="16" customHeight="1">
      <c r="A22" s="36" t="s">
        <v>46</v>
      </c>
      <c r="B22" s="40" t="s">
        <v>44</v>
      </c>
      <c r="C22" s="39" t="s">
        <v>236</v>
      </c>
      <c r="D22" s="42" t="s">
        <v>21</v>
      </c>
      <c r="E22" s="41" t="s">
        <v>36</v>
      </c>
      <c r="F22" s="42" t="s">
        <v>36</v>
      </c>
      <c r="G22" s="42" t="s">
        <v>36</v>
      </c>
      <c r="H22" s="42" t="s">
        <v>21</v>
      </c>
      <c r="I22" s="42" t="s">
        <v>36</v>
      </c>
      <c r="J22" s="42" t="s">
        <v>36</v>
      </c>
      <c r="K22" s="41" t="s">
        <v>36</v>
      </c>
      <c r="L22" s="42" t="s">
        <v>21</v>
      </c>
      <c r="M22" s="153" t="s">
        <v>36</v>
      </c>
      <c r="N22" s="42" t="s">
        <v>36</v>
      </c>
      <c r="O22" s="41" t="s">
        <v>36</v>
      </c>
      <c r="P22" s="42" t="s">
        <v>21</v>
      </c>
      <c r="Q22" s="42" t="s">
        <v>36</v>
      </c>
      <c r="R22" s="42" t="s">
        <v>36</v>
      </c>
      <c r="S22" s="41" t="s">
        <v>36</v>
      </c>
      <c r="T22" s="42" t="s">
        <v>21</v>
      </c>
      <c r="U22" s="42" t="s">
        <v>36</v>
      </c>
      <c r="V22" s="42" t="s">
        <v>21</v>
      </c>
      <c r="W22" s="153" t="s">
        <v>36</v>
      </c>
      <c r="X22" s="42" t="s">
        <v>36</v>
      </c>
      <c r="Y22" s="41" t="s">
        <v>36</v>
      </c>
      <c r="Z22" s="42" t="s">
        <v>21</v>
      </c>
      <c r="AA22" s="42" t="s">
        <v>36</v>
      </c>
      <c r="AB22" s="41" t="s">
        <v>36</v>
      </c>
      <c r="AC22" s="42" t="s">
        <v>36</v>
      </c>
      <c r="AD22" s="42" t="s">
        <v>21</v>
      </c>
      <c r="AE22" s="41" t="s">
        <v>36</v>
      </c>
      <c r="AF22" s="42" t="s">
        <v>36</v>
      </c>
      <c r="AG22" s="42" t="s">
        <v>36</v>
      </c>
      <c r="AH22" s="148" t="s">
        <v>21</v>
      </c>
      <c r="AI22" s="99">
        <f t="shared" si="2"/>
        <v>9</v>
      </c>
      <c r="AJ22" s="100"/>
      <c r="AK22" s="101"/>
      <c r="AL22" s="104" t="s">
        <v>223</v>
      </c>
      <c r="AM22" s="98"/>
      <c r="AN22" s="55">
        <f t="shared" si="15"/>
        <v>0</v>
      </c>
      <c r="AO22" s="55">
        <f t="shared" si="16"/>
        <v>9</v>
      </c>
      <c r="AP22" s="55">
        <f t="shared" si="17"/>
        <v>0</v>
      </c>
      <c r="AQ22" s="55">
        <f t="shared" si="18"/>
        <v>0</v>
      </c>
      <c r="AR22">
        <f t="shared" si="19"/>
        <v>0</v>
      </c>
      <c r="AS22" s="55">
        <f t="shared" si="24"/>
        <v>0</v>
      </c>
      <c r="AT22" s="55">
        <f t="shared" si="20"/>
        <v>0</v>
      </c>
      <c r="AU22" s="55">
        <f t="shared" si="21"/>
        <v>0</v>
      </c>
      <c r="AV22" s="55">
        <f t="shared" si="22"/>
        <v>22</v>
      </c>
      <c r="AW22" s="55">
        <f t="shared" si="23"/>
        <v>0</v>
      </c>
    </row>
    <row r="23" spans="1:49" ht="16" customHeight="1">
      <c r="A23" s="36"/>
      <c r="B23" s="37"/>
      <c r="C23" s="39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148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148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 t="s">
        <v>31</v>
      </c>
      <c r="B24" s="37" t="s">
        <v>210</v>
      </c>
      <c r="C24" s="39" t="s">
        <v>78</v>
      </c>
      <c r="D24" s="124" t="s">
        <v>34</v>
      </c>
      <c r="E24" s="42"/>
      <c r="F24" s="42"/>
      <c r="G24" s="42"/>
      <c r="H24" s="42"/>
      <c r="I24" s="42"/>
      <c r="J24" s="42"/>
      <c r="K24" s="42"/>
      <c r="L24" s="42"/>
      <c r="M24" s="131"/>
      <c r="N24" s="42" t="s">
        <v>24</v>
      </c>
      <c r="O24" s="42" t="s">
        <v>34</v>
      </c>
      <c r="P24" s="42"/>
      <c r="Q24" s="42"/>
      <c r="R24" s="42"/>
      <c r="S24" s="42"/>
      <c r="T24" s="42" t="s">
        <v>24</v>
      </c>
      <c r="U24" s="42" t="s">
        <v>34</v>
      </c>
      <c r="V24" s="42"/>
      <c r="W24" s="156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148" t="s">
        <v>24</v>
      </c>
      <c r="AI24" s="99">
        <f>SUM(AO24)</f>
        <v>0</v>
      </c>
      <c r="AJ24" s="100">
        <f t="shared" ref="AJ24:AJ26" si="25">COUNTIF(D24:AH24,"有")</f>
        <v>0</v>
      </c>
      <c r="AK24" s="101">
        <f>SUM(AP24:AQ24)</f>
        <v>3</v>
      </c>
      <c r="AL24" s="104" t="s">
        <v>38</v>
      </c>
      <c r="AM24" s="98"/>
      <c r="AN24" s="55"/>
      <c r="AO24" s="55">
        <f t="shared" ref="AO24:AO30" si="26">COUNTIF(D24:AH24,"ヤ")</f>
        <v>0</v>
      </c>
      <c r="AP24" s="55">
        <f t="shared" ref="AP24:AP30" si="27">COUNTIF(D24:AH24,"2－")</f>
        <v>3</v>
      </c>
      <c r="AQ24" s="55">
        <f t="shared" ref="AQ24:AQ30" si="28">COUNTIF(D24:AH24,"3－")</f>
        <v>0</v>
      </c>
      <c r="AR24">
        <f t="shared" ref="AR24:AR30" si="29">COUNTIF(E24:AI24,"有")</f>
        <v>0</v>
      </c>
      <c r="AS24" s="55">
        <f>COUNTIF(D24:AL24,"2早")</f>
        <v>0</v>
      </c>
      <c r="AT24" s="55">
        <f>COUNTIF(B24:AL24,"2オ")</f>
        <v>0</v>
      </c>
      <c r="AU24" s="55">
        <f>COUNTIF(D24:AM24,"3早")</f>
        <v>0</v>
      </c>
      <c r="AV24" s="55">
        <f>COUNTIF(D24:AN24,"3オ")</f>
        <v>0</v>
      </c>
      <c r="AW24" s="55">
        <f>COUNTIF(F24:AP24,"10:00")</f>
        <v>0</v>
      </c>
    </row>
    <row r="25" spans="1:49" ht="16" customHeight="1">
      <c r="A25" s="36"/>
      <c r="B25" s="37"/>
      <c r="C25" s="3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148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148"/>
      <c r="AI25" s="99">
        <f>SUM(AO25)</f>
        <v>0</v>
      </c>
      <c r="AJ25" s="100">
        <f t="shared" si="25"/>
        <v>0</v>
      </c>
      <c r="AK25" s="101">
        <f>SUM(AP25:AQ25)</f>
        <v>0</v>
      </c>
      <c r="AL25" s="104"/>
      <c r="AM25" s="98"/>
      <c r="AN25" s="55">
        <f>COUNTIF(D25:AH25,"日")</f>
        <v>0</v>
      </c>
      <c r="AO25" s="55">
        <f t="shared" si="26"/>
        <v>0</v>
      </c>
      <c r="AP25" s="55">
        <f t="shared" si="27"/>
        <v>0</v>
      </c>
      <c r="AQ25" s="55">
        <f t="shared" si="28"/>
        <v>0</v>
      </c>
      <c r="AR25">
        <f t="shared" si="29"/>
        <v>0</v>
      </c>
      <c r="AS25" s="55">
        <f>COUNTIF(D25:AL25,"2早")</f>
        <v>0</v>
      </c>
      <c r="AT25" s="55">
        <f>COUNTIF(B25:AL25,"2オ")</f>
        <v>0</v>
      </c>
      <c r="AU25" s="55">
        <f>COUNTIF(D25:AM25,"3早")</f>
        <v>0</v>
      </c>
      <c r="AV25" s="55">
        <f>COUNTIF(D25:AN25,"3オ")</f>
        <v>0</v>
      </c>
      <c r="AW25" s="55">
        <f>COUNTIF(F25:AP25,"10:00")</f>
        <v>0</v>
      </c>
    </row>
    <row r="26" spans="1:49" ht="16" customHeight="1">
      <c r="A26" s="19" t="s">
        <v>31</v>
      </c>
      <c r="B26" s="20" t="s">
        <v>32</v>
      </c>
      <c r="C26" s="21" t="s">
        <v>195</v>
      </c>
      <c r="D26" s="44" t="s">
        <v>211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148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148"/>
      <c r="AI26" s="99">
        <f>SUM(AO28)</f>
        <v>0</v>
      </c>
      <c r="AJ26" s="100">
        <f t="shared" si="25"/>
        <v>0</v>
      </c>
      <c r="AK26" s="101">
        <f>SUM(AP28:AQ28)</f>
        <v>0</v>
      </c>
      <c r="AL26" s="105" t="s">
        <v>38</v>
      </c>
      <c r="AM26" s="98"/>
      <c r="AN26" s="55"/>
      <c r="AO26" s="55">
        <f t="shared" si="26"/>
        <v>0</v>
      </c>
      <c r="AP26" s="55">
        <f t="shared" si="27"/>
        <v>0</v>
      </c>
      <c r="AQ26" s="55">
        <f t="shared" si="28"/>
        <v>0</v>
      </c>
      <c r="AR26">
        <f t="shared" si="29"/>
        <v>0</v>
      </c>
    </row>
    <row r="27" spans="1:49" ht="16" customHeight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64"/>
      <c r="K27" s="65"/>
      <c r="L27" s="66"/>
      <c r="M27" s="46"/>
      <c r="N27" s="46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67"/>
      <c r="AC27" s="46"/>
      <c r="AD27" s="67"/>
      <c r="AE27" s="89"/>
      <c r="AF27" s="46"/>
      <c r="AG27" s="106"/>
      <c r="AH27" s="107"/>
      <c r="AI27" s="108"/>
      <c r="AJ27" s="109"/>
      <c r="AK27" s="110"/>
      <c r="AL27" s="111"/>
      <c r="AM27" s="98"/>
      <c r="AN27" s="55">
        <f>COUNTIF(D26:AH26,"日")</f>
        <v>0</v>
      </c>
      <c r="AO27" s="55">
        <f t="shared" si="26"/>
        <v>0</v>
      </c>
      <c r="AP27" s="55">
        <f t="shared" si="27"/>
        <v>0</v>
      </c>
      <c r="AQ27" s="55">
        <f t="shared" si="28"/>
        <v>0</v>
      </c>
      <c r="AR27">
        <f t="shared" si="29"/>
        <v>0</v>
      </c>
    </row>
    <row r="28" spans="1:49" ht="14">
      <c r="A28" s="1259" t="s">
        <v>63</v>
      </c>
      <c r="B28" s="1259"/>
      <c r="C28" s="49"/>
      <c r="D28" s="1292"/>
      <c r="E28" s="1290"/>
      <c r="F28" s="1290"/>
      <c r="G28" s="1311"/>
      <c r="H28" s="1344" t="s">
        <v>68</v>
      </c>
      <c r="I28" s="1290"/>
      <c r="J28" s="1290"/>
      <c r="K28" s="1290"/>
      <c r="L28" s="1290"/>
      <c r="M28" s="1290"/>
      <c r="N28" s="1311"/>
      <c r="O28" s="1290"/>
      <c r="P28" s="1290" t="s">
        <v>67</v>
      </c>
      <c r="Q28" s="1311"/>
      <c r="R28" s="1290"/>
      <c r="S28" s="1290"/>
      <c r="T28" s="1290"/>
      <c r="U28" s="1290"/>
      <c r="V28" s="1290"/>
      <c r="W28" s="1290"/>
      <c r="X28" s="1290"/>
      <c r="Y28" s="1290" t="s">
        <v>172</v>
      </c>
      <c r="Z28" s="1290"/>
      <c r="AA28" s="1290"/>
      <c r="AB28" s="1290"/>
      <c r="AC28" s="1349"/>
      <c r="AD28" s="1290"/>
      <c r="AE28" s="1290"/>
      <c r="AF28" s="1311"/>
      <c r="AG28" s="1312"/>
      <c r="AH28" s="1286"/>
      <c r="AI28" s="1333"/>
      <c r="AJ28" s="1334"/>
      <c r="AK28" s="1334"/>
      <c r="AL28" s="1335"/>
      <c r="AO28" s="55">
        <f t="shared" si="26"/>
        <v>0</v>
      </c>
      <c r="AP28" s="55">
        <f t="shared" si="27"/>
        <v>0</v>
      </c>
      <c r="AQ28" s="55">
        <f t="shared" si="28"/>
        <v>0</v>
      </c>
      <c r="AR28">
        <f t="shared" si="29"/>
        <v>0</v>
      </c>
    </row>
    <row r="29" spans="1:49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0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287"/>
      <c r="AI29" s="1336"/>
      <c r="AJ29" s="1337"/>
      <c r="AK29" s="1337"/>
      <c r="AL29" s="1338"/>
      <c r="AO29" s="55">
        <f t="shared" si="26"/>
        <v>0</v>
      </c>
      <c r="AP29" s="55">
        <f t="shared" si="27"/>
        <v>0</v>
      </c>
      <c r="AQ29" s="55">
        <f t="shared" si="28"/>
        <v>0</v>
      </c>
      <c r="AR29">
        <f t="shared" si="29"/>
        <v>0</v>
      </c>
    </row>
    <row r="30" spans="1:49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  <c r="AO30" s="55">
        <f t="shared" si="26"/>
        <v>0</v>
      </c>
      <c r="AP30" s="55">
        <f t="shared" si="27"/>
        <v>0</v>
      </c>
      <c r="AQ30" s="55">
        <f t="shared" si="28"/>
        <v>0</v>
      </c>
      <c r="AR30">
        <f t="shared" si="29"/>
        <v>0</v>
      </c>
    </row>
    <row r="31" spans="1:49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</row>
    <row r="32" spans="1:49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287"/>
      <c r="AI32" s="1336"/>
      <c r="AJ32" s="1337"/>
      <c r="AK32" s="1337"/>
      <c r="AL32" s="1338"/>
    </row>
    <row r="33" spans="1:49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290"/>
      <c r="M33" s="1290"/>
      <c r="N33" s="1311"/>
      <c r="O33" s="1290"/>
      <c r="P33" s="1290"/>
      <c r="Q33" s="1311"/>
      <c r="R33" s="1290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4"/>
      <c r="AH33" s="1288"/>
      <c r="AI33" s="1339"/>
      <c r="AJ33" s="1340"/>
      <c r="AK33" s="1340"/>
      <c r="AL33" s="1341"/>
    </row>
    <row r="34" spans="1:49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9" ht="14">
      <c r="C35" s="54">
        <v>0.27083333333333298</v>
      </c>
      <c r="D35" s="55">
        <f t="shared" ref="D35:AH35" si="30">COUNTIF(D7:D25,"6：30")</f>
        <v>0</v>
      </c>
      <c r="E35" s="55">
        <f t="shared" si="30"/>
        <v>0</v>
      </c>
      <c r="F35" s="55">
        <f t="shared" si="30"/>
        <v>0</v>
      </c>
      <c r="G35" s="55">
        <f t="shared" si="30"/>
        <v>0</v>
      </c>
      <c r="H35" s="55">
        <f t="shared" si="30"/>
        <v>0</v>
      </c>
      <c r="I35" s="55">
        <f t="shared" si="30"/>
        <v>0</v>
      </c>
      <c r="J35" s="55">
        <f t="shared" si="30"/>
        <v>0</v>
      </c>
      <c r="K35" s="55">
        <f t="shared" si="30"/>
        <v>0</v>
      </c>
      <c r="L35" s="55">
        <f t="shared" si="30"/>
        <v>0</v>
      </c>
      <c r="M35" s="55">
        <f t="shared" si="30"/>
        <v>0</v>
      </c>
      <c r="N35" s="55">
        <f t="shared" si="30"/>
        <v>0</v>
      </c>
      <c r="O35" s="55">
        <f t="shared" si="30"/>
        <v>0</v>
      </c>
      <c r="P35" s="55">
        <f t="shared" si="30"/>
        <v>0</v>
      </c>
      <c r="Q35" s="55">
        <f t="shared" si="30"/>
        <v>0</v>
      </c>
      <c r="R35" s="55">
        <f t="shared" si="30"/>
        <v>0</v>
      </c>
      <c r="S35" s="55">
        <f t="shared" si="30"/>
        <v>0</v>
      </c>
      <c r="T35" s="55">
        <f t="shared" si="30"/>
        <v>0</v>
      </c>
      <c r="U35" s="55">
        <f t="shared" si="30"/>
        <v>0</v>
      </c>
      <c r="V35" s="55">
        <f t="shared" si="30"/>
        <v>0</v>
      </c>
      <c r="W35" s="55">
        <f t="shared" si="30"/>
        <v>0</v>
      </c>
      <c r="X35" s="55">
        <f t="shared" si="30"/>
        <v>0</v>
      </c>
      <c r="Y35" s="55">
        <f t="shared" si="30"/>
        <v>0</v>
      </c>
      <c r="Z35" s="55">
        <f t="shared" si="30"/>
        <v>0</v>
      </c>
      <c r="AA35" s="55">
        <f t="shared" si="30"/>
        <v>0</v>
      </c>
      <c r="AB35" s="55">
        <f t="shared" si="30"/>
        <v>0</v>
      </c>
      <c r="AC35" s="55">
        <f t="shared" si="30"/>
        <v>0</v>
      </c>
      <c r="AD35" s="55">
        <f t="shared" si="30"/>
        <v>0</v>
      </c>
      <c r="AE35" s="55">
        <f t="shared" si="30"/>
        <v>0</v>
      </c>
      <c r="AF35" s="55">
        <f t="shared" si="30"/>
        <v>0</v>
      </c>
      <c r="AG35" s="55">
        <f t="shared" si="30"/>
        <v>0</v>
      </c>
      <c r="AH35" s="55">
        <f t="shared" si="30"/>
        <v>0</v>
      </c>
    </row>
    <row r="36" spans="1:49" ht="14">
      <c r="C36" s="54">
        <v>0.41666666666666702</v>
      </c>
      <c r="D36" s="55">
        <f t="shared" ref="D36:AH36" si="31">COUNTIF(D8:D26,"10:00")</f>
        <v>0</v>
      </c>
      <c r="E36" s="55">
        <f t="shared" si="31"/>
        <v>0</v>
      </c>
      <c r="F36" s="55">
        <f t="shared" si="31"/>
        <v>0</v>
      </c>
      <c r="G36" s="55">
        <f t="shared" si="31"/>
        <v>0</v>
      </c>
      <c r="H36" s="55">
        <f t="shared" si="31"/>
        <v>0</v>
      </c>
      <c r="I36" s="55">
        <f t="shared" si="31"/>
        <v>0</v>
      </c>
      <c r="J36" s="55">
        <f t="shared" si="31"/>
        <v>0</v>
      </c>
      <c r="K36" s="55">
        <f t="shared" si="31"/>
        <v>0</v>
      </c>
      <c r="L36" s="55">
        <f t="shared" si="31"/>
        <v>0</v>
      </c>
      <c r="M36" s="55">
        <f t="shared" si="31"/>
        <v>0</v>
      </c>
      <c r="N36" s="55">
        <f t="shared" si="31"/>
        <v>0</v>
      </c>
      <c r="O36" s="55">
        <f t="shared" si="31"/>
        <v>0</v>
      </c>
      <c r="P36" s="55">
        <f t="shared" si="31"/>
        <v>0</v>
      </c>
      <c r="Q36" s="55">
        <f t="shared" si="31"/>
        <v>0</v>
      </c>
      <c r="R36" s="55">
        <f t="shared" si="31"/>
        <v>0</v>
      </c>
      <c r="S36" s="55">
        <f t="shared" si="31"/>
        <v>0</v>
      </c>
      <c r="T36" s="55">
        <f t="shared" si="31"/>
        <v>0</v>
      </c>
      <c r="U36" s="55">
        <f t="shared" si="31"/>
        <v>0</v>
      </c>
      <c r="V36" s="55">
        <f t="shared" si="31"/>
        <v>0</v>
      </c>
      <c r="W36" s="55">
        <f t="shared" si="31"/>
        <v>0</v>
      </c>
      <c r="X36" s="55">
        <f t="shared" si="31"/>
        <v>0</v>
      </c>
      <c r="Y36" s="55">
        <f t="shared" si="31"/>
        <v>0</v>
      </c>
      <c r="Z36" s="55">
        <f t="shared" si="31"/>
        <v>0</v>
      </c>
      <c r="AA36" s="55">
        <f t="shared" si="31"/>
        <v>0</v>
      </c>
      <c r="AB36" s="55">
        <f t="shared" si="31"/>
        <v>0</v>
      </c>
      <c r="AC36" s="55">
        <f t="shared" si="31"/>
        <v>0</v>
      </c>
      <c r="AD36" s="55">
        <f t="shared" si="31"/>
        <v>0</v>
      </c>
      <c r="AE36" s="55">
        <f t="shared" si="31"/>
        <v>0</v>
      </c>
      <c r="AF36" s="55">
        <f t="shared" si="31"/>
        <v>0</v>
      </c>
      <c r="AG36" s="55">
        <f t="shared" si="31"/>
        <v>0</v>
      </c>
      <c r="AH36" s="55">
        <f t="shared" si="31"/>
        <v>0</v>
      </c>
    </row>
    <row r="37" spans="1:49" ht="14">
      <c r="C37" t="s">
        <v>69</v>
      </c>
      <c r="D37" s="55">
        <f t="shared" ref="D37:AH37" si="32">COUNTIF(D8:D27,"2早")</f>
        <v>1</v>
      </c>
      <c r="E37" s="55">
        <f t="shared" si="32"/>
        <v>1</v>
      </c>
      <c r="F37" s="55">
        <f t="shared" si="32"/>
        <v>1</v>
      </c>
      <c r="G37" s="55">
        <f t="shared" si="32"/>
        <v>1</v>
      </c>
      <c r="H37" s="55">
        <f t="shared" si="32"/>
        <v>1</v>
      </c>
      <c r="I37" s="55">
        <f t="shared" si="32"/>
        <v>1</v>
      </c>
      <c r="J37" s="55">
        <f t="shared" si="32"/>
        <v>1</v>
      </c>
      <c r="K37" s="55">
        <f t="shared" si="32"/>
        <v>1</v>
      </c>
      <c r="L37" s="55">
        <f t="shared" si="32"/>
        <v>1</v>
      </c>
      <c r="M37" s="55">
        <f t="shared" si="32"/>
        <v>1</v>
      </c>
      <c r="N37" s="55">
        <f t="shared" si="32"/>
        <v>1</v>
      </c>
      <c r="O37" s="55">
        <f t="shared" si="32"/>
        <v>1</v>
      </c>
      <c r="P37" s="55">
        <f t="shared" si="32"/>
        <v>1</v>
      </c>
      <c r="Q37" s="55">
        <f t="shared" si="32"/>
        <v>1</v>
      </c>
      <c r="R37" s="55">
        <f t="shared" si="32"/>
        <v>1</v>
      </c>
      <c r="S37" s="55">
        <f t="shared" si="32"/>
        <v>1</v>
      </c>
      <c r="T37" s="55">
        <f t="shared" si="32"/>
        <v>1</v>
      </c>
      <c r="U37" s="55">
        <f t="shared" si="32"/>
        <v>1</v>
      </c>
      <c r="V37" s="55">
        <f t="shared" si="32"/>
        <v>1</v>
      </c>
      <c r="W37" s="55">
        <f t="shared" si="32"/>
        <v>1</v>
      </c>
      <c r="X37" s="55">
        <f t="shared" si="32"/>
        <v>1</v>
      </c>
      <c r="Y37" s="55">
        <f t="shared" si="32"/>
        <v>1</v>
      </c>
      <c r="Z37" s="55">
        <f t="shared" si="32"/>
        <v>1</v>
      </c>
      <c r="AA37" s="55">
        <f t="shared" si="32"/>
        <v>1</v>
      </c>
      <c r="AB37" s="55">
        <f t="shared" si="32"/>
        <v>1</v>
      </c>
      <c r="AC37" s="55">
        <f t="shared" si="32"/>
        <v>1</v>
      </c>
      <c r="AD37" s="55">
        <f t="shared" si="32"/>
        <v>1</v>
      </c>
      <c r="AE37" s="55">
        <f t="shared" si="32"/>
        <v>1</v>
      </c>
      <c r="AF37" s="55">
        <f t="shared" si="32"/>
        <v>1</v>
      </c>
      <c r="AG37" s="55">
        <f t="shared" si="32"/>
        <v>1</v>
      </c>
      <c r="AH37" s="55">
        <f t="shared" si="32"/>
        <v>1</v>
      </c>
    </row>
    <row r="38" spans="1:49" ht="14">
      <c r="C38" t="s">
        <v>42</v>
      </c>
      <c r="D38" s="55">
        <f t="shared" ref="D38:AH38" si="33">COUNTIF(D8:D26,"2オ")</f>
        <v>1</v>
      </c>
      <c r="E38" s="55">
        <f t="shared" si="33"/>
        <v>1</v>
      </c>
      <c r="F38" s="55">
        <f t="shared" si="33"/>
        <v>1</v>
      </c>
      <c r="G38" s="55">
        <f t="shared" si="33"/>
        <v>1</v>
      </c>
      <c r="H38" s="55">
        <f t="shared" si="33"/>
        <v>1</v>
      </c>
      <c r="I38" s="55">
        <f t="shared" si="33"/>
        <v>1</v>
      </c>
      <c r="J38" s="55">
        <f t="shared" si="33"/>
        <v>1</v>
      </c>
      <c r="K38" s="55">
        <f t="shared" si="33"/>
        <v>1</v>
      </c>
      <c r="L38" s="55">
        <f t="shared" si="33"/>
        <v>1</v>
      </c>
      <c r="M38" s="55">
        <f t="shared" si="33"/>
        <v>1</v>
      </c>
      <c r="N38" s="55">
        <f t="shared" si="33"/>
        <v>1</v>
      </c>
      <c r="O38" s="55">
        <f t="shared" si="33"/>
        <v>1</v>
      </c>
      <c r="P38" s="55">
        <f t="shared" si="33"/>
        <v>1</v>
      </c>
      <c r="Q38" s="55">
        <f t="shared" si="33"/>
        <v>1</v>
      </c>
      <c r="R38" s="55">
        <f t="shared" si="33"/>
        <v>1</v>
      </c>
      <c r="S38" s="55">
        <f t="shared" si="33"/>
        <v>1</v>
      </c>
      <c r="T38" s="55">
        <f t="shared" si="33"/>
        <v>1</v>
      </c>
      <c r="U38" s="55">
        <f t="shared" si="33"/>
        <v>1</v>
      </c>
      <c r="V38" s="55">
        <f t="shared" si="33"/>
        <v>1</v>
      </c>
      <c r="W38" s="55">
        <f t="shared" si="33"/>
        <v>1</v>
      </c>
      <c r="X38" s="55">
        <f t="shared" si="33"/>
        <v>1</v>
      </c>
      <c r="Y38" s="55">
        <f t="shared" si="33"/>
        <v>1</v>
      </c>
      <c r="Z38" s="55">
        <f t="shared" si="33"/>
        <v>1</v>
      </c>
      <c r="AA38" s="55">
        <f t="shared" si="33"/>
        <v>1</v>
      </c>
      <c r="AB38" s="55">
        <f t="shared" si="33"/>
        <v>1</v>
      </c>
      <c r="AC38" s="55">
        <f t="shared" si="33"/>
        <v>1</v>
      </c>
      <c r="AD38" s="55">
        <f t="shared" si="33"/>
        <v>1</v>
      </c>
      <c r="AE38" s="55">
        <f t="shared" si="33"/>
        <v>1</v>
      </c>
      <c r="AF38" s="55">
        <f t="shared" si="33"/>
        <v>1</v>
      </c>
      <c r="AG38" s="55">
        <f t="shared" si="33"/>
        <v>1</v>
      </c>
      <c r="AH38" s="55">
        <f t="shared" si="33"/>
        <v>1</v>
      </c>
    </row>
    <row r="39" spans="1:49" ht="14">
      <c r="A39" s="1"/>
      <c r="B39" s="1"/>
      <c r="C39" s="1" t="s">
        <v>24</v>
      </c>
      <c r="D39" s="55">
        <f t="shared" ref="D39:AH39" si="34">COUNTIF(D8:D26,"2－")</f>
        <v>1</v>
      </c>
      <c r="E39" s="55">
        <f t="shared" si="34"/>
        <v>1</v>
      </c>
      <c r="F39" s="55">
        <f t="shared" si="34"/>
        <v>1</v>
      </c>
      <c r="G39" s="55">
        <f t="shared" si="34"/>
        <v>1</v>
      </c>
      <c r="H39" s="55">
        <f t="shared" si="34"/>
        <v>1</v>
      </c>
      <c r="I39" s="55">
        <f t="shared" si="34"/>
        <v>1</v>
      </c>
      <c r="J39" s="55">
        <f t="shared" si="34"/>
        <v>1</v>
      </c>
      <c r="K39" s="55">
        <f t="shared" si="34"/>
        <v>1</v>
      </c>
      <c r="L39" s="55">
        <f t="shared" si="34"/>
        <v>1</v>
      </c>
      <c r="M39" s="55">
        <f t="shared" si="34"/>
        <v>1</v>
      </c>
      <c r="N39" s="55">
        <f t="shared" si="34"/>
        <v>1</v>
      </c>
      <c r="O39" s="55">
        <f t="shared" si="34"/>
        <v>1</v>
      </c>
      <c r="P39" s="55">
        <f t="shared" si="34"/>
        <v>1</v>
      </c>
      <c r="Q39" s="55">
        <f t="shared" si="34"/>
        <v>1</v>
      </c>
      <c r="R39" s="55">
        <f t="shared" si="34"/>
        <v>1</v>
      </c>
      <c r="S39" s="55">
        <f t="shared" si="34"/>
        <v>1</v>
      </c>
      <c r="T39" s="55">
        <f t="shared" si="34"/>
        <v>1</v>
      </c>
      <c r="U39" s="55">
        <f t="shared" si="34"/>
        <v>1</v>
      </c>
      <c r="V39" s="55">
        <f t="shared" si="34"/>
        <v>1</v>
      </c>
      <c r="W39" s="55">
        <f t="shared" si="34"/>
        <v>1</v>
      </c>
      <c r="X39" s="55">
        <f t="shared" si="34"/>
        <v>1</v>
      </c>
      <c r="Y39" s="55">
        <f t="shared" si="34"/>
        <v>1</v>
      </c>
      <c r="Z39" s="55">
        <f t="shared" si="34"/>
        <v>1</v>
      </c>
      <c r="AA39" s="55">
        <f t="shared" si="34"/>
        <v>1</v>
      </c>
      <c r="AB39" s="55">
        <f t="shared" si="34"/>
        <v>1</v>
      </c>
      <c r="AC39" s="55">
        <f t="shared" si="34"/>
        <v>1</v>
      </c>
      <c r="AD39" s="55">
        <f t="shared" si="34"/>
        <v>1</v>
      </c>
      <c r="AE39" s="55">
        <f t="shared" si="34"/>
        <v>1</v>
      </c>
      <c r="AF39" s="55">
        <f t="shared" si="34"/>
        <v>1</v>
      </c>
      <c r="AG39" s="55">
        <f t="shared" si="34"/>
        <v>1</v>
      </c>
      <c r="AH39" s="55">
        <f t="shared" si="34"/>
        <v>1</v>
      </c>
      <c r="AJ39" s="1"/>
      <c r="AK39" s="1"/>
      <c r="AL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4" outlineLevel="1">
      <c r="A40" s="1"/>
      <c r="B40" s="1"/>
      <c r="C40" s="1" t="s">
        <v>41</v>
      </c>
      <c r="D40" s="55">
        <f t="shared" ref="D40:AH40" si="35">COUNTIF(D8:D26,"3早")</f>
        <v>1</v>
      </c>
      <c r="E40" s="55">
        <f t="shared" si="35"/>
        <v>1</v>
      </c>
      <c r="F40" s="55">
        <f t="shared" si="35"/>
        <v>1</v>
      </c>
      <c r="G40" s="55">
        <f t="shared" si="35"/>
        <v>1</v>
      </c>
      <c r="H40" s="55">
        <f t="shared" si="35"/>
        <v>1</v>
      </c>
      <c r="I40" s="55">
        <f t="shared" si="35"/>
        <v>1</v>
      </c>
      <c r="J40" s="55">
        <f t="shared" si="35"/>
        <v>1</v>
      </c>
      <c r="K40" s="55">
        <f t="shared" si="35"/>
        <v>1</v>
      </c>
      <c r="L40" s="55">
        <f t="shared" si="35"/>
        <v>1</v>
      </c>
      <c r="M40" s="55">
        <f t="shared" si="35"/>
        <v>1</v>
      </c>
      <c r="N40" s="55">
        <f t="shared" si="35"/>
        <v>1</v>
      </c>
      <c r="O40" s="55">
        <f t="shared" si="35"/>
        <v>1</v>
      </c>
      <c r="P40" s="55">
        <f t="shared" si="35"/>
        <v>1</v>
      </c>
      <c r="Q40" s="55">
        <f t="shared" si="35"/>
        <v>1</v>
      </c>
      <c r="R40" s="55">
        <f t="shared" si="35"/>
        <v>1</v>
      </c>
      <c r="S40" s="55">
        <f t="shared" si="35"/>
        <v>1</v>
      </c>
      <c r="T40" s="55">
        <f t="shared" si="35"/>
        <v>1</v>
      </c>
      <c r="U40" s="55">
        <f t="shared" si="35"/>
        <v>1</v>
      </c>
      <c r="V40" s="55">
        <f t="shared" si="35"/>
        <v>1</v>
      </c>
      <c r="W40" s="55">
        <f t="shared" si="35"/>
        <v>1</v>
      </c>
      <c r="X40" s="55">
        <f t="shared" si="35"/>
        <v>1</v>
      </c>
      <c r="Y40" s="55">
        <f t="shared" si="35"/>
        <v>1</v>
      </c>
      <c r="Z40" s="55">
        <f t="shared" si="35"/>
        <v>1</v>
      </c>
      <c r="AA40" s="55">
        <f t="shared" si="35"/>
        <v>1</v>
      </c>
      <c r="AB40" s="55">
        <f t="shared" si="35"/>
        <v>1</v>
      </c>
      <c r="AC40" s="55">
        <f t="shared" si="35"/>
        <v>1</v>
      </c>
      <c r="AD40" s="55">
        <f t="shared" si="35"/>
        <v>1</v>
      </c>
      <c r="AE40" s="55">
        <f t="shared" si="35"/>
        <v>1</v>
      </c>
      <c r="AF40" s="55">
        <f t="shared" si="35"/>
        <v>1</v>
      </c>
      <c r="AG40" s="55">
        <f t="shared" si="35"/>
        <v>1</v>
      </c>
      <c r="AH40" s="55">
        <f t="shared" si="35"/>
        <v>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s="1" customFormat="1" ht="14" outlineLevel="1">
      <c r="C41" s="1" t="s">
        <v>36</v>
      </c>
      <c r="D41" s="55">
        <f t="shared" ref="D41:AH41" si="36">COUNTIF(D8:D26,"3オ")</f>
        <v>1</v>
      </c>
      <c r="E41" s="55">
        <f t="shared" si="36"/>
        <v>2</v>
      </c>
      <c r="F41" s="55">
        <f t="shared" si="36"/>
        <v>2</v>
      </c>
      <c r="G41" s="55">
        <f t="shared" si="36"/>
        <v>2</v>
      </c>
      <c r="H41" s="55">
        <f t="shared" si="36"/>
        <v>1</v>
      </c>
      <c r="I41" s="55">
        <f t="shared" si="36"/>
        <v>2</v>
      </c>
      <c r="J41" s="55">
        <f t="shared" si="36"/>
        <v>2</v>
      </c>
      <c r="K41" s="55">
        <f t="shared" si="36"/>
        <v>2</v>
      </c>
      <c r="L41" s="55">
        <f t="shared" si="36"/>
        <v>1</v>
      </c>
      <c r="M41" s="55">
        <f t="shared" si="36"/>
        <v>2</v>
      </c>
      <c r="N41" s="55">
        <f t="shared" si="36"/>
        <v>2</v>
      </c>
      <c r="O41" s="55">
        <f t="shared" si="36"/>
        <v>2</v>
      </c>
      <c r="P41" s="55">
        <f t="shared" si="36"/>
        <v>1</v>
      </c>
      <c r="Q41" s="55">
        <f t="shared" si="36"/>
        <v>2</v>
      </c>
      <c r="R41" s="55">
        <f t="shared" si="36"/>
        <v>2</v>
      </c>
      <c r="S41" s="55">
        <f t="shared" si="36"/>
        <v>2</v>
      </c>
      <c r="T41" s="55">
        <f t="shared" si="36"/>
        <v>1</v>
      </c>
      <c r="U41" s="55">
        <f t="shared" si="36"/>
        <v>2</v>
      </c>
      <c r="V41" s="55">
        <f t="shared" si="36"/>
        <v>1</v>
      </c>
      <c r="W41" s="55">
        <f t="shared" si="36"/>
        <v>2</v>
      </c>
      <c r="X41" s="55">
        <f t="shared" si="36"/>
        <v>2</v>
      </c>
      <c r="Y41" s="55">
        <f t="shared" si="36"/>
        <v>2</v>
      </c>
      <c r="Z41" s="55">
        <f t="shared" si="36"/>
        <v>1</v>
      </c>
      <c r="AA41" s="55">
        <f t="shared" si="36"/>
        <v>2</v>
      </c>
      <c r="AB41" s="55">
        <f t="shared" si="36"/>
        <v>2</v>
      </c>
      <c r="AC41" s="55">
        <f t="shared" si="36"/>
        <v>2</v>
      </c>
      <c r="AD41" s="55">
        <f t="shared" si="36"/>
        <v>1</v>
      </c>
      <c r="AE41" s="55">
        <f t="shared" si="36"/>
        <v>2</v>
      </c>
      <c r="AF41" s="55">
        <f t="shared" si="36"/>
        <v>2</v>
      </c>
      <c r="AG41" s="55">
        <f t="shared" si="36"/>
        <v>2</v>
      </c>
      <c r="AH41" s="55">
        <f t="shared" si="36"/>
        <v>1</v>
      </c>
    </row>
    <row r="42" spans="1:49" s="1" customFormat="1" ht="14" outlineLevel="1">
      <c r="C42" s="1" t="s">
        <v>28</v>
      </c>
      <c r="D42" s="55">
        <f t="shared" ref="D42:AH42" si="37">COUNTIF(D8:D26,"3－")</f>
        <v>1</v>
      </c>
      <c r="E42" s="55">
        <f t="shared" si="37"/>
        <v>1</v>
      </c>
      <c r="F42" s="55">
        <f t="shared" si="37"/>
        <v>1</v>
      </c>
      <c r="G42" s="55">
        <f t="shared" si="37"/>
        <v>1</v>
      </c>
      <c r="H42" s="55">
        <f t="shared" si="37"/>
        <v>1</v>
      </c>
      <c r="I42" s="55">
        <f t="shared" si="37"/>
        <v>1</v>
      </c>
      <c r="J42" s="55">
        <f t="shared" si="37"/>
        <v>1</v>
      </c>
      <c r="K42" s="55">
        <f t="shared" si="37"/>
        <v>1</v>
      </c>
      <c r="L42" s="55">
        <f t="shared" si="37"/>
        <v>1</v>
      </c>
      <c r="M42" s="55">
        <f t="shared" si="37"/>
        <v>1</v>
      </c>
      <c r="N42" s="55">
        <f t="shared" si="37"/>
        <v>1</v>
      </c>
      <c r="O42" s="55">
        <f t="shared" si="37"/>
        <v>1</v>
      </c>
      <c r="P42" s="55">
        <f t="shared" si="37"/>
        <v>1</v>
      </c>
      <c r="Q42" s="55">
        <f t="shared" si="37"/>
        <v>1</v>
      </c>
      <c r="R42" s="55">
        <f t="shared" si="37"/>
        <v>1</v>
      </c>
      <c r="S42" s="55">
        <f t="shared" si="37"/>
        <v>1</v>
      </c>
      <c r="T42" s="55">
        <f t="shared" si="37"/>
        <v>1</v>
      </c>
      <c r="U42" s="55">
        <f t="shared" si="37"/>
        <v>1</v>
      </c>
      <c r="V42" s="55">
        <f t="shared" si="37"/>
        <v>1</v>
      </c>
      <c r="W42" s="55">
        <f t="shared" si="37"/>
        <v>1</v>
      </c>
      <c r="X42" s="55">
        <f t="shared" si="37"/>
        <v>1</v>
      </c>
      <c r="Y42" s="55">
        <f t="shared" si="37"/>
        <v>1</v>
      </c>
      <c r="Z42" s="55">
        <f t="shared" si="37"/>
        <v>1</v>
      </c>
      <c r="AA42" s="55">
        <f t="shared" si="37"/>
        <v>1</v>
      </c>
      <c r="AB42" s="55">
        <f t="shared" si="37"/>
        <v>1</v>
      </c>
      <c r="AC42" s="55">
        <f t="shared" si="37"/>
        <v>1</v>
      </c>
      <c r="AD42" s="55">
        <f t="shared" si="37"/>
        <v>1</v>
      </c>
      <c r="AE42" s="55">
        <f t="shared" si="37"/>
        <v>1</v>
      </c>
      <c r="AF42" s="55">
        <f t="shared" si="37"/>
        <v>1</v>
      </c>
      <c r="AG42" s="55">
        <f t="shared" si="37"/>
        <v>1</v>
      </c>
      <c r="AH42" s="55">
        <f t="shared" si="37"/>
        <v>1</v>
      </c>
    </row>
    <row r="43" spans="1:49" s="1" customFormat="1" ht="14" outlineLevel="1"/>
    <row r="44" spans="1:49" s="1" customFormat="1" ht="14" outlineLevel="1"/>
    <row r="45" spans="1:49" s="1" customFormat="1" ht="14"/>
    <row r="46" spans="1:49" s="1" customFormat="1" ht="14">
      <c r="AN46"/>
      <c r="AO46"/>
      <c r="AP46"/>
      <c r="AQ46"/>
      <c r="AR46"/>
      <c r="AS46"/>
      <c r="AT46"/>
      <c r="AU46"/>
      <c r="AV46"/>
      <c r="AW46"/>
    </row>
    <row r="47" spans="1:49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K3:L3"/>
    <mergeCell ref="M3:X3"/>
    <mergeCell ref="D4:J4"/>
    <mergeCell ref="K4:Q4"/>
    <mergeCell ref="R4:X4"/>
    <mergeCell ref="Y4:AE4"/>
    <mergeCell ref="AF4:AH4"/>
    <mergeCell ref="AI4:AK4"/>
    <mergeCell ref="A27:C27"/>
    <mergeCell ref="A4:A7"/>
    <mergeCell ref="B4:B7"/>
    <mergeCell ref="C4:C6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U28:U33"/>
    <mergeCell ref="V28:V33"/>
    <mergeCell ref="W28:W33"/>
    <mergeCell ref="N28:N33"/>
    <mergeCell ref="O28:O33"/>
    <mergeCell ref="P28:P33"/>
    <mergeCell ref="Q28:Q33"/>
    <mergeCell ref="R28:R33"/>
    <mergeCell ref="AH28:AH33"/>
    <mergeCell ref="AL4:AL7"/>
    <mergeCell ref="A28:B33"/>
    <mergeCell ref="AI28:AL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</mergeCells>
  <phoneticPr fontId="114"/>
  <conditionalFormatting sqref="D8">
    <cfRule type="expression" dxfId="3195" priority="1203">
      <formula>AND(WEEKDAY(D$5)=1)</formula>
    </cfRule>
  </conditionalFormatting>
  <conditionalFormatting sqref="D19:D21 D23:D25">
    <cfRule type="expression" dxfId="3194" priority="5666">
      <formula>AND(WEEKDAY(D$5)=1)</formula>
    </cfRule>
    <cfRule type="expression" dxfId="3193" priority="5676">
      <formula>AND(WEEKDAY(D$5)=1)</formula>
    </cfRule>
    <cfRule type="expression" dxfId="3192" priority="5667">
      <formula>COUNTIF(D19,"*有*")</formula>
    </cfRule>
  </conditionalFormatting>
  <conditionalFormatting sqref="D22">
    <cfRule type="expression" dxfId="3191" priority="327">
      <formula>AND(WEEKDAY(D$5)=1)</formula>
    </cfRule>
    <cfRule type="expression" dxfId="3190" priority="322" stopIfTrue="1">
      <formula>AND(WEEKDAY(D$5)=1)</formula>
    </cfRule>
  </conditionalFormatting>
  <conditionalFormatting sqref="D23:D25 D19:D21">
    <cfRule type="expression" dxfId="3189" priority="5657">
      <formula>COUNTIF(D19,"*有*")</formula>
    </cfRule>
  </conditionalFormatting>
  <conditionalFormatting sqref="D8:E8">
    <cfRule type="expression" dxfId="3188" priority="1201" stopIfTrue="1">
      <formula>AND(WEEKDAY(D$5)=1)</formula>
    </cfRule>
  </conditionalFormatting>
  <conditionalFormatting sqref="D11:E12">
    <cfRule type="expression" dxfId="3187" priority="5729" stopIfTrue="1">
      <formula>AND(WEEKDAY(D$5)=1)</formula>
    </cfRule>
  </conditionalFormatting>
  <conditionalFormatting sqref="D18:F19">
    <cfRule type="expression" dxfId="3186" priority="5743" stopIfTrue="1">
      <formula>AND(WEEKDAY(D$5)=1)</formula>
    </cfRule>
  </conditionalFormatting>
  <conditionalFormatting sqref="D16:G16">
    <cfRule type="expression" dxfId="3185" priority="5738" stopIfTrue="1">
      <formula>AND(WEEKDAY(D$5)=1)</formula>
    </cfRule>
  </conditionalFormatting>
  <conditionalFormatting sqref="D17:G17 D10">
    <cfRule type="expression" dxfId="3184" priority="5742">
      <formula>AND(WEEKDAY(D$5)=1)</formula>
    </cfRule>
  </conditionalFormatting>
  <conditionalFormatting sqref="D19:G21">
    <cfRule type="expression" dxfId="3183" priority="5749" stopIfTrue="1">
      <formula>AND(WEEKDAY(D$5)=1)</formula>
    </cfRule>
  </conditionalFormatting>
  <conditionalFormatting sqref="D19:G24">
    <cfRule type="expression" dxfId="3182" priority="328" stopIfTrue="1">
      <formula>AND(WEEKDAY(D$5)=1)</formula>
    </cfRule>
  </conditionalFormatting>
  <conditionalFormatting sqref="D17:H17">
    <cfRule type="expression" dxfId="3181" priority="5532">
      <formula>AND(WEEKDAY(D$5)=1)</formula>
    </cfRule>
  </conditionalFormatting>
  <conditionalFormatting sqref="D18:H18 D19:G19 D20:H21 E22:H22 D23:H24 D25:Z25 D9:H9 G10:H10 D11:H16 D9:E10 AC25:AE25">
    <cfRule type="expression" dxfId="3180" priority="5725">
      <formula>AND(WEEKDAY(D$5)=1)</formula>
    </cfRule>
  </conditionalFormatting>
  <conditionalFormatting sqref="D18:Q18">
    <cfRule type="expression" dxfId="3179" priority="5471" stopIfTrue="1">
      <formula>AND(WEEKDAY(D$5)=1)</formula>
    </cfRule>
  </conditionalFormatting>
  <conditionalFormatting sqref="D25:Z25">
    <cfRule type="expression" dxfId="3178" priority="5582" stopIfTrue="1">
      <formula>AND(WEEKDAY(D$5)=1)</formula>
    </cfRule>
  </conditionalFormatting>
  <conditionalFormatting sqref="E10">
    <cfRule type="expression" dxfId="3177" priority="5697" stopIfTrue="1">
      <formula>AND(WEEKDAY(E$5)=1)</formula>
    </cfRule>
  </conditionalFormatting>
  <conditionalFormatting sqref="E18:E25">
    <cfRule type="expression" dxfId="3176" priority="5658" stopIfTrue="1">
      <formula>AND(WEEKDAY(E$5)=1)</formula>
    </cfRule>
  </conditionalFormatting>
  <conditionalFormatting sqref="E22:G22 D23:G24">
    <cfRule type="expression" dxfId="3175" priority="5750" stopIfTrue="1">
      <formula>AND(WEEKDAY(D$5)=1)</formula>
    </cfRule>
  </conditionalFormatting>
  <conditionalFormatting sqref="E8:I8">
    <cfRule type="expression" dxfId="3174" priority="1423">
      <formula>AND(WEEKDAY(E$5)=1)</formula>
    </cfRule>
  </conditionalFormatting>
  <conditionalFormatting sqref="E26:M26">
    <cfRule type="expression" dxfId="3173" priority="5775" stopIfTrue="1">
      <formula>AND(WEEKDAY(E$5)=1)</formula>
    </cfRule>
  </conditionalFormatting>
  <conditionalFormatting sqref="E26:AH26">
    <cfRule type="expression" dxfId="3172" priority="5512">
      <formula>AND(WEEKDAY(E$5)=1)</formula>
    </cfRule>
  </conditionalFormatting>
  <conditionalFormatting sqref="F9">
    <cfRule type="expression" dxfId="3171" priority="5726" stopIfTrue="1">
      <formula>AND(WEEKDAY(F$5)=1)</formula>
    </cfRule>
  </conditionalFormatting>
  <conditionalFormatting sqref="F11:F12">
    <cfRule type="expression" dxfId="3170" priority="5647" stopIfTrue="1">
      <formula>AND(WEEKDAY(F$5)=1)</formula>
    </cfRule>
  </conditionalFormatting>
  <conditionalFormatting sqref="F14:G15">
    <cfRule type="expression" dxfId="3169" priority="5636" stopIfTrue="1">
      <formula>AND(WEEKDAY(F$5)=1)</formula>
    </cfRule>
  </conditionalFormatting>
  <conditionalFormatting sqref="F18:G18 D5:AH7">
    <cfRule type="expression" dxfId="3168" priority="5751" stopIfTrue="1">
      <formula>AND(WEEKDAY(D$5)=1)</formula>
    </cfRule>
  </conditionalFormatting>
  <conditionalFormatting sqref="F11:H11">
    <cfRule type="expression" dxfId="3167" priority="5727" stopIfTrue="1">
      <formula>AND(WEEKDAY(F$5)=1)</formula>
    </cfRule>
    <cfRule type="expression" dxfId="3166" priority="5569" stopIfTrue="1">
      <formula>AND(WEEKDAY(F$5)=1)</formula>
    </cfRule>
  </conditionalFormatting>
  <conditionalFormatting sqref="F13:H14">
    <cfRule type="expression" dxfId="3165" priority="5646" stopIfTrue="1">
      <formula>AND(WEEKDAY(F$5)=1)</formula>
    </cfRule>
  </conditionalFormatting>
  <conditionalFormatting sqref="G17:G25">
    <cfRule type="expression" dxfId="3164" priority="5709" stopIfTrue="1">
      <formula>AND(WEEKDAY(G$5)=1)</formula>
    </cfRule>
  </conditionalFormatting>
  <conditionalFormatting sqref="G18">
    <cfRule type="expression" dxfId="3163" priority="5681">
      <formula>AND(WEEKDAY(G$5)=1)</formula>
    </cfRule>
  </conditionalFormatting>
  <conditionalFormatting sqref="G19">
    <cfRule type="expression" dxfId="3162" priority="5745" stopIfTrue="1">
      <formula>AND(WEEKDAY(G$5)=1)</formula>
    </cfRule>
  </conditionalFormatting>
  <conditionalFormatting sqref="G9:H12">
    <cfRule type="expression" dxfId="3161" priority="5700" stopIfTrue="1">
      <formula>AND(WEEKDAY(G$5)=1)</formula>
    </cfRule>
  </conditionalFormatting>
  <conditionalFormatting sqref="G15:I15">
    <cfRule type="expression" dxfId="3160" priority="5500" stopIfTrue="1">
      <formula>AND(WEEKDAY(G$5)=1)</formula>
    </cfRule>
  </conditionalFormatting>
  <conditionalFormatting sqref="H11">
    <cfRule type="expression" dxfId="3159" priority="5568">
      <formula>AND(WEEKDAY(H$5)=1)</formula>
    </cfRule>
    <cfRule type="expression" dxfId="3158" priority="5566" stopIfTrue="1">
      <formula>AND(WEEKDAY(H$5)=1)</formula>
    </cfRule>
  </conditionalFormatting>
  <conditionalFormatting sqref="H12 D13:H15">
    <cfRule type="expression" dxfId="3157" priority="5728" stopIfTrue="1">
      <formula>AND(WEEKDAY(D$5)=1)</formula>
    </cfRule>
  </conditionalFormatting>
  <conditionalFormatting sqref="H14">
    <cfRule type="expression" dxfId="3156" priority="5549" stopIfTrue="1">
      <formula>AND(WEEKDAY(H$5)=1)</formula>
    </cfRule>
    <cfRule type="expression" dxfId="3155" priority="5551">
      <formula>AND(WEEKDAY(H$5)=1)</formula>
    </cfRule>
    <cfRule type="expression" dxfId="3154" priority="5552" stopIfTrue="1">
      <formula>AND(WEEKDAY(H$5)=1)</formula>
    </cfRule>
  </conditionalFormatting>
  <conditionalFormatting sqref="H16">
    <cfRule type="expression" dxfId="3153" priority="63">
      <formula>AND(WEEKDAY(H$5)=1)</formula>
    </cfRule>
    <cfRule type="expression" dxfId="3152" priority="64" stopIfTrue="1">
      <formula>AND(WEEKDAY(H$5)=1)</formula>
    </cfRule>
    <cfRule type="expression" dxfId="3151" priority="66">
      <formula>AND(WEEKDAY(H$5)=1)</formula>
    </cfRule>
    <cfRule type="expression" dxfId="3150" priority="67" stopIfTrue="1">
      <formula>AND(WEEKDAY(H$5)=1)</formula>
    </cfRule>
  </conditionalFormatting>
  <conditionalFormatting sqref="H17">
    <cfRule type="expression" dxfId="3149" priority="5526" stopIfTrue="1">
      <formula>AND(WEEKDAY(H$5)=1)</formula>
    </cfRule>
    <cfRule type="expression" dxfId="3148" priority="5529" stopIfTrue="1">
      <formula>AND(WEEKDAY(H$5)=1)</formula>
    </cfRule>
    <cfRule type="expression" dxfId="3147" priority="5528">
      <formula>AND(WEEKDAY(H$5)=1)</formula>
    </cfRule>
  </conditionalFormatting>
  <conditionalFormatting sqref="H19:H20">
    <cfRule type="expression" dxfId="3146" priority="5538">
      <formula>AND(WEEKDAY(H$5)=1)</formula>
    </cfRule>
    <cfRule type="expression" dxfId="3145" priority="5536" stopIfTrue="1">
      <formula>AND(WEEKDAY(H$5)=1)</formula>
    </cfRule>
  </conditionalFormatting>
  <conditionalFormatting sqref="H20 H22:H24">
    <cfRule type="expression" dxfId="3144" priority="5687" stopIfTrue="1">
      <formula>AND(WEEKDAY(H$5)=1)</formula>
    </cfRule>
  </conditionalFormatting>
  <conditionalFormatting sqref="H20 H22:H25">
    <cfRule type="expression" dxfId="3143" priority="5635">
      <formula>AND(WEEKDAY(H$5)=1)</formula>
    </cfRule>
  </conditionalFormatting>
  <conditionalFormatting sqref="H21">
    <cfRule type="expression" dxfId="3142" priority="293">
      <formula>AND(WEEKDAY(H$5)=1)</formula>
    </cfRule>
    <cfRule type="expression" dxfId="3141" priority="291" stopIfTrue="1">
      <formula>AND(WEEKDAY(H$5)=1)</formula>
    </cfRule>
    <cfRule type="expression" dxfId="3140" priority="290">
      <formula>AND(WEEKDAY(H$5)=1)</formula>
    </cfRule>
    <cfRule type="expression" dxfId="3139" priority="286" stopIfTrue="1">
      <formula>AND(WEEKDAY(H$5)=1)</formula>
    </cfRule>
  </conditionalFormatting>
  <conditionalFormatting sqref="H21:H25">
    <cfRule type="expression" dxfId="3138" priority="294" stopIfTrue="1">
      <formula>AND(WEEKDAY(H$5)=1)</formula>
    </cfRule>
  </conditionalFormatting>
  <conditionalFormatting sqref="H22:H25 H20">
    <cfRule type="expression" dxfId="3137" priority="5629" stopIfTrue="1">
      <formula>AND(WEEKDAY(H$5)=1)</formula>
    </cfRule>
  </conditionalFormatting>
  <conditionalFormatting sqref="H22:H25">
    <cfRule type="expression" dxfId="3136" priority="5627">
      <formula>AND(WEEKDAY(H$5)=1)</formula>
    </cfRule>
  </conditionalFormatting>
  <conditionalFormatting sqref="H11:I11">
    <cfRule type="expression" dxfId="3135" priority="1529">
      <formula>AND(WEEKDAY(H$5)=1)</formula>
    </cfRule>
  </conditionalFormatting>
  <conditionalFormatting sqref="H14:I14">
    <cfRule type="expression" dxfId="3134" priority="4888" stopIfTrue="1">
      <formula>AND(WEEKDAY(H$5)=1)</formula>
    </cfRule>
    <cfRule type="expression" dxfId="3133" priority="4908">
      <formula>AND(WEEKDAY(H$5)=1)</formula>
    </cfRule>
  </conditionalFormatting>
  <conditionalFormatting sqref="H16:I16">
    <cfRule type="expression" dxfId="3132" priority="42" stopIfTrue="1">
      <formula>AND(WEEKDAY(H$5)=1)</formula>
    </cfRule>
  </conditionalFormatting>
  <conditionalFormatting sqref="H19:I19">
    <cfRule type="expression" dxfId="3131" priority="2723">
      <formula>AND(WEEKDAY(H$5)=1)</formula>
    </cfRule>
  </conditionalFormatting>
  <conditionalFormatting sqref="H19:J19">
    <cfRule type="expression" dxfId="3130" priority="2720" stopIfTrue="1">
      <formula>AND(WEEKDAY(H$5)=1)</formula>
    </cfRule>
  </conditionalFormatting>
  <conditionalFormatting sqref="H17:L17">
    <cfRule type="expression" dxfId="3129" priority="2365" stopIfTrue="1">
      <formula>AND(WEEKDAY(H$5)=1)</formula>
    </cfRule>
  </conditionalFormatting>
  <conditionalFormatting sqref="H17:Q17">
    <cfRule type="expression" dxfId="3128" priority="2692">
      <formula>AND(WEEKDAY(H$5)=1)</formula>
    </cfRule>
  </conditionalFormatting>
  <conditionalFormatting sqref="H11:U11">
    <cfRule type="expression" dxfId="3127" priority="1427" stopIfTrue="1">
      <formula>AND(WEEKDAY(H$5)=1)</formula>
    </cfRule>
  </conditionalFormatting>
  <conditionalFormatting sqref="I8">
    <cfRule type="expression" dxfId="3126" priority="1417" stopIfTrue="1">
      <formula>AND(WEEKDAY(I$5)=1)</formula>
    </cfRule>
    <cfRule type="expression" dxfId="3125" priority="1424" stopIfTrue="1">
      <formula>AND(WEEKDAY(I$5)=1)</formula>
    </cfRule>
    <cfRule type="expression" dxfId="3124" priority="1416">
      <formula>AND(WEEKDAY(I$5)=1)</formula>
    </cfRule>
  </conditionalFormatting>
  <conditionalFormatting sqref="I9:I11">
    <cfRule type="expression" dxfId="3123" priority="1531" stopIfTrue="1">
      <formula>AND(WEEKDAY(I$5)=1)</formula>
    </cfRule>
  </conditionalFormatting>
  <conditionalFormatting sqref="I12:I15">
    <cfRule type="expression" dxfId="3122" priority="5460" stopIfTrue="1">
      <formula>AND(WEEKDAY(I$5)=1)</formula>
    </cfRule>
    <cfRule type="expression" dxfId="3121" priority="4910" stopIfTrue="1">
      <formula>AND(WEEKDAY(I$5)=1)</formula>
    </cfRule>
  </conditionalFormatting>
  <conditionalFormatting sqref="I22:I24">
    <cfRule type="expression" dxfId="3120" priority="5078" stopIfTrue="1">
      <formula>AND(WEEKDAY(I$5)=1)</formula>
    </cfRule>
  </conditionalFormatting>
  <conditionalFormatting sqref="I8:K8">
    <cfRule type="expression" dxfId="3119" priority="319" stopIfTrue="1">
      <formula>AND(WEEKDAY(I$5)=1)</formula>
    </cfRule>
  </conditionalFormatting>
  <conditionalFormatting sqref="I19:K19">
    <cfRule type="expression" dxfId="3118" priority="2716">
      <formula>AND(WEEKDAY(I$5)=1)</formula>
    </cfRule>
  </conditionalFormatting>
  <conditionalFormatting sqref="I19:K20">
    <cfRule type="expression" dxfId="3117" priority="2717" stopIfTrue="1">
      <formula>AND(WEEKDAY(I$5)=1)</formula>
    </cfRule>
  </conditionalFormatting>
  <conditionalFormatting sqref="I18:Q19">
    <cfRule type="expression" dxfId="3116" priority="2152" stopIfTrue="1">
      <formula>AND(WEEKDAY(I$5)=1)</formula>
    </cfRule>
  </conditionalFormatting>
  <conditionalFormatting sqref="J8">
    <cfRule type="expression" dxfId="3115" priority="318">
      <formula>AND(WEEKDAY(J$5)=1)</formula>
    </cfRule>
    <cfRule type="expression" dxfId="3114" priority="312" stopIfTrue="1">
      <formula>AND(WEEKDAY(J$5)=1)</formula>
    </cfRule>
    <cfRule type="expression" dxfId="3113" priority="311">
      <formula>AND(WEEKDAY(J$5)=1)</formula>
    </cfRule>
    <cfRule type="expression" dxfId="3112" priority="299" stopIfTrue="1">
      <formula>AND(WEEKDAY(J$5)=1)</formula>
    </cfRule>
  </conditionalFormatting>
  <conditionalFormatting sqref="J13:J16">
    <cfRule type="expression" dxfId="3111" priority="1" stopIfTrue="1">
      <formula>AND(WEEKDAY(J$5)=1)</formula>
    </cfRule>
  </conditionalFormatting>
  <conditionalFormatting sqref="J16">
    <cfRule type="expression" dxfId="3110" priority="17">
      <formula>AND(WEEKDAY(J$5)=1)</formula>
    </cfRule>
  </conditionalFormatting>
  <conditionalFormatting sqref="J20">
    <cfRule type="expression" dxfId="3109" priority="1547">
      <formula>AND(WEEKDAY(J$5)=1)</formula>
    </cfRule>
    <cfRule type="expression" dxfId="3108" priority="1548" stopIfTrue="1">
      <formula>AND(WEEKDAY(J$5)=1)</formula>
    </cfRule>
  </conditionalFormatting>
  <conditionalFormatting sqref="J20:J21">
    <cfRule type="expression" dxfId="3107" priority="70" stopIfTrue="1">
      <formula>AND(WEEKDAY(J$5)=1)</formula>
    </cfRule>
  </conditionalFormatting>
  <conditionalFormatting sqref="J9:K10 K10:N10 P10:X10 M12:S12 L13:M13 Q13:Q14 L11:Q11">
    <cfRule type="expression" dxfId="3106" priority="5461" stopIfTrue="1">
      <formula>AND(WEEKDAY(J$5)=1)</formula>
    </cfRule>
  </conditionalFormatting>
  <conditionalFormatting sqref="J13:K13">
    <cfRule type="expression" dxfId="3105" priority="542">
      <formula>AND(WEEKDAY(J$5)=1)</formula>
    </cfRule>
    <cfRule type="expression" dxfId="3104" priority="331" stopIfTrue="1">
      <formula>AND(WEEKDAY(J$5)=1)</formula>
    </cfRule>
  </conditionalFormatting>
  <conditionalFormatting sqref="J13:K14">
    <cfRule type="expression" dxfId="3103" priority="543" stopIfTrue="1">
      <formula>AND(WEEKDAY(J$5)=1)</formula>
    </cfRule>
  </conditionalFormatting>
  <conditionalFormatting sqref="J14:K14">
    <cfRule type="expression" dxfId="3102" priority="758">
      <formula>AND(WEEKDAY(J$5)=1)</formula>
    </cfRule>
  </conditionalFormatting>
  <conditionalFormatting sqref="J14:K15">
    <cfRule type="expression" dxfId="3101" priority="759" stopIfTrue="1">
      <formula>AND(WEEKDAY(J$5)=1)</formula>
    </cfRule>
  </conditionalFormatting>
  <conditionalFormatting sqref="J15:K15">
    <cfRule type="expression" dxfId="3100" priority="974">
      <formula>AND(WEEKDAY(J$5)=1)</formula>
    </cfRule>
  </conditionalFormatting>
  <conditionalFormatting sqref="J21:K21">
    <cfRule type="expression" dxfId="3099" priority="283">
      <formula>AND(WEEKDAY(J$5)=1)</formula>
    </cfRule>
    <cfRule type="expression" dxfId="3098" priority="72" stopIfTrue="1">
      <formula>AND(WEEKDAY(J$5)=1)</formula>
    </cfRule>
  </conditionalFormatting>
  <conditionalFormatting sqref="J21:K23">
    <cfRule type="expression" dxfId="3097" priority="285" stopIfTrue="1">
      <formula>AND(WEEKDAY(J$5)=1)</formula>
    </cfRule>
  </conditionalFormatting>
  <conditionalFormatting sqref="J22:K23">
    <cfRule type="expression" dxfId="3096" priority="1683">
      <formula>AND(WEEKDAY(J$5)=1)</formula>
    </cfRule>
  </conditionalFormatting>
  <conditionalFormatting sqref="J15:L15">
    <cfRule type="expression" dxfId="3095" priority="975" stopIfTrue="1">
      <formula>AND(WEEKDAY(J$5)=1)</formula>
    </cfRule>
  </conditionalFormatting>
  <conditionalFormatting sqref="J12:T12">
    <cfRule type="expression" dxfId="3094" priority="4426" stopIfTrue="1">
      <formula>AND(WEEKDAY(J$5)=1)</formula>
    </cfRule>
  </conditionalFormatting>
  <conditionalFormatting sqref="J24:Z24">
    <cfRule type="expression" dxfId="3093" priority="5043" stopIfTrue="1">
      <formula>AND(WEEKDAY(J$5)=1)</formula>
    </cfRule>
    <cfRule type="expression" dxfId="3092" priority="5293" stopIfTrue="1">
      <formula>AND(WEEKDAY(J$5)=1)</formula>
    </cfRule>
  </conditionalFormatting>
  <conditionalFormatting sqref="J24:AF24">
    <cfRule type="expression" dxfId="3091" priority="5096" stopIfTrue="1">
      <formula>AND(WEEKDAY(J$5)=1)</formula>
    </cfRule>
  </conditionalFormatting>
  <conditionalFormatting sqref="K8">
    <cfRule type="expression" dxfId="3090" priority="1195" stopIfTrue="1">
      <formula>AND(WEEKDAY(K$5)=1)</formula>
    </cfRule>
    <cfRule type="expression" dxfId="3089" priority="1194">
      <formula>AND(WEEKDAY(K$5)=1)</formula>
    </cfRule>
  </conditionalFormatting>
  <conditionalFormatting sqref="K16">
    <cfRule type="expression" dxfId="3088" priority="19">
      <formula>AND(WEEKDAY(K$5)=1)</formula>
    </cfRule>
    <cfRule type="expression" dxfId="3087" priority="18" stopIfTrue="1">
      <formula>AND(WEEKDAY(K$5)=1)</formula>
    </cfRule>
  </conditionalFormatting>
  <conditionalFormatting sqref="K19:K20 K22:K23">
    <cfRule type="expression" dxfId="3086" priority="1686" stopIfTrue="1">
      <formula>AND(WEEKDAY(K$5)=1)</formula>
    </cfRule>
  </conditionalFormatting>
  <conditionalFormatting sqref="K20">
    <cfRule type="expression" dxfId="3085" priority="1685">
      <formula>AND(WEEKDAY(K$5)=1)</formula>
    </cfRule>
  </conditionalFormatting>
  <conditionalFormatting sqref="K21">
    <cfRule type="expression" dxfId="3084" priority="284" stopIfTrue="1">
      <formula>AND(WEEKDAY(K$5)=1)</formula>
    </cfRule>
  </conditionalFormatting>
  <conditionalFormatting sqref="K20:L20">
    <cfRule type="expression" dxfId="3083" priority="1665" stopIfTrue="1">
      <formula>AND(WEEKDAY(K$5)=1)</formula>
    </cfRule>
  </conditionalFormatting>
  <conditionalFormatting sqref="K17:N17">
    <cfRule type="expression" dxfId="3082" priority="2693" stopIfTrue="1">
      <formula>AND(WEEKDAY(K$5)=1)</formula>
    </cfRule>
  </conditionalFormatting>
  <conditionalFormatting sqref="K16:P16">
    <cfRule type="expression" dxfId="3081" priority="20" stopIfTrue="1">
      <formula>AND(WEEKDAY(K$5)=1)</formula>
    </cfRule>
  </conditionalFormatting>
  <conditionalFormatting sqref="L15">
    <cfRule type="expression" dxfId="3080" priority="2011">
      <formula>AND(WEEKDAY(L$5)=1)</formula>
    </cfRule>
  </conditionalFormatting>
  <conditionalFormatting sqref="L20:L23">
    <cfRule type="expression" dxfId="3079" priority="1664">
      <formula>AND(WEEKDAY(L$5)=1)</formula>
    </cfRule>
    <cfRule type="expression" dxfId="3078" priority="1550" stopIfTrue="1">
      <formula>AND(WEEKDAY(L$5)=1)</formula>
    </cfRule>
  </conditionalFormatting>
  <conditionalFormatting sqref="L14:M14">
    <cfRule type="expression" dxfId="3077" priority="2957" stopIfTrue="1">
      <formula>AND(WEEKDAY(L$5)=1)</formula>
    </cfRule>
  </conditionalFormatting>
  <conditionalFormatting sqref="L9:N9">
    <cfRule type="expression" dxfId="3076" priority="5249" stopIfTrue="1">
      <formula>AND(WEEKDAY(L$5)=1)</formula>
    </cfRule>
  </conditionalFormatting>
  <conditionalFormatting sqref="L11:N14">
    <cfRule type="expression" dxfId="3075" priority="3304" stopIfTrue="1">
      <formula>AND(WEEKDAY(L$5)=1)</formula>
    </cfRule>
  </conditionalFormatting>
  <conditionalFormatting sqref="L14:N14">
    <cfRule type="expression" dxfId="3074" priority="5470" stopIfTrue="1">
      <formula>AND(WEEKDAY(L$5)=1)</formula>
    </cfRule>
  </conditionalFormatting>
  <conditionalFormatting sqref="L8:P11">
    <cfRule type="expression" dxfId="3073" priority="4773" stopIfTrue="1">
      <formula>AND(WEEKDAY(L$5)=1)</formula>
    </cfRule>
  </conditionalFormatting>
  <conditionalFormatting sqref="L16:P17">
    <cfRule type="expression" dxfId="3072" priority="5482" stopIfTrue="1">
      <formula>AND(WEEKDAY(L$5)=1)</formula>
    </cfRule>
  </conditionalFormatting>
  <conditionalFormatting sqref="L15:Q15">
    <cfRule type="expression" dxfId="3071" priority="2012" stopIfTrue="1">
      <formula>AND(WEEKDAY(L$5)=1)</formula>
    </cfRule>
  </conditionalFormatting>
  <conditionalFormatting sqref="L14:T14">
    <cfRule type="expression" dxfId="3070" priority="3404" stopIfTrue="1">
      <formula>AND(WEEKDAY(L$5)=1)</formula>
    </cfRule>
  </conditionalFormatting>
  <conditionalFormatting sqref="L14:Z14">
    <cfRule type="expression" dxfId="3069" priority="5076">
      <formula>AND(WEEKDAY(L$5)=1)</formula>
    </cfRule>
  </conditionalFormatting>
  <conditionalFormatting sqref="L15:AA15 L16:W16">
    <cfRule type="expression" dxfId="3068" priority="5501" stopIfTrue="1">
      <formula>AND(WEEKDAY(L$5)=1)</formula>
    </cfRule>
  </conditionalFormatting>
  <conditionalFormatting sqref="L23:AF23">
    <cfRule type="expression" dxfId="3067" priority="2235" stopIfTrue="1">
      <formula>AND(WEEKDAY(L$5)=1)</formula>
    </cfRule>
  </conditionalFormatting>
  <conditionalFormatting sqref="L11:AG11">
    <cfRule type="expression" dxfId="3066" priority="5310">
      <formula>AND(WEEKDAY(L$5)=1)</formula>
    </cfRule>
  </conditionalFormatting>
  <conditionalFormatting sqref="M20:M21 J24:T24">
    <cfRule type="expression" dxfId="3065" priority="5486" stopIfTrue="1">
      <formula>AND(WEEKDAY(J$5)=1)</formula>
    </cfRule>
  </conditionalFormatting>
  <conditionalFormatting sqref="M15:N18">
    <cfRule type="expression" dxfId="3064" priority="2126" stopIfTrue="1">
      <formula>AND(WEEKDAY(M$5)=1)</formula>
    </cfRule>
  </conditionalFormatting>
  <conditionalFormatting sqref="M20:N21">
    <cfRule type="expression" dxfId="3063" priority="5082" stopIfTrue="1">
      <formula>AND(WEEKDAY(M$5)=1)</formula>
    </cfRule>
  </conditionalFormatting>
  <conditionalFormatting sqref="M11:Q12">
    <cfRule type="expression" dxfId="3062" priority="4348" stopIfTrue="1">
      <formula>AND(WEEKDAY(M$5)=1)</formula>
    </cfRule>
  </conditionalFormatting>
  <conditionalFormatting sqref="M8:R8">
    <cfRule type="expression" dxfId="3061" priority="1251">
      <formula>AND(WEEKDAY(M$5)=1)</formula>
    </cfRule>
    <cfRule type="expression" dxfId="3060" priority="1252" stopIfTrue="1">
      <formula>AND(WEEKDAY(M$5)=1)</formula>
    </cfRule>
  </conditionalFormatting>
  <conditionalFormatting sqref="M21:R21">
    <cfRule type="expression" dxfId="3059" priority="1389" stopIfTrue="1">
      <formula>AND(WEEKDAY(M$5)=1)</formula>
    </cfRule>
  </conditionalFormatting>
  <conditionalFormatting sqref="M20:W20 S21:W21 S22:V22 R23:W23">
    <cfRule type="expression" dxfId="3058" priority="5299" stopIfTrue="1">
      <formula>AND(WEEKDAY(M$5)=1)</formula>
    </cfRule>
  </conditionalFormatting>
  <conditionalFormatting sqref="N18:N19">
    <cfRule type="expression" dxfId="3057" priority="5492" stopIfTrue="1">
      <formula>AND(WEEKDAY(N$5)=1)</formula>
    </cfRule>
  </conditionalFormatting>
  <conditionalFormatting sqref="N22:N23">
    <cfRule type="expression" dxfId="3056" priority="2356" stopIfTrue="1">
      <formula>AND(WEEKDAY(N$5)=1)</formula>
    </cfRule>
  </conditionalFormatting>
  <conditionalFormatting sqref="N25:N26">
    <cfRule type="expression" dxfId="3055" priority="5665" stopIfTrue="1">
      <formula>AND(WEEKDAY(N$5)=1)</formula>
    </cfRule>
  </conditionalFormatting>
  <conditionalFormatting sqref="N26">
    <cfRule type="expression" dxfId="3054" priority="5508" stopIfTrue="1">
      <formula>AND(WEEKDAY(N$5)=1)</formula>
    </cfRule>
  </conditionalFormatting>
  <conditionalFormatting sqref="N20:Q24">
    <cfRule type="expression" dxfId="3053" priority="2351" stopIfTrue="1">
      <formula>AND(WEEKDAY(N$5)=1)</formula>
    </cfRule>
  </conditionalFormatting>
  <conditionalFormatting sqref="N20:T20 N21:Q22">
    <cfRule type="expression" dxfId="3052" priority="5506" stopIfTrue="1">
      <formula>AND(WEEKDAY(N$5)=1)</formula>
    </cfRule>
  </conditionalFormatting>
  <conditionalFormatting sqref="O10:O15">
    <cfRule type="expression" dxfId="3051" priority="2130" stopIfTrue="1">
      <formula>AND(WEEKDAY(O$5)=1)</formula>
    </cfRule>
  </conditionalFormatting>
  <conditionalFormatting sqref="O13:O14">
    <cfRule type="expression" dxfId="3050" priority="5463" stopIfTrue="1">
      <formula>AND(WEEKDAY(O$5)=1)</formula>
    </cfRule>
  </conditionalFormatting>
  <conditionalFormatting sqref="O17:O18">
    <cfRule type="expression" dxfId="3049" priority="5477" stopIfTrue="1">
      <formula>AND(WEEKDAY(O$5)=1)</formula>
    </cfRule>
  </conditionalFormatting>
  <conditionalFormatting sqref="O17:Q18">
    <cfRule type="expression" dxfId="3048" priority="5378" stopIfTrue="1">
      <formula>AND(WEEKDAY(O$5)=1)</formula>
    </cfRule>
  </conditionalFormatting>
  <conditionalFormatting sqref="O20:Q22">
    <cfRule type="expression" dxfId="3047" priority="4136" stopIfTrue="1">
      <formula>AND(WEEKDAY(O$5)=1)</formula>
    </cfRule>
  </conditionalFormatting>
  <conditionalFormatting sqref="O26:AG26">
    <cfRule type="expression" dxfId="3046" priority="5757" stopIfTrue="1">
      <formula>AND(WEEKDAY(O$5)=1)</formula>
    </cfRule>
  </conditionalFormatting>
  <conditionalFormatting sqref="P14">
    <cfRule type="expression" dxfId="3045" priority="5472" stopIfTrue="1">
      <formula>AND(WEEKDAY(P$5)=1)</formula>
    </cfRule>
  </conditionalFormatting>
  <conditionalFormatting sqref="P11:Q15">
    <cfRule type="expression" dxfId="3044" priority="2121" stopIfTrue="1">
      <formula>AND(WEEKDAY(P$5)=1)</formula>
    </cfRule>
  </conditionalFormatting>
  <conditionalFormatting sqref="P19:R19">
    <cfRule type="expression" dxfId="3043" priority="5466" stopIfTrue="1">
      <formula>AND(WEEKDAY(P$5)=1)</formula>
    </cfRule>
  </conditionalFormatting>
  <conditionalFormatting sqref="Q15:Q19">
    <cfRule type="expression" dxfId="3042" priority="2109" stopIfTrue="1">
      <formula>AND(WEEKDAY(Q$5)=1)</formula>
    </cfRule>
  </conditionalFormatting>
  <conditionalFormatting sqref="Q14:T14">
    <cfRule type="expression" dxfId="3041" priority="3308" stopIfTrue="1">
      <formula>AND(WEEKDAY(Q$5)=1)</formula>
    </cfRule>
  </conditionalFormatting>
  <conditionalFormatting sqref="R17">
    <cfRule type="expression" dxfId="3040" priority="1981" stopIfTrue="1">
      <formula>AND(WEEKDAY(R$5)=1)</formula>
    </cfRule>
  </conditionalFormatting>
  <conditionalFormatting sqref="R18">
    <cfRule type="expression" dxfId="3039" priority="1393" stopIfTrue="1">
      <formula>AND(WEEKDAY(R$5)=1)</formula>
    </cfRule>
    <cfRule type="expression" dxfId="3038" priority="1392">
      <formula>AND(WEEKDAY(R$5)=1)</formula>
    </cfRule>
    <cfRule type="expression" dxfId="3037" priority="1391" stopIfTrue="1">
      <formula>AND(WEEKDAY(R$5)=1)</formula>
    </cfRule>
  </conditionalFormatting>
  <conditionalFormatting sqref="R21">
    <cfRule type="expression" dxfId="3036" priority="1388">
      <formula>AND(WEEKDAY(R$5)=1)</formula>
    </cfRule>
  </conditionalFormatting>
  <conditionalFormatting sqref="R21:R22">
    <cfRule type="expression" dxfId="3035" priority="1318" stopIfTrue="1">
      <formula>AND(WEEKDAY(R$5)=1)</formula>
    </cfRule>
  </conditionalFormatting>
  <conditionalFormatting sqref="R22">
    <cfRule type="expression" dxfId="3034" priority="1254" stopIfTrue="1">
      <formula>AND(WEEKDAY(R$5)=1)</formula>
    </cfRule>
    <cfRule type="expression" dxfId="3033" priority="1317">
      <formula>AND(WEEKDAY(R$5)=1)</formula>
    </cfRule>
  </conditionalFormatting>
  <conditionalFormatting sqref="R16:S16">
    <cfRule type="expression" dxfId="3032" priority="3418" stopIfTrue="1">
      <formula>AND(WEEKDAY(R$5)=1)</formula>
    </cfRule>
  </conditionalFormatting>
  <conditionalFormatting sqref="R19:S20">
    <cfRule type="expression" dxfId="3031" priority="1749" stopIfTrue="1">
      <formula>AND(WEEKDAY(R$5)=1)</formula>
    </cfRule>
  </conditionalFormatting>
  <conditionalFormatting sqref="R13:T13">
    <cfRule type="expression" dxfId="3030" priority="1967">
      <formula>AND(WEEKDAY(R$5)=1)</formula>
    </cfRule>
    <cfRule type="expression" dxfId="3029" priority="1971" stopIfTrue="1">
      <formula>AND(WEEKDAY(R$5)=1)</formula>
    </cfRule>
    <cfRule type="expression" dxfId="3028" priority="1968" stopIfTrue="1">
      <formula>AND(WEEKDAY(R$5)=1)</formula>
    </cfRule>
    <cfRule type="expression" dxfId="3027" priority="1960" stopIfTrue="1">
      <formula>AND(WEEKDAY(R$5)=1)</formula>
    </cfRule>
  </conditionalFormatting>
  <conditionalFormatting sqref="R13:T14">
    <cfRule type="expression" dxfId="3026" priority="1729" stopIfTrue="1">
      <formula>AND(WEEKDAY(R$5)=1)</formula>
    </cfRule>
  </conditionalFormatting>
  <conditionalFormatting sqref="R14:T14">
    <cfRule type="expression" dxfId="3025" priority="5467" stopIfTrue="1">
      <formula>AND(WEEKDAY(R$5)=1)</formula>
    </cfRule>
  </conditionalFormatting>
  <conditionalFormatting sqref="R15:T15">
    <cfRule type="expression" dxfId="3024" priority="4830" stopIfTrue="1">
      <formula>AND(WEEKDAY(R$5)=1)</formula>
    </cfRule>
  </conditionalFormatting>
  <conditionalFormatting sqref="R17:T17">
    <cfRule type="expression" dxfId="3023" priority="1976">
      <formula>AND(WEEKDAY(R$5)=1)</formula>
    </cfRule>
    <cfRule type="expression" dxfId="3022" priority="1973" stopIfTrue="1">
      <formula>AND(WEEKDAY(R$5)=1)</formula>
    </cfRule>
  </conditionalFormatting>
  <conditionalFormatting sqref="R14:U14">
    <cfRule type="expression" dxfId="3021" priority="1687" stopIfTrue="1">
      <formula>AND(WEEKDAY(R$5)=1)</formula>
    </cfRule>
  </conditionalFormatting>
  <conditionalFormatting sqref="R19:W19">
    <cfRule type="expression" dxfId="3020" priority="4811" stopIfTrue="1">
      <formula>AND(WEEKDAY(R$5)=1)</formula>
    </cfRule>
  </conditionalFormatting>
  <conditionalFormatting sqref="S18:T24 M20:Y20">
    <cfRule type="expression" dxfId="3019" priority="1812" stopIfTrue="1">
      <formula>AND(WEEKDAY(M$5)=1)</formula>
    </cfRule>
  </conditionalFormatting>
  <conditionalFormatting sqref="S19:T22 R20:T20">
    <cfRule type="expression" dxfId="3018" priority="1748" stopIfTrue="1">
      <formula>AND(WEEKDAY(R$5)=1)</formula>
    </cfRule>
  </conditionalFormatting>
  <conditionalFormatting sqref="S19:U24">
    <cfRule type="expression" dxfId="3017" priority="1813" stopIfTrue="1">
      <formula>AND(WEEKDAY(S$5)=1)</formula>
    </cfRule>
  </conditionalFormatting>
  <conditionalFormatting sqref="S18:W19">
    <cfRule type="expression" dxfId="3016" priority="5494" stopIfTrue="1">
      <formula>AND(WEEKDAY(S$5)=1)</formula>
    </cfRule>
  </conditionalFormatting>
  <conditionalFormatting sqref="S21:W21 S22:V22">
    <cfRule type="expression" dxfId="3015" priority="5083" stopIfTrue="1">
      <formula>AND(WEEKDAY(S$5)=1)</formula>
    </cfRule>
  </conditionalFormatting>
  <conditionalFormatting sqref="S8:Z8 L8:L9 AA8:AA9 I9:W9">
    <cfRule type="expression" dxfId="3014" priority="5458" stopIfTrue="1">
      <formula>AND(WEEKDAY(I$5)=1)</formula>
    </cfRule>
  </conditionalFormatting>
  <conditionalFormatting sqref="S8:Z8 AG8:AH16 L9:X9 AC8:AF8 AA8:AB10 S18:Y18 I18:Q18 L19:W19 M20:Y20 S21:X21 S22:V22 M23:AF23 J24:Z24 Y19 L16:AB16 AD20:AE20 Z21:AE22 AF9:AF10 AC24:AE24 M21:Q21 I20:I24 L10:Y10 I9:I16 M15:AC15 L8 J9:K12 L12:Y12 N22:Q22 U13:Y13 X22 L13:Q13">
    <cfRule type="expression" dxfId="3013" priority="5457">
      <formula>AND(WEEKDAY(I$5)=1)</formula>
    </cfRule>
  </conditionalFormatting>
  <conditionalFormatting sqref="T13">
    <cfRule type="expression" dxfId="3012" priority="1959">
      <formula>AND(WEEKDAY(T$5)=1)</formula>
    </cfRule>
  </conditionalFormatting>
  <conditionalFormatting sqref="T13:T14">
    <cfRule type="expression" dxfId="3011" priority="1970">
      <formula>AND(WEEKDAY(T$5)=1)</formula>
    </cfRule>
  </conditionalFormatting>
  <conditionalFormatting sqref="T14:T15">
    <cfRule type="expression" dxfId="3010" priority="3403">
      <formula>AND(WEEKDAY(T$5)=1)</formula>
    </cfRule>
  </conditionalFormatting>
  <conditionalFormatting sqref="T14:T16">
    <cfRule type="expression" dxfId="3009" priority="3409" stopIfTrue="1">
      <formula>AND(WEEKDAY(T$5)=1)</formula>
    </cfRule>
  </conditionalFormatting>
  <conditionalFormatting sqref="T19:T22">
    <cfRule type="expression" dxfId="3008" priority="1811">
      <formula>AND(WEEKDAY(T$5)=1)</formula>
    </cfRule>
  </conditionalFormatting>
  <conditionalFormatting sqref="T20:T22">
    <cfRule type="expression" dxfId="3007" priority="1747">
      <formula>AND(WEEKDAY(T$5)=1)</formula>
    </cfRule>
  </conditionalFormatting>
  <conditionalFormatting sqref="T10:AD10">
    <cfRule type="expression" dxfId="3006" priority="5062" stopIfTrue="1">
      <formula>AND(WEEKDAY(T$5)=1)</formula>
    </cfRule>
  </conditionalFormatting>
  <conditionalFormatting sqref="U8">
    <cfRule type="expression" dxfId="3005" priority="5446" stopIfTrue="1">
      <formula>AND(WEEKDAY(U$5)=1)</formula>
    </cfRule>
  </conditionalFormatting>
  <conditionalFormatting sqref="U12">
    <cfRule type="expression" dxfId="3004" priority="5464" stopIfTrue="1">
      <formula>AND(WEEKDAY(U$5)=1)</formula>
    </cfRule>
  </conditionalFormatting>
  <conditionalFormatting sqref="U14:U15">
    <cfRule type="expression" dxfId="3003" priority="5469" stopIfTrue="1">
      <formula>AND(WEEKDAY(U$5)=1)</formula>
    </cfRule>
  </conditionalFormatting>
  <conditionalFormatting sqref="U11:W13">
    <cfRule type="expression" dxfId="3002" priority="1862" stopIfTrue="1">
      <formula>AND(WEEKDAY(U$5)=1)</formula>
    </cfRule>
  </conditionalFormatting>
  <conditionalFormatting sqref="U17:W17 J17:K19 R19:T20 S21:T22 L23:Q23 R23:T24 P17:Q17">
    <cfRule type="expression" dxfId="3001" priority="5502" stopIfTrue="1">
      <formula>AND(WEEKDAY(J$5)=1)</formula>
    </cfRule>
  </conditionalFormatting>
  <conditionalFormatting sqref="U17:W21 U22:V22 U23:W24">
    <cfRule type="expression" dxfId="3000" priority="5367" stopIfTrue="1">
      <formula>AND(WEEKDAY(U$5)=1)</formula>
    </cfRule>
  </conditionalFormatting>
  <conditionalFormatting sqref="U20:W21 P23:W24">
    <cfRule type="expression" dxfId="2999" priority="5091" stopIfTrue="1">
      <formula>AND(WEEKDAY(P$5)=1)</formula>
    </cfRule>
  </conditionalFormatting>
  <conditionalFormatting sqref="U9:Y9">
    <cfRule type="expression" dxfId="2998" priority="1249" stopIfTrue="1">
      <formula>AND(WEEKDAY(U$5)=1)</formula>
    </cfRule>
  </conditionalFormatting>
  <conditionalFormatting sqref="U13:Z13">
    <cfRule type="expression" dxfId="2997" priority="4126" stopIfTrue="1">
      <formula>AND(WEEKDAY(U$5)=1)</formula>
    </cfRule>
  </conditionalFormatting>
  <conditionalFormatting sqref="U17:Z18">
    <cfRule type="expression" dxfId="2996" priority="5248">
      <formula>AND(WEEKDAY(U$5)=1)</formula>
    </cfRule>
  </conditionalFormatting>
  <conditionalFormatting sqref="V15">
    <cfRule type="expression" dxfId="2995" priority="3782" stopIfTrue="1">
      <formula>AND(WEEKDAY(V$5)=1)</formula>
    </cfRule>
  </conditionalFormatting>
  <conditionalFormatting sqref="V19:W21 V22 V23:W23 V24:Z24">
    <cfRule type="expression" dxfId="2994" priority="5301">
      <formula>AND(WEEKDAY(V$5)=1)</formula>
    </cfRule>
  </conditionalFormatting>
  <conditionalFormatting sqref="V14:Y14 V8:Z8 AA8:AA9 AE17:AF17 U16:W17 AD22:AE22 AF18 AE21 T15:T16">
    <cfRule type="expression" dxfId="2993" priority="5490">
      <formula>AND(WEEKDAY(T$5)=1)</formula>
    </cfRule>
  </conditionalFormatting>
  <conditionalFormatting sqref="V14:Y14">
    <cfRule type="expression" dxfId="2992" priority="5485" stopIfTrue="1">
      <formula>AND(WEEKDAY(V$5)=1)</formula>
    </cfRule>
  </conditionalFormatting>
  <conditionalFormatting sqref="V24:Z24 V19:W21 V23:W23 V22">
    <cfRule type="expression" dxfId="2991" priority="5292">
      <formula>AND(WEEKDAY(V$5)=1)</formula>
    </cfRule>
  </conditionalFormatting>
  <conditionalFormatting sqref="V25:AB25">
    <cfRule type="expression" dxfId="2990" priority="5592">
      <formula>AND(WEEKDAY(V$5)=1)</formula>
    </cfRule>
  </conditionalFormatting>
  <conditionalFormatting sqref="X11">
    <cfRule type="expression" dxfId="2989" priority="4123" stopIfTrue="1">
      <formula>AND(WEEKDAY(X$5)=1)</formula>
    </cfRule>
  </conditionalFormatting>
  <conditionalFormatting sqref="X19">
    <cfRule type="expression" dxfId="2988" priority="1247">
      <formula>AND(WEEKDAY(X$5)=1)</formula>
    </cfRule>
    <cfRule type="expression" dxfId="2987" priority="1245" stopIfTrue="1">
      <formula>AND(WEEKDAY(X$5)=1)</formula>
    </cfRule>
    <cfRule type="expression" dxfId="2986" priority="1244">
      <formula>AND(WEEKDAY(X$5)=1)</formula>
    </cfRule>
    <cfRule type="expression" dxfId="2985" priority="1243" stopIfTrue="1">
      <formula>AND(WEEKDAY(X$5)=1)</formula>
    </cfRule>
    <cfRule type="expression" dxfId="2984" priority="1237" stopIfTrue="1">
      <formula>AND(WEEKDAY(X$5)=1)</formula>
    </cfRule>
    <cfRule type="expression" dxfId="2983" priority="1242">
      <formula>AND(WEEKDAY(X$5)=1)</formula>
    </cfRule>
  </conditionalFormatting>
  <conditionalFormatting sqref="X20:X23">
    <cfRule type="expression" dxfId="2982" priority="4099" stopIfTrue="1">
      <formula>AND(WEEKDAY(X$5)=1)</formula>
    </cfRule>
  </conditionalFormatting>
  <conditionalFormatting sqref="X12:Y13">
    <cfRule type="expression" dxfId="2981" priority="4135" stopIfTrue="1">
      <formula>AND(WEEKDAY(X$5)=1)</formula>
    </cfRule>
  </conditionalFormatting>
  <conditionalFormatting sqref="X17:Y17">
    <cfRule type="expression" dxfId="2980" priority="4114" stopIfTrue="1">
      <formula>AND(WEEKDAY(X$5)=1)</formula>
    </cfRule>
  </conditionalFormatting>
  <conditionalFormatting sqref="X18:Y18">
    <cfRule type="expression" dxfId="2979" priority="5406" stopIfTrue="1">
      <formula>AND(WEEKDAY(X$5)=1)</formula>
    </cfRule>
  </conditionalFormatting>
  <conditionalFormatting sqref="X13:Z13">
    <cfRule type="expression" dxfId="2978" priority="4128">
      <formula>AND(WEEKDAY(X$5)=1)</formula>
    </cfRule>
  </conditionalFormatting>
  <conditionalFormatting sqref="X17:Z17">
    <cfRule type="expression" dxfId="2977" priority="4109">
      <formula>AND(WEEKDAY(X$5)=1)</formula>
    </cfRule>
    <cfRule type="expression" dxfId="2976" priority="4111">
      <formula>AND(WEEKDAY(X$5)=1)</formula>
    </cfRule>
    <cfRule type="expression" dxfId="2975" priority="4100" stopIfTrue="1">
      <formula>AND(WEEKDAY(X$5)=1)</formula>
    </cfRule>
    <cfRule type="expression" dxfId="2974" priority="4110" stopIfTrue="1">
      <formula>AND(WEEKDAY(X$5)=1)</formula>
    </cfRule>
  </conditionalFormatting>
  <conditionalFormatting sqref="X24:Z24 Y18:Y19">
    <cfRule type="expression" dxfId="2973" priority="5355" stopIfTrue="1">
      <formula>AND(WEEKDAY(X$5)=1)</formula>
    </cfRule>
  </conditionalFormatting>
  <conditionalFormatting sqref="X11:AA11">
    <cfRule type="expression" dxfId="2972" priority="1229">
      <formula>AND(WEEKDAY(X$5)=1)</formula>
    </cfRule>
  </conditionalFormatting>
  <conditionalFormatting sqref="X16:AB16">
    <cfRule type="expression" dxfId="2971" priority="5323" stopIfTrue="1">
      <formula>AND(WEEKDAY(X$5)=1)</formula>
    </cfRule>
  </conditionalFormatting>
  <conditionalFormatting sqref="X17:AB17">
    <cfRule type="expression" dxfId="2970" priority="4105" stopIfTrue="1">
      <formula>AND(WEEKDAY(X$5)=1)</formula>
    </cfRule>
  </conditionalFormatting>
  <conditionalFormatting sqref="X11:AC11">
    <cfRule type="expression" dxfId="2969" priority="1224" stopIfTrue="1">
      <formula>AND(WEEKDAY(X$5)=1)</formula>
    </cfRule>
  </conditionalFormatting>
  <conditionalFormatting sqref="X25:AG25">
    <cfRule type="expression" dxfId="2968" priority="5604" stopIfTrue="1">
      <formula>AND(WEEKDAY(X$5)=1)</formula>
    </cfRule>
  </conditionalFormatting>
  <conditionalFormatting sqref="Y9">
    <cfRule type="expression" dxfId="2967" priority="1250">
      <formula>AND(WEEKDAY(Y$5)=1)</formula>
    </cfRule>
    <cfRule type="expression" dxfId="2966" priority="1248">
      <formula>AND(WEEKDAY(Y$5)=1)</formula>
    </cfRule>
  </conditionalFormatting>
  <conditionalFormatting sqref="Y19:Y22">
    <cfRule type="expression" dxfId="2965" priority="1232" stopIfTrue="1">
      <formula>AND(WEEKDAY(Y$5)=1)</formula>
    </cfRule>
  </conditionalFormatting>
  <conditionalFormatting sqref="Y21:Y22">
    <cfRule type="expression" dxfId="2964" priority="1236">
      <formula>AND(WEEKDAY(Y$5)=1)</formula>
    </cfRule>
  </conditionalFormatting>
  <conditionalFormatting sqref="Y16:Z16 AC13:AF19 AA18:AB19 AG18:AG19 AD12:AF12">
    <cfRule type="expression" dxfId="2963" priority="5322">
      <formula>AND(WEEKDAY(Y$5)=1)</formula>
    </cfRule>
  </conditionalFormatting>
  <conditionalFormatting sqref="Y17:Z17">
    <cfRule type="expression" dxfId="2962" priority="4113">
      <formula>AND(WEEKDAY(Y$5)=1)</formula>
    </cfRule>
    <cfRule type="expression" dxfId="2961" priority="4112" stopIfTrue="1">
      <formula>AND(WEEKDAY(Y$5)=1)</formula>
    </cfRule>
  </conditionalFormatting>
  <conditionalFormatting sqref="Y24:Z24">
    <cfRule type="expression" dxfId="2960" priority="5335" stopIfTrue="1">
      <formula>AND(WEEKDAY(Y$5)=1)</formula>
    </cfRule>
    <cfRule type="expression" dxfId="2959" priority="5336">
      <formula>AND(WEEKDAY(Y$5)=1)</formula>
    </cfRule>
  </conditionalFormatting>
  <conditionalFormatting sqref="Y14:AA14">
    <cfRule type="expression" dxfId="2958" priority="2944" stopIfTrue="1">
      <formula>AND(WEEKDAY(Y$5)=1)</formula>
    </cfRule>
  </conditionalFormatting>
  <conditionalFormatting sqref="Y16:AB16">
    <cfRule type="expression" dxfId="2957" priority="5320" stopIfTrue="1">
      <formula>AND(WEEKDAY(Y$5)=1)</formula>
    </cfRule>
  </conditionalFormatting>
  <conditionalFormatting sqref="Y17:AB17">
    <cfRule type="expression" dxfId="2956" priority="4103">
      <formula>AND(WEEKDAY(Y$5)=1)</formula>
    </cfRule>
  </conditionalFormatting>
  <conditionalFormatting sqref="Y19:AB19">
    <cfRule type="expression" dxfId="2955" priority="1545">
      <formula>AND(WEEKDAY(Y$5)=1)</formula>
    </cfRule>
  </conditionalFormatting>
  <conditionalFormatting sqref="Y24:AB24">
    <cfRule type="expression" dxfId="2954" priority="5087">
      <formula>AND(WEEKDAY(Y$5)=1)</formula>
    </cfRule>
  </conditionalFormatting>
  <conditionalFormatting sqref="Z9">
    <cfRule type="expression" dxfId="2953" priority="5067">
      <formula>AND(WEEKDAY(Z$5)=1)</formula>
    </cfRule>
    <cfRule type="expression" dxfId="2952" priority="5066" stopIfTrue="1">
      <formula>AND(WEEKDAY(Z$5)=1)</formula>
    </cfRule>
  </conditionalFormatting>
  <conditionalFormatting sqref="Z9:Z10">
    <cfRule type="expression" dxfId="2951" priority="5064">
      <formula>AND(WEEKDAY(Z$5)=1)</formula>
    </cfRule>
  </conditionalFormatting>
  <conditionalFormatting sqref="Z17:Z18">
    <cfRule type="expression" dxfId="2950" priority="4116" stopIfTrue="1">
      <formula>AND(WEEKDAY(Z$5)=1)</formula>
    </cfRule>
  </conditionalFormatting>
  <conditionalFormatting sqref="Z18">
    <cfRule type="expression" dxfId="2949" priority="5246" stopIfTrue="1">
      <formula>AND(WEEKDAY(Z$5)=1)</formula>
    </cfRule>
    <cfRule type="expression" dxfId="2948" priority="5245">
      <formula>AND(WEEKDAY(Z$5)=1)</formula>
    </cfRule>
  </conditionalFormatting>
  <conditionalFormatting sqref="Z19">
    <cfRule type="expression" dxfId="2947" priority="1536">
      <formula>AND(WEEKDAY(Z$5)=1)</formula>
    </cfRule>
    <cfRule type="expression" dxfId="2946" priority="1537" stopIfTrue="1">
      <formula>AND(WEEKDAY(Z$5)=1)</formula>
    </cfRule>
    <cfRule type="expression" dxfId="2945" priority="1538">
      <formula>AND(WEEKDAY(Z$5)=1)</formula>
    </cfRule>
    <cfRule type="expression" dxfId="2944" priority="1539" stopIfTrue="1">
      <formula>AND(WEEKDAY(Z$5)=1)</formula>
    </cfRule>
    <cfRule type="expression" dxfId="2943" priority="1540">
      <formula>AND(WEEKDAY(Z$5)=1)</formula>
    </cfRule>
    <cfRule type="expression" dxfId="2942" priority="1541" stopIfTrue="1">
      <formula>AND(WEEKDAY(Z$5)=1)</formula>
    </cfRule>
    <cfRule type="expression" dxfId="2941" priority="1542">
      <formula>AND(WEEKDAY(Z$5)=1)</formula>
    </cfRule>
  </conditionalFormatting>
  <conditionalFormatting sqref="Z19:Z20">
    <cfRule type="expression" dxfId="2940" priority="1218" stopIfTrue="1">
      <formula>AND(WEEKDAY(Z$5)=1)</formula>
    </cfRule>
  </conditionalFormatting>
  <conditionalFormatting sqref="Z13:AA13">
    <cfRule type="expression" dxfId="2939" priority="2956">
      <formula>AND(WEEKDAY(Z$5)=1)</formula>
    </cfRule>
  </conditionalFormatting>
  <conditionalFormatting sqref="Z19:AA19">
    <cfRule type="expression" dxfId="2938" priority="1543" stopIfTrue="1">
      <formula>AND(WEEKDAY(Z$5)=1)</formula>
    </cfRule>
  </conditionalFormatting>
  <conditionalFormatting sqref="Z21:AA22 X23:AA23 X21:X22 X20:Y20">
    <cfRule type="expression" dxfId="2937" priority="4098">
      <formula>AND(WEEKDAY(X$5)=1)</formula>
    </cfRule>
  </conditionalFormatting>
  <conditionalFormatting sqref="Z20:AB20">
    <cfRule type="expression" dxfId="2936" priority="1222">
      <formula>AND(WEEKDAY(Z$5)=1)</formula>
    </cfRule>
  </conditionalFormatting>
  <conditionalFormatting sqref="Z21:AB23">
    <cfRule type="expression" dxfId="2935" priority="4093" stopIfTrue="1">
      <formula>AND(WEEKDAY(Z$5)=1)</formula>
    </cfRule>
  </conditionalFormatting>
  <conditionalFormatting sqref="Z12:AE12">
    <cfRule type="expression" dxfId="2934" priority="1209">
      <formula>AND(WEEKDAY(Z$5)=1)</formula>
    </cfRule>
    <cfRule type="expression" dxfId="2933" priority="1204" stopIfTrue="1">
      <formula>AND(WEEKDAY(Z$5)=1)</formula>
    </cfRule>
  </conditionalFormatting>
  <conditionalFormatting sqref="Z21:AE22 X21:X22">
    <cfRule type="expression" dxfId="2932" priority="4092" stopIfTrue="1">
      <formula>AND(WEEKDAY(X$5)=1)</formula>
    </cfRule>
  </conditionalFormatting>
  <conditionalFormatting sqref="AA14">
    <cfRule type="expression" dxfId="2931" priority="2949">
      <formula>AND(WEEKDAY(AA$5)=1)</formula>
    </cfRule>
  </conditionalFormatting>
  <conditionalFormatting sqref="AA20">
    <cfRule type="expression" dxfId="2930" priority="1223" stopIfTrue="1">
      <formula>AND(WEEKDAY(AA$5)=1)</formula>
    </cfRule>
  </conditionalFormatting>
  <conditionalFormatting sqref="AA13:AB14">
    <cfRule type="expression" dxfId="2929" priority="2951" stopIfTrue="1">
      <formula>AND(WEEKDAY(AA$5)=1)</formula>
    </cfRule>
  </conditionalFormatting>
  <conditionalFormatting sqref="AA18:AB19">
    <cfRule type="expression" dxfId="2928" priority="5405" stopIfTrue="1">
      <formula>AND(WEEKDAY(AA$5)=1)</formula>
    </cfRule>
  </conditionalFormatting>
  <conditionalFormatting sqref="AA20:AC20">
    <cfRule type="expression" dxfId="2927" priority="1219" stopIfTrue="1">
      <formula>AND(WEEKDAY(AA$5)=1)</formula>
    </cfRule>
  </conditionalFormatting>
  <conditionalFormatting sqref="AA19:AF19">
    <cfRule type="expression" dxfId="2926" priority="1885" stopIfTrue="1">
      <formula>AND(WEEKDAY(AA$5)=1)</formula>
    </cfRule>
  </conditionalFormatting>
  <conditionalFormatting sqref="AB9:AB12 Z12:Z13">
    <cfRule type="expression" dxfId="2925" priority="1205" stopIfTrue="1">
      <formula>AND(WEEKDAY(Z$5)=1)</formula>
    </cfRule>
  </conditionalFormatting>
  <conditionalFormatting sqref="AB13:AB14">
    <cfRule type="expression" dxfId="2924" priority="5074">
      <formula>AND(WEEKDAY(AB$5)=1)</formula>
    </cfRule>
  </conditionalFormatting>
  <conditionalFormatting sqref="AB16">
    <cfRule type="expression" dxfId="2923" priority="5481" stopIfTrue="1">
      <formula>AND(WEEKDAY(AB$5)=1)</formula>
    </cfRule>
  </conditionalFormatting>
  <conditionalFormatting sqref="AB18:AD18">
    <cfRule type="expression" dxfId="2922" priority="5242" stopIfTrue="1">
      <formula>AND(WEEKDAY(AB$5)=1)</formula>
    </cfRule>
  </conditionalFormatting>
  <conditionalFormatting sqref="AB18:AF18">
    <cfRule type="expression" dxfId="2921" priority="2925" stopIfTrue="1">
      <formula>AND(WEEKDAY(AB$5)=1)</formula>
    </cfRule>
  </conditionalFormatting>
  <conditionalFormatting sqref="AB8:AG8">
    <cfRule type="expression" dxfId="2920" priority="5428" stopIfTrue="1">
      <formula>AND(WEEKDAY(AB$5)=1)</formula>
    </cfRule>
  </conditionalFormatting>
  <conditionalFormatting sqref="AC9">
    <cfRule type="expression" dxfId="2919" priority="5235" stopIfTrue="1">
      <formula>AND(WEEKDAY(AC$5)=1)</formula>
    </cfRule>
  </conditionalFormatting>
  <conditionalFormatting sqref="AC16:AC18">
    <cfRule type="expression" dxfId="2918" priority="5373" stopIfTrue="1">
      <formula>AND(WEEKDAY(AC$5)=1)</formula>
    </cfRule>
  </conditionalFormatting>
  <conditionalFormatting sqref="AC17:AC18">
    <cfRule type="expression" dxfId="2917" priority="5261" stopIfTrue="1">
      <formula>AND(WEEKDAY(AC$5)=1)</formula>
    </cfRule>
    <cfRule type="expression" dxfId="2916" priority="2935">
      <formula>AND(WEEKDAY(AC$5)=1)</formula>
    </cfRule>
    <cfRule type="expression" dxfId="2915" priority="2926" stopIfTrue="1">
      <formula>AND(WEEKDAY(AC$5)=1)</formula>
    </cfRule>
  </conditionalFormatting>
  <conditionalFormatting sqref="AC20">
    <cfRule type="expression" dxfId="2914" priority="1213" stopIfTrue="1">
      <formula>AND(WEEKDAY(AC$5)=1)</formula>
    </cfRule>
    <cfRule type="expression" dxfId="2913" priority="1216">
      <formula>AND(WEEKDAY(AC$5)=1)</formula>
    </cfRule>
  </conditionalFormatting>
  <conditionalFormatting sqref="AC9:AD9">
    <cfRule type="expression" dxfId="2912" priority="5237" stopIfTrue="1">
      <formula>AND(WEEKDAY(AC$5)=1)</formula>
    </cfRule>
    <cfRule type="expression" dxfId="2911" priority="5236">
      <formula>AND(WEEKDAY(AC$5)=1)</formula>
    </cfRule>
  </conditionalFormatting>
  <conditionalFormatting sqref="AC9:AD10">
    <cfRule type="expression" dxfId="2910" priority="5238">
      <formula>AND(WEEKDAY(AC$5)=1)</formula>
    </cfRule>
  </conditionalFormatting>
  <conditionalFormatting sqref="AC14:AD14">
    <cfRule type="expression" dxfId="2909" priority="5318">
      <formula>AND(WEEKDAY(AC$5)=1)</formula>
    </cfRule>
  </conditionalFormatting>
  <conditionalFormatting sqref="AC16:AD17">
    <cfRule type="expression" dxfId="2908" priority="5374" stopIfTrue="1">
      <formula>AND(WEEKDAY(AC$5)=1)</formula>
    </cfRule>
  </conditionalFormatting>
  <conditionalFormatting sqref="AC17:AE17 S18:Y18 AB18:AE18">
    <cfRule type="expression" dxfId="2907" priority="5507" stopIfTrue="1">
      <formula>AND(WEEKDAY(S$5)=1)</formula>
    </cfRule>
  </conditionalFormatting>
  <conditionalFormatting sqref="AC17:AF17">
    <cfRule type="expression" dxfId="2906" priority="2936" stopIfTrue="1">
      <formula>AND(WEEKDAY(AC$5)=1)</formula>
    </cfRule>
  </conditionalFormatting>
  <conditionalFormatting sqref="AC13:AG13">
    <cfRule type="expression" dxfId="2905" priority="5369" stopIfTrue="1">
      <formula>AND(WEEKDAY(AC$5)=1)</formula>
    </cfRule>
  </conditionalFormatting>
  <conditionalFormatting sqref="AC14:AG14">
    <cfRule type="expression" dxfId="2904" priority="5474" stopIfTrue="1">
      <formula>AND(WEEKDAY(AC$5)=1)</formula>
    </cfRule>
    <cfRule type="expression" dxfId="2903" priority="5308" stopIfTrue="1">
      <formula>AND(WEEKDAY(AC$5)=1)</formula>
    </cfRule>
  </conditionalFormatting>
  <conditionalFormatting sqref="AD15">
    <cfRule type="expression" dxfId="2902" priority="5478" stopIfTrue="1">
      <formula>AND(WEEKDAY(AD$5)=1)</formula>
    </cfRule>
  </conditionalFormatting>
  <conditionalFormatting sqref="AD17:AD18">
    <cfRule type="expression" dxfId="2901" priority="5371" stopIfTrue="1">
      <formula>AND(WEEKDAY(AD$5)=1)</formula>
    </cfRule>
  </conditionalFormatting>
  <conditionalFormatting sqref="AD21">
    <cfRule type="expression" dxfId="2900" priority="1394">
      <formula>AND(WEEKDAY(AD$5)=1)</formula>
    </cfRule>
    <cfRule type="expression" dxfId="2899" priority="1395" stopIfTrue="1">
      <formula>AND(WEEKDAY(AD$5)=1)</formula>
    </cfRule>
  </conditionalFormatting>
  <conditionalFormatting sqref="AD11:AE11">
    <cfRule type="expression" dxfId="2898" priority="1902">
      <formula>AND(WEEKDAY(AD$5)=1)</formula>
    </cfRule>
  </conditionalFormatting>
  <conditionalFormatting sqref="AD11:AE12">
    <cfRule type="expression" dxfId="2897" priority="1889" stopIfTrue="1">
      <formula>AND(WEEKDAY(AD$5)=1)</formula>
    </cfRule>
  </conditionalFormatting>
  <conditionalFormatting sqref="AD20:AE20 AD22:AE22">
    <cfRule type="expression" dxfId="2896" priority="5285" stopIfTrue="1">
      <formula>AND(WEEKDAY(AD$5)=1)</formula>
    </cfRule>
  </conditionalFormatting>
  <conditionalFormatting sqref="AD12:AF12">
    <cfRule type="expression" dxfId="2895" priority="5454" stopIfTrue="1">
      <formula>AND(WEEKDAY(AD$5)=1)</formula>
    </cfRule>
  </conditionalFormatting>
  <conditionalFormatting sqref="AD17:AF17">
    <cfRule type="expression" dxfId="2894" priority="5390" stopIfTrue="1">
      <formula>AND(WEEKDAY(AD$5)=1)</formula>
    </cfRule>
  </conditionalFormatting>
  <conditionalFormatting sqref="AD20:AF22">
    <cfRule type="expression" dxfId="2893" priority="1403">
      <formula>AND(WEEKDAY(AD$5)=1)</formula>
    </cfRule>
  </conditionalFormatting>
  <conditionalFormatting sqref="AD24:AF24">
    <cfRule type="expression" dxfId="2892" priority="5095">
      <formula>AND(WEEKDAY(AD$5)=1)</formula>
    </cfRule>
  </conditionalFormatting>
  <conditionalFormatting sqref="AD25:AH25">
    <cfRule type="expression" dxfId="2891" priority="5600">
      <formula>AND(WEEKDAY(AD$5)=1)</formula>
    </cfRule>
  </conditionalFormatting>
  <conditionalFormatting sqref="AE9">
    <cfRule type="expression" dxfId="2890" priority="5131">
      <formula>AND(WEEKDAY(AE$5)=1)</formula>
    </cfRule>
    <cfRule type="expression" dxfId="2889" priority="5128">
      <formula>AND(WEEKDAY(AE$5)=1)</formula>
    </cfRule>
    <cfRule type="expression" dxfId="2888" priority="5130" stopIfTrue="1">
      <formula>AND(WEEKDAY(AE$5)=1)</formula>
    </cfRule>
  </conditionalFormatting>
  <conditionalFormatting sqref="AE9:AE10">
    <cfRule type="expression" dxfId="2887" priority="5125" stopIfTrue="1">
      <formula>AND(WEEKDAY(AE$5)=1)</formula>
    </cfRule>
  </conditionalFormatting>
  <conditionalFormatting sqref="AE10">
    <cfRule type="expression" dxfId="2886" priority="5124">
      <formula>AND(WEEKDAY(AE$5)=1)</formula>
    </cfRule>
  </conditionalFormatting>
  <conditionalFormatting sqref="AE17:AE18">
    <cfRule type="expression" dxfId="2885" priority="2928" stopIfTrue="1">
      <formula>AND(WEEKDAY(AE$5)=1)</formula>
    </cfRule>
  </conditionalFormatting>
  <conditionalFormatting sqref="AE20:AF22">
    <cfRule type="expression" dxfId="2884" priority="5119" stopIfTrue="1">
      <formula>AND(WEEKDAY(AE$5)=1)</formula>
    </cfRule>
  </conditionalFormatting>
  <conditionalFormatting sqref="AE9:AG9">
    <cfRule type="expression" dxfId="2883" priority="5133">
      <formula>AND(WEEKDAY(AE$5)=1)</formula>
    </cfRule>
  </conditionalFormatting>
  <conditionalFormatting sqref="AE14:AG14">
    <cfRule type="expression" dxfId="2882" priority="5307">
      <formula>AND(WEEKDAY(AE$5)=1)</formula>
    </cfRule>
  </conditionalFormatting>
  <conditionalFormatting sqref="AE9:AH9">
    <cfRule type="expression" dxfId="2881" priority="5132" stopIfTrue="1">
      <formula>AND(WEEKDAY(AE$5)=1)</formula>
    </cfRule>
  </conditionalFormatting>
  <conditionalFormatting sqref="AE14:AH14">
    <cfRule type="expression" dxfId="2880" priority="5303" stopIfTrue="1">
      <formula>AND(WEEKDAY(AE$5)=1)</formula>
    </cfRule>
  </conditionalFormatting>
  <conditionalFormatting sqref="AF10:AF12">
    <cfRule type="expression" dxfId="2879" priority="1888" stopIfTrue="1">
      <formula>AND(WEEKDAY(AF$5)=1)</formula>
    </cfRule>
  </conditionalFormatting>
  <conditionalFormatting sqref="AF11:AF12">
    <cfRule type="expression" dxfId="2878" priority="1887">
      <formula>AND(WEEKDAY(AF$5)=1)</formula>
    </cfRule>
  </conditionalFormatting>
  <conditionalFormatting sqref="AF17">
    <cfRule type="expression" dxfId="2877" priority="2929">
      <formula>AND(WEEKDAY(AF$5)=1)</formula>
    </cfRule>
    <cfRule type="expression" dxfId="2876" priority="2930" stopIfTrue="1">
      <formula>AND(WEEKDAY(AF$5)=1)</formula>
    </cfRule>
    <cfRule type="expression" dxfId="2875" priority="2932" stopIfTrue="1">
      <formula>AND(WEEKDAY(AF$5)=1)</formula>
    </cfRule>
  </conditionalFormatting>
  <conditionalFormatting sqref="AF9:AG9">
    <cfRule type="expression" dxfId="2874" priority="5211" stopIfTrue="1">
      <formula>AND(WEEKDAY(AF$5)=1)</formula>
    </cfRule>
    <cfRule type="expression" dxfId="2873" priority="5212">
      <formula>AND(WEEKDAY(AF$5)=1)</formula>
    </cfRule>
    <cfRule type="expression" dxfId="2872" priority="5213" stopIfTrue="1">
      <formula>AND(WEEKDAY(AF$5)=1)</formula>
    </cfRule>
  </conditionalFormatting>
  <conditionalFormatting sqref="AF18:AG18">
    <cfRule type="expression" dxfId="2871" priority="5214">
      <formula>AND(WEEKDAY(AF$5)=1)</formula>
    </cfRule>
    <cfRule type="expression" dxfId="2870" priority="5215" stopIfTrue="1">
      <formula>AND(WEEKDAY(AF$5)=1)</formula>
    </cfRule>
    <cfRule type="expression" dxfId="2869" priority="5216">
      <formula>AND(WEEKDAY(AF$5)=1)</formula>
    </cfRule>
    <cfRule type="expression" dxfId="2868" priority="5217" stopIfTrue="1">
      <formula>AND(WEEKDAY(AF$5)=1)</formula>
    </cfRule>
  </conditionalFormatting>
  <conditionalFormatting sqref="AF17:AH17">
    <cfRule type="expression" dxfId="2867" priority="2931">
      <formula>AND(WEEKDAY(AF$5)=1)</formula>
    </cfRule>
  </conditionalFormatting>
  <conditionalFormatting sqref="AG10:AG12 T8:T9">
    <cfRule type="expression" dxfId="2866" priority="5456" stopIfTrue="1">
      <formula>AND(WEEKDAY(T$5)=1)</formula>
    </cfRule>
  </conditionalFormatting>
  <conditionalFormatting sqref="AG11">
    <cfRule type="expression" dxfId="2865" priority="5309" stopIfTrue="1">
      <formula>AND(WEEKDAY(AG$5)=1)</formula>
    </cfRule>
    <cfRule type="expression" dxfId="2864" priority="5221">
      <formula>AND(WEEKDAY(AG$5)=1)</formula>
    </cfRule>
  </conditionalFormatting>
  <conditionalFormatting sqref="AG19:AG24">
    <cfRule type="expression" dxfId="2863" priority="5117" stopIfTrue="1">
      <formula>AND(WEEKDAY(AG$5)=1)</formula>
    </cfRule>
    <cfRule type="expression" dxfId="2862" priority="5116">
      <formula>AND(WEEKDAY(AG$5)=1)</formula>
    </cfRule>
  </conditionalFormatting>
  <conditionalFormatting sqref="AG11:AH11">
    <cfRule type="expression" dxfId="2861" priority="5218" stopIfTrue="1">
      <formula>AND(WEEKDAY(AG$5)=1)</formula>
    </cfRule>
  </conditionalFormatting>
  <conditionalFormatting sqref="AH18:AH24">
    <cfRule type="expression" dxfId="2860" priority="5304">
      <formula>AND(WEEKDAY(AH$5)=1)</formula>
    </cfRule>
  </conditionalFormatting>
  <conditionalFormatting sqref="AH19:AH27">
    <cfRule type="expression" dxfId="2859" priority="5302" stopIfTrue="1">
      <formula>AND(WEEKDAY(AH$5)=1)</formula>
    </cfRule>
  </conditionalFormatting>
  <conditionalFormatting sqref="AI8:AK26 AN8:AN27">
    <cfRule type="cellIs" dxfId="2858" priority="5784" stopIfTrue="1" operator="equal">
      <formula>0</formula>
    </cfRule>
  </conditionalFormatting>
  <dataValidations count="2">
    <dataValidation type="list" allowBlank="1" showInputMessage="1" showErrorMessage="1" sqref="D10:E10 G10:H10 D22:L22 N22:Q22 S22:V22 X22 AC24 D25:AC25 E26:AC26 H11:H15 R8:R22 AD24:AD26 I8:K15 D11:G21 D8:H9 AC8:AD23 S8:X21 Y8:AB22 AE8:AH26 D23:AB24 L8:Q21 H16:K21" xr:uid="{00000000-0002-0000-5300-000000000000}">
      <formula1>"ヤ,2早,3早,2オ,3オ,2－,3－,－,日,有,2,3,事,ﾍﾙ,ｹｱ,6:00,6:30,7:00,8:30,8:00,10:00,研"</formula1>
    </dataValidation>
    <dataValidation type="list" allowBlank="1" showInputMessage="1" showErrorMessage="1" sqref="AH27" xr:uid="{00000000-0002-0000-53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V47"/>
  <sheetViews>
    <sheetView zoomScale="90" zoomScaleNormal="90" workbookViewId="0">
      <selection activeCell="R14" sqref="R1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4.25" customHeight="1">
      <c r="A1" s="2">
        <v>2024</v>
      </c>
      <c r="B1" s="3" t="s">
        <v>0</v>
      </c>
      <c r="C1" s="3"/>
      <c r="D1" s="3" t="s">
        <v>239</v>
      </c>
      <c r="E1" s="3"/>
      <c r="F1" s="3"/>
      <c r="G1" s="3"/>
      <c r="H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4.25" customHeight="1">
      <c r="A2" s="1243" t="s">
        <v>3</v>
      </c>
      <c r="B2" s="1243"/>
      <c r="C2" s="1243"/>
      <c r="D2" s="4">
        <v>4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5" customHeight="1">
      <c r="A3" s="3"/>
      <c r="B3" s="3"/>
      <c r="C3" s="3"/>
      <c r="D3" s="6"/>
      <c r="E3" s="6"/>
      <c r="F3" s="7"/>
      <c r="G3" s="8"/>
      <c r="H3" s="9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45383</v>
      </c>
      <c r="E5" s="11">
        <f>DATE($A$1,$D$2,2)</f>
        <v>45384</v>
      </c>
      <c r="F5" s="11">
        <f>DATE($A$1,$D$2,3)</f>
        <v>45385</v>
      </c>
      <c r="G5" s="11">
        <f>DATE($A$1,$D$2,4)</f>
        <v>45386</v>
      </c>
      <c r="H5" s="11">
        <f>DATE($A$1,$D$2,5)</f>
        <v>45387</v>
      </c>
      <c r="I5" s="11">
        <f>DATE($A$1,$D$2,6)</f>
        <v>45388</v>
      </c>
      <c r="J5" s="11">
        <f>DATE($A$1,$D$2,7)</f>
        <v>45389</v>
      </c>
      <c r="K5" s="11">
        <f>DATE($A$1,$D$2,8)</f>
        <v>45390</v>
      </c>
      <c r="L5" s="11">
        <f>DATE($A$1,$D$2,9)</f>
        <v>45391</v>
      </c>
      <c r="M5" s="11">
        <f>DATE($A$1,$D$2,10)</f>
        <v>45392</v>
      </c>
      <c r="N5" s="56">
        <f>DATE($A$1,$D$2,11)</f>
        <v>45393</v>
      </c>
      <c r="O5" s="11">
        <f>DATE($A$1,$D$2,12)</f>
        <v>45394</v>
      </c>
      <c r="P5" s="11">
        <f>DATE($A$1,$D$2,13)</f>
        <v>45395</v>
      </c>
      <c r="Q5" s="11">
        <f>DATE($A$1,$D$2,14)</f>
        <v>45396</v>
      </c>
      <c r="R5" s="11">
        <f>DATE($A$1,$D$2,15)</f>
        <v>45397</v>
      </c>
      <c r="S5" s="11">
        <f>DATE($A$1,$D$2,16)</f>
        <v>45398</v>
      </c>
      <c r="T5" s="11">
        <f>DATE($A$1,$D$2,17)</f>
        <v>45399</v>
      </c>
      <c r="U5" s="11">
        <f>DATE($A$1,$D$2,18)</f>
        <v>45400</v>
      </c>
      <c r="V5" s="11">
        <f>DATE($A$1,$D$2,19)</f>
        <v>45401</v>
      </c>
      <c r="W5" s="11">
        <f>DATE($A$1,$D$2,20)</f>
        <v>45402</v>
      </c>
      <c r="X5" s="11">
        <f>DATE($A$1,$D$2,21)</f>
        <v>45403</v>
      </c>
      <c r="Y5" s="87">
        <f>DATE($A$1,$D$2,22)</f>
        <v>45404</v>
      </c>
      <c r="Z5" s="87">
        <f>DATE($A$1,$D$2,23)</f>
        <v>45405</v>
      </c>
      <c r="AA5" s="87">
        <f>DATE($A$1,$D$2,24)</f>
        <v>45406</v>
      </c>
      <c r="AB5" s="87">
        <f>DATE($A$1,$D$2,25)</f>
        <v>45407</v>
      </c>
      <c r="AC5" s="87">
        <f>DATE($A$1,$D$2,26)</f>
        <v>45408</v>
      </c>
      <c r="AD5" s="87">
        <f>DATE($A$1,$D$2,27)</f>
        <v>45409</v>
      </c>
      <c r="AE5" s="87">
        <f>DATE($A$1,$D$2,28)</f>
        <v>45410</v>
      </c>
      <c r="AF5" s="88">
        <f>DATE($A$1,$D$2,29)</f>
        <v>45411</v>
      </c>
      <c r="AG5" s="88"/>
      <c r="AH5" s="90"/>
      <c r="AI5" s="90"/>
      <c r="AJ5" s="91"/>
      <c r="AK5" s="1267"/>
    </row>
    <row r="6" spans="1:48" ht="14">
      <c r="A6" s="1254"/>
      <c r="B6" s="1255"/>
      <c r="C6" s="1248"/>
      <c r="D6" s="12">
        <f t="shared" ref="D6:AF6" si="0">IF(MONTH(D5)&gt;$D$2,"",D5)</f>
        <v>45383</v>
      </c>
      <c r="E6" s="13">
        <f t="shared" si="0"/>
        <v>45384</v>
      </c>
      <c r="F6" s="116">
        <f t="shared" si="0"/>
        <v>45385</v>
      </c>
      <c r="G6" s="116">
        <f t="shared" si="0"/>
        <v>45386</v>
      </c>
      <c r="H6" s="116">
        <f t="shared" si="0"/>
        <v>45387</v>
      </c>
      <c r="I6" s="13">
        <f t="shared" si="0"/>
        <v>45388</v>
      </c>
      <c r="J6" s="13">
        <f t="shared" si="0"/>
        <v>45389</v>
      </c>
      <c r="K6" s="13">
        <f t="shared" si="0"/>
        <v>45390</v>
      </c>
      <c r="L6" s="13">
        <f t="shared" si="0"/>
        <v>45391</v>
      </c>
      <c r="M6" s="13">
        <f t="shared" si="0"/>
        <v>45392</v>
      </c>
      <c r="N6" s="13">
        <f t="shared" si="0"/>
        <v>45393</v>
      </c>
      <c r="O6" s="13">
        <f t="shared" si="0"/>
        <v>45394</v>
      </c>
      <c r="P6" s="13">
        <f t="shared" si="0"/>
        <v>45395</v>
      </c>
      <c r="Q6" s="13">
        <f t="shared" si="0"/>
        <v>45396</v>
      </c>
      <c r="R6" s="13">
        <f t="shared" si="0"/>
        <v>45397</v>
      </c>
      <c r="S6" s="13">
        <f t="shared" si="0"/>
        <v>45398</v>
      </c>
      <c r="T6" s="13">
        <f t="shared" si="0"/>
        <v>45399</v>
      </c>
      <c r="U6" s="13">
        <f t="shared" si="0"/>
        <v>45400</v>
      </c>
      <c r="V6" s="13">
        <f t="shared" si="0"/>
        <v>45401</v>
      </c>
      <c r="W6" s="132">
        <f t="shared" si="0"/>
        <v>45402</v>
      </c>
      <c r="X6" s="13">
        <f t="shared" si="0"/>
        <v>45403</v>
      </c>
      <c r="Y6" s="13">
        <f t="shared" si="0"/>
        <v>45404</v>
      </c>
      <c r="Z6" s="13">
        <f t="shared" si="0"/>
        <v>45405</v>
      </c>
      <c r="AA6" s="13">
        <f t="shared" si="0"/>
        <v>45406</v>
      </c>
      <c r="AB6" s="13">
        <f t="shared" si="0"/>
        <v>45407</v>
      </c>
      <c r="AC6" s="13">
        <f t="shared" si="0"/>
        <v>45408</v>
      </c>
      <c r="AD6" s="13">
        <f t="shared" si="0"/>
        <v>45409</v>
      </c>
      <c r="AE6" s="13">
        <f t="shared" si="0"/>
        <v>45410</v>
      </c>
      <c r="AF6" s="145">
        <f t="shared" si="0"/>
        <v>45411</v>
      </c>
      <c r="AG6" s="150">
        <v>30</v>
      </c>
      <c r="AH6" s="92"/>
      <c r="AI6" s="93"/>
      <c r="AJ6" s="94"/>
      <c r="AK6" s="1267"/>
    </row>
    <row r="7" spans="1:48" ht="14">
      <c r="A7" s="1254"/>
      <c r="B7" s="1255"/>
      <c r="C7" s="15"/>
      <c r="D7" s="117" t="str">
        <f t="shared" ref="D7:AF7" si="1">IF(D6="","",CHOOSE(WEEKDAY(D6,1),"日","月","火","水","木","金","土"))</f>
        <v>月</v>
      </c>
      <c r="E7" s="117" t="str">
        <f t="shared" si="1"/>
        <v>火</v>
      </c>
      <c r="F7" s="118" t="str">
        <f t="shared" si="1"/>
        <v>水</v>
      </c>
      <c r="G7" s="117" t="str">
        <f t="shared" si="1"/>
        <v>木</v>
      </c>
      <c r="H7" s="117" t="str">
        <f t="shared" si="1"/>
        <v>金</v>
      </c>
      <c r="I7" s="117" t="str">
        <f t="shared" si="1"/>
        <v>土</v>
      </c>
      <c r="J7" s="59" t="str">
        <f t="shared" si="1"/>
        <v>日</v>
      </c>
      <c r="K7" s="117" t="str">
        <f t="shared" si="1"/>
        <v>月</v>
      </c>
      <c r="L7" s="118" t="str">
        <f t="shared" si="1"/>
        <v>火</v>
      </c>
      <c r="M7" s="117" t="str">
        <f t="shared" si="1"/>
        <v>水</v>
      </c>
      <c r="N7" s="117" t="str">
        <f t="shared" si="1"/>
        <v>木</v>
      </c>
      <c r="O7" s="117" t="str">
        <f t="shared" si="1"/>
        <v>金</v>
      </c>
      <c r="P7" s="117" t="str">
        <f t="shared" si="1"/>
        <v>土</v>
      </c>
      <c r="Q7" s="133" t="str">
        <f t="shared" si="1"/>
        <v>日</v>
      </c>
      <c r="R7" s="117" t="str">
        <f t="shared" si="1"/>
        <v>月</v>
      </c>
      <c r="S7" s="118" t="str">
        <f t="shared" si="1"/>
        <v>火</v>
      </c>
      <c r="T7" s="118" t="str">
        <f t="shared" si="1"/>
        <v>水</v>
      </c>
      <c r="U7" s="117" t="str">
        <f t="shared" si="1"/>
        <v>木</v>
      </c>
      <c r="V7" s="117" t="str">
        <f t="shared" si="1"/>
        <v>金</v>
      </c>
      <c r="W7" s="134" t="str">
        <f t="shared" si="1"/>
        <v>土</v>
      </c>
      <c r="X7" s="59" t="str">
        <f t="shared" si="1"/>
        <v>日</v>
      </c>
      <c r="Y7" s="117" t="str">
        <f t="shared" si="1"/>
        <v>月</v>
      </c>
      <c r="Z7" s="117" t="str">
        <f t="shared" si="1"/>
        <v>火</v>
      </c>
      <c r="AA7" s="117" t="str">
        <f t="shared" si="1"/>
        <v>水</v>
      </c>
      <c r="AB7" s="117" t="str">
        <f t="shared" si="1"/>
        <v>木</v>
      </c>
      <c r="AC7" s="117" t="str">
        <f t="shared" si="1"/>
        <v>金</v>
      </c>
      <c r="AD7" s="117" t="str">
        <f t="shared" si="1"/>
        <v>土</v>
      </c>
      <c r="AE7" s="59" t="str">
        <f t="shared" si="1"/>
        <v>日</v>
      </c>
      <c r="AF7" s="146" t="str">
        <f t="shared" si="1"/>
        <v>月</v>
      </c>
      <c r="AG7" s="117" t="s">
        <v>116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6" customHeight="1">
      <c r="A8" s="19" t="s">
        <v>31</v>
      </c>
      <c r="B8" s="20" t="s">
        <v>32</v>
      </c>
      <c r="C8" s="21" t="s">
        <v>33</v>
      </c>
      <c r="D8" s="119" t="s">
        <v>34</v>
      </c>
      <c r="E8" s="119" t="s">
        <v>21</v>
      </c>
      <c r="F8" s="120" t="s">
        <v>24</v>
      </c>
      <c r="G8" s="121" t="s">
        <v>34</v>
      </c>
      <c r="H8" s="42" t="s">
        <v>21</v>
      </c>
      <c r="I8" s="42" t="s">
        <v>41</v>
      </c>
      <c r="J8" s="42" t="s">
        <v>28</v>
      </c>
      <c r="K8" s="125" t="s">
        <v>34</v>
      </c>
      <c r="L8" s="126" t="s">
        <v>21</v>
      </c>
      <c r="M8" s="121" t="s">
        <v>37</v>
      </c>
      <c r="N8" s="127" t="s">
        <v>36</v>
      </c>
      <c r="O8" s="42" t="s">
        <v>37</v>
      </c>
      <c r="P8" s="128" t="s">
        <v>21</v>
      </c>
      <c r="Q8" s="135" t="s">
        <v>21</v>
      </c>
      <c r="R8" s="136" t="s">
        <v>35</v>
      </c>
      <c r="S8" s="136" t="s">
        <v>37</v>
      </c>
      <c r="T8" s="120" t="s">
        <v>21</v>
      </c>
      <c r="U8" s="121" t="s">
        <v>42</v>
      </c>
      <c r="V8" s="127" t="s">
        <v>36</v>
      </c>
      <c r="W8" s="107" t="s">
        <v>24</v>
      </c>
      <c r="X8" s="42" t="s">
        <v>34</v>
      </c>
      <c r="Y8" s="107" t="s">
        <v>21</v>
      </c>
      <c r="Z8" s="42" t="s">
        <v>36</v>
      </c>
      <c r="AA8" s="127" t="s">
        <v>37</v>
      </c>
      <c r="AB8" s="147" t="s">
        <v>36</v>
      </c>
      <c r="AC8" s="42" t="s">
        <v>35</v>
      </c>
      <c r="AD8" s="42" t="s">
        <v>28</v>
      </c>
      <c r="AE8" s="42" t="s">
        <v>34</v>
      </c>
      <c r="AF8" s="148" t="s">
        <v>21</v>
      </c>
      <c r="AG8" s="29" t="s">
        <v>21</v>
      </c>
      <c r="AH8" s="99">
        <f t="shared" ref="AH8:AH23" si="2">SUM(AN8)</f>
        <v>9</v>
      </c>
      <c r="AI8" s="100">
        <f t="shared" ref="AI8:AI22" si="3">COUNTIF(D8:AG8,"有")</f>
        <v>2</v>
      </c>
      <c r="AJ8" s="101">
        <f t="shared" ref="AJ8:AJ22" si="4">SUM(AO8:AP8)</f>
        <v>4</v>
      </c>
      <c r="AK8" s="102" t="s">
        <v>38</v>
      </c>
      <c r="AL8" s="103"/>
      <c r="AM8" s="55">
        <f>COUNTIF(D8:AG8,"日")</f>
        <v>4</v>
      </c>
      <c r="AN8" s="55">
        <f>COUNTIF(D8:AG8,"ヤ")</f>
        <v>9</v>
      </c>
      <c r="AO8" s="55">
        <f>COUNTIF(D8:AG8,"2－")</f>
        <v>2</v>
      </c>
      <c r="AP8" s="55">
        <f>COUNTIF(D8:AG8,"3－")</f>
        <v>2</v>
      </c>
      <c r="AQ8">
        <f>COUNTIF(E8:AH8,"有")</f>
        <v>2</v>
      </c>
      <c r="AR8" s="55">
        <f>COUNTIF(D8:AK8,"2早")</f>
        <v>0</v>
      </c>
      <c r="AS8" s="55">
        <f>COUNTIF(B8:AK8,"2オ")</f>
        <v>1</v>
      </c>
      <c r="AT8" s="55">
        <f>COUNTIF(D8:AL8,"3早")</f>
        <v>1</v>
      </c>
      <c r="AU8" s="55">
        <f>COUNTIF(D8:AM8,"3オ")</f>
        <v>4</v>
      </c>
      <c r="AV8" s="55">
        <f>COUNTIF(F8:AO8,"10:00")</f>
        <v>0</v>
      </c>
    </row>
    <row r="9" spans="1:48" ht="16" customHeight="1">
      <c r="A9" s="19" t="s">
        <v>31</v>
      </c>
      <c r="B9" s="20" t="s">
        <v>32</v>
      </c>
      <c r="C9" s="21" t="s">
        <v>195</v>
      </c>
      <c r="D9" s="42" t="s">
        <v>21</v>
      </c>
      <c r="E9" s="107" t="s">
        <v>21</v>
      </c>
      <c r="F9" s="122" t="s">
        <v>21</v>
      </c>
      <c r="G9" s="42" t="s">
        <v>21</v>
      </c>
      <c r="H9" s="42" t="s">
        <v>21</v>
      </c>
      <c r="I9" s="42" t="s">
        <v>21</v>
      </c>
      <c r="J9" s="42" t="s">
        <v>35</v>
      </c>
      <c r="K9" s="42" t="s">
        <v>35</v>
      </c>
      <c r="L9" s="42" t="s">
        <v>35</v>
      </c>
      <c r="M9" s="42" t="s">
        <v>35</v>
      </c>
      <c r="N9" s="107" t="s">
        <v>35</v>
      </c>
      <c r="O9" s="42" t="s">
        <v>35</v>
      </c>
      <c r="P9" s="119" t="s">
        <v>35</v>
      </c>
      <c r="Q9" s="137" t="s">
        <v>35</v>
      </c>
      <c r="R9" s="138" t="s">
        <v>35</v>
      </c>
      <c r="S9" s="139" t="s">
        <v>35</v>
      </c>
      <c r="T9" s="140" t="s">
        <v>35</v>
      </c>
      <c r="U9" s="42" t="s">
        <v>35</v>
      </c>
      <c r="V9" s="107" t="s">
        <v>35</v>
      </c>
      <c r="W9" s="107" t="s">
        <v>35</v>
      </c>
      <c r="X9" s="42" t="s">
        <v>35</v>
      </c>
      <c r="Y9" s="42" t="s">
        <v>37</v>
      </c>
      <c r="Z9" s="42" t="s">
        <v>37</v>
      </c>
      <c r="AA9" s="42" t="s">
        <v>21</v>
      </c>
      <c r="AB9" s="42" t="s">
        <v>37</v>
      </c>
      <c r="AC9" s="42" t="s">
        <v>37</v>
      </c>
      <c r="AD9" s="29" t="s">
        <v>21</v>
      </c>
      <c r="AE9" s="29" t="s">
        <v>21</v>
      </c>
      <c r="AF9" s="148" t="s">
        <v>37</v>
      </c>
      <c r="AG9" s="42" t="s">
        <v>37</v>
      </c>
      <c r="AH9" s="99">
        <f t="shared" si="2"/>
        <v>9</v>
      </c>
      <c r="AI9" s="100">
        <f t="shared" si="3"/>
        <v>15</v>
      </c>
      <c r="AJ9" s="101">
        <f t="shared" si="4"/>
        <v>0</v>
      </c>
      <c r="AK9" s="102" t="s">
        <v>38</v>
      </c>
      <c r="AL9" s="103"/>
      <c r="AM9" s="55">
        <f>COUNTIF(D9:AG9,"日")</f>
        <v>6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15</v>
      </c>
      <c r="AR9" s="55">
        <f>COUNTIF(D9:AK9,"2早")</f>
        <v>0</v>
      </c>
      <c r="AS9" s="55">
        <f>COUNTIF(B9:AK9,"2オ")</f>
        <v>0</v>
      </c>
      <c r="AT9" s="55">
        <f>COUNTIF(D9:AL9,"3早")</f>
        <v>0</v>
      </c>
      <c r="AU9" s="55">
        <f>COUNTIF(D9:AM9,"3オ")</f>
        <v>0</v>
      </c>
      <c r="AV9" s="55">
        <f>COUNTIF(F9:AO9,"10:00")</f>
        <v>0</v>
      </c>
    </row>
    <row r="10" spans="1:48" ht="16" customHeight="1">
      <c r="A10" s="19" t="s">
        <v>31</v>
      </c>
      <c r="B10" s="20" t="s">
        <v>32</v>
      </c>
      <c r="C10" s="21" t="s">
        <v>45</v>
      </c>
      <c r="D10" s="42" t="s">
        <v>37</v>
      </c>
      <c r="E10" s="107" t="s">
        <v>37</v>
      </c>
      <c r="F10" s="122" t="s">
        <v>21</v>
      </c>
      <c r="G10" s="42" t="s">
        <v>37</v>
      </c>
      <c r="H10" s="29" t="s">
        <v>21</v>
      </c>
      <c r="I10" s="42" t="s">
        <v>42</v>
      </c>
      <c r="J10" s="129" t="s">
        <v>37</v>
      </c>
      <c r="K10" s="42" t="s">
        <v>37</v>
      </c>
      <c r="L10" s="42" t="s">
        <v>37</v>
      </c>
      <c r="M10" s="42" t="s">
        <v>21</v>
      </c>
      <c r="N10" s="107" t="s">
        <v>37</v>
      </c>
      <c r="O10" s="42" t="s">
        <v>21</v>
      </c>
      <c r="P10" s="119" t="s">
        <v>37</v>
      </c>
      <c r="Q10" s="137" t="s">
        <v>37</v>
      </c>
      <c r="R10" s="141" t="s">
        <v>21</v>
      </c>
      <c r="S10" s="142" t="s">
        <v>21</v>
      </c>
      <c r="T10" s="140" t="s">
        <v>37</v>
      </c>
      <c r="U10" s="42" t="s">
        <v>37</v>
      </c>
      <c r="V10" s="107" t="s">
        <v>37</v>
      </c>
      <c r="W10" s="123" t="s">
        <v>37</v>
      </c>
      <c r="X10" s="42" t="s">
        <v>21</v>
      </c>
      <c r="Y10" s="42" t="s">
        <v>37</v>
      </c>
      <c r="Z10" s="42" t="s">
        <v>37</v>
      </c>
      <c r="AA10" s="127" t="s">
        <v>21</v>
      </c>
      <c r="AB10" s="127" t="s">
        <v>42</v>
      </c>
      <c r="AC10" s="42" t="s">
        <v>37</v>
      </c>
      <c r="AD10" s="42" t="s">
        <v>40</v>
      </c>
      <c r="AE10" s="42" t="s">
        <v>21</v>
      </c>
      <c r="AF10" s="147" t="s">
        <v>42</v>
      </c>
      <c r="AG10" s="151" t="s">
        <v>36</v>
      </c>
      <c r="AH10" s="99">
        <f t="shared" ref="AH10:AH11" si="5">SUM(AN10)</f>
        <v>9</v>
      </c>
      <c r="AI10" s="100">
        <f t="shared" si="3"/>
        <v>0</v>
      </c>
      <c r="AJ10" s="101">
        <f t="shared" ref="AJ10:AJ11" si="6">SUM(AO10:AP10)</f>
        <v>0</v>
      </c>
      <c r="AK10" s="102" t="s">
        <v>38</v>
      </c>
      <c r="AL10" s="103"/>
      <c r="AM10" s="55">
        <f>COUNTIF(D10:AG10,"日")</f>
        <v>16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0</v>
      </c>
      <c r="AQ10">
        <f>COUNTIF(E10:AH10,"有")</f>
        <v>0</v>
      </c>
      <c r="AR10" s="55">
        <f>COUNTIF(D10:AK10,"2早")</f>
        <v>1</v>
      </c>
      <c r="AS10" s="55">
        <f>COUNTIF(B10:AK10,"2オ")</f>
        <v>3</v>
      </c>
      <c r="AT10" s="55">
        <f>COUNTIF(D10:AL10,"3早")</f>
        <v>0</v>
      </c>
      <c r="AU10" s="55">
        <f>COUNTIF(D10:AM10,"3オ")</f>
        <v>1</v>
      </c>
      <c r="AV10" s="55">
        <f>COUNTIF(F10:AO10,"10:00")</f>
        <v>0</v>
      </c>
    </row>
    <row r="11" spans="1:48" ht="16" customHeight="1">
      <c r="A11" s="19" t="s">
        <v>31</v>
      </c>
      <c r="B11" s="20" t="s">
        <v>32</v>
      </c>
      <c r="C11" s="21" t="s">
        <v>215</v>
      </c>
      <c r="D11" s="42" t="s">
        <v>21</v>
      </c>
      <c r="E11" s="107" t="s">
        <v>36</v>
      </c>
      <c r="F11" s="42" t="s">
        <v>37</v>
      </c>
      <c r="G11" s="42" t="s">
        <v>21</v>
      </c>
      <c r="H11" s="42" t="s">
        <v>37</v>
      </c>
      <c r="I11" s="42" t="s">
        <v>28</v>
      </c>
      <c r="J11" s="42" t="s">
        <v>34</v>
      </c>
      <c r="K11" s="42" t="s">
        <v>21</v>
      </c>
      <c r="L11" s="42" t="s">
        <v>28</v>
      </c>
      <c r="M11" s="42" t="s">
        <v>34</v>
      </c>
      <c r="N11" s="42" t="s">
        <v>21</v>
      </c>
      <c r="O11" s="42" t="s">
        <v>41</v>
      </c>
      <c r="P11" s="29" t="s">
        <v>21</v>
      </c>
      <c r="Q11" s="77" t="s">
        <v>21</v>
      </c>
      <c r="R11" s="122" t="s">
        <v>37</v>
      </c>
      <c r="S11" s="122" t="s">
        <v>36</v>
      </c>
      <c r="T11" s="42" t="s">
        <v>28</v>
      </c>
      <c r="U11" s="42" t="s">
        <v>34</v>
      </c>
      <c r="V11" s="42" t="s">
        <v>21</v>
      </c>
      <c r="W11" s="107" t="s">
        <v>41</v>
      </c>
      <c r="X11" s="42" t="s">
        <v>37</v>
      </c>
      <c r="Y11" s="42" t="s">
        <v>28</v>
      </c>
      <c r="Z11" s="42" t="s">
        <v>34</v>
      </c>
      <c r="AA11" s="42" t="s">
        <v>21</v>
      </c>
      <c r="AB11" s="42" t="s">
        <v>41</v>
      </c>
      <c r="AC11" s="42" t="s">
        <v>36</v>
      </c>
      <c r="AD11" s="42" t="s">
        <v>21</v>
      </c>
      <c r="AE11" s="42" t="s">
        <v>37</v>
      </c>
      <c r="AF11" s="148" t="s">
        <v>36</v>
      </c>
      <c r="AG11" s="42" t="s">
        <v>28</v>
      </c>
      <c r="AH11" s="99">
        <f t="shared" si="5"/>
        <v>9</v>
      </c>
      <c r="AI11" s="100">
        <f t="shared" si="3"/>
        <v>0</v>
      </c>
      <c r="AJ11" s="101">
        <f t="shared" si="6"/>
        <v>5</v>
      </c>
      <c r="AK11" s="102" t="s">
        <v>38</v>
      </c>
      <c r="AL11" s="103"/>
      <c r="AM11" s="55">
        <f>COUNTIF(D11:AG11,"日")</f>
        <v>5</v>
      </c>
      <c r="AN11" s="55">
        <f>COUNTIF(D11:AG11,"ヤ")</f>
        <v>9</v>
      </c>
      <c r="AO11" s="55">
        <f>COUNTIF(D11:AG11,"2－")</f>
        <v>0</v>
      </c>
      <c r="AP11" s="55">
        <f>COUNTIF(D11:AG11,"3－")</f>
        <v>5</v>
      </c>
      <c r="AQ11">
        <f>COUNTIF(E11:AH11,"有")</f>
        <v>0</v>
      </c>
      <c r="AR11" s="55">
        <f>COUNTIF(D11:AK11,"2早")</f>
        <v>0</v>
      </c>
      <c r="AS11" s="55">
        <f>COUNTIF(B11:AK11,"2オ")</f>
        <v>0</v>
      </c>
      <c r="AT11" s="55">
        <f>COUNTIF(D11:AL11,"3早")</f>
        <v>3</v>
      </c>
      <c r="AU11" s="55">
        <f>COUNTIF(D11:AM11,"3オ")</f>
        <v>4</v>
      </c>
      <c r="AV11" s="55">
        <f>COUNTIF(F11:AO11,"10:00")</f>
        <v>0</v>
      </c>
    </row>
    <row r="12" spans="1:48" ht="16" customHeight="1">
      <c r="A12" s="19"/>
      <c r="B12" s="20"/>
      <c r="C12" s="2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107"/>
      <c r="X12" s="42"/>
      <c r="Y12" s="42"/>
      <c r="Z12" s="42"/>
      <c r="AA12" s="42"/>
      <c r="AB12" s="42"/>
      <c r="AC12" s="42"/>
      <c r="AD12" s="42"/>
      <c r="AE12" s="42"/>
      <c r="AF12" s="148"/>
      <c r="AG12" s="42"/>
      <c r="AH12" s="99">
        <f t="shared" si="2"/>
        <v>0</v>
      </c>
      <c r="AI12" s="100">
        <f t="shared" si="3"/>
        <v>0</v>
      </c>
      <c r="AJ12" s="101">
        <f t="shared" si="4"/>
        <v>0</v>
      </c>
      <c r="AK12" s="104"/>
      <c r="AL12" s="103"/>
      <c r="AM12" s="55"/>
      <c r="AN12" s="55"/>
      <c r="AO12" s="55"/>
      <c r="AP12" s="55"/>
      <c r="AR12" s="55"/>
      <c r="AS12" s="55"/>
      <c r="AT12" s="55"/>
      <c r="AU12" s="55"/>
      <c r="AV12" s="55"/>
    </row>
    <row r="13" spans="1:48" ht="16" customHeight="1">
      <c r="A13" s="19" t="s">
        <v>46</v>
      </c>
      <c r="B13" s="20" t="s">
        <v>32</v>
      </c>
      <c r="C13" s="32" t="s">
        <v>47</v>
      </c>
      <c r="D13" s="42" t="s">
        <v>37</v>
      </c>
      <c r="E13" s="107" t="s">
        <v>21</v>
      </c>
      <c r="F13" s="42" t="s">
        <v>40</v>
      </c>
      <c r="G13" s="42" t="s">
        <v>21</v>
      </c>
      <c r="H13" s="42" t="s">
        <v>42</v>
      </c>
      <c r="I13" s="42" t="s">
        <v>24</v>
      </c>
      <c r="J13" s="42" t="s">
        <v>34</v>
      </c>
      <c r="K13" s="42" t="s">
        <v>24</v>
      </c>
      <c r="L13" s="42" t="s">
        <v>34</v>
      </c>
      <c r="M13" s="29" t="s">
        <v>21</v>
      </c>
      <c r="N13" s="127" t="s">
        <v>42</v>
      </c>
      <c r="O13" s="42" t="s">
        <v>21</v>
      </c>
      <c r="P13" s="29" t="s">
        <v>21</v>
      </c>
      <c r="Q13" s="42" t="s">
        <v>42</v>
      </c>
      <c r="R13" s="127" t="s">
        <v>41</v>
      </c>
      <c r="S13" s="42" t="s">
        <v>24</v>
      </c>
      <c r="T13" s="42" t="s">
        <v>34</v>
      </c>
      <c r="U13" s="42" t="s">
        <v>21</v>
      </c>
      <c r="V13" s="42" t="s">
        <v>41</v>
      </c>
      <c r="W13" s="107" t="s">
        <v>40</v>
      </c>
      <c r="X13" s="42" t="s">
        <v>42</v>
      </c>
      <c r="Y13" s="42" t="s">
        <v>21</v>
      </c>
      <c r="Z13" s="42" t="s">
        <v>40</v>
      </c>
      <c r="AA13" s="107" t="s">
        <v>24</v>
      </c>
      <c r="AB13" s="42" t="s">
        <v>34</v>
      </c>
      <c r="AC13" s="42" t="s">
        <v>21</v>
      </c>
      <c r="AD13" s="42" t="s">
        <v>36</v>
      </c>
      <c r="AE13" s="42" t="s">
        <v>21</v>
      </c>
      <c r="AF13" s="147" t="s">
        <v>35</v>
      </c>
      <c r="AG13" s="42" t="s">
        <v>42</v>
      </c>
      <c r="AH13" s="99">
        <f t="shared" si="2"/>
        <v>9</v>
      </c>
      <c r="AI13" s="100">
        <f t="shared" si="3"/>
        <v>1</v>
      </c>
      <c r="AJ13" s="101">
        <f t="shared" si="4"/>
        <v>4</v>
      </c>
      <c r="AK13" s="104" t="s">
        <v>48</v>
      </c>
      <c r="AL13" s="103"/>
      <c r="AM13" s="55">
        <f t="shared" ref="AM13:AM23" si="7">COUNTIF(D13:AG13,"日")</f>
        <v>1</v>
      </c>
      <c r="AN13" s="55">
        <f t="shared" ref="AN13:AN23" si="8">COUNTIF(D13:AG13,"ヤ")</f>
        <v>9</v>
      </c>
      <c r="AO13" s="55">
        <f t="shared" ref="AO13:AO23" si="9">COUNTIF(D13:AG13,"2－")</f>
        <v>4</v>
      </c>
      <c r="AP13" s="55">
        <f t="shared" ref="AP13:AP23" si="10">COUNTIF(D13:AG13,"3－")</f>
        <v>0</v>
      </c>
      <c r="AQ13">
        <f t="shared" ref="AQ13:AQ23" si="11">COUNTIF(E13:AH13,"有")</f>
        <v>1</v>
      </c>
      <c r="AR13" s="55">
        <f>COUNTIF(H13:AK13,"2早")</f>
        <v>2</v>
      </c>
      <c r="AS13" s="55">
        <f t="shared" ref="AS13:AS23" si="12">COUNTIF(B13:AK13,"2オ")</f>
        <v>5</v>
      </c>
      <c r="AT13" s="55">
        <f t="shared" ref="AT13:AT23" si="13">COUNTIF(D13:AL13,"3早")</f>
        <v>2</v>
      </c>
      <c r="AU13" s="55">
        <f t="shared" ref="AU13:AU23" si="14">COUNTIF(D13:AM13,"3オ")</f>
        <v>1</v>
      </c>
      <c r="AV13" s="55">
        <f t="shared" ref="AV13:AV23" si="15">COUNTIF(F13:AO13,"10:00")</f>
        <v>0</v>
      </c>
    </row>
    <row r="14" spans="1:48" ht="16" customHeight="1">
      <c r="A14" s="19" t="s">
        <v>46</v>
      </c>
      <c r="B14" s="20" t="s">
        <v>32</v>
      </c>
      <c r="C14" s="32" t="s">
        <v>49</v>
      </c>
      <c r="D14" s="42" t="s">
        <v>41</v>
      </c>
      <c r="E14" s="29" t="s">
        <v>21</v>
      </c>
      <c r="F14" s="42" t="s">
        <v>28</v>
      </c>
      <c r="G14" s="42" t="s">
        <v>34</v>
      </c>
      <c r="H14" s="42" t="s">
        <v>21</v>
      </c>
      <c r="I14" s="42" t="s">
        <v>21</v>
      </c>
      <c r="J14" s="42" t="s">
        <v>36</v>
      </c>
      <c r="K14" s="42" t="s">
        <v>21</v>
      </c>
      <c r="L14" s="42" t="s">
        <v>36</v>
      </c>
      <c r="M14" s="42" t="s">
        <v>42</v>
      </c>
      <c r="N14" s="42" t="s">
        <v>41</v>
      </c>
      <c r="O14" s="42" t="s">
        <v>28</v>
      </c>
      <c r="P14" s="42" t="s">
        <v>34</v>
      </c>
      <c r="Q14" s="42" t="s">
        <v>21</v>
      </c>
      <c r="R14" s="42" t="s">
        <v>40</v>
      </c>
      <c r="S14" s="42" t="s">
        <v>21</v>
      </c>
      <c r="T14" s="42" t="s">
        <v>42</v>
      </c>
      <c r="U14" s="42" t="s">
        <v>36</v>
      </c>
      <c r="V14" s="127" t="s">
        <v>42</v>
      </c>
      <c r="W14" s="143" t="s">
        <v>21</v>
      </c>
      <c r="X14" s="42" t="s">
        <v>28</v>
      </c>
      <c r="Y14" s="42" t="s">
        <v>34</v>
      </c>
      <c r="Z14" s="42" t="s">
        <v>21</v>
      </c>
      <c r="AA14" s="42" t="s">
        <v>121</v>
      </c>
      <c r="AB14" s="42" t="s">
        <v>40</v>
      </c>
      <c r="AC14" s="42" t="s">
        <v>41</v>
      </c>
      <c r="AD14" s="42" t="s">
        <v>121</v>
      </c>
      <c r="AE14" s="42" t="s">
        <v>36</v>
      </c>
      <c r="AF14" s="148" t="s">
        <v>21</v>
      </c>
      <c r="AG14" s="42" t="s">
        <v>41</v>
      </c>
      <c r="AH14" s="99">
        <f t="shared" si="2"/>
        <v>9</v>
      </c>
      <c r="AI14" s="100">
        <f t="shared" si="3"/>
        <v>0</v>
      </c>
      <c r="AJ14" s="101">
        <f t="shared" si="4"/>
        <v>3</v>
      </c>
      <c r="AK14" s="104" t="s">
        <v>48</v>
      </c>
      <c r="AL14" s="103"/>
      <c r="AM14" s="55">
        <f t="shared" si="7"/>
        <v>0</v>
      </c>
      <c r="AN14" s="55">
        <f t="shared" si="8"/>
        <v>9</v>
      </c>
      <c r="AO14" s="55">
        <f t="shared" si="9"/>
        <v>0</v>
      </c>
      <c r="AP14" s="55">
        <f t="shared" si="10"/>
        <v>3</v>
      </c>
      <c r="AQ14">
        <f t="shared" si="11"/>
        <v>0</v>
      </c>
      <c r="AR14" s="55">
        <f t="shared" ref="AR14:AR23" si="16">COUNTIF(D14:AK14,"2早")</f>
        <v>2</v>
      </c>
      <c r="AS14" s="55">
        <f t="shared" si="12"/>
        <v>3</v>
      </c>
      <c r="AT14" s="55">
        <f t="shared" si="13"/>
        <v>4</v>
      </c>
      <c r="AU14" s="55">
        <f t="shared" si="14"/>
        <v>4</v>
      </c>
      <c r="AV14" s="55">
        <f t="shared" si="15"/>
        <v>0</v>
      </c>
    </row>
    <row r="15" spans="1:48" ht="16" customHeight="1">
      <c r="A15" s="19" t="s">
        <v>46</v>
      </c>
      <c r="B15" s="20" t="s">
        <v>32</v>
      </c>
      <c r="C15" s="32" t="s">
        <v>153</v>
      </c>
      <c r="D15" s="42" t="s">
        <v>36</v>
      </c>
      <c r="E15" s="42" t="s">
        <v>28</v>
      </c>
      <c r="F15" s="42" t="s">
        <v>34</v>
      </c>
      <c r="G15" s="42" t="s">
        <v>21</v>
      </c>
      <c r="H15" s="42" t="s">
        <v>28</v>
      </c>
      <c r="I15" s="42" t="s">
        <v>34</v>
      </c>
      <c r="J15" s="42" t="s">
        <v>21</v>
      </c>
      <c r="K15" s="42" t="s">
        <v>21</v>
      </c>
      <c r="L15" s="42" t="s">
        <v>41</v>
      </c>
      <c r="M15" s="29" t="s">
        <v>21</v>
      </c>
      <c r="N15" s="42" t="s">
        <v>21</v>
      </c>
      <c r="O15" s="42" t="s">
        <v>42</v>
      </c>
      <c r="P15" s="42" t="s">
        <v>36</v>
      </c>
      <c r="Q15" s="42" t="s">
        <v>28</v>
      </c>
      <c r="R15" s="42" t="s">
        <v>34</v>
      </c>
      <c r="S15" s="42" t="s">
        <v>21</v>
      </c>
      <c r="T15" s="42" t="s">
        <v>24</v>
      </c>
      <c r="U15" s="42" t="s">
        <v>34</v>
      </c>
      <c r="V15" s="42" t="s">
        <v>21</v>
      </c>
      <c r="W15" s="107" t="s">
        <v>36</v>
      </c>
      <c r="X15" s="42" t="s">
        <v>24</v>
      </c>
      <c r="Y15" s="42" t="s">
        <v>34</v>
      </c>
      <c r="Z15" s="42" t="s">
        <v>21</v>
      </c>
      <c r="AA15" s="42" t="s">
        <v>41</v>
      </c>
      <c r="AB15" s="42" t="s">
        <v>28</v>
      </c>
      <c r="AC15" s="42" t="s">
        <v>34</v>
      </c>
      <c r="AD15" s="42" t="s">
        <v>21</v>
      </c>
      <c r="AE15" s="42" t="s">
        <v>40</v>
      </c>
      <c r="AF15" s="147" t="s">
        <v>40</v>
      </c>
      <c r="AG15" s="147" t="s">
        <v>35</v>
      </c>
      <c r="AH15" s="99">
        <f t="shared" si="2"/>
        <v>9</v>
      </c>
      <c r="AI15" s="100">
        <f t="shared" si="3"/>
        <v>1</v>
      </c>
      <c r="AJ15" s="101">
        <f t="shared" si="4"/>
        <v>6</v>
      </c>
      <c r="AK15" s="104" t="s">
        <v>48</v>
      </c>
      <c r="AL15" s="103"/>
      <c r="AM15" s="55">
        <f t="shared" si="7"/>
        <v>0</v>
      </c>
      <c r="AN15" s="55">
        <f t="shared" si="8"/>
        <v>9</v>
      </c>
      <c r="AO15" s="55">
        <f t="shared" si="9"/>
        <v>2</v>
      </c>
      <c r="AP15" s="55">
        <f t="shared" si="10"/>
        <v>4</v>
      </c>
      <c r="AQ15">
        <f t="shared" si="11"/>
        <v>1</v>
      </c>
      <c r="AR15" s="55">
        <f t="shared" si="16"/>
        <v>2</v>
      </c>
      <c r="AS15" s="55">
        <f t="shared" si="12"/>
        <v>1</v>
      </c>
      <c r="AT15" s="55">
        <f t="shared" si="13"/>
        <v>2</v>
      </c>
      <c r="AU15" s="55">
        <f t="shared" si="14"/>
        <v>3</v>
      </c>
      <c r="AV15" s="55">
        <f t="shared" si="15"/>
        <v>0</v>
      </c>
    </row>
    <row r="16" spans="1:48" ht="16" customHeight="1">
      <c r="A16" s="33" t="s">
        <v>46</v>
      </c>
      <c r="B16" s="34" t="s">
        <v>32</v>
      </c>
      <c r="C16" s="32" t="s">
        <v>52</v>
      </c>
      <c r="D16" s="42" t="s">
        <v>37</v>
      </c>
      <c r="E16" s="42" t="s">
        <v>42</v>
      </c>
      <c r="F16" s="29" t="s">
        <v>21</v>
      </c>
      <c r="G16" s="42" t="s">
        <v>40</v>
      </c>
      <c r="H16" s="42" t="s">
        <v>36</v>
      </c>
      <c r="I16" s="29" t="s">
        <v>21</v>
      </c>
      <c r="J16" s="42" t="s">
        <v>41</v>
      </c>
      <c r="K16" s="42" t="s">
        <v>28</v>
      </c>
      <c r="L16" s="42" t="s">
        <v>34</v>
      </c>
      <c r="M16" s="42" t="s">
        <v>21</v>
      </c>
      <c r="N16" s="42" t="s">
        <v>40</v>
      </c>
      <c r="O16" s="42" t="s">
        <v>24</v>
      </c>
      <c r="P16" s="42" t="s">
        <v>34</v>
      </c>
      <c r="Q16" s="42" t="s">
        <v>21</v>
      </c>
      <c r="R16" s="42" t="s">
        <v>21</v>
      </c>
      <c r="S16" s="42" t="s">
        <v>41</v>
      </c>
      <c r="T16" s="42" t="s">
        <v>40</v>
      </c>
      <c r="U16" s="42" t="s">
        <v>24</v>
      </c>
      <c r="V16" s="42" t="s">
        <v>34</v>
      </c>
      <c r="W16" s="107" t="s">
        <v>21</v>
      </c>
      <c r="X16" s="42" t="s">
        <v>41</v>
      </c>
      <c r="Y16" s="42" t="s">
        <v>36</v>
      </c>
      <c r="Z16" s="42" t="s">
        <v>21</v>
      </c>
      <c r="AA16" s="42" t="s">
        <v>28</v>
      </c>
      <c r="AB16" s="42" t="s">
        <v>34</v>
      </c>
      <c r="AC16" s="42" t="s">
        <v>21</v>
      </c>
      <c r="AD16" s="42" t="s">
        <v>41</v>
      </c>
      <c r="AE16" s="42" t="s">
        <v>42</v>
      </c>
      <c r="AF16" s="148" t="s">
        <v>41</v>
      </c>
      <c r="AG16" s="29" t="s">
        <v>21</v>
      </c>
      <c r="AH16" s="99">
        <f t="shared" si="2"/>
        <v>9</v>
      </c>
      <c r="AI16" s="100">
        <f t="shared" si="3"/>
        <v>0</v>
      </c>
      <c r="AJ16" s="101">
        <f t="shared" si="4"/>
        <v>4</v>
      </c>
      <c r="AK16" s="104" t="s">
        <v>51</v>
      </c>
      <c r="AL16" s="103"/>
      <c r="AM16" s="55">
        <f t="shared" si="7"/>
        <v>1</v>
      </c>
      <c r="AN16" s="55">
        <f t="shared" si="8"/>
        <v>9</v>
      </c>
      <c r="AO16" s="55">
        <f t="shared" si="9"/>
        <v>2</v>
      </c>
      <c r="AP16" s="55">
        <f t="shared" si="10"/>
        <v>2</v>
      </c>
      <c r="AQ16">
        <f t="shared" si="11"/>
        <v>0</v>
      </c>
      <c r="AR16" s="55">
        <f t="shared" si="16"/>
        <v>3</v>
      </c>
      <c r="AS16" s="55">
        <f t="shared" si="12"/>
        <v>2</v>
      </c>
      <c r="AT16" s="55">
        <f t="shared" si="13"/>
        <v>5</v>
      </c>
      <c r="AU16" s="55">
        <f t="shared" si="14"/>
        <v>2</v>
      </c>
      <c r="AV16" s="55">
        <f t="shared" si="15"/>
        <v>0</v>
      </c>
    </row>
    <row r="17" spans="1:48" ht="16" customHeight="1">
      <c r="A17" s="33" t="s">
        <v>46</v>
      </c>
      <c r="B17" s="34" t="s">
        <v>32</v>
      </c>
      <c r="C17" s="32" t="s">
        <v>53</v>
      </c>
      <c r="D17" s="42" t="s">
        <v>24</v>
      </c>
      <c r="E17" s="42" t="s">
        <v>34</v>
      </c>
      <c r="F17" s="42" t="s">
        <v>21</v>
      </c>
      <c r="G17" s="42" t="s">
        <v>28</v>
      </c>
      <c r="H17" s="42" t="s">
        <v>34</v>
      </c>
      <c r="I17" s="42" t="s">
        <v>21</v>
      </c>
      <c r="J17" s="42" t="s">
        <v>40</v>
      </c>
      <c r="K17" s="42" t="s">
        <v>40</v>
      </c>
      <c r="L17" s="42" t="s">
        <v>24</v>
      </c>
      <c r="M17" s="42" t="s">
        <v>34</v>
      </c>
      <c r="N17" s="42" t="s">
        <v>21</v>
      </c>
      <c r="O17" s="42" t="s">
        <v>36</v>
      </c>
      <c r="P17" s="42" t="s">
        <v>41</v>
      </c>
      <c r="Q17" s="42" t="s">
        <v>36</v>
      </c>
      <c r="R17" s="42" t="s">
        <v>28</v>
      </c>
      <c r="S17" s="42" t="s">
        <v>34</v>
      </c>
      <c r="T17" s="29" t="s">
        <v>21</v>
      </c>
      <c r="U17" s="42" t="s">
        <v>21</v>
      </c>
      <c r="V17" s="42" t="s">
        <v>24</v>
      </c>
      <c r="W17" s="107" t="s">
        <v>34</v>
      </c>
      <c r="X17" s="29" t="s">
        <v>21</v>
      </c>
      <c r="Y17" s="42" t="s">
        <v>41</v>
      </c>
      <c r="Z17" s="42" t="s">
        <v>41</v>
      </c>
      <c r="AA17" s="42" t="s">
        <v>42</v>
      </c>
      <c r="AB17" s="147" t="s">
        <v>35</v>
      </c>
      <c r="AC17" s="42" t="s">
        <v>21</v>
      </c>
      <c r="AD17" s="42" t="s">
        <v>21</v>
      </c>
      <c r="AE17" s="42" t="s">
        <v>28</v>
      </c>
      <c r="AF17" s="148" t="s">
        <v>34</v>
      </c>
      <c r="AG17" s="42" t="s">
        <v>21</v>
      </c>
      <c r="AH17" s="99">
        <f t="shared" si="2"/>
        <v>9</v>
      </c>
      <c r="AI17" s="100">
        <f t="shared" si="3"/>
        <v>1</v>
      </c>
      <c r="AJ17" s="101">
        <f t="shared" si="4"/>
        <v>6</v>
      </c>
      <c r="AK17" s="104" t="s">
        <v>51</v>
      </c>
      <c r="AL17" s="103"/>
      <c r="AM17" s="55">
        <f t="shared" si="7"/>
        <v>0</v>
      </c>
      <c r="AN17" s="55">
        <f t="shared" si="8"/>
        <v>9</v>
      </c>
      <c r="AO17" s="55">
        <f t="shared" si="9"/>
        <v>3</v>
      </c>
      <c r="AP17" s="55">
        <f t="shared" si="10"/>
        <v>3</v>
      </c>
      <c r="AQ17">
        <f t="shared" si="11"/>
        <v>1</v>
      </c>
      <c r="AR17" s="55">
        <f t="shared" si="16"/>
        <v>2</v>
      </c>
      <c r="AS17" s="55">
        <f t="shared" si="12"/>
        <v>1</v>
      </c>
      <c r="AT17" s="55">
        <f t="shared" si="13"/>
        <v>3</v>
      </c>
      <c r="AU17" s="55">
        <f t="shared" si="14"/>
        <v>2</v>
      </c>
      <c r="AV17" s="55">
        <f t="shared" si="15"/>
        <v>0</v>
      </c>
    </row>
    <row r="18" spans="1:48" ht="16" customHeight="1">
      <c r="A18" s="19" t="s">
        <v>46</v>
      </c>
      <c r="B18" s="34" t="s">
        <v>32</v>
      </c>
      <c r="C18" s="32" t="s">
        <v>54</v>
      </c>
      <c r="D18" s="42" t="s">
        <v>28</v>
      </c>
      <c r="E18" s="42" t="s">
        <v>34</v>
      </c>
      <c r="F18" s="42" t="s">
        <v>21</v>
      </c>
      <c r="G18" s="42" t="s">
        <v>41</v>
      </c>
      <c r="H18" s="29" t="s">
        <v>21</v>
      </c>
      <c r="I18" s="42" t="s">
        <v>40</v>
      </c>
      <c r="J18" s="42" t="s">
        <v>24</v>
      </c>
      <c r="K18" s="42" t="s">
        <v>34</v>
      </c>
      <c r="L18" s="42" t="s">
        <v>21</v>
      </c>
      <c r="M18" s="42" t="s">
        <v>36</v>
      </c>
      <c r="N18" s="42" t="s">
        <v>28</v>
      </c>
      <c r="O18" s="42" t="s">
        <v>34</v>
      </c>
      <c r="P18" s="29" t="s">
        <v>35</v>
      </c>
      <c r="Q18" s="42" t="s">
        <v>21</v>
      </c>
      <c r="R18" s="127" t="s">
        <v>42</v>
      </c>
      <c r="S18" s="42" t="s">
        <v>40</v>
      </c>
      <c r="T18" s="42" t="s">
        <v>36</v>
      </c>
      <c r="U18" s="42" t="s">
        <v>21</v>
      </c>
      <c r="V18" s="42" t="s">
        <v>21</v>
      </c>
      <c r="W18" s="107" t="s">
        <v>28</v>
      </c>
      <c r="X18" s="42" t="s">
        <v>34</v>
      </c>
      <c r="Y18" s="42" t="s">
        <v>21</v>
      </c>
      <c r="Z18" s="42" t="s">
        <v>42</v>
      </c>
      <c r="AA18" s="127" t="s">
        <v>36</v>
      </c>
      <c r="AB18" s="127" t="s">
        <v>21</v>
      </c>
      <c r="AC18" s="42" t="s">
        <v>40</v>
      </c>
      <c r="AD18" s="42" t="s">
        <v>42</v>
      </c>
      <c r="AE18" s="42" t="s">
        <v>24</v>
      </c>
      <c r="AF18" s="148" t="s">
        <v>34</v>
      </c>
      <c r="AG18" s="42" t="s">
        <v>21</v>
      </c>
      <c r="AH18" s="99">
        <f t="shared" si="2"/>
        <v>9</v>
      </c>
      <c r="AI18" s="100">
        <f t="shared" si="3"/>
        <v>1</v>
      </c>
      <c r="AJ18" s="101">
        <f t="shared" si="4"/>
        <v>5</v>
      </c>
      <c r="AK18" s="104" t="s">
        <v>48</v>
      </c>
      <c r="AL18" s="103"/>
      <c r="AM18" s="55">
        <f t="shared" si="7"/>
        <v>0</v>
      </c>
      <c r="AN18" s="55">
        <f t="shared" si="8"/>
        <v>9</v>
      </c>
      <c r="AO18" s="55">
        <f t="shared" si="9"/>
        <v>2</v>
      </c>
      <c r="AP18" s="55">
        <f t="shared" si="10"/>
        <v>3</v>
      </c>
      <c r="AQ18">
        <f t="shared" si="11"/>
        <v>1</v>
      </c>
      <c r="AR18" s="55">
        <f t="shared" si="16"/>
        <v>3</v>
      </c>
      <c r="AS18" s="55">
        <f t="shared" si="12"/>
        <v>3</v>
      </c>
      <c r="AT18" s="55">
        <f t="shared" si="13"/>
        <v>1</v>
      </c>
      <c r="AU18" s="55">
        <f t="shared" si="14"/>
        <v>3</v>
      </c>
      <c r="AV18" s="55">
        <f t="shared" si="15"/>
        <v>0</v>
      </c>
    </row>
    <row r="19" spans="1:48" ht="16" customHeight="1">
      <c r="A19" s="36" t="s">
        <v>46</v>
      </c>
      <c r="B19" s="37" t="s">
        <v>32</v>
      </c>
      <c r="C19" s="38" t="s">
        <v>129</v>
      </c>
      <c r="D19" s="42" t="s">
        <v>40</v>
      </c>
      <c r="E19" s="42" t="s">
        <v>41</v>
      </c>
      <c r="F19" s="42" t="s">
        <v>36</v>
      </c>
      <c r="G19" s="42" t="s">
        <v>24</v>
      </c>
      <c r="H19" s="42" t="s">
        <v>34</v>
      </c>
      <c r="I19" s="29" t="s">
        <v>21</v>
      </c>
      <c r="J19" s="29" t="s">
        <v>21</v>
      </c>
      <c r="K19" s="42" t="s">
        <v>41</v>
      </c>
      <c r="L19" s="42" t="s">
        <v>21</v>
      </c>
      <c r="M19" s="42" t="s">
        <v>41</v>
      </c>
      <c r="N19" s="42" t="s">
        <v>24</v>
      </c>
      <c r="O19" s="42" t="s">
        <v>34</v>
      </c>
      <c r="P19" s="42" t="s">
        <v>28</v>
      </c>
      <c r="Q19" s="42" t="s">
        <v>34</v>
      </c>
      <c r="R19" s="42" t="s">
        <v>21</v>
      </c>
      <c r="S19" s="42" t="s">
        <v>42</v>
      </c>
      <c r="T19" s="42" t="s">
        <v>41</v>
      </c>
      <c r="U19" s="42" t="s">
        <v>28</v>
      </c>
      <c r="V19" s="42" t="s">
        <v>34</v>
      </c>
      <c r="W19" s="143" t="s">
        <v>21</v>
      </c>
      <c r="X19" s="29" t="s">
        <v>21</v>
      </c>
      <c r="Y19" s="42" t="s">
        <v>40</v>
      </c>
      <c r="Z19" s="42" t="s">
        <v>24</v>
      </c>
      <c r="AA19" s="42" t="s">
        <v>34</v>
      </c>
      <c r="AB19" s="42" t="s">
        <v>21</v>
      </c>
      <c r="AC19" s="42" t="s">
        <v>28</v>
      </c>
      <c r="AD19" s="42" t="s">
        <v>34</v>
      </c>
      <c r="AE19" s="29" t="s">
        <v>21</v>
      </c>
      <c r="AF19" s="149" t="s">
        <v>21</v>
      </c>
      <c r="AG19" s="42" t="s">
        <v>24</v>
      </c>
      <c r="AH19" s="99">
        <f t="shared" si="2"/>
        <v>9</v>
      </c>
      <c r="AI19" s="100">
        <f t="shared" si="3"/>
        <v>0</v>
      </c>
      <c r="AJ19" s="101">
        <f t="shared" si="4"/>
        <v>7</v>
      </c>
      <c r="AK19" s="104" t="s">
        <v>48</v>
      </c>
      <c r="AL19" s="98"/>
      <c r="AM19" s="55">
        <f t="shared" si="7"/>
        <v>0</v>
      </c>
      <c r="AN19" s="55">
        <f t="shared" si="8"/>
        <v>9</v>
      </c>
      <c r="AO19" s="55">
        <f t="shared" si="9"/>
        <v>4</v>
      </c>
      <c r="AP19" s="55">
        <f t="shared" si="10"/>
        <v>3</v>
      </c>
      <c r="AQ19">
        <f t="shared" si="11"/>
        <v>0</v>
      </c>
      <c r="AR19" s="55">
        <f t="shared" si="16"/>
        <v>2</v>
      </c>
      <c r="AS19" s="55">
        <f t="shared" si="12"/>
        <v>1</v>
      </c>
      <c r="AT19" s="55">
        <f t="shared" si="13"/>
        <v>4</v>
      </c>
      <c r="AU19" s="55">
        <f t="shared" si="14"/>
        <v>1</v>
      </c>
      <c r="AV19" s="55">
        <f t="shared" si="15"/>
        <v>0</v>
      </c>
    </row>
    <row r="20" spans="1:48" ht="16" customHeight="1">
      <c r="A20" s="36" t="s">
        <v>46</v>
      </c>
      <c r="B20" s="37" t="s">
        <v>32</v>
      </c>
      <c r="C20" s="39" t="s">
        <v>196</v>
      </c>
      <c r="D20" s="42" t="s">
        <v>34</v>
      </c>
      <c r="E20" s="42" t="s">
        <v>21</v>
      </c>
      <c r="F20" s="42" t="s">
        <v>41</v>
      </c>
      <c r="G20" s="42" t="s">
        <v>36</v>
      </c>
      <c r="H20" s="42" t="s">
        <v>40</v>
      </c>
      <c r="I20" s="42" t="s">
        <v>36</v>
      </c>
      <c r="J20" s="42" t="s">
        <v>21</v>
      </c>
      <c r="K20" s="42" t="s">
        <v>21</v>
      </c>
      <c r="L20" s="42" t="s">
        <v>40</v>
      </c>
      <c r="M20" s="42" t="s">
        <v>24</v>
      </c>
      <c r="N20" s="42" t="s">
        <v>34</v>
      </c>
      <c r="O20" s="42" t="s">
        <v>21</v>
      </c>
      <c r="P20" s="29" t="s">
        <v>21</v>
      </c>
      <c r="Q20" s="42" t="s">
        <v>41</v>
      </c>
      <c r="R20" s="42" t="s">
        <v>36</v>
      </c>
      <c r="S20" s="42" t="s">
        <v>28</v>
      </c>
      <c r="T20" s="42" t="s">
        <v>34</v>
      </c>
      <c r="U20" s="42" t="s">
        <v>21</v>
      </c>
      <c r="V20" s="42" t="s">
        <v>40</v>
      </c>
      <c r="W20" s="143" t="s">
        <v>21</v>
      </c>
      <c r="X20" s="42" t="s">
        <v>36</v>
      </c>
      <c r="Y20" s="42" t="s">
        <v>42</v>
      </c>
      <c r="Z20" s="42" t="s">
        <v>28</v>
      </c>
      <c r="AA20" s="42" t="s">
        <v>34</v>
      </c>
      <c r="AB20" s="29" t="s">
        <v>21</v>
      </c>
      <c r="AC20" s="42" t="s">
        <v>24</v>
      </c>
      <c r="AD20" s="42" t="s">
        <v>34</v>
      </c>
      <c r="AE20" s="42" t="s">
        <v>21</v>
      </c>
      <c r="AF20" s="148" t="s">
        <v>28</v>
      </c>
      <c r="AG20" s="42" t="s">
        <v>34</v>
      </c>
      <c r="AH20" s="99">
        <f t="shared" si="2"/>
        <v>9</v>
      </c>
      <c r="AI20" s="100">
        <f t="shared" si="3"/>
        <v>0</v>
      </c>
      <c r="AJ20" s="101">
        <f t="shared" si="4"/>
        <v>5</v>
      </c>
      <c r="AK20" s="104" t="s">
        <v>48</v>
      </c>
      <c r="AM20" s="55">
        <f t="shared" si="7"/>
        <v>0</v>
      </c>
      <c r="AN20" s="55">
        <f t="shared" si="8"/>
        <v>9</v>
      </c>
      <c r="AO20" s="55">
        <f t="shared" si="9"/>
        <v>2</v>
      </c>
      <c r="AP20" s="55">
        <f t="shared" si="10"/>
        <v>3</v>
      </c>
      <c r="AQ20">
        <f t="shared" si="11"/>
        <v>0</v>
      </c>
      <c r="AR20" s="55">
        <f t="shared" si="16"/>
        <v>3</v>
      </c>
      <c r="AS20" s="55">
        <f t="shared" si="12"/>
        <v>1</v>
      </c>
      <c r="AT20" s="55">
        <f t="shared" si="13"/>
        <v>2</v>
      </c>
      <c r="AU20" s="55">
        <f t="shared" si="14"/>
        <v>4</v>
      </c>
      <c r="AV20" s="55">
        <f t="shared" si="15"/>
        <v>0</v>
      </c>
    </row>
    <row r="21" spans="1:48" ht="16" customHeight="1">
      <c r="A21" s="36" t="s">
        <v>46</v>
      </c>
      <c r="B21" s="37" t="s">
        <v>32</v>
      </c>
      <c r="C21" s="39" t="s">
        <v>197</v>
      </c>
      <c r="D21" s="42" t="s">
        <v>42</v>
      </c>
      <c r="E21" s="42" t="s">
        <v>24</v>
      </c>
      <c r="F21" s="42" t="s">
        <v>34</v>
      </c>
      <c r="G21" s="42" t="s">
        <v>21</v>
      </c>
      <c r="H21" s="42" t="s">
        <v>41</v>
      </c>
      <c r="I21" s="42" t="s">
        <v>21</v>
      </c>
      <c r="J21" s="42" t="s">
        <v>42</v>
      </c>
      <c r="K21" s="42" t="s">
        <v>36</v>
      </c>
      <c r="L21" s="42" t="s">
        <v>21</v>
      </c>
      <c r="M21" s="42" t="s">
        <v>28</v>
      </c>
      <c r="N21" s="42" t="s">
        <v>34</v>
      </c>
      <c r="O21" s="42" t="s">
        <v>21</v>
      </c>
      <c r="P21" s="42" t="s">
        <v>42</v>
      </c>
      <c r="Q21" s="42" t="s">
        <v>40</v>
      </c>
      <c r="R21" s="42" t="s">
        <v>24</v>
      </c>
      <c r="S21" s="42" t="s">
        <v>34</v>
      </c>
      <c r="T21" s="42" t="s">
        <v>21</v>
      </c>
      <c r="U21" s="42" t="s">
        <v>41</v>
      </c>
      <c r="V21" s="42" t="s">
        <v>28</v>
      </c>
      <c r="W21" s="107" t="s">
        <v>34</v>
      </c>
      <c r="X21" s="42" t="s">
        <v>21</v>
      </c>
      <c r="Y21" s="42" t="s">
        <v>21</v>
      </c>
      <c r="Z21" s="42" t="s">
        <v>21</v>
      </c>
      <c r="AA21" s="42" t="s">
        <v>40</v>
      </c>
      <c r="AB21" s="42" t="s">
        <v>24</v>
      </c>
      <c r="AC21" s="42" t="s">
        <v>34</v>
      </c>
      <c r="AD21" s="42" t="s">
        <v>21</v>
      </c>
      <c r="AE21" s="42" t="s">
        <v>41</v>
      </c>
      <c r="AF21" s="148" t="s">
        <v>24</v>
      </c>
      <c r="AG21" s="42" t="s">
        <v>34</v>
      </c>
      <c r="AH21" s="99">
        <f t="shared" si="2"/>
        <v>9</v>
      </c>
      <c r="AI21" s="100">
        <f t="shared" si="3"/>
        <v>0</v>
      </c>
      <c r="AJ21" s="101">
        <f t="shared" si="4"/>
        <v>6</v>
      </c>
      <c r="AK21" s="104" t="s">
        <v>48</v>
      </c>
      <c r="AL21" s="98"/>
      <c r="AM21" s="55">
        <f t="shared" si="7"/>
        <v>0</v>
      </c>
      <c r="AN21" s="55">
        <f t="shared" si="8"/>
        <v>9</v>
      </c>
      <c r="AO21" s="55">
        <f t="shared" si="9"/>
        <v>4</v>
      </c>
      <c r="AP21" s="55">
        <f t="shared" si="10"/>
        <v>2</v>
      </c>
      <c r="AQ21">
        <f t="shared" si="11"/>
        <v>0</v>
      </c>
      <c r="AR21" s="55">
        <f t="shared" si="16"/>
        <v>2</v>
      </c>
      <c r="AS21" s="55">
        <f t="shared" si="12"/>
        <v>3</v>
      </c>
      <c r="AT21" s="55">
        <f t="shared" si="13"/>
        <v>3</v>
      </c>
      <c r="AU21" s="55">
        <f t="shared" si="14"/>
        <v>1</v>
      </c>
      <c r="AV21" s="55">
        <f t="shared" si="15"/>
        <v>0</v>
      </c>
    </row>
    <row r="22" spans="1:48" ht="16" customHeight="1">
      <c r="A22" s="36" t="s">
        <v>46</v>
      </c>
      <c r="B22" s="37" t="s">
        <v>32</v>
      </c>
      <c r="C22" s="39" t="s">
        <v>222</v>
      </c>
      <c r="D22" s="42" t="s">
        <v>21</v>
      </c>
      <c r="E22" s="42" t="s">
        <v>40</v>
      </c>
      <c r="F22" s="42" t="s">
        <v>42</v>
      </c>
      <c r="G22" s="42" t="s">
        <v>42</v>
      </c>
      <c r="H22" s="42" t="s">
        <v>24</v>
      </c>
      <c r="I22" s="42" t="s">
        <v>34</v>
      </c>
      <c r="J22" s="42" t="s">
        <v>21</v>
      </c>
      <c r="K22" s="42" t="s">
        <v>42</v>
      </c>
      <c r="L22" s="42" t="s">
        <v>42</v>
      </c>
      <c r="M22" s="42" t="s">
        <v>40</v>
      </c>
      <c r="N22" s="42" t="s">
        <v>21</v>
      </c>
      <c r="O22" s="42" t="s">
        <v>40</v>
      </c>
      <c r="P22" s="42" t="s">
        <v>40</v>
      </c>
      <c r="Q22" s="42" t="s">
        <v>24</v>
      </c>
      <c r="R22" s="42" t="s">
        <v>34</v>
      </c>
      <c r="S22" s="42" t="s">
        <v>21</v>
      </c>
      <c r="T22" s="42" t="s">
        <v>21</v>
      </c>
      <c r="U22" s="42" t="s">
        <v>40</v>
      </c>
      <c r="V22" s="42" t="s">
        <v>21</v>
      </c>
      <c r="W22" s="107" t="s">
        <v>42</v>
      </c>
      <c r="X22" s="42" t="s">
        <v>40</v>
      </c>
      <c r="Y22" s="42" t="s">
        <v>24</v>
      </c>
      <c r="Z22" s="42" t="s">
        <v>34</v>
      </c>
      <c r="AA22" s="29" t="s">
        <v>21</v>
      </c>
      <c r="AB22" s="29" t="s">
        <v>21</v>
      </c>
      <c r="AC22" s="42" t="s">
        <v>42</v>
      </c>
      <c r="AD22" s="42" t="s">
        <v>24</v>
      </c>
      <c r="AE22" s="42" t="s">
        <v>34</v>
      </c>
      <c r="AF22" s="148" t="s">
        <v>21</v>
      </c>
      <c r="AG22" s="42" t="s">
        <v>40</v>
      </c>
      <c r="AH22" s="99">
        <f t="shared" si="2"/>
        <v>9</v>
      </c>
      <c r="AI22" s="100">
        <f t="shared" si="3"/>
        <v>0</v>
      </c>
      <c r="AJ22" s="101">
        <f t="shared" si="4"/>
        <v>4</v>
      </c>
      <c r="AK22" s="104" t="s">
        <v>223</v>
      </c>
      <c r="AL22" s="98"/>
      <c r="AM22" s="55">
        <f t="shared" si="7"/>
        <v>0</v>
      </c>
      <c r="AN22" s="55">
        <f t="shared" si="8"/>
        <v>9</v>
      </c>
      <c r="AO22" s="55">
        <f t="shared" si="9"/>
        <v>4</v>
      </c>
      <c r="AP22" s="55">
        <f t="shared" si="10"/>
        <v>0</v>
      </c>
      <c r="AQ22">
        <f t="shared" si="11"/>
        <v>0</v>
      </c>
      <c r="AR22" s="55">
        <f t="shared" si="16"/>
        <v>7</v>
      </c>
      <c r="AS22" s="55">
        <f t="shared" si="12"/>
        <v>6</v>
      </c>
      <c r="AT22" s="55">
        <f t="shared" si="13"/>
        <v>0</v>
      </c>
      <c r="AU22" s="55">
        <f t="shared" si="14"/>
        <v>0</v>
      </c>
      <c r="AV22" s="55">
        <f t="shared" si="15"/>
        <v>0</v>
      </c>
    </row>
    <row r="23" spans="1:48" ht="16" customHeight="1">
      <c r="A23" s="36" t="s">
        <v>46</v>
      </c>
      <c r="B23" s="40" t="s">
        <v>44</v>
      </c>
      <c r="C23" s="39" t="s">
        <v>236</v>
      </c>
      <c r="D23" s="42" t="s">
        <v>36</v>
      </c>
      <c r="E23" s="41" t="s">
        <v>36</v>
      </c>
      <c r="F23" s="41" t="s">
        <v>36</v>
      </c>
      <c r="G23" s="123" t="s">
        <v>41</v>
      </c>
      <c r="H23" s="42" t="s">
        <v>21</v>
      </c>
      <c r="I23" s="42" t="s">
        <v>21</v>
      </c>
      <c r="J23" s="130" t="s">
        <v>73</v>
      </c>
      <c r="K23" s="41" t="s">
        <v>36</v>
      </c>
      <c r="L23" s="107" t="s">
        <v>21</v>
      </c>
      <c r="M23" s="123" t="s">
        <v>41</v>
      </c>
      <c r="N23" s="41" t="s">
        <v>36</v>
      </c>
      <c r="O23" s="107" t="s">
        <v>36</v>
      </c>
      <c r="P23" s="42" t="s">
        <v>21</v>
      </c>
      <c r="Q23" s="42" t="s">
        <v>36</v>
      </c>
      <c r="R23" s="123" t="s">
        <v>41</v>
      </c>
      <c r="S23" s="41" t="s">
        <v>36</v>
      </c>
      <c r="T23" s="107" t="s">
        <v>21</v>
      </c>
      <c r="U23" s="41" t="s">
        <v>36</v>
      </c>
      <c r="V23" s="143" t="s">
        <v>21</v>
      </c>
      <c r="W23" s="41" t="s">
        <v>36</v>
      </c>
      <c r="X23" s="42" t="s">
        <v>36</v>
      </c>
      <c r="Y23" s="107" t="s">
        <v>21</v>
      </c>
      <c r="Z23" s="123" t="s">
        <v>41</v>
      </c>
      <c r="AA23" s="41" t="s">
        <v>36</v>
      </c>
      <c r="AB23" s="107" t="s">
        <v>21</v>
      </c>
      <c r="AC23" s="107" t="s">
        <v>36</v>
      </c>
      <c r="AD23" s="42" t="s">
        <v>36</v>
      </c>
      <c r="AE23" s="41" t="s">
        <v>21</v>
      </c>
      <c r="AF23" s="148" t="s">
        <v>36</v>
      </c>
      <c r="AG23" s="42" t="s">
        <v>36</v>
      </c>
      <c r="AH23" s="99">
        <f t="shared" si="2"/>
        <v>9</v>
      </c>
      <c r="AI23" s="100"/>
      <c r="AJ23" s="101"/>
      <c r="AK23" s="104" t="s">
        <v>223</v>
      </c>
      <c r="AL23" s="98"/>
      <c r="AM23" s="55">
        <f t="shared" si="7"/>
        <v>0</v>
      </c>
      <c r="AN23" s="55">
        <f t="shared" si="8"/>
        <v>9</v>
      </c>
      <c r="AO23" s="55">
        <f t="shared" si="9"/>
        <v>0</v>
      </c>
      <c r="AP23" s="55">
        <f t="shared" si="10"/>
        <v>0</v>
      </c>
      <c r="AQ23">
        <f t="shared" si="11"/>
        <v>0</v>
      </c>
      <c r="AR23" s="55">
        <f t="shared" si="16"/>
        <v>0</v>
      </c>
      <c r="AS23" s="55">
        <f t="shared" si="12"/>
        <v>0</v>
      </c>
      <c r="AT23" s="55">
        <f t="shared" si="13"/>
        <v>4</v>
      </c>
      <c r="AU23" s="55">
        <f t="shared" si="14"/>
        <v>17</v>
      </c>
      <c r="AV23" s="55">
        <f t="shared" si="15"/>
        <v>0</v>
      </c>
    </row>
    <row r="24" spans="1:48" ht="16" customHeight="1">
      <c r="A24" s="36"/>
      <c r="B24" s="37"/>
      <c r="C24" s="39"/>
      <c r="D24" s="42"/>
      <c r="E24" s="107"/>
      <c r="F24" s="42"/>
      <c r="G24" s="107"/>
      <c r="H24" s="42"/>
      <c r="I24" s="42"/>
      <c r="J24" s="42"/>
      <c r="K24" s="42"/>
      <c r="L24" s="42"/>
      <c r="M24" s="107"/>
      <c r="N24" s="42"/>
      <c r="O24" s="42"/>
      <c r="P24" s="42"/>
      <c r="Q24" s="42"/>
      <c r="R24" s="107"/>
      <c r="S24" s="42"/>
      <c r="T24" s="42"/>
      <c r="U24" s="107"/>
      <c r="V24" s="42"/>
      <c r="W24" s="107"/>
      <c r="X24" s="42"/>
      <c r="Y24" s="42"/>
      <c r="Z24" s="107"/>
      <c r="AA24" s="42"/>
      <c r="AB24" s="42"/>
      <c r="AC24" s="107"/>
      <c r="AD24" s="42"/>
      <c r="AE24" s="42"/>
      <c r="AF24" s="148"/>
      <c r="AG24" s="42"/>
      <c r="AH24" s="99"/>
      <c r="AI24" s="100"/>
      <c r="AJ24" s="101"/>
      <c r="AK24" s="104"/>
      <c r="AL24" s="98"/>
      <c r="AM24" s="55"/>
      <c r="AN24" s="55"/>
      <c r="AO24" s="55"/>
      <c r="AP24" s="55"/>
      <c r="AR24" s="55"/>
      <c r="AS24" s="55"/>
      <c r="AT24" s="55"/>
      <c r="AU24" s="55"/>
      <c r="AV24" s="55"/>
    </row>
    <row r="25" spans="1:48" ht="16" customHeight="1">
      <c r="A25" s="36" t="s">
        <v>31</v>
      </c>
      <c r="B25" s="37" t="s">
        <v>210</v>
      </c>
      <c r="C25" s="39" t="s">
        <v>78</v>
      </c>
      <c r="D25" s="124"/>
      <c r="E25" s="42"/>
      <c r="F25" s="42"/>
      <c r="G25" s="42"/>
      <c r="H25" s="42"/>
      <c r="I25" s="42"/>
      <c r="J25" s="42"/>
      <c r="K25" s="42"/>
      <c r="L25" s="42"/>
      <c r="M25" s="131"/>
      <c r="N25" s="42"/>
      <c r="O25" s="42"/>
      <c r="P25" s="42" t="s">
        <v>24</v>
      </c>
      <c r="Q25" s="42" t="s">
        <v>34</v>
      </c>
      <c r="R25" s="42"/>
      <c r="S25" s="42"/>
      <c r="T25" s="42"/>
      <c r="U25" s="42"/>
      <c r="V25" s="42"/>
      <c r="W25" s="144"/>
      <c r="X25" s="42"/>
      <c r="Y25" s="42"/>
      <c r="Z25" s="42"/>
      <c r="AA25" s="42"/>
      <c r="AB25" s="42"/>
      <c r="AC25" s="42"/>
      <c r="AD25" s="42"/>
      <c r="AE25" s="42"/>
      <c r="AF25" s="148"/>
      <c r="AG25" s="42"/>
      <c r="AH25" s="99">
        <f>SUM(AN25)</f>
        <v>0</v>
      </c>
      <c r="AI25" s="100">
        <f>COUNTIF(D25:AG25,"有")</f>
        <v>0</v>
      </c>
      <c r="AJ25" s="101">
        <f>SUM(AO25:AP25)</f>
        <v>1</v>
      </c>
      <c r="AK25" s="104" t="s">
        <v>38</v>
      </c>
      <c r="AL25" s="98"/>
      <c r="AM25" s="55"/>
      <c r="AN25" s="55">
        <f t="shared" ref="AN25:AN30" si="17">COUNTIF(D25:AG25,"ヤ")</f>
        <v>0</v>
      </c>
      <c r="AO25" s="55">
        <f t="shared" ref="AO25:AO30" si="18">COUNTIF(D25:AG25,"2－")</f>
        <v>1</v>
      </c>
      <c r="AP25" s="55">
        <f t="shared" ref="AP25:AP30" si="19">COUNTIF(D25:AG25,"3－")</f>
        <v>0</v>
      </c>
      <c r="AQ25">
        <f t="shared" ref="AQ25:AQ30" si="20">COUNTIF(E25:AH25,"有")</f>
        <v>0</v>
      </c>
      <c r="AR25" s="55">
        <f>COUNTIF(D25:AK25,"2早")</f>
        <v>0</v>
      </c>
      <c r="AS25" s="55">
        <f>COUNTIF(B25:AK25,"2オ")</f>
        <v>0</v>
      </c>
      <c r="AT25" s="55">
        <f>COUNTIF(D25:AL25,"3早")</f>
        <v>0</v>
      </c>
      <c r="AU25" s="55">
        <f>COUNTIF(D25:AM25,"3オ")</f>
        <v>0</v>
      </c>
      <c r="AV25" s="55">
        <f>COUNTIF(F25:AO25,"10:00")</f>
        <v>0</v>
      </c>
    </row>
    <row r="26" spans="1:48" ht="16" customHeight="1">
      <c r="A26" s="19"/>
      <c r="B26" s="20"/>
      <c r="C26" s="21"/>
      <c r="D26" s="44"/>
      <c r="E26" s="107"/>
      <c r="F26" s="107"/>
      <c r="G26" s="107"/>
      <c r="H26" s="42"/>
      <c r="I26" s="42"/>
      <c r="J26" s="42"/>
      <c r="K26" s="107"/>
      <c r="L26" s="42"/>
      <c r="M26" s="42"/>
      <c r="N26" s="107"/>
      <c r="O26" s="42"/>
      <c r="P26" s="42"/>
      <c r="Q26" s="42"/>
      <c r="R26" s="42"/>
      <c r="S26" s="107"/>
      <c r="T26" s="42"/>
      <c r="U26" s="107"/>
      <c r="V26" s="42"/>
      <c r="W26" s="107"/>
      <c r="X26" s="42"/>
      <c r="Y26" s="42"/>
      <c r="Z26" s="42"/>
      <c r="AA26" s="107"/>
      <c r="AB26" s="42"/>
      <c r="AC26" s="107"/>
      <c r="AD26" s="42"/>
      <c r="AE26" s="42"/>
      <c r="AF26" s="148"/>
      <c r="AG26" s="42"/>
      <c r="AH26" s="99"/>
      <c r="AI26" s="100"/>
      <c r="AJ26" s="101"/>
      <c r="AK26" s="105"/>
      <c r="AL26" s="98"/>
      <c r="AM26" s="55"/>
      <c r="AN26" s="55">
        <f t="shared" si="17"/>
        <v>0</v>
      </c>
      <c r="AO26" s="55">
        <f t="shared" si="18"/>
        <v>0</v>
      </c>
      <c r="AP26" s="55">
        <f t="shared" si="19"/>
        <v>0</v>
      </c>
      <c r="AQ26">
        <f t="shared" si="20"/>
        <v>0</v>
      </c>
    </row>
    <row r="27" spans="1:48" ht="16" customHeight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81"/>
      <c r="K27" s="65"/>
      <c r="L27" s="66"/>
      <c r="M27" s="46"/>
      <c r="N27" s="46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67"/>
      <c r="AC27" s="46"/>
      <c r="AD27" s="67"/>
      <c r="AE27" s="89"/>
      <c r="AF27" s="46"/>
      <c r="AG27" s="106"/>
      <c r="AH27" s="108"/>
      <c r="AI27" s="109"/>
      <c r="AJ27" s="110"/>
      <c r="AK27" s="111"/>
      <c r="AL27" s="98"/>
      <c r="AM27" s="55">
        <f>COUNTIF(D26:AG26,"日")</f>
        <v>0</v>
      </c>
      <c r="AN27" s="55">
        <f t="shared" si="17"/>
        <v>0</v>
      </c>
      <c r="AO27" s="55">
        <f t="shared" si="18"/>
        <v>0</v>
      </c>
      <c r="AP27" s="55">
        <f t="shared" si="19"/>
        <v>0</v>
      </c>
      <c r="AQ27">
        <f t="shared" si="20"/>
        <v>0</v>
      </c>
    </row>
    <row r="28" spans="1:48" ht="14">
      <c r="A28" s="1259" t="s">
        <v>63</v>
      </c>
      <c r="B28" s="1259"/>
      <c r="C28" s="49"/>
      <c r="D28" s="1292" t="s">
        <v>172</v>
      </c>
      <c r="E28" s="1290"/>
      <c r="F28" s="1290"/>
      <c r="G28" s="1311"/>
      <c r="H28" s="1344"/>
      <c r="I28" s="1290"/>
      <c r="J28" s="1290" t="s">
        <v>163</v>
      </c>
      <c r="K28" s="1290"/>
      <c r="L28" s="1290" t="s">
        <v>164</v>
      </c>
      <c r="M28" s="1290"/>
      <c r="N28" s="1311"/>
      <c r="O28" s="1290"/>
      <c r="P28" s="1290"/>
      <c r="Q28" s="1311"/>
      <c r="R28" s="1290"/>
      <c r="S28" s="1290"/>
      <c r="T28" s="1297" t="s">
        <v>240</v>
      </c>
      <c r="U28" s="1290"/>
      <c r="V28" s="1290"/>
      <c r="W28" s="1290"/>
      <c r="X28" s="1290"/>
      <c r="Y28" s="1290"/>
      <c r="Z28" s="1290"/>
      <c r="AA28" s="1290"/>
      <c r="AB28" s="1290" t="s">
        <v>67</v>
      </c>
      <c r="AC28" s="1349"/>
      <c r="AD28" s="1290"/>
      <c r="AE28" s="1290"/>
      <c r="AF28" s="1311"/>
      <c r="AG28" s="1312"/>
      <c r="AH28" s="1333"/>
      <c r="AI28" s="1334"/>
      <c r="AJ28" s="1334"/>
      <c r="AK28" s="1335"/>
      <c r="AN28" s="55">
        <f t="shared" si="17"/>
        <v>0</v>
      </c>
      <c r="AO28" s="55">
        <f t="shared" si="18"/>
        <v>0</v>
      </c>
      <c r="AP28" s="55">
        <f t="shared" si="19"/>
        <v>0</v>
      </c>
      <c r="AQ28">
        <f t="shared" si="20"/>
        <v>0</v>
      </c>
    </row>
    <row r="29" spans="1:48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290"/>
      <c r="M29" s="1290"/>
      <c r="N29" s="1311"/>
      <c r="O29" s="1290"/>
      <c r="P29" s="1290"/>
      <c r="Q29" s="1311"/>
      <c r="R29" s="1290"/>
      <c r="S29" s="1290"/>
      <c r="T29" s="1297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336"/>
      <c r="AI29" s="1337"/>
      <c r="AJ29" s="1337"/>
      <c r="AK29" s="1338"/>
      <c r="AN29" s="55">
        <f t="shared" si="17"/>
        <v>0</v>
      </c>
      <c r="AO29" s="55">
        <f t="shared" si="18"/>
        <v>0</v>
      </c>
      <c r="AP29" s="55">
        <f t="shared" si="19"/>
        <v>0</v>
      </c>
      <c r="AQ29">
        <f t="shared" si="20"/>
        <v>0</v>
      </c>
    </row>
    <row r="30" spans="1:48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290"/>
      <c r="S30" s="1290"/>
      <c r="T30" s="1297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336"/>
      <c r="AI30" s="1337"/>
      <c r="AJ30" s="1337"/>
      <c r="AK30" s="1338"/>
      <c r="AN30" s="55">
        <f t="shared" si="17"/>
        <v>0</v>
      </c>
      <c r="AO30" s="55">
        <f t="shared" si="18"/>
        <v>0</v>
      </c>
      <c r="AP30" s="55">
        <f t="shared" si="19"/>
        <v>0</v>
      </c>
      <c r="AQ30">
        <f t="shared" si="20"/>
        <v>0</v>
      </c>
    </row>
    <row r="31" spans="1:48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290"/>
      <c r="S31" s="1290"/>
      <c r="T31" s="1297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336"/>
      <c r="AI31" s="1337"/>
      <c r="AJ31" s="1337"/>
      <c r="AK31" s="1338"/>
    </row>
    <row r="32" spans="1:48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290"/>
      <c r="S32" s="1290"/>
      <c r="T32" s="1297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336"/>
      <c r="AI32" s="1337"/>
      <c r="AJ32" s="1337"/>
      <c r="AK32" s="1338"/>
    </row>
    <row r="33" spans="1:48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290"/>
      <c r="M33" s="1290"/>
      <c r="N33" s="1311"/>
      <c r="O33" s="1290"/>
      <c r="P33" s="1290"/>
      <c r="Q33" s="1311"/>
      <c r="R33" s="1290"/>
      <c r="S33" s="1290"/>
      <c r="T33" s="1297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4"/>
      <c r="AH33" s="1339"/>
      <c r="AI33" s="1340"/>
      <c r="AJ33" s="1340"/>
      <c r="AK33" s="1341"/>
    </row>
    <row r="34" spans="1:48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8" ht="14">
      <c r="C35" s="54">
        <v>0.27083333333333298</v>
      </c>
      <c r="D35" s="55">
        <f t="shared" ref="D35:AG35" si="21">COUNTIF(D7:D25,"6：30")</f>
        <v>0</v>
      </c>
      <c r="E35" s="55">
        <f t="shared" si="21"/>
        <v>0</v>
      </c>
      <c r="F35" s="55">
        <f t="shared" si="21"/>
        <v>0</v>
      </c>
      <c r="G35" s="55">
        <f t="shared" si="21"/>
        <v>0</v>
      </c>
      <c r="H35" s="55">
        <f t="shared" si="21"/>
        <v>0</v>
      </c>
      <c r="I35" s="55">
        <f t="shared" si="21"/>
        <v>0</v>
      </c>
      <c r="J35" s="55">
        <f t="shared" si="21"/>
        <v>0</v>
      </c>
      <c r="K35" s="55">
        <f t="shared" si="21"/>
        <v>0</v>
      </c>
      <c r="L35" s="55">
        <f t="shared" si="21"/>
        <v>0</v>
      </c>
      <c r="M35" s="55">
        <f t="shared" si="21"/>
        <v>0</v>
      </c>
      <c r="N35" s="55">
        <f t="shared" si="21"/>
        <v>0</v>
      </c>
      <c r="O35" s="55">
        <f t="shared" si="21"/>
        <v>0</v>
      </c>
      <c r="P35" s="55">
        <f t="shared" si="21"/>
        <v>0</v>
      </c>
      <c r="Q35" s="55">
        <f t="shared" si="21"/>
        <v>0</v>
      </c>
      <c r="R35" s="55">
        <f t="shared" si="21"/>
        <v>0</v>
      </c>
      <c r="S35" s="55">
        <f t="shared" si="21"/>
        <v>0</v>
      </c>
      <c r="T35" s="55">
        <f t="shared" si="21"/>
        <v>0</v>
      </c>
      <c r="U35" s="55">
        <f t="shared" si="21"/>
        <v>0</v>
      </c>
      <c r="V35" s="55">
        <f t="shared" si="21"/>
        <v>0</v>
      </c>
      <c r="W35" s="55">
        <f t="shared" si="21"/>
        <v>0</v>
      </c>
      <c r="X35" s="55">
        <f t="shared" si="21"/>
        <v>0</v>
      </c>
      <c r="Y35" s="55">
        <f t="shared" si="21"/>
        <v>0</v>
      </c>
      <c r="Z35" s="55">
        <f t="shared" si="21"/>
        <v>0</v>
      </c>
      <c r="AA35" s="55">
        <f t="shared" si="21"/>
        <v>0</v>
      </c>
      <c r="AB35" s="55">
        <f t="shared" si="21"/>
        <v>0</v>
      </c>
      <c r="AC35" s="55">
        <f t="shared" si="21"/>
        <v>0</v>
      </c>
      <c r="AD35" s="55">
        <f t="shared" si="21"/>
        <v>0</v>
      </c>
      <c r="AE35" s="55">
        <f t="shared" si="21"/>
        <v>0</v>
      </c>
      <c r="AF35" s="55">
        <f t="shared" si="21"/>
        <v>0</v>
      </c>
      <c r="AG35" s="55">
        <f t="shared" si="21"/>
        <v>0</v>
      </c>
    </row>
    <row r="36" spans="1:48" ht="14">
      <c r="C36" s="54">
        <v>0.41666666666666702</v>
      </c>
      <c r="D36" s="55">
        <f t="shared" ref="D36:AG36" si="22">COUNTIF(D8:D26,"10:00")</f>
        <v>0</v>
      </c>
      <c r="E36" s="55">
        <f t="shared" si="22"/>
        <v>0</v>
      </c>
      <c r="F36" s="55">
        <f t="shared" si="22"/>
        <v>0</v>
      </c>
      <c r="G36" s="55">
        <f t="shared" si="22"/>
        <v>0</v>
      </c>
      <c r="H36" s="55">
        <f t="shared" si="22"/>
        <v>0</v>
      </c>
      <c r="I36" s="55">
        <f t="shared" si="22"/>
        <v>0</v>
      </c>
      <c r="J36" s="55">
        <f t="shared" si="22"/>
        <v>0</v>
      </c>
      <c r="K36" s="55">
        <f t="shared" si="22"/>
        <v>0</v>
      </c>
      <c r="L36" s="55">
        <f t="shared" si="22"/>
        <v>0</v>
      </c>
      <c r="M36" s="55">
        <f t="shared" si="22"/>
        <v>0</v>
      </c>
      <c r="N36" s="55">
        <f t="shared" si="22"/>
        <v>0</v>
      </c>
      <c r="O36" s="55">
        <f t="shared" si="22"/>
        <v>0</v>
      </c>
      <c r="P36" s="55">
        <f t="shared" si="22"/>
        <v>0</v>
      </c>
      <c r="Q36" s="55">
        <f t="shared" si="22"/>
        <v>0</v>
      </c>
      <c r="R36" s="55">
        <f t="shared" si="22"/>
        <v>0</v>
      </c>
      <c r="S36" s="55">
        <f t="shared" si="22"/>
        <v>0</v>
      </c>
      <c r="T36" s="55">
        <f t="shared" si="22"/>
        <v>0</v>
      </c>
      <c r="U36" s="55">
        <f t="shared" si="22"/>
        <v>0</v>
      </c>
      <c r="V36" s="55">
        <f t="shared" si="22"/>
        <v>0</v>
      </c>
      <c r="W36" s="55">
        <f t="shared" si="22"/>
        <v>0</v>
      </c>
      <c r="X36" s="55">
        <f t="shared" si="22"/>
        <v>0</v>
      </c>
      <c r="Y36" s="55">
        <f t="shared" si="22"/>
        <v>0</v>
      </c>
      <c r="Z36" s="55">
        <f t="shared" si="22"/>
        <v>0</v>
      </c>
      <c r="AA36" s="55">
        <f t="shared" si="22"/>
        <v>0</v>
      </c>
      <c r="AB36" s="55">
        <f t="shared" si="22"/>
        <v>0</v>
      </c>
      <c r="AC36" s="55">
        <f t="shared" si="22"/>
        <v>0</v>
      </c>
      <c r="AD36" s="55">
        <f t="shared" si="22"/>
        <v>0</v>
      </c>
      <c r="AE36" s="55">
        <f t="shared" si="22"/>
        <v>0</v>
      </c>
      <c r="AF36" s="55">
        <f t="shared" si="22"/>
        <v>0</v>
      </c>
      <c r="AG36" s="55">
        <f t="shared" si="22"/>
        <v>0</v>
      </c>
    </row>
    <row r="37" spans="1:48" ht="14">
      <c r="C37" t="s">
        <v>69</v>
      </c>
      <c r="D37" s="55">
        <f t="shared" ref="D37:AG37" si="23">COUNTIF(D8:D27,"2早")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1</v>
      </c>
      <c r="I37" s="55">
        <f t="shared" si="23"/>
        <v>1</v>
      </c>
      <c r="J37" s="55">
        <f t="shared" si="23"/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1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F37" s="55">
        <f t="shared" si="23"/>
        <v>1</v>
      </c>
      <c r="AG37" s="55">
        <f t="shared" si="23"/>
        <v>1</v>
      </c>
    </row>
    <row r="38" spans="1:48" ht="14">
      <c r="C38" t="s">
        <v>42</v>
      </c>
      <c r="D38" s="55">
        <f t="shared" ref="D38:AG38" si="24">COUNTIF(D8:D26,"2オ")</f>
        <v>1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 t="shared" si="24"/>
        <v>1</v>
      </c>
      <c r="K38" s="55">
        <f t="shared" si="24"/>
        <v>1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1</v>
      </c>
      <c r="Q38" s="55">
        <f t="shared" si="24"/>
        <v>1</v>
      </c>
      <c r="R38" s="55">
        <f t="shared" si="24"/>
        <v>1</v>
      </c>
      <c r="S38" s="55">
        <f t="shared" si="24"/>
        <v>1</v>
      </c>
      <c r="T38" s="55">
        <f t="shared" si="24"/>
        <v>1</v>
      </c>
      <c r="U38" s="55">
        <f t="shared" si="24"/>
        <v>1</v>
      </c>
      <c r="V38" s="55">
        <f t="shared" si="24"/>
        <v>1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1</v>
      </c>
      <c r="AE38" s="55">
        <f t="shared" si="24"/>
        <v>1</v>
      </c>
      <c r="AF38" s="55">
        <f t="shared" si="24"/>
        <v>1</v>
      </c>
      <c r="AG38" s="55">
        <f t="shared" si="24"/>
        <v>1</v>
      </c>
    </row>
    <row r="39" spans="1:48" ht="14">
      <c r="A39" s="1"/>
      <c r="B39" s="1"/>
      <c r="C39" s="1" t="s">
        <v>24</v>
      </c>
      <c r="D39" s="55">
        <f t="shared" ref="D39:AG39" si="25">COUNTIF(D8:D26,"2－")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 t="shared" si="25"/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  <c r="AI39" s="1"/>
      <c r="AJ39" s="1"/>
      <c r="AK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4" outlineLevel="1">
      <c r="A40" s="1"/>
      <c r="B40" s="1"/>
      <c r="C40" s="1" t="s">
        <v>41</v>
      </c>
      <c r="D40" s="55">
        <f t="shared" ref="D40:AG40" si="26">COUNTIF(D8:D26,"3早")</f>
        <v>1</v>
      </c>
      <c r="E40" s="55">
        <f t="shared" si="26"/>
        <v>1</v>
      </c>
      <c r="F40" s="55">
        <f t="shared" si="26"/>
        <v>1</v>
      </c>
      <c r="G40" s="55">
        <f t="shared" si="26"/>
        <v>2</v>
      </c>
      <c r="H40" s="55">
        <f t="shared" si="26"/>
        <v>1</v>
      </c>
      <c r="I40" s="55">
        <f t="shared" si="26"/>
        <v>1</v>
      </c>
      <c r="J40" s="55">
        <f t="shared" si="26"/>
        <v>1</v>
      </c>
      <c r="K40" s="55">
        <f t="shared" si="26"/>
        <v>1</v>
      </c>
      <c r="L40" s="55">
        <f t="shared" si="26"/>
        <v>1</v>
      </c>
      <c r="M40" s="55">
        <f t="shared" si="26"/>
        <v>2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2</v>
      </c>
      <c r="S40" s="55">
        <f t="shared" si="26"/>
        <v>1</v>
      </c>
      <c r="T40" s="55">
        <f t="shared" si="26"/>
        <v>1</v>
      </c>
      <c r="U40" s="55">
        <f t="shared" si="26"/>
        <v>1</v>
      </c>
      <c r="V40" s="55">
        <f t="shared" si="26"/>
        <v>1</v>
      </c>
      <c r="W40" s="55">
        <f t="shared" si="26"/>
        <v>1</v>
      </c>
      <c r="X40" s="55">
        <f t="shared" si="26"/>
        <v>1</v>
      </c>
      <c r="Y40" s="55">
        <f t="shared" si="26"/>
        <v>1</v>
      </c>
      <c r="Z40" s="55">
        <f t="shared" si="26"/>
        <v>2</v>
      </c>
      <c r="AA40" s="55">
        <f t="shared" si="26"/>
        <v>1</v>
      </c>
      <c r="AB40" s="55">
        <f t="shared" si="26"/>
        <v>1</v>
      </c>
      <c r="AC40" s="55">
        <f t="shared" si="26"/>
        <v>1</v>
      </c>
      <c r="AD40" s="55">
        <f t="shared" si="26"/>
        <v>1</v>
      </c>
      <c r="AE40" s="55">
        <f t="shared" si="26"/>
        <v>1</v>
      </c>
      <c r="AF40" s="55">
        <f t="shared" si="26"/>
        <v>1</v>
      </c>
      <c r="AG40" s="55">
        <f t="shared" si="26"/>
        <v>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s="1" customFormat="1" ht="14" outlineLevel="1">
      <c r="C41" s="1" t="s">
        <v>36</v>
      </c>
      <c r="D41" s="55">
        <f t="shared" ref="D41:AG41" si="27">COUNTIF(D8:D26,"3オ")</f>
        <v>2</v>
      </c>
      <c r="E41" s="55">
        <f t="shared" si="27"/>
        <v>2</v>
      </c>
      <c r="F41" s="55">
        <f t="shared" si="27"/>
        <v>2</v>
      </c>
      <c r="G41" s="55">
        <f t="shared" si="27"/>
        <v>1</v>
      </c>
      <c r="H41" s="55">
        <f t="shared" si="27"/>
        <v>1</v>
      </c>
      <c r="I41" s="55">
        <f t="shared" si="27"/>
        <v>1</v>
      </c>
      <c r="J41" s="55">
        <f t="shared" si="27"/>
        <v>2</v>
      </c>
      <c r="K41" s="55">
        <f t="shared" si="27"/>
        <v>2</v>
      </c>
      <c r="L41" s="55">
        <f t="shared" si="27"/>
        <v>1</v>
      </c>
      <c r="M41" s="55">
        <f t="shared" si="27"/>
        <v>1</v>
      </c>
      <c r="N41" s="55">
        <f t="shared" si="27"/>
        <v>2</v>
      </c>
      <c r="O41" s="55">
        <f t="shared" si="27"/>
        <v>2</v>
      </c>
      <c r="P41" s="55">
        <f t="shared" si="27"/>
        <v>1</v>
      </c>
      <c r="Q41" s="55">
        <f t="shared" si="27"/>
        <v>2</v>
      </c>
      <c r="R41" s="55">
        <f t="shared" si="27"/>
        <v>1</v>
      </c>
      <c r="S41" s="55">
        <f t="shared" si="27"/>
        <v>2</v>
      </c>
      <c r="T41" s="55">
        <f t="shared" si="27"/>
        <v>1</v>
      </c>
      <c r="U41" s="55">
        <f t="shared" si="27"/>
        <v>2</v>
      </c>
      <c r="V41" s="55">
        <f t="shared" si="27"/>
        <v>1</v>
      </c>
      <c r="W41" s="55">
        <f t="shared" si="27"/>
        <v>2</v>
      </c>
      <c r="X41" s="55">
        <f t="shared" si="27"/>
        <v>2</v>
      </c>
      <c r="Y41" s="55">
        <f t="shared" si="27"/>
        <v>1</v>
      </c>
      <c r="Z41" s="55">
        <f t="shared" si="27"/>
        <v>1</v>
      </c>
      <c r="AA41" s="55">
        <f t="shared" si="27"/>
        <v>2</v>
      </c>
      <c r="AB41" s="55">
        <f t="shared" si="27"/>
        <v>1</v>
      </c>
      <c r="AC41" s="55">
        <f t="shared" si="27"/>
        <v>2</v>
      </c>
      <c r="AD41" s="55">
        <f t="shared" si="27"/>
        <v>2</v>
      </c>
      <c r="AE41" s="55">
        <f t="shared" si="27"/>
        <v>1</v>
      </c>
      <c r="AF41" s="55">
        <f t="shared" si="27"/>
        <v>2</v>
      </c>
      <c r="AG41" s="55">
        <f t="shared" si="27"/>
        <v>2</v>
      </c>
    </row>
    <row r="42" spans="1:48" s="1" customFormat="1" ht="14" outlineLevel="1">
      <c r="C42" s="1" t="s">
        <v>28</v>
      </c>
      <c r="D42" s="55">
        <f t="shared" ref="D42:AG42" si="28">COUNTIF(D8:D26,"3－")</f>
        <v>1</v>
      </c>
      <c r="E42" s="55">
        <f t="shared" si="28"/>
        <v>1</v>
      </c>
      <c r="F42" s="55">
        <f t="shared" si="28"/>
        <v>1</v>
      </c>
      <c r="G42" s="55">
        <f t="shared" si="28"/>
        <v>1</v>
      </c>
      <c r="H42" s="55">
        <f t="shared" si="28"/>
        <v>1</v>
      </c>
      <c r="I42" s="55">
        <f t="shared" si="28"/>
        <v>1</v>
      </c>
      <c r="J42" s="55">
        <f t="shared" si="28"/>
        <v>1</v>
      </c>
      <c r="K42" s="55">
        <f t="shared" si="28"/>
        <v>1</v>
      </c>
      <c r="L42" s="55">
        <f t="shared" si="28"/>
        <v>1</v>
      </c>
      <c r="M42" s="55">
        <f t="shared" si="28"/>
        <v>1</v>
      </c>
      <c r="N42" s="55">
        <f t="shared" si="28"/>
        <v>1</v>
      </c>
      <c r="O42" s="55">
        <f t="shared" si="28"/>
        <v>1</v>
      </c>
      <c r="P42" s="55">
        <f t="shared" si="28"/>
        <v>1</v>
      </c>
      <c r="Q42" s="55">
        <f t="shared" si="28"/>
        <v>1</v>
      </c>
      <c r="R42" s="55">
        <f t="shared" si="28"/>
        <v>1</v>
      </c>
      <c r="S42" s="55">
        <f t="shared" si="28"/>
        <v>1</v>
      </c>
      <c r="T42" s="55">
        <f t="shared" si="28"/>
        <v>1</v>
      </c>
      <c r="U42" s="55">
        <f t="shared" si="28"/>
        <v>1</v>
      </c>
      <c r="V42" s="55">
        <f t="shared" si="28"/>
        <v>1</v>
      </c>
      <c r="W42" s="55">
        <f t="shared" si="28"/>
        <v>1</v>
      </c>
      <c r="X42" s="55">
        <f t="shared" si="28"/>
        <v>1</v>
      </c>
      <c r="Y42" s="55">
        <f t="shared" si="28"/>
        <v>1</v>
      </c>
      <c r="Z42" s="55">
        <f t="shared" si="28"/>
        <v>1</v>
      </c>
      <c r="AA42" s="55">
        <f t="shared" si="28"/>
        <v>1</v>
      </c>
      <c r="AB42" s="55">
        <f t="shared" si="28"/>
        <v>1</v>
      </c>
      <c r="AC42" s="55">
        <f t="shared" si="28"/>
        <v>1</v>
      </c>
      <c r="AD42" s="55">
        <f t="shared" si="28"/>
        <v>1</v>
      </c>
      <c r="AE42" s="55">
        <f t="shared" si="28"/>
        <v>1</v>
      </c>
      <c r="AF42" s="55">
        <f t="shared" si="28"/>
        <v>1</v>
      </c>
      <c r="AG42" s="55">
        <f t="shared" si="28"/>
        <v>1</v>
      </c>
    </row>
    <row r="43" spans="1:48" s="1" customFormat="1" ht="14" outlineLevel="1"/>
    <row r="44" spans="1:48" s="1" customFormat="1" ht="14" outlineLevel="1"/>
    <row r="45" spans="1:48" s="1" customFormat="1" ht="14"/>
    <row r="46" spans="1:48" s="1" customFormat="1" ht="14">
      <c r="AM46"/>
      <c r="AN46"/>
      <c r="AO46"/>
      <c r="AP46"/>
      <c r="AQ46"/>
      <c r="AR46"/>
      <c r="AS46"/>
      <c r="AT46"/>
      <c r="AU46"/>
      <c r="AV46"/>
    </row>
    <row r="47" spans="1:48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</sheetData>
  <mergeCells count="54">
    <mergeCell ref="K1:T1"/>
    <mergeCell ref="Y1:AG1"/>
    <mergeCell ref="AH1:AK1"/>
    <mergeCell ref="A2:C2"/>
    <mergeCell ref="E2:J2"/>
    <mergeCell ref="K2:L2"/>
    <mergeCell ref="M2:X2"/>
    <mergeCell ref="Y2:AG2"/>
    <mergeCell ref="AH2:AK2"/>
    <mergeCell ref="K3:L3"/>
    <mergeCell ref="M3:X3"/>
    <mergeCell ref="D4:J4"/>
    <mergeCell ref="K4:Q4"/>
    <mergeCell ref="R4:X4"/>
    <mergeCell ref="Y4:AE4"/>
    <mergeCell ref="AF4:AG4"/>
    <mergeCell ref="AH4:AJ4"/>
    <mergeCell ref="A27:C27"/>
    <mergeCell ref="A4:A7"/>
    <mergeCell ref="B4:B7"/>
    <mergeCell ref="C4:C6"/>
    <mergeCell ref="D28:D33"/>
    <mergeCell ref="E28:E33"/>
    <mergeCell ref="F28:F33"/>
    <mergeCell ref="G28:G33"/>
    <mergeCell ref="H28:H33"/>
    <mergeCell ref="I28:I33"/>
    <mergeCell ref="J28:J33"/>
    <mergeCell ref="K28:K33"/>
    <mergeCell ref="L28:L33"/>
    <mergeCell ref="M28:M33"/>
    <mergeCell ref="V28:V33"/>
    <mergeCell ref="W28:W33"/>
    <mergeCell ref="N28:N33"/>
    <mergeCell ref="O28:O33"/>
    <mergeCell ref="P28:P33"/>
    <mergeCell ref="Q28:Q33"/>
    <mergeCell ref="R28:R33"/>
    <mergeCell ref="AK4:AK7"/>
    <mergeCell ref="AH28:AK33"/>
    <mergeCell ref="A28:B33"/>
    <mergeCell ref="AC28:AC33"/>
    <mergeCell ref="AD28:AD33"/>
    <mergeCell ref="AE28:AE33"/>
    <mergeCell ref="AF28:AF33"/>
    <mergeCell ref="AG28:AG33"/>
    <mergeCell ref="X28:X33"/>
    <mergeCell ref="Y28:Y33"/>
    <mergeCell ref="Z28:Z33"/>
    <mergeCell ref="AA28:AA33"/>
    <mergeCell ref="AB28:AB33"/>
    <mergeCell ref="S28:S33"/>
    <mergeCell ref="T28:T33"/>
    <mergeCell ref="U28:U33"/>
  </mergeCells>
  <phoneticPr fontId="114"/>
  <conditionalFormatting sqref="D8">
    <cfRule type="expression" dxfId="2857" priority="1004">
      <formula>AND(WEEKDAY(D$5)=1)</formula>
    </cfRule>
  </conditionalFormatting>
  <conditionalFormatting sqref="D20:D22 D24:D25">
    <cfRule type="expression" dxfId="2856" priority="5259">
      <formula>AND(WEEKDAY(D$5)=1)</formula>
    </cfRule>
    <cfRule type="expression" dxfId="2855" priority="5240">
      <formula>COUNTIF(D20,"*有*")</formula>
    </cfRule>
    <cfRule type="expression" dxfId="2854" priority="5249">
      <formula>AND(WEEKDAY(D$5)=1)</formula>
    </cfRule>
    <cfRule type="expression" dxfId="2853" priority="5250">
      <formula>COUNTIF(D20,"*有*")</formula>
    </cfRule>
  </conditionalFormatting>
  <conditionalFormatting sqref="D23">
    <cfRule type="expression" dxfId="2852" priority="344" stopIfTrue="1">
      <formula>AND(WEEKDAY(D$5)=1)</formula>
    </cfRule>
    <cfRule type="expression" dxfId="2851" priority="349">
      <formula>AND(WEEKDAY(D$5)=1)</formula>
    </cfRule>
  </conditionalFormatting>
  <conditionalFormatting sqref="D8:E8">
    <cfRule type="expression" dxfId="2850" priority="1002" stopIfTrue="1">
      <formula>AND(WEEKDAY(D$5)=1)</formula>
    </cfRule>
  </conditionalFormatting>
  <conditionalFormatting sqref="D12:E13">
    <cfRule type="expression" dxfId="2849" priority="5312" stopIfTrue="1">
      <formula>AND(WEEKDAY(D$5)=1)</formula>
    </cfRule>
  </conditionalFormatting>
  <conditionalFormatting sqref="D19:F20">
    <cfRule type="expression" dxfId="2848" priority="5326" stopIfTrue="1">
      <formula>AND(WEEKDAY(D$5)=1)</formula>
    </cfRule>
  </conditionalFormatting>
  <conditionalFormatting sqref="D17:G17">
    <cfRule type="expression" dxfId="2847" priority="5321" stopIfTrue="1">
      <formula>AND(WEEKDAY(D$5)=1)</formula>
    </cfRule>
  </conditionalFormatting>
  <conditionalFormatting sqref="D18:G18 D11">
    <cfRule type="expression" dxfId="2846" priority="5325">
      <formula>AND(WEEKDAY(D$5)=1)</formula>
    </cfRule>
  </conditionalFormatting>
  <conditionalFormatting sqref="D20:G22">
    <cfRule type="expression" dxfId="2845" priority="5332" stopIfTrue="1">
      <formula>AND(WEEKDAY(D$5)=1)</formula>
    </cfRule>
  </conditionalFormatting>
  <conditionalFormatting sqref="D20:G25">
    <cfRule type="expression" dxfId="2844" priority="350" stopIfTrue="1">
      <formula>AND(WEEKDAY(D$5)=1)</formula>
    </cfRule>
  </conditionalFormatting>
  <conditionalFormatting sqref="D18:H18">
    <cfRule type="expression" dxfId="2843" priority="5133">
      <formula>AND(WEEKDAY(D$5)=1)</formula>
    </cfRule>
  </conditionalFormatting>
  <conditionalFormatting sqref="D19:H19 D20:G20 D21:H22 E23:H23 D24:H25 D9:H10 G11:H11 D12:H17 D9:E11">
    <cfRule type="expression" dxfId="2842" priority="5308">
      <formula>AND(WEEKDAY(D$5)=1)</formula>
    </cfRule>
  </conditionalFormatting>
  <conditionalFormatting sqref="D19:Q19">
    <cfRule type="expression" dxfId="2841" priority="5073" stopIfTrue="1">
      <formula>AND(WEEKDAY(D$5)=1)</formula>
    </cfRule>
  </conditionalFormatting>
  <conditionalFormatting sqref="E10:E11">
    <cfRule type="expression" dxfId="2840" priority="5280" stopIfTrue="1">
      <formula>AND(WEEKDAY(E$5)=1)</formula>
    </cfRule>
  </conditionalFormatting>
  <conditionalFormatting sqref="E19:E25">
    <cfRule type="expression" dxfId="2839" priority="5241" stopIfTrue="1">
      <formula>AND(WEEKDAY(E$5)=1)</formula>
    </cfRule>
  </conditionalFormatting>
  <conditionalFormatting sqref="E23:G23 D24:G25">
    <cfRule type="expression" dxfId="2838" priority="5333" stopIfTrue="1">
      <formula>AND(WEEKDAY(D$5)=1)</formula>
    </cfRule>
  </conditionalFormatting>
  <conditionalFormatting sqref="E8:I8">
    <cfRule type="expression" dxfId="2837" priority="1224">
      <formula>AND(WEEKDAY(E$5)=1)</formula>
    </cfRule>
  </conditionalFormatting>
  <conditionalFormatting sqref="E26:N26">
    <cfRule type="expression" dxfId="2836" priority="5113">
      <formula>AND(WEEKDAY(E$5)=1)</formula>
    </cfRule>
  </conditionalFormatting>
  <conditionalFormatting sqref="E26:AG26">
    <cfRule type="expression" dxfId="2835" priority="5335" stopIfTrue="1">
      <formula>AND(WEEKDAY(E$5)=1)</formula>
    </cfRule>
  </conditionalFormatting>
  <conditionalFormatting sqref="F9:F12">
    <cfRule type="expression" dxfId="2834" priority="5309" stopIfTrue="1">
      <formula>AND(WEEKDAY(F$5)=1)</formula>
    </cfRule>
  </conditionalFormatting>
  <conditionalFormatting sqref="F11">
    <cfRule type="expression" dxfId="2833" priority="8">
      <formula>AND(WEEKDAY(F$5)=1)</formula>
    </cfRule>
    <cfRule type="expression" dxfId="2832" priority="7" stopIfTrue="1">
      <formula>AND(WEEKDAY(F$5)=1)</formula>
    </cfRule>
  </conditionalFormatting>
  <conditionalFormatting sqref="F11:F13">
    <cfRule type="expression" dxfId="2831" priority="5230" stopIfTrue="1">
      <formula>AND(WEEKDAY(F$5)=1)</formula>
    </cfRule>
  </conditionalFormatting>
  <conditionalFormatting sqref="F15:G16">
    <cfRule type="expression" dxfId="2830" priority="5219" stopIfTrue="1">
      <formula>AND(WEEKDAY(F$5)=1)</formula>
    </cfRule>
  </conditionalFormatting>
  <conditionalFormatting sqref="F19:G19 D5:AG7">
    <cfRule type="expression" dxfId="2829" priority="5334" stopIfTrue="1">
      <formula>AND(WEEKDAY(D$5)=1)</formula>
    </cfRule>
  </conditionalFormatting>
  <conditionalFormatting sqref="F12:H12">
    <cfRule type="expression" dxfId="2828" priority="5161" stopIfTrue="1">
      <formula>AND(WEEKDAY(F$5)=1)</formula>
    </cfRule>
  </conditionalFormatting>
  <conditionalFormatting sqref="F14:H15">
    <cfRule type="expression" dxfId="2827" priority="5229" stopIfTrue="1">
      <formula>AND(WEEKDAY(F$5)=1)</formula>
    </cfRule>
  </conditionalFormatting>
  <conditionalFormatting sqref="G18:G25">
    <cfRule type="expression" dxfId="2826" priority="5292" stopIfTrue="1">
      <formula>AND(WEEKDAY(G$5)=1)</formula>
    </cfRule>
  </conditionalFormatting>
  <conditionalFormatting sqref="G19">
    <cfRule type="expression" dxfId="2825" priority="5264">
      <formula>AND(WEEKDAY(G$5)=1)</formula>
    </cfRule>
  </conditionalFormatting>
  <conditionalFormatting sqref="G20">
    <cfRule type="expression" dxfId="2824" priority="5328" stopIfTrue="1">
      <formula>AND(WEEKDAY(G$5)=1)</formula>
    </cfRule>
  </conditionalFormatting>
  <conditionalFormatting sqref="G9:H13">
    <cfRule type="expression" dxfId="2823" priority="5283" stopIfTrue="1">
      <formula>AND(WEEKDAY(G$5)=1)</formula>
    </cfRule>
  </conditionalFormatting>
  <conditionalFormatting sqref="G12:H12 H13 D14:H16">
    <cfRule type="expression" dxfId="2822" priority="5311" stopIfTrue="1">
      <formula>AND(WEEKDAY(D$5)=1)</formula>
    </cfRule>
  </conditionalFormatting>
  <conditionalFormatting sqref="G16:I16">
    <cfRule type="expression" dxfId="2821" priority="5101" stopIfTrue="1">
      <formula>AND(WEEKDAY(G$5)=1)</formula>
    </cfRule>
  </conditionalFormatting>
  <conditionalFormatting sqref="H12">
    <cfRule type="expression" dxfId="2820" priority="5158" stopIfTrue="1">
      <formula>AND(WEEKDAY(H$5)=1)</formula>
    </cfRule>
    <cfRule type="expression" dxfId="2819" priority="5160">
      <formula>AND(WEEKDAY(H$5)=1)</formula>
    </cfRule>
  </conditionalFormatting>
  <conditionalFormatting sqref="H15">
    <cfRule type="expression" dxfId="2818" priority="5143" stopIfTrue="1">
      <formula>AND(WEEKDAY(H$5)=1)</formula>
    </cfRule>
    <cfRule type="expression" dxfId="2817" priority="5145">
      <formula>AND(WEEKDAY(H$5)=1)</formula>
    </cfRule>
    <cfRule type="expression" dxfId="2816" priority="5146" stopIfTrue="1">
      <formula>AND(WEEKDAY(H$5)=1)</formula>
    </cfRule>
  </conditionalFormatting>
  <conditionalFormatting sqref="H17">
    <cfRule type="expression" dxfId="2815" priority="88">
      <formula>AND(WEEKDAY(H$5)=1)</formula>
    </cfRule>
    <cfRule type="expression" dxfId="2814" priority="89" stopIfTrue="1">
      <formula>AND(WEEKDAY(H$5)=1)</formula>
    </cfRule>
    <cfRule type="expression" dxfId="2813" priority="85">
      <formula>AND(WEEKDAY(H$5)=1)</formula>
    </cfRule>
    <cfRule type="expression" dxfId="2812" priority="86" stopIfTrue="1">
      <formula>AND(WEEKDAY(H$5)=1)</formula>
    </cfRule>
  </conditionalFormatting>
  <conditionalFormatting sqref="H18">
    <cfRule type="expression" dxfId="2811" priority="5130" stopIfTrue="1">
      <formula>AND(WEEKDAY(H$5)=1)</formula>
    </cfRule>
    <cfRule type="expression" dxfId="2810" priority="5129">
      <formula>AND(WEEKDAY(H$5)=1)</formula>
    </cfRule>
    <cfRule type="expression" dxfId="2809" priority="5127" stopIfTrue="1">
      <formula>AND(WEEKDAY(H$5)=1)</formula>
    </cfRule>
  </conditionalFormatting>
  <conditionalFormatting sqref="H20:H21">
    <cfRule type="expression" dxfId="2808" priority="5139">
      <formula>AND(WEEKDAY(H$5)=1)</formula>
    </cfRule>
    <cfRule type="expression" dxfId="2807" priority="5137" stopIfTrue="1">
      <formula>AND(WEEKDAY(H$5)=1)</formula>
    </cfRule>
  </conditionalFormatting>
  <conditionalFormatting sqref="H21 H23:H25">
    <cfRule type="expression" dxfId="2806" priority="5218">
      <formula>AND(WEEKDAY(H$5)=1)</formula>
    </cfRule>
    <cfRule type="expression" dxfId="2805" priority="5270" stopIfTrue="1">
      <formula>AND(WEEKDAY(H$5)=1)</formula>
    </cfRule>
  </conditionalFormatting>
  <conditionalFormatting sqref="H22">
    <cfRule type="expression" dxfId="2804" priority="308" stopIfTrue="1">
      <formula>AND(WEEKDAY(H$5)=1)</formula>
    </cfRule>
    <cfRule type="expression" dxfId="2803" priority="315">
      <formula>AND(WEEKDAY(H$5)=1)</formula>
    </cfRule>
    <cfRule type="expression" dxfId="2802" priority="316" stopIfTrue="1">
      <formula>AND(WEEKDAY(H$5)=1)</formula>
    </cfRule>
    <cfRule type="expression" dxfId="2801" priority="312">
      <formula>AND(WEEKDAY(H$5)=1)</formula>
    </cfRule>
    <cfRule type="expression" dxfId="2800" priority="313" stopIfTrue="1">
      <formula>AND(WEEKDAY(H$5)=1)</formula>
    </cfRule>
  </conditionalFormatting>
  <conditionalFormatting sqref="H23:H25 H21">
    <cfRule type="expression" dxfId="2799" priority="5212" stopIfTrue="1">
      <formula>AND(WEEKDAY(H$5)=1)</formula>
    </cfRule>
  </conditionalFormatting>
  <conditionalFormatting sqref="H23:H25">
    <cfRule type="expression" dxfId="2798" priority="5210">
      <formula>AND(WEEKDAY(H$5)=1)</formula>
    </cfRule>
  </conditionalFormatting>
  <conditionalFormatting sqref="H12:I12">
    <cfRule type="expression" dxfId="2797" priority="1330">
      <formula>AND(WEEKDAY(H$5)=1)</formula>
    </cfRule>
  </conditionalFormatting>
  <conditionalFormatting sqref="H15:I15">
    <cfRule type="expression" dxfId="2796" priority="4492" stopIfTrue="1">
      <formula>AND(WEEKDAY(H$5)=1)</formula>
    </cfRule>
    <cfRule type="expression" dxfId="2795" priority="4512">
      <formula>AND(WEEKDAY(H$5)=1)</formula>
    </cfRule>
  </conditionalFormatting>
  <conditionalFormatting sqref="H17:I17">
    <cfRule type="expression" dxfId="2794" priority="64" stopIfTrue="1">
      <formula>AND(WEEKDAY(H$5)=1)</formula>
    </cfRule>
  </conditionalFormatting>
  <conditionalFormatting sqref="H20:I20">
    <cfRule type="expression" dxfId="2793" priority="2524">
      <formula>AND(WEEKDAY(H$5)=1)</formula>
    </cfRule>
  </conditionalFormatting>
  <conditionalFormatting sqref="H23:I25">
    <cfRule type="expression" dxfId="2792" priority="4682" stopIfTrue="1">
      <formula>AND(WEEKDAY(H$5)=1)</formula>
    </cfRule>
  </conditionalFormatting>
  <conditionalFormatting sqref="H20:J20">
    <cfRule type="expression" dxfId="2791" priority="2521" stopIfTrue="1">
      <formula>AND(WEEKDAY(H$5)=1)</formula>
    </cfRule>
  </conditionalFormatting>
  <conditionalFormatting sqref="H18:L18">
    <cfRule type="expression" dxfId="2790" priority="2166" stopIfTrue="1">
      <formula>AND(WEEKDAY(H$5)=1)</formula>
    </cfRule>
  </conditionalFormatting>
  <conditionalFormatting sqref="H18:Q18">
    <cfRule type="expression" dxfId="2789" priority="2493">
      <formula>AND(WEEKDAY(H$5)=1)</formula>
    </cfRule>
  </conditionalFormatting>
  <conditionalFormatting sqref="H12:U12">
    <cfRule type="expression" dxfId="2788" priority="1228" stopIfTrue="1">
      <formula>AND(WEEKDAY(H$5)=1)</formula>
    </cfRule>
  </conditionalFormatting>
  <conditionalFormatting sqref="I8">
    <cfRule type="expression" dxfId="2787" priority="1225" stopIfTrue="1">
      <formula>AND(WEEKDAY(I$5)=1)</formula>
    </cfRule>
    <cfRule type="expression" dxfId="2786" priority="1218" stopIfTrue="1">
      <formula>AND(WEEKDAY(I$5)=1)</formula>
    </cfRule>
    <cfRule type="expression" dxfId="2785" priority="1217">
      <formula>AND(WEEKDAY(I$5)=1)</formula>
    </cfRule>
  </conditionalFormatting>
  <conditionalFormatting sqref="I9:I10">
    <cfRule type="expression" dxfId="2784" priority="5061" stopIfTrue="1">
      <formula>AND(WEEKDAY(I$5)=1)</formula>
    </cfRule>
  </conditionalFormatting>
  <conditionalFormatting sqref="I9:I12">
    <cfRule type="expression" dxfId="2783" priority="1332" stopIfTrue="1">
      <formula>AND(WEEKDAY(I$5)=1)</formula>
    </cfRule>
  </conditionalFormatting>
  <conditionalFormatting sqref="I13:I16">
    <cfRule type="expression" dxfId="2782" priority="4514" stopIfTrue="1">
      <formula>AND(WEEKDAY(I$5)=1)</formula>
    </cfRule>
    <cfRule type="expression" dxfId="2781" priority="5062" stopIfTrue="1">
      <formula>AND(WEEKDAY(I$5)=1)</formula>
    </cfRule>
  </conditionalFormatting>
  <conditionalFormatting sqref="I8:K8">
    <cfRule type="expression" dxfId="2780" priority="341" stopIfTrue="1">
      <formula>AND(WEEKDAY(I$5)=1)</formula>
    </cfRule>
  </conditionalFormatting>
  <conditionalFormatting sqref="I20:K20">
    <cfRule type="expression" dxfId="2779" priority="2517">
      <formula>AND(WEEKDAY(I$5)=1)</formula>
    </cfRule>
  </conditionalFormatting>
  <conditionalFormatting sqref="I20:K21">
    <cfRule type="expression" dxfId="2778" priority="2518" stopIfTrue="1">
      <formula>AND(WEEKDAY(I$5)=1)</formula>
    </cfRule>
  </conditionalFormatting>
  <conditionalFormatting sqref="I19:Q20">
    <cfRule type="expression" dxfId="2777" priority="1953" stopIfTrue="1">
      <formula>AND(WEEKDAY(I$5)=1)</formula>
    </cfRule>
  </conditionalFormatting>
  <conditionalFormatting sqref="J8">
    <cfRule type="expression" dxfId="2776" priority="321" stopIfTrue="1">
      <formula>AND(WEEKDAY(J$5)=1)</formula>
    </cfRule>
    <cfRule type="expression" dxfId="2775" priority="333">
      <formula>AND(WEEKDAY(J$5)=1)</formula>
    </cfRule>
    <cfRule type="expression" dxfId="2774" priority="334" stopIfTrue="1">
      <formula>AND(WEEKDAY(J$5)=1)</formula>
    </cfRule>
    <cfRule type="expression" dxfId="2773" priority="340">
      <formula>AND(WEEKDAY(J$5)=1)</formula>
    </cfRule>
  </conditionalFormatting>
  <conditionalFormatting sqref="J14:J17">
    <cfRule type="expression" dxfId="2772" priority="23" stopIfTrue="1">
      <formula>AND(WEEKDAY(J$5)=1)</formula>
    </cfRule>
  </conditionalFormatting>
  <conditionalFormatting sqref="J17">
    <cfRule type="expression" dxfId="2771" priority="39">
      <formula>AND(WEEKDAY(J$5)=1)</formula>
    </cfRule>
  </conditionalFormatting>
  <conditionalFormatting sqref="J21">
    <cfRule type="expression" dxfId="2770" priority="1348">
      <formula>AND(WEEKDAY(J$5)=1)</formula>
    </cfRule>
    <cfRule type="expression" dxfId="2769" priority="1349" stopIfTrue="1">
      <formula>AND(WEEKDAY(J$5)=1)</formula>
    </cfRule>
  </conditionalFormatting>
  <conditionalFormatting sqref="J21:J22">
    <cfRule type="expression" dxfId="2768" priority="92" stopIfTrue="1">
      <formula>AND(WEEKDAY(J$5)=1)</formula>
    </cfRule>
  </conditionalFormatting>
  <conditionalFormatting sqref="J24">
    <cfRule type="expression" dxfId="2767" priority="1468" stopIfTrue="1">
      <formula>AND(WEEKDAY(J$5)=1)</formula>
    </cfRule>
    <cfRule type="expression" dxfId="2766" priority="1484">
      <formula>AND(WEEKDAY(J$5)=1)</formula>
    </cfRule>
  </conditionalFormatting>
  <conditionalFormatting sqref="J14:K14">
    <cfRule type="expression" dxfId="2765" priority="564">
      <formula>AND(WEEKDAY(J$5)=1)</formula>
    </cfRule>
    <cfRule type="expression" dxfId="2764" priority="353" stopIfTrue="1">
      <formula>AND(WEEKDAY(J$5)=1)</formula>
    </cfRule>
  </conditionalFormatting>
  <conditionalFormatting sqref="J14:K15">
    <cfRule type="expression" dxfId="2763" priority="565" stopIfTrue="1">
      <formula>AND(WEEKDAY(J$5)=1)</formula>
    </cfRule>
  </conditionalFormatting>
  <conditionalFormatting sqref="J15:K15">
    <cfRule type="expression" dxfId="2762" priority="780">
      <formula>AND(WEEKDAY(J$5)=1)</formula>
    </cfRule>
  </conditionalFormatting>
  <conditionalFormatting sqref="J15:K16">
    <cfRule type="expression" dxfId="2761" priority="781" stopIfTrue="1">
      <formula>AND(WEEKDAY(J$5)=1)</formula>
    </cfRule>
  </conditionalFormatting>
  <conditionalFormatting sqref="J16:K16">
    <cfRule type="expression" dxfId="2760" priority="996">
      <formula>AND(WEEKDAY(J$5)=1)</formula>
    </cfRule>
  </conditionalFormatting>
  <conditionalFormatting sqref="J22:K22">
    <cfRule type="expression" dxfId="2759" priority="307" stopIfTrue="1">
      <formula>AND(WEEKDAY(J$5)=1)</formula>
    </cfRule>
    <cfRule type="expression" dxfId="2758" priority="94" stopIfTrue="1">
      <formula>AND(WEEKDAY(J$5)=1)</formula>
    </cfRule>
    <cfRule type="expression" dxfId="2757" priority="305">
      <formula>AND(WEEKDAY(J$5)=1)</formula>
    </cfRule>
  </conditionalFormatting>
  <conditionalFormatting sqref="J16:L16">
    <cfRule type="expression" dxfId="2756" priority="997" stopIfTrue="1">
      <formula>AND(WEEKDAY(J$5)=1)</formula>
    </cfRule>
  </conditionalFormatting>
  <conditionalFormatting sqref="J13:T13">
    <cfRule type="expression" dxfId="2755" priority="4030" stopIfTrue="1">
      <formula>AND(WEEKDAY(J$5)=1)</formula>
    </cfRule>
  </conditionalFormatting>
  <conditionalFormatting sqref="J25:Z25">
    <cfRule type="expression" dxfId="2754" priority="4647" stopIfTrue="1">
      <formula>AND(WEEKDAY(J$5)=1)</formula>
    </cfRule>
    <cfRule type="expression" dxfId="2753" priority="4895" stopIfTrue="1">
      <formula>AND(WEEKDAY(J$5)=1)</formula>
    </cfRule>
  </conditionalFormatting>
  <conditionalFormatting sqref="J25:AF25 AE21:AF23">
    <cfRule type="expression" dxfId="2752" priority="4723" stopIfTrue="1">
      <formula>AND(WEEKDAY(J$5)=1)</formula>
    </cfRule>
  </conditionalFormatting>
  <conditionalFormatting sqref="K8">
    <cfRule type="expression" dxfId="2751" priority="1001" stopIfTrue="1">
      <formula>AND(WEEKDAY(K$5)=1)</formula>
    </cfRule>
    <cfRule type="expression" dxfId="2750" priority="1000">
      <formula>AND(WEEKDAY(K$5)=1)</formula>
    </cfRule>
  </conditionalFormatting>
  <conditionalFormatting sqref="K17">
    <cfRule type="expression" dxfId="2749" priority="41">
      <formula>AND(WEEKDAY(K$5)=1)</formula>
    </cfRule>
    <cfRule type="expression" dxfId="2748" priority="40" stopIfTrue="1">
      <formula>AND(WEEKDAY(K$5)=1)</formula>
    </cfRule>
  </conditionalFormatting>
  <conditionalFormatting sqref="K20:K21 K23:K24">
    <cfRule type="expression" dxfId="2747" priority="1487" stopIfTrue="1">
      <formula>AND(WEEKDAY(K$5)=1)</formula>
    </cfRule>
  </conditionalFormatting>
  <conditionalFormatting sqref="K21 K23:K24">
    <cfRule type="expression" dxfId="2746" priority="1486">
      <formula>AND(WEEKDAY(K$5)=1)</formula>
    </cfRule>
  </conditionalFormatting>
  <conditionalFormatting sqref="K22:K24">
    <cfRule type="expression" dxfId="2745" priority="306" stopIfTrue="1">
      <formula>AND(WEEKDAY(K$5)=1)</formula>
    </cfRule>
  </conditionalFormatting>
  <conditionalFormatting sqref="K21:L21">
    <cfRule type="expression" dxfId="2744" priority="1466" stopIfTrue="1">
      <formula>AND(WEEKDAY(K$5)=1)</formula>
    </cfRule>
  </conditionalFormatting>
  <conditionalFormatting sqref="K18:N18">
    <cfRule type="expression" dxfId="2743" priority="2494" stopIfTrue="1">
      <formula>AND(WEEKDAY(K$5)=1)</formula>
    </cfRule>
  </conditionalFormatting>
  <conditionalFormatting sqref="K17:P17">
    <cfRule type="expression" dxfId="2742" priority="42" stopIfTrue="1">
      <formula>AND(WEEKDAY(K$5)=1)</formula>
    </cfRule>
  </conditionalFormatting>
  <conditionalFormatting sqref="L8 S8:Z8 AA8:AA10 J9:L9 L9:W10 K10:N11">
    <cfRule type="expression" dxfId="2741" priority="5060" stopIfTrue="1">
      <formula>AND(WEEKDAY(J$5)=1)</formula>
    </cfRule>
  </conditionalFormatting>
  <conditionalFormatting sqref="L16">
    <cfRule type="expression" dxfId="2740" priority="1812">
      <formula>AND(WEEKDAY(L$5)=1)</formula>
    </cfRule>
  </conditionalFormatting>
  <conditionalFormatting sqref="L21:L24">
    <cfRule type="expression" dxfId="2739" priority="1465">
      <formula>AND(WEEKDAY(L$5)=1)</formula>
    </cfRule>
    <cfRule type="expression" dxfId="2738" priority="1351" stopIfTrue="1">
      <formula>AND(WEEKDAY(L$5)=1)</formula>
    </cfRule>
  </conditionalFormatting>
  <conditionalFormatting sqref="L15:M15">
    <cfRule type="expression" dxfId="2737" priority="2561" stopIfTrue="1">
      <formula>AND(WEEKDAY(L$5)=1)</formula>
    </cfRule>
  </conditionalFormatting>
  <conditionalFormatting sqref="L9:N10">
    <cfRule type="expression" dxfId="2736" priority="19" stopIfTrue="1">
      <formula>AND(WEEKDAY(L$5)=1)</formula>
    </cfRule>
  </conditionalFormatting>
  <conditionalFormatting sqref="L12:N15">
    <cfRule type="expression" dxfId="2735" priority="2908" stopIfTrue="1">
      <formula>AND(WEEKDAY(L$5)=1)</formula>
    </cfRule>
  </conditionalFormatting>
  <conditionalFormatting sqref="L15:N15">
    <cfRule type="expression" dxfId="2734" priority="5072" stopIfTrue="1">
      <formula>AND(WEEKDAY(L$5)=1)</formula>
    </cfRule>
  </conditionalFormatting>
  <conditionalFormatting sqref="L8:P11">
    <cfRule type="expression" dxfId="2733" priority="4884" stopIfTrue="1">
      <formula>AND(WEEKDAY(L$5)=1)</formula>
    </cfRule>
  </conditionalFormatting>
  <conditionalFormatting sqref="L17:P18">
    <cfRule type="expression" dxfId="2732" priority="5083" stopIfTrue="1">
      <formula>AND(WEEKDAY(L$5)=1)</formula>
    </cfRule>
  </conditionalFormatting>
  <conditionalFormatting sqref="L16:Q16">
    <cfRule type="expression" dxfId="2731" priority="1813" stopIfTrue="1">
      <formula>AND(WEEKDAY(L$5)=1)</formula>
    </cfRule>
  </conditionalFormatting>
  <conditionalFormatting sqref="L15:T15">
    <cfRule type="expression" dxfId="2730" priority="3008" stopIfTrue="1">
      <formula>AND(WEEKDAY(L$5)=1)</formula>
    </cfRule>
  </conditionalFormatting>
  <conditionalFormatting sqref="L15:Z15">
    <cfRule type="expression" dxfId="2729" priority="4680">
      <formula>AND(WEEKDAY(L$5)=1)</formula>
    </cfRule>
  </conditionalFormatting>
  <conditionalFormatting sqref="L16:AA16 L17:W17">
    <cfRule type="expression" dxfId="2728" priority="5102" stopIfTrue="1">
      <formula>AND(WEEKDAY(L$5)=1)</formula>
    </cfRule>
  </conditionalFormatting>
  <conditionalFormatting sqref="L24:AF24">
    <cfRule type="expression" dxfId="2727" priority="2036" stopIfTrue="1">
      <formula>AND(WEEKDAY(L$5)=1)</formula>
    </cfRule>
  </conditionalFormatting>
  <conditionalFormatting sqref="L12:AG12">
    <cfRule type="expression" dxfId="2726" priority="4912">
      <formula>AND(WEEKDAY(L$5)=1)</formula>
    </cfRule>
  </conditionalFormatting>
  <conditionalFormatting sqref="M20:M23">
    <cfRule type="expression" dxfId="2725" priority="2" stopIfTrue="1">
      <formula>AND(WEEKDAY(M$5)=1)</formula>
    </cfRule>
  </conditionalFormatting>
  <conditionalFormatting sqref="M21:M22 J25:T25">
    <cfRule type="expression" dxfId="2724" priority="5087" stopIfTrue="1">
      <formula>AND(WEEKDAY(J$5)=1)</formula>
    </cfRule>
  </conditionalFormatting>
  <conditionalFormatting sqref="M16:N19">
    <cfRule type="expression" dxfId="2723" priority="1927" stopIfTrue="1">
      <formula>AND(WEEKDAY(M$5)=1)</formula>
    </cfRule>
  </conditionalFormatting>
  <conditionalFormatting sqref="M10:P10">
    <cfRule type="expression" dxfId="2722" priority="22" stopIfTrue="1">
      <formula>AND(WEEKDAY(M$5)=1)</formula>
    </cfRule>
  </conditionalFormatting>
  <conditionalFormatting sqref="M12:Q13">
    <cfRule type="expression" dxfId="2721" priority="3952" stopIfTrue="1">
      <formula>AND(WEEKDAY(M$5)=1)</formula>
    </cfRule>
  </conditionalFormatting>
  <conditionalFormatting sqref="M20:Q24">
    <cfRule type="expression" dxfId="2720" priority="2005" stopIfTrue="1">
      <formula>AND(WEEKDAY(M$5)=1)</formula>
    </cfRule>
  </conditionalFormatting>
  <conditionalFormatting sqref="M8:R8">
    <cfRule type="expression" dxfId="2719" priority="1052">
      <formula>AND(WEEKDAY(M$5)=1)</formula>
    </cfRule>
    <cfRule type="expression" dxfId="2718" priority="1053" stopIfTrue="1">
      <formula>AND(WEEKDAY(M$5)=1)</formula>
    </cfRule>
  </conditionalFormatting>
  <conditionalFormatting sqref="M21:W21 S22:W23 R24:W24">
    <cfRule type="expression" dxfId="2717" priority="4901" stopIfTrue="1">
      <formula>AND(WEEKDAY(M$5)=1)</formula>
    </cfRule>
  </conditionalFormatting>
  <conditionalFormatting sqref="M21:Y21 S22:X23">
    <cfRule type="expression" dxfId="2716" priority="1613" stopIfTrue="1">
      <formula>AND(WEEKDAY(M$5)=1)</formula>
    </cfRule>
  </conditionalFormatting>
  <conditionalFormatting sqref="N19:N20">
    <cfRule type="expression" dxfId="2715" priority="5093" stopIfTrue="1">
      <formula>AND(WEEKDAY(N$5)=1)</formula>
    </cfRule>
  </conditionalFormatting>
  <conditionalFormatting sqref="N20:N26">
    <cfRule type="expression" dxfId="2714" priority="1999" stopIfTrue="1">
      <formula>AND(WEEKDAY(N$5)=1)</formula>
    </cfRule>
  </conditionalFormatting>
  <conditionalFormatting sqref="N21:T21 N22:Q23">
    <cfRule type="expression" dxfId="2713" priority="5107" stopIfTrue="1">
      <formula>AND(WEEKDAY(N$5)=1)</formula>
    </cfRule>
  </conditionalFormatting>
  <conditionalFormatting sqref="O10:O16">
    <cfRule type="expression" dxfId="2712" priority="1931" stopIfTrue="1">
      <formula>AND(WEEKDAY(O$5)=1)</formula>
    </cfRule>
  </conditionalFormatting>
  <conditionalFormatting sqref="O14:O15">
    <cfRule type="expression" dxfId="2711" priority="5065" stopIfTrue="1">
      <formula>AND(WEEKDAY(O$5)=1)</formula>
    </cfRule>
  </conditionalFormatting>
  <conditionalFormatting sqref="O18:O19">
    <cfRule type="expression" dxfId="2710" priority="5078" stopIfTrue="1">
      <formula>AND(WEEKDAY(O$5)=1)</formula>
    </cfRule>
  </conditionalFormatting>
  <conditionalFormatting sqref="O18:Q19">
    <cfRule type="expression" dxfId="2709" priority="4980" stopIfTrue="1">
      <formula>AND(WEEKDAY(O$5)=1)</formula>
    </cfRule>
  </conditionalFormatting>
  <conditionalFormatting sqref="O21:Q25">
    <cfRule type="expression" dxfId="2708" priority="3740" stopIfTrue="1">
      <formula>AND(WEEKDAY(O$5)=1)</formula>
    </cfRule>
  </conditionalFormatting>
  <conditionalFormatting sqref="P15">
    <cfRule type="expression" dxfId="2707" priority="5074" stopIfTrue="1">
      <formula>AND(WEEKDAY(P$5)=1)</formula>
    </cfRule>
  </conditionalFormatting>
  <conditionalFormatting sqref="P12:Q16">
    <cfRule type="expression" dxfId="2706" priority="1922" stopIfTrue="1">
      <formula>AND(WEEKDAY(P$5)=1)</formula>
    </cfRule>
  </conditionalFormatting>
  <conditionalFormatting sqref="P20:R20">
    <cfRule type="expression" dxfId="2705" priority="5068" stopIfTrue="1">
      <formula>AND(WEEKDAY(P$5)=1)</formula>
    </cfRule>
  </conditionalFormatting>
  <conditionalFormatting sqref="P24:T25">
    <cfRule type="expression" dxfId="2704" priority="4700" stopIfTrue="1">
      <formula>AND(WEEKDAY(P$5)=1)</formula>
    </cfRule>
  </conditionalFormatting>
  <conditionalFormatting sqref="Q15:Q20">
    <cfRule type="expression" dxfId="2703" priority="1910" stopIfTrue="1">
      <formula>AND(WEEKDAY(Q$5)=1)</formula>
    </cfRule>
  </conditionalFormatting>
  <conditionalFormatting sqref="Q9:S9 P10:X11 J11:K11 M13:S13 L14:M14 Q14:Q15 L12:Q12">
    <cfRule type="expression" dxfId="2702" priority="5063" stopIfTrue="1">
      <formula>AND(WEEKDAY(J$5)=1)</formula>
    </cfRule>
  </conditionalFormatting>
  <conditionalFormatting sqref="Q15:T15">
    <cfRule type="expression" dxfId="2701" priority="2914" stopIfTrue="1">
      <formula>AND(WEEKDAY(Q$5)=1)</formula>
    </cfRule>
  </conditionalFormatting>
  <conditionalFormatting sqref="R18">
    <cfRule type="expression" dxfId="2700" priority="1782" stopIfTrue="1">
      <formula>AND(WEEKDAY(R$5)=1)</formula>
    </cfRule>
  </conditionalFormatting>
  <conditionalFormatting sqref="R19">
    <cfRule type="expression" dxfId="2699" priority="1194" stopIfTrue="1">
      <formula>AND(WEEKDAY(R$5)=1)</formula>
    </cfRule>
    <cfRule type="expression" dxfId="2698" priority="1192" stopIfTrue="1">
      <formula>AND(WEEKDAY(R$5)=1)</formula>
    </cfRule>
    <cfRule type="expression" dxfId="2697" priority="1193">
      <formula>AND(WEEKDAY(R$5)=1)</formula>
    </cfRule>
  </conditionalFormatting>
  <conditionalFormatting sqref="R22">
    <cfRule type="expression" dxfId="2696" priority="1190" stopIfTrue="1">
      <formula>AND(WEEKDAY(R$5)=1)</formula>
    </cfRule>
    <cfRule type="expression" dxfId="2695" priority="1189">
      <formula>AND(WEEKDAY(R$5)=1)</formula>
    </cfRule>
  </conditionalFormatting>
  <conditionalFormatting sqref="R22:R23">
    <cfRule type="expression" dxfId="2694" priority="1119" stopIfTrue="1">
      <formula>AND(WEEKDAY(R$5)=1)</formula>
    </cfRule>
  </conditionalFormatting>
  <conditionalFormatting sqref="R23">
    <cfRule type="expression" dxfId="2693" priority="1118">
      <formula>AND(WEEKDAY(R$5)=1)</formula>
    </cfRule>
    <cfRule type="expression" dxfId="2692" priority="1055" stopIfTrue="1">
      <formula>AND(WEEKDAY(R$5)=1)</formula>
    </cfRule>
  </conditionalFormatting>
  <conditionalFormatting sqref="R14:S18">
    <cfRule type="expression" dxfId="2691" priority="1537" stopIfTrue="1">
      <formula>AND(WEEKDAY(R$5)=1)</formula>
    </cfRule>
  </conditionalFormatting>
  <conditionalFormatting sqref="R18:S18">
    <cfRule type="expression" dxfId="2690" priority="1777">
      <formula>AND(WEEKDAY(R$5)=1)</formula>
    </cfRule>
  </conditionalFormatting>
  <conditionalFormatting sqref="R20:S21">
    <cfRule type="expression" dxfId="2689" priority="1550" stopIfTrue="1">
      <formula>AND(WEEKDAY(R$5)=1)</formula>
    </cfRule>
  </conditionalFormatting>
  <conditionalFormatting sqref="R14:T14">
    <cfRule type="expression" dxfId="2688" priority="1769" stopIfTrue="1">
      <formula>AND(WEEKDAY(R$5)=1)</formula>
    </cfRule>
    <cfRule type="expression" dxfId="2687" priority="1768">
      <formula>AND(WEEKDAY(R$5)=1)</formula>
    </cfRule>
    <cfRule type="expression" dxfId="2686" priority="1772" stopIfTrue="1">
      <formula>AND(WEEKDAY(R$5)=1)</formula>
    </cfRule>
    <cfRule type="expression" dxfId="2685" priority="1761" stopIfTrue="1">
      <formula>AND(WEEKDAY(R$5)=1)</formula>
    </cfRule>
  </conditionalFormatting>
  <conditionalFormatting sqref="R14:T15">
    <cfRule type="expression" dxfId="2684" priority="1530" stopIfTrue="1">
      <formula>AND(WEEKDAY(R$5)=1)</formula>
    </cfRule>
  </conditionalFormatting>
  <conditionalFormatting sqref="R15:T15">
    <cfRule type="expression" dxfId="2683" priority="5069" stopIfTrue="1">
      <formula>AND(WEEKDAY(R$5)=1)</formula>
    </cfRule>
  </conditionalFormatting>
  <conditionalFormatting sqref="R16:T16">
    <cfRule type="expression" dxfId="2682" priority="4612" stopIfTrue="1">
      <formula>AND(WEEKDAY(R$5)=1)</formula>
    </cfRule>
  </conditionalFormatting>
  <conditionalFormatting sqref="R15:U15">
    <cfRule type="expression" dxfId="2681" priority="1488" stopIfTrue="1">
      <formula>AND(WEEKDAY(R$5)=1)</formula>
    </cfRule>
  </conditionalFormatting>
  <conditionalFormatting sqref="R20:W20">
    <cfRule type="expression" dxfId="2680" priority="4415" stopIfTrue="1">
      <formula>AND(WEEKDAY(R$5)=1)</formula>
    </cfRule>
  </conditionalFormatting>
  <conditionalFormatting sqref="S19:T25">
    <cfRule type="expression" dxfId="2679" priority="4684" stopIfTrue="1">
      <formula>AND(WEEKDAY(S$5)=1)</formula>
    </cfRule>
  </conditionalFormatting>
  <conditionalFormatting sqref="S20:T23 R21:T21">
    <cfRule type="expression" dxfId="2678" priority="1549" stopIfTrue="1">
      <formula>AND(WEEKDAY(R$5)=1)</formula>
    </cfRule>
  </conditionalFormatting>
  <conditionalFormatting sqref="S20:U25">
    <cfRule type="expression" dxfId="2677" priority="1614" stopIfTrue="1">
      <formula>AND(WEEKDAY(S$5)=1)</formula>
    </cfRule>
  </conditionalFormatting>
  <conditionalFormatting sqref="S19:W20">
    <cfRule type="expression" dxfId="2676" priority="5095" stopIfTrue="1">
      <formula>AND(WEEKDAY(S$5)=1)</formula>
    </cfRule>
  </conditionalFormatting>
  <conditionalFormatting sqref="S8:Z8 J9:X9 AC8:AF8 AA8:AB11 Z22:AE23 S19:Y19 I19:Q19 L20:W20 M21:Y21 S22:X23 M24:AF24 J25:Z25 Y20 L17:AB17 AD21:AE21 L8 L10:Y11 AF9:AF11 AC25:AE25 I21:I25 M16:AC16 I9:I17 J11:K13 L13:Y13 M22:Q23 U14:Y14 L14:Q14 K10">
    <cfRule type="expression" dxfId="2675" priority="5059">
      <formula>AND(WEEKDAY(I$5)=1)</formula>
    </cfRule>
  </conditionalFormatting>
  <conditionalFormatting sqref="T14">
    <cfRule type="expression" dxfId="2674" priority="1760">
      <formula>AND(WEEKDAY(T$5)=1)</formula>
    </cfRule>
  </conditionalFormatting>
  <conditionalFormatting sqref="T14:T15">
    <cfRule type="expression" dxfId="2673" priority="1771">
      <formula>AND(WEEKDAY(T$5)=1)</formula>
    </cfRule>
  </conditionalFormatting>
  <conditionalFormatting sqref="T15:T16">
    <cfRule type="expression" dxfId="2672" priority="4615" stopIfTrue="1">
      <formula>AND(WEEKDAY(T$5)=1)</formula>
    </cfRule>
    <cfRule type="expression" dxfId="2671" priority="3007">
      <formula>AND(WEEKDAY(T$5)=1)</formula>
    </cfRule>
  </conditionalFormatting>
  <conditionalFormatting sqref="T17:T18">
    <cfRule type="expression" dxfId="2670" priority="1778" stopIfTrue="1">
      <formula>AND(WEEKDAY(T$5)=1)</formula>
    </cfRule>
  </conditionalFormatting>
  <conditionalFormatting sqref="T18">
    <cfRule type="expression" dxfId="2669" priority="1781">
      <formula>AND(WEEKDAY(T$5)=1)</formula>
    </cfRule>
  </conditionalFormatting>
  <conditionalFormatting sqref="T20:T23">
    <cfRule type="expression" dxfId="2668" priority="1612">
      <formula>AND(WEEKDAY(T$5)=1)</formula>
    </cfRule>
  </conditionalFormatting>
  <conditionalFormatting sqref="T21:T23">
    <cfRule type="expression" dxfId="2667" priority="1548">
      <formula>AND(WEEKDAY(T$5)=1)</formula>
    </cfRule>
  </conditionalFormatting>
  <conditionalFormatting sqref="T10:AD11">
    <cfRule type="expression" dxfId="2666" priority="4666" stopIfTrue="1">
      <formula>AND(WEEKDAY(T$5)=1)</formula>
    </cfRule>
  </conditionalFormatting>
  <conditionalFormatting sqref="U8">
    <cfRule type="expression" dxfId="2665" priority="5048" stopIfTrue="1">
      <formula>AND(WEEKDAY(U$5)=1)</formula>
    </cfRule>
  </conditionalFormatting>
  <conditionalFormatting sqref="U13">
    <cfRule type="expression" dxfId="2664" priority="5066" stopIfTrue="1">
      <formula>AND(WEEKDAY(U$5)=1)</formula>
    </cfRule>
  </conditionalFormatting>
  <conditionalFormatting sqref="U15:U16">
    <cfRule type="expression" dxfId="2663" priority="5071" stopIfTrue="1">
      <formula>AND(WEEKDAY(U$5)=1)</formula>
    </cfRule>
  </conditionalFormatting>
  <conditionalFormatting sqref="U12:W14">
    <cfRule type="expression" dxfId="2662" priority="1663" stopIfTrue="1">
      <formula>AND(WEEKDAY(U$5)=1)</formula>
    </cfRule>
  </conditionalFormatting>
  <conditionalFormatting sqref="U18:W18 J18:K20 R20:T21 S22:T23 L24:Q24 R24:T25 P18:Q18">
    <cfRule type="expression" dxfId="2661" priority="5103" stopIfTrue="1">
      <formula>AND(WEEKDAY(J$5)=1)</formula>
    </cfRule>
  </conditionalFormatting>
  <conditionalFormatting sqref="U18:W25">
    <cfRule type="expression" dxfId="2660" priority="4969" stopIfTrue="1">
      <formula>AND(WEEKDAY(U$5)=1)</formula>
    </cfRule>
  </conditionalFormatting>
  <conditionalFormatting sqref="U21:W25">
    <cfRule type="expression" dxfId="2659" priority="4695" stopIfTrue="1">
      <formula>AND(WEEKDAY(U$5)=1)</formula>
    </cfRule>
  </conditionalFormatting>
  <conditionalFormatting sqref="U14:Z14">
    <cfRule type="expression" dxfId="2658" priority="3730" stopIfTrue="1">
      <formula>AND(WEEKDAY(U$5)=1)</formula>
    </cfRule>
  </conditionalFormatting>
  <conditionalFormatting sqref="U18:Z19">
    <cfRule type="expression" dxfId="2657" priority="4850">
      <formula>AND(WEEKDAY(U$5)=1)</formula>
    </cfRule>
  </conditionalFormatting>
  <conditionalFormatting sqref="V16">
    <cfRule type="expression" dxfId="2656" priority="3386" stopIfTrue="1">
      <formula>AND(WEEKDAY(V$5)=1)</formula>
    </cfRule>
  </conditionalFormatting>
  <conditionalFormatting sqref="V20:W24 V25:Z25">
    <cfRule type="expression" dxfId="2655" priority="4903">
      <formula>AND(WEEKDAY(V$5)=1)</formula>
    </cfRule>
  </conditionalFormatting>
  <conditionalFormatting sqref="V15:Y15 V8:Z8 AA8:AA10 AE22 AD23:AE23 AE18:AF18 U17:W18 AF19 T16:T17">
    <cfRule type="expression" dxfId="2654" priority="5091">
      <formula>AND(WEEKDAY(T$5)=1)</formula>
    </cfRule>
  </conditionalFormatting>
  <conditionalFormatting sqref="V15:Y15">
    <cfRule type="expression" dxfId="2653" priority="5086" stopIfTrue="1">
      <formula>AND(WEEKDAY(V$5)=1)</formula>
    </cfRule>
  </conditionalFormatting>
  <conditionalFormatting sqref="V25:Z25 V20:W24">
    <cfRule type="expression" dxfId="2652" priority="4894">
      <formula>AND(WEEKDAY(V$5)=1)</formula>
    </cfRule>
  </conditionalFormatting>
  <conditionalFormatting sqref="X12">
    <cfRule type="expression" dxfId="2651" priority="3727" stopIfTrue="1">
      <formula>AND(WEEKDAY(X$5)=1)</formula>
    </cfRule>
  </conditionalFormatting>
  <conditionalFormatting sqref="X20">
    <cfRule type="expression" dxfId="2650" priority="1045">
      <formula>AND(WEEKDAY(X$5)=1)</formula>
    </cfRule>
    <cfRule type="expression" dxfId="2649" priority="1048">
      <formula>AND(WEEKDAY(X$5)=1)</formula>
    </cfRule>
    <cfRule type="expression" dxfId="2648" priority="1046" stopIfTrue="1">
      <formula>AND(WEEKDAY(X$5)=1)</formula>
    </cfRule>
    <cfRule type="expression" dxfId="2647" priority="1038" stopIfTrue="1">
      <formula>AND(WEEKDAY(X$5)=1)</formula>
    </cfRule>
    <cfRule type="expression" dxfId="2646" priority="1043">
      <formula>AND(WEEKDAY(X$5)=1)</formula>
    </cfRule>
    <cfRule type="expression" dxfId="2645" priority="1044" stopIfTrue="1">
      <formula>AND(WEEKDAY(X$5)=1)</formula>
    </cfRule>
  </conditionalFormatting>
  <conditionalFormatting sqref="X21:X24">
    <cfRule type="expression" dxfId="2644" priority="3703" stopIfTrue="1">
      <formula>AND(WEEKDAY(X$5)=1)</formula>
    </cfRule>
  </conditionalFormatting>
  <conditionalFormatting sqref="X9:Y10">
    <cfRule type="expression" dxfId="2643" priority="1050" stopIfTrue="1">
      <formula>AND(WEEKDAY(X$5)=1)</formula>
    </cfRule>
  </conditionalFormatting>
  <conditionalFormatting sqref="X13:Y14">
    <cfRule type="expression" dxfId="2642" priority="3739" stopIfTrue="1">
      <formula>AND(WEEKDAY(X$5)=1)</formula>
    </cfRule>
  </conditionalFormatting>
  <conditionalFormatting sqref="X18:Y18">
    <cfRule type="expression" dxfId="2641" priority="3718" stopIfTrue="1">
      <formula>AND(WEEKDAY(X$5)=1)</formula>
    </cfRule>
  </conditionalFormatting>
  <conditionalFormatting sqref="X19:Y19">
    <cfRule type="expression" dxfId="2640" priority="5008" stopIfTrue="1">
      <formula>AND(WEEKDAY(X$5)=1)</formula>
    </cfRule>
  </conditionalFormatting>
  <conditionalFormatting sqref="X14:Z14">
    <cfRule type="expression" dxfId="2639" priority="3732">
      <formula>AND(WEEKDAY(X$5)=1)</formula>
    </cfRule>
  </conditionalFormatting>
  <conditionalFormatting sqref="X18:Z18">
    <cfRule type="expression" dxfId="2638" priority="3714" stopIfTrue="1">
      <formula>AND(WEEKDAY(X$5)=1)</formula>
    </cfRule>
    <cfRule type="expression" dxfId="2637" priority="3704" stopIfTrue="1">
      <formula>AND(WEEKDAY(X$5)=1)</formula>
    </cfRule>
    <cfRule type="expression" dxfId="2636" priority="3715">
      <formula>AND(WEEKDAY(X$5)=1)</formula>
    </cfRule>
    <cfRule type="expression" dxfId="2635" priority="3713">
      <formula>AND(WEEKDAY(X$5)=1)</formula>
    </cfRule>
  </conditionalFormatting>
  <conditionalFormatting sqref="X25:Z25 Y19:Y20">
    <cfRule type="expression" dxfId="2634" priority="4957" stopIfTrue="1">
      <formula>AND(WEEKDAY(X$5)=1)</formula>
    </cfRule>
  </conditionalFormatting>
  <conditionalFormatting sqref="X12:AA12 AG8:AG17 AF10:AF13 O26:AG26">
    <cfRule type="expression" dxfId="2633" priority="1030">
      <formula>AND(WEEKDAY(O$5)=1)</formula>
    </cfRule>
  </conditionalFormatting>
  <conditionalFormatting sqref="X17:AB17">
    <cfRule type="expression" dxfId="2632" priority="4925" stopIfTrue="1">
      <formula>AND(WEEKDAY(X$5)=1)</formula>
    </cfRule>
  </conditionalFormatting>
  <conditionalFormatting sqref="X18:AB18">
    <cfRule type="expression" dxfId="2631" priority="3709" stopIfTrue="1">
      <formula>AND(WEEKDAY(X$5)=1)</formula>
    </cfRule>
  </conditionalFormatting>
  <conditionalFormatting sqref="X12:AC12">
    <cfRule type="expression" dxfId="2630" priority="1025" stopIfTrue="1">
      <formula>AND(WEEKDAY(X$5)=1)</formula>
    </cfRule>
  </conditionalFormatting>
  <conditionalFormatting sqref="Y9:Y10">
    <cfRule type="expression" dxfId="2629" priority="1049">
      <formula>AND(WEEKDAY(Y$5)=1)</formula>
    </cfRule>
    <cfRule type="expression" dxfId="2628" priority="1051">
      <formula>AND(WEEKDAY(Y$5)=1)</formula>
    </cfRule>
  </conditionalFormatting>
  <conditionalFormatting sqref="Y20:Y23">
    <cfRule type="expression" dxfId="2627" priority="1033" stopIfTrue="1">
      <formula>AND(WEEKDAY(Y$5)=1)</formula>
    </cfRule>
  </conditionalFormatting>
  <conditionalFormatting sqref="Y22:Y23">
    <cfRule type="expression" dxfId="2626" priority="1037">
      <formula>AND(WEEKDAY(Y$5)=1)</formula>
    </cfRule>
  </conditionalFormatting>
  <conditionalFormatting sqref="Y17:Z17 AC14:AF20 AA19:AB20 AG19:AG20 AD13:AF13">
    <cfRule type="expression" dxfId="2625" priority="4924">
      <formula>AND(WEEKDAY(Y$5)=1)</formula>
    </cfRule>
  </conditionalFormatting>
  <conditionalFormatting sqref="Y18:Z18">
    <cfRule type="expression" dxfId="2624" priority="3716" stopIfTrue="1">
      <formula>AND(WEEKDAY(Y$5)=1)</formula>
    </cfRule>
    <cfRule type="expression" dxfId="2623" priority="3717">
      <formula>AND(WEEKDAY(Y$5)=1)</formula>
    </cfRule>
  </conditionalFormatting>
  <conditionalFormatting sqref="Y25:Z25">
    <cfRule type="expression" dxfId="2622" priority="4937" stopIfTrue="1">
      <formula>AND(WEEKDAY(Y$5)=1)</formula>
    </cfRule>
    <cfRule type="expression" dxfId="2621" priority="4938">
      <formula>AND(WEEKDAY(Y$5)=1)</formula>
    </cfRule>
  </conditionalFormatting>
  <conditionalFormatting sqref="Y15:AA15">
    <cfRule type="expression" dxfId="2620" priority="2548" stopIfTrue="1">
      <formula>AND(WEEKDAY(Y$5)=1)</formula>
    </cfRule>
  </conditionalFormatting>
  <conditionalFormatting sqref="Y17:AB17">
    <cfRule type="expression" dxfId="2619" priority="4922" stopIfTrue="1">
      <formula>AND(WEEKDAY(Y$5)=1)</formula>
    </cfRule>
  </conditionalFormatting>
  <conditionalFormatting sqref="Y18:AB18">
    <cfRule type="expression" dxfId="2618" priority="3707">
      <formula>AND(WEEKDAY(Y$5)=1)</formula>
    </cfRule>
  </conditionalFormatting>
  <conditionalFormatting sqref="Y20:AB20">
    <cfRule type="expression" dxfId="2617" priority="1346">
      <formula>AND(WEEKDAY(Y$5)=1)</formula>
    </cfRule>
  </conditionalFormatting>
  <conditionalFormatting sqref="Y25:AB25">
    <cfRule type="expression" dxfId="2616" priority="4691">
      <formula>AND(WEEKDAY(Y$5)=1)</formula>
    </cfRule>
  </conditionalFormatting>
  <conditionalFormatting sqref="Z9:Z10">
    <cfRule type="expression" dxfId="2615" priority="4671">
      <formula>AND(WEEKDAY(Z$5)=1)</formula>
    </cfRule>
    <cfRule type="expression" dxfId="2614" priority="4670" stopIfTrue="1">
      <formula>AND(WEEKDAY(Z$5)=1)</formula>
    </cfRule>
  </conditionalFormatting>
  <conditionalFormatting sqref="Z9:Z11">
    <cfRule type="expression" dxfId="2613" priority="4668">
      <formula>AND(WEEKDAY(Z$5)=1)</formula>
    </cfRule>
  </conditionalFormatting>
  <conditionalFormatting sqref="Z18:Z19">
    <cfRule type="expression" dxfId="2612" priority="3720" stopIfTrue="1">
      <formula>AND(WEEKDAY(Z$5)=1)</formula>
    </cfRule>
  </conditionalFormatting>
  <conditionalFormatting sqref="Z19">
    <cfRule type="expression" dxfId="2611" priority="4848" stopIfTrue="1">
      <formula>AND(WEEKDAY(Z$5)=1)</formula>
    </cfRule>
    <cfRule type="expression" dxfId="2610" priority="4847">
      <formula>AND(WEEKDAY(Z$5)=1)</formula>
    </cfRule>
  </conditionalFormatting>
  <conditionalFormatting sqref="Z20">
    <cfRule type="expression" dxfId="2609" priority="1343">
      <formula>AND(WEEKDAY(Z$5)=1)</formula>
    </cfRule>
    <cfRule type="expression" dxfId="2608" priority="1341">
      <formula>AND(WEEKDAY(Z$5)=1)</formula>
    </cfRule>
    <cfRule type="expression" dxfId="2607" priority="1340" stopIfTrue="1">
      <formula>AND(WEEKDAY(Z$5)=1)</formula>
    </cfRule>
    <cfRule type="expression" dxfId="2606" priority="1339">
      <formula>AND(WEEKDAY(Z$5)=1)</formula>
    </cfRule>
    <cfRule type="expression" dxfId="2605" priority="1338" stopIfTrue="1">
      <formula>AND(WEEKDAY(Z$5)=1)</formula>
    </cfRule>
    <cfRule type="expression" dxfId="2604" priority="1337">
      <formula>AND(WEEKDAY(Z$5)=1)</formula>
    </cfRule>
    <cfRule type="expression" dxfId="2603" priority="1342" stopIfTrue="1">
      <formula>AND(WEEKDAY(Z$5)=1)</formula>
    </cfRule>
  </conditionalFormatting>
  <conditionalFormatting sqref="Z20:Z21">
    <cfRule type="expression" dxfId="2602" priority="1019" stopIfTrue="1">
      <formula>AND(WEEKDAY(Z$5)=1)</formula>
    </cfRule>
  </conditionalFormatting>
  <conditionalFormatting sqref="Z14:AA14">
    <cfRule type="expression" dxfId="2601" priority="2560">
      <formula>AND(WEEKDAY(Z$5)=1)</formula>
    </cfRule>
  </conditionalFormatting>
  <conditionalFormatting sqref="Z20:AA20">
    <cfRule type="expression" dxfId="2600" priority="1344" stopIfTrue="1">
      <formula>AND(WEEKDAY(Z$5)=1)</formula>
    </cfRule>
  </conditionalFormatting>
  <conditionalFormatting sqref="Z22:AA23 X24:AA24 X21:Y21 X22:X23">
    <cfRule type="expression" dxfId="2599" priority="3702">
      <formula>AND(WEEKDAY(X$5)=1)</formula>
    </cfRule>
  </conditionalFormatting>
  <conditionalFormatting sqref="Z21:AB21">
    <cfRule type="expression" dxfId="2598" priority="1023">
      <formula>AND(WEEKDAY(Z$5)=1)</formula>
    </cfRule>
  </conditionalFormatting>
  <conditionalFormatting sqref="Z22:AB24">
    <cfRule type="expression" dxfId="2597" priority="3696" stopIfTrue="1">
      <formula>AND(WEEKDAY(Z$5)=1)</formula>
    </cfRule>
  </conditionalFormatting>
  <conditionalFormatting sqref="Z13:AE13">
    <cfRule type="expression" dxfId="2596" priority="1010">
      <formula>AND(WEEKDAY(Z$5)=1)</formula>
    </cfRule>
    <cfRule type="expression" dxfId="2595" priority="1005" stopIfTrue="1">
      <formula>AND(WEEKDAY(Z$5)=1)</formula>
    </cfRule>
  </conditionalFormatting>
  <conditionalFormatting sqref="AA15">
    <cfRule type="expression" dxfId="2594" priority="2553">
      <formula>AND(WEEKDAY(AA$5)=1)</formula>
    </cfRule>
  </conditionalFormatting>
  <conditionalFormatting sqref="AA21">
    <cfRule type="expression" dxfId="2593" priority="1024" stopIfTrue="1">
      <formula>AND(WEEKDAY(AA$5)=1)</formula>
    </cfRule>
  </conditionalFormatting>
  <conditionalFormatting sqref="AA14:AB15">
    <cfRule type="expression" dxfId="2592" priority="2555" stopIfTrue="1">
      <formula>AND(WEEKDAY(AA$5)=1)</formula>
    </cfRule>
  </conditionalFormatting>
  <conditionalFormatting sqref="AA19:AB20">
    <cfRule type="expression" dxfId="2591" priority="5007" stopIfTrue="1">
      <formula>AND(WEEKDAY(AA$5)=1)</formula>
    </cfRule>
  </conditionalFormatting>
  <conditionalFormatting sqref="AA21:AC21">
    <cfRule type="expression" dxfId="2590" priority="1020" stopIfTrue="1">
      <formula>AND(WEEKDAY(AA$5)=1)</formula>
    </cfRule>
  </conditionalFormatting>
  <conditionalFormatting sqref="AA20:AF20">
    <cfRule type="expression" dxfId="2589" priority="1686" stopIfTrue="1">
      <formula>AND(WEEKDAY(AA$5)=1)</formula>
    </cfRule>
  </conditionalFormatting>
  <conditionalFormatting sqref="AB9:AB13 Z13:Z14">
    <cfRule type="expression" dxfId="2588" priority="1006" stopIfTrue="1">
      <formula>AND(WEEKDAY(Z$5)=1)</formula>
    </cfRule>
  </conditionalFormatting>
  <conditionalFormatting sqref="AB14:AB15">
    <cfRule type="expression" dxfId="2587" priority="4678">
      <formula>AND(WEEKDAY(AB$5)=1)</formula>
    </cfRule>
  </conditionalFormatting>
  <conditionalFormatting sqref="AB17">
    <cfRule type="expression" dxfId="2586" priority="5082" stopIfTrue="1">
      <formula>AND(WEEKDAY(AB$5)=1)</formula>
    </cfRule>
  </conditionalFormatting>
  <conditionalFormatting sqref="AB19:AD19">
    <cfRule type="expression" dxfId="2585" priority="4844" stopIfTrue="1">
      <formula>AND(WEEKDAY(AB$5)=1)</formula>
    </cfRule>
  </conditionalFormatting>
  <conditionalFormatting sqref="AB19:AF19">
    <cfRule type="expression" dxfId="2584" priority="2529" stopIfTrue="1">
      <formula>AND(WEEKDAY(AB$5)=1)</formula>
    </cfRule>
  </conditionalFormatting>
  <conditionalFormatting sqref="AC9:AC10">
    <cfRule type="expression" dxfId="2583" priority="4837" stopIfTrue="1">
      <formula>AND(WEEKDAY(AC$5)=1)</formula>
    </cfRule>
  </conditionalFormatting>
  <conditionalFormatting sqref="AC17:AC19">
    <cfRule type="expression" dxfId="2582" priority="4975" stopIfTrue="1">
      <formula>AND(WEEKDAY(AC$5)=1)</formula>
    </cfRule>
  </conditionalFormatting>
  <conditionalFormatting sqref="AC18:AC19">
    <cfRule type="expression" dxfId="2581" priority="4863" stopIfTrue="1">
      <formula>AND(WEEKDAY(AC$5)=1)</formula>
    </cfRule>
    <cfRule type="expression" dxfId="2580" priority="2539">
      <formula>AND(WEEKDAY(AC$5)=1)</formula>
    </cfRule>
    <cfRule type="expression" dxfId="2579" priority="2530" stopIfTrue="1">
      <formula>AND(WEEKDAY(AC$5)=1)</formula>
    </cfRule>
  </conditionalFormatting>
  <conditionalFormatting sqref="AC21">
    <cfRule type="expression" dxfId="2578" priority="1014" stopIfTrue="1">
      <formula>AND(WEEKDAY(AC$5)=1)</formula>
    </cfRule>
    <cfRule type="expression" dxfId="2577" priority="1017">
      <formula>AND(WEEKDAY(AC$5)=1)</formula>
    </cfRule>
  </conditionalFormatting>
  <conditionalFormatting sqref="AC9:AD9">
    <cfRule type="expression" dxfId="2576" priority="4839" stopIfTrue="1">
      <formula>AND(WEEKDAY(AC$5)=1)</formula>
    </cfRule>
    <cfRule type="expression" dxfId="2575" priority="4838">
      <formula>AND(WEEKDAY(AC$5)=1)</formula>
    </cfRule>
  </conditionalFormatting>
  <conditionalFormatting sqref="AC9:AD11">
    <cfRule type="expression" dxfId="2574" priority="4840">
      <formula>AND(WEEKDAY(AC$5)=1)</formula>
    </cfRule>
  </conditionalFormatting>
  <conditionalFormatting sqref="AC10:AD10">
    <cfRule type="expression" dxfId="2573" priority="16">
      <formula>AND(WEEKDAY(AC$5)=1)</formula>
    </cfRule>
    <cfRule type="expression" dxfId="2572" priority="17" stopIfTrue="1">
      <formula>AND(WEEKDAY(AC$5)=1)</formula>
    </cfRule>
    <cfRule type="expression" dxfId="2571" priority="18">
      <formula>AND(WEEKDAY(AC$5)=1)</formula>
    </cfRule>
  </conditionalFormatting>
  <conditionalFormatting sqref="AC15:AD15">
    <cfRule type="expression" dxfId="2570" priority="4920">
      <formula>AND(WEEKDAY(AC$5)=1)</formula>
    </cfRule>
  </conditionalFormatting>
  <conditionalFormatting sqref="AC17:AD18">
    <cfRule type="expression" dxfId="2569" priority="4976" stopIfTrue="1">
      <formula>AND(WEEKDAY(AC$5)=1)</formula>
    </cfRule>
  </conditionalFormatting>
  <conditionalFormatting sqref="AC18:AE18 S19:Y19 AB19:AE19">
    <cfRule type="expression" dxfId="2568" priority="5108" stopIfTrue="1">
      <formula>AND(WEEKDAY(S$5)=1)</formula>
    </cfRule>
  </conditionalFormatting>
  <conditionalFormatting sqref="AC22:AE23 AB8:AG8">
    <cfRule type="expression" dxfId="2567" priority="5030" stopIfTrue="1">
      <formula>AND(WEEKDAY(AB$5)=1)</formula>
    </cfRule>
  </conditionalFormatting>
  <conditionalFormatting sqref="AC18:AF18">
    <cfRule type="expression" dxfId="2566" priority="2540" stopIfTrue="1">
      <formula>AND(WEEKDAY(AC$5)=1)</formula>
    </cfRule>
  </conditionalFormatting>
  <conditionalFormatting sqref="AC14:AG15">
    <cfRule type="expression" dxfId="2565" priority="4971" stopIfTrue="1">
      <formula>AND(WEEKDAY(AC$5)=1)</formula>
    </cfRule>
  </conditionalFormatting>
  <conditionalFormatting sqref="AC15:AG15">
    <cfRule type="expression" dxfId="2564" priority="4910" stopIfTrue="1">
      <formula>AND(WEEKDAY(AC$5)=1)</formula>
    </cfRule>
  </conditionalFormatting>
  <conditionalFormatting sqref="AD16">
    <cfRule type="expression" dxfId="2563" priority="5079" stopIfTrue="1">
      <formula>AND(WEEKDAY(AD$5)=1)</formula>
    </cfRule>
  </conditionalFormatting>
  <conditionalFormatting sqref="AD18:AD19">
    <cfRule type="expression" dxfId="2562" priority="4973" stopIfTrue="1">
      <formula>AND(WEEKDAY(AD$5)=1)</formula>
    </cfRule>
  </conditionalFormatting>
  <conditionalFormatting sqref="AD22">
    <cfRule type="expression" dxfId="2561" priority="1195">
      <formula>AND(WEEKDAY(AD$5)=1)</formula>
    </cfRule>
    <cfRule type="expression" dxfId="2560" priority="1196" stopIfTrue="1">
      <formula>AND(WEEKDAY(AD$5)=1)</formula>
    </cfRule>
  </conditionalFormatting>
  <conditionalFormatting sqref="AD12:AE12">
    <cfRule type="expression" dxfId="2559" priority="1703">
      <formula>AND(WEEKDAY(AD$5)=1)</formula>
    </cfRule>
  </conditionalFormatting>
  <conditionalFormatting sqref="AD12:AE13">
    <cfRule type="expression" dxfId="2558" priority="1690" stopIfTrue="1">
      <formula>AND(WEEKDAY(AD$5)=1)</formula>
    </cfRule>
  </conditionalFormatting>
  <conditionalFormatting sqref="AD21:AE21 AD23:AE23">
    <cfRule type="expression" dxfId="2557" priority="4887" stopIfTrue="1">
      <formula>AND(WEEKDAY(AD$5)=1)</formula>
    </cfRule>
  </conditionalFormatting>
  <conditionalFormatting sqref="AD13:AF13">
    <cfRule type="expression" dxfId="2556" priority="5056" stopIfTrue="1">
      <formula>AND(WEEKDAY(AD$5)=1)</formula>
    </cfRule>
  </conditionalFormatting>
  <conditionalFormatting sqref="AD18:AF18">
    <cfRule type="expression" dxfId="2555" priority="4992" stopIfTrue="1">
      <formula>AND(WEEKDAY(AD$5)=1)</formula>
    </cfRule>
  </conditionalFormatting>
  <conditionalFormatting sqref="AD21:AF23">
    <cfRule type="expression" dxfId="2554" priority="1204">
      <formula>AND(WEEKDAY(AD$5)=1)</formula>
    </cfRule>
  </conditionalFormatting>
  <conditionalFormatting sqref="AD25:AF25">
    <cfRule type="expression" dxfId="2553" priority="4699">
      <formula>AND(WEEKDAY(AD$5)=1)</formula>
    </cfRule>
  </conditionalFormatting>
  <conditionalFormatting sqref="AE9:AE10">
    <cfRule type="expression" dxfId="2552" priority="4737">
      <formula>AND(WEEKDAY(AE$5)=1)</formula>
    </cfRule>
    <cfRule type="expression" dxfId="2551" priority="4736" stopIfTrue="1">
      <formula>AND(WEEKDAY(AE$5)=1)</formula>
    </cfRule>
    <cfRule type="expression" dxfId="2550" priority="4735">
      <formula>AND(WEEKDAY(AE$5)=1)</formula>
    </cfRule>
    <cfRule type="expression" dxfId="2549" priority="4734" stopIfTrue="1">
      <formula>AND(WEEKDAY(AE$5)=1)</formula>
    </cfRule>
    <cfRule type="expression" dxfId="2548" priority="4732">
      <formula>AND(WEEKDAY(AE$5)=1)</formula>
    </cfRule>
  </conditionalFormatting>
  <conditionalFormatting sqref="AE9:AE11">
    <cfRule type="expression" dxfId="2547" priority="4729" stopIfTrue="1">
      <formula>AND(WEEKDAY(AE$5)=1)</formula>
    </cfRule>
  </conditionalFormatting>
  <conditionalFormatting sqref="AE10:AE11">
    <cfRule type="expression" dxfId="2546" priority="4728">
      <formula>AND(WEEKDAY(AE$5)=1)</formula>
    </cfRule>
  </conditionalFormatting>
  <conditionalFormatting sqref="AE18:AE19">
    <cfRule type="expression" dxfId="2545" priority="2532" stopIfTrue="1">
      <formula>AND(WEEKDAY(AE$5)=1)</formula>
    </cfRule>
  </conditionalFormatting>
  <conditionalFormatting sqref="AE15:AG15">
    <cfRule type="expression" dxfId="2544" priority="4909">
      <formula>AND(WEEKDAY(AE$5)=1)</formula>
    </cfRule>
    <cfRule type="expression" dxfId="2543" priority="4907" stopIfTrue="1">
      <formula>AND(WEEKDAY(AE$5)=1)</formula>
    </cfRule>
  </conditionalFormatting>
  <conditionalFormatting sqref="AF10:AF13">
    <cfRule type="expression" dxfId="2542" priority="1689" stopIfTrue="1">
      <formula>AND(WEEKDAY(AF$5)=1)</formula>
    </cfRule>
  </conditionalFormatting>
  <conditionalFormatting sqref="AF18">
    <cfRule type="expression" dxfId="2541" priority="2536" stopIfTrue="1">
      <formula>AND(WEEKDAY(AF$5)=1)</formula>
    </cfRule>
    <cfRule type="expression" dxfId="2540" priority="2534" stopIfTrue="1">
      <formula>AND(WEEKDAY(AF$5)=1)</formula>
    </cfRule>
    <cfRule type="expression" dxfId="2539" priority="2533">
      <formula>AND(WEEKDAY(AF$5)=1)</formula>
    </cfRule>
  </conditionalFormatting>
  <conditionalFormatting sqref="AF9:AG9">
    <cfRule type="expression" dxfId="2538" priority="4814">
      <formula>AND(WEEKDAY(AF$5)=1)</formula>
    </cfRule>
    <cfRule type="expression" dxfId="2537" priority="4813" stopIfTrue="1">
      <formula>AND(WEEKDAY(AF$5)=1)</formula>
    </cfRule>
    <cfRule type="expression" dxfId="2536" priority="4811">
      <formula>AND(WEEKDAY(AF$5)=1)</formula>
    </cfRule>
    <cfRule type="expression" dxfId="2535" priority="4809" stopIfTrue="1">
      <formula>AND(WEEKDAY(AF$5)=1)</formula>
    </cfRule>
    <cfRule type="expression" dxfId="2534" priority="4815" stopIfTrue="1">
      <formula>AND(WEEKDAY(AF$5)=1)</formula>
    </cfRule>
  </conditionalFormatting>
  <conditionalFormatting sqref="AF10:AG10">
    <cfRule type="expression" dxfId="2533" priority="11">
      <formula>AND(WEEKDAY(AF$5)=1)</formula>
    </cfRule>
    <cfRule type="expression" dxfId="2532" priority="9" stopIfTrue="1">
      <formula>AND(WEEKDAY(AF$5)=1)</formula>
    </cfRule>
    <cfRule type="expression" dxfId="2531" priority="15" stopIfTrue="1">
      <formula>AND(WEEKDAY(AF$5)=1)</formula>
    </cfRule>
    <cfRule type="expression" dxfId="2530" priority="14">
      <formula>AND(WEEKDAY(AF$5)=1)</formula>
    </cfRule>
    <cfRule type="expression" dxfId="2529" priority="13" stopIfTrue="1">
      <formula>AND(WEEKDAY(AF$5)=1)</formula>
    </cfRule>
  </conditionalFormatting>
  <conditionalFormatting sqref="AF18:AG19">
    <cfRule type="expression" dxfId="2528" priority="2535">
      <formula>AND(WEEKDAY(AF$5)=1)</formula>
    </cfRule>
  </conditionalFormatting>
  <conditionalFormatting sqref="AF19:AG19">
    <cfRule type="expression" dxfId="2527" priority="4819" stopIfTrue="1">
      <formula>AND(WEEKDAY(AF$5)=1)</formula>
    </cfRule>
    <cfRule type="expression" dxfId="2526" priority="4818">
      <formula>AND(WEEKDAY(AF$5)=1)</formula>
    </cfRule>
    <cfRule type="expression" dxfId="2525" priority="4817" stopIfTrue="1">
      <formula>AND(WEEKDAY(AF$5)=1)</formula>
    </cfRule>
  </conditionalFormatting>
  <conditionalFormatting sqref="AG10:AG13 T8:T9 U9:X9">
    <cfRule type="expression" dxfId="2524" priority="5058" stopIfTrue="1">
      <formula>AND(WEEKDAY(T$5)=1)</formula>
    </cfRule>
  </conditionalFormatting>
  <conditionalFormatting sqref="AG12">
    <cfRule type="expression" dxfId="2523" priority="4821" stopIfTrue="1">
      <formula>AND(WEEKDAY(AG$5)=1)</formula>
    </cfRule>
    <cfRule type="expression" dxfId="2522" priority="4823">
      <formula>AND(WEEKDAY(AG$5)=1)</formula>
    </cfRule>
    <cfRule type="expression" dxfId="2521" priority="4911" stopIfTrue="1">
      <formula>AND(WEEKDAY(AG$5)=1)</formula>
    </cfRule>
  </conditionalFormatting>
  <conditionalFormatting sqref="AG20:AG25">
    <cfRule type="expression" dxfId="2520" priority="4720">
      <formula>AND(WEEKDAY(AG$5)=1)</formula>
    </cfRule>
    <cfRule type="expression" dxfId="2519" priority="4721" stopIfTrue="1">
      <formula>AND(WEEKDAY(AG$5)=1)</formula>
    </cfRule>
  </conditionalFormatting>
  <conditionalFormatting sqref="AH8:AJ26 AM8:AM27">
    <cfRule type="cellIs" dxfId="2518" priority="5367" stopIfTrue="1" operator="equal">
      <formula>0</formula>
    </cfRule>
  </conditionalFormatting>
  <dataValidations count="1">
    <dataValidation type="list" allowBlank="1" showInputMessage="1" showErrorMessage="1" sqref="D23:I23 K23:Q23 AC25 E26:AC26 H12:H16 I10:I16 J11:J16 K10:K16 AD25:AD26 I8:AB9 D8:H11 AC8:AD24 R10:AB23 L10:Q22 D24:AB25 H17:K22 D12:G22 AE8:AG26" xr:uid="{00000000-0002-0000-54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W48"/>
  <sheetViews>
    <sheetView zoomScale="90" zoomScaleNormal="90" workbookViewId="0">
      <selection activeCell="AI29" sqref="AI29:AL34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3.33203125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5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4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>
      <c r="A5" s="1254"/>
      <c r="B5" s="1255"/>
      <c r="C5" s="1248"/>
      <c r="D5" s="10">
        <f>DATE($A$1,$D$2,1)</f>
        <v>45413</v>
      </c>
      <c r="E5" s="11">
        <f>DATE($A$1,$D$2,2)</f>
        <v>45414</v>
      </c>
      <c r="F5" s="11">
        <f>DATE($A$1,$D$2,3)</f>
        <v>45415</v>
      </c>
      <c r="G5" s="11">
        <f>DATE($A$1,$D$2,4)</f>
        <v>45416</v>
      </c>
      <c r="H5" s="11">
        <f>DATE($A$1,$D$2,5)</f>
        <v>45417</v>
      </c>
      <c r="I5" s="11">
        <f>DATE($A$1,$D$2,6)</f>
        <v>45418</v>
      </c>
      <c r="J5" s="11">
        <f>DATE($A$1,$D$2,7)</f>
        <v>45419</v>
      </c>
      <c r="K5" s="11">
        <f>DATE($A$1,$D$2,8)</f>
        <v>45420</v>
      </c>
      <c r="L5" s="11">
        <f>DATE($A$1,$D$2,9)</f>
        <v>45421</v>
      </c>
      <c r="M5" s="11">
        <f>DATE($A$1,$D$2,10)</f>
        <v>45422</v>
      </c>
      <c r="N5" s="56">
        <f>DATE($A$1,$D$2,11)</f>
        <v>45423</v>
      </c>
      <c r="O5" s="11">
        <f>DATE($A$1,$D$2,12)</f>
        <v>45424</v>
      </c>
      <c r="P5" s="11">
        <f>DATE($A$1,$D$2,13)</f>
        <v>45425</v>
      </c>
      <c r="Q5" s="11">
        <f>DATE($A$1,$D$2,14)</f>
        <v>45426</v>
      </c>
      <c r="R5" s="11">
        <f>DATE($A$1,$D$2,15)</f>
        <v>45427</v>
      </c>
      <c r="S5" s="11">
        <f>DATE($A$1,$D$2,16)</f>
        <v>45428</v>
      </c>
      <c r="T5" s="11">
        <f>DATE($A$1,$D$2,17)</f>
        <v>45429</v>
      </c>
      <c r="U5" s="11">
        <f>DATE($A$1,$D$2,18)</f>
        <v>45430</v>
      </c>
      <c r="V5" s="11">
        <f>DATE($A$1,$D$2,19)</f>
        <v>45431</v>
      </c>
      <c r="W5" s="11">
        <f>DATE($A$1,$D$2,20)</f>
        <v>45432</v>
      </c>
      <c r="X5" s="11">
        <f>DATE($A$1,$D$2,21)</f>
        <v>45433</v>
      </c>
      <c r="Y5" s="87">
        <f>DATE($A$1,$D$2,22)</f>
        <v>45434</v>
      </c>
      <c r="Z5" s="87">
        <f>DATE($A$1,$D$2,23)</f>
        <v>45435</v>
      </c>
      <c r="AA5" s="87">
        <f>DATE($A$1,$D$2,24)</f>
        <v>45436</v>
      </c>
      <c r="AB5" s="87">
        <f>DATE($A$1,$D$2,25)</f>
        <v>45437</v>
      </c>
      <c r="AC5" s="87">
        <f>DATE($A$1,$D$2,26)</f>
        <v>45438</v>
      </c>
      <c r="AD5" s="87">
        <f>DATE($A$1,$D$2,27)</f>
        <v>45439</v>
      </c>
      <c r="AE5" s="87">
        <f>DATE($A$1,$D$2,28)</f>
        <v>45440</v>
      </c>
      <c r="AF5" s="88">
        <f>DATE($A$1,$D$2,29)</f>
        <v>45441</v>
      </c>
      <c r="AG5" s="88"/>
      <c r="AH5" s="88">
        <v>30</v>
      </c>
      <c r="AI5" s="90"/>
      <c r="AJ5" s="90"/>
      <c r="AK5" s="91"/>
      <c r="AL5" s="1267"/>
    </row>
    <row r="6" spans="1:49" ht="14">
      <c r="A6" s="1254"/>
      <c r="B6" s="1255"/>
      <c r="C6" s="1248"/>
      <c r="D6" s="12">
        <f t="shared" ref="D6:AF6" si="0">IF(MONTH(D5)&gt;$D$2,"",D5)</f>
        <v>45413</v>
      </c>
      <c r="E6" s="13">
        <f t="shared" si="0"/>
        <v>45414</v>
      </c>
      <c r="F6" s="14">
        <f t="shared" si="0"/>
        <v>45415</v>
      </c>
      <c r="G6" s="14">
        <f t="shared" si="0"/>
        <v>45416</v>
      </c>
      <c r="H6" s="14">
        <f t="shared" si="0"/>
        <v>45417</v>
      </c>
      <c r="I6" s="57">
        <f t="shared" si="0"/>
        <v>45418</v>
      </c>
      <c r="J6" s="13">
        <f t="shared" si="0"/>
        <v>45419</v>
      </c>
      <c r="K6" s="13">
        <f t="shared" si="0"/>
        <v>45420</v>
      </c>
      <c r="L6" s="13">
        <f t="shared" si="0"/>
        <v>45421</v>
      </c>
      <c r="M6" s="13">
        <f t="shared" si="0"/>
        <v>45422</v>
      </c>
      <c r="N6" s="13">
        <f t="shared" si="0"/>
        <v>45423</v>
      </c>
      <c r="O6" s="13">
        <f t="shared" si="0"/>
        <v>45424</v>
      </c>
      <c r="P6" s="13">
        <f t="shared" si="0"/>
        <v>45425</v>
      </c>
      <c r="Q6" s="13">
        <f t="shared" si="0"/>
        <v>45426</v>
      </c>
      <c r="R6" s="13">
        <f t="shared" si="0"/>
        <v>45427</v>
      </c>
      <c r="S6" s="13">
        <f t="shared" si="0"/>
        <v>45428</v>
      </c>
      <c r="T6" s="13">
        <f t="shared" si="0"/>
        <v>45429</v>
      </c>
      <c r="U6" s="13">
        <f t="shared" si="0"/>
        <v>45430</v>
      </c>
      <c r="V6" s="13">
        <f t="shared" si="0"/>
        <v>45431</v>
      </c>
      <c r="W6" s="13">
        <f t="shared" si="0"/>
        <v>45432</v>
      </c>
      <c r="X6" s="13">
        <f t="shared" si="0"/>
        <v>45433</v>
      </c>
      <c r="Y6" s="13">
        <f t="shared" si="0"/>
        <v>45434</v>
      </c>
      <c r="Z6" s="13">
        <f t="shared" si="0"/>
        <v>45435</v>
      </c>
      <c r="AA6" s="13">
        <f t="shared" si="0"/>
        <v>45436</v>
      </c>
      <c r="AB6" s="13">
        <f t="shared" si="0"/>
        <v>45437</v>
      </c>
      <c r="AC6" s="13">
        <f t="shared" si="0"/>
        <v>45438</v>
      </c>
      <c r="AD6" s="13">
        <f t="shared" si="0"/>
        <v>45439</v>
      </c>
      <c r="AE6" s="13">
        <f t="shared" si="0"/>
        <v>45440</v>
      </c>
      <c r="AF6" s="13">
        <f t="shared" si="0"/>
        <v>45441</v>
      </c>
      <c r="AG6" s="13">
        <v>30</v>
      </c>
      <c r="AH6" s="13">
        <v>31</v>
      </c>
      <c r="AI6" s="92"/>
      <c r="AJ6" s="93"/>
      <c r="AK6" s="94"/>
      <c r="AL6" s="1267"/>
    </row>
    <row r="7" spans="1:49" ht="14">
      <c r="A7" s="1254"/>
      <c r="B7" s="1255"/>
      <c r="C7" s="15"/>
      <c r="D7" s="16" t="str">
        <f t="shared" ref="D7:AF7" si="1">IF(D6="","",CHOOSE(WEEKDAY(D6,1),"日","月","火","水","木","金","土"))</f>
        <v>水</v>
      </c>
      <c r="E7" s="16" t="str">
        <f t="shared" si="1"/>
        <v>木</v>
      </c>
      <c r="F7" s="17" t="str">
        <f t="shared" si="1"/>
        <v>金</v>
      </c>
      <c r="G7" s="18" t="str">
        <f t="shared" si="1"/>
        <v>土</v>
      </c>
      <c r="H7" s="18" t="str">
        <f t="shared" si="1"/>
        <v>日</v>
      </c>
      <c r="I7" s="18" t="str">
        <f t="shared" si="1"/>
        <v>月</v>
      </c>
      <c r="J7" s="16" t="str">
        <f t="shared" si="1"/>
        <v>火</v>
      </c>
      <c r="K7" s="16" t="str">
        <f t="shared" si="1"/>
        <v>水</v>
      </c>
      <c r="L7" s="58" t="str">
        <f t="shared" si="1"/>
        <v>木</v>
      </c>
      <c r="M7" s="16" t="str">
        <f t="shared" si="1"/>
        <v>金</v>
      </c>
      <c r="N7" s="16" t="str">
        <f t="shared" si="1"/>
        <v>土</v>
      </c>
      <c r="O7" s="59" t="str">
        <f t="shared" si="1"/>
        <v>日</v>
      </c>
      <c r="P7" s="16" t="str">
        <f t="shared" si="1"/>
        <v>月</v>
      </c>
      <c r="Q7" s="58" t="str">
        <f t="shared" si="1"/>
        <v>火</v>
      </c>
      <c r="R7" s="16" t="str">
        <f t="shared" si="1"/>
        <v>水</v>
      </c>
      <c r="S7" s="58" t="str">
        <f t="shared" si="1"/>
        <v>木</v>
      </c>
      <c r="T7" s="58" t="str">
        <f t="shared" si="1"/>
        <v>金</v>
      </c>
      <c r="U7" s="16" t="str">
        <f t="shared" si="1"/>
        <v>土</v>
      </c>
      <c r="V7" s="59" t="str">
        <f t="shared" si="1"/>
        <v>日</v>
      </c>
      <c r="W7" s="16" t="str">
        <f t="shared" si="1"/>
        <v>月</v>
      </c>
      <c r="X7" s="16" t="str">
        <f t="shared" si="1"/>
        <v>火</v>
      </c>
      <c r="Y7" s="16" t="str">
        <f t="shared" si="1"/>
        <v>水</v>
      </c>
      <c r="Z7" s="16" t="str">
        <f t="shared" si="1"/>
        <v>木</v>
      </c>
      <c r="AA7" s="16" t="str">
        <f t="shared" si="1"/>
        <v>金</v>
      </c>
      <c r="AB7" s="16" t="str">
        <f t="shared" si="1"/>
        <v>土</v>
      </c>
      <c r="AC7" s="59" t="str">
        <f t="shared" si="1"/>
        <v>日</v>
      </c>
      <c r="AD7" s="16" t="str">
        <f t="shared" si="1"/>
        <v>月</v>
      </c>
      <c r="AE7" s="16" t="str">
        <f t="shared" si="1"/>
        <v>火</v>
      </c>
      <c r="AF7" s="16" t="str">
        <f t="shared" si="1"/>
        <v>水</v>
      </c>
      <c r="AG7" s="16" t="s">
        <v>117</v>
      </c>
      <c r="AH7" s="16" t="s">
        <v>133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>
      <c r="A8" s="19" t="s">
        <v>31</v>
      </c>
      <c r="B8" s="20" t="s">
        <v>32</v>
      </c>
      <c r="C8" s="21" t="s">
        <v>33</v>
      </c>
      <c r="D8" s="22" t="s">
        <v>42</v>
      </c>
      <c r="E8" s="22" t="s">
        <v>42</v>
      </c>
      <c r="F8" s="23" t="s">
        <v>24</v>
      </c>
      <c r="G8" s="24" t="s">
        <v>34</v>
      </c>
      <c r="H8" s="25" t="s">
        <v>21</v>
      </c>
      <c r="I8" s="25" t="s">
        <v>42</v>
      </c>
      <c r="J8" s="26" t="s">
        <v>36</v>
      </c>
      <c r="K8" s="60" t="s">
        <v>21</v>
      </c>
      <c r="L8" s="60" t="s">
        <v>36</v>
      </c>
      <c r="M8" s="61" t="s">
        <v>36</v>
      </c>
      <c r="N8" s="26" t="s">
        <v>24</v>
      </c>
      <c r="O8" s="26" t="s">
        <v>34</v>
      </c>
      <c r="P8" s="22" t="s">
        <v>21</v>
      </c>
      <c r="Q8" s="68" t="s">
        <v>21</v>
      </c>
      <c r="R8" s="69" t="s">
        <v>42</v>
      </c>
      <c r="S8" s="70" t="s">
        <v>21</v>
      </c>
      <c r="T8" s="71" t="s">
        <v>28</v>
      </c>
      <c r="U8" s="61" t="s">
        <v>34</v>
      </c>
      <c r="V8" s="26" t="s">
        <v>21</v>
      </c>
      <c r="W8" s="26" t="s">
        <v>42</v>
      </c>
      <c r="X8" s="26" t="s">
        <v>35</v>
      </c>
      <c r="Y8" s="26" t="s">
        <v>21</v>
      </c>
      <c r="Z8" s="26" t="s">
        <v>35</v>
      </c>
      <c r="AA8" s="28" t="s">
        <v>121</v>
      </c>
      <c r="AB8" s="26" t="s">
        <v>28</v>
      </c>
      <c r="AC8" s="26" t="s">
        <v>34</v>
      </c>
      <c r="AD8" s="26" t="s">
        <v>21</v>
      </c>
      <c r="AE8" s="26" t="s">
        <v>121</v>
      </c>
      <c r="AF8" s="26" t="s">
        <v>21</v>
      </c>
      <c r="AG8" s="26" t="s">
        <v>37</v>
      </c>
      <c r="AH8" s="26" t="s">
        <v>42</v>
      </c>
      <c r="AI8" s="99">
        <f>SUM(AO8)</f>
        <v>9</v>
      </c>
      <c r="AJ8" s="100">
        <f>COUNTIF(D8:AH8,"有")</f>
        <v>2</v>
      </c>
      <c r="AK8" s="101">
        <f>SUM(AP8:AQ8)</f>
        <v>4</v>
      </c>
      <c r="AL8" s="102" t="s">
        <v>38</v>
      </c>
      <c r="AM8" s="103"/>
      <c r="AN8" s="55">
        <f t="shared" ref="AN8:AN10" si="2">COUNTIF(D8:AH8,"日")</f>
        <v>1</v>
      </c>
      <c r="AO8" s="55">
        <f t="shared" ref="AO8:AO11" si="3">COUNTIF(D8:AH8,"ヤ")</f>
        <v>9</v>
      </c>
      <c r="AP8" s="55">
        <f t="shared" ref="AP8:AP11" si="4">COUNTIF(D8:AH8,"2－")</f>
        <v>2</v>
      </c>
      <c r="AQ8" s="55">
        <f t="shared" ref="AQ8:AQ11" si="5">COUNTIF(D8:AH8,"3－")</f>
        <v>2</v>
      </c>
      <c r="AR8">
        <f t="shared" ref="AR8:AR11" si="6">COUNTIF(E8:AI8,"有")</f>
        <v>2</v>
      </c>
      <c r="AS8" s="55">
        <f t="shared" ref="AS8:AS11" si="7">COUNTIF(D8:AL8,"2早")</f>
        <v>0</v>
      </c>
      <c r="AT8" s="55">
        <f t="shared" ref="AT8:AT11" si="8">COUNTIF(B8:AL8,"2オ")</f>
        <v>6</v>
      </c>
      <c r="AU8" s="55">
        <f t="shared" ref="AU8:AU11" si="9">COUNTIF(D8:AM8,"3早")</f>
        <v>0</v>
      </c>
      <c r="AV8" s="55">
        <f t="shared" ref="AV8:AV11" si="10">COUNTIF(D8:AN8,"3オ")</f>
        <v>3</v>
      </c>
      <c r="AW8" s="55">
        <f t="shared" ref="AW8:AW11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195</v>
      </c>
      <c r="D9" s="26" t="s">
        <v>37</v>
      </c>
      <c r="E9" s="26" t="s">
        <v>37</v>
      </c>
      <c r="F9" s="27" t="s">
        <v>21</v>
      </c>
      <c r="G9" s="25" t="s">
        <v>37</v>
      </c>
      <c r="H9" s="25" t="s">
        <v>37</v>
      </c>
      <c r="I9" s="25" t="s">
        <v>37</v>
      </c>
      <c r="J9" s="26" t="s">
        <v>37</v>
      </c>
      <c r="K9" s="26" t="s">
        <v>37</v>
      </c>
      <c r="L9" s="26" t="s">
        <v>21</v>
      </c>
      <c r="M9" s="26" t="s">
        <v>37</v>
      </c>
      <c r="N9" s="26" t="s">
        <v>21</v>
      </c>
      <c r="O9" s="26" t="s">
        <v>21</v>
      </c>
      <c r="P9" s="22" t="s">
        <v>37</v>
      </c>
      <c r="Q9" s="72" t="s">
        <v>37</v>
      </c>
      <c r="R9" s="73" t="s">
        <v>37</v>
      </c>
      <c r="S9" s="74" t="s">
        <v>37</v>
      </c>
      <c r="T9" s="75" t="s">
        <v>37</v>
      </c>
      <c r="U9" s="26" t="s">
        <v>21</v>
      </c>
      <c r="V9" s="26" t="s">
        <v>21</v>
      </c>
      <c r="W9" s="26" t="s">
        <v>37</v>
      </c>
      <c r="X9" s="26" t="s">
        <v>37</v>
      </c>
      <c r="Y9" s="26" t="s">
        <v>37</v>
      </c>
      <c r="Z9" s="26" t="s">
        <v>21</v>
      </c>
      <c r="AA9" s="26" t="s">
        <v>37</v>
      </c>
      <c r="AB9" s="26" t="s">
        <v>21</v>
      </c>
      <c r="AC9" s="1059" t="s">
        <v>243</v>
      </c>
      <c r="AD9" s="26" t="s">
        <v>37</v>
      </c>
      <c r="AE9" s="26" t="s">
        <v>37</v>
      </c>
      <c r="AF9" s="26" t="s">
        <v>37</v>
      </c>
      <c r="AG9" s="26" t="s">
        <v>21</v>
      </c>
      <c r="AH9" s="26" t="s">
        <v>37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 t="shared" si="2"/>
        <v>22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0</v>
      </c>
      <c r="AT9" s="55">
        <f t="shared" si="8"/>
        <v>0</v>
      </c>
      <c r="AU9" s="55">
        <f t="shared" si="9"/>
        <v>0</v>
      </c>
      <c r="AV9" s="55">
        <f t="shared" si="10"/>
        <v>0</v>
      </c>
      <c r="AW9" s="55">
        <f t="shared" si="11"/>
        <v>0</v>
      </c>
    </row>
    <row r="10" spans="1:49" ht="16" customHeight="1">
      <c r="A10" s="19" t="s">
        <v>31</v>
      </c>
      <c r="B10" s="20" t="s">
        <v>32</v>
      </c>
      <c r="C10" s="21" t="s">
        <v>45</v>
      </c>
      <c r="D10" s="28" t="s">
        <v>37</v>
      </c>
      <c r="E10" s="29" t="s">
        <v>21</v>
      </c>
      <c r="F10" s="25" t="s">
        <v>37</v>
      </c>
      <c r="G10" s="25" t="s">
        <v>41</v>
      </c>
      <c r="H10" s="25" t="s">
        <v>41</v>
      </c>
      <c r="I10" s="25" t="s">
        <v>21</v>
      </c>
      <c r="J10" s="29" t="s">
        <v>21</v>
      </c>
      <c r="K10" s="26" t="s">
        <v>36</v>
      </c>
      <c r="L10" s="26" t="s">
        <v>37</v>
      </c>
      <c r="M10" s="26" t="s">
        <v>42</v>
      </c>
      <c r="N10" s="26" t="s">
        <v>21</v>
      </c>
      <c r="O10" s="1059" t="s">
        <v>243</v>
      </c>
      <c r="P10" s="62" t="s">
        <v>37</v>
      </c>
      <c r="Q10" s="76" t="s">
        <v>40</v>
      </c>
      <c r="R10" s="77" t="s">
        <v>21</v>
      </c>
      <c r="S10" s="78" t="s">
        <v>37</v>
      </c>
      <c r="T10" s="26" t="s">
        <v>42</v>
      </c>
      <c r="U10" s="26" t="s">
        <v>35</v>
      </c>
      <c r="V10" s="26" t="s">
        <v>21</v>
      </c>
      <c r="W10" s="26" t="s">
        <v>35</v>
      </c>
      <c r="X10" s="26" t="s">
        <v>42</v>
      </c>
      <c r="Y10" s="26" t="s">
        <v>21</v>
      </c>
      <c r="Z10" s="26" t="s">
        <v>37</v>
      </c>
      <c r="AA10" s="26" t="s">
        <v>35</v>
      </c>
      <c r="AB10" s="62" t="s">
        <v>37</v>
      </c>
      <c r="AC10" s="29" t="s">
        <v>21</v>
      </c>
      <c r="AD10" s="26" t="s">
        <v>41</v>
      </c>
      <c r="AE10" s="26" t="s">
        <v>42</v>
      </c>
      <c r="AF10" s="62" t="s">
        <v>37</v>
      </c>
      <c r="AG10" s="26" t="s">
        <v>21</v>
      </c>
      <c r="AH10" s="26" t="s">
        <v>40</v>
      </c>
      <c r="AI10" s="99">
        <f>SUM(AO10)</f>
        <v>9</v>
      </c>
      <c r="AJ10" s="100">
        <f>COUNTIF(D10:AH10,"有")</f>
        <v>3</v>
      </c>
      <c r="AK10" s="101">
        <f>SUM(AP10:AQ10)</f>
        <v>0</v>
      </c>
      <c r="AL10" s="102" t="s">
        <v>38</v>
      </c>
      <c r="AM10" s="103"/>
      <c r="AN10" s="55">
        <f t="shared" si="2"/>
        <v>9</v>
      </c>
      <c r="AO10" s="55">
        <f t="shared" si="3"/>
        <v>9</v>
      </c>
      <c r="AP10" s="55">
        <f t="shared" si="4"/>
        <v>0</v>
      </c>
      <c r="AQ10" s="55">
        <f t="shared" si="5"/>
        <v>0</v>
      </c>
      <c r="AR10">
        <f t="shared" si="6"/>
        <v>3</v>
      </c>
      <c r="AS10" s="55">
        <f t="shared" si="7"/>
        <v>2</v>
      </c>
      <c r="AT10" s="55">
        <f t="shared" si="8"/>
        <v>4</v>
      </c>
      <c r="AU10" s="55">
        <f t="shared" si="9"/>
        <v>3</v>
      </c>
      <c r="AV10" s="55">
        <f t="shared" si="10"/>
        <v>1</v>
      </c>
      <c r="AW10" s="55">
        <f t="shared" si="11"/>
        <v>0</v>
      </c>
    </row>
    <row r="11" spans="1:49" ht="16" customHeight="1">
      <c r="A11" s="19" t="s">
        <v>31</v>
      </c>
      <c r="B11" s="20" t="s">
        <v>32</v>
      </c>
      <c r="C11" s="21" t="s">
        <v>215</v>
      </c>
      <c r="D11" s="30" t="s">
        <v>34</v>
      </c>
      <c r="E11" s="30" t="s">
        <v>21</v>
      </c>
      <c r="F11" s="25" t="s">
        <v>36</v>
      </c>
      <c r="G11" s="31" t="s">
        <v>21</v>
      </c>
      <c r="H11" s="25" t="s">
        <v>28</v>
      </c>
      <c r="I11" s="25" t="s">
        <v>34</v>
      </c>
      <c r="J11" s="29" t="s">
        <v>21</v>
      </c>
      <c r="K11" s="26" t="s">
        <v>28</v>
      </c>
      <c r="L11" s="26" t="s">
        <v>34</v>
      </c>
      <c r="M11" s="29" t="s">
        <v>21</v>
      </c>
      <c r="N11" s="26" t="s">
        <v>37</v>
      </c>
      <c r="O11" s="26" t="s">
        <v>41</v>
      </c>
      <c r="P11" s="26" t="s">
        <v>21</v>
      </c>
      <c r="Q11" s="26" t="s">
        <v>36</v>
      </c>
      <c r="R11" s="26" t="s">
        <v>28</v>
      </c>
      <c r="S11" s="26" t="s">
        <v>34</v>
      </c>
      <c r="T11" s="26" t="s">
        <v>21</v>
      </c>
      <c r="U11" s="26" t="s">
        <v>37</v>
      </c>
      <c r="V11" s="26" t="s">
        <v>37</v>
      </c>
      <c r="W11" s="26" t="s">
        <v>28</v>
      </c>
      <c r="X11" s="26" t="s">
        <v>34</v>
      </c>
      <c r="Y11" s="26" t="s">
        <v>21</v>
      </c>
      <c r="Z11" s="26" t="s">
        <v>41</v>
      </c>
      <c r="AA11" s="62" t="s">
        <v>37</v>
      </c>
      <c r="AB11" s="26" t="s">
        <v>41</v>
      </c>
      <c r="AC11" s="26" t="s">
        <v>36</v>
      </c>
      <c r="AD11" s="26" t="s">
        <v>21</v>
      </c>
      <c r="AE11" s="26" t="s">
        <v>28</v>
      </c>
      <c r="AF11" s="26" t="s">
        <v>34</v>
      </c>
      <c r="AG11" s="26" t="s">
        <v>21</v>
      </c>
      <c r="AH11" s="26" t="s">
        <v>41</v>
      </c>
      <c r="AI11" s="99">
        <f>SUM(AO11)</f>
        <v>9</v>
      </c>
      <c r="AJ11" s="100">
        <f>COUNTIF(D11:AH11,"有")</f>
        <v>0</v>
      </c>
      <c r="AK11" s="101">
        <f>SUM(AP11:AQ11)</f>
        <v>5</v>
      </c>
      <c r="AL11" s="102" t="s">
        <v>38</v>
      </c>
      <c r="AM11" s="103"/>
      <c r="AN11" s="55"/>
      <c r="AO11" s="55">
        <f t="shared" si="3"/>
        <v>9</v>
      </c>
      <c r="AP11" s="55">
        <f t="shared" si="4"/>
        <v>0</v>
      </c>
      <c r="AQ11" s="55">
        <f t="shared" si="5"/>
        <v>5</v>
      </c>
      <c r="AR11">
        <f t="shared" si="6"/>
        <v>0</v>
      </c>
      <c r="AS11" s="55">
        <f t="shared" si="7"/>
        <v>0</v>
      </c>
      <c r="AT11" s="55">
        <f t="shared" si="8"/>
        <v>0</v>
      </c>
      <c r="AU11" s="55">
        <f t="shared" si="9"/>
        <v>4</v>
      </c>
      <c r="AV11" s="55">
        <f t="shared" si="10"/>
        <v>3</v>
      </c>
      <c r="AW11" s="55">
        <f t="shared" si="11"/>
        <v>0</v>
      </c>
    </row>
    <row r="12" spans="1:49" ht="16" customHeight="1">
      <c r="A12" s="19"/>
      <c r="B12" s="20"/>
      <c r="C12" s="32"/>
      <c r="D12" s="26"/>
      <c r="E12" s="26"/>
      <c r="F12" s="25"/>
      <c r="G12" s="25"/>
      <c r="H12" s="25"/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26" t="s">
        <v>24</v>
      </c>
      <c r="E13" s="26" t="s">
        <v>34</v>
      </c>
      <c r="F13" s="31" t="s">
        <v>21</v>
      </c>
      <c r="G13" s="25" t="s">
        <v>36</v>
      </c>
      <c r="H13" s="25" t="s">
        <v>42</v>
      </c>
      <c r="I13" s="31" t="s">
        <v>35</v>
      </c>
      <c r="J13" s="26" t="s">
        <v>21</v>
      </c>
      <c r="K13" s="26" t="s">
        <v>40</v>
      </c>
      <c r="L13" s="26" t="s">
        <v>24</v>
      </c>
      <c r="M13" s="26" t="s">
        <v>34</v>
      </c>
      <c r="N13" s="26" t="s">
        <v>21</v>
      </c>
      <c r="O13" s="26" t="s">
        <v>42</v>
      </c>
      <c r="P13" s="26" t="s">
        <v>36</v>
      </c>
      <c r="Q13" s="26" t="s">
        <v>21</v>
      </c>
      <c r="R13" s="26" t="s">
        <v>41</v>
      </c>
      <c r="S13" s="26" t="s">
        <v>24</v>
      </c>
      <c r="T13" s="26" t="s">
        <v>34</v>
      </c>
      <c r="U13" s="29" t="s">
        <v>21</v>
      </c>
      <c r="V13" s="26" t="s">
        <v>42</v>
      </c>
      <c r="W13" s="26" t="s">
        <v>40</v>
      </c>
      <c r="X13" s="26" t="s">
        <v>24</v>
      </c>
      <c r="Y13" s="26" t="s">
        <v>34</v>
      </c>
      <c r="Z13" s="26" t="s">
        <v>21</v>
      </c>
      <c r="AA13" s="26" t="s">
        <v>35</v>
      </c>
      <c r="AB13" s="26" t="s">
        <v>21</v>
      </c>
      <c r="AC13" s="26" t="s">
        <v>42</v>
      </c>
      <c r="AD13" s="26" t="s">
        <v>36</v>
      </c>
      <c r="AE13" s="26" t="s">
        <v>21</v>
      </c>
      <c r="AF13" s="26" t="s">
        <v>24</v>
      </c>
      <c r="AG13" s="26" t="s">
        <v>34</v>
      </c>
      <c r="AH13" s="26" t="s">
        <v>21</v>
      </c>
      <c r="AI13" s="99">
        <f>SUM(AO13)</f>
        <v>9</v>
      </c>
      <c r="AJ13" s="100">
        <f t="shared" ref="AJ13:AJ22" si="12">COUNTIF(D13:AH13,"有")</f>
        <v>2</v>
      </c>
      <c r="AK13" s="101">
        <f t="shared" ref="AK13:AK22" si="13">SUM(AP13:AQ13)</f>
        <v>5</v>
      </c>
      <c r="AL13" s="104" t="s">
        <v>48</v>
      </c>
      <c r="AM13" s="103"/>
      <c r="AN13" s="55">
        <f t="shared" ref="AN13:AN23" si="14">COUNTIF(D13:AH13,"日")</f>
        <v>0</v>
      </c>
      <c r="AO13" s="55">
        <f t="shared" ref="AO13:AO23" si="15">COUNTIF(D13:AH13,"ヤ")</f>
        <v>9</v>
      </c>
      <c r="AP13" s="55">
        <f t="shared" ref="AP13:AP23" si="16">COUNTIF(D13:AH13,"2－")</f>
        <v>5</v>
      </c>
      <c r="AQ13" s="55">
        <f t="shared" ref="AQ13:AQ23" si="17">COUNTIF(D13:AH13,"3－")</f>
        <v>0</v>
      </c>
      <c r="AR13">
        <f t="shared" ref="AR13:AR23" si="18">COUNTIF(E13:AI13,"有")</f>
        <v>2</v>
      </c>
      <c r="AS13" s="55">
        <f>COUNTIF(H13:AL13,"2早")</f>
        <v>2</v>
      </c>
      <c r="AT13" s="55">
        <f t="shared" ref="AT13:AT23" si="19">COUNTIF(B13:AL13,"2オ")</f>
        <v>4</v>
      </c>
      <c r="AU13" s="55">
        <f t="shared" ref="AU13:AU23" si="20">COUNTIF(D13:AM13,"3早")</f>
        <v>1</v>
      </c>
      <c r="AV13" s="55">
        <f t="shared" ref="AV13:AV23" si="21">COUNTIF(D13:AN13,"3オ")</f>
        <v>3</v>
      </c>
      <c r="AW13" s="55">
        <f t="shared" ref="AW13:AW23" si="22">COUNTIF(F13:AP13,"10:00")</f>
        <v>0</v>
      </c>
    </row>
    <row r="14" spans="1:49" ht="16" customHeight="1">
      <c r="A14" s="19" t="s">
        <v>46</v>
      </c>
      <c r="B14" s="20" t="s">
        <v>32</v>
      </c>
      <c r="C14" s="32" t="s">
        <v>49</v>
      </c>
      <c r="D14" s="26" t="s">
        <v>41</v>
      </c>
      <c r="E14" s="26" t="s">
        <v>28</v>
      </c>
      <c r="F14" s="25" t="s">
        <v>34</v>
      </c>
      <c r="G14" s="25" t="s">
        <v>21</v>
      </c>
      <c r="H14" s="25" t="s">
        <v>21</v>
      </c>
      <c r="I14" s="25" t="s">
        <v>41</v>
      </c>
      <c r="J14" s="29" t="s">
        <v>21</v>
      </c>
      <c r="K14" s="26" t="s">
        <v>21</v>
      </c>
      <c r="L14" s="26" t="s">
        <v>35</v>
      </c>
      <c r="M14" s="26" t="s">
        <v>40</v>
      </c>
      <c r="N14" s="26" t="s">
        <v>41</v>
      </c>
      <c r="O14" s="42" t="s">
        <v>36</v>
      </c>
      <c r="P14" s="26" t="s">
        <v>21</v>
      </c>
      <c r="Q14" s="26" t="s">
        <v>28</v>
      </c>
      <c r="R14" s="26" t="s">
        <v>34</v>
      </c>
      <c r="S14" s="29" t="s">
        <v>21</v>
      </c>
      <c r="T14" s="35" t="s">
        <v>36</v>
      </c>
      <c r="U14" s="26" t="s">
        <v>40</v>
      </c>
      <c r="V14" s="26" t="s">
        <v>21</v>
      </c>
      <c r="W14" s="26" t="s">
        <v>41</v>
      </c>
      <c r="X14" s="35" t="s">
        <v>36</v>
      </c>
      <c r="Y14" s="26" t="s">
        <v>35</v>
      </c>
      <c r="Z14" s="26" t="s">
        <v>28</v>
      </c>
      <c r="AA14" s="26" t="s">
        <v>34</v>
      </c>
      <c r="AB14" s="29" t="s">
        <v>21</v>
      </c>
      <c r="AC14" s="26" t="s">
        <v>41</v>
      </c>
      <c r="AD14" s="26" t="s">
        <v>21</v>
      </c>
      <c r="AE14" s="26" t="s">
        <v>40</v>
      </c>
      <c r="AF14" s="26" t="s">
        <v>42</v>
      </c>
      <c r="AG14" s="26" t="s">
        <v>28</v>
      </c>
      <c r="AH14" s="26" t="s">
        <v>34</v>
      </c>
      <c r="AI14" s="99">
        <f t="shared" ref="AI14:AI23" si="23">SUM(AO14)</f>
        <v>9</v>
      </c>
      <c r="AJ14" s="100">
        <f t="shared" si="12"/>
        <v>2</v>
      </c>
      <c r="AK14" s="101">
        <f t="shared" si="13"/>
        <v>4</v>
      </c>
      <c r="AL14" s="104" t="s">
        <v>48</v>
      </c>
      <c r="AM14" s="103"/>
      <c r="AN14" s="55">
        <f t="shared" si="14"/>
        <v>0</v>
      </c>
      <c r="AO14" s="55">
        <f t="shared" si="15"/>
        <v>9</v>
      </c>
      <c r="AP14" s="55">
        <f t="shared" si="16"/>
        <v>0</v>
      </c>
      <c r="AQ14" s="55">
        <f t="shared" si="17"/>
        <v>4</v>
      </c>
      <c r="AR14">
        <f t="shared" si="18"/>
        <v>2</v>
      </c>
      <c r="AS14" s="55">
        <f t="shared" ref="AS14:AS23" si="24">COUNTIF(D14:AL14,"2早")</f>
        <v>3</v>
      </c>
      <c r="AT14" s="55">
        <f t="shared" si="19"/>
        <v>1</v>
      </c>
      <c r="AU14" s="55">
        <f t="shared" si="20"/>
        <v>5</v>
      </c>
      <c r="AV14" s="55">
        <f t="shared" si="21"/>
        <v>3</v>
      </c>
      <c r="AW14" s="55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26" t="s">
        <v>40</v>
      </c>
      <c r="E15" s="26" t="s">
        <v>24</v>
      </c>
      <c r="F15" s="25" t="s">
        <v>34</v>
      </c>
      <c r="G15" s="31" t="s">
        <v>21</v>
      </c>
      <c r="H15" s="25" t="s">
        <v>36</v>
      </c>
      <c r="I15" s="25" t="s">
        <v>28</v>
      </c>
      <c r="J15" s="26" t="s">
        <v>34</v>
      </c>
      <c r="K15" s="26" t="s">
        <v>21</v>
      </c>
      <c r="L15" s="29" t="s">
        <v>35</v>
      </c>
      <c r="M15" s="29" t="s">
        <v>35</v>
      </c>
      <c r="N15" s="26" t="s">
        <v>28</v>
      </c>
      <c r="O15" s="26" t="s">
        <v>34</v>
      </c>
      <c r="P15" s="26" t="s">
        <v>21</v>
      </c>
      <c r="Q15" s="26" t="s">
        <v>42</v>
      </c>
      <c r="R15" s="26" t="s">
        <v>24</v>
      </c>
      <c r="S15" s="26" t="s">
        <v>34</v>
      </c>
      <c r="T15" s="26" t="s">
        <v>21</v>
      </c>
      <c r="U15" s="29" t="s">
        <v>35</v>
      </c>
      <c r="V15" s="26" t="s">
        <v>41</v>
      </c>
      <c r="W15" s="26" t="s">
        <v>21</v>
      </c>
      <c r="X15" s="26" t="s">
        <v>41</v>
      </c>
      <c r="Y15" s="26" t="s">
        <v>28</v>
      </c>
      <c r="Z15" s="26" t="s">
        <v>34</v>
      </c>
      <c r="AA15" s="26" t="s">
        <v>21</v>
      </c>
      <c r="AB15" s="26" t="s">
        <v>36</v>
      </c>
      <c r="AC15" s="26" t="s">
        <v>21</v>
      </c>
      <c r="AD15" s="26" t="s">
        <v>21</v>
      </c>
      <c r="AE15" s="26" t="s">
        <v>41</v>
      </c>
      <c r="AF15" s="26" t="s">
        <v>28</v>
      </c>
      <c r="AG15" s="26" t="s">
        <v>34</v>
      </c>
      <c r="AH15" s="26" t="s">
        <v>21</v>
      </c>
      <c r="AI15" s="99">
        <f t="shared" si="23"/>
        <v>9</v>
      </c>
      <c r="AJ15" s="100">
        <f t="shared" si="12"/>
        <v>3</v>
      </c>
      <c r="AK15" s="101">
        <f t="shared" si="13"/>
        <v>6</v>
      </c>
      <c r="AL15" s="104" t="s">
        <v>48</v>
      </c>
      <c r="AM15" s="103"/>
      <c r="AN15" s="55">
        <f t="shared" si="14"/>
        <v>0</v>
      </c>
      <c r="AO15" s="55">
        <f t="shared" si="15"/>
        <v>9</v>
      </c>
      <c r="AP15" s="55">
        <f t="shared" si="16"/>
        <v>2</v>
      </c>
      <c r="AQ15" s="55">
        <f t="shared" si="17"/>
        <v>4</v>
      </c>
      <c r="AR15">
        <f t="shared" si="18"/>
        <v>3</v>
      </c>
      <c r="AS15" s="55">
        <f t="shared" si="24"/>
        <v>1</v>
      </c>
      <c r="AT15" s="55">
        <f t="shared" si="19"/>
        <v>1</v>
      </c>
      <c r="AU15" s="55">
        <f t="shared" si="20"/>
        <v>3</v>
      </c>
      <c r="AV15" s="55">
        <f t="shared" si="21"/>
        <v>2</v>
      </c>
      <c r="AW15" s="55">
        <f t="shared" si="22"/>
        <v>0</v>
      </c>
    </row>
    <row r="16" spans="1:49" ht="16" customHeight="1">
      <c r="A16" s="33" t="s">
        <v>46</v>
      </c>
      <c r="B16" s="34" t="s">
        <v>32</v>
      </c>
      <c r="C16" s="32" t="s">
        <v>52</v>
      </c>
      <c r="D16" s="26" t="s">
        <v>21</v>
      </c>
      <c r="E16" s="26" t="s">
        <v>41</v>
      </c>
      <c r="F16" s="35" t="s">
        <v>41</v>
      </c>
      <c r="G16" s="25" t="s">
        <v>28</v>
      </c>
      <c r="H16" s="25" t="s">
        <v>34</v>
      </c>
      <c r="I16" s="25" t="s">
        <v>21</v>
      </c>
      <c r="J16" s="35" t="s">
        <v>41</v>
      </c>
      <c r="K16" s="26" t="s">
        <v>35</v>
      </c>
      <c r="L16" s="26" t="s">
        <v>35</v>
      </c>
      <c r="M16" s="29" t="s">
        <v>21</v>
      </c>
      <c r="N16" s="26" t="s">
        <v>36</v>
      </c>
      <c r="O16" s="26" t="s">
        <v>40</v>
      </c>
      <c r="P16" s="29" t="s">
        <v>21</v>
      </c>
      <c r="Q16" s="26" t="s">
        <v>21</v>
      </c>
      <c r="R16" s="26" t="s">
        <v>36</v>
      </c>
      <c r="S16" s="26" t="s">
        <v>40</v>
      </c>
      <c r="T16" s="26" t="s">
        <v>41</v>
      </c>
      <c r="U16" s="26" t="s">
        <v>28</v>
      </c>
      <c r="V16" s="26" t="s">
        <v>34</v>
      </c>
      <c r="W16" s="26" t="s">
        <v>21</v>
      </c>
      <c r="X16" s="26" t="s">
        <v>40</v>
      </c>
      <c r="Y16" s="26" t="s">
        <v>40</v>
      </c>
      <c r="Z16" s="26" t="s">
        <v>21</v>
      </c>
      <c r="AA16" s="26" t="s">
        <v>41</v>
      </c>
      <c r="AB16" s="26" t="s">
        <v>42</v>
      </c>
      <c r="AC16" s="26" t="s">
        <v>24</v>
      </c>
      <c r="AD16" s="26" t="s">
        <v>34</v>
      </c>
      <c r="AE16" s="29" t="s">
        <v>21</v>
      </c>
      <c r="AF16" s="26" t="s">
        <v>21</v>
      </c>
      <c r="AG16" s="26" t="s">
        <v>40</v>
      </c>
      <c r="AH16" s="26" t="s">
        <v>24</v>
      </c>
      <c r="AI16" s="99">
        <f t="shared" si="23"/>
        <v>9</v>
      </c>
      <c r="AJ16" s="100">
        <f t="shared" si="12"/>
        <v>2</v>
      </c>
      <c r="AK16" s="101">
        <f t="shared" si="13"/>
        <v>4</v>
      </c>
      <c r="AL16" s="104" t="s">
        <v>51</v>
      </c>
      <c r="AM16" s="103"/>
      <c r="AN16" s="55">
        <f t="shared" si="14"/>
        <v>0</v>
      </c>
      <c r="AO16" s="55">
        <f t="shared" si="15"/>
        <v>9</v>
      </c>
      <c r="AP16" s="55">
        <f t="shared" si="16"/>
        <v>2</v>
      </c>
      <c r="AQ16" s="55">
        <f t="shared" si="17"/>
        <v>2</v>
      </c>
      <c r="AR16">
        <f t="shared" si="18"/>
        <v>2</v>
      </c>
      <c r="AS16" s="55">
        <f t="shared" si="24"/>
        <v>5</v>
      </c>
      <c r="AT16" s="55">
        <f t="shared" si="19"/>
        <v>1</v>
      </c>
      <c r="AU16" s="55">
        <f t="shared" si="20"/>
        <v>5</v>
      </c>
      <c r="AV16" s="55">
        <f t="shared" si="21"/>
        <v>2</v>
      </c>
      <c r="AW16" s="55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26" t="s">
        <v>28</v>
      </c>
      <c r="E17" s="26" t="s">
        <v>34</v>
      </c>
      <c r="F17" s="31" t="s">
        <v>21</v>
      </c>
      <c r="G17" s="25" t="s">
        <v>42</v>
      </c>
      <c r="H17" s="25" t="s">
        <v>40</v>
      </c>
      <c r="I17" s="25" t="s">
        <v>24</v>
      </c>
      <c r="J17" s="26" t="s">
        <v>34</v>
      </c>
      <c r="K17" s="26" t="s">
        <v>21</v>
      </c>
      <c r="L17" s="26" t="s">
        <v>40</v>
      </c>
      <c r="M17" s="26" t="s">
        <v>21</v>
      </c>
      <c r="N17" s="26" t="s">
        <v>40</v>
      </c>
      <c r="O17" s="26" t="s">
        <v>28</v>
      </c>
      <c r="P17" s="26" t="s">
        <v>34</v>
      </c>
      <c r="Q17" s="26" t="s">
        <v>21</v>
      </c>
      <c r="R17" s="26" t="s">
        <v>35</v>
      </c>
      <c r="S17" s="26" t="s">
        <v>42</v>
      </c>
      <c r="T17" s="26" t="s">
        <v>24</v>
      </c>
      <c r="U17" s="26" t="s">
        <v>34</v>
      </c>
      <c r="V17" s="29" t="s">
        <v>21</v>
      </c>
      <c r="W17" s="26" t="s">
        <v>36</v>
      </c>
      <c r="X17" s="26" t="s">
        <v>21</v>
      </c>
      <c r="Y17" s="26" t="s">
        <v>24</v>
      </c>
      <c r="Z17" s="26" t="s">
        <v>34</v>
      </c>
      <c r="AA17" s="26" t="s">
        <v>21</v>
      </c>
      <c r="AB17" s="26" t="s">
        <v>40</v>
      </c>
      <c r="AC17" s="26" t="s">
        <v>28</v>
      </c>
      <c r="AD17" s="26" t="s">
        <v>34</v>
      </c>
      <c r="AE17" s="26" t="s">
        <v>21</v>
      </c>
      <c r="AF17" s="26" t="s">
        <v>41</v>
      </c>
      <c r="AG17" s="26" t="s">
        <v>21</v>
      </c>
      <c r="AH17" s="26" t="s">
        <v>35</v>
      </c>
      <c r="AI17" s="99">
        <f t="shared" si="23"/>
        <v>9</v>
      </c>
      <c r="AJ17" s="100">
        <f t="shared" si="12"/>
        <v>2</v>
      </c>
      <c r="AK17" s="101">
        <f t="shared" si="13"/>
        <v>6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3</v>
      </c>
      <c r="AQ17" s="55">
        <f t="shared" si="17"/>
        <v>3</v>
      </c>
      <c r="AR17">
        <f t="shared" si="18"/>
        <v>2</v>
      </c>
      <c r="AS17" s="55">
        <f t="shared" si="24"/>
        <v>4</v>
      </c>
      <c r="AT17" s="55">
        <f t="shared" si="19"/>
        <v>2</v>
      </c>
      <c r="AU17" s="55">
        <f t="shared" si="20"/>
        <v>1</v>
      </c>
      <c r="AV17" s="55">
        <f t="shared" si="21"/>
        <v>1</v>
      </c>
      <c r="AW17" s="55">
        <f t="shared" si="22"/>
        <v>0</v>
      </c>
    </row>
    <row r="18" spans="1:49" ht="16" customHeight="1">
      <c r="A18" s="19" t="s">
        <v>46</v>
      </c>
      <c r="B18" s="34" t="s">
        <v>32</v>
      </c>
      <c r="C18" s="32" t="s">
        <v>54</v>
      </c>
      <c r="D18" s="26" t="s">
        <v>36</v>
      </c>
      <c r="E18" s="29" t="s">
        <v>21</v>
      </c>
      <c r="F18" s="25" t="s">
        <v>40</v>
      </c>
      <c r="G18" s="25" t="s">
        <v>40</v>
      </c>
      <c r="H18" s="25" t="s">
        <v>24</v>
      </c>
      <c r="I18" s="25" t="s">
        <v>34</v>
      </c>
      <c r="J18" s="26" t="s">
        <v>21</v>
      </c>
      <c r="K18" s="26" t="s">
        <v>21</v>
      </c>
      <c r="L18" s="26" t="s">
        <v>42</v>
      </c>
      <c r="M18" s="26" t="s">
        <v>24</v>
      </c>
      <c r="N18" s="26" t="s">
        <v>34</v>
      </c>
      <c r="O18" s="26" t="s">
        <v>21</v>
      </c>
      <c r="P18" s="26" t="s">
        <v>42</v>
      </c>
      <c r="Q18" s="26" t="s">
        <v>35</v>
      </c>
      <c r="R18" s="26" t="s">
        <v>21</v>
      </c>
      <c r="S18" s="26" t="s">
        <v>28</v>
      </c>
      <c r="T18" s="26" t="s">
        <v>34</v>
      </c>
      <c r="U18" s="26" t="s">
        <v>21</v>
      </c>
      <c r="V18" s="26" t="s">
        <v>36</v>
      </c>
      <c r="W18" s="26" t="s">
        <v>35</v>
      </c>
      <c r="X18" s="26" t="s">
        <v>28</v>
      </c>
      <c r="Y18" s="26" t="s">
        <v>34</v>
      </c>
      <c r="Z18" s="26" t="s">
        <v>21</v>
      </c>
      <c r="AA18" s="26" t="s">
        <v>24</v>
      </c>
      <c r="AB18" s="26" t="s">
        <v>34</v>
      </c>
      <c r="AC18" s="29" t="s">
        <v>21</v>
      </c>
      <c r="AD18" s="26" t="s">
        <v>42</v>
      </c>
      <c r="AE18" s="26" t="s">
        <v>21</v>
      </c>
      <c r="AF18" s="26" t="s">
        <v>40</v>
      </c>
      <c r="AG18" s="26" t="s">
        <v>41</v>
      </c>
      <c r="AH18" s="26" t="s">
        <v>36</v>
      </c>
      <c r="AI18" s="99">
        <f t="shared" si="23"/>
        <v>9</v>
      </c>
      <c r="AJ18" s="100">
        <f t="shared" si="12"/>
        <v>2</v>
      </c>
      <c r="AK18" s="101">
        <f t="shared" si="13"/>
        <v>5</v>
      </c>
      <c r="AL18" s="104" t="s">
        <v>48</v>
      </c>
      <c r="AM18" s="103"/>
      <c r="AN18" s="55">
        <f t="shared" si="14"/>
        <v>0</v>
      </c>
      <c r="AO18" s="55">
        <f t="shared" si="15"/>
        <v>9</v>
      </c>
      <c r="AP18" s="55">
        <f t="shared" si="16"/>
        <v>3</v>
      </c>
      <c r="AQ18" s="55">
        <f t="shared" si="17"/>
        <v>2</v>
      </c>
      <c r="AR18">
        <f t="shared" si="18"/>
        <v>2</v>
      </c>
      <c r="AS18" s="55">
        <f t="shared" si="24"/>
        <v>3</v>
      </c>
      <c r="AT18" s="55">
        <f t="shared" si="19"/>
        <v>3</v>
      </c>
      <c r="AU18" s="55">
        <f t="shared" si="20"/>
        <v>1</v>
      </c>
      <c r="AV18" s="55">
        <f t="shared" si="21"/>
        <v>3</v>
      </c>
      <c r="AW18" s="55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30" t="s">
        <v>34</v>
      </c>
      <c r="E19" s="30" t="s">
        <v>21</v>
      </c>
      <c r="F19" s="25" t="s">
        <v>42</v>
      </c>
      <c r="G19" s="31" t="s">
        <v>35</v>
      </c>
      <c r="H19" s="31" t="s">
        <v>35</v>
      </c>
      <c r="I19" s="25" t="s">
        <v>40</v>
      </c>
      <c r="J19" s="26" t="s">
        <v>42</v>
      </c>
      <c r="K19" s="26" t="s">
        <v>41</v>
      </c>
      <c r="L19" s="26" t="s">
        <v>28</v>
      </c>
      <c r="M19" s="26" t="s">
        <v>34</v>
      </c>
      <c r="N19" s="29" t="s">
        <v>21</v>
      </c>
      <c r="O19" s="29" t="s">
        <v>21</v>
      </c>
      <c r="P19" s="26" t="s">
        <v>28</v>
      </c>
      <c r="Q19" s="26" t="s">
        <v>34</v>
      </c>
      <c r="R19" s="26" t="s">
        <v>21</v>
      </c>
      <c r="S19" s="26" t="s">
        <v>21</v>
      </c>
      <c r="T19" s="26" t="s">
        <v>40</v>
      </c>
      <c r="U19" s="26" t="s">
        <v>41</v>
      </c>
      <c r="V19" s="26" t="s">
        <v>24</v>
      </c>
      <c r="W19" s="26" t="s">
        <v>34</v>
      </c>
      <c r="X19" s="26" t="s">
        <v>21</v>
      </c>
      <c r="Y19" s="26" t="s">
        <v>42</v>
      </c>
      <c r="Z19" s="26" t="s">
        <v>42</v>
      </c>
      <c r="AA19" s="26" t="s">
        <v>40</v>
      </c>
      <c r="AB19" s="29" t="s">
        <v>21</v>
      </c>
      <c r="AC19" s="29" t="s">
        <v>21</v>
      </c>
      <c r="AD19" s="26" t="s">
        <v>28</v>
      </c>
      <c r="AE19" s="26" t="s">
        <v>34</v>
      </c>
      <c r="AF19" s="26" t="s">
        <v>21</v>
      </c>
      <c r="AG19" s="26" t="s">
        <v>24</v>
      </c>
      <c r="AH19" s="26" t="s">
        <v>34</v>
      </c>
      <c r="AI19" s="99">
        <f t="shared" si="23"/>
        <v>9</v>
      </c>
      <c r="AJ19" s="100">
        <f t="shared" si="12"/>
        <v>2</v>
      </c>
      <c r="AK19" s="101">
        <f t="shared" si="13"/>
        <v>5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2</v>
      </c>
      <c r="AQ19" s="55">
        <f t="shared" si="17"/>
        <v>3</v>
      </c>
      <c r="AR19">
        <f t="shared" si="18"/>
        <v>2</v>
      </c>
      <c r="AS19" s="55">
        <f t="shared" si="24"/>
        <v>3</v>
      </c>
      <c r="AT19" s="55">
        <f t="shared" si="19"/>
        <v>4</v>
      </c>
      <c r="AU19" s="55">
        <f t="shared" si="20"/>
        <v>2</v>
      </c>
      <c r="AV19" s="55">
        <f t="shared" si="21"/>
        <v>0</v>
      </c>
      <c r="AW19" s="55">
        <f t="shared" si="22"/>
        <v>0</v>
      </c>
    </row>
    <row r="20" spans="1:49" ht="16" customHeight="1">
      <c r="A20" s="36" t="s">
        <v>46</v>
      </c>
      <c r="B20" s="37" t="s">
        <v>32</v>
      </c>
      <c r="C20" s="39" t="s">
        <v>196</v>
      </c>
      <c r="D20" s="30" t="s">
        <v>21</v>
      </c>
      <c r="E20" s="29" t="s">
        <v>21</v>
      </c>
      <c r="F20" s="31" t="s">
        <v>35</v>
      </c>
      <c r="G20" s="31" t="s">
        <v>35</v>
      </c>
      <c r="H20" s="31" t="s">
        <v>35</v>
      </c>
      <c r="I20" s="31" t="s">
        <v>35</v>
      </c>
      <c r="J20" s="26" t="s">
        <v>28</v>
      </c>
      <c r="K20" s="26" t="s">
        <v>34</v>
      </c>
      <c r="L20" s="26" t="s">
        <v>21</v>
      </c>
      <c r="M20" s="26" t="s">
        <v>28</v>
      </c>
      <c r="N20" s="26" t="s">
        <v>34</v>
      </c>
      <c r="O20" s="26" t="s">
        <v>21</v>
      </c>
      <c r="P20" s="26" t="s">
        <v>41</v>
      </c>
      <c r="Q20" s="26" t="s">
        <v>41</v>
      </c>
      <c r="R20" s="26" t="s">
        <v>21</v>
      </c>
      <c r="S20" s="26" t="s">
        <v>36</v>
      </c>
      <c r="T20" s="26" t="s">
        <v>21</v>
      </c>
      <c r="U20" s="26" t="s">
        <v>42</v>
      </c>
      <c r="V20" s="26" t="s">
        <v>40</v>
      </c>
      <c r="W20" s="26" t="s">
        <v>24</v>
      </c>
      <c r="X20" s="26" t="s">
        <v>34</v>
      </c>
      <c r="Y20" s="26" t="s">
        <v>21</v>
      </c>
      <c r="Z20" s="26" t="s">
        <v>40</v>
      </c>
      <c r="AA20" s="26" t="s">
        <v>36</v>
      </c>
      <c r="AB20" s="29" t="s">
        <v>21</v>
      </c>
      <c r="AC20" s="26" t="s">
        <v>40</v>
      </c>
      <c r="AD20" s="26" t="s">
        <v>24</v>
      </c>
      <c r="AE20" s="26" t="s">
        <v>34</v>
      </c>
      <c r="AF20" s="26" t="s">
        <v>21</v>
      </c>
      <c r="AG20" s="26" t="s">
        <v>36</v>
      </c>
      <c r="AH20" s="26" t="s">
        <v>28</v>
      </c>
      <c r="AI20" s="99">
        <f t="shared" si="23"/>
        <v>9</v>
      </c>
      <c r="AJ20" s="100">
        <f t="shared" si="12"/>
        <v>4</v>
      </c>
      <c r="AK20" s="101">
        <f t="shared" si="13"/>
        <v>5</v>
      </c>
      <c r="AL20" s="104" t="s">
        <v>48</v>
      </c>
      <c r="AN20" s="55">
        <f t="shared" si="14"/>
        <v>0</v>
      </c>
      <c r="AO20" s="55">
        <f t="shared" si="15"/>
        <v>9</v>
      </c>
      <c r="AP20" s="55">
        <f t="shared" si="16"/>
        <v>2</v>
      </c>
      <c r="AQ20" s="55">
        <f t="shared" si="17"/>
        <v>3</v>
      </c>
      <c r="AR20">
        <f t="shared" si="18"/>
        <v>4</v>
      </c>
      <c r="AS20" s="55">
        <f t="shared" si="24"/>
        <v>3</v>
      </c>
      <c r="AT20" s="55">
        <f t="shared" si="19"/>
        <v>1</v>
      </c>
      <c r="AU20" s="55">
        <f t="shared" si="20"/>
        <v>2</v>
      </c>
      <c r="AV20" s="55">
        <f t="shared" si="21"/>
        <v>3</v>
      </c>
      <c r="AW20" s="55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30" t="s">
        <v>21</v>
      </c>
      <c r="E21" s="26" t="s">
        <v>36</v>
      </c>
      <c r="F21" s="25" t="s">
        <v>28</v>
      </c>
      <c r="G21" s="25" t="s">
        <v>34</v>
      </c>
      <c r="H21" s="25" t="s">
        <v>21</v>
      </c>
      <c r="I21" s="25" t="s">
        <v>36</v>
      </c>
      <c r="J21" s="26" t="s">
        <v>40</v>
      </c>
      <c r="K21" s="26" t="s">
        <v>24</v>
      </c>
      <c r="L21" s="26" t="s">
        <v>34</v>
      </c>
      <c r="M21" s="26" t="s">
        <v>21</v>
      </c>
      <c r="N21" s="26" t="s">
        <v>42</v>
      </c>
      <c r="O21" s="26" t="s">
        <v>24</v>
      </c>
      <c r="P21" s="26" t="s">
        <v>34</v>
      </c>
      <c r="Q21" s="26" t="s">
        <v>21</v>
      </c>
      <c r="R21" s="26" t="s">
        <v>40</v>
      </c>
      <c r="S21" s="26" t="s">
        <v>41</v>
      </c>
      <c r="T21" s="26" t="s">
        <v>21</v>
      </c>
      <c r="U21" s="26" t="s">
        <v>36</v>
      </c>
      <c r="V21" s="26" t="s">
        <v>28</v>
      </c>
      <c r="W21" s="26" t="s">
        <v>34</v>
      </c>
      <c r="X21" s="26" t="s">
        <v>21</v>
      </c>
      <c r="Y21" s="26" t="s">
        <v>41</v>
      </c>
      <c r="Z21" s="26" t="s">
        <v>36</v>
      </c>
      <c r="AA21" s="26" t="s">
        <v>28</v>
      </c>
      <c r="AB21" s="26" t="s">
        <v>34</v>
      </c>
      <c r="AC21" s="26" t="s">
        <v>21</v>
      </c>
      <c r="AD21" s="26" t="s">
        <v>40</v>
      </c>
      <c r="AE21" s="26" t="s">
        <v>24</v>
      </c>
      <c r="AF21" s="26" t="s">
        <v>34</v>
      </c>
      <c r="AG21" s="26" t="s">
        <v>21</v>
      </c>
      <c r="AH21" s="26" t="s">
        <v>21</v>
      </c>
      <c r="AI21" s="99">
        <f t="shared" si="23"/>
        <v>9</v>
      </c>
      <c r="AJ21" s="100">
        <f t="shared" si="12"/>
        <v>0</v>
      </c>
      <c r="AK21" s="101">
        <f t="shared" si="13"/>
        <v>6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3</v>
      </c>
      <c r="AR21">
        <f t="shared" si="18"/>
        <v>0</v>
      </c>
      <c r="AS21" s="55">
        <f t="shared" si="24"/>
        <v>3</v>
      </c>
      <c r="AT21" s="55">
        <f t="shared" si="19"/>
        <v>1</v>
      </c>
      <c r="AU21" s="55">
        <f t="shared" si="20"/>
        <v>2</v>
      </c>
      <c r="AV21" s="55">
        <f t="shared" si="21"/>
        <v>4</v>
      </c>
      <c r="AW21" s="55">
        <f t="shared" si="22"/>
        <v>0</v>
      </c>
    </row>
    <row r="22" spans="1:49" ht="16" customHeight="1">
      <c r="A22" s="36" t="s">
        <v>46</v>
      </c>
      <c r="B22" s="37" t="s">
        <v>32</v>
      </c>
      <c r="C22" s="39" t="s">
        <v>222</v>
      </c>
      <c r="D22" s="26" t="s">
        <v>21</v>
      </c>
      <c r="E22" s="26" t="s">
        <v>40</v>
      </c>
      <c r="F22" s="25" t="s">
        <v>41</v>
      </c>
      <c r="G22" s="25" t="s">
        <v>24</v>
      </c>
      <c r="H22" s="25" t="s">
        <v>34</v>
      </c>
      <c r="I22" s="25" t="s">
        <v>21</v>
      </c>
      <c r="J22" s="26" t="s">
        <v>41</v>
      </c>
      <c r="K22" s="26" t="s">
        <v>42</v>
      </c>
      <c r="L22" s="26" t="s">
        <v>41</v>
      </c>
      <c r="M22" s="26" t="s">
        <v>41</v>
      </c>
      <c r="N22" s="29" t="s">
        <v>21</v>
      </c>
      <c r="O22" s="29" t="s">
        <v>21</v>
      </c>
      <c r="P22" s="26" t="s">
        <v>40</v>
      </c>
      <c r="Q22" s="26" t="s">
        <v>24</v>
      </c>
      <c r="R22" s="26" t="s">
        <v>34</v>
      </c>
      <c r="S22" s="26" t="s">
        <v>21</v>
      </c>
      <c r="T22" s="26" t="s">
        <v>36</v>
      </c>
      <c r="U22" s="26" t="s">
        <v>24</v>
      </c>
      <c r="V22" s="26" t="s">
        <v>34</v>
      </c>
      <c r="W22" s="26" t="s">
        <v>21</v>
      </c>
      <c r="X22" s="26" t="s">
        <v>36</v>
      </c>
      <c r="Y22" s="26" t="s">
        <v>36</v>
      </c>
      <c r="Z22" s="26" t="s">
        <v>21</v>
      </c>
      <c r="AA22" s="26" t="s">
        <v>42</v>
      </c>
      <c r="AB22" s="26" t="s">
        <v>24</v>
      </c>
      <c r="AC22" s="26" t="s">
        <v>34</v>
      </c>
      <c r="AD22" s="26" t="s">
        <v>21</v>
      </c>
      <c r="AE22" s="26" t="s">
        <v>36</v>
      </c>
      <c r="AF22" s="26" t="s">
        <v>36</v>
      </c>
      <c r="AG22" s="26" t="s">
        <v>42</v>
      </c>
      <c r="AH22" s="26" t="s">
        <v>21</v>
      </c>
      <c r="AI22" s="99">
        <f t="shared" si="23"/>
        <v>9</v>
      </c>
      <c r="AJ22" s="100">
        <f t="shared" si="12"/>
        <v>0</v>
      </c>
      <c r="AK22" s="101">
        <f t="shared" si="13"/>
        <v>4</v>
      </c>
      <c r="AL22" s="104" t="s">
        <v>223</v>
      </c>
      <c r="AM22" s="98"/>
      <c r="AN22" s="55">
        <f t="shared" si="14"/>
        <v>0</v>
      </c>
      <c r="AO22" s="55">
        <f t="shared" si="15"/>
        <v>9</v>
      </c>
      <c r="AP22" s="55">
        <f t="shared" si="16"/>
        <v>4</v>
      </c>
      <c r="AQ22" s="55">
        <f t="shared" si="17"/>
        <v>0</v>
      </c>
      <c r="AR22">
        <f t="shared" si="18"/>
        <v>0</v>
      </c>
      <c r="AS22" s="55">
        <f t="shared" si="24"/>
        <v>2</v>
      </c>
      <c r="AT22" s="55">
        <f t="shared" si="19"/>
        <v>3</v>
      </c>
      <c r="AU22" s="55">
        <f t="shared" si="20"/>
        <v>4</v>
      </c>
      <c r="AV22" s="55">
        <f t="shared" si="21"/>
        <v>5</v>
      </c>
      <c r="AW22" s="55">
        <f t="shared" si="22"/>
        <v>0</v>
      </c>
    </row>
    <row r="23" spans="1:49" ht="16" customHeight="1">
      <c r="A23" s="36" t="s">
        <v>46</v>
      </c>
      <c r="B23" s="40" t="s">
        <v>44</v>
      </c>
      <c r="C23" s="39" t="s">
        <v>236</v>
      </c>
      <c r="D23" s="26" t="s">
        <v>21</v>
      </c>
      <c r="E23" s="41" t="s">
        <v>36</v>
      </c>
      <c r="F23" s="25" t="s">
        <v>21</v>
      </c>
      <c r="G23" s="28" t="s">
        <v>42</v>
      </c>
      <c r="H23" s="25" t="s">
        <v>42</v>
      </c>
      <c r="I23" s="28" t="s">
        <v>42</v>
      </c>
      <c r="J23" s="26" t="s">
        <v>21</v>
      </c>
      <c r="K23" s="62" t="s">
        <v>41</v>
      </c>
      <c r="L23" s="28" t="s">
        <v>42</v>
      </c>
      <c r="M23" s="26" t="s">
        <v>36</v>
      </c>
      <c r="N23" s="28" t="s">
        <v>42</v>
      </c>
      <c r="O23" s="26" t="s">
        <v>21</v>
      </c>
      <c r="P23" s="28" t="s">
        <v>42</v>
      </c>
      <c r="Q23" s="28" t="s">
        <v>36</v>
      </c>
      <c r="R23" s="28" t="s">
        <v>36</v>
      </c>
      <c r="S23" s="29" t="s">
        <v>21</v>
      </c>
      <c r="T23" s="26" t="s">
        <v>40</v>
      </c>
      <c r="U23" s="26" t="s">
        <v>36</v>
      </c>
      <c r="V23" s="26" t="s">
        <v>42</v>
      </c>
      <c r="W23" s="26" t="s">
        <v>21</v>
      </c>
      <c r="X23" s="62" t="s">
        <v>40</v>
      </c>
      <c r="Y23" s="28" t="s">
        <v>42</v>
      </c>
      <c r="Z23" s="26" t="s">
        <v>41</v>
      </c>
      <c r="AA23" s="29" t="s">
        <v>21</v>
      </c>
      <c r="AB23" s="28" t="s">
        <v>36</v>
      </c>
      <c r="AC23" s="26" t="s">
        <v>21</v>
      </c>
      <c r="AD23" s="28" t="s">
        <v>36</v>
      </c>
      <c r="AE23" s="62" t="s">
        <v>41</v>
      </c>
      <c r="AF23" s="28" t="s">
        <v>42</v>
      </c>
      <c r="AG23" s="26" t="s">
        <v>21</v>
      </c>
      <c r="AH23" s="26" t="s">
        <v>40</v>
      </c>
      <c r="AI23" s="99">
        <f t="shared" si="23"/>
        <v>9</v>
      </c>
      <c r="AJ23" s="100"/>
      <c r="AK23" s="101"/>
      <c r="AL23" s="104" t="s">
        <v>223</v>
      </c>
      <c r="AM23" s="98"/>
      <c r="AN23" s="55">
        <f t="shared" si="14"/>
        <v>0</v>
      </c>
      <c r="AO23" s="55">
        <f t="shared" si="15"/>
        <v>9</v>
      </c>
      <c r="AP23" s="55">
        <f t="shared" si="16"/>
        <v>0</v>
      </c>
      <c r="AQ23" s="55">
        <f t="shared" si="17"/>
        <v>0</v>
      </c>
      <c r="AR23">
        <f t="shared" si="18"/>
        <v>0</v>
      </c>
      <c r="AS23" s="55">
        <f t="shared" si="24"/>
        <v>3</v>
      </c>
      <c r="AT23" s="55">
        <f t="shared" si="19"/>
        <v>9</v>
      </c>
      <c r="AU23" s="55">
        <f t="shared" si="20"/>
        <v>3</v>
      </c>
      <c r="AV23" s="55">
        <f t="shared" si="21"/>
        <v>7</v>
      </c>
      <c r="AW23" s="55">
        <f t="shared" si="22"/>
        <v>0</v>
      </c>
    </row>
    <row r="24" spans="1:49" ht="16" customHeight="1">
      <c r="A24" s="36"/>
      <c r="B24" s="37"/>
      <c r="C24" s="39"/>
      <c r="D24" s="26"/>
      <c r="E24" s="26"/>
      <c r="F24" s="25"/>
      <c r="G24" s="25"/>
      <c r="H24" s="25"/>
      <c r="I24" s="25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 t="s">
        <v>31</v>
      </c>
      <c r="B25" s="37" t="s">
        <v>210</v>
      </c>
      <c r="C25" s="39" t="s">
        <v>78</v>
      </c>
      <c r="D25" s="26"/>
      <c r="E25" s="26"/>
      <c r="F25" s="25"/>
      <c r="G25" s="25"/>
      <c r="H25" s="25"/>
      <c r="I25" s="25"/>
      <c r="J25" s="26" t="s">
        <v>24</v>
      </c>
      <c r="K25" s="26" t="s">
        <v>34</v>
      </c>
      <c r="L25" s="26"/>
      <c r="M25" s="26"/>
      <c r="N25" s="26"/>
      <c r="O25" s="26"/>
      <c r="P25" s="26" t="s">
        <v>24</v>
      </c>
      <c r="Q25" s="26" t="s">
        <v>34</v>
      </c>
      <c r="R25" s="26"/>
      <c r="S25" s="26"/>
      <c r="T25" s="26"/>
      <c r="U25" s="26"/>
      <c r="V25" s="26"/>
      <c r="W25" s="26"/>
      <c r="X25" s="26"/>
      <c r="Y25" s="26"/>
      <c r="Z25" s="26" t="s">
        <v>24</v>
      </c>
      <c r="AA25" s="26" t="s">
        <v>34</v>
      </c>
      <c r="AB25" s="26"/>
      <c r="AC25" s="26"/>
      <c r="AD25" s="26"/>
      <c r="AE25" s="26"/>
      <c r="AF25" s="26"/>
      <c r="AG25" s="26"/>
      <c r="AH25" s="26"/>
      <c r="AI25" s="99">
        <f>SUM(AO25)</f>
        <v>0</v>
      </c>
      <c r="AJ25" s="100">
        <f t="shared" ref="AJ25:AJ27" si="25">COUNTIF(D25:AH25,"有")</f>
        <v>0</v>
      </c>
      <c r="AK25" s="101">
        <f>SUM(AP25:AQ25)</f>
        <v>3</v>
      </c>
      <c r="AL25" s="104" t="s">
        <v>38</v>
      </c>
      <c r="AM25" s="98"/>
      <c r="AN25" s="55"/>
      <c r="AO25" s="55">
        <f t="shared" ref="AO25:AO31" si="26">COUNTIF(D25:AH25,"ヤ")</f>
        <v>0</v>
      </c>
      <c r="AP25" s="55">
        <f t="shared" ref="AP25:AP31" si="27">COUNTIF(D25:AH25,"2－")</f>
        <v>3</v>
      </c>
      <c r="AQ25" s="55">
        <f t="shared" ref="AQ25:AQ31" si="28">COUNTIF(D25:AH25,"3－")</f>
        <v>0</v>
      </c>
      <c r="AR25">
        <f t="shared" ref="AR25:AR31" si="29">COUNTIF(E25:AI25,"有")</f>
        <v>0</v>
      </c>
      <c r="AS25" s="55">
        <f>COUNTIF(D25:AL25,"2早")</f>
        <v>0</v>
      </c>
      <c r="AT25" s="55">
        <f>COUNTIF(B25:AL25,"2オ")</f>
        <v>0</v>
      </c>
      <c r="AU25" s="55">
        <f>COUNTIF(D25:AM25,"3早")</f>
        <v>0</v>
      </c>
      <c r="AV25" s="55">
        <f>COUNTIF(D25:AN25,"3オ")</f>
        <v>0</v>
      </c>
      <c r="AW25" s="55">
        <f>COUNTIF(F25:AP25,"10:00")</f>
        <v>0</v>
      </c>
    </row>
    <row r="26" spans="1:49" ht="16" customHeight="1">
      <c r="A26" s="36"/>
      <c r="B26" s="37"/>
      <c r="C26" s="39"/>
      <c r="D26" s="42"/>
      <c r="E26" s="42"/>
      <c r="F26" s="43"/>
      <c r="G26" s="43"/>
      <c r="H26" s="43"/>
      <c r="I26" s="43"/>
      <c r="J26" s="42"/>
      <c r="K26" s="42"/>
      <c r="L26" s="42"/>
      <c r="M26" s="26"/>
      <c r="N26" s="26"/>
      <c r="O26" s="26"/>
      <c r="P26" s="26"/>
      <c r="Q26" s="26"/>
      <c r="R26" s="26"/>
      <c r="S26" s="2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99">
        <f>SUM(AO26)</f>
        <v>0</v>
      </c>
      <c r="AJ26" s="100">
        <f t="shared" si="25"/>
        <v>0</v>
      </c>
      <c r="AK26" s="101">
        <f>SUM(AP26:AQ26)</f>
        <v>0</v>
      </c>
      <c r="AL26" s="104"/>
      <c r="AM26" s="98"/>
      <c r="AN26" s="55">
        <f>COUNTIF(D26:AH26,"日")</f>
        <v>0</v>
      </c>
      <c r="AO26" s="55">
        <f t="shared" si="26"/>
        <v>0</v>
      </c>
      <c r="AP26" s="55">
        <f t="shared" si="27"/>
        <v>0</v>
      </c>
      <c r="AQ26" s="55">
        <f t="shared" si="28"/>
        <v>0</v>
      </c>
      <c r="AR26">
        <f t="shared" si="29"/>
        <v>0</v>
      </c>
      <c r="AS26" s="55">
        <f>COUNTIF(D26:AL26,"2早")</f>
        <v>0</v>
      </c>
      <c r="AT26" s="55">
        <f>COUNTIF(B26:AL26,"2オ")</f>
        <v>0</v>
      </c>
      <c r="AU26" s="55">
        <f>COUNTIF(D26:AM26,"3早")</f>
        <v>0</v>
      </c>
      <c r="AV26" s="55">
        <f>COUNTIF(D26:AN26,"3オ")</f>
        <v>0</v>
      </c>
      <c r="AW26" s="55">
        <f>COUNTIF(F26:AP26,"10:00")</f>
        <v>0</v>
      </c>
    </row>
    <row r="27" spans="1:49" ht="16" customHeight="1">
      <c r="A27" s="19"/>
      <c r="B27" s="20"/>
      <c r="C27" s="21"/>
      <c r="D27" s="44"/>
      <c r="E27" s="42"/>
      <c r="F27" s="43"/>
      <c r="G27" s="43"/>
      <c r="H27" s="43"/>
      <c r="I27" s="43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99">
        <f>SUM(AO29)</f>
        <v>0</v>
      </c>
      <c r="AJ27" s="100">
        <f t="shared" si="25"/>
        <v>0</v>
      </c>
      <c r="AK27" s="101">
        <f>SUM(AP29:AQ29)</f>
        <v>0</v>
      </c>
      <c r="AL27" s="105"/>
      <c r="AM27" s="98"/>
      <c r="AN27" s="55"/>
      <c r="AO27" s="55">
        <f t="shared" si="26"/>
        <v>0</v>
      </c>
      <c r="AP27" s="55">
        <f t="shared" si="27"/>
        <v>0</v>
      </c>
      <c r="AQ27" s="55">
        <f t="shared" si="28"/>
        <v>0</v>
      </c>
      <c r="AR27">
        <f t="shared" si="29"/>
        <v>0</v>
      </c>
    </row>
    <row r="28" spans="1:49" ht="16" customHeight="1">
      <c r="A28" s="1258" t="s">
        <v>62</v>
      </c>
      <c r="B28" s="1258"/>
      <c r="C28" s="1258"/>
      <c r="D28" s="45"/>
      <c r="E28" s="46"/>
      <c r="F28" s="47"/>
      <c r="G28" s="48"/>
      <c r="H28" s="46"/>
      <c r="I28" s="63"/>
      <c r="J28" s="64"/>
      <c r="K28" s="65"/>
      <c r="L28" s="66"/>
      <c r="M28" s="46"/>
      <c r="N28" s="46"/>
      <c r="O28" s="67"/>
      <c r="P28" s="67"/>
      <c r="Q28" s="79"/>
      <c r="R28" s="80"/>
      <c r="S28" s="46"/>
      <c r="T28" s="46"/>
      <c r="U28" s="46"/>
      <c r="V28" s="46"/>
      <c r="W28" s="46"/>
      <c r="X28" s="81"/>
      <c r="Y28" s="46"/>
      <c r="Z28" s="46"/>
      <c r="AA28" s="46"/>
      <c r="AB28" s="67"/>
      <c r="AC28" s="46"/>
      <c r="AD28" s="67"/>
      <c r="AE28" s="89"/>
      <c r="AF28" s="46"/>
      <c r="AG28" s="106"/>
      <c r="AH28" s="107"/>
      <c r="AI28" s="108"/>
      <c r="AJ28" s="109"/>
      <c r="AK28" s="110"/>
      <c r="AL28" s="111"/>
      <c r="AM28" s="98"/>
      <c r="AN28" s="55">
        <f>COUNTIF(D27:AH27,"日")</f>
        <v>0</v>
      </c>
      <c r="AO28" s="55">
        <f t="shared" si="26"/>
        <v>0</v>
      </c>
      <c r="AP28" s="55">
        <f t="shared" si="27"/>
        <v>0</v>
      </c>
      <c r="AQ28" s="55">
        <f t="shared" si="28"/>
        <v>0</v>
      </c>
      <c r="AR28">
        <f t="shared" si="29"/>
        <v>0</v>
      </c>
    </row>
    <row r="29" spans="1:49" ht="14">
      <c r="A29" s="1259" t="s">
        <v>63</v>
      </c>
      <c r="B29" s="1259"/>
      <c r="C29" s="49"/>
      <c r="D29" s="1292"/>
      <c r="E29" s="1290"/>
      <c r="F29" s="1290"/>
      <c r="G29" s="1311"/>
      <c r="H29" s="1344"/>
      <c r="I29" s="1290"/>
      <c r="J29" s="1290"/>
      <c r="K29" s="1290"/>
      <c r="L29" s="1290"/>
      <c r="M29" s="1290"/>
      <c r="N29" s="1311"/>
      <c r="O29" s="1290"/>
      <c r="P29" s="1290" t="s">
        <v>65</v>
      </c>
      <c r="Q29" s="1311"/>
      <c r="R29" s="1369" t="s">
        <v>241</v>
      </c>
      <c r="S29" s="1290"/>
      <c r="T29" s="1290"/>
      <c r="U29" s="1290" t="s">
        <v>242</v>
      </c>
      <c r="V29" s="1290"/>
      <c r="W29" s="1290"/>
      <c r="X29" s="1290" t="s">
        <v>66</v>
      </c>
      <c r="Y29" s="1290"/>
      <c r="Z29" s="1290" t="s">
        <v>67</v>
      </c>
      <c r="AA29" s="1290"/>
      <c r="AB29" s="1290"/>
      <c r="AC29" s="1349"/>
      <c r="AD29" s="1290"/>
      <c r="AE29" s="1290"/>
      <c r="AF29" s="1311"/>
      <c r="AG29" s="1312"/>
      <c r="AH29" s="1286"/>
      <c r="AI29" s="1368" t="s">
        <v>245</v>
      </c>
      <c r="AJ29" s="1334"/>
      <c r="AK29" s="1334"/>
      <c r="AL29" s="1335"/>
      <c r="AO29" s="55">
        <f t="shared" si="26"/>
        <v>0</v>
      </c>
      <c r="AP29" s="55">
        <f t="shared" si="27"/>
        <v>0</v>
      </c>
      <c r="AQ29" s="55">
        <f t="shared" si="28"/>
        <v>0</v>
      </c>
      <c r="AR29">
        <f t="shared" si="29"/>
        <v>0</v>
      </c>
    </row>
    <row r="30" spans="1:49" ht="14">
      <c r="A30" s="1259"/>
      <c r="B30" s="1259"/>
      <c r="C30" s="49"/>
      <c r="D30" s="1292"/>
      <c r="E30" s="1290"/>
      <c r="F30" s="1290"/>
      <c r="G30" s="1311"/>
      <c r="H30" s="1290"/>
      <c r="I30" s="1290"/>
      <c r="J30" s="1290"/>
      <c r="K30" s="1290"/>
      <c r="L30" s="1290"/>
      <c r="M30" s="1290"/>
      <c r="N30" s="1311"/>
      <c r="O30" s="1290"/>
      <c r="P30" s="1290"/>
      <c r="Q30" s="1311"/>
      <c r="R30" s="1369"/>
      <c r="S30" s="1290"/>
      <c r="T30" s="1290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287"/>
      <c r="AI30" s="1336"/>
      <c r="AJ30" s="1337"/>
      <c r="AK30" s="1337"/>
      <c r="AL30" s="1338"/>
      <c r="AO30" s="55">
        <f t="shared" si="26"/>
        <v>0</v>
      </c>
      <c r="AP30" s="55">
        <f t="shared" si="27"/>
        <v>0</v>
      </c>
      <c r="AQ30" s="55">
        <f t="shared" si="28"/>
        <v>0</v>
      </c>
      <c r="AR30">
        <f t="shared" si="29"/>
        <v>0</v>
      </c>
    </row>
    <row r="31" spans="1:49" ht="14">
      <c r="A31" s="1259"/>
      <c r="B31" s="1259"/>
      <c r="C31" s="21"/>
      <c r="D31" s="1292"/>
      <c r="E31" s="1290"/>
      <c r="F31" s="1290"/>
      <c r="G31" s="1311"/>
      <c r="H31" s="1290"/>
      <c r="I31" s="1290"/>
      <c r="J31" s="1290"/>
      <c r="K31" s="1290"/>
      <c r="L31" s="1290"/>
      <c r="M31" s="1290"/>
      <c r="N31" s="1311"/>
      <c r="O31" s="1290"/>
      <c r="P31" s="1290"/>
      <c r="Q31" s="1311"/>
      <c r="R31" s="1369"/>
      <c r="S31" s="1290"/>
      <c r="T31" s="1290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287"/>
      <c r="AI31" s="1336"/>
      <c r="AJ31" s="1337"/>
      <c r="AK31" s="1337"/>
      <c r="AL31" s="1338"/>
      <c r="AO31" s="55">
        <f t="shared" si="26"/>
        <v>0</v>
      </c>
      <c r="AP31" s="55">
        <f t="shared" si="27"/>
        <v>0</v>
      </c>
      <c r="AQ31" s="55">
        <f t="shared" si="28"/>
        <v>0</v>
      </c>
      <c r="AR31">
        <f t="shared" si="29"/>
        <v>0</v>
      </c>
    </row>
    <row r="32" spans="1:49" ht="14">
      <c r="A32" s="1259"/>
      <c r="B32" s="1259"/>
      <c r="C32" s="50"/>
      <c r="D32" s="1292"/>
      <c r="E32" s="1290"/>
      <c r="F32" s="1290"/>
      <c r="G32" s="1311"/>
      <c r="H32" s="1290"/>
      <c r="I32" s="1290"/>
      <c r="J32" s="1290"/>
      <c r="K32" s="1290"/>
      <c r="L32" s="1290"/>
      <c r="M32" s="1290"/>
      <c r="N32" s="1311"/>
      <c r="O32" s="1290"/>
      <c r="P32" s="1290"/>
      <c r="Q32" s="1311"/>
      <c r="R32" s="1369"/>
      <c r="S32" s="1290"/>
      <c r="T32" s="1290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287"/>
      <c r="AI32" s="1336"/>
      <c r="AJ32" s="1337"/>
      <c r="AK32" s="1337"/>
      <c r="AL32" s="1338"/>
    </row>
    <row r="33" spans="1:49" ht="14">
      <c r="A33" s="1259"/>
      <c r="B33" s="1259"/>
      <c r="C33" s="51"/>
      <c r="D33" s="1292"/>
      <c r="E33" s="1290"/>
      <c r="F33" s="1290"/>
      <c r="G33" s="1311"/>
      <c r="H33" s="1290"/>
      <c r="I33" s="1290"/>
      <c r="J33" s="1290"/>
      <c r="K33" s="1290"/>
      <c r="L33" s="1290"/>
      <c r="M33" s="1290"/>
      <c r="N33" s="1311"/>
      <c r="O33" s="1290"/>
      <c r="P33" s="1290"/>
      <c r="Q33" s="1311"/>
      <c r="R33" s="1369"/>
      <c r="S33" s="1290"/>
      <c r="T33" s="1290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3"/>
      <c r="AH33" s="1287"/>
      <c r="AI33" s="1336"/>
      <c r="AJ33" s="1337"/>
      <c r="AK33" s="1337"/>
      <c r="AL33" s="1338"/>
    </row>
    <row r="34" spans="1:49" ht="14">
      <c r="A34" s="1259"/>
      <c r="B34" s="1259"/>
      <c r="C34" s="52"/>
      <c r="D34" s="1292"/>
      <c r="E34" s="1290"/>
      <c r="F34" s="1290"/>
      <c r="G34" s="1311"/>
      <c r="H34" s="1290"/>
      <c r="I34" s="1290"/>
      <c r="J34" s="1290"/>
      <c r="K34" s="1290"/>
      <c r="L34" s="1290"/>
      <c r="M34" s="1290"/>
      <c r="N34" s="1311"/>
      <c r="O34" s="1290"/>
      <c r="P34" s="1290"/>
      <c r="Q34" s="1311"/>
      <c r="R34" s="1369"/>
      <c r="S34" s="1290"/>
      <c r="T34" s="1290"/>
      <c r="U34" s="1290"/>
      <c r="V34" s="1290"/>
      <c r="W34" s="1290"/>
      <c r="X34" s="1290"/>
      <c r="Y34" s="1290"/>
      <c r="Z34" s="1290"/>
      <c r="AA34" s="1290"/>
      <c r="AB34" s="1290"/>
      <c r="AC34" s="1297"/>
      <c r="AD34" s="1290"/>
      <c r="AE34" s="1290"/>
      <c r="AF34" s="1311"/>
      <c r="AG34" s="1314"/>
      <c r="AH34" s="1288"/>
      <c r="AI34" s="1339"/>
      <c r="AJ34" s="1340"/>
      <c r="AK34" s="1340"/>
      <c r="AL34" s="1341"/>
    </row>
    <row r="35" spans="1:49" ht="14"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49" ht="14">
      <c r="C36" s="54">
        <v>0.27083333333333298</v>
      </c>
      <c r="D36" s="55">
        <f t="shared" ref="D36:AH36" si="30">COUNTIF(D7:D26,"6：30")</f>
        <v>0</v>
      </c>
      <c r="E36" s="55">
        <f t="shared" si="30"/>
        <v>0</v>
      </c>
      <c r="F36" s="55">
        <f t="shared" si="30"/>
        <v>0</v>
      </c>
      <c r="G36" s="55">
        <f t="shared" si="30"/>
        <v>0</v>
      </c>
      <c r="H36" s="55">
        <f t="shared" si="30"/>
        <v>0</v>
      </c>
      <c r="I36" s="55">
        <f t="shared" si="30"/>
        <v>0</v>
      </c>
      <c r="J36" s="55">
        <f t="shared" si="30"/>
        <v>0</v>
      </c>
      <c r="K36" s="55">
        <f t="shared" si="30"/>
        <v>0</v>
      </c>
      <c r="L36" s="55">
        <f t="shared" si="30"/>
        <v>0</v>
      </c>
      <c r="M36" s="55">
        <f t="shared" si="30"/>
        <v>0</v>
      </c>
      <c r="N36" s="55">
        <f t="shared" si="30"/>
        <v>0</v>
      </c>
      <c r="O36" s="55">
        <f t="shared" si="30"/>
        <v>0</v>
      </c>
      <c r="P36" s="55">
        <f t="shared" si="30"/>
        <v>0</v>
      </c>
      <c r="Q36" s="55">
        <f t="shared" si="30"/>
        <v>0</v>
      </c>
      <c r="R36" s="55">
        <f t="shared" si="30"/>
        <v>0</v>
      </c>
      <c r="S36" s="55">
        <f t="shared" si="30"/>
        <v>0</v>
      </c>
      <c r="T36" s="55">
        <f t="shared" si="30"/>
        <v>0</v>
      </c>
      <c r="U36" s="55">
        <f t="shared" si="30"/>
        <v>0</v>
      </c>
      <c r="V36" s="55">
        <f t="shared" si="30"/>
        <v>0</v>
      </c>
      <c r="W36" s="55">
        <f t="shared" si="30"/>
        <v>0</v>
      </c>
      <c r="X36" s="55">
        <f t="shared" si="30"/>
        <v>0</v>
      </c>
      <c r="Y36" s="55">
        <f t="shared" si="30"/>
        <v>0</v>
      </c>
      <c r="Z36" s="55">
        <f t="shared" si="30"/>
        <v>0</v>
      </c>
      <c r="AA36" s="55">
        <f t="shared" si="30"/>
        <v>0</v>
      </c>
      <c r="AB36" s="55">
        <f t="shared" si="30"/>
        <v>0</v>
      </c>
      <c r="AC36" s="55">
        <f t="shared" si="30"/>
        <v>0</v>
      </c>
      <c r="AD36" s="55">
        <f t="shared" si="30"/>
        <v>0</v>
      </c>
      <c r="AE36" s="55">
        <f t="shared" si="30"/>
        <v>0</v>
      </c>
      <c r="AF36" s="55">
        <f t="shared" si="30"/>
        <v>0</v>
      </c>
      <c r="AG36" s="55">
        <f t="shared" si="30"/>
        <v>0</v>
      </c>
      <c r="AH36" s="55">
        <f t="shared" si="30"/>
        <v>0</v>
      </c>
    </row>
    <row r="37" spans="1:49" ht="14">
      <c r="C37" s="54">
        <v>0.41666666666666702</v>
      </c>
      <c r="D37" s="55">
        <f t="shared" ref="D37:AH37" si="31">COUNTIF(D8:D27,"10:00")</f>
        <v>0</v>
      </c>
      <c r="E37" s="55">
        <f t="shared" si="31"/>
        <v>0</v>
      </c>
      <c r="F37" s="55">
        <f t="shared" si="31"/>
        <v>0</v>
      </c>
      <c r="G37" s="55">
        <f t="shared" si="31"/>
        <v>0</v>
      </c>
      <c r="H37" s="55">
        <f t="shared" si="31"/>
        <v>0</v>
      </c>
      <c r="I37" s="55">
        <f t="shared" si="31"/>
        <v>0</v>
      </c>
      <c r="J37" s="55">
        <f t="shared" si="31"/>
        <v>0</v>
      </c>
      <c r="K37" s="55">
        <f t="shared" si="31"/>
        <v>0</v>
      </c>
      <c r="L37" s="55">
        <f t="shared" si="31"/>
        <v>0</v>
      </c>
      <c r="M37" s="55">
        <f t="shared" si="31"/>
        <v>0</v>
      </c>
      <c r="N37" s="55">
        <f t="shared" si="31"/>
        <v>0</v>
      </c>
      <c r="O37" s="55">
        <f t="shared" si="31"/>
        <v>0</v>
      </c>
      <c r="P37" s="55">
        <f t="shared" si="31"/>
        <v>0</v>
      </c>
      <c r="Q37" s="55">
        <f t="shared" si="31"/>
        <v>0</v>
      </c>
      <c r="R37" s="55">
        <f t="shared" si="31"/>
        <v>0</v>
      </c>
      <c r="S37" s="55">
        <f t="shared" si="31"/>
        <v>0</v>
      </c>
      <c r="T37" s="55">
        <f t="shared" si="31"/>
        <v>0</v>
      </c>
      <c r="U37" s="55">
        <f t="shared" si="31"/>
        <v>0</v>
      </c>
      <c r="V37" s="55">
        <f t="shared" si="31"/>
        <v>0</v>
      </c>
      <c r="W37" s="55">
        <f t="shared" si="31"/>
        <v>0</v>
      </c>
      <c r="X37" s="55">
        <f t="shared" si="31"/>
        <v>0</v>
      </c>
      <c r="Y37" s="55">
        <f t="shared" si="31"/>
        <v>0</v>
      </c>
      <c r="Z37" s="55">
        <f t="shared" si="31"/>
        <v>0</v>
      </c>
      <c r="AA37" s="55">
        <f t="shared" si="31"/>
        <v>0</v>
      </c>
      <c r="AB37" s="55">
        <f t="shared" si="31"/>
        <v>0</v>
      </c>
      <c r="AC37" s="55">
        <f t="shared" si="31"/>
        <v>0</v>
      </c>
      <c r="AD37" s="55">
        <f t="shared" si="31"/>
        <v>0</v>
      </c>
      <c r="AE37" s="55">
        <f t="shared" si="31"/>
        <v>0</v>
      </c>
      <c r="AF37" s="55">
        <f t="shared" si="31"/>
        <v>0</v>
      </c>
      <c r="AG37" s="55">
        <f t="shared" si="31"/>
        <v>0</v>
      </c>
      <c r="AH37" s="55">
        <f t="shared" si="31"/>
        <v>0</v>
      </c>
    </row>
    <row r="38" spans="1:49" ht="14">
      <c r="C38" t="s">
        <v>69</v>
      </c>
      <c r="D38" s="55">
        <f t="shared" ref="D38:AH38" si="32">COUNTIF(D8:D28,"2早")</f>
        <v>1</v>
      </c>
      <c r="E38" s="55">
        <f t="shared" si="32"/>
        <v>1</v>
      </c>
      <c r="F38" s="55">
        <f t="shared" si="32"/>
        <v>1</v>
      </c>
      <c r="G38" s="55">
        <f t="shared" si="32"/>
        <v>1</v>
      </c>
      <c r="H38" s="55">
        <f t="shared" si="32"/>
        <v>1</v>
      </c>
      <c r="I38" s="55">
        <f t="shared" si="32"/>
        <v>1</v>
      </c>
      <c r="J38" s="55">
        <f t="shared" si="32"/>
        <v>1</v>
      </c>
      <c r="K38" s="55">
        <f t="shared" si="32"/>
        <v>1</v>
      </c>
      <c r="L38" s="55">
        <f t="shared" si="32"/>
        <v>1</v>
      </c>
      <c r="M38" s="55">
        <f t="shared" si="32"/>
        <v>1</v>
      </c>
      <c r="N38" s="55">
        <f t="shared" si="32"/>
        <v>1</v>
      </c>
      <c r="O38" s="55">
        <f t="shared" si="32"/>
        <v>1</v>
      </c>
      <c r="P38" s="55">
        <f t="shared" si="32"/>
        <v>1</v>
      </c>
      <c r="Q38" s="55">
        <f t="shared" si="32"/>
        <v>1</v>
      </c>
      <c r="R38" s="55">
        <f t="shared" si="32"/>
        <v>1</v>
      </c>
      <c r="S38" s="55">
        <f t="shared" si="32"/>
        <v>1</v>
      </c>
      <c r="T38" s="55">
        <f t="shared" si="32"/>
        <v>2</v>
      </c>
      <c r="U38" s="55">
        <f t="shared" si="32"/>
        <v>1</v>
      </c>
      <c r="V38" s="55">
        <f t="shared" si="32"/>
        <v>1</v>
      </c>
      <c r="W38" s="55">
        <f t="shared" si="32"/>
        <v>1</v>
      </c>
      <c r="X38" s="55">
        <f t="shared" si="32"/>
        <v>2</v>
      </c>
      <c r="Y38" s="55">
        <f t="shared" si="32"/>
        <v>1</v>
      </c>
      <c r="Z38" s="55">
        <f t="shared" si="32"/>
        <v>1</v>
      </c>
      <c r="AA38" s="55">
        <f t="shared" si="32"/>
        <v>1</v>
      </c>
      <c r="AB38" s="55">
        <f t="shared" si="32"/>
        <v>1</v>
      </c>
      <c r="AC38" s="55">
        <f t="shared" si="32"/>
        <v>1</v>
      </c>
      <c r="AD38" s="55">
        <f t="shared" si="32"/>
        <v>1</v>
      </c>
      <c r="AE38" s="55">
        <f t="shared" si="32"/>
        <v>1</v>
      </c>
      <c r="AF38" s="55">
        <f t="shared" si="32"/>
        <v>1</v>
      </c>
      <c r="AG38" s="55">
        <f t="shared" si="32"/>
        <v>1</v>
      </c>
      <c r="AH38" s="55">
        <f t="shared" si="32"/>
        <v>2</v>
      </c>
    </row>
    <row r="39" spans="1:49" ht="14">
      <c r="C39" t="s">
        <v>42</v>
      </c>
      <c r="D39" s="55">
        <f t="shared" ref="D39:AH39" si="33">COUNTIF(D8:D27,"2オ")</f>
        <v>1</v>
      </c>
      <c r="E39" s="55">
        <f t="shared" si="33"/>
        <v>1</v>
      </c>
      <c r="F39" s="55">
        <f t="shared" si="33"/>
        <v>1</v>
      </c>
      <c r="G39" s="55">
        <f t="shared" si="33"/>
        <v>2</v>
      </c>
      <c r="H39" s="55">
        <f t="shared" si="33"/>
        <v>2</v>
      </c>
      <c r="I39" s="55">
        <f t="shared" si="33"/>
        <v>2</v>
      </c>
      <c r="J39" s="55">
        <f t="shared" si="33"/>
        <v>1</v>
      </c>
      <c r="K39" s="55">
        <f t="shared" si="33"/>
        <v>1</v>
      </c>
      <c r="L39" s="55">
        <f t="shared" si="33"/>
        <v>2</v>
      </c>
      <c r="M39" s="55">
        <f t="shared" si="33"/>
        <v>1</v>
      </c>
      <c r="N39" s="55">
        <f t="shared" si="33"/>
        <v>2</v>
      </c>
      <c r="O39" s="55">
        <f t="shared" si="33"/>
        <v>1</v>
      </c>
      <c r="P39" s="55">
        <f t="shared" si="33"/>
        <v>2</v>
      </c>
      <c r="Q39" s="55">
        <f t="shared" si="33"/>
        <v>1</v>
      </c>
      <c r="R39" s="55">
        <f t="shared" si="33"/>
        <v>1</v>
      </c>
      <c r="S39" s="55">
        <f t="shared" si="33"/>
        <v>1</v>
      </c>
      <c r="T39" s="55">
        <f t="shared" si="33"/>
        <v>1</v>
      </c>
      <c r="U39" s="55">
        <f t="shared" si="33"/>
        <v>1</v>
      </c>
      <c r="V39" s="55">
        <f t="shared" si="33"/>
        <v>2</v>
      </c>
      <c r="W39" s="55">
        <f t="shared" si="33"/>
        <v>1</v>
      </c>
      <c r="X39" s="55">
        <f t="shared" si="33"/>
        <v>1</v>
      </c>
      <c r="Y39" s="55">
        <f t="shared" si="33"/>
        <v>2</v>
      </c>
      <c r="Z39" s="55">
        <f t="shared" si="33"/>
        <v>1</v>
      </c>
      <c r="AA39" s="55">
        <f t="shared" si="33"/>
        <v>1</v>
      </c>
      <c r="AB39" s="55">
        <f t="shared" si="33"/>
        <v>1</v>
      </c>
      <c r="AC39" s="55">
        <f t="shared" si="33"/>
        <v>1</v>
      </c>
      <c r="AD39" s="55">
        <f t="shared" si="33"/>
        <v>1</v>
      </c>
      <c r="AE39" s="55">
        <f t="shared" si="33"/>
        <v>1</v>
      </c>
      <c r="AF39" s="55">
        <f t="shared" si="33"/>
        <v>2</v>
      </c>
      <c r="AG39" s="55">
        <f t="shared" si="33"/>
        <v>1</v>
      </c>
      <c r="AH39" s="55">
        <f t="shared" si="33"/>
        <v>1</v>
      </c>
    </row>
    <row r="40" spans="1:49" ht="14">
      <c r="A40" s="1"/>
      <c r="B40" s="1"/>
      <c r="C40" s="1" t="s">
        <v>24</v>
      </c>
      <c r="D40" s="55">
        <f t="shared" ref="D40:AH40" si="34">COUNTIF(D8:D27,"2－")</f>
        <v>1</v>
      </c>
      <c r="E40" s="55">
        <f t="shared" si="34"/>
        <v>1</v>
      </c>
      <c r="F40" s="55">
        <f t="shared" si="34"/>
        <v>1</v>
      </c>
      <c r="G40" s="55">
        <f t="shared" si="34"/>
        <v>1</v>
      </c>
      <c r="H40" s="55">
        <f t="shared" si="34"/>
        <v>1</v>
      </c>
      <c r="I40" s="55">
        <f t="shared" si="34"/>
        <v>1</v>
      </c>
      <c r="J40" s="55">
        <f t="shared" si="34"/>
        <v>1</v>
      </c>
      <c r="K40" s="55">
        <f t="shared" si="34"/>
        <v>1</v>
      </c>
      <c r="L40" s="55">
        <f t="shared" si="34"/>
        <v>1</v>
      </c>
      <c r="M40" s="55">
        <f t="shared" si="34"/>
        <v>1</v>
      </c>
      <c r="N40" s="55">
        <f t="shared" si="34"/>
        <v>1</v>
      </c>
      <c r="O40" s="55">
        <f t="shared" si="34"/>
        <v>1</v>
      </c>
      <c r="P40" s="55">
        <f t="shared" si="34"/>
        <v>1</v>
      </c>
      <c r="Q40" s="55">
        <f t="shared" si="34"/>
        <v>1</v>
      </c>
      <c r="R40" s="55">
        <f t="shared" si="34"/>
        <v>1</v>
      </c>
      <c r="S40" s="55">
        <f t="shared" si="34"/>
        <v>1</v>
      </c>
      <c r="T40" s="55">
        <f t="shared" si="34"/>
        <v>1</v>
      </c>
      <c r="U40" s="55">
        <f t="shared" si="34"/>
        <v>1</v>
      </c>
      <c r="V40" s="55">
        <f t="shared" si="34"/>
        <v>1</v>
      </c>
      <c r="W40" s="55">
        <f t="shared" si="34"/>
        <v>1</v>
      </c>
      <c r="X40" s="55">
        <f t="shared" si="34"/>
        <v>1</v>
      </c>
      <c r="Y40" s="55">
        <f t="shared" si="34"/>
        <v>1</v>
      </c>
      <c r="Z40" s="55">
        <f t="shared" si="34"/>
        <v>1</v>
      </c>
      <c r="AA40" s="55">
        <f t="shared" si="34"/>
        <v>1</v>
      </c>
      <c r="AB40" s="55">
        <f t="shared" si="34"/>
        <v>1</v>
      </c>
      <c r="AC40" s="55">
        <f t="shared" si="34"/>
        <v>1</v>
      </c>
      <c r="AD40" s="55">
        <f t="shared" si="34"/>
        <v>1</v>
      </c>
      <c r="AE40" s="55">
        <f t="shared" si="34"/>
        <v>1</v>
      </c>
      <c r="AF40" s="55">
        <f t="shared" si="34"/>
        <v>1</v>
      </c>
      <c r="AG40" s="55">
        <f t="shared" si="34"/>
        <v>1</v>
      </c>
      <c r="AH40" s="55">
        <f t="shared" si="34"/>
        <v>1</v>
      </c>
      <c r="AJ40" s="1"/>
      <c r="AK40" s="1"/>
      <c r="AL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4" outlineLevel="1">
      <c r="A41" s="1"/>
      <c r="B41" s="1"/>
      <c r="C41" s="1" t="s">
        <v>41</v>
      </c>
      <c r="D41" s="55">
        <f t="shared" ref="D41:AH41" si="35">COUNTIF(D8:D27,"3早")</f>
        <v>1</v>
      </c>
      <c r="E41" s="55">
        <f t="shared" si="35"/>
        <v>1</v>
      </c>
      <c r="F41" s="55">
        <f t="shared" si="35"/>
        <v>2</v>
      </c>
      <c r="G41" s="55">
        <f t="shared" si="35"/>
        <v>1</v>
      </c>
      <c r="H41" s="55">
        <f t="shared" si="35"/>
        <v>1</v>
      </c>
      <c r="I41" s="55">
        <f t="shared" si="35"/>
        <v>1</v>
      </c>
      <c r="J41" s="55">
        <f t="shared" si="35"/>
        <v>2</v>
      </c>
      <c r="K41" s="55">
        <f t="shared" si="35"/>
        <v>2</v>
      </c>
      <c r="L41" s="55">
        <f t="shared" si="35"/>
        <v>1</v>
      </c>
      <c r="M41" s="55">
        <f t="shared" si="35"/>
        <v>1</v>
      </c>
      <c r="N41" s="55">
        <f t="shared" si="35"/>
        <v>1</v>
      </c>
      <c r="O41" s="55">
        <f t="shared" si="35"/>
        <v>1</v>
      </c>
      <c r="P41" s="55">
        <f t="shared" si="35"/>
        <v>1</v>
      </c>
      <c r="Q41" s="55">
        <f t="shared" si="35"/>
        <v>1</v>
      </c>
      <c r="R41" s="55">
        <f t="shared" si="35"/>
        <v>1</v>
      </c>
      <c r="S41" s="55">
        <f t="shared" si="35"/>
        <v>1</v>
      </c>
      <c r="T41" s="55">
        <f t="shared" si="35"/>
        <v>1</v>
      </c>
      <c r="U41" s="55">
        <f t="shared" si="35"/>
        <v>1</v>
      </c>
      <c r="V41" s="55">
        <f t="shared" si="35"/>
        <v>1</v>
      </c>
      <c r="W41" s="55">
        <f t="shared" si="35"/>
        <v>1</v>
      </c>
      <c r="X41" s="55">
        <f t="shared" si="35"/>
        <v>1</v>
      </c>
      <c r="Y41" s="55">
        <f t="shared" si="35"/>
        <v>1</v>
      </c>
      <c r="Z41" s="55">
        <f t="shared" si="35"/>
        <v>2</v>
      </c>
      <c r="AA41" s="55">
        <f t="shared" si="35"/>
        <v>1</v>
      </c>
      <c r="AB41" s="55">
        <f t="shared" si="35"/>
        <v>1</v>
      </c>
      <c r="AC41" s="55">
        <f t="shared" si="35"/>
        <v>1</v>
      </c>
      <c r="AD41" s="55">
        <f t="shared" si="35"/>
        <v>1</v>
      </c>
      <c r="AE41" s="55">
        <f t="shared" si="35"/>
        <v>2</v>
      </c>
      <c r="AF41" s="55">
        <f t="shared" si="35"/>
        <v>1</v>
      </c>
      <c r="AG41" s="55">
        <f t="shared" si="35"/>
        <v>1</v>
      </c>
      <c r="AH41" s="55">
        <f t="shared" si="35"/>
        <v>1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s="1" customFormat="1" ht="14" outlineLevel="1">
      <c r="C42" s="1" t="s">
        <v>36</v>
      </c>
      <c r="D42" s="55">
        <f t="shared" ref="D42:AH42" si="36">COUNTIF(D8:D27,"3オ")</f>
        <v>1</v>
      </c>
      <c r="E42" s="55">
        <f t="shared" si="36"/>
        <v>2</v>
      </c>
      <c r="F42" s="55">
        <f t="shared" si="36"/>
        <v>1</v>
      </c>
      <c r="G42" s="55">
        <f t="shared" si="36"/>
        <v>1</v>
      </c>
      <c r="H42" s="55">
        <f t="shared" si="36"/>
        <v>1</v>
      </c>
      <c r="I42" s="55">
        <f t="shared" si="36"/>
        <v>1</v>
      </c>
      <c r="J42" s="55">
        <f t="shared" si="36"/>
        <v>1</v>
      </c>
      <c r="K42" s="55">
        <f t="shared" si="36"/>
        <v>1</v>
      </c>
      <c r="L42" s="55">
        <f t="shared" si="36"/>
        <v>1</v>
      </c>
      <c r="M42" s="55">
        <f t="shared" si="36"/>
        <v>2</v>
      </c>
      <c r="N42" s="55">
        <f t="shared" si="36"/>
        <v>1</v>
      </c>
      <c r="O42" s="55">
        <f t="shared" si="36"/>
        <v>1</v>
      </c>
      <c r="P42" s="55">
        <f t="shared" si="36"/>
        <v>1</v>
      </c>
      <c r="Q42" s="55">
        <f t="shared" si="36"/>
        <v>2</v>
      </c>
      <c r="R42" s="55">
        <f t="shared" si="36"/>
        <v>2</v>
      </c>
      <c r="S42" s="55">
        <f t="shared" si="36"/>
        <v>1</v>
      </c>
      <c r="T42" s="55">
        <f t="shared" si="36"/>
        <v>2</v>
      </c>
      <c r="U42" s="55">
        <f t="shared" si="36"/>
        <v>2</v>
      </c>
      <c r="V42" s="55">
        <f t="shared" si="36"/>
        <v>1</v>
      </c>
      <c r="W42" s="55">
        <f t="shared" si="36"/>
        <v>1</v>
      </c>
      <c r="X42" s="55">
        <f t="shared" si="36"/>
        <v>2</v>
      </c>
      <c r="Y42" s="55">
        <f t="shared" si="36"/>
        <v>1</v>
      </c>
      <c r="Z42" s="55">
        <f t="shared" si="36"/>
        <v>1</v>
      </c>
      <c r="AA42" s="55">
        <f t="shared" si="36"/>
        <v>1</v>
      </c>
      <c r="AB42" s="55">
        <f t="shared" si="36"/>
        <v>2</v>
      </c>
      <c r="AC42" s="55">
        <f t="shared" si="36"/>
        <v>1</v>
      </c>
      <c r="AD42" s="55">
        <f t="shared" si="36"/>
        <v>2</v>
      </c>
      <c r="AE42" s="55">
        <f t="shared" si="36"/>
        <v>1</v>
      </c>
      <c r="AF42" s="55">
        <f t="shared" si="36"/>
        <v>1</v>
      </c>
      <c r="AG42" s="55">
        <f t="shared" si="36"/>
        <v>1</v>
      </c>
      <c r="AH42" s="55">
        <f t="shared" si="36"/>
        <v>1</v>
      </c>
    </row>
    <row r="43" spans="1:49" s="1" customFormat="1" ht="14" outlineLevel="1">
      <c r="C43" s="1" t="s">
        <v>28</v>
      </c>
      <c r="D43" s="55">
        <f t="shared" ref="D43:AH43" si="37">COUNTIF(D8:D27,"3－")</f>
        <v>1</v>
      </c>
      <c r="E43" s="55">
        <f t="shared" si="37"/>
        <v>1</v>
      </c>
      <c r="F43" s="55">
        <f t="shared" si="37"/>
        <v>1</v>
      </c>
      <c r="G43" s="55">
        <f t="shared" si="37"/>
        <v>1</v>
      </c>
      <c r="H43" s="55">
        <f t="shared" si="37"/>
        <v>1</v>
      </c>
      <c r="I43" s="55">
        <f t="shared" si="37"/>
        <v>1</v>
      </c>
      <c r="J43" s="55">
        <f t="shared" si="37"/>
        <v>1</v>
      </c>
      <c r="K43" s="55">
        <f t="shared" si="37"/>
        <v>1</v>
      </c>
      <c r="L43" s="55">
        <f t="shared" si="37"/>
        <v>1</v>
      </c>
      <c r="M43" s="55">
        <f t="shared" si="37"/>
        <v>1</v>
      </c>
      <c r="N43" s="55">
        <f t="shared" si="37"/>
        <v>1</v>
      </c>
      <c r="O43" s="55">
        <f t="shared" si="37"/>
        <v>1</v>
      </c>
      <c r="P43" s="55">
        <f t="shared" si="37"/>
        <v>1</v>
      </c>
      <c r="Q43" s="55">
        <f t="shared" si="37"/>
        <v>1</v>
      </c>
      <c r="R43" s="55">
        <f t="shared" si="37"/>
        <v>1</v>
      </c>
      <c r="S43" s="55">
        <f t="shared" si="37"/>
        <v>1</v>
      </c>
      <c r="T43" s="55">
        <f t="shared" si="37"/>
        <v>1</v>
      </c>
      <c r="U43" s="55">
        <f t="shared" si="37"/>
        <v>1</v>
      </c>
      <c r="V43" s="55">
        <f t="shared" si="37"/>
        <v>1</v>
      </c>
      <c r="W43" s="55">
        <f t="shared" si="37"/>
        <v>1</v>
      </c>
      <c r="X43" s="55">
        <f t="shared" si="37"/>
        <v>1</v>
      </c>
      <c r="Y43" s="55">
        <f t="shared" si="37"/>
        <v>1</v>
      </c>
      <c r="Z43" s="55">
        <f t="shared" si="37"/>
        <v>1</v>
      </c>
      <c r="AA43" s="55">
        <f t="shared" si="37"/>
        <v>1</v>
      </c>
      <c r="AB43" s="55">
        <f t="shared" si="37"/>
        <v>1</v>
      </c>
      <c r="AC43" s="55">
        <f t="shared" si="37"/>
        <v>1</v>
      </c>
      <c r="AD43" s="55">
        <f t="shared" si="37"/>
        <v>1</v>
      </c>
      <c r="AE43" s="55">
        <f t="shared" si="37"/>
        <v>1</v>
      </c>
      <c r="AF43" s="55">
        <f t="shared" si="37"/>
        <v>1</v>
      </c>
      <c r="AG43" s="55">
        <f t="shared" si="37"/>
        <v>1</v>
      </c>
      <c r="AH43" s="55">
        <f t="shared" si="37"/>
        <v>1</v>
      </c>
    </row>
    <row r="44" spans="1:49" s="1" customFormat="1" ht="14" outlineLevel="1"/>
    <row r="45" spans="1:49" s="1" customFormat="1" ht="14" outlineLevel="1"/>
    <row r="46" spans="1:49" s="1" customFormat="1" ht="14"/>
    <row r="47" spans="1:49" s="1" customFormat="1" ht="14">
      <c r="AN47"/>
      <c r="AO47"/>
      <c r="AP47"/>
      <c r="AQ47"/>
      <c r="AR47"/>
      <c r="AS47"/>
      <c r="AT47"/>
      <c r="AU47"/>
      <c r="AV47"/>
      <c r="AW47"/>
    </row>
    <row r="48" spans="1:49" s="1" customFormat="1" ht="1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K3:L3"/>
    <mergeCell ref="M3:X3"/>
    <mergeCell ref="D4:J4"/>
    <mergeCell ref="K4:Q4"/>
    <mergeCell ref="R4:X4"/>
    <mergeCell ref="Y4:AE4"/>
    <mergeCell ref="AF4:AH4"/>
    <mergeCell ref="AI4:AK4"/>
    <mergeCell ref="A28:C28"/>
    <mergeCell ref="A4:A7"/>
    <mergeCell ref="B4:B7"/>
    <mergeCell ref="C4:C6"/>
    <mergeCell ref="D29:D34"/>
    <mergeCell ref="E29:E34"/>
    <mergeCell ref="F29:F34"/>
    <mergeCell ref="G29:G34"/>
    <mergeCell ref="H29:H34"/>
    <mergeCell ref="I29:I34"/>
    <mergeCell ref="J29:J34"/>
    <mergeCell ref="K29:K34"/>
    <mergeCell ref="L29:L34"/>
    <mergeCell ref="M29:M34"/>
    <mergeCell ref="U29:U34"/>
    <mergeCell ref="V29:V34"/>
    <mergeCell ref="W29:W34"/>
    <mergeCell ref="N29:N34"/>
    <mergeCell ref="O29:O34"/>
    <mergeCell ref="P29:P34"/>
    <mergeCell ref="Q29:Q34"/>
    <mergeCell ref="R29:R34"/>
    <mergeCell ref="AH29:AH34"/>
    <mergeCell ref="AL4:AL7"/>
    <mergeCell ref="A29:B34"/>
    <mergeCell ref="AI29:AL34"/>
    <mergeCell ref="AC29:AC34"/>
    <mergeCell ref="AD29:AD34"/>
    <mergeCell ref="AE29:AE34"/>
    <mergeCell ref="AF29:AF34"/>
    <mergeCell ref="AG29:AG34"/>
    <mergeCell ref="X29:X34"/>
    <mergeCell ref="Y29:Y34"/>
    <mergeCell ref="Z29:Z34"/>
    <mergeCell ref="AA29:AA34"/>
    <mergeCell ref="AB29:AB34"/>
    <mergeCell ref="S29:S34"/>
    <mergeCell ref="T29:T34"/>
  </mergeCells>
  <phoneticPr fontId="111"/>
  <conditionalFormatting sqref="D8">
    <cfRule type="expression" dxfId="2517" priority="2624">
      <formula>AND(WEEKDAY(D$5)=1)</formula>
    </cfRule>
  </conditionalFormatting>
  <conditionalFormatting sqref="D20:D22 D24:D26">
    <cfRule type="expression" dxfId="2516" priority="6879">
      <formula>AND(WEEKDAY(D$5)=1)</formula>
    </cfRule>
    <cfRule type="expression" dxfId="2515" priority="6870">
      <formula>COUNTIF(D20,"*有*")</formula>
    </cfRule>
    <cfRule type="expression" dxfId="2514" priority="6869">
      <formula>AND(WEEKDAY(D$5)=1)</formula>
    </cfRule>
    <cfRule type="expression" dxfId="2513" priority="6860">
      <formula>COUNTIF(D20,"*有*")</formula>
    </cfRule>
  </conditionalFormatting>
  <conditionalFormatting sqref="D23">
    <cfRule type="expression" dxfId="2512" priority="1964" stopIfTrue="1">
      <formula>AND(WEEKDAY(D$5)=1)</formula>
    </cfRule>
    <cfRule type="expression" dxfId="2511" priority="1969">
      <formula>AND(WEEKDAY(D$5)=1)</formula>
    </cfRule>
  </conditionalFormatting>
  <conditionalFormatting sqref="D8:E8">
    <cfRule type="expression" dxfId="2510" priority="2622" stopIfTrue="1">
      <formula>AND(WEEKDAY(D$5)=1)</formula>
    </cfRule>
  </conditionalFormatting>
  <conditionalFormatting sqref="D11:E13">
    <cfRule type="expression" dxfId="2509" priority="6932" stopIfTrue="1">
      <formula>AND(WEEKDAY(D$5)=1)</formula>
    </cfRule>
  </conditionalFormatting>
  <conditionalFormatting sqref="D19:F20">
    <cfRule type="expression" dxfId="2508" priority="6946" stopIfTrue="1">
      <formula>AND(WEEKDAY(D$5)=1)</formula>
    </cfRule>
  </conditionalFormatting>
  <conditionalFormatting sqref="D17:G17">
    <cfRule type="expression" dxfId="2507" priority="6941" stopIfTrue="1">
      <formula>AND(WEEKDAY(D$5)=1)</formula>
    </cfRule>
  </conditionalFormatting>
  <conditionalFormatting sqref="D18:G18 D10">
    <cfRule type="expression" dxfId="2506" priority="6945">
      <formula>AND(WEEKDAY(D$5)=1)</formula>
    </cfRule>
  </conditionalFormatting>
  <conditionalFormatting sqref="D20:G22">
    <cfRule type="expression" dxfId="2505" priority="6952" stopIfTrue="1">
      <formula>AND(WEEKDAY(D$5)=1)</formula>
    </cfRule>
  </conditionalFormatting>
  <conditionalFormatting sqref="D20:G25">
    <cfRule type="expression" dxfId="2504" priority="1970" stopIfTrue="1">
      <formula>AND(WEEKDAY(D$5)=1)</formula>
    </cfRule>
  </conditionalFormatting>
  <conditionalFormatting sqref="D18:H18">
    <cfRule type="expression" dxfId="2503" priority="6753">
      <formula>AND(WEEKDAY(D$5)=1)</formula>
    </cfRule>
  </conditionalFormatting>
  <conditionalFormatting sqref="D19:H19 D20:G20 D21:H22 E23:H23 D24:H25 D26:L26 D9:H9 G10:H10 D11:H17 D9:E10 T26:Z26 AC26:AE26">
    <cfRule type="expression" dxfId="2502" priority="6928">
      <formula>AND(WEEKDAY(D$5)=1)</formula>
    </cfRule>
  </conditionalFormatting>
  <conditionalFormatting sqref="D19:O19">
    <cfRule type="expression" dxfId="2501" priority="6693" stopIfTrue="1">
      <formula>AND(WEEKDAY(D$5)=1)</formula>
    </cfRule>
  </conditionalFormatting>
  <conditionalFormatting sqref="D26:O26">
    <cfRule type="expression" dxfId="2500" priority="53" stopIfTrue="1">
      <formula>AND(WEEKDAY(D$5)=1)</formula>
    </cfRule>
  </conditionalFormatting>
  <conditionalFormatting sqref="E10">
    <cfRule type="expression" dxfId="2499" priority="6900" stopIfTrue="1">
      <formula>AND(WEEKDAY(E$5)=1)</formula>
    </cfRule>
  </conditionalFormatting>
  <conditionalFormatting sqref="E19:E26">
    <cfRule type="expression" dxfId="2498" priority="6861" stopIfTrue="1">
      <formula>AND(WEEKDAY(E$5)=1)</formula>
    </cfRule>
  </conditionalFormatting>
  <conditionalFormatting sqref="E23:G23 D24:G25">
    <cfRule type="expression" dxfId="2497" priority="6953" stopIfTrue="1">
      <formula>AND(WEEKDAY(D$5)=1)</formula>
    </cfRule>
  </conditionalFormatting>
  <conditionalFormatting sqref="E8:I8">
    <cfRule type="expression" dxfId="2496" priority="2844">
      <formula>AND(WEEKDAY(E$5)=1)</formula>
    </cfRule>
  </conditionalFormatting>
  <conditionalFormatting sqref="E27:AG27">
    <cfRule type="expression" dxfId="2495" priority="6868" stopIfTrue="1">
      <formula>AND(WEEKDAY(E$5)=1)</formula>
    </cfRule>
  </conditionalFormatting>
  <conditionalFormatting sqref="E27:AH27">
    <cfRule type="expression" dxfId="2494" priority="6733">
      <formula>AND(WEEKDAY(E$5)=1)</formula>
    </cfRule>
  </conditionalFormatting>
  <conditionalFormatting sqref="F9">
    <cfRule type="expression" dxfId="2493" priority="6929" stopIfTrue="1">
      <formula>AND(WEEKDAY(F$5)=1)</formula>
    </cfRule>
  </conditionalFormatting>
  <conditionalFormatting sqref="F10">
    <cfRule type="expression" dxfId="2492" priority="1531">
      <formula>AND(WEEKDAY(F$5)=1)</formula>
    </cfRule>
  </conditionalFormatting>
  <conditionalFormatting sqref="F10:F13">
    <cfRule type="expression" dxfId="2491" priority="1529" stopIfTrue="1">
      <formula>AND(WEEKDAY(F$5)=1)</formula>
    </cfRule>
  </conditionalFormatting>
  <conditionalFormatting sqref="F15:G16">
    <cfRule type="expression" dxfId="2490" priority="6839" stopIfTrue="1">
      <formula>AND(WEEKDAY(F$5)=1)</formula>
    </cfRule>
  </conditionalFormatting>
  <conditionalFormatting sqref="F19:G19 D5:AH7">
    <cfRule type="expression" dxfId="2489" priority="6954" stopIfTrue="1">
      <formula>AND(WEEKDAY(D$5)=1)</formula>
    </cfRule>
  </conditionalFormatting>
  <conditionalFormatting sqref="F11:H12">
    <cfRule type="expression" dxfId="2488" priority="6930" stopIfTrue="1">
      <formula>AND(WEEKDAY(F$5)=1)</formula>
    </cfRule>
    <cfRule type="expression" dxfId="2487" priority="6781" stopIfTrue="1">
      <formula>AND(WEEKDAY(F$5)=1)</formula>
    </cfRule>
  </conditionalFormatting>
  <conditionalFormatting sqref="F14:H15">
    <cfRule type="expression" dxfId="2486" priority="6849" stopIfTrue="1">
      <formula>AND(WEEKDAY(F$5)=1)</formula>
    </cfRule>
  </conditionalFormatting>
  <conditionalFormatting sqref="G18:G26">
    <cfRule type="expression" dxfId="2485" priority="6912" stopIfTrue="1">
      <formula>AND(WEEKDAY(G$5)=1)</formula>
    </cfRule>
  </conditionalFormatting>
  <conditionalFormatting sqref="G19">
    <cfRule type="expression" dxfId="2484" priority="6884">
      <formula>AND(WEEKDAY(G$5)=1)</formula>
    </cfRule>
  </conditionalFormatting>
  <conditionalFormatting sqref="G20">
    <cfRule type="expression" dxfId="2483" priority="6948" stopIfTrue="1">
      <formula>AND(WEEKDAY(G$5)=1)</formula>
    </cfRule>
  </conditionalFormatting>
  <conditionalFormatting sqref="G9:H13">
    <cfRule type="expression" dxfId="2482" priority="6903" stopIfTrue="1">
      <formula>AND(WEEKDAY(G$5)=1)</formula>
    </cfRule>
  </conditionalFormatting>
  <conditionalFormatting sqref="G16:I16">
    <cfRule type="expression" dxfId="2481" priority="6721" stopIfTrue="1">
      <formula>AND(WEEKDAY(G$5)=1)</formula>
    </cfRule>
  </conditionalFormatting>
  <conditionalFormatting sqref="H11:H12">
    <cfRule type="expression" dxfId="2480" priority="6780">
      <formula>AND(WEEKDAY(H$5)=1)</formula>
    </cfRule>
    <cfRule type="expression" dxfId="2479" priority="6778" stopIfTrue="1">
      <formula>AND(WEEKDAY(H$5)=1)</formula>
    </cfRule>
  </conditionalFormatting>
  <conditionalFormatting sqref="H13 D14:H16">
    <cfRule type="expression" dxfId="2478" priority="6931" stopIfTrue="1">
      <formula>AND(WEEKDAY(D$5)=1)</formula>
    </cfRule>
  </conditionalFormatting>
  <conditionalFormatting sqref="H15">
    <cfRule type="expression" dxfId="2477" priority="6763" stopIfTrue="1">
      <formula>AND(WEEKDAY(H$5)=1)</formula>
    </cfRule>
    <cfRule type="expression" dxfId="2476" priority="6765">
      <formula>AND(WEEKDAY(H$5)=1)</formula>
    </cfRule>
    <cfRule type="expression" dxfId="2475" priority="6766" stopIfTrue="1">
      <formula>AND(WEEKDAY(H$5)=1)</formula>
    </cfRule>
  </conditionalFormatting>
  <conditionalFormatting sqref="H17">
    <cfRule type="expression" dxfId="2474" priority="1709" stopIfTrue="1">
      <formula>AND(WEEKDAY(H$5)=1)</formula>
    </cfRule>
    <cfRule type="expression" dxfId="2473" priority="1708">
      <formula>AND(WEEKDAY(H$5)=1)</formula>
    </cfRule>
    <cfRule type="expression" dxfId="2472" priority="1706" stopIfTrue="1">
      <formula>AND(WEEKDAY(H$5)=1)</formula>
    </cfRule>
    <cfRule type="expression" dxfId="2471" priority="1705">
      <formula>AND(WEEKDAY(H$5)=1)</formula>
    </cfRule>
  </conditionalFormatting>
  <conditionalFormatting sqref="H18">
    <cfRule type="expression" dxfId="2470" priority="6750" stopIfTrue="1">
      <formula>AND(WEEKDAY(H$5)=1)</formula>
    </cfRule>
    <cfRule type="expression" dxfId="2469" priority="6749">
      <formula>AND(WEEKDAY(H$5)=1)</formula>
    </cfRule>
    <cfRule type="expression" dxfId="2468" priority="6747" stopIfTrue="1">
      <formula>AND(WEEKDAY(H$5)=1)</formula>
    </cfRule>
  </conditionalFormatting>
  <conditionalFormatting sqref="H20:H21">
    <cfRule type="expression" dxfId="2467" priority="6757" stopIfTrue="1">
      <formula>AND(WEEKDAY(H$5)=1)</formula>
    </cfRule>
    <cfRule type="expression" dxfId="2466" priority="6759">
      <formula>AND(WEEKDAY(H$5)=1)</formula>
    </cfRule>
  </conditionalFormatting>
  <conditionalFormatting sqref="H21 H23:H25">
    <cfRule type="expression" dxfId="2465" priority="6890" stopIfTrue="1">
      <formula>AND(WEEKDAY(H$5)=1)</formula>
    </cfRule>
  </conditionalFormatting>
  <conditionalFormatting sqref="H21 H23:H26">
    <cfRule type="expression" dxfId="2464" priority="6838">
      <formula>AND(WEEKDAY(H$5)=1)</formula>
    </cfRule>
  </conditionalFormatting>
  <conditionalFormatting sqref="H22">
    <cfRule type="expression" dxfId="2463" priority="1928" stopIfTrue="1">
      <formula>AND(WEEKDAY(H$5)=1)</formula>
    </cfRule>
    <cfRule type="expression" dxfId="2462" priority="1932">
      <formula>AND(WEEKDAY(H$5)=1)</formula>
    </cfRule>
    <cfRule type="expression" dxfId="2461" priority="1933" stopIfTrue="1">
      <formula>AND(WEEKDAY(H$5)=1)</formula>
    </cfRule>
    <cfRule type="expression" dxfId="2460" priority="1935">
      <formula>AND(WEEKDAY(H$5)=1)</formula>
    </cfRule>
  </conditionalFormatting>
  <conditionalFormatting sqref="H22:H26">
    <cfRule type="expression" dxfId="2459" priority="1936" stopIfTrue="1">
      <formula>AND(WEEKDAY(H$5)=1)</formula>
    </cfRule>
  </conditionalFormatting>
  <conditionalFormatting sqref="H23:H26 H21">
    <cfRule type="expression" dxfId="2458" priority="6832" stopIfTrue="1">
      <formula>AND(WEEKDAY(H$5)=1)</formula>
    </cfRule>
  </conditionalFormatting>
  <conditionalFormatting sqref="H23:H26">
    <cfRule type="expression" dxfId="2457" priority="6830">
      <formula>AND(WEEKDAY(H$5)=1)</formula>
    </cfRule>
  </conditionalFormatting>
  <conditionalFormatting sqref="H11:I12">
    <cfRule type="expression" dxfId="2456" priority="2950">
      <formula>AND(WEEKDAY(H$5)=1)</formula>
    </cfRule>
  </conditionalFormatting>
  <conditionalFormatting sqref="H15:I15">
    <cfRule type="expression" dxfId="2455" priority="6112" stopIfTrue="1">
      <formula>AND(WEEKDAY(H$5)=1)</formula>
    </cfRule>
    <cfRule type="expression" dxfId="2454" priority="6132">
      <formula>AND(WEEKDAY(H$5)=1)</formula>
    </cfRule>
  </conditionalFormatting>
  <conditionalFormatting sqref="H17:I17">
    <cfRule type="expression" dxfId="2453" priority="1684" stopIfTrue="1">
      <formula>AND(WEEKDAY(H$5)=1)</formula>
    </cfRule>
  </conditionalFormatting>
  <conditionalFormatting sqref="H20:I20">
    <cfRule type="expression" dxfId="2452" priority="4144">
      <formula>AND(WEEKDAY(H$5)=1)</formula>
    </cfRule>
  </conditionalFormatting>
  <conditionalFormatting sqref="H20:J20">
    <cfRule type="expression" dxfId="2451" priority="4141" stopIfTrue="1">
      <formula>AND(WEEKDAY(H$5)=1)</formula>
    </cfRule>
  </conditionalFormatting>
  <conditionalFormatting sqref="H18:L18">
    <cfRule type="expression" dxfId="2450" priority="3786" stopIfTrue="1">
      <formula>AND(WEEKDAY(H$5)=1)</formula>
    </cfRule>
  </conditionalFormatting>
  <conditionalFormatting sqref="H11:P12">
    <cfRule type="expression" dxfId="2449" priority="2848" stopIfTrue="1">
      <formula>AND(WEEKDAY(H$5)=1)</formula>
    </cfRule>
  </conditionalFormatting>
  <conditionalFormatting sqref="H18:Q18">
    <cfRule type="expression" dxfId="2448" priority="4113">
      <formula>AND(WEEKDAY(H$5)=1)</formula>
    </cfRule>
  </conditionalFormatting>
  <conditionalFormatting sqref="I8">
    <cfRule type="expression" dxfId="2447" priority="2837">
      <formula>AND(WEEKDAY(I$5)=1)</formula>
    </cfRule>
    <cfRule type="expression" dxfId="2446" priority="2838" stopIfTrue="1">
      <formula>AND(WEEKDAY(I$5)=1)</formula>
    </cfRule>
    <cfRule type="expression" dxfId="2445" priority="2845" stopIfTrue="1">
      <formula>AND(WEEKDAY(I$5)=1)</formula>
    </cfRule>
  </conditionalFormatting>
  <conditionalFormatting sqref="I9:I12">
    <cfRule type="expression" dxfId="2444" priority="2952" stopIfTrue="1">
      <formula>AND(WEEKDAY(I$5)=1)</formula>
    </cfRule>
  </conditionalFormatting>
  <conditionalFormatting sqref="I13:I16">
    <cfRule type="expression" dxfId="2443" priority="6682" stopIfTrue="1">
      <formula>AND(WEEKDAY(I$5)=1)</formula>
    </cfRule>
    <cfRule type="expression" dxfId="2442" priority="6134" stopIfTrue="1">
      <formula>AND(WEEKDAY(I$5)=1)</formula>
    </cfRule>
  </conditionalFormatting>
  <conditionalFormatting sqref="I23:I25">
    <cfRule type="expression" dxfId="2441" priority="6302" stopIfTrue="1">
      <formula>AND(WEEKDAY(I$5)=1)</formula>
    </cfRule>
  </conditionalFormatting>
  <conditionalFormatting sqref="I8:K8">
    <cfRule type="expression" dxfId="2440" priority="1961" stopIfTrue="1">
      <formula>AND(WEEKDAY(I$5)=1)</formula>
    </cfRule>
  </conditionalFormatting>
  <conditionalFormatting sqref="I20:K20">
    <cfRule type="expression" dxfId="2439" priority="4137">
      <formula>AND(WEEKDAY(I$5)=1)</formula>
    </cfRule>
  </conditionalFormatting>
  <conditionalFormatting sqref="I20:K21">
    <cfRule type="expression" dxfId="2438" priority="4138" stopIfTrue="1">
      <formula>AND(WEEKDAY(I$5)=1)</formula>
    </cfRule>
  </conditionalFormatting>
  <conditionalFormatting sqref="I19:S19">
    <cfRule type="expression" dxfId="2437" priority="377" stopIfTrue="1">
      <formula>AND(WEEKDAY(I$5)=1)</formula>
    </cfRule>
  </conditionalFormatting>
  <conditionalFormatting sqref="I20:T20">
    <cfRule type="expression" dxfId="2436" priority="48" stopIfTrue="1">
      <formula>AND(WEEKDAY(I$5)=1)</formula>
    </cfRule>
  </conditionalFormatting>
  <conditionalFormatting sqref="J8">
    <cfRule type="expression" dxfId="2435" priority="1953">
      <formula>AND(WEEKDAY(J$5)=1)</formula>
    </cfRule>
    <cfRule type="expression" dxfId="2434" priority="1954" stopIfTrue="1">
      <formula>AND(WEEKDAY(J$5)=1)</formula>
    </cfRule>
    <cfRule type="expression" dxfId="2433" priority="1960">
      <formula>AND(WEEKDAY(J$5)=1)</formula>
    </cfRule>
    <cfRule type="expression" dxfId="2432" priority="1941" stopIfTrue="1">
      <formula>AND(WEEKDAY(J$5)=1)</formula>
    </cfRule>
  </conditionalFormatting>
  <conditionalFormatting sqref="J14:J16">
    <cfRule type="expression" dxfId="2431" priority="1971" stopIfTrue="1">
      <formula>AND(WEEKDAY(J$5)=1)</formula>
    </cfRule>
  </conditionalFormatting>
  <conditionalFormatting sqref="J17">
    <cfRule type="expression" dxfId="2430" priority="1662" stopIfTrue="1">
      <formula>AND(WEEKDAY(K$5)=1)</formula>
    </cfRule>
    <cfRule type="expression" dxfId="2429" priority="1661">
      <formula>AND(WEEKDAY(K$5)=1)</formula>
    </cfRule>
    <cfRule type="expression" dxfId="2428" priority="1660" stopIfTrue="1">
      <formula>AND(WEEKDAY(K$5)=1)</formula>
    </cfRule>
  </conditionalFormatting>
  <conditionalFormatting sqref="J21">
    <cfRule type="expression" dxfId="2427" priority="2968">
      <formula>AND(WEEKDAY(J$5)=1)</formula>
    </cfRule>
    <cfRule type="expression" dxfId="2426" priority="2969" stopIfTrue="1">
      <formula>AND(WEEKDAY(J$5)=1)</formula>
    </cfRule>
  </conditionalFormatting>
  <conditionalFormatting sqref="J21:J22">
    <cfRule type="expression" dxfId="2425" priority="1712" stopIfTrue="1">
      <formula>AND(WEEKDAY(J$5)=1)</formula>
    </cfRule>
  </conditionalFormatting>
  <conditionalFormatting sqref="J9:K10 K10:N10 P10:X10 L11:Q12 M13:S13 L14 Q14:Q15">
    <cfRule type="expression" dxfId="2424" priority="6683" stopIfTrue="1">
      <formula>AND(WEEKDAY(J$5)=1)</formula>
    </cfRule>
  </conditionalFormatting>
  <conditionalFormatting sqref="J14:K14">
    <cfRule type="expression" dxfId="2423" priority="1973" stopIfTrue="1">
      <formula>AND(WEEKDAY(J$5)=1)</formula>
    </cfRule>
    <cfRule type="expression" dxfId="2422" priority="2184">
      <formula>AND(WEEKDAY(J$5)=1)</formula>
    </cfRule>
  </conditionalFormatting>
  <conditionalFormatting sqref="J14:K15">
    <cfRule type="expression" dxfId="2421" priority="2185" stopIfTrue="1">
      <formula>AND(WEEKDAY(J$5)=1)</formula>
    </cfRule>
  </conditionalFormatting>
  <conditionalFormatting sqref="J15:K15">
    <cfRule type="expression" dxfId="2420" priority="2400">
      <formula>AND(WEEKDAY(J$5)=1)</formula>
    </cfRule>
  </conditionalFormatting>
  <conditionalFormatting sqref="J15:K16">
    <cfRule type="expression" dxfId="2419" priority="2401" stopIfTrue="1">
      <formula>AND(WEEKDAY(J$5)=1)</formula>
    </cfRule>
  </conditionalFormatting>
  <conditionalFormatting sqref="J16:K16">
    <cfRule type="expression" dxfId="2418" priority="2616">
      <formula>AND(WEEKDAY(J$5)=1)</formula>
    </cfRule>
  </conditionalFormatting>
  <conditionalFormatting sqref="J18:K20 S23:T23 L24:Q24 R24:T25">
    <cfRule type="expression" dxfId="2417" priority="6723" stopIfTrue="1">
      <formula>AND(WEEKDAY(J$5)=1)</formula>
    </cfRule>
  </conditionalFormatting>
  <conditionalFormatting sqref="J22:K22">
    <cfRule type="expression" dxfId="2416" priority="1925">
      <formula>AND(WEEKDAY(J$5)=1)</formula>
    </cfRule>
    <cfRule type="expression" dxfId="2415" priority="1714" stopIfTrue="1">
      <formula>AND(WEEKDAY(J$5)=1)</formula>
    </cfRule>
  </conditionalFormatting>
  <conditionalFormatting sqref="J22:K24">
    <cfRule type="expression" dxfId="2414" priority="1927" stopIfTrue="1">
      <formula>AND(WEEKDAY(J$5)=1)</formula>
    </cfRule>
  </conditionalFormatting>
  <conditionalFormatting sqref="J23:K24">
    <cfRule type="expression" dxfId="2413" priority="3104">
      <formula>AND(WEEKDAY(J$5)=1)</formula>
    </cfRule>
  </conditionalFormatting>
  <conditionalFormatting sqref="J16:Q16">
    <cfRule type="expression" dxfId="2412" priority="2617" stopIfTrue="1">
      <formula>AND(WEEKDAY(J$5)=1)</formula>
    </cfRule>
  </conditionalFormatting>
  <conditionalFormatting sqref="J13:T13">
    <cfRule type="expression" dxfId="2411" priority="5650" stopIfTrue="1">
      <formula>AND(WEEKDAY(J$5)=1)</formula>
    </cfRule>
  </conditionalFormatting>
  <conditionalFormatting sqref="J25:Z25">
    <cfRule type="expression" dxfId="2410" priority="6267" stopIfTrue="1">
      <formula>AND(WEEKDAY(J$5)=1)</formula>
    </cfRule>
    <cfRule type="expression" dxfId="2409" priority="6515" stopIfTrue="1">
      <formula>AND(WEEKDAY(J$5)=1)</formula>
    </cfRule>
  </conditionalFormatting>
  <conditionalFormatting sqref="J25:AF25">
    <cfRule type="expression" dxfId="2408" priority="6320" stopIfTrue="1">
      <formula>AND(WEEKDAY(J$5)=1)</formula>
    </cfRule>
  </conditionalFormatting>
  <conditionalFormatting sqref="K8">
    <cfRule type="expression" dxfId="2407" priority="2621" stopIfTrue="1">
      <formula>AND(WEEKDAY(K$5)=1)</formula>
    </cfRule>
    <cfRule type="expression" dxfId="2406" priority="2620">
      <formula>AND(WEEKDAY(K$5)=1)</formula>
    </cfRule>
  </conditionalFormatting>
  <conditionalFormatting sqref="K17">
    <cfRule type="expression" dxfId="2405" priority="1640">
      <formula>AND(WEEKDAY(K$5)=1)</formula>
    </cfRule>
    <cfRule type="expression" dxfId="2404" priority="1532" stopIfTrue="1">
      <formula>AND(WEEKDAY(K$5)=1)</formula>
    </cfRule>
  </conditionalFormatting>
  <conditionalFormatting sqref="K20:K21 K23:K24">
    <cfRule type="expression" dxfId="2403" priority="3107" stopIfTrue="1">
      <formula>AND(WEEKDAY(K$5)=1)</formula>
    </cfRule>
  </conditionalFormatting>
  <conditionalFormatting sqref="K21">
    <cfRule type="expression" dxfId="2402" priority="3106">
      <formula>AND(WEEKDAY(K$5)=1)</formula>
    </cfRule>
  </conditionalFormatting>
  <conditionalFormatting sqref="K22">
    <cfRule type="expression" dxfId="2401" priority="1926" stopIfTrue="1">
      <formula>AND(WEEKDAY(K$5)=1)</formula>
    </cfRule>
  </conditionalFormatting>
  <conditionalFormatting sqref="K21:L21">
    <cfRule type="expression" dxfId="2400" priority="3086" stopIfTrue="1">
      <formula>AND(WEEKDAY(K$5)=1)</formula>
    </cfRule>
  </conditionalFormatting>
  <conditionalFormatting sqref="K18:N18">
    <cfRule type="expression" dxfId="2399" priority="4114" stopIfTrue="1">
      <formula>AND(WEEKDAY(K$5)=1)</formula>
    </cfRule>
  </conditionalFormatting>
  <conditionalFormatting sqref="K17:P17">
    <cfRule type="expression" dxfId="2398" priority="1641" stopIfTrue="1">
      <formula>AND(WEEKDAY(K$5)=1)</formula>
    </cfRule>
  </conditionalFormatting>
  <conditionalFormatting sqref="L8:L12">
    <cfRule type="expression" dxfId="2397" priority="4315" stopIfTrue="1">
      <formula>AND(WEEKDAY(L$5)=1)</formula>
    </cfRule>
  </conditionalFormatting>
  <conditionalFormatting sqref="L14:L16">
    <cfRule type="expression" dxfId="2396" priority="3433" stopIfTrue="1">
      <formula>AND(WEEKDAY(L$5)=1)</formula>
    </cfRule>
  </conditionalFormatting>
  <conditionalFormatting sqref="L16">
    <cfRule type="expression" dxfId="2395" priority="3432">
      <formula>AND(WEEKDAY(L$5)=1)</formula>
    </cfRule>
  </conditionalFormatting>
  <conditionalFormatting sqref="L21:L24">
    <cfRule type="expression" dxfId="2394" priority="2971" stopIfTrue="1">
      <formula>AND(WEEKDAY(L$5)=1)</formula>
    </cfRule>
    <cfRule type="expression" dxfId="2393" priority="3085">
      <formula>AND(WEEKDAY(L$5)=1)</formula>
    </cfRule>
  </conditionalFormatting>
  <conditionalFormatting sqref="L15:M15">
    <cfRule type="expression" dxfId="2392" priority="4182" stopIfTrue="1">
      <formula>AND(WEEKDAY(L$5)=1)</formula>
    </cfRule>
  </conditionalFormatting>
  <conditionalFormatting sqref="L15:P15">
    <cfRule type="expression" dxfId="2391" priority="6692" stopIfTrue="1">
      <formula>AND(WEEKDAY(L$5)=1)</formula>
    </cfRule>
  </conditionalFormatting>
  <conditionalFormatting sqref="L17:P18">
    <cfRule type="expression" dxfId="2390" priority="6703" stopIfTrue="1">
      <formula>AND(WEEKDAY(L$5)=1)</formula>
    </cfRule>
  </conditionalFormatting>
  <conditionalFormatting sqref="L11:Q13">
    <cfRule type="expression" dxfId="2389" priority="5572" stopIfTrue="1">
      <formula>AND(WEEKDAY(L$5)=1)</formula>
    </cfRule>
  </conditionalFormatting>
  <conditionalFormatting sqref="L15:T15">
    <cfRule type="expression" dxfId="2388" priority="4628" stopIfTrue="1">
      <formula>AND(WEEKDAY(L$5)=1)</formula>
    </cfRule>
  </conditionalFormatting>
  <conditionalFormatting sqref="L15:Z15">
    <cfRule type="expression" dxfId="2387" priority="6300">
      <formula>AND(WEEKDAY(L$5)=1)</formula>
    </cfRule>
  </conditionalFormatting>
  <conditionalFormatting sqref="L16:AA16 L17:W17">
    <cfRule type="expression" dxfId="2386" priority="6722" stopIfTrue="1">
      <formula>AND(WEEKDAY(L$5)=1)</formula>
    </cfRule>
  </conditionalFormatting>
  <conditionalFormatting sqref="L24:AF24">
    <cfRule type="expression" dxfId="2385" priority="3656" stopIfTrue="1">
      <formula>AND(WEEKDAY(L$5)=1)</formula>
    </cfRule>
  </conditionalFormatting>
  <conditionalFormatting sqref="M23">
    <cfRule type="expression" dxfId="2384" priority="1528" stopIfTrue="1">
      <formula>AND(WEEKDAY(M$5)=1)</formula>
    </cfRule>
    <cfRule type="expression" dxfId="2383" priority="1527">
      <formula>AND(WEEKDAY(M$5)=1)</formula>
    </cfRule>
    <cfRule type="expression" dxfId="2382" priority="1424" stopIfTrue="1">
      <formula>AND(WEEKDAY(M$5)=1)</formula>
    </cfRule>
  </conditionalFormatting>
  <conditionalFormatting sqref="M9:N13">
    <cfRule type="expression" dxfId="2381" priority="4530" stopIfTrue="1">
      <formula>AND(WEEKDAY(M$5)=1)</formula>
    </cfRule>
  </conditionalFormatting>
  <conditionalFormatting sqref="M16:N19">
    <cfRule type="expression" dxfId="2380" priority="3547" stopIfTrue="1">
      <formula>AND(WEEKDAY(M$5)=1)</formula>
    </cfRule>
  </conditionalFormatting>
  <conditionalFormatting sqref="M21:N22 J25:T25">
    <cfRule type="expression" dxfId="2379" priority="6707" stopIfTrue="1">
      <formula>AND(WEEKDAY(J$5)=1)</formula>
    </cfRule>
  </conditionalFormatting>
  <conditionalFormatting sqref="M14:O14">
    <cfRule type="expression" dxfId="2378" priority="35" stopIfTrue="1">
      <formula>AND(WEEKDAY(M$5)=1)</formula>
    </cfRule>
    <cfRule type="expression" dxfId="2377" priority="46">
      <formula>AND(WEEKDAY(M$5)=1)</formula>
    </cfRule>
  </conditionalFormatting>
  <conditionalFormatting sqref="M21:O22">
    <cfRule type="expression" dxfId="2376" priority="583" stopIfTrue="1">
      <formula>AND(WEEKDAY(M$5)=1)</formula>
    </cfRule>
  </conditionalFormatting>
  <conditionalFormatting sqref="M26:O26">
    <cfRule type="expression" dxfId="2375" priority="64">
      <formula>AND(WEEKDAY(M$5)=1)</formula>
    </cfRule>
  </conditionalFormatting>
  <conditionalFormatting sqref="M8:P9">
    <cfRule type="expression" dxfId="2374" priority="6504" stopIfTrue="1">
      <formula>AND(WEEKDAY(M$5)=1)</formula>
    </cfRule>
  </conditionalFormatting>
  <conditionalFormatting sqref="M8:R8">
    <cfRule type="expression" dxfId="2373" priority="2672">
      <formula>AND(WEEKDAY(M$5)=1)</formula>
    </cfRule>
    <cfRule type="expression" dxfId="2372" priority="2673" stopIfTrue="1">
      <formula>AND(WEEKDAY(M$5)=1)</formula>
    </cfRule>
  </conditionalFormatting>
  <conditionalFormatting sqref="N14">
    <cfRule type="expression" dxfId="2371" priority="47" stopIfTrue="1">
      <formula>AND(WEEKDAY(N$5)=1)</formula>
    </cfRule>
  </conditionalFormatting>
  <conditionalFormatting sqref="N21:N27">
    <cfRule type="expression" dxfId="2370" priority="65" stopIfTrue="1">
      <formula>AND(WEEKDAY(N$5)=1)</formula>
    </cfRule>
  </conditionalFormatting>
  <conditionalFormatting sqref="N23:Q23">
    <cfRule type="expression" dxfId="2369" priority="6727" stopIfTrue="1">
      <formula>AND(WEEKDAY(N$5)=1)</formula>
    </cfRule>
  </conditionalFormatting>
  <conditionalFormatting sqref="N23:Q24">
    <cfRule type="expression" dxfId="2368" priority="3772" stopIfTrue="1">
      <formula>AND(WEEKDAY(N$5)=1)</formula>
    </cfRule>
  </conditionalFormatting>
  <conditionalFormatting sqref="O18:O19">
    <cfRule type="expression" dxfId="2367" priority="6602" stopIfTrue="1">
      <formula>AND(WEEKDAY(O$5)=1)</formula>
    </cfRule>
    <cfRule type="expression" dxfId="2366" priority="6698" stopIfTrue="1">
      <formula>AND(WEEKDAY(O$5)=1)</formula>
    </cfRule>
  </conditionalFormatting>
  <conditionalFormatting sqref="O22">
    <cfRule type="expression" dxfId="2365" priority="1083">
      <formula>AND(WEEKDAY(O$5)=1)</formula>
    </cfRule>
    <cfRule type="expression" dxfId="2364" priority="1085" stopIfTrue="1">
      <formula>AND(WEEKDAY(O$5)=1)</formula>
    </cfRule>
  </conditionalFormatting>
  <conditionalFormatting sqref="O21:Q21 S21">
    <cfRule type="expression" dxfId="2363" priority="795">
      <formula>AND(WEEKDAY(O$5)=1)</formula>
    </cfRule>
  </conditionalFormatting>
  <conditionalFormatting sqref="O21:Q21">
    <cfRule type="expression" dxfId="2362" priority="797" stopIfTrue="1">
      <formula>AND(WEEKDAY(O$5)=1)</formula>
    </cfRule>
  </conditionalFormatting>
  <conditionalFormatting sqref="O23:Q25">
    <cfRule type="expression" dxfId="2361" priority="5360" stopIfTrue="1">
      <formula>AND(WEEKDAY(O$5)=1)</formula>
    </cfRule>
  </conditionalFormatting>
  <conditionalFormatting sqref="O21:S21">
    <cfRule type="expression" dxfId="2360" priority="528" stopIfTrue="1">
      <formula>AND(WEEKDAY(O$5)=1)</formula>
    </cfRule>
  </conditionalFormatting>
  <conditionalFormatting sqref="P10:P16">
    <cfRule type="expression" dxfId="2359" priority="3538" stopIfTrue="1">
      <formula>AND(WEEKDAY(P$5)=1)</formula>
    </cfRule>
  </conditionalFormatting>
  <conditionalFormatting sqref="P18:Q18">
    <cfRule type="expression" dxfId="2358" priority="6610" stopIfTrue="1">
      <formula>AND(WEEKDAY(P$5)=1)</formula>
    </cfRule>
  </conditionalFormatting>
  <conditionalFormatting sqref="P22:Q22">
    <cfRule type="expression" dxfId="2357" priority="146" stopIfTrue="1">
      <formula>AND(WEEKDAY(P$5)=1)</formula>
    </cfRule>
  </conditionalFormatting>
  <conditionalFormatting sqref="P26:Q26 S26">
    <cfRule type="expression" dxfId="2356" priority="458">
      <formula>AND(WEEKDAY(P$5)=1)</formula>
    </cfRule>
  </conditionalFormatting>
  <conditionalFormatting sqref="P26:Q26">
    <cfRule type="expression" dxfId="2355" priority="459" stopIfTrue="1">
      <formula>AND(WEEKDAY(P$5)=1)</formula>
    </cfRule>
  </conditionalFormatting>
  <conditionalFormatting sqref="P19:S19">
    <cfRule type="expression" dxfId="2354" priority="151" stopIfTrue="1">
      <formula>AND(WEEKDAY(P$5)=1)</formula>
    </cfRule>
    <cfRule type="expression" dxfId="2353" priority="376">
      <formula>AND(WEEKDAY(P$5)=1)</formula>
    </cfRule>
  </conditionalFormatting>
  <conditionalFormatting sqref="P22:S22">
    <cfRule type="expression" dxfId="2352" priority="67">
      <formula>AND(WEEKDAY(P$5)=1)</formula>
    </cfRule>
    <cfRule type="expression" dxfId="2351" priority="66" stopIfTrue="1">
      <formula>AND(WEEKDAY(P$5)=1)</formula>
    </cfRule>
  </conditionalFormatting>
  <conditionalFormatting sqref="P26:S26">
    <cfRule type="expression" dxfId="2350" priority="381" stopIfTrue="1">
      <formula>AND(WEEKDAY(P$5)=1)</formula>
    </cfRule>
  </conditionalFormatting>
  <conditionalFormatting sqref="P20:T20">
    <cfRule type="expression" dxfId="2349" priority="6688" stopIfTrue="1">
      <formula>AND(WEEKDAY(P$5)=1)</formula>
    </cfRule>
  </conditionalFormatting>
  <conditionalFormatting sqref="P24:W25">
    <cfRule type="expression" dxfId="2348" priority="6315" stopIfTrue="1">
      <formula>AND(WEEKDAY(P$5)=1)</formula>
    </cfRule>
  </conditionalFormatting>
  <conditionalFormatting sqref="Q11:Q19">
    <cfRule type="expression" dxfId="2347" priority="219" stopIfTrue="1">
      <formula>AND(WEEKDAY(Q$5)=1)</formula>
    </cfRule>
  </conditionalFormatting>
  <conditionalFormatting sqref="Q15:T15">
    <cfRule type="expression" dxfId="2346" priority="4534" stopIfTrue="1">
      <formula>AND(WEEKDAY(Q$5)=1)</formula>
    </cfRule>
  </conditionalFormatting>
  <conditionalFormatting sqref="R18">
    <cfRule type="expression" dxfId="2345" priority="3402" stopIfTrue="1">
      <formula>AND(WEEKDAY(R$5)=1)</formula>
    </cfRule>
  </conditionalFormatting>
  <conditionalFormatting sqref="R21">
    <cfRule type="expression" dxfId="2344" priority="527">
      <formula>AND(WEEKDAY(R$5)=1)</formula>
    </cfRule>
  </conditionalFormatting>
  <conditionalFormatting sqref="R21:R23">
    <cfRule type="expression" dxfId="2343" priority="68" stopIfTrue="1">
      <formula>AND(WEEKDAY(R$5)=1)</formula>
    </cfRule>
  </conditionalFormatting>
  <conditionalFormatting sqref="R23">
    <cfRule type="expression" dxfId="2342" priority="2738">
      <formula>AND(WEEKDAY(R$5)=1)</formula>
    </cfRule>
    <cfRule type="expression" dxfId="2341" priority="2739" stopIfTrue="1">
      <formula>AND(WEEKDAY(R$5)=1)</formula>
    </cfRule>
  </conditionalFormatting>
  <conditionalFormatting sqref="R26">
    <cfRule type="expression" dxfId="2340" priority="380">
      <formula>AND(WEEKDAY(R$5)=1)</formula>
    </cfRule>
    <cfRule type="expression" dxfId="2339" priority="379" stopIfTrue="1">
      <formula>AND(WEEKDAY(R$5)=1)</formula>
    </cfRule>
  </conditionalFormatting>
  <conditionalFormatting sqref="R17:S17">
    <cfRule type="expression" dxfId="2338" priority="4642" stopIfTrue="1">
      <formula>AND(WEEKDAY(R$5)=1)</formula>
    </cfRule>
  </conditionalFormatting>
  <conditionalFormatting sqref="R14:T14">
    <cfRule type="expression" dxfId="2337" priority="3392" stopIfTrue="1">
      <formula>AND(WEEKDAY(R$5)=1)</formula>
    </cfRule>
    <cfRule type="expression" dxfId="2336" priority="3389" stopIfTrue="1">
      <formula>AND(WEEKDAY(R$5)=1)</formula>
    </cfRule>
    <cfRule type="expression" dxfId="2335" priority="3388">
      <formula>AND(WEEKDAY(R$5)=1)</formula>
    </cfRule>
    <cfRule type="expression" dxfId="2334" priority="3381" stopIfTrue="1">
      <formula>AND(WEEKDAY(R$5)=1)</formula>
    </cfRule>
  </conditionalFormatting>
  <conditionalFormatting sqref="R14:T15">
    <cfRule type="expression" dxfId="2333" priority="3150" stopIfTrue="1">
      <formula>AND(WEEKDAY(R$5)=1)</formula>
    </cfRule>
  </conditionalFormatting>
  <conditionalFormatting sqref="R15:T15">
    <cfRule type="expression" dxfId="2332" priority="6689" stopIfTrue="1">
      <formula>AND(WEEKDAY(R$5)=1)</formula>
    </cfRule>
  </conditionalFormatting>
  <conditionalFormatting sqref="R16:T16">
    <cfRule type="expression" dxfId="2331" priority="6054" stopIfTrue="1">
      <formula>AND(WEEKDAY(R$5)=1)</formula>
    </cfRule>
  </conditionalFormatting>
  <conditionalFormatting sqref="R18:T18">
    <cfRule type="expression" dxfId="2330" priority="3397">
      <formula>AND(WEEKDAY(R$5)=1)</formula>
    </cfRule>
    <cfRule type="expression" dxfId="2329" priority="3394" stopIfTrue="1">
      <formula>AND(WEEKDAY(R$5)=1)</formula>
    </cfRule>
  </conditionalFormatting>
  <conditionalFormatting sqref="R11:U12">
    <cfRule type="expression" dxfId="2328" priority="3243" stopIfTrue="1">
      <formula>AND(WEEKDAY(R$5)=1)</formula>
    </cfRule>
  </conditionalFormatting>
  <conditionalFormatting sqref="R15:U15">
    <cfRule type="expression" dxfId="2327" priority="3108" stopIfTrue="1">
      <formula>AND(WEEKDAY(R$5)=1)</formula>
    </cfRule>
  </conditionalFormatting>
  <conditionalFormatting sqref="R20:W20">
    <cfRule type="expression" dxfId="2326" priority="6035" stopIfTrue="1">
      <formula>AND(WEEKDAY(R$5)=1)</formula>
    </cfRule>
  </conditionalFormatting>
  <conditionalFormatting sqref="S21">
    <cfRule type="expression" dxfId="2325" priority="796" stopIfTrue="1">
      <formula>AND(WEEKDAY(S$5)=1)</formula>
    </cfRule>
  </conditionalFormatting>
  <conditionalFormatting sqref="S22">
    <cfRule type="expression" dxfId="2324" priority="148" stopIfTrue="1">
      <formula>AND(WEEKDAY(S$5)=1)</formula>
    </cfRule>
  </conditionalFormatting>
  <conditionalFormatting sqref="S23:V23">
    <cfRule type="expression" dxfId="2323" priority="3234" stopIfTrue="1">
      <formula>AND(WEEKDAY(S$5)=1)</formula>
    </cfRule>
  </conditionalFormatting>
  <conditionalFormatting sqref="S8:Z8 L8:L9 AA8:AA9 I9:W9">
    <cfRule type="expression" dxfId="2322" priority="6680" stopIfTrue="1">
      <formula>AND(WEEKDAY(I$5)=1)</formula>
    </cfRule>
  </conditionalFormatting>
  <conditionalFormatting sqref="S8:Z8 L9:X9 AG13:AH14 AC8:AF8 AA8:AB10 AG8:AH10 T19:Y19 I19:O19 L20:W20 T21:Y21 T22:X22 S23:V23 M24:AF24 J25:Z25 Y20 L17:AB17 AD21:AE21 Z22:AE23 AF9:AF10 AC25:AE25 I21:I25 P10:Y10 I9:I17 M16:AC16 J9:K13 L13:Y13 L11:AD12 N23:Q23 U14:Y14 X23 L10:N10 L8 P14:Q14 L14 M21:N22">
    <cfRule type="expression" dxfId="2321" priority="6679">
      <formula>AND(WEEKDAY(I$5)=1)</formula>
    </cfRule>
  </conditionalFormatting>
  <conditionalFormatting sqref="S26:Z26">
    <cfRule type="expression" dxfId="2320" priority="461" stopIfTrue="1">
      <formula>AND(WEEKDAY(S$5)=1)</formula>
    </cfRule>
  </conditionalFormatting>
  <conditionalFormatting sqref="T8:T9">
    <cfRule type="expression" dxfId="2319" priority="6678" stopIfTrue="1">
      <formula>AND(WEEKDAY(T$5)=1)</formula>
    </cfRule>
  </conditionalFormatting>
  <conditionalFormatting sqref="T14">
    <cfRule type="expression" dxfId="2318" priority="3380">
      <formula>AND(WEEKDAY(T$5)=1)</formula>
    </cfRule>
  </conditionalFormatting>
  <conditionalFormatting sqref="T14:T15">
    <cfRule type="expression" dxfId="2317" priority="3391">
      <formula>AND(WEEKDAY(T$5)=1)</formula>
    </cfRule>
  </conditionalFormatting>
  <conditionalFormatting sqref="T15:T16">
    <cfRule type="expression" dxfId="2316" priority="4627">
      <formula>AND(WEEKDAY(T$5)=1)</formula>
    </cfRule>
  </conditionalFormatting>
  <conditionalFormatting sqref="T15:T17">
    <cfRule type="expression" dxfId="2315" priority="4633" stopIfTrue="1">
      <formula>AND(WEEKDAY(T$5)=1)</formula>
    </cfRule>
  </conditionalFormatting>
  <conditionalFormatting sqref="T19:T22">
    <cfRule type="expression" dxfId="2314" priority="6718" stopIfTrue="1">
      <formula>AND(WEEKDAY(T$5)=1)</formula>
    </cfRule>
  </conditionalFormatting>
  <conditionalFormatting sqref="T19:T25 S23:T25">
    <cfRule type="expression" dxfId="2313" priority="3233" stopIfTrue="1">
      <formula>AND(WEEKDAY(S$5)=1)</formula>
    </cfRule>
  </conditionalFormatting>
  <conditionalFormatting sqref="T20:T23">
    <cfRule type="expression" dxfId="2312" priority="3232">
      <formula>AND(WEEKDAY(T$5)=1)</formula>
    </cfRule>
  </conditionalFormatting>
  <conditionalFormatting sqref="T21:T23 S23:T23">
    <cfRule type="expression" dxfId="2311" priority="3169" stopIfTrue="1">
      <formula>AND(WEEKDAY(S$5)=1)</formula>
    </cfRule>
  </conditionalFormatting>
  <conditionalFormatting sqref="T21:T23">
    <cfRule type="expression" dxfId="2310" priority="3168">
      <formula>AND(WEEKDAY(T$5)=1)</formula>
    </cfRule>
  </conditionalFormatting>
  <conditionalFormatting sqref="T21:W22 S23:V23 R24:W24">
    <cfRule type="expression" dxfId="2309" priority="6521" stopIfTrue="1">
      <formula>AND(WEEKDAY(R$5)=1)</formula>
    </cfRule>
  </conditionalFormatting>
  <conditionalFormatting sqref="T21:W22">
    <cfRule type="expression" dxfId="2308" priority="6307" stopIfTrue="1">
      <formula>AND(WEEKDAY(T$5)=1)</formula>
    </cfRule>
  </conditionalFormatting>
  <conditionalFormatting sqref="T10:AD10">
    <cfRule type="expression" dxfId="2307" priority="6286" stopIfTrue="1">
      <formula>AND(WEEKDAY(T$5)=1)</formula>
    </cfRule>
  </conditionalFormatting>
  <conditionalFormatting sqref="U8">
    <cfRule type="expression" dxfId="2306" priority="6668" stopIfTrue="1">
      <formula>AND(WEEKDAY(U$5)=1)</formula>
    </cfRule>
  </conditionalFormatting>
  <conditionalFormatting sqref="U13">
    <cfRule type="expression" dxfId="2305" priority="6686" stopIfTrue="1">
      <formula>AND(WEEKDAY(U$5)=1)</formula>
    </cfRule>
  </conditionalFormatting>
  <conditionalFormatting sqref="U15:U16">
    <cfRule type="expression" dxfId="2304" priority="6691" stopIfTrue="1">
      <formula>AND(WEEKDAY(U$5)=1)</formula>
    </cfRule>
  </conditionalFormatting>
  <conditionalFormatting sqref="U20:U25">
    <cfRule type="expression" dxfId="2303" priority="3242" stopIfTrue="1">
      <formula>AND(WEEKDAY(U$5)=1)</formula>
    </cfRule>
  </conditionalFormatting>
  <conditionalFormatting sqref="U11:W14">
    <cfRule type="expression" dxfId="2302" priority="3283" stopIfTrue="1">
      <formula>AND(WEEKDAY(U$5)=1)</formula>
    </cfRule>
  </conditionalFormatting>
  <conditionalFormatting sqref="U18:W20">
    <cfRule type="expression" dxfId="2301" priority="6715" stopIfTrue="1">
      <formula>AND(WEEKDAY(U$5)=1)</formula>
    </cfRule>
  </conditionalFormatting>
  <conditionalFormatting sqref="U18:W22 U23:V23 U24:W25">
    <cfRule type="expression" dxfId="2300" priority="6589" stopIfTrue="1">
      <formula>AND(WEEKDAY(U$5)=1)</formula>
    </cfRule>
  </conditionalFormatting>
  <conditionalFormatting sqref="U9:Y9">
    <cfRule type="expression" dxfId="2299" priority="2670" stopIfTrue="1">
      <formula>AND(WEEKDAY(U$5)=1)</formula>
    </cfRule>
  </conditionalFormatting>
  <conditionalFormatting sqref="U14:Z14">
    <cfRule type="expression" dxfId="2298" priority="5350" stopIfTrue="1">
      <formula>AND(WEEKDAY(U$5)=1)</formula>
    </cfRule>
  </conditionalFormatting>
  <conditionalFormatting sqref="U18:Z19">
    <cfRule type="expression" dxfId="2297" priority="6470">
      <formula>AND(WEEKDAY(U$5)=1)</formula>
    </cfRule>
  </conditionalFormatting>
  <conditionalFormatting sqref="V16">
    <cfRule type="expression" dxfId="2296" priority="5006" stopIfTrue="1">
      <formula>AND(WEEKDAY(V$5)=1)</formula>
    </cfRule>
  </conditionalFormatting>
  <conditionalFormatting sqref="V20:W22 V23 V24:W24 V25:Z25">
    <cfRule type="expression" dxfId="2295" priority="6523">
      <formula>AND(WEEKDAY(V$5)=1)</formula>
    </cfRule>
  </conditionalFormatting>
  <conditionalFormatting sqref="V15:Y15 V8:Z8 AA8:AA9 AE18:AF18 U17:W18 AD23:AE23 AF19 AE22 T16:T17">
    <cfRule type="expression" dxfId="2294" priority="6711">
      <formula>AND(WEEKDAY(T$5)=1)</formula>
    </cfRule>
  </conditionalFormatting>
  <conditionalFormatting sqref="V15:Y15">
    <cfRule type="expression" dxfId="2293" priority="6706" stopIfTrue="1">
      <formula>AND(WEEKDAY(V$5)=1)</formula>
    </cfRule>
  </conditionalFormatting>
  <conditionalFormatting sqref="V25:Z25 V24:W24 V20:W22 V23">
    <cfRule type="expression" dxfId="2292" priority="6514">
      <formula>AND(WEEKDAY(V$5)=1)</formula>
    </cfRule>
  </conditionalFormatting>
  <conditionalFormatting sqref="V26:AB26">
    <cfRule type="expression" dxfId="2291" priority="6804">
      <formula>AND(WEEKDAY(V$5)=1)</formula>
    </cfRule>
  </conditionalFormatting>
  <conditionalFormatting sqref="W23">
    <cfRule type="expression" dxfId="2290" priority="1421">
      <formula>AND(WEEKDAY(W$5)=1)</formula>
    </cfRule>
    <cfRule type="expression" dxfId="2289" priority="1423">
      <formula>AND(WEEKDAY(W$5)=1)</formula>
    </cfRule>
    <cfRule type="expression" dxfId="2288" priority="1422" stopIfTrue="1">
      <formula>AND(WEEKDAY(W$5)=1)</formula>
    </cfRule>
    <cfRule type="expression" dxfId="2287" priority="1420" stopIfTrue="1">
      <formula>AND(WEEKDAY(W$5)=1)</formula>
    </cfRule>
  </conditionalFormatting>
  <conditionalFormatting sqref="X11:X12">
    <cfRule type="expression" dxfId="2286" priority="5347" stopIfTrue="1">
      <formula>AND(WEEKDAY(X$5)=1)</formula>
    </cfRule>
  </conditionalFormatting>
  <conditionalFormatting sqref="X20">
    <cfRule type="expression" dxfId="2285" priority="2663">
      <formula>AND(WEEKDAY(X$5)=1)</formula>
    </cfRule>
    <cfRule type="expression" dxfId="2284" priority="2658" stopIfTrue="1">
      <formula>AND(WEEKDAY(X$5)=1)</formula>
    </cfRule>
    <cfRule type="expression" dxfId="2283" priority="2668">
      <formula>AND(WEEKDAY(X$5)=1)</formula>
    </cfRule>
    <cfRule type="expression" dxfId="2282" priority="2666" stopIfTrue="1">
      <formula>AND(WEEKDAY(X$5)=1)</formula>
    </cfRule>
    <cfRule type="expression" dxfId="2281" priority="2665">
      <formula>AND(WEEKDAY(X$5)=1)</formula>
    </cfRule>
    <cfRule type="expression" dxfId="2280" priority="2664" stopIfTrue="1">
      <formula>AND(WEEKDAY(X$5)=1)</formula>
    </cfRule>
  </conditionalFormatting>
  <conditionalFormatting sqref="X21:X24">
    <cfRule type="expression" dxfId="2279" priority="5323" stopIfTrue="1">
      <formula>AND(WEEKDAY(X$5)=1)</formula>
    </cfRule>
  </conditionalFormatting>
  <conditionalFormatting sqref="X13:Y14">
    <cfRule type="expression" dxfId="2278" priority="5359" stopIfTrue="1">
      <formula>AND(WEEKDAY(X$5)=1)</formula>
    </cfRule>
  </conditionalFormatting>
  <conditionalFormatting sqref="X18:Y18">
    <cfRule type="expression" dxfId="2277" priority="5338" stopIfTrue="1">
      <formula>AND(WEEKDAY(X$5)=1)</formula>
    </cfRule>
  </conditionalFormatting>
  <conditionalFormatting sqref="X19:Y19">
    <cfRule type="expression" dxfId="2276" priority="6628" stopIfTrue="1">
      <formula>AND(WEEKDAY(X$5)=1)</formula>
    </cfRule>
  </conditionalFormatting>
  <conditionalFormatting sqref="X14:Z14">
    <cfRule type="expression" dxfId="2275" priority="5352">
      <formula>AND(WEEKDAY(X$5)=1)</formula>
    </cfRule>
  </conditionalFormatting>
  <conditionalFormatting sqref="X18:Z18">
    <cfRule type="expression" dxfId="2274" priority="5324" stopIfTrue="1">
      <formula>AND(WEEKDAY(X$5)=1)</formula>
    </cfRule>
    <cfRule type="expression" dxfId="2273" priority="5333">
      <formula>AND(WEEKDAY(X$5)=1)</formula>
    </cfRule>
    <cfRule type="expression" dxfId="2272" priority="5334" stopIfTrue="1">
      <formula>AND(WEEKDAY(X$5)=1)</formula>
    </cfRule>
    <cfRule type="expression" dxfId="2271" priority="5335">
      <formula>AND(WEEKDAY(X$5)=1)</formula>
    </cfRule>
  </conditionalFormatting>
  <conditionalFormatting sqref="X25:Z25 Y19:Y20">
    <cfRule type="expression" dxfId="2270" priority="6577" stopIfTrue="1">
      <formula>AND(WEEKDAY(X$5)=1)</formula>
    </cfRule>
  </conditionalFormatting>
  <conditionalFormatting sqref="X11:AA12">
    <cfRule type="expression" dxfId="2269" priority="2650">
      <formula>AND(WEEKDAY(X$5)=1)</formula>
    </cfRule>
  </conditionalFormatting>
  <conditionalFormatting sqref="X17:AB17">
    <cfRule type="expression" dxfId="2268" priority="6545" stopIfTrue="1">
      <formula>AND(WEEKDAY(X$5)=1)</formula>
    </cfRule>
  </conditionalFormatting>
  <conditionalFormatting sqref="X18:AB18">
    <cfRule type="expression" dxfId="2267" priority="5329" stopIfTrue="1">
      <formula>AND(WEEKDAY(X$5)=1)</formula>
    </cfRule>
  </conditionalFormatting>
  <conditionalFormatting sqref="X11:AC12">
    <cfRule type="expression" dxfId="2266" priority="2645" stopIfTrue="1">
      <formula>AND(WEEKDAY(X$5)=1)</formula>
    </cfRule>
  </conditionalFormatting>
  <conditionalFormatting sqref="X26:AG26">
    <cfRule type="expression" dxfId="2265" priority="6816" stopIfTrue="1">
      <formula>AND(WEEKDAY(X$5)=1)</formula>
    </cfRule>
  </conditionalFormatting>
  <conditionalFormatting sqref="Y9">
    <cfRule type="expression" dxfId="2264" priority="2671">
      <formula>AND(WEEKDAY(Y$5)=1)</formula>
    </cfRule>
    <cfRule type="expression" dxfId="2263" priority="2669">
      <formula>AND(WEEKDAY(Y$5)=1)</formula>
    </cfRule>
  </conditionalFormatting>
  <conditionalFormatting sqref="Y20:Y23">
    <cfRule type="expression" dxfId="2262" priority="2653" stopIfTrue="1">
      <formula>AND(WEEKDAY(Y$5)=1)</formula>
    </cfRule>
  </conditionalFormatting>
  <conditionalFormatting sqref="Y22:Y23">
    <cfRule type="expression" dxfId="2261" priority="2657">
      <formula>AND(WEEKDAY(Y$5)=1)</formula>
    </cfRule>
  </conditionalFormatting>
  <conditionalFormatting sqref="Y17:Z17 AC16:AF20 AA19:AB20 AG19:AG20 AD13:AF13 AC14:AF14">
    <cfRule type="expression" dxfId="2260" priority="6544">
      <formula>AND(WEEKDAY(Y$5)=1)</formula>
    </cfRule>
  </conditionalFormatting>
  <conditionalFormatting sqref="Y18:Z18">
    <cfRule type="expression" dxfId="2259" priority="5336" stopIfTrue="1">
      <formula>AND(WEEKDAY(Y$5)=1)</formula>
    </cfRule>
    <cfRule type="expression" dxfId="2258" priority="5337">
      <formula>AND(WEEKDAY(Y$5)=1)</formula>
    </cfRule>
  </conditionalFormatting>
  <conditionalFormatting sqref="Y25:Z25">
    <cfRule type="expression" dxfId="2257" priority="6557" stopIfTrue="1">
      <formula>AND(WEEKDAY(Y$5)=1)</formula>
    </cfRule>
    <cfRule type="expression" dxfId="2256" priority="6558">
      <formula>AND(WEEKDAY(Y$5)=1)</formula>
    </cfRule>
  </conditionalFormatting>
  <conditionalFormatting sqref="Y15:AA15">
    <cfRule type="expression" dxfId="2255" priority="4168" stopIfTrue="1">
      <formula>AND(WEEKDAY(Y$5)=1)</formula>
    </cfRule>
  </conditionalFormatting>
  <conditionalFormatting sqref="Y17:AB17">
    <cfRule type="expression" dxfId="2254" priority="6542" stopIfTrue="1">
      <formula>AND(WEEKDAY(Y$5)=1)</formula>
    </cfRule>
  </conditionalFormatting>
  <conditionalFormatting sqref="Y18:AB18">
    <cfRule type="expression" dxfId="2253" priority="5327">
      <formula>AND(WEEKDAY(Y$5)=1)</formula>
    </cfRule>
  </conditionalFormatting>
  <conditionalFormatting sqref="Y20:AB20">
    <cfRule type="expression" dxfId="2252" priority="2966">
      <formula>AND(WEEKDAY(Y$5)=1)</formula>
    </cfRule>
  </conditionalFormatting>
  <conditionalFormatting sqref="Y25:AB25">
    <cfRule type="expression" dxfId="2251" priority="6311">
      <formula>AND(WEEKDAY(Y$5)=1)</formula>
    </cfRule>
  </conditionalFormatting>
  <conditionalFormatting sqref="Z9">
    <cfRule type="expression" dxfId="2250" priority="6291">
      <formula>AND(WEEKDAY(Z$5)=1)</formula>
    </cfRule>
    <cfRule type="expression" dxfId="2249" priority="6290" stopIfTrue="1">
      <formula>AND(WEEKDAY(Z$5)=1)</formula>
    </cfRule>
  </conditionalFormatting>
  <conditionalFormatting sqref="Z9:Z10">
    <cfRule type="expression" dxfId="2248" priority="6288">
      <formula>AND(WEEKDAY(Z$5)=1)</formula>
    </cfRule>
  </conditionalFormatting>
  <conditionalFormatting sqref="Z18:Z19">
    <cfRule type="expression" dxfId="2247" priority="5340" stopIfTrue="1">
      <formula>AND(WEEKDAY(Z$5)=1)</formula>
    </cfRule>
  </conditionalFormatting>
  <conditionalFormatting sqref="Z19">
    <cfRule type="expression" dxfId="2246" priority="6467">
      <formula>AND(WEEKDAY(Z$5)=1)</formula>
    </cfRule>
    <cfRule type="expression" dxfId="2245" priority="6468" stopIfTrue="1">
      <formula>AND(WEEKDAY(Z$5)=1)</formula>
    </cfRule>
  </conditionalFormatting>
  <conditionalFormatting sqref="Z20">
    <cfRule type="expression" dxfId="2244" priority="2957">
      <formula>AND(WEEKDAY(Z$5)=1)</formula>
    </cfRule>
    <cfRule type="expression" dxfId="2243" priority="2958" stopIfTrue="1">
      <formula>AND(WEEKDAY(Z$5)=1)</formula>
    </cfRule>
    <cfRule type="expression" dxfId="2242" priority="2959">
      <formula>AND(WEEKDAY(Z$5)=1)</formula>
    </cfRule>
    <cfRule type="expression" dxfId="2241" priority="2960" stopIfTrue="1">
      <formula>AND(WEEKDAY(Z$5)=1)</formula>
    </cfRule>
    <cfRule type="expression" dxfId="2240" priority="2961">
      <formula>AND(WEEKDAY(Z$5)=1)</formula>
    </cfRule>
    <cfRule type="expression" dxfId="2239" priority="2963">
      <formula>AND(WEEKDAY(Z$5)=1)</formula>
    </cfRule>
    <cfRule type="expression" dxfId="2238" priority="2962" stopIfTrue="1">
      <formula>AND(WEEKDAY(Z$5)=1)</formula>
    </cfRule>
  </conditionalFormatting>
  <conditionalFormatting sqref="Z20:Z21">
    <cfRule type="expression" dxfId="2237" priority="2639" stopIfTrue="1">
      <formula>AND(WEEKDAY(Z$5)=1)</formula>
    </cfRule>
  </conditionalFormatting>
  <conditionalFormatting sqref="Z14:AA14">
    <cfRule type="expression" dxfId="2236" priority="4180">
      <formula>AND(WEEKDAY(Z$5)=1)</formula>
    </cfRule>
  </conditionalFormatting>
  <conditionalFormatting sqref="Z20:AA20">
    <cfRule type="expression" dxfId="2235" priority="2964" stopIfTrue="1">
      <formula>AND(WEEKDAY(Z$5)=1)</formula>
    </cfRule>
  </conditionalFormatting>
  <conditionalFormatting sqref="Z22:AA23 X24:AA24 X21:Y21 X22:X23">
    <cfRule type="expression" dxfId="2234" priority="5322">
      <formula>AND(WEEKDAY(X$5)=1)</formula>
    </cfRule>
  </conditionalFormatting>
  <conditionalFormatting sqref="Z21:AB21">
    <cfRule type="expression" dxfId="2233" priority="2643">
      <formula>AND(WEEKDAY(Z$5)=1)</formula>
    </cfRule>
  </conditionalFormatting>
  <conditionalFormatting sqref="Z22:AB24">
    <cfRule type="expression" dxfId="2232" priority="5317" stopIfTrue="1">
      <formula>AND(WEEKDAY(Z$5)=1)</formula>
    </cfRule>
  </conditionalFormatting>
  <conditionalFormatting sqref="Z13:AE13">
    <cfRule type="expression" dxfId="2231" priority="2625" stopIfTrue="1">
      <formula>AND(WEEKDAY(Z$5)=1)</formula>
    </cfRule>
  </conditionalFormatting>
  <conditionalFormatting sqref="Z22:AE23 X21:Y21 X22:X23">
    <cfRule type="expression" dxfId="2230" priority="5316" stopIfTrue="1">
      <formula>AND(WEEKDAY(X$5)=1)</formula>
    </cfRule>
  </conditionalFormatting>
  <conditionalFormatting sqref="Z13:AF13">
    <cfRule type="expression" dxfId="2229" priority="2630">
      <formula>AND(WEEKDAY(Z$5)=1)</formula>
    </cfRule>
  </conditionalFormatting>
  <conditionalFormatting sqref="AA15">
    <cfRule type="expression" dxfId="2228" priority="4173">
      <formula>AND(WEEKDAY(AA$5)=1)</formula>
    </cfRule>
  </conditionalFormatting>
  <conditionalFormatting sqref="AA21">
    <cfRule type="expression" dxfId="2227" priority="2644" stopIfTrue="1">
      <formula>AND(WEEKDAY(AA$5)=1)</formula>
    </cfRule>
  </conditionalFormatting>
  <conditionalFormatting sqref="AA14:AB15">
    <cfRule type="expression" dxfId="2226" priority="4175" stopIfTrue="1">
      <formula>AND(WEEKDAY(AA$5)=1)</formula>
    </cfRule>
  </conditionalFormatting>
  <conditionalFormatting sqref="AA19:AB20">
    <cfRule type="expression" dxfId="2225" priority="6627" stopIfTrue="1">
      <formula>AND(WEEKDAY(AA$5)=1)</formula>
    </cfRule>
  </conditionalFormatting>
  <conditionalFormatting sqref="AA21:AC21">
    <cfRule type="expression" dxfId="2224" priority="2640" stopIfTrue="1">
      <formula>AND(WEEKDAY(AA$5)=1)</formula>
    </cfRule>
  </conditionalFormatting>
  <conditionalFormatting sqref="AA20:AF20">
    <cfRule type="expression" dxfId="2223" priority="3306" stopIfTrue="1">
      <formula>AND(WEEKDAY(AA$5)=1)</formula>
    </cfRule>
  </conditionalFormatting>
  <conditionalFormatting sqref="AB9:AB13 Z13:Z14">
    <cfRule type="expression" dxfId="2222" priority="2626" stopIfTrue="1">
      <formula>AND(WEEKDAY(Z$5)=1)</formula>
    </cfRule>
  </conditionalFormatting>
  <conditionalFormatting sqref="AB14:AB15">
    <cfRule type="expression" dxfId="2221" priority="6298">
      <formula>AND(WEEKDAY(AB$5)=1)</formula>
    </cfRule>
  </conditionalFormatting>
  <conditionalFormatting sqref="AB17">
    <cfRule type="expression" dxfId="2220" priority="6702" stopIfTrue="1">
      <formula>AND(WEEKDAY(AB$5)=1)</formula>
    </cfRule>
  </conditionalFormatting>
  <conditionalFormatting sqref="AB19:AD19">
    <cfRule type="expression" dxfId="2219" priority="6464" stopIfTrue="1">
      <formula>AND(WEEKDAY(AB$5)=1)</formula>
    </cfRule>
  </conditionalFormatting>
  <conditionalFormatting sqref="AB19:AF19">
    <cfRule type="expression" dxfId="2218" priority="4149" stopIfTrue="1">
      <formula>AND(WEEKDAY(AB$5)=1)</formula>
    </cfRule>
  </conditionalFormatting>
  <conditionalFormatting sqref="AB8:AG8">
    <cfRule type="expression" dxfId="2217" priority="6650" stopIfTrue="1">
      <formula>AND(WEEKDAY(AB$5)=1)</formula>
    </cfRule>
  </conditionalFormatting>
  <conditionalFormatting sqref="AC17:AC19">
    <cfRule type="expression" dxfId="2216" priority="6595" stopIfTrue="1">
      <formula>AND(WEEKDAY(AC$5)=1)</formula>
    </cfRule>
  </conditionalFormatting>
  <conditionalFormatting sqref="AC18:AC19">
    <cfRule type="expression" dxfId="2215" priority="4159">
      <formula>AND(WEEKDAY(AC$5)=1)</formula>
    </cfRule>
    <cfRule type="expression" dxfId="2214" priority="4150" stopIfTrue="1">
      <formula>AND(WEEKDAY(AC$5)=1)</formula>
    </cfRule>
    <cfRule type="expression" dxfId="2213" priority="6483" stopIfTrue="1">
      <formula>AND(WEEKDAY(AC$5)=1)</formula>
    </cfRule>
  </conditionalFormatting>
  <conditionalFormatting sqref="AC21">
    <cfRule type="expression" dxfId="2212" priority="2634" stopIfTrue="1">
      <formula>AND(WEEKDAY(AC$5)=1)</formula>
    </cfRule>
    <cfRule type="expression" dxfId="2211" priority="2637">
      <formula>AND(WEEKDAY(AC$5)=1)</formula>
    </cfRule>
  </conditionalFormatting>
  <conditionalFormatting sqref="AC15:AD15">
    <cfRule type="expression" dxfId="2210" priority="6696" stopIfTrue="1">
      <formula>AND(WEEKDAY(AC$5)=1)</formula>
    </cfRule>
  </conditionalFormatting>
  <conditionalFormatting sqref="AC17:AD18">
    <cfRule type="expression" dxfId="2209" priority="6596" stopIfTrue="1">
      <formula>AND(WEEKDAY(AC$5)=1)</formula>
    </cfRule>
  </conditionalFormatting>
  <conditionalFormatting sqref="AC10:AE10">
    <cfRule type="expression" dxfId="2208" priority="6348">
      <formula>AND(WEEKDAY(AC$5)=1)</formula>
    </cfRule>
  </conditionalFormatting>
  <conditionalFormatting sqref="AC18:AE18 T19:Y19 AB19:AE19">
    <cfRule type="expression" dxfId="2207" priority="6728" stopIfTrue="1">
      <formula>AND(WEEKDAY(T$5)=1)</formula>
    </cfRule>
  </conditionalFormatting>
  <conditionalFormatting sqref="AC18:AF18">
    <cfRule type="expression" dxfId="2206" priority="4160" stopIfTrue="1">
      <formula>AND(WEEKDAY(AC$5)=1)</formula>
    </cfRule>
  </conditionalFormatting>
  <conditionalFormatting sqref="AC14:AG14">
    <cfRule type="expression" dxfId="2205" priority="6591" stopIfTrue="1">
      <formula>AND(WEEKDAY(AC$5)=1)</formula>
    </cfRule>
  </conditionalFormatting>
  <conditionalFormatting sqref="AC15:AG15">
    <cfRule type="expression" dxfId="2204" priority="24">
      <formula>AND(WEEKDAY(AC$5)=1)</formula>
    </cfRule>
  </conditionalFormatting>
  <conditionalFormatting sqref="AC15:AH15">
    <cfRule type="expression" dxfId="2203" priority="10" stopIfTrue="1">
      <formula>AND(WEEKDAY(AC$5)=1)</formula>
    </cfRule>
  </conditionalFormatting>
  <conditionalFormatting sqref="AD9">
    <cfRule type="expression" dxfId="2202" priority="6459" stopIfTrue="1">
      <formula>AND(WEEKDAY(AD$5)=1)</formula>
    </cfRule>
    <cfRule type="expression" dxfId="2201" priority="6460">
      <formula>AND(WEEKDAY(AD$5)=1)</formula>
    </cfRule>
  </conditionalFormatting>
  <conditionalFormatting sqref="AD11:AD12">
    <cfRule type="expression" dxfId="2200" priority="3323">
      <formula>AND(WEEKDAY(AD$5)=1)</formula>
    </cfRule>
  </conditionalFormatting>
  <conditionalFormatting sqref="AD11:AD13">
    <cfRule type="expression" dxfId="2199" priority="3311" stopIfTrue="1">
      <formula>AND(WEEKDAY(AD$5)=1)</formula>
    </cfRule>
  </conditionalFormatting>
  <conditionalFormatting sqref="AD16">
    <cfRule type="expression" dxfId="2198" priority="6699" stopIfTrue="1">
      <formula>AND(WEEKDAY(AD$5)=1)</formula>
    </cfRule>
  </conditionalFormatting>
  <conditionalFormatting sqref="AD18:AD19">
    <cfRule type="expression" dxfId="2197" priority="6593" stopIfTrue="1">
      <formula>AND(WEEKDAY(AD$5)=1)</formula>
    </cfRule>
  </conditionalFormatting>
  <conditionalFormatting sqref="AD22">
    <cfRule type="expression" dxfId="2196" priority="2815">
      <formula>AND(WEEKDAY(AD$5)=1)</formula>
    </cfRule>
    <cfRule type="expression" dxfId="2195" priority="2816" stopIfTrue="1">
      <formula>AND(WEEKDAY(AD$5)=1)</formula>
    </cfRule>
  </conditionalFormatting>
  <conditionalFormatting sqref="AD21:AE21 AD23:AE23">
    <cfRule type="expression" dxfId="2194" priority="6507" stopIfTrue="1">
      <formula>AND(WEEKDAY(AD$5)=1)</formula>
    </cfRule>
  </conditionalFormatting>
  <conditionalFormatting sqref="AD18:AF18">
    <cfRule type="expression" dxfId="2193" priority="6612" stopIfTrue="1">
      <formula>AND(WEEKDAY(AD$5)=1)</formula>
    </cfRule>
  </conditionalFormatting>
  <conditionalFormatting sqref="AD21:AF23">
    <cfRule type="expression" dxfId="2192" priority="2824">
      <formula>AND(WEEKDAY(AD$5)=1)</formula>
    </cfRule>
  </conditionalFormatting>
  <conditionalFormatting sqref="AD25:AF25">
    <cfRule type="expression" dxfId="2191" priority="6319">
      <formula>AND(WEEKDAY(AD$5)=1)</formula>
    </cfRule>
  </conditionalFormatting>
  <conditionalFormatting sqref="AD9:AG9">
    <cfRule type="expression" dxfId="2190" priority="6357">
      <formula>AND(WEEKDAY(AD$5)=1)</formula>
    </cfRule>
  </conditionalFormatting>
  <conditionalFormatting sqref="AD13:AG13">
    <cfRule type="expression" dxfId="2189" priority="6676" stopIfTrue="1">
      <formula>AND(WEEKDAY(AD$5)=1)</formula>
    </cfRule>
  </conditionalFormatting>
  <conditionalFormatting sqref="AD26:AH26">
    <cfRule type="expression" dxfId="2188" priority="6812">
      <formula>AND(WEEKDAY(AD$5)=1)</formula>
    </cfRule>
  </conditionalFormatting>
  <conditionalFormatting sqref="AE9">
    <cfRule type="expression" dxfId="2187" priority="6355">
      <formula>AND(WEEKDAY(AE$5)=1)</formula>
    </cfRule>
    <cfRule type="expression" dxfId="2186" priority="6352">
      <formula>AND(WEEKDAY(AE$5)=1)</formula>
    </cfRule>
    <cfRule type="expression" dxfId="2185" priority="6354" stopIfTrue="1">
      <formula>AND(WEEKDAY(AE$5)=1)</formula>
    </cfRule>
  </conditionalFormatting>
  <conditionalFormatting sqref="AE9:AE10">
    <cfRule type="expression" dxfId="2184" priority="6349" stopIfTrue="1">
      <formula>AND(WEEKDAY(AE$5)=1)</formula>
    </cfRule>
  </conditionalFormatting>
  <conditionalFormatting sqref="AE15">
    <cfRule type="expression" dxfId="2183" priority="17">
      <formula>AND(WEEKDAY(AE$5)=1)</formula>
    </cfRule>
  </conditionalFormatting>
  <conditionalFormatting sqref="AE18:AE19">
    <cfRule type="expression" dxfId="2182" priority="4152" stopIfTrue="1">
      <formula>AND(WEEKDAY(AE$5)=1)</formula>
    </cfRule>
  </conditionalFormatting>
  <conditionalFormatting sqref="AE13:AF13">
    <cfRule type="expression" dxfId="2181" priority="3309" stopIfTrue="1">
      <formula>AND(WEEKDAY(AE$5)=1)</formula>
    </cfRule>
  </conditionalFormatting>
  <conditionalFormatting sqref="AE21:AF23">
    <cfRule type="expression" dxfId="2180" priority="6343" stopIfTrue="1">
      <formula>AND(WEEKDAY(AE$5)=1)</formula>
    </cfRule>
  </conditionalFormatting>
  <conditionalFormatting sqref="AE11:AG11">
    <cfRule type="expression" dxfId="2179" priority="5" stopIfTrue="1">
      <formula>AND(WEEKDAY(AE$5)=1)</formula>
    </cfRule>
  </conditionalFormatting>
  <conditionalFormatting sqref="AE11:AG12">
    <cfRule type="expression" dxfId="2178" priority="4">
      <formula>AND(WEEKDAY(AE$5)=1)</formula>
    </cfRule>
    <cfRule type="expression" dxfId="2177" priority="8" stopIfTrue="1">
      <formula>AND(WEEKDAY(AE$5)=1)</formula>
    </cfRule>
  </conditionalFormatting>
  <conditionalFormatting sqref="AE12:AG12">
    <cfRule type="expression" dxfId="2176" priority="34" stopIfTrue="1">
      <formula>AND(WEEKDAY(AE$5)=1)</formula>
    </cfRule>
  </conditionalFormatting>
  <conditionalFormatting sqref="AE9:AH9">
    <cfRule type="expression" dxfId="2175" priority="6356" stopIfTrue="1">
      <formula>AND(WEEKDAY(AE$5)=1)</formula>
    </cfRule>
  </conditionalFormatting>
  <conditionalFormatting sqref="AE11:AH11">
    <cfRule type="expression" dxfId="2174" priority="6">
      <formula>AND(WEEKDAY(AE$5)=1)</formula>
    </cfRule>
  </conditionalFormatting>
  <conditionalFormatting sqref="AE11:AH12">
    <cfRule type="expression" dxfId="2173" priority="1" stopIfTrue="1">
      <formula>AND(WEEKDAY(AE$5)=1)</formula>
    </cfRule>
  </conditionalFormatting>
  <conditionalFormatting sqref="AE12:AH12">
    <cfRule type="expression" dxfId="2172" priority="32">
      <formula>AND(WEEKDAY(AE$5)=1)</formula>
    </cfRule>
  </conditionalFormatting>
  <conditionalFormatting sqref="AF15">
    <cfRule type="expression" dxfId="2171" priority="9">
      <formula>AND(WEEKDAY(AF$5)=1)</formula>
    </cfRule>
  </conditionalFormatting>
  <conditionalFormatting sqref="AF18">
    <cfRule type="expression" dxfId="2170" priority="4156" stopIfTrue="1">
      <formula>AND(WEEKDAY(AF$5)=1)</formula>
    </cfRule>
    <cfRule type="expression" dxfId="2169" priority="4155">
      <formula>AND(WEEKDAY(AF$5)=1)</formula>
    </cfRule>
    <cfRule type="expression" dxfId="2168" priority="4154" stopIfTrue="1">
      <formula>AND(WEEKDAY(AF$5)=1)</formula>
    </cfRule>
    <cfRule type="expression" dxfId="2167" priority="4153">
      <formula>AND(WEEKDAY(AF$5)=1)</formula>
    </cfRule>
  </conditionalFormatting>
  <conditionalFormatting sqref="AF9:AG9">
    <cfRule type="expression" dxfId="2166" priority="6433" stopIfTrue="1">
      <formula>AND(WEEKDAY(AF$5)=1)</formula>
    </cfRule>
    <cfRule type="expression" dxfId="2165" priority="6434">
      <formula>AND(WEEKDAY(AF$5)=1)</formula>
    </cfRule>
  </conditionalFormatting>
  <conditionalFormatting sqref="AF9:AG10">
    <cfRule type="expression" dxfId="2164" priority="6435" stopIfTrue="1">
      <formula>AND(WEEKDAY(AF$5)=1)</formula>
    </cfRule>
  </conditionalFormatting>
  <conditionalFormatting sqref="AF19:AG19">
    <cfRule type="expression" dxfId="2163" priority="6436">
      <formula>AND(WEEKDAY(AF$5)=1)</formula>
    </cfRule>
    <cfRule type="expression" dxfId="2162" priority="6439" stopIfTrue="1">
      <formula>AND(WEEKDAY(AF$5)=1)</formula>
    </cfRule>
    <cfRule type="expression" dxfId="2161" priority="6438">
      <formula>AND(WEEKDAY(AF$5)=1)</formula>
    </cfRule>
    <cfRule type="expression" dxfId="2160" priority="6437" stopIfTrue="1">
      <formula>AND(WEEKDAY(AF$5)=1)</formula>
    </cfRule>
  </conditionalFormatting>
  <conditionalFormatting sqref="AG15">
    <cfRule type="expression" dxfId="2159" priority="25" stopIfTrue="1">
      <formula>AND(WEEKDAY(AG$5)=1)</formula>
    </cfRule>
    <cfRule type="expression" dxfId="2158" priority="23" stopIfTrue="1">
      <formula>AND(WEEKDAY(AG$5)=1)</formula>
    </cfRule>
    <cfRule type="expression" dxfId="2157" priority="21">
      <formula>AND(WEEKDAY(AG$5)=1)</formula>
    </cfRule>
  </conditionalFormatting>
  <conditionalFormatting sqref="AG20:AG25">
    <cfRule type="expression" dxfId="2156" priority="6340">
      <formula>AND(WEEKDAY(AG$5)=1)</formula>
    </cfRule>
    <cfRule type="expression" dxfId="2155" priority="6341" stopIfTrue="1">
      <formula>AND(WEEKDAY(AG$5)=1)</formula>
    </cfRule>
  </conditionalFormatting>
  <conditionalFormatting sqref="AG15:AH18">
    <cfRule type="expression" dxfId="2154" priority="26">
      <formula>AND(WEEKDAY(AG$5)=1)</formula>
    </cfRule>
  </conditionalFormatting>
  <conditionalFormatting sqref="AH19:AH25">
    <cfRule type="expression" dxfId="2153" priority="6526">
      <formula>AND(WEEKDAY(AH$5)=1)</formula>
    </cfRule>
  </conditionalFormatting>
  <conditionalFormatting sqref="AH20:AH28">
    <cfRule type="expression" dxfId="2152" priority="6524" stopIfTrue="1">
      <formula>AND(WEEKDAY(AH$5)=1)</formula>
    </cfRule>
  </conditionalFormatting>
  <conditionalFormatting sqref="AI8:AK27 AN8:AN28">
    <cfRule type="cellIs" dxfId="2151" priority="6987" stopIfTrue="1" operator="equal">
      <formula>0</formula>
    </cfRule>
  </conditionalFormatting>
  <dataValidations count="2">
    <dataValidation type="list" allowBlank="1" showInputMessage="1" showErrorMessage="1" sqref="D8:H10 H11 H12:X22 D23:X23 AC25 D26:AC26 E27:AC27 AD25:AD27 D11:G22 AC12:AD24 Y12:AB23 D24:AB25 AE8:AH27 I8:N11 O11 O8:O9 P8:AB11 AD8:AD11 AC8 AC10:AC11" xr:uid="{00000000-0002-0000-5500-000000000000}">
      <formula1>"ヤ,2早,3早,2オ,3オ,2－,3－,－,日,有,2,3,事,ﾍﾙ,ｹｱ,6:00,6:30,7:00,8:30,8:00,10:00,研"</formula1>
    </dataValidation>
    <dataValidation type="list" allowBlank="1" showInputMessage="1" showErrorMessage="1" sqref="AH28" xr:uid="{00000000-0002-0000-55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V47"/>
  <sheetViews>
    <sheetView zoomScaleNormal="100" workbookViewId="0">
      <selection activeCell="S23" sqref="S2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6.6640625" style="1" customWidth="1"/>
    <col min="35" max="35" width="6.33203125" customWidth="1"/>
    <col min="36" max="36" width="4.33203125" customWidth="1"/>
    <col min="37" max="37" width="13.33203125" customWidth="1"/>
    <col min="40" max="40" width="4.5" customWidth="1" outlineLevel="1"/>
    <col min="41" max="42" width="4.33203125" customWidth="1" outlineLevel="1"/>
    <col min="43" max="47" width="5" customWidth="1"/>
  </cols>
  <sheetData>
    <row r="1" spans="1:48" ht="14.25" customHeight="1">
      <c r="A1" s="2">
        <v>2024</v>
      </c>
      <c r="B1" s="3" t="s">
        <v>0</v>
      </c>
      <c r="C1" s="3"/>
      <c r="D1" s="3"/>
      <c r="E1" s="3"/>
      <c r="F1" s="3"/>
      <c r="G1" s="3"/>
      <c r="H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2" t="s">
        <v>2</v>
      </c>
      <c r="AI1" s="1242"/>
      <c r="AJ1" s="1242"/>
      <c r="AK1" s="1242"/>
    </row>
    <row r="2" spans="1:48" ht="14.25" customHeight="1">
      <c r="A2" s="1243" t="s">
        <v>3</v>
      </c>
      <c r="B2" s="1243"/>
      <c r="C2" s="1243"/>
      <c r="D2" s="4">
        <v>6</v>
      </c>
      <c r="E2" s="1245" t="s">
        <v>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50" t="s">
        <v>3</v>
      </c>
      <c r="AI2" s="1250"/>
      <c r="AJ2" s="1250"/>
      <c r="AK2" s="1250"/>
    </row>
    <row r="3" spans="1:48" ht="15" customHeight="1">
      <c r="A3" s="3"/>
      <c r="B3" s="3"/>
      <c r="C3" s="3"/>
      <c r="D3" s="6"/>
      <c r="E3" s="6"/>
      <c r="F3" s="7"/>
      <c r="G3" s="8"/>
      <c r="H3" s="9"/>
      <c r="I3" s="8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4"/>
      <c r="AI3" s="3"/>
      <c r="AJ3" s="3"/>
      <c r="AK3" s="3"/>
    </row>
    <row r="4" spans="1:48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5" t="s">
        <v>14</v>
      </c>
      <c r="AI4" s="1265"/>
      <c r="AJ4" s="1266"/>
      <c r="AK4" s="1267" t="s">
        <v>15</v>
      </c>
    </row>
    <row r="5" spans="1:48" ht="16.5" hidden="1" customHeight="1">
      <c r="A5" s="1254"/>
      <c r="B5" s="1255"/>
      <c r="C5" s="1248"/>
      <c r="D5" s="10">
        <f>DATE($A$1,$D$2,1)</f>
        <v>45444</v>
      </c>
      <c r="E5" s="11">
        <f>DATE($A$1,$D$2,2)</f>
        <v>45445</v>
      </c>
      <c r="F5" s="11">
        <f>DATE($A$1,$D$2,3)</f>
        <v>45446</v>
      </c>
      <c r="G5" s="11">
        <f>DATE($A$1,$D$2,4)</f>
        <v>45447</v>
      </c>
      <c r="H5" s="11">
        <f>DATE($A$1,$D$2,5)</f>
        <v>45448</v>
      </c>
      <c r="I5" s="11">
        <f>DATE($A$1,$D$2,6)</f>
        <v>45449</v>
      </c>
      <c r="J5" s="11">
        <f>DATE($A$1,$D$2,7)</f>
        <v>45450</v>
      </c>
      <c r="K5" s="11">
        <f>DATE($A$1,$D$2,8)</f>
        <v>45451</v>
      </c>
      <c r="L5" s="11">
        <f>DATE($A$1,$D$2,9)</f>
        <v>45452</v>
      </c>
      <c r="M5" s="11">
        <f>DATE($A$1,$D$2,10)</f>
        <v>45453</v>
      </c>
      <c r="N5" s="56">
        <f>DATE($A$1,$D$2,11)</f>
        <v>45454</v>
      </c>
      <c r="O5" s="11">
        <f>DATE($A$1,$D$2,12)</f>
        <v>45455</v>
      </c>
      <c r="P5" s="11">
        <f>DATE($A$1,$D$2,13)</f>
        <v>45456</v>
      </c>
      <c r="Q5" s="11">
        <f>DATE($A$1,$D$2,14)</f>
        <v>45457</v>
      </c>
      <c r="R5" s="11">
        <f>DATE($A$1,$D$2,15)</f>
        <v>45458</v>
      </c>
      <c r="S5" s="11">
        <f>DATE($A$1,$D$2,16)</f>
        <v>45459</v>
      </c>
      <c r="T5" s="11">
        <f>DATE($A$1,$D$2,17)</f>
        <v>45460</v>
      </c>
      <c r="U5" s="11">
        <f>DATE($A$1,$D$2,18)</f>
        <v>45461</v>
      </c>
      <c r="V5" s="11">
        <f>DATE($A$1,$D$2,19)</f>
        <v>45462</v>
      </c>
      <c r="W5" s="11">
        <f>DATE($A$1,$D$2,20)</f>
        <v>45463</v>
      </c>
      <c r="X5" s="11">
        <f>DATE($A$1,$D$2,21)</f>
        <v>45464</v>
      </c>
      <c r="Y5" s="87">
        <f>DATE($A$1,$D$2,22)</f>
        <v>45465</v>
      </c>
      <c r="Z5" s="87">
        <f>DATE($A$1,$D$2,23)</f>
        <v>45466</v>
      </c>
      <c r="AA5" s="87">
        <f>DATE($A$1,$D$2,24)</f>
        <v>45467</v>
      </c>
      <c r="AB5" s="87">
        <f>DATE($A$1,$D$2,25)</f>
        <v>45468</v>
      </c>
      <c r="AC5" s="87">
        <f>DATE($A$1,$D$2,26)</f>
        <v>45469</v>
      </c>
      <c r="AD5" s="87">
        <f>DATE($A$1,$D$2,27)</f>
        <v>45470</v>
      </c>
      <c r="AE5" s="87">
        <f>DATE($A$1,$D$2,28)</f>
        <v>45471</v>
      </c>
      <c r="AF5" s="88">
        <f>DATE($A$1,$D$2,29)</f>
        <v>45472</v>
      </c>
      <c r="AG5" s="88"/>
      <c r="AH5" s="90"/>
      <c r="AI5" s="90"/>
      <c r="AJ5" s="91"/>
      <c r="AK5" s="1267"/>
    </row>
    <row r="6" spans="1:48" ht="16" thickTop="1" thickBot="1">
      <c r="A6" s="1254"/>
      <c r="B6" s="1255"/>
      <c r="C6" s="1248"/>
      <c r="D6" s="12">
        <f t="shared" ref="D6:AF6" si="0">IF(MONTH(D5)&gt;$D$2,"",D5)</f>
        <v>45444</v>
      </c>
      <c r="E6" s="13">
        <f t="shared" si="0"/>
        <v>45445</v>
      </c>
      <c r="F6" s="116">
        <f t="shared" si="0"/>
        <v>45446</v>
      </c>
      <c r="G6" s="116">
        <f t="shared" si="0"/>
        <v>45447</v>
      </c>
      <c r="H6" s="116">
        <f t="shared" si="0"/>
        <v>45448</v>
      </c>
      <c r="I6" s="13">
        <f t="shared" si="0"/>
        <v>45449</v>
      </c>
      <c r="J6" s="13">
        <f t="shared" si="0"/>
        <v>45450</v>
      </c>
      <c r="K6" s="13">
        <f t="shared" si="0"/>
        <v>45451</v>
      </c>
      <c r="L6" s="13">
        <f t="shared" si="0"/>
        <v>45452</v>
      </c>
      <c r="M6" s="13">
        <f t="shared" si="0"/>
        <v>45453</v>
      </c>
      <c r="N6" s="13">
        <f t="shared" si="0"/>
        <v>45454</v>
      </c>
      <c r="O6" s="13">
        <f t="shared" si="0"/>
        <v>45455</v>
      </c>
      <c r="P6" s="13">
        <f t="shared" si="0"/>
        <v>45456</v>
      </c>
      <c r="Q6" s="13">
        <f t="shared" si="0"/>
        <v>45457</v>
      </c>
      <c r="R6" s="13">
        <f t="shared" si="0"/>
        <v>45458</v>
      </c>
      <c r="S6" s="13">
        <f t="shared" si="0"/>
        <v>45459</v>
      </c>
      <c r="T6" s="13">
        <f t="shared" si="0"/>
        <v>45460</v>
      </c>
      <c r="U6" s="13">
        <f t="shared" si="0"/>
        <v>45461</v>
      </c>
      <c r="V6" s="13">
        <f t="shared" si="0"/>
        <v>45462</v>
      </c>
      <c r="W6" s="132">
        <f t="shared" si="0"/>
        <v>45463</v>
      </c>
      <c r="X6" s="13">
        <f t="shared" si="0"/>
        <v>45464</v>
      </c>
      <c r="Y6" s="13">
        <f t="shared" si="0"/>
        <v>45465</v>
      </c>
      <c r="Z6" s="13">
        <f t="shared" si="0"/>
        <v>45466</v>
      </c>
      <c r="AA6" s="13">
        <f t="shared" si="0"/>
        <v>45467</v>
      </c>
      <c r="AB6" s="13">
        <f t="shared" si="0"/>
        <v>45468</v>
      </c>
      <c r="AC6" s="13">
        <f t="shared" si="0"/>
        <v>45469</v>
      </c>
      <c r="AD6" s="13">
        <f t="shared" si="0"/>
        <v>45470</v>
      </c>
      <c r="AE6" s="13">
        <f t="shared" si="0"/>
        <v>45471</v>
      </c>
      <c r="AF6" s="132">
        <f t="shared" si="0"/>
        <v>45472</v>
      </c>
      <c r="AG6" s="1066">
        <v>30</v>
      </c>
      <c r="AH6" s="92"/>
      <c r="AI6" s="93"/>
      <c r="AJ6" s="94"/>
      <c r="AK6" s="1267"/>
    </row>
    <row r="7" spans="1:48" ht="16" thickTop="1" thickBot="1">
      <c r="A7" s="1254"/>
      <c r="B7" s="1255"/>
      <c r="C7" s="15"/>
      <c r="D7" s="117" t="str">
        <f t="shared" ref="D7:AF7" si="1">IF(D6="","",CHOOSE(WEEKDAY(D6,1),"日","月","火","水","木","金","土"))</f>
        <v>土</v>
      </c>
      <c r="E7" s="1061" t="str">
        <f t="shared" si="1"/>
        <v>日</v>
      </c>
      <c r="F7" s="118" t="str">
        <f t="shared" si="1"/>
        <v>月</v>
      </c>
      <c r="G7" s="117" t="str">
        <f t="shared" si="1"/>
        <v>火</v>
      </c>
      <c r="H7" s="117" t="str">
        <f t="shared" si="1"/>
        <v>水</v>
      </c>
      <c r="I7" s="117" t="str">
        <f t="shared" si="1"/>
        <v>木</v>
      </c>
      <c r="J7" s="1063" t="str">
        <f t="shared" si="1"/>
        <v>金</v>
      </c>
      <c r="K7" s="117" t="str">
        <f t="shared" si="1"/>
        <v>土</v>
      </c>
      <c r="L7" s="1062" t="str">
        <f t="shared" si="1"/>
        <v>日</v>
      </c>
      <c r="M7" s="117" t="str">
        <f t="shared" si="1"/>
        <v>月</v>
      </c>
      <c r="N7" s="117" t="str">
        <f t="shared" si="1"/>
        <v>火</v>
      </c>
      <c r="O7" s="117" t="str">
        <f t="shared" si="1"/>
        <v>水</v>
      </c>
      <c r="P7" s="117" t="str">
        <f t="shared" si="1"/>
        <v>木</v>
      </c>
      <c r="Q7" s="1064" t="str">
        <f t="shared" si="1"/>
        <v>金</v>
      </c>
      <c r="R7" s="117" t="str">
        <f t="shared" si="1"/>
        <v>土</v>
      </c>
      <c r="S7" s="1062" t="str">
        <f t="shared" si="1"/>
        <v>日</v>
      </c>
      <c r="T7" s="118" t="str">
        <f t="shared" si="1"/>
        <v>月</v>
      </c>
      <c r="U7" s="117" t="str">
        <f t="shared" si="1"/>
        <v>火</v>
      </c>
      <c r="V7" s="117" t="str">
        <f t="shared" si="1"/>
        <v>水</v>
      </c>
      <c r="W7" s="134" t="str">
        <f t="shared" si="1"/>
        <v>木</v>
      </c>
      <c r="X7" s="1063" t="str">
        <f t="shared" si="1"/>
        <v>金</v>
      </c>
      <c r="Y7" s="117" t="str">
        <f t="shared" si="1"/>
        <v>土</v>
      </c>
      <c r="Z7" s="1061" t="str">
        <f t="shared" si="1"/>
        <v>日</v>
      </c>
      <c r="AA7" s="117" t="str">
        <f t="shared" si="1"/>
        <v>月</v>
      </c>
      <c r="AB7" s="117" t="str">
        <f t="shared" si="1"/>
        <v>火</v>
      </c>
      <c r="AC7" s="117" t="str">
        <f t="shared" si="1"/>
        <v>水</v>
      </c>
      <c r="AD7" s="117" t="str">
        <f t="shared" si="1"/>
        <v>木</v>
      </c>
      <c r="AE7" s="1063" t="str">
        <f t="shared" si="1"/>
        <v>金</v>
      </c>
      <c r="AF7" s="1065" t="str">
        <f t="shared" si="1"/>
        <v>土</v>
      </c>
      <c r="AG7" s="1067" t="s">
        <v>246</v>
      </c>
      <c r="AH7" s="95" t="s">
        <v>16</v>
      </c>
      <c r="AI7" s="96" t="s">
        <v>17</v>
      </c>
      <c r="AJ7" s="97" t="s">
        <v>18</v>
      </c>
      <c r="AK7" s="1267"/>
      <c r="AL7" s="98" t="s">
        <v>19</v>
      </c>
      <c r="AM7" s="98" t="s">
        <v>20</v>
      </c>
      <c r="AN7" t="s">
        <v>21</v>
      </c>
      <c r="AO7" t="s">
        <v>24</v>
      </c>
      <c r="AP7" t="s">
        <v>28</v>
      </c>
      <c r="AQ7" t="s">
        <v>35</v>
      </c>
      <c r="AR7" t="s">
        <v>181</v>
      </c>
      <c r="AS7" t="s">
        <v>71</v>
      </c>
      <c r="AT7" t="s">
        <v>72</v>
      </c>
      <c r="AU7" t="s">
        <v>73</v>
      </c>
      <c r="AV7" s="115">
        <v>0.41666666666666702</v>
      </c>
    </row>
    <row r="8" spans="1:48" ht="16" customHeight="1" thickTop="1">
      <c r="A8" s="19" t="s">
        <v>31</v>
      </c>
      <c r="B8" s="20" t="s">
        <v>32</v>
      </c>
      <c r="C8" s="21" t="s">
        <v>33</v>
      </c>
      <c r="D8" s="119" t="s">
        <v>24</v>
      </c>
      <c r="E8" s="119" t="s">
        <v>34</v>
      </c>
      <c r="F8" s="120" t="s">
        <v>21</v>
      </c>
      <c r="G8" s="121" t="s">
        <v>36</v>
      </c>
      <c r="H8" s="42" t="s">
        <v>21</v>
      </c>
      <c r="I8" s="42" t="s">
        <v>36</v>
      </c>
      <c r="J8" s="125" t="s">
        <v>28</v>
      </c>
      <c r="K8" s="60" t="s">
        <v>34</v>
      </c>
      <c r="L8" s="1107" t="s">
        <v>37</v>
      </c>
      <c r="M8" s="164" t="s">
        <v>21</v>
      </c>
      <c r="N8" s="107" t="s">
        <v>42</v>
      </c>
      <c r="O8" s="143" t="s">
        <v>21</v>
      </c>
      <c r="P8" s="218" t="s">
        <v>21</v>
      </c>
      <c r="Q8" s="1068" t="s">
        <v>21</v>
      </c>
      <c r="R8" s="181" t="s">
        <v>36</v>
      </c>
      <c r="S8" s="136" t="s">
        <v>42</v>
      </c>
      <c r="T8" s="182" t="s">
        <v>36</v>
      </c>
      <c r="U8" s="164" t="s">
        <v>21</v>
      </c>
      <c r="V8" s="107" t="s">
        <v>36</v>
      </c>
      <c r="W8" s="107" t="s">
        <v>42</v>
      </c>
      <c r="X8" s="107" t="s">
        <v>24</v>
      </c>
      <c r="Y8" s="107" t="s">
        <v>34</v>
      </c>
      <c r="Z8" s="42" t="s">
        <v>37</v>
      </c>
      <c r="AA8" s="107" t="s">
        <v>21</v>
      </c>
      <c r="AB8" s="107" t="s">
        <v>36</v>
      </c>
      <c r="AC8" s="107" t="s">
        <v>36</v>
      </c>
      <c r="AD8" s="107" t="s">
        <v>121</v>
      </c>
      <c r="AE8" s="107" t="s">
        <v>21</v>
      </c>
      <c r="AF8" s="107" t="s">
        <v>24</v>
      </c>
      <c r="AG8" s="148" t="s">
        <v>34</v>
      </c>
      <c r="AH8" s="99">
        <f t="shared" ref="AH8:AH23" si="2">SUM(AN8)</f>
        <v>9</v>
      </c>
      <c r="AI8" s="100">
        <f t="shared" ref="AI8:AI22" si="3">COUNTIF(D8:AG8,"有")</f>
        <v>0</v>
      </c>
      <c r="AJ8" s="101">
        <f t="shared" ref="AJ8:AJ22" si="4">SUM(AO8:AP8)</f>
        <v>4</v>
      </c>
      <c r="AK8" s="102" t="s">
        <v>38</v>
      </c>
      <c r="AL8" s="103"/>
      <c r="AM8" s="55">
        <f>COUNTIF(D8:AG8,"日")</f>
        <v>2</v>
      </c>
      <c r="AN8" s="55">
        <f>COUNTIF(D8:AG8,"ヤ")</f>
        <v>9</v>
      </c>
      <c r="AO8" s="55">
        <f>COUNTIF(D8:AG8,"2－")</f>
        <v>3</v>
      </c>
      <c r="AP8" s="55">
        <f>COUNTIF(D8:AG8,"3－")</f>
        <v>1</v>
      </c>
      <c r="AQ8">
        <f>COUNTIF(E8:AH8,"有")</f>
        <v>0</v>
      </c>
      <c r="AR8" s="55">
        <f>COUNTIF(D8:AK8,"2早")</f>
        <v>0</v>
      </c>
      <c r="AS8" s="55">
        <f>COUNTIF(B8:AK8,"2オ")</f>
        <v>3</v>
      </c>
      <c r="AT8" s="55">
        <f>COUNTIF(D8:AL8,"3早")</f>
        <v>0</v>
      </c>
      <c r="AU8" s="55">
        <f>COUNTIF(D8:AM8,"3オ")</f>
        <v>7</v>
      </c>
      <c r="AV8" s="55">
        <f>COUNTIF(F8:AO8,"10:00")</f>
        <v>0</v>
      </c>
    </row>
    <row r="9" spans="1:48" ht="16" customHeight="1">
      <c r="A9" s="19" t="s">
        <v>31</v>
      </c>
      <c r="B9" s="20" t="s">
        <v>32</v>
      </c>
      <c r="C9" s="21" t="s">
        <v>195</v>
      </c>
      <c r="D9" s="42" t="s">
        <v>37</v>
      </c>
      <c r="E9" s="107" t="s">
        <v>21</v>
      </c>
      <c r="F9" s="189" t="s">
        <v>21</v>
      </c>
      <c r="G9" s="107" t="s">
        <v>21</v>
      </c>
      <c r="H9" s="107" t="s">
        <v>21</v>
      </c>
      <c r="I9" s="107" t="s">
        <v>21</v>
      </c>
      <c r="J9" s="107" t="s">
        <v>21</v>
      </c>
      <c r="K9" s="107" t="s">
        <v>21</v>
      </c>
      <c r="L9" s="42" t="s">
        <v>21</v>
      </c>
      <c r="M9" s="107" t="s">
        <v>21</v>
      </c>
      <c r="N9" s="107" t="s">
        <v>35</v>
      </c>
      <c r="O9" s="107" t="s">
        <v>35</v>
      </c>
      <c r="P9" s="107" t="s">
        <v>35</v>
      </c>
      <c r="Q9" s="107" t="s">
        <v>35</v>
      </c>
      <c r="R9" s="1070" t="s">
        <v>35</v>
      </c>
      <c r="S9" s="107" t="s">
        <v>35</v>
      </c>
      <c r="T9" s="107" t="s">
        <v>35</v>
      </c>
      <c r="U9" s="107" t="s">
        <v>35</v>
      </c>
      <c r="V9" s="107" t="s">
        <v>35</v>
      </c>
      <c r="W9" s="148" t="s">
        <v>35</v>
      </c>
      <c r="X9" s="107" t="s">
        <v>35</v>
      </c>
      <c r="Y9" s="107" t="s">
        <v>35</v>
      </c>
      <c r="Z9" s="107" t="s">
        <v>35</v>
      </c>
      <c r="AA9" s="107" t="s">
        <v>35</v>
      </c>
      <c r="AB9" s="1070" t="s">
        <v>35</v>
      </c>
      <c r="AC9" s="107" t="s">
        <v>35</v>
      </c>
      <c r="AD9" s="107" t="s">
        <v>35</v>
      </c>
      <c r="AE9" s="107" t="s">
        <v>35</v>
      </c>
      <c r="AF9" s="107" t="s">
        <v>35</v>
      </c>
      <c r="AG9" s="148" t="s">
        <v>35</v>
      </c>
      <c r="AH9" s="99">
        <f t="shared" si="2"/>
        <v>9</v>
      </c>
      <c r="AI9" s="100">
        <f t="shared" si="3"/>
        <v>20</v>
      </c>
      <c r="AJ9" s="101">
        <f t="shared" si="4"/>
        <v>0</v>
      </c>
      <c r="AK9" s="102" t="s">
        <v>38</v>
      </c>
      <c r="AL9" s="103"/>
      <c r="AM9" s="55">
        <f>COUNTIF(D9:AG9,"日")</f>
        <v>1</v>
      </c>
      <c r="AN9" s="55">
        <f>COUNTIF(D9:AG9,"ヤ")</f>
        <v>9</v>
      </c>
      <c r="AO9" s="55">
        <f>COUNTIF(D9:AG9,"2－")</f>
        <v>0</v>
      </c>
      <c r="AP9" s="55">
        <f>COUNTIF(D9:AG9,"3－")</f>
        <v>0</v>
      </c>
      <c r="AQ9">
        <f>COUNTIF(E9:AH9,"有")</f>
        <v>20</v>
      </c>
      <c r="AR9" s="55">
        <f>COUNTIF(D9:AK9,"2早")</f>
        <v>0</v>
      </c>
      <c r="AS9" s="55">
        <f>COUNTIF(B9:AK9,"2オ")</f>
        <v>0</v>
      </c>
      <c r="AT9" s="55">
        <f>COUNTIF(D9:AL9,"3早")</f>
        <v>0</v>
      </c>
      <c r="AU9" s="55">
        <f>COUNTIF(D9:AM9,"3オ")</f>
        <v>0</v>
      </c>
      <c r="AV9" s="55">
        <f>COUNTIF(F9:AO9,"10:00")</f>
        <v>0</v>
      </c>
    </row>
    <row r="10" spans="1:48" ht="16" customHeight="1">
      <c r="A10" s="19" t="s">
        <v>31</v>
      </c>
      <c r="B10" s="20" t="s">
        <v>32</v>
      </c>
      <c r="C10" s="21" t="s">
        <v>45</v>
      </c>
      <c r="D10" s="42" t="s">
        <v>42</v>
      </c>
      <c r="E10" s="1110" t="s">
        <v>243</v>
      </c>
      <c r="F10" s="189" t="s">
        <v>36</v>
      </c>
      <c r="G10" s="107" t="s">
        <v>21</v>
      </c>
      <c r="H10" s="107" t="s">
        <v>37</v>
      </c>
      <c r="I10" s="143" t="s">
        <v>21</v>
      </c>
      <c r="J10" s="1069" t="s">
        <v>21</v>
      </c>
      <c r="K10" s="1069" t="s">
        <v>247</v>
      </c>
      <c r="L10" s="1069" t="s">
        <v>247</v>
      </c>
      <c r="M10" s="107" t="s">
        <v>37</v>
      </c>
      <c r="N10" s="107" t="s">
        <v>21</v>
      </c>
      <c r="O10" s="107" t="s">
        <v>37</v>
      </c>
      <c r="P10" s="218" t="s">
        <v>37</v>
      </c>
      <c r="Q10" s="220" t="s">
        <v>37</v>
      </c>
      <c r="R10" s="184" t="s">
        <v>21</v>
      </c>
      <c r="S10" s="139" t="s">
        <v>37</v>
      </c>
      <c r="T10" s="223" t="s">
        <v>21</v>
      </c>
      <c r="U10" s="107" t="s">
        <v>37</v>
      </c>
      <c r="V10" s="123" t="s">
        <v>37</v>
      </c>
      <c r="W10" s="107" t="s">
        <v>21</v>
      </c>
      <c r="X10" s="1072" t="s">
        <v>37</v>
      </c>
      <c r="Y10" s="107" t="s">
        <v>42</v>
      </c>
      <c r="Z10" s="42" t="s">
        <v>21</v>
      </c>
      <c r="AA10" s="107" t="s">
        <v>41</v>
      </c>
      <c r="AB10" s="107" t="s">
        <v>37</v>
      </c>
      <c r="AC10" s="107" t="s">
        <v>42</v>
      </c>
      <c r="AD10" s="107" t="s">
        <v>21</v>
      </c>
      <c r="AE10" s="107" t="s">
        <v>36</v>
      </c>
      <c r="AF10" s="123" t="s">
        <v>37</v>
      </c>
      <c r="AG10" s="1108" t="s">
        <v>37</v>
      </c>
      <c r="AH10" s="99">
        <f t="shared" ref="AH10:AH11" si="5">SUM(AN10)</f>
        <v>9</v>
      </c>
      <c r="AI10" s="100">
        <f t="shared" si="3"/>
        <v>2</v>
      </c>
      <c r="AJ10" s="101">
        <f t="shared" ref="AJ10:AJ11" si="6">SUM(AO10:AP10)</f>
        <v>0</v>
      </c>
      <c r="AK10" s="102" t="s">
        <v>38</v>
      </c>
      <c r="AL10" s="103"/>
      <c r="AM10" s="55">
        <f>COUNTIF(D10:AG10,"日")</f>
        <v>13</v>
      </c>
      <c r="AN10" s="55">
        <f>COUNTIF(D10:AG10,"ヤ")</f>
        <v>9</v>
      </c>
      <c r="AO10" s="55">
        <f>COUNTIF(D10:AG10,"2－")</f>
        <v>0</v>
      </c>
      <c r="AP10" s="55">
        <f>COUNTIF(D10:AG10,"3－")</f>
        <v>0</v>
      </c>
      <c r="AQ10">
        <f>COUNTIF(E10:AH10,"有")</f>
        <v>2</v>
      </c>
      <c r="AR10" s="55">
        <f>COUNTIF(D10:AK10,"2早")</f>
        <v>0</v>
      </c>
      <c r="AS10" s="55">
        <f>COUNTIF(B10:AK10,"2オ")</f>
        <v>3</v>
      </c>
      <c r="AT10" s="55">
        <f>COUNTIF(D10:AL10,"3早")</f>
        <v>1</v>
      </c>
      <c r="AU10" s="55">
        <f>COUNTIF(D10:AM10,"3オ")</f>
        <v>2</v>
      </c>
      <c r="AV10" s="55">
        <f>COUNTIF(F10:AO10,"10:00")</f>
        <v>0</v>
      </c>
    </row>
    <row r="11" spans="1:48" ht="16" customHeight="1">
      <c r="A11" s="19" t="s">
        <v>31</v>
      </c>
      <c r="B11" s="20" t="s">
        <v>32</v>
      </c>
      <c r="C11" s="21" t="s">
        <v>215</v>
      </c>
      <c r="D11" s="42" t="s">
        <v>21</v>
      </c>
      <c r="E11" s="107" t="s">
        <v>21</v>
      </c>
      <c r="F11" s="107" t="s">
        <v>21</v>
      </c>
      <c r="G11" s="107" t="s">
        <v>28</v>
      </c>
      <c r="H11" s="107" t="s">
        <v>34</v>
      </c>
      <c r="I11" s="107" t="s">
        <v>21</v>
      </c>
      <c r="J11" s="107" t="s">
        <v>37</v>
      </c>
      <c r="K11" s="107" t="s">
        <v>36</v>
      </c>
      <c r="L11" s="42" t="s">
        <v>28</v>
      </c>
      <c r="M11" s="107" t="s">
        <v>34</v>
      </c>
      <c r="N11" s="107" t="s">
        <v>21</v>
      </c>
      <c r="O11" s="143" t="s">
        <v>21</v>
      </c>
      <c r="P11" s="107" t="s">
        <v>28</v>
      </c>
      <c r="Q11" s="1071" t="s">
        <v>34</v>
      </c>
      <c r="R11" s="249" t="s">
        <v>21</v>
      </c>
      <c r="S11" s="122" t="s">
        <v>41</v>
      </c>
      <c r="T11" s="107" t="s">
        <v>28</v>
      </c>
      <c r="U11" s="107" t="s">
        <v>34</v>
      </c>
      <c r="V11" s="107" t="s">
        <v>21</v>
      </c>
      <c r="W11" s="107" t="s">
        <v>21</v>
      </c>
      <c r="X11" s="107" t="s">
        <v>35</v>
      </c>
      <c r="Y11" s="107" t="s">
        <v>35</v>
      </c>
      <c r="Z11" s="107" t="s">
        <v>35</v>
      </c>
      <c r="AA11" s="143" t="s">
        <v>35</v>
      </c>
      <c r="AB11" s="1069" t="s">
        <v>35</v>
      </c>
      <c r="AC11" s="107" t="s">
        <v>35</v>
      </c>
      <c r="AD11" s="107" t="s">
        <v>35</v>
      </c>
      <c r="AE11" s="107" t="s">
        <v>35</v>
      </c>
      <c r="AF11" s="107" t="s">
        <v>35</v>
      </c>
      <c r="AG11" s="148" t="s">
        <v>35</v>
      </c>
      <c r="AH11" s="99">
        <f t="shared" si="5"/>
        <v>9</v>
      </c>
      <c r="AI11" s="100">
        <f t="shared" si="3"/>
        <v>10</v>
      </c>
      <c r="AJ11" s="101">
        <f t="shared" si="6"/>
        <v>4</v>
      </c>
      <c r="AK11" s="102" t="s">
        <v>38</v>
      </c>
      <c r="AL11" s="103"/>
      <c r="AM11" s="55">
        <f>COUNTIF(D11:AG11,"日")</f>
        <v>1</v>
      </c>
      <c r="AN11" s="55">
        <f>COUNTIF(D11:AG11,"ヤ")</f>
        <v>9</v>
      </c>
      <c r="AO11" s="55">
        <f>COUNTIF(D11:AG11,"2－")</f>
        <v>0</v>
      </c>
      <c r="AP11" s="55">
        <f>COUNTIF(D11:AG11,"3－")</f>
        <v>4</v>
      </c>
      <c r="AQ11">
        <f>COUNTIF(E11:AH11,"有")</f>
        <v>10</v>
      </c>
      <c r="AR11" s="55">
        <f>COUNTIF(D11:AK11,"2早")</f>
        <v>0</v>
      </c>
      <c r="AS11" s="55">
        <f>COUNTIF(B11:AK11,"2オ")</f>
        <v>0</v>
      </c>
      <c r="AT11" s="55">
        <f>COUNTIF(D11:AL11,"3早")</f>
        <v>1</v>
      </c>
      <c r="AU11" s="55">
        <f>COUNTIF(D11:AM11,"3オ")</f>
        <v>1</v>
      </c>
      <c r="AV11" s="55">
        <f>COUNTIF(F11:AO11,"10:00")</f>
        <v>0</v>
      </c>
    </row>
    <row r="12" spans="1:48" s="53" customFormat="1" ht="16" customHeight="1">
      <c r="A12" s="1073"/>
      <c r="B12" s="1074"/>
      <c r="C12" s="1075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6">
        <f t="shared" si="2"/>
        <v>0</v>
      </c>
      <c r="AI12" s="1077">
        <f t="shared" si="3"/>
        <v>0</v>
      </c>
      <c r="AJ12" s="1078">
        <f t="shared" si="4"/>
        <v>0</v>
      </c>
      <c r="AK12" s="1079"/>
      <c r="AL12" s="1080"/>
      <c r="AM12" s="1081"/>
      <c r="AN12" s="1081"/>
      <c r="AO12" s="1081"/>
      <c r="AP12" s="1081"/>
      <c r="AR12" s="1081"/>
      <c r="AS12" s="1081"/>
      <c r="AT12" s="1081"/>
      <c r="AU12" s="1081"/>
      <c r="AV12" s="1081"/>
    </row>
    <row r="13" spans="1:48" s="1093" customFormat="1" ht="16" customHeight="1">
      <c r="A13" s="1082" t="s">
        <v>46</v>
      </c>
      <c r="B13" s="1083" t="s">
        <v>32</v>
      </c>
      <c r="C13" s="1084" t="s">
        <v>47</v>
      </c>
      <c r="D13" s="1085" t="s">
        <v>34</v>
      </c>
      <c r="E13" s="1085" t="s">
        <v>21</v>
      </c>
      <c r="F13" s="1085" t="s">
        <v>21</v>
      </c>
      <c r="G13" s="1085" t="s">
        <v>21</v>
      </c>
      <c r="H13" s="1085" t="s">
        <v>24</v>
      </c>
      <c r="I13" s="1085" t="s">
        <v>34</v>
      </c>
      <c r="J13" s="1085" t="s">
        <v>21</v>
      </c>
      <c r="K13" s="1085" t="s">
        <v>40</v>
      </c>
      <c r="L13" s="1085" t="s">
        <v>36</v>
      </c>
      <c r="M13" s="1085" t="s">
        <v>40</v>
      </c>
      <c r="N13" s="1085" t="s">
        <v>24</v>
      </c>
      <c r="O13" s="1085" t="s">
        <v>34</v>
      </c>
      <c r="P13" s="1086" t="s">
        <v>21</v>
      </c>
      <c r="Q13" s="1085" t="s">
        <v>42</v>
      </c>
      <c r="R13" s="1085" t="s">
        <v>41</v>
      </c>
      <c r="S13" s="1085" t="s">
        <v>35</v>
      </c>
      <c r="T13" s="1085" t="s">
        <v>21</v>
      </c>
      <c r="U13" s="1085" t="s">
        <v>42</v>
      </c>
      <c r="V13" s="1085" t="s">
        <v>24</v>
      </c>
      <c r="W13" s="1085" t="s">
        <v>34</v>
      </c>
      <c r="X13" s="1085" t="s">
        <v>21</v>
      </c>
      <c r="Y13" s="1085" t="s">
        <v>21</v>
      </c>
      <c r="Z13" s="1085" t="s">
        <v>41</v>
      </c>
      <c r="AA13" s="1085" t="s">
        <v>24</v>
      </c>
      <c r="AB13" s="1085" t="s">
        <v>34</v>
      </c>
      <c r="AC13" s="1086" t="s">
        <v>247</v>
      </c>
      <c r="AD13" s="1085" t="s">
        <v>42</v>
      </c>
      <c r="AE13" s="1085" t="s">
        <v>21</v>
      </c>
      <c r="AF13" s="1085" t="s">
        <v>41</v>
      </c>
      <c r="AG13" s="1085" t="s">
        <v>24</v>
      </c>
      <c r="AH13" s="1087">
        <f t="shared" si="2"/>
        <v>9</v>
      </c>
      <c r="AI13" s="1088">
        <f t="shared" si="3"/>
        <v>2</v>
      </c>
      <c r="AJ13" s="1089">
        <f t="shared" si="4"/>
        <v>5</v>
      </c>
      <c r="AK13" s="1090" t="s">
        <v>48</v>
      </c>
      <c r="AL13" s="1091"/>
      <c r="AM13" s="1092">
        <f t="shared" ref="AM13:AM23" si="7">COUNTIF(D13:AG13,"日")</f>
        <v>0</v>
      </c>
      <c r="AN13" s="1092">
        <f t="shared" ref="AN13:AN23" si="8">COUNTIF(D13:AG13,"ヤ")</f>
        <v>9</v>
      </c>
      <c r="AO13" s="1092">
        <f t="shared" ref="AO13:AO23" si="9">COUNTIF(D13:AG13,"2－")</f>
        <v>5</v>
      </c>
      <c r="AP13" s="1092">
        <f t="shared" ref="AP13:AP23" si="10">COUNTIF(D13:AG13,"3－")</f>
        <v>0</v>
      </c>
      <c r="AQ13" s="1093">
        <f t="shared" ref="AQ13:AQ23" si="11">COUNTIF(E13:AH13,"有")</f>
        <v>2</v>
      </c>
      <c r="AR13" s="1092">
        <f>COUNTIF(H13:AK13,"2早")</f>
        <v>2</v>
      </c>
      <c r="AS13" s="1092">
        <f t="shared" ref="AS13:AS23" si="12">COUNTIF(B13:AK13,"2オ")</f>
        <v>3</v>
      </c>
      <c r="AT13" s="1092">
        <f t="shared" ref="AT13:AT23" si="13">COUNTIF(D13:AL13,"3早")</f>
        <v>3</v>
      </c>
      <c r="AU13" s="1092">
        <f t="shared" ref="AU13:AU23" si="14">COUNTIF(D13:AM13,"3オ")</f>
        <v>1</v>
      </c>
      <c r="AV13" s="1092">
        <f t="shared" ref="AV13:AV23" si="15">COUNTIF(F13:AO13,"10:00")</f>
        <v>0</v>
      </c>
    </row>
    <row r="14" spans="1:48" s="53" customFormat="1" ht="16" customHeight="1">
      <c r="A14" s="1073" t="s">
        <v>46</v>
      </c>
      <c r="B14" s="1074" t="s">
        <v>32</v>
      </c>
      <c r="C14" s="39" t="s">
        <v>49</v>
      </c>
      <c r="D14" s="143" t="s">
        <v>21</v>
      </c>
      <c r="E14" s="107" t="s">
        <v>28</v>
      </c>
      <c r="F14" s="107" t="s">
        <v>34</v>
      </c>
      <c r="G14" s="143" t="s">
        <v>21</v>
      </c>
      <c r="H14" s="107" t="s">
        <v>21</v>
      </c>
      <c r="I14" s="107" t="s">
        <v>40</v>
      </c>
      <c r="J14" s="107" t="s">
        <v>36</v>
      </c>
      <c r="K14" s="107" t="s">
        <v>28</v>
      </c>
      <c r="L14" s="107" t="s">
        <v>34</v>
      </c>
      <c r="M14" s="107" t="s">
        <v>21</v>
      </c>
      <c r="N14" s="107" t="s">
        <v>21</v>
      </c>
      <c r="O14" s="107" t="s">
        <v>41</v>
      </c>
      <c r="P14" s="107" t="s">
        <v>36</v>
      </c>
      <c r="Q14" s="107" t="s">
        <v>28</v>
      </c>
      <c r="R14" s="107" t="s">
        <v>34</v>
      </c>
      <c r="S14" s="107" t="s">
        <v>21</v>
      </c>
      <c r="T14" s="107" t="s">
        <v>40</v>
      </c>
      <c r="U14" s="107" t="s">
        <v>28</v>
      </c>
      <c r="V14" s="107" t="s">
        <v>34</v>
      </c>
      <c r="W14" s="143" t="s">
        <v>21</v>
      </c>
      <c r="X14" s="107" t="s">
        <v>41</v>
      </c>
      <c r="Y14" s="107" t="s">
        <v>28</v>
      </c>
      <c r="Z14" s="107" t="s">
        <v>34</v>
      </c>
      <c r="AA14" s="107" t="s">
        <v>21</v>
      </c>
      <c r="AB14" s="107" t="s">
        <v>40</v>
      </c>
      <c r="AC14" s="107" t="s">
        <v>40</v>
      </c>
      <c r="AD14" s="107" t="s">
        <v>28</v>
      </c>
      <c r="AE14" s="107" t="s">
        <v>34</v>
      </c>
      <c r="AF14" s="107" t="s">
        <v>21</v>
      </c>
      <c r="AG14" s="107" t="s">
        <v>42</v>
      </c>
      <c r="AH14" s="1076">
        <f t="shared" si="2"/>
        <v>9</v>
      </c>
      <c r="AI14" s="1077">
        <f t="shared" si="3"/>
        <v>0</v>
      </c>
      <c r="AJ14" s="1078">
        <f t="shared" si="4"/>
        <v>6</v>
      </c>
      <c r="AK14" s="1079" t="s">
        <v>48</v>
      </c>
      <c r="AL14" s="1080"/>
      <c r="AM14" s="1081">
        <f t="shared" si="7"/>
        <v>0</v>
      </c>
      <c r="AN14" s="1081">
        <f t="shared" si="8"/>
        <v>9</v>
      </c>
      <c r="AO14" s="1081">
        <f t="shared" si="9"/>
        <v>0</v>
      </c>
      <c r="AP14" s="1081">
        <f t="shared" si="10"/>
        <v>6</v>
      </c>
      <c r="AQ14" s="53">
        <f t="shared" si="11"/>
        <v>0</v>
      </c>
      <c r="AR14" s="1081">
        <f t="shared" ref="AR14:AR23" si="16">COUNTIF(D14:AK14,"2早")</f>
        <v>4</v>
      </c>
      <c r="AS14" s="1081">
        <f t="shared" si="12"/>
        <v>1</v>
      </c>
      <c r="AT14" s="1081">
        <f t="shared" si="13"/>
        <v>2</v>
      </c>
      <c r="AU14" s="1081">
        <f t="shared" si="14"/>
        <v>2</v>
      </c>
      <c r="AV14" s="1081">
        <f t="shared" si="15"/>
        <v>0</v>
      </c>
    </row>
    <row r="15" spans="1:48" s="1093" customFormat="1" ht="16" customHeight="1">
      <c r="A15" s="1082" t="s">
        <v>46</v>
      </c>
      <c r="B15" s="1083" t="s">
        <v>32</v>
      </c>
      <c r="C15" s="1084" t="s">
        <v>153</v>
      </c>
      <c r="D15" s="1085" t="s">
        <v>40</v>
      </c>
      <c r="E15" s="1085" t="s">
        <v>36</v>
      </c>
      <c r="F15" s="1085" t="s">
        <v>28</v>
      </c>
      <c r="G15" s="1085" t="s">
        <v>34</v>
      </c>
      <c r="H15" s="1085" t="s">
        <v>21</v>
      </c>
      <c r="I15" s="1085" t="s">
        <v>42</v>
      </c>
      <c r="J15" s="1085" t="s">
        <v>24</v>
      </c>
      <c r="K15" s="1085" t="s">
        <v>34</v>
      </c>
      <c r="L15" s="1085" t="s">
        <v>21</v>
      </c>
      <c r="M15" s="1094" t="s">
        <v>21</v>
      </c>
      <c r="N15" s="1085" t="s">
        <v>41</v>
      </c>
      <c r="O15" s="1085" t="s">
        <v>24</v>
      </c>
      <c r="P15" s="1085" t="s">
        <v>34</v>
      </c>
      <c r="Q15" s="1085" t="s">
        <v>21</v>
      </c>
      <c r="R15" s="1085" t="s">
        <v>42</v>
      </c>
      <c r="S15" s="1085" t="s">
        <v>28</v>
      </c>
      <c r="T15" s="1085" t="s">
        <v>34</v>
      </c>
      <c r="U15" s="1085" t="s">
        <v>21</v>
      </c>
      <c r="V15" s="1085" t="s">
        <v>21</v>
      </c>
      <c r="W15" s="1085" t="s">
        <v>41</v>
      </c>
      <c r="X15" s="1085" t="s">
        <v>42</v>
      </c>
      <c r="Y15" s="1085" t="s">
        <v>36</v>
      </c>
      <c r="Z15" s="1085" t="s">
        <v>28</v>
      </c>
      <c r="AA15" s="1085" t="s">
        <v>34</v>
      </c>
      <c r="AB15" s="1085" t="s">
        <v>21</v>
      </c>
      <c r="AC15" s="1085" t="s">
        <v>21</v>
      </c>
      <c r="AD15" s="1085" t="s">
        <v>36</v>
      </c>
      <c r="AE15" s="1085" t="s">
        <v>24</v>
      </c>
      <c r="AF15" s="1085" t="s">
        <v>34</v>
      </c>
      <c r="AG15" s="1085" t="s">
        <v>21</v>
      </c>
      <c r="AH15" s="1087">
        <f t="shared" si="2"/>
        <v>9</v>
      </c>
      <c r="AI15" s="1088">
        <f t="shared" si="3"/>
        <v>0</v>
      </c>
      <c r="AJ15" s="1089">
        <f t="shared" si="4"/>
        <v>6</v>
      </c>
      <c r="AK15" s="1090" t="s">
        <v>48</v>
      </c>
      <c r="AL15" s="1091"/>
      <c r="AM15" s="1092">
        <f t="shared" si="7"/>
        <v>0</v>
      </c>
      <c r="AN15" s="1092">
        <f t="shared" si="8"/>
        <v>9</v>
      </c>
      <c r="AO15" s="1092">
        <f t="shared" si="9"/>
        <v>3</v>
      </c>
      <c r="AP15" s="1092">
        <f t="shared" si="10"/>
        <v>3</v>
      </c>
      <c r="AQ15" s="1093">
        <f t="shared" si="11"/>
        <v>0</v>
      </c>
      <c r="AR15" s="1092">
        <f t="shared" si="16"/>
        <v>1</v>
      </c>
      <c r="AS15" s="1092">
        <f t="shared" si="12"/>
        <v>3</v>
      </c>
      <c r="AT15" s="1092">
        <f t="shared" si="13"/>
        <v>2</v>
      </c>
      <c r="AU15" s="1092">
        <f t="shared" si="14"/>
        <v>3</v>
      </c>
      <c r="AV15" s="1092">
        <f t="shared" si="15"/>
        <v>0</v>
      </c>
    </row>
    <row r="16" spans="1:48" s="53" customFormat="1" ht="16" customHeight="1">
      <c r="A16" s="1103" t="s">
        <v>46</v>
      </c>
      <c r="B16" s="1104" t="s">
        <v>32</v>
      </c>
      <c r="C16" s="39" t="s">
        <v>52</v>
      </c>
      <c r="D16" s="107" t="s">
        <v>21</v>
      </c>
      <c r="E16" s="1070" t="s">
        <v>41</v>
      </c>
      <c r="F16" s="107" t="s">
        <v>41</v>
      </c>
      <c r="G16" s="107" t="s">
        <v>41</v>
      </c>
      <c r="H16" s="107" t="s">
        <v>28</v>
      </c>
      <c r="I16" s="107" t="s">
        <v>34</v>
      </c>
      <c r="J16" s="107" t="s">
        <v>21</v>
      </c>
      <c r="K16" s="107" t="s">
        <v>21</v>
      </c>
      <c r="L16" s="107" t="s">
        <v>41</v>
      </c>
      <c r="M16" s="107" t="s">
        <v>36</v>
      </c>
      <c r="N16" s="107" t="s">
        <v>21</v>
      </c>
      <c r="O16" s="107" t="s">
        <v>36</v>
      </c>
      <c r="P16" s="107" t="s">
        <v>40</v>
      </c>
      <c r="Q16" s="107" t="s">
        <v>40</v>
      </c>
      <c r="R16" s="107" t="s">
        <v>24</v>
      </c>
      <c r="S16" s="107" t="s">
        <v>34</v>
      </c>
      <c r="T16" s="143" t="s">
        <v>21</v>
      </c>
      <c r="U16" s="107" t="s">
        <v>21</v>
      </c>
      <c r="V16" s="107" t="s">
        <v>42</v>
      </c>
      <c r="W16" s="107" t="s">
        <v>40</v>
      </c>
      <c r="X16" s="107" t="s">
        <v>36</v>
      </c>
      <c r="Y16" s="107" t="s">
        <v>21</v>
      </c>
      <c r="Z16" s="107" t="s">
        <v>40</v>
      </c>
      <c r="AA16" s="107" t="s">
        <v>28</v>
      </c>
      <c r="AB16" s="107" t="s">
        <v>34</v>
      </c>
      <c r="AC16" s="107" t="s">
        <v>21</v>
      </c>
      <c r="AD16" s="107" t="s">
        <v>40</v>
      </c>
      <c r="AE16" s="107" t="s">
        <v>28</v>
      </c>
      <c r="AF16" s="107" t="s">
        <v>34</v>
      </c>
      <c r="AG16" s="107" t="s">
        <v>21</v>
      </c>
      <c r="AH16" s="1076">
        <f t="shared" si="2"/>
        <v>9</v>
      </c>
      <c r="AI16" s="1077">
        <f t="shared" si="3"/>
        <v>0</v>
      </c>
      <c r="AJ16" s="1078">
        <f t="shared" si="4"/>
        <v>4</v>
      </c>
      <c r="AK16" s="1079" t="s">
        <v>51</v>
      </c>
      <c r="AL16" s="1080"/>
      <c r="AM16" s="1081">
        <f t="shared" si="7"/>
        <v>0</v>
      </c>
      <c r="AN16" s="1081">
        <f t="shared" si="8"/>
        <v>9</v>
      </c>
      <c r="AO16" s="1081">
        <f t="shared" si="9"/>
        <v>1</v>
      </c>
      <c r="AP16" s="1081">
        <f t="shared" si="10"/>
        <v>3</v>
      </c>
      <c r="AQ16" s="53">
        <f t="shared" si="11"/>
        <v>0</v>
      </c>
      <c r="AR16" s="1081">
        <f t="shared" si="16"/>
        <v>5</v>
      </c>
      <c r="AS16" s="1081">
        <f t="shared" si="12"/>
        <v>1</v>
      </c>
      <c r="AT16" s="1081">
        <f t="shared" si="13"/>
        <v>4</v>
      </c>
      <c r="AU16" s="1081">
        <f t="shared" si="14"/>
        <v>3</v>
      </c>
      <c r="AV16" s="1081">
        <f t="shared" si="15"/>
        <v>0</v>
      </c>
    </row>
    <row r="17" spans="1:48" s="1093" customFormat="1" ht="16" customHeight="1">
      <c r="A17" s="1095" t="s">
        <v>46</v>
      </c>
      <c r="B17" s="1096" t="s">
        <v>32</v>
      </c>
      <c r="C17" s="1084" t="s">
        <v>53</v>
      </c>
      <c r="D17" s="1085" t="s">
        <v>41</v>
      </c>
      <c r="E17" s="1085" t="s">
        <v>24</v>
      </c>
      <c r="F17" s="1085" t="s">
        <v>34</v>
      </c>
      <c r="G17" s="1085" t="s">
        <v>21</v>
      </c>
      <c r="H17" s="1085" t="s">
        <v>41</v>
      </c>
      <c r="I17" s="1085" t="s">
        <v>21</v>
      </c>
      <c r="J17" s="1085" t="s">
        <v>40</v>
      </c>
      <c r="K17" s="1085" t="s">
        <v>42</v>
      </c>
      <c r="L17" s="1085" t="s">
        <v>21</v>
      </c>
      <c r="M17" s="1085" t="s">
        <v>28</v>
      </c>
      <c r="N17" s="1085" t="s">
        <v>34</v>
      </c>
      <c r="O17" s="1085" t="s">
        <v>21</v>
      </c>
      <c r="P17" s="1085" t="s">
        <v>21</v>
      </c>
      <c r="Q17" s="1085" t="s">
        <v>24</v>
      </c>
      <c r="R17" s="1085" t="s">
        <v>34</v>
      </c>
      <c r="S17" s="1085" t="s">
        <v>21</v>
      </c>
      <c r="T17" s="1085" t="s">
        <v>24</v>
      </c>
      <c r="U17" s="1098" t="s">
        <v>34</v>
      </c>
      <c r="V17" s="1098" t="s">
        <v>21</v>
      </c>
      <c r="W17" s="1098" t="s">
        <v>28</v>
      </c>
      <c r="X17" s="1098" t="s">
        <v>34</v>
      </c>
      <c r="Y17" s="1086" t="s">
        <v>21</v>
      </c>
      <c r="Z17" s="1085" t="s">
        <v>36</v>
      </c>
      <c r="AA17" s="1085" t="s">
        <v>40</v>
      </c>
      <c r="AB17" s="1085" t="s">
        <v>24</v>
      </c>
      <c r="AC17" s="1085" t="s">
        <v>34</v>
      </c>
      <c r="AD17" s="1085" t="s">
        <v>21</v>
      </c>
      <c r="AE17" s="1085" t="s">
        <v>42</v>
      </c>
      <c r="AF17" s="1086" t="s">
        <v>40</v>
      </c>
      <c r="AG17" s="1085" t="s">
        <v>36</v>
      </c>
      <c r="AH17" s="1087">
        <f t="shared" si="2"/>
        <v>9</v>
      </c>
      <c r="AI17" s="1088">
        <f t="shared" si="3"/>
        <v>0</v>
      </c>
      <c r="AJ17" s="1089">
        <f t="shared" si="4"/>
        <v>6</v>
      </c>
      <c r="AK17" s="1090" t="s">
        <v>51</v>
      </c>
      <c r="AL17" s="1091"/>
      <c r="AM17" s="1092">
        <f t="shared" si="7"/>
        <v>0</v>
      </c>
      <c r="AN17" s="1092">
        <f t="shared" si="8"/>
        <v>9</v>
      </c>
      <c r="AO17" s="1092">
        <f t="shared" si="9"/>
        <v>4</v>
      </c>
      <c r="AP17" s="1092">
        <f t="shared" si="10"/>
        <v>2</v>
      </c>
      <c r="AQ17" s="1093">
        <f t="shared" si="11"/>
        <v>0</v>
      </c>
      <c r="AR17" s="1092">
        <f t="shared" si="16"/>
        <v>3</v>
      </c>
      <c r="AS17" s="1092">
        <f t="shared" si="12"/>
        <v>2</v>
      </c>
      <c r="AT17" s="1092">
        <f t="shared" si="13"/>
        <v>2</v>
      </c>
      <c r="AU17" s="1092">
        <f t="shared" si="14"/>
        <v>2</v>
      </c>
      <c r="AV17" s="1092">
        <f t="shared" si="15"/>
        <v>0</v>
      </c>
    </row>
    <row r="18" spans="1:48" s="53" customFormat="1" ht="16" customHeight="1">
      <c r="A18" s="1073" t="s">
        <v>46</v>
      </c>
      <c r="B18" s="1104" t="s">
        <v>32</v>
      </c>
      <c r="C18" s="39" t="s">
        <v>54</v>
      </c>
      <c r="D18" s="107" t="s">
        <v>21</v>
      </c>
      <c r="E18" s="143" t="s">
        <v>21</v>
      </c>
      <c r="F18" s="107" t="s">
        <v>40</v>
      </c>
      <c r="G18" s="107" t="s">
        <v>24</v>
      </c>
      <c r="H18" s="107" t="s">
        <v>34</v>
      </c>
      <c r="I18" s="107" t="s">
        <v>21</v>
      </c>
      <c r="J18" s="107" t="s">
        <v>42</v>
      </c>
      <c r="K18" s="107" t="s">
        <v>41</v>
      </c>
      <c r="L18" s="107" t="s">
        <v>40</v>
      </c>
      <c r="M18" s="107" t="s">
        <v>24</v>
      </c>
      <c r="N18" s="107" t="s">
        <v>34</v>
      </c>
      <c r="O18" s="143" t="s">
        <v>21</v>
      </c>
      <c r="P18" s="107" t="s">
        <v>42</v>
      </c>
      <c r="Q18" s="107" t="s">
        <v>21</v>
      </c>
      <c r="R18" s="107" t="s">
        <v>28</v>
      </c>
      <c r="S18" s="107" t="s">
        <v>34</v>
      </c>
      <c r="T18" s="107" t="s">
        <v>21</v>
      </c>
      <c r="U18" s="107" t="s">
        <v>41</v>
      </c>
      <c r="V18" s="107" t="s">
        <v>28</v>
      </c>
      <c r="W18" s="107" t="s">
        <v>34</v>
      </c>
      <c r="X18" s="143" t="s">
        <v>21</v>
      </c>
      <c r="Y18" s="107" t="s">
        <v>41</v>
      </c>
      <c r="Z18" s="107" t="s">
        <v>42</v>
      </c>
      <c r="AA18" s="107" t="s">
        <v>21</v>
      </c>
      <c r="AB18" s="107" t="s">
        <v>41</v>
      </c>
      <c r="AC18" s="107" t="s">
        <v>28</v>
      </c>
      <c r="AD18" s="107" t="s">
        <v>34</v>
      </c>
      <c r="AE18" s="107" t="s">
        <v>21</v>
      </c>
      <c r="AF18" s="107" t="s">
        <v>42</v>
      </c>
      <c r="AG18" s="107" t="s">
        <v>41</v>
      </c>
      <c r="AH18" s="1076">
        <f t="shared" si="2"/>
        <v>9</v>
      </c>
      <c r="AI18" s="1077">
        <f t="shared" si="3"/>
        <v>0</v>
      </c>
      <c r="AJ18" s="1078">
        <f t="shared" si="4"/>
        <v>5</v>
      </c>
      <c r="AK18" s="1079" t="s">
        <v>48</v>
      </c>
      <c r="AL18" s="1080"/>
      <c r="AM18" s="1081">
        <f t="shared" si="7"/>
        <v>0</v>
      </c>
      <c r="AN18" s="1081">
        <f t="shared" si="8"/>
        <v>9</v>
      </c>
      <c r="AO18" s="1081">
        <f t="shared" si="9"/>
        <v>2</v>
      </c>
      <c r="AP18" s="1081">
        <f t="shared" si="10"/>
        <v>3</v>
      </c>
      <c r="AQ18" s="53">
        <f t="shared" si="11"/>
        <v>0</v>
      </c>
      <c r="AR18" s="1081">
        <f t="shared" si="16"/>
        <v>2</v>
      </c>
      <c r="AS18" s="1081">
        <f t="shared" si="12"/>
        <v>4</v>
      </c>
      <c r="AT18" s="1081">
        <f t="shared" si="13"/>
        <v>5</v>
      </c>
      <c r="AU18" s="1081">
        <f t="shared" si="14"/>
        <v>0</v>
      </c>
      <c r="AV18" s="1081">
        <f t="shared" si="15"/>
        <v>0</v>
      </c>
    </row>
    <row r="19" spans="1:48" s="1093" customFormat="1" ht="16" customHeight="1">
      <c r="A19" s="1099" t="s">
        <v>46</v>
      </c>
      <c r="B19" s="1100" t="s">
        <v>32</v>
      </c>
      <c r="C19" s="1101" t="s">
        <v>129</v>
      </c>
      <c r="D19" s="1086" t="s">
        <v>21</v>
      </c>
      <c r="E19" s="1085" t="s">
        <v>42</v>
      </c>
      <c r="F19" s="1085" t="s">
        <v>42</v>
      </c>
      <c r="G19" s="1085" t="s">
        <v>21</v>
      </c>
      <c r="H19" s="1085" t="s">
        <v>40</v>
      </c>
      <c r="I19" s="1085" t="s">
        <v>24</v>
      </c>
      <c r="J19" s="1098" t="s">
        <v>34</v>
      </c>
      <c r="K19" s="1086" t="s">
        <v>21</v>
      </c>
      <c r="L19" s="1097" t="s">
        <v>21</v>
      </c>
      <c r="M19" s="1085" t="s">
        <v>41</v>
      </c>
      <c r="N19" s="1085" t="s">
        <v>28</v>
      </c>
      <c r="O19" s="1085" t="s">
        <v>34</v>
      </c>
      <c r="P19" s="1085" t="s">
        <v>21</v>
      </c>
      <c r="Q19" s="1085" t="s">
        <v>36</v>
      </c>
      <c r="R19" s="1085" t="s">
        <v>40</v>
      </c>
      <c r="S19" s="1085" t="s">
        <v>24</v>
      </c>
      <c r="T19" s="1085" t="s">
        <v>34</v>
      </c>
      <c r="U19" s="1085" t="s">
        <v>21</v>
      </c>
      <c r="V19" s="1085" t="s">
        <v>40</v>
      </c>
      <c r="W19" s="1085" t="s">
        <v>24</v>
      </c>
      <c r="X19" s="1098" t="s">
        <v>34</v>
      </c>
      <c r="Y19" s="1086" t="s">
        <v>21</v>
      </c>
      <c r="Z19" s="1097" t="s">
        <v>21</v>
      </c>
      <c r="AA19" s="1085" t="s">
        <v>36</v>
      </c>
      <c r="AB19" s="1085" t="s">
        <v>28</v>
      </c>
      <c r="AC19" s="1085" t="s">
        <v>34</v>
      </c>
      <c r="AD19" s="1085" t="s">
        <v>21</v>
      </c>
      <c r="AE19" s="1085" t="s">
        <v>40</v>
      </c>
      <c r="AF19" s="1085" t="s">
        <v>36</v>
      </c>
      <c r="AG19" s="1085" t="s">
        <v>28</v>
      </c>
      <c r="AH19" s="1087">
        <f t="shared" si="2"/>
        <v>9</v>
      </c>
      <c r="AI19" s="1088">
        <f t="shared" si="3"/>
        <v>0</v>
      </c>
      <c r="AJ19" s="1089">
        <f t="shared" si="4"/>
        <v>6</v>
      </c>
      <c r="AK19" s="1090" t="s">
        <v>48</v>
      </c>
      <c r="AL19" s="1102"/>
      <c r="AM19" s="1092">
        <f t="shared" si="7"/>
        <v>0</v>
      </c>
      <c r="AN19" s="1092">
        <f t="shared" si="8"/>
        <v>9</v>
      </c>
      <c r="AO19" s="1092">
        <f t="shared" si="9"/>
        <v>3</v>
      </c>
      <c r="AP19" s="1092">
        <f t="shared" si="10"/>
        <v>3</v>
      </c>
      <c r="AQ19" s="1093">
        <f t="shared" si="11"/>
        <v>0</v>
      </c>
      <c r="AR19" s="1092">
        <f t="shared" si="16"/>
        <v>4</v>
      </c>
      <c r="AS19" s="1092">
        <f t="shared" si="12"/>
        <v>2</v>
      </c>
      <c r="AT19" s="1092">
        <f t="shared" si="13"/>
        <v>1</v>
      </c>
      <c r="AU19" s="1092">
        <f t="shared" si="14"/>
        <v>3</v>
      </c>
      <c r="AV19" s="1092">
        <f t="shared" si="15"/>
        <v>0</v>
      </c>
    </row>
    <row r="20" spans="1:48" s="53" customFormat="1" ht="16" customHeight="1">
      <c r="A20" s="1105" t="s">
        <v>46</v>
      </c>
      <c r="B20" s="1106" t="s">
        <v>32</v>
      </c>
      <c r="C20" s="39" t="s">
        <v>196</v>
      </c>
      <c r="D20" s="143" t="s">
        <v>34</v>
      </c>
      <c r="E20" s="1069" t="s">
        <v>21</v>
      </c>
      <c r="F20" s="107" t="s">
        <v>21</v>
      </c>
      <c r="G20" s="107" t="s">
        <v>40</v>
      </c>
      <c r="H20" s="107" t="s">
        <v>36</v>
      </c>
      <c r="I20" s="107" t="s">
        <v>28</v>
      </c>
      <c r="J20" s="143" t="s">
        <v>34</v>
      </c>
      <c r="K20" s="1069" t="s">
        <v>21</v>
      </c>
      <c r="L20" s="1069" t="s">
        <v>21</v>
      </c>
      <c r="M20" s="107" t="s">
        <v>21</v>
      </c>
      <c r="N20" s="107" t="s">
        <v>40</v>
      </c>
      <c r="O20" s="107" t="s">
        <v>40</v>
      </c>
      <c r="P20" s="107" t="s">
        <v>24</v>
      </c>
      <c r="Q20" s="107" t="s">
        <v>34</v>
      </c>
      <c r="R20" s="143" t="s">
        <v>247</v>
      </c>
      <c r="S20" s="1069" t="s">
        <v>247</v>
      </c>
      <c r="T20" s="107" t="s">
        <v>41</v>
      </c>
      <c r="U20" s="107" t="s">
        <v>36</v>
      </c>
      <c r="V20" s="107" t="s">
        <v>21</v>
      </c>
      <c r="W20" s="107" t="s">
        <v>36</v>
      </c>
      <c r="X20" s="107" t="s">
        <v>28</v>
      </c>
      <c r="Y20" s="107" t="s">
        <v>34</v>
      </c>
      <c r="Z20" s="107" t="s">
        <v>21</v>
      </c>
      <c r="AA20" s="107" t="s">
        <v>42</v>
      </c>
      <c r="AB20" s="107" t="s">
        <v>42</v>
      </c>
      <c r="AC20" s="107" t="s">
        <v>24</v>
      </c>
      <c r="AD20" s="107" t="s">
        <v>34</v>
      </c>
      <c r="AE20" s="107" t="s">
        <v>21</v>
      </c>
      <c r="AF20" s="107" t="s">
        <v>21</v>
      </c>
      <c r="AG20" s="107" t="s">
        <v>40</v>
      </c>
      <c r="AH20" s="1076">
        <f t="shared" si="2"/>
        <v>9</v>
      </c>
      <c r="AI20" s="1077">
        <f t="shared" si="3"/>
        <v>2</v>
      </c>
      <c r="AJ20" s="1078">
        <f t="shared" si="4"/>
        <v>4</v>
      </c>
      <c r="AK20" s="1079" t="s">
        <v>48</v>
      </c>
      <c r="AM20" s="1081">
        <f t="shared" si="7"/>
        <v>0</v>
      </c>
      <c r="AN20" s="1081">
        <f t="shared" si="8"/>
        <v>9</v>
      </c>
      <c r="AO20" s="1081">
        <f t="shared" si="9"/>
        <v>2</v>
      </c>
      <c r="AP20" s="1081">
        <f t="shared" si="10"/>
        <v>2</v>
      </c>
      <c r="AQ20" s="53">
        <f t="shared" si="11"/>
        <v>2</v>
      </c>
      <c r="AR20" s="1081">
        <f t="shared" si="16"/>
        <v>4</v>
      </c>
      <c r="AS20" s="1081">
        <f t="shared" si="12"/>
        <v>2</v>
      </c>
      <c r="AT20" s="1081">
        <f t="shared" si="13"/>
        <v>1</v>
      </c>
      <c r="AU20" s="1081">
        <f t="shared" si="14"/>
        <v>3</v>
      </c>
      <c r="AV20" s="1081">
        <f t="shared" si="15"/>
        <v>0</v>
      </c>
    </row>
    <row r="21" spans="1:48" s="1093" customFormat="1" ht="16" customHeight="1">
      <c r="A21" s="1099" t="s">
        <v>46</v>
      </c>
      <c r="B21" s="1100" t="s">
        <v>32</v>
      </c>
      <c r="C21" s="1084" t="s">
        <v>197</v>
      </c>
      <c r="D21" s="1085" t="s">
        <v>28</v>
      </c>
      <c r="E21" s="1085" t="s">
        <v>34</v>
      </c>
      <c r="F21" s="1085" t="s">
        <v>21</v>
      </c>
      <c r="G21" s="1085" t="s">
        <v>42</v>
      </c>
      <c r="H21" s="1085" t="s">
        <v>42</v>
      </c>
      <c r="I21" s="1085" t="s">
        <v>21</v>
      </c>
      <c r="J21" s="1085" t="s">
        <v>41</v>
      </c>
      <c r="K21" s="1085" t="s">
        <v>24</v>
      </c>
      <c r="L21" s="1085" t="s">
        <v>34</v>
      </c>
      <c r="M21" s="1085" t="s">
        <v>21</v>
      </c>
      <c r="N21" s="1085" t="s">
        <v>36</v>
      </c>
      <c r="O21" s="1085" t="s">
        <v>28</v>
      </c>
      <c r="P21" s="1085" t="s">
        <v>34</v>
      </c>
      <c r="Q21" s="1085" t="s">
        <v>21</v>
      </c>
      <c r="R21" s="1085" t="s">
        <v>21</v>
      </c>
      <c r="S21" s="1085" t="s">
        <v>36</v>
      </c>
      <c r="T21" s="1085" t="s">
        <v>21</v>
      </c>
      <c r="U21" s="1085" t="s">
        <v>24</v>
      </c>
      <c r="V21" s="1085" t="s">
        <v>34</v>
      </c>
      <c r="W21" s="1085" t="s">
        <v>21</v>
      </c>
      <c r="X21" s="1085" t="s">
        <v>35</v>
      </c>
      <c r="Y21" s="1085" t="s">
        <v>40</v>
      </c>
      <c r="Z21" s="1085" t="s">
        <v>24</v>
      </c>
      <c r="AA21" s="1085" t="s">
        <v>34</v>
      </c>
      <c r="AB21" s="1085" t="s">
        <v>21</v>
      </c>
      <c r="AC21" s="1085" t="s">
        <v>41</v>
      </c>
      <c r="AD21" s="1085" t="s">
        <v>21</v>
      </c>
      <c r="AE21" s="1085" t="s">
        <v>41</v>
      </c>
      <c r="AF21" s="1085" t="s">
        <v>28</v>
      </c>
      <c r="AG21" s="1085" t="s">
        <v>34</v>
      </c>
      <c r="AH21" s="1087">
        <f t="shared" si="2"/>
        <v>9</v>
      </c>
      <c r="AI21" s="1088">
        <f t="shared" si="3"/>
        <v>1</v>
      </c>
      <c r="AJ21" s="1089">
        <f t="shared" si="4"/>
        <v>6</v>
      </c>
      <c r="AK21" s="1090" t="s">
        <v>48</v>
      </c>
      <c r="AL21" s="1102"/>
      <c r="AM21" s="1092">
        <f t="shared" si="7"/>
        <v>0</v>
      </c>
      <c r="AN21" s="1092">
        <f t="shared" si="8"/>
        <v>9</v>
      </c>
      <c r="AO21" s="1092">
        <f t="shared" si="9"/>
        <v>3</v>
      </c>
      <c r="AP21" s="1092">
        <f t="shared" si="10"/>
        <v>3</v>
      </c>
      <c r="AQ21" s="1093">
        <f t="shared" si="11"/>
        <v>1</v>
      </c>
      <c r="AR21" s="1092">
        <f t="shared" si="16"/>
        <v>1</v>
      </c>
      <c r="AS21" s="1092">
        <f t="shared" si="12"/>
        <v>2</v>
      </c>
      <c r="AT21" s="1092">
        <f t="shared" si="13"/>
        <v>3</v>
      </c>
      <c r="AU21" s="1092">
        <f t="shared" si="14"/>
        <v>2</v>
      </c>
      <c r="AV21" s="1092">
        <f t="shared" si="15"/>
        <v>0</v>
      </c>
    </row>
    <row r="22" spans="1:48" s="53" customFormat="1" ht="16" customHeight="1">
      <c r="A22" s="1105" t="s">
        <v>46</v>
      </c>
      <c r="B22" s="1106" t="s">
        <v>32</v>
      </c>
      <c r="C22" s="39" t="s">
        <v>222</v>
      </c>
      <c r="D22" s="107" t="s">
        <v>36</v>
      </c>
      <c r="E22" s="107" t="s">
        <v>40</v>
      </c>
      <c r="F22" s="107" t="s">
        <v>24</v>
      </c>
      <c r="G22" s="107" t="s">
        <v>34</v>
      </c>
      <c r="H22" s="107" t="s">
        <v>21</v>
      </c>
      <c r="I22" s="107" t="s">
        <v>41</v>
      </c>
      <c r="J22" s="107" t="s">
        <v>21</v>
      </c>
      <c r="K22" s="107" t="s">
        <v>21</v>
      </c>
      <c r="L22" s="107" t="s">
        <v>42</v>
      </c>
      <c r="M22" s="107" t="s">
        <v>42</v>
      </c>
      <c r="N22" s="107" t="s">
        <v>21</v>
      </c>
      <c r="O22" s="107" t="s">
        <v>42</v>
      </c>
      <c r="P22" s="107" t="s">
        <v>41</v>
      </c>
      <c r="Q22" s="107" t="s">
        <v>41</v>
      </c>
      <c r="R22" s="107" t="s">
        <v>21</v>
      </c>
      <c r="S22" s="107" t="s">
        <v>40</v>
      </c>
      <c r="T22" s="107" t="s">
        <v>42</v>
      </c>
      <c r="U22" s="107" t="s">
        <v>40</v>
      </c>
      <c r="V22" s="107" t="s">
        <v>41</v>
      </c>
      <c r="W22" s="107" t="s">
        <v>21</v>
      </c>
      <c r="X22" s="107" t="s">
        <v>40</v>
      </c>
      <c r="Y22" s="107" t="s">
        <v>24</v>
      </c>
      <c r="Z22" s="107" t="s">
        <v>34</v>
      </c>
      <c r="AA22" s="107" t="s">
        <v>21</v>
      </c>
      <c r="AB22" s="107" t="s">
        <v>35</v>
      </c>
      <c r="AC22" s="107" t="s">
        <v>21</v>
      </c>
      <c r="AD22" s="107" t="s">
        <v>41</v>
      </c>
      <c r="AE22" s="107" t="s">
        <v>28</v>
      </c>
      <c r="AF22" s="107" t="s">
        <v>34</v>
      </c>
      <c r="AG22" s="107" t="s">
        <v>21</v>
      </c>
      <c r="AH22" s="1076">
        <f t="shared" si="2"/>
        <v>9</v>
      </c>
      <c r="AI22" s="1077">
        <f t="shared" si="3"/>
        <v>1</v>
      </c>
      <c r="AJ22" s="1078">
        <f t="shared" si="4"/>
        <v>3</v>
      </c>
      <c r="AK22" s="1079" t="s">
        <v>223</v>
      </c>
      <c r="AL22" s="738"/>
      <c r="AM22" s="1081">
        <f t="shared" si="7"/>
        <v>0</v>
      </c>
      <c r="AN22" s="1081">
        <f t="shared" si="8"/>
        <v>9</v>
      </c>
      <c r="AO22" s="1081">
        <f t="shared" si="9"/>
        <v>2</v>
      </c>
      <c r="AP22" s="1081">
        <f t="shared" si="10"/>
        <v>1</v>
      </c>
      <c r="AQ22" s="53">
        <f t="shared" si="11"/>
        <v>1</v>
      </c>
      <c r="AR22" s="1081">
        <f t="shared" si="16"/>
        <v>4</v>
      </c>
      <c r="AS22" s="1081">
        <f t="shared" si="12"/>
        <v>4</v>
      </c>
      <c r="AT22" s="1081">
        <f t="shared" si="13"/>
        <v>5</v>
      </c>
      <c r="AU22" s="1081">
        <f t="shared" si="14"/>
        <v>1</v>
      </c>
      <c r="AV22" s="1081">
        <f t="shared" si="15"/>
        <v>0</v>
      </c>
    </row>
    <row r="23" spans="1:48" ht="16" customHeight="1">
      <c r="A23" s="36" t="s">
        <v>46</v>
      </c>
      <c r="B23" s="40" t="s">
        <v>44</v>
      </c>
      <c r="C23" s="39" t="s">
        <v>236</v>
      </c>
      <c r="D23" s="1072" t="s">
        <v>42</v>
      </c>
      <c r="E23" s="1111" t="s">
        <v>36</v>
      </c>
      <c r="F23" s="1072" t="s">
        <v>36</v>
      </c>
      <c r="G23" s="107" t="s">
        <v>21</v>
      </c>
      <c r="H23" s="107" t="s">
        <v>40</v>
      </c>
      <c r="I23" s="1072" t="s">
        <v>36</v>
      </c>
      <c r="J23" s="107" t="s">
        <v>21</v>
      </c>
      <c r="K23" s="1072" t="s">
        <v>42</v>
      </c>
      <c r="L23" s="107" t="s">
        <v>21</v>
      </c>
      <c r="M23" s="1072" t="s">
        <v>36</v>
      </c>
      <c r="N23" s="1072" t="s">
        <v>36</v>
      </c>
      <c r="O23" s="107" t="s">
        <v>21</v>
      </c>
      <c r="P23" s="1072" t="s">
        <v>42</v>
      </c>
      <c r="Q23" s="107" t="s">
        <v>21</v>
      </c>
      <c r="R23" s="1072" t="s">
        <v>36</v>
      </c>
      <c r="S23" s="1113" t="s">
        <v>42</v>
      </c>
      <c r="T23" s="107" t="s">
        <v>41</v>
      </c>
      <c r="U23" s="107" t="s">
        <v>21</v>
      </c>
      <c r="V23" s="1072" t="s">
        <v>42</v>
      </c>
      <c r="W23" s="107" t="s">
        <v>40</v>
      </c>
      <c r="X23" s="143" t="s">
        <v>21</v>
      </c>
      <c r="Y23" s="1072" t="s">
        <v>36</v>
      </c>
      <c r="Z23" s="1112" t="s">
        <v>36</v>
      </c>
      <c r="AA23" s="1072" t="s">
        <v>36</v>
      </c>
      <c r="AB23" s="107" t="s">
        <v>21</v>
      </c>
      <c r="AC23" s="1072" t="s">
        <v>36</v>
      </c>
      <c r="AD23" s="1072" t="s">
        <v>42</v>
      </c>
      <c r="AE23" s="107" t="s">
        <v>21</v>
      </c>
      <c r="AF23" s="1072" t="s">
        <v>36</v>
      </c>
      <c r="AG23" s="1109" t="s">
        <v>36</v>
      </c>
      <c r="AH23" s="99">
        <f t="shared" si="2"/>
        <v>9</v>
      </c>
      <c r="AI23" s="100"/>
      <c r="AJ23" s="101"/>
      <c r="AK23" s="104" t="s">
        <v>223</v>
      </c>
      <c r="AL23" s="98"/>
      <c r="AM23" s="55">
        <f t="shared" si="7"/>
        <v>0</v>
      </c>
      <c r="AN23" s="55">
        <f t="shared" si="8"/>
        <v>9</v>
      </c>
      <c r="AO23" s="55">
        <f t="shared" si="9"/>
        <v>0</v>
      </c>
      <c r="AP23" s="55">
        <f t="shared" si="10"/>
        <v>0</v>
      </c>
      <c r="AQ23">
        <f t="shared" si="11"/>
        <v>0</v>
      </c>
      <c r="AR23" s="55">
        <f t="shared" si="16"/>
        <v>2</v>
      </c>
      <c r="AS23" s="55">
        <f t="shared" si="12"/>
        <v>6</v>
      </c>
      <c r="AT23" s="55">
        <f t="shared" si="13"/>
        <v>1</v>
      </c>
      <c r="AU23" s="55">
        <f t="shared" si="14"/>
        <v>12</v>
      </c>
      <c r="AV23" s="55">
        <f t="shared" si="15"/>
        <v>0</v>
      </c>
    </row>
    <row r="24" spans="1:48" ht="16" customHeight="1">
      <c r="A24" s="36"/>
      <c r="B24" s="37"/>
      <c r="C24" s="39"/>
      <c r="D24" s="42"/>
      <c r="E24" s="107"/>
      <c r="F24" s="42"/>
      <c r="G24" s="107"/>
      <c r="H24" s="42"/>
      <c r="I24" s="42"/>
      <c r="J24" s="42"/>
      <c r="K24" s="42"/>
      <c r="L24" s="42"/>
      <c r="M24" s="107"/>
      <c r="N24" s="107"/>
      <c r="O24" s="107"/>
      <c r="P24" s="107"/>
      <c r="Q24" s="107"/>
      <c r="R24" s="107"/>
      <c r="S24" s="42"/>
      <c r="T24" s="42"/>
      <c r="U24" s="107"/>
      <c r="V24" s="42"/>
      <c r="W24" s="107"/>
      <c r="X24" s="42"/>
      <c r="Y24" s="42"/>
      <c r="Z24" s="107"/>
      <c r="AA24" s="42"/>
      <c r="AB24" s="42"/>
      <c r="AC24" s="107"/>
      <c r="AD24" s="42"/>
      <c r="AE24" s="42"/>
      <c r="AF24" s="107"/>
      <c r="AG24" s="148"/>
      <c r="AH24" s="99"/>
      <c r="AI24" s="100"/>
      <c r="AJ24" s="101"/>
      <c r="AK24" s="104"/>
      <c r="AL24" s="98"/>
      <c r="AM24" s="55"/>
      <c r="AN24" s="55"/>
      <c r="AO24" s="55"/>
      <c r="AP24" s="55"/>
      <c r="AR24" s="55"/>
      <c r="AS24" s="55"/>
      <c r="AT24" s="55"/>
      <c r="AU24" s="55"/>
      <c r="AV24" s="55"/>
    </row>
    <row r="25" spans="1:48" ht="16" customHeight="1">
      <c r="A25" s="36" t="s">
        <v>31</v>
      </c>
      <c r="B25" s="37" t="s">
        <v>210</v>
      </c>
      <c r="C25" s="39" t="s">
        <v>78</v>
      </c>
      <c r="D25" s="124"/>
      <c r="E25" s="42"/>
      <c r="F25" s="42"/>
      <c r="G25" s="42"/>
      <c r="H25" s="42"/>
      <c r="I25" s="42"/>
      <c r="J25" s="42"/>
      <c r="K25" s="42"/>
      <c r="L25" s="42" t="s">
        <v>24</v>
      </c>
      <c r="M25" s="107" t="s">
        <v>34</v>
      </c>
      <c r="N25" s="42"/>
      <c r="O25" s="42"/>
      <c r="P25" s="42"/>
      <c r="Q25" s="42"/>
      <c r="R25" s="42"/>
      <c r="S25" s="42"/>
      <c r="T25" s="42"/>
      <c r="U25" s="42"/>
      <c r="V25" s="42"/>
      <c r="W25" s="144"/>
      <c r="X25" s="42"/>
      <c r="Y25" s="42"/>
      <c r="Z25" s="42"/>
      <c r="AA25" s="42"/>
      <c r="AB25" s="42"/>
      <c r="AC25" s="42"/>
      <c r="AD25" s="42" t="s">
        <v>24</v>
      </c>
      <c r="AE25" s="42" t="s">
        <v>34</v>
      </c>
      <c r="AF25" s="107"/>
      <c r="AG25" s="148"/>
      <c r="AH25" s="99">
        <f>SUM(AN25)</f>
        <v>0</v>
      </c>
      <c r="AI25" s="100">
        <f>COUNTIF(D25:AG25,"有")</f>
        <v>0</v>
      </c>
      <c r="AJ25" s="101">
        <f>SUM(AO25:AP25)</f>
        <v>2</v>
      </c>
      <c r="AK25" s="104" t="s">
        <v>38</v>
      </c>
      <c r="AL25" s="98"/>
      <c r="AM25" s="55"/>
      <c r="AN25" s="55">
        <f t="shared" ref="AN25:AN30" si="17">COUNTIF(D25:AG25,"ヤ")</f>
        <v>0</v>
      </c>
      <c r="AO25" s="55">
        <f t="shared" ref="AO25:AO30" si="18">COUNTIF(D25:AG25,"2－")</f>
        <v>2</v>
      </c>
      <c r="AP25" s="55">
        <f t="shared" ref="AP25:AP30" si="19">COUNTIF(D25:AG25,"3－")</f>
        <v>0</v>
      </c>
      <c r="AQ25">
        <f t="shared" ref="AQ25:AQ30" si="20">COUNTIF(E25:AH25,"有")</f>
        <v>0</v>
      </c>
      <c r="AR25" s="55">
        <f>COUNTIF(D25:AK25,"2早")</f>
        <v>0</v>
      </c>
      <c r="AS25" s="55">
        <f>COUNTIF(B25:AK25,"2オ")</f>
        <v>0</v>
      </c>
      <c r="AT25" s="55">
        <f>COUNTIF(D25:AL25,"3早")</f>
        <v>0</v>
      </c>
      <c r="AU25" s="55">
        <f>COUNTIF(D25:AM25,"3オ")</f>
        <v>0</v>
      </c>
      <c r="AV25" s="55">
        <f>COUNTIF(F25:AO25,"10:00")</f>
        <v>0</v>
      </c>
    </row>
    <row r="26" spans="1:48" ht="16" customHeight="1" thickBot="1">
      <c r="A26" s="19"/>
      <c r="B26" s="20"/>
      <c r="C26" s="21"/>
      <c r="D26" s="44"/>
      <c r="E26" s="107"/>
      <c r="F26" s="107"/>
      <c r="G26" s="107"/>
      <c r="H26" s="42"/>
      <c r="I26" s="42"/>
      <c r="J26" s="42"/>
      <c r="K26" s="107"/>
      <c r="L26" s="42"/>
      <c r="M26" s="42"/>
      <c r="N26" s="107"/>
      <c r="O26" s="42"/>
      <c r="P26" s="42"/>
      <c r="Q26" s="42"/>
      <c r="R26" s="42"/>
      <c r="S26" s="107"/>
      <c r="T26" s="42"/>
      <c r="U26" s="107"/>
      <c r="V26" s="42"/>
      <c r="W26" s="107"/>
      <c r="X26" s="42"/>
      <c r="Y26" s="42"/>
      <c r="Z26" s="42"/>
      <c r="AA26" s="107"/>
      <c r="AB26" s="42"/>
      <c r="AC26" s="107"/>
      <c r="AD26" s="42"/>
      <c r="AE26" s="42"/>
      <c r="AF26" s="107"/>
      <c r="AG26" s="148"/>
      <c r="AH26" s="99"/>
      <c r="AI26" s="100"/>
      <c r="AJ26" s="101"/>
      <c r="AK26" s="105"/>
      <c r="AL26" s="98"/>
      <c r="AM26" s="55"/>
      <c r="AN26" s="55">
        <f t="shared" si="17"/>
        <v>0</v>
      </c>
      <c r="AO26" s="55">
        <f t="shared" si="18"/>
        <v>0</v>
      </c>
      <c r="AP26" s="55">
        <f t="shared" si="19"/>
        <v>0</v>
      </c>
      <c r="AQ26">
        <f t="shared" si="20"/>
        <v>0</v>
      </c>
    </row>
    <row r="27" spans="1:48" ht="16" customHeight="1" thickTop="1">
      <c r="A27" s="1258" t="s">
        <v>62</v>
      </c>
      <c r="B27" s="1258"/>
      <c r="C27" s="1258"/>
      <c r="D27" s="45"/>
      <c r="E27" s="46"/>
      <c r="F27" s="47"/>
      <c r="G27" s="48"/>
      <c r="H27" s="46"/>
      <c r="I27" s="63"/>
      <c r="J27" s="81"/>
      <c r="K27" s="65"/>
      <c r="L27" s="66"/>
      <c r="M27" s="46"/>
      <c r="N27" s="46"/>
      <c r="O27" s="67"/>
      <c r="P27" s="67"/>
      <c r="Q27" s="79"/>
      <c r="R27" s="80"/>
      <c r="S27" s="46"/>
      <c r="T27" s="46"/>
      <c r="U27" s="46"/>
      <c r="V27" s="46"/>
      <c r="W27" s="46"/>
      <c r="X27" s="81"/>
      <c r="Y27" s="46"/>
      <c r="Z27" s="46"/>
      <c r="AA27" s="46"/>
      <c r="AB27" s="67"/>
      <c r="AC27" s="46"/>
      <c r="AD27" s="67"/>
      <c r="AE27" s="89"/>
      <c r="AF27" s="46"/>
      <c r="AG27" s="106"/>
      <c r="AH27" s="108"/>
      <c r="AI27" s="109"/>
      <c r="AJ27" s="110"/>
      <c r="AK27" s="111"/>
      <c r="AL27" s="98"/>
      <c r="AM27" s="55">
        <f>COUNTIF(D26:AG26,"日")</f>
        <v>0</v>
      </c>
      <c r="AN27" s="55">
        <f t="shared" si="17"/>
        <v>0</v>
      </c>
      <c r="AO27" s="55">
        <f t="shared" si="18"/>
        <v>0</v>
      </c>
      <c r="AP27" s="55">
        <f t="shared" si="19"/>
        <v>0</v>
      </c>
      <c r="AQ27">
        <f t="shared" si="20"/>
        <v>0</v>
      </c>
    </row>
    <row r="28" spans="1:48" ht="14">
      <c r="A28" s="1259" t="s">
        <v>63</v>
      </c>
      <c r="B28" s="1259"/>
      <c r="C28" s="49"/>
      <c r="D28" s="1292"/>
      <c r="E28" s="1290" t="s">
        <v>248</v>
      </c>
      <c r="F28" s="1290"/>
      <c r="G28" s="1311"/>
      <c r="H28" s="1344"/>
      <c r="I28" s="1290"/>
      <c r="J28" s="1290"/>
      <c r="K28" s="1290"/>
      <c r="L28" s="1297"/>
      <c r="M28" s="1290"/>
      <c r="N28" s="1311" t="s">
        <v>249</v>
      </c>
      <c r="O28" s="1290"/>
      <c r="P28" s="1290" t="s">
        <v>251</v>
      </c>
      <c r="Q28" s="1311"/>
      <c r="R28" s="1290"/>
      <c r="S28" s="1290" t="s">
        <v>252</v>
      </c>
      <c r="T28" s="1297"/>
      <c r="U28" s="1290"/>
      <c r="V28" s="1290"/>
      <c r="W28" s="1290"/>
      <c r="X28" s="1290" t="s">
        <v>250</v>
      </c>
      <c r="Y28" s="1290"/>
      <c r="Z28" s="1290"/>
      <c r="AA28" s="1290"/>
      <c r="AB28" s="1290"/>
      <c r="AC28" s="1349"/>
      <c r="AD28" s="1290"/>
      <c r="AE28" s="1290"/>
      <c r="AF28" s="1311"/>
      <c r="AG28" s="1312"/>
      <c r="AH28" s="1333"/>
      <c r="AI28" s="1334"/>
      <c r="AJ28" s="1334"/>
      <c r="AK28" s="1335"/>
      <c r="AN28" s="55">
        <f t="shared" si="17"/>
        <v>0</v>
      </c>
      <c r="AO28" s="55">
        <f t="shared" si="18"/>
        <v>0</v>
      </c>
      <c r="AP28" s="55">
        <f t="shared" si="19"/>
        <v>0</v>
      </c>
      <c r="AQ28">
        <f t="shared" si="20"/>
        <v>0</v>
      </c>
    </row>
    <row r="29" spans="1:48" ht="14">
      <c r="A29" s="1259"/>
      <c r="B29" s="1259"/>
      <c r="C29" s="49"/>
      <c r="D29" s="1292"/>
      <c r="E29" s="1290"/>
      <c r="F29" s="1290"/>
      <c r="G29" s="1311"/>
      <c r="H29" s="1290"/>
      <c r="I29" s="1290"/>
      <c r="J29" s="1290"/>
      <c r="K29" s="1290"/>
      <c r="L29" s="1370"/>
      <c r="M29" s="1290"/>
      <c r="N29" s="1311"/>
      <c r="O29" s="1290"/>
      <c r="P29" s="1290"/>
      <c r="Q29" s="1311"/>
      <c r="R29" s="1290"/>
      <c r="S29" s="1290"/>
      <c r="T29" s="1297"/>
      <c r="U29" s="1290"/>
      <c r="V29" s="1290"/>
      <c r="W29" s="1290"/>
      <c r="X29" s="1290"/>
      <c r="Y29" s="1290"/>
      <c r="Z29" s="1290"/>
      <c r="AA29" s="1290"/>
      <c r="AB29" s="1290"/>
      <c r="AC29" s="1297"/>
      <c r="AD29" s="1290"/>
      <c r="AE29" s="1290"/>
      <c r="AF29" s="1311"/>
      <c r="AG29" s="1313"/>
      <c r="AH29" s="1336"/>
      <c r="AI29" s="1337"/>
      <c r="AJ29" s="1337"/>
      <c r="AK29" s="1338"/>
      <c r="AN29" s="55">
        <f t="shared" si="17"/>
        <v>0</v>
      </c>
      <c r="AO29" s="55">
        <f t="shared" si="18"/>
        <v>0</v>
      </c>
      <c r="AP29" s="55">
        <f t="shared" si="19"/>
        <v>0</v>
      </c>
      <c r="AQ29">
        <f t="shared" si="20"/>
        <v>0</v>
      </c>
    </row>
    <row r="30" spans="1:48" ht="14">
      <c r="A30" s="1259"/>
      <c r="B30" s="1259"/>
      <c r="C30" s="21"/>
      <c r="D30" s="1292"/>
      <c r="E30" s="1290"/>
      <c r="F30" s="1290"/>
      <c r="G30" s="1311"/>
      <c r="H30" s="1290"/>
      <c r="I30" s="1290"/>
      <c r="J30" s="1290"/>
      <c r="K30" s="1290"/>
      <c r="L30" s="1370"/>
      <c r="M30" s="1290"/>
      <c r="N30" s="1311"/>
      <c r="O30" s="1290"/>
      <c r="P30" s="1290"/>
      <c r="Q30" s="1311"/>
      <c r="R30" s="1290"/>
      <c r="S30" s="1290"/>
      <c r="T30" s="1297"/>
      <c r="U30" s="1290"/>
      <c r="V30" s="1290"/>
      <c r="W30" s="1290"/>
      <c r="X30" s="1290"/>
      <c r="Y30" s="1290"/>
      <c r="Z30" s="1290"/>
      <c r="AA30" s="1290"/>
      <c r="AB30" s="1290"/>
      <c r="AC30" s="1297"/>
      <c r="AD30" s="1290"/>
      <c r="AE30" s="1290"/>
      <c r="AF30" s="1311"/>
      <c r="AG30" s="1313"/>
      <c r="AH30" s="1336"/>
      <c r="AI30" s="1337"/>
      <c r="AJ30" s="1337"/>
      <c r="AK30" s="1338"/>
      <c r="AN30" s="55">
        <f t="shared" si="17"/>
        <v>0</v>
      </c>
      <c r="AO30" s="55">
        <f t="shared" si="18"/>
        <v>0</v>
      </c>
      <c r="AP30" s="55">
        <f t="shared" si="19"/>
        <v>0</v>
      </c>
      <c r="AQ30">
        <f t="shared" si="20"/>
        <v>0</v>
      </c>
    </row>
    <row r="31" spans="1:48" ht="14">
      <c r="A31" s="1259"/>
      <c r="B31" s="1259"/>
      <c r="C31" s="50"/>
      <c r="D31" s="1292"/>
      <c r="E31" s="1290"/>
      <c r="F31" s="1290"/>
      <c r="G31" s="1311"/>
      <c r="H31" s="1290"/>
      <c r="I31" s="1290"/>
      <c r="J31" s="1290"/>
      <c r="K31" s="1290"/>
      <c r="L31" s="1370"/>
      <c r="M31" s="1290"/>
      <c r="N31" s="1311"/>
      <c r="O31" s="1290"/>
      <c r="P31" s="1290"/>
      <c r="Q31" s="1311"/>
      <c r="R31" s="1290"/>
      <c r="S31" s="1290"/>
      <c r="T31" s="1297"/>
      <c r="U31" s="1290"/>
      <c r="V31" s="1290"/>
      <c r="W31" s="1290"/>
      <c r="X31" s="1290"/>
      <c r="Y31" s="1290"/>
      <c r="Z31" s="1290"/>
      <c r="AA31" s="1290"/>
      <c r="AB31" s="1290"/>
      <c r="AC31" s="1297"/>
      <c r="AD31" s="1290"/>
      <c r="AE31" s="1290"/>
      <c r="AF31" s="1311"/>
      <c r="AG31" s="1313"/>
      <c r="AH31" s="1336"/>
      <c r="AI31" s="1337"/>
      <c r="AJ31" s="1337"/>
      <c r="AK31" s="1338"/>
    </row>
    <row r="32" spans="1:48" ht="14">
      <c r="A32" s="1259"/>
      <c r="B32" s="1259"/>
      <c r="C32" s="51"/>
      <c r="D32" s="1292"/>
      <c r="E32" s="1290"/>
      <c r="F32" s="1290"/>
      <c r="G32" s="1311"/>
      <c r="H32" s="1290"/>
      <c r="I32" s="1290"/>
      <c r="J32" s="1290"/>
      <c r="K32" s="1290"/>
      <c r="L32" s="1370"/>
      <c r="M32" s="1290"/>
      <c r="N32" s="1311"/>
      <c r="O32" s="1290"/>
      <c r="P32" s="1290"/>
      <c r="Q32" s="1311"/>
      <c r="R32" s="1290"/>
      <c r="S32" s="1290"/>
      <c r="T32" s="1297"/>
      <c r="U32" s="1290"/>
      <c r="V32" s="1290"/>
      <c r="W32" s="1290"/>
      <c r="X32" s="1290"/>
      <c r="Y32" s="1290"/>
      <c r="Z32" s="1290"/>
      <c r="AA32" s="1290"/>
      <c r="AB32" s="1290"/>
      <c r="AC32" s="1297"/>
      <c r="AD32" s="1290"/>
      <c r="AE32" s="1290"/>
      <c r="AF32" s="1311"/>
      <c r="AG32" s="1313"/>
      <c r="AH32" s="1336"/>
      <c r="AI32" s="1337"/>
      <c r="AJ32" s="1337"/>
      <c r="AK32" s="1338"/>
    </row>
    <row r="33" spans="1:48" ht="14">
      <c r="A33" s="1259"/>
      <c r="B33" s="1259"/>
      <c r="C33" s="52"/>
      <c r="D33" s="1292"/>
      <c r="E33" s="1290"/>
      <c r="F33" s="1290"/>
      <c r="G33" s="1311"/>
      <c r="H33" s="1290"/>
      <c r="I33" s="1290"/>
      <c r="J33" s="1290"/>
      <c r="K33" s="1290"/>
      <c r="L33" s="1370"/>
      <c r="M33" s="1290"/>
      <c r="N33" s="1311"/>
      <c r="O33" s="1290"/>
      <c r="P33" s="1290"/>
      <c r="Q33" s="1311"/>
      <c r="R33" s="1290"/>
      <c r="S33" s="1290"/>
      <c r="T33" s="1297"/>
      <c r="U33" s="1290"/>
      <c r="V33" s="1290"/>
      <c r="W33" s="1290"/>
      <c r="X33" s="1290"/>
      <c r="Y33" s="1290"/>
      <c r="Z33" s="1290"/>
      <c r="AA33" s="1290"/>
      <c r="AB33" s="1290"/>
      <c r="AC33" s="1297"/>
      <c r="AD33" s="1290"/>
      <c r="AE33" s="1290"/>
      <c r="AF33" s="1311"/>
      <c r="AG33" s="1314"/>
      <c r="AH33" s="1339"/>
      <c r="AI33" s="1340"/>
      <c r="AJ33" s="1340"/>
      <c r="AK33" s="1341"/>
    </row>
    <row r="34" spans="1:48" ht="14"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48" ht="14">
      <c r="C35" s="54">
        <v>0.27083333333333298</v>
      </c>
      <c r="D35" s="55">
        <f t="shared" ref="D35:AG35" si="21">COUNTIF(D7:D25,"6：30")</f>
        <v>0</v>
      </c>
      <c r="E35" s="55">
        <f t="shared" si="21"/>
        <v>0</v>
      </c>
      <c r="F35" s="55">
        <f t="shared" si="21"/>
        <v>0</v>
      </c>
      <c r="G35" s="55">
        <f t="shared" si="21"/>
        <v>0</v>
      </c>
      <c r="H35" s="55">
        <f t="shared" si="21"/>
        <v>0</v>
      </c>
      <c r="I35" s="55">
        <f t="shared" si="21"/>
        <v>0</v>
      </c>
      <c r="J35" s="55">
        <f t="shared" si="21"/>
        <v>0</v>
      </c>
      <c r="K35" s="55">
        <f t="shared" si="21"/>
        <v>0</v>
      </c>
      <c r="L35" s="55">
        <f t="shared" si="21"/>
        <v>0</v>
      </c>
      <c r="M35" s="55">
        <f t="shared" si="21"/>
        <v>0</v>
      </c>
      <c r="N35" s="55">
        <f t="shared" si="21"/>
        <v>0</v>
      </c>
      <c r="O35" s="55">
        <f t="shared" si="21"/>
        <v>0</v>
      </c>
      <c r="P35" s="55">
        <f t="shared" si="21"/>
        <v>0</v>
      </c>
      <c r="Q35" s="55">
        <f t="shared" si="21"/>
        <v>0</v>
      </c>
      <c r="R35" s="55">
        <f t="shared" si="21"/>
        <v>0</v>
      </c>
      <c r="S35" s="55">
        <f t="shared" si="21"/>
        <v>0</v>
      </c>
      <c r="T35" s="55">
        <f t="shared" si="21"/>
        <v>0</v>
      </c>
      <c r="U35" s="55">
        <f t="shared" si="21"/>
        <v>0</v>
      </c>
      <c r="V35" s="55">
        <f t="shared" si="21"/>
        <v>0</v>
      </c>
      <c r="W35" s="55">
        <f t="shared" si="21"/>
        <v>0</v>
      </c>
      <c r="X35" s="55">
        <f t="shared" si="21"/>
        <v>0</v>
      </c>
      <c r="Y35" s="55">
        <f t="shared" si="21"/>
        <v>0</v>
      </c>
      <c r="Z35" s="55">
        <f t="shared" si="21"/>
        <v>0</v>
      </c>
      <c r="AA35" s="55">
        <f t="shared" si="21"/>
        <v>0</v>
      </c>
      <c r="AB35" s="55">
        <f t="shared" si="21"/>
        <v>0</v>
      </c>
      <c r="AC35" s="55">
        <f t="shared" si="21"/>
        <v>0</v>
      </c>
      <c r="AD35" s="55">
        <f t="shared" si="21"/>
        <v>0</v>
      </c>
      <c r="AE35" s="55">
        <f t="shared" si="21"/>
        <v>0</v>
      </c>
      <c r="AF35" s="55">
        <f t="shared" si="21"/>
        <v>0</v>
      </c>
      <c r="AG35" s="55">
        <f t="shared" si="21"/>
        <v>0</v>
      </c>
    </row>
    <row r="36" spans="1:48" ht="14">
      <c r="C36" s="54">
        <v>0.41666666666666702</v>
      </c>
      <c r="D36" s="55">
        <f t="shared" ref="D36:AG36" si="22">COUNTIF(D8:D26,"10:00")</f>
        <v>0</v>
      </c>
      <c r="E36" s="55">
        <f t="shared" si="22"/>
        <v>0</v>
      </c>
      <c r="F36" s="55">
        <f t="shared" si="22"/>
        <v>0</v>
      </c>
      <c r="G36" s="55">
        <f t="shared" si="22"/>
        <v>0</v>
      </c>
      <c r="H36" s="55">
        <f t="shared" si="22"/>
        <v>0</v>
      </c>
      <c r="I36" s="55">
        <f t="shared" si="22"/>
        <v>0</v>
      </c>
      <c r="J36" s="55">
        <f>COUNTIF(J8:J26,"10:00")</f>
        <v>0</v>
      </c>
      <c r="K36" s="55">
        <f t="shared" si="22"/>
        <v>0</v>
      </c>
      <c r="L36" s="55">
        <f t="shared" si="22"/>
        <v>0</v>
      </c>
      <c r="M36" s="55">
        <f t="shared" si="22"/>
        <v>0</v>
      </c>
      <c r="N36" s="55">
        <f t="shared" si="22"/>
        <v>0</v>
      </c>
      <c r="O36" s="55">
        <f t="shared" si="22"/>
        <v>0</v>
      </c>
      <c r="P36" s="55">
        <f t="shared" si="22"/>
        <v>0</v>
      </c>
      <c r="Q36" s="55">
        <f t="shared" si="22"/>
        <v>0</v>
      </c>
      <c r="R36" s="55">
        <f t="shared" si="22"/>
        <v>0</v>
      </c>
      <c r="S36" s="55">
        <f t="shared" si="22"/>
        <v>0</v>
      </c>
      <c r="T36" s="55">
        <f t="shared" si="22"/>
        <v>0</v>
      </c>
      <c r="U36" s="55">
        <f t="shared" si="22"/>
        <v>0</v>
      </c>
      <c r="V36" s="55">
        <f t="shared" si="22"/>
        <v>0</v>
      </c>
      <c r="W36" s="55">
        <f t="shared" si="22"/>
        <v>0</v>
      </c>
      <c r="X36" s="55">
        <f t="shared" si="22"/>
        <v>0</v>
      </c>
      <c r="Y36" s="55">
        <f t="shared" si="22"/>
        <v>0</v>
      </c>
      <c r="Z36" s="55">
        <f t="shared" si="22"/>
        <v>0</v>
      </c>
      <c r="AA36" s="55">
        <f t="shared" si="22"/>
        <v>0</v>
      </c>
      <c r="AB36" s="55">
        <f t="shared" si="22"/>
        <v>0</v>
      </c>
      <c r="AC36" s="55">
        <f t="shared" si="22"/>
        <v>0</v>
      </c>
      <c r="AD36" s="55">
        <f t="shared" si="22"/>
        <v>0</v>
      </c>
      <c r="AE36" s="55">
        <f t="shared" si="22"/>
        <v>0</v>
      </c>
      <c r="AF36" s="55">
        <f t="shared" si="22"/>
        <v>0</v>
      </c>
      <c r="AG36" s="55">
        <f t="shared" si="22"/>
        <v>0</v>
      </c>
    </row>
    <row r="37" spans="1:48" ht="14">
      <c r="C37" t="s">
        <v>69</v>
      </c>
      <c r="D37" s="55">
        <f t="shared" ref="D37:AG37" si="23">COUNTIF(D8:D27,"2早")</f>
        <v>1</v>
      </c>
      <c r="E37" s="55">
        <f t="shared" si="23"/>
        <v>1</v>
      </c>
      <c r="F37" s="55">
        <f t="shared" si="23"/>
        <v>1</v>
      </c>
      <c r="G37" s="55">
        <f t="shared" si="23"/>
        <v>1</v>
      </c>
      <c r="H37" s="55">
        <f t="shared" si="23"/>
        <v>2</v>
      </c>
      <c r="I37" s="55">
        <f t="shared" si="23"/>
        <v>1</v>
      </c>
      <c r="J37" s="55">
        <f>COUNTIF(J8:J27,"2早")</f>
        <v>1</v>
      </c>
      <c r="K37" s="55">
        <f t="shared" si="23"/>
        <v>1</v>
      </c>
      <c r="L37" s="55">
        <f t="shared" si="23"/>
        <v>1</v>
      </c>
      <c r="M37" s="55">
        <f t="shared" si="23"/>
        <v>1</v>
      </c>
      <c r="N37" s="55">
        <f t="shared" si="23"/>
        <v>1</v>
      </c>
      <c r="O37" s="55">
        <f t="shared" si="23"/>
        <v>1</v>
      </c>
      <c r="P37" s="55">
        <f t="shared" si="23"/>
        <v>1</v>
      </c>
      <c r="Q37" s="55">
        <f t="shared" si="23"/>
        <v>1</v>
      </c>
      <c r="R37" s="55">
        <f t="shared" si="23"/>
        <v>1</v>
      </c>
      <c r="S37" s="55">
        <f t="shared" si="23"/>
        <v>1</v>
      </c>
      <c r="T37" s="55">
        <f t="shared" si="23"/>
        <v>1</v>
      </c>
      <c r="U37" s="55">
        <f t="shared" si="23"/>
        <v>1</v>
      </c>
      <c r="V37" s="55">
        <f t="shared" si="23"/>
        <v>1</v>
      </c>
      <c r="W37" s="55">
        <f t="shared" si="23"/>
        <v>2</v>
      </c>
      <c r="X37" s="55">
        <f t="shared" si="23"/>
        <v>1</v>
      </c>
      <c r="Y37" s="55">
        <f t="shared" si="23"/>
        <v>1</v>
      </c>
      <c r="Z37" s="55">
        <f t="shared" si="23"/>
        <v>1</v>
      </c>
      <c r="AA37" s="55">
        <f t="shared" si="23"/>
        <v>1</v>
      </c>
      <c r="AB37" s="55">
        <f t="shared" si="23"/>
        <v>1</v>
      </c>
      <c r="AC37" s="55">
        <f t="shared" si="23"/>
        <v>1</v>
      </c>
      <c r="AD37" s="55">
        <f t="shared" si="23"/>
        <v>1</v>
      </c>
      <c r="AE37" s="55">
        <f t="shared" si="23"/>
        <v>1</v>
      </c>
      <c r="AF37" s="55">
        <f t="shared" si="23"/>
        <v>1</v>
      </c>
      <c r="AG37" s="55">
        <f t="shared" si="23"/>
        <v>1</v>
      </c>
    </row>
    <row r="38" spans="1:48" ht="14">
      <c r="C38" t="s">
        <v>42</v>
      </c>
      <c r="D38" s="55">
        <f t="shared" ref="D38:AG38" si="24">COUNTIF(D8:D26,"2オ")</f>
        <v>2</v>
      </c>
      <c r="E38" s="55">
        <f t="shared" si="24"/>
        <v>1</v>
      </c>
      <c r="F38" s="55">
        <f t="shared" si="24"/>
        <v>1</v>
      </c>
      <c r="G38" s="55">
        <f t="shared" si="24"/>
        <v>1</v>
      </c>
      <c r="H38" s="55">
        <f t="shared" si="24"/>
        <v>1</v>
      </c>
      <c r="I38" s="55">
        <f t="shared" si="24"/>
        <v>1</v>
      </c>
      <c r="J38" s="55">
        <f>COUNTIF(J8:J26,"2オ")</f>
        <v>1</v>
      </c>
      <c r="K38" s="55">
        <f t="shared" si="24"/>
        <v>2</v>
      </c>
      <c r="L38" s="55">
        <f t="shared" si="24"/>
        <v>1</v>
      </c>
      <c r="M38" s="55">
        <f t="shared" si="24"/>
        <v>1</v>
      </c>
      <c r="N38" s="55">
        <f t="shared" si="24"/>
        <v>1</v>
      </c>
      <c r="O38" s="55">
        <f t="shared" si="24"/>
        <v>1</v>
      </c>
      <c r="P38" s="55">
        <f t="shared" si="24"/>
        <v>2</v>
      </c>
      <c r="Q38" s="55">
        <f t="shared" si="24"/>
        <v>1</v>
      </c>
      <c r="R38" s="55">
        <f t="shared" si="24"/>
        <v>1</v>
      </c>
      <c r="S38" s="55">
        <f t="shared" si="24"/>
        <v>2</v>
      </c>
      <c r="T38" s="55">
        <f t="shared" si="24"/>
        <v>1</v>
      </c>
      <c r="U38" s="55">
        <f t="shared" si="24"/>
        <v>1</v>
      </c>
      <c r="V38" s="55">
        <f t="shared" si="24"/>
        <v>2</v>
      </c>
      <c r="W38" s="55">
        <f t="shared" si="24"/>
        <v>1</v>
      </c>
      <c r="X38" s="55">
        <f t="shared" si="24"/>
        <v>1</v>
      </c>
      <c r="Y38" s="55">
        <f t="shared" si="24"/>
        <v>1</v>
      </c>
      <c r="Z38" s="55">
        <f t="shared" si="24"/>
        <v>1</v>
      </c>
      <c r="AA38" s="55">
        <f t="shared" si="24"/>
        <v>1</v>
      </c>
      <c r="AB38" s="55">
        <f t="shared" si="24"/>
        <v>1</v>
      </c>
      <c r="AC38" s="55">
        <f t="shared" si="24"/>
        <v>1</v>
      </c>
      <c r="AD38" s="55">
        <f t="shared" si="24"/>
        <v>2</v>
      </c>
      <c r="AE38" s="55">
        <f t="shared" si="24"/>
        <v>1</v>
      </c>
      <c r="AF38" s="55">
        <f t="shared" si="24"/>
        <v>1</v>
      </c>
      <c r="AG38" s="55">
        <f t="shared" si="24"/>
        <v>1</v>
      </c>
    </row>
    <row r="39" spans="1:48" ht="14">
      <c r="A39" s="1"/>
      <c r="B39" s="1"/>
      <c r="C39" s="1" t="s">
        <v>24</v>
      </c>
      <c r="D39" s="55">
        <f t="shared" ref="D39:AG39" si="25">COUNTIF(D8:D26,"2－")</f>
        <v>1</v>
      </c>
      <c r="E39" s="55">
        <f t="shared" si="25"/>
        <v>1</v>
      </c>
      <c r="F39" s="55">
        <f t="shared" si="25"/>
        <v>1</v>
      </c>
      <c r="G39" s="55">
        <f t="shared" si="25"/>
        <v>1</v>
      </c>
      <c r="H39" s="55">
        <f t="shared" si="25"/>
        <v>1</v>
      </c>
      <c r="I39" s="55">
        <f t="shared" si="25"/>
        <v>1</v>
      </c>
      <c r="J39" s="55">
        <f>COUNTIF(J8:J26,"2－")</f>
        <v>1</v>
      </c>
      <c r="K39" s="55">
        <f t="shared" si="25"/>
        <v>1</v>
      </c>
      <c r="L39" s="55">
        <f t="shared" si="25"/>
        <v>1</v>
      </c>
      <c r="M39" s="55">
        <f t="shared" si="25"/>
        <v>1</v>
      </c>
      <c r="N39" s="55">
        <f t="shared" si="25"/>
        <v>1</v>
      </c>
      <c r="O39" s="55">
        <f t="shared" si="25"/>
        <v>1</v>
      </c>
      <c r="P39" s="55">
        <f t="shared" si="25"/>
        <v>1</v>
      </c>
      <c r="Q39" s="55">
        <f t="shared" si="25"/>
        <v>1</v>
      </c>
      <c r="R39" s="55">
        <f t="shared" si="25"/>
        <v>1</v>
      </c>
      <c r="S39" s="55">
        <f t="shared" si="25"/>
        <v>1</v>
      </c>
      <c r="T39" s="55">
        <f t="shared" si="25"/>
        <v>1</v>
      </c>
      <c r="U39" s="55">
        <f t="shared" si="25"/>
        <v>1</v>
      </c>
      <c r="V39" s="55">
        <f t="shared" si="25"/>
        <v>1</v>
      </c>
      <c r="W39" s="55">
        <f t="shared" si="25"/>
        <v>1</v>
      </c>
      <c r="X39" s="55">
        <f t="shared" si="25"/>
        <v>1</v>
      </c>
      <c r="Y39" s="55">
        <f t="shared" si="25"/>
        <v>1</v>
      </c>
      <c r="Z39" s="55">
        <f t="shared" si="25"/>
        <v>1</v>
      </c>
      <c r="AA39" s="55">
        <f t="shared" si="25"/>
        <v>1</v>
      </c>
      <c r="AB39" s="55">
        <f t="shared" si="25"/>
        <v>1</v>
      </c>
      <c r="AC39" s="55">
        <f t="shared" si="25"/>
        <v>1</v>
      </c>
      <c r="AD39" s="55">
        <f t="shared" si="25"/>
        <v>1</v>
      </c>
      <c r="AE39" s="55">
        <f t="shared" si="25"/>
        <v>1</v>
      </c>
      <c r="AF39" s="55">
        <f t="shared" si="25"/>
        <v>1</v>
      </c>
      <c r="AG39" s="55">
        <f t="shared" si="25"/>
        <v>1</v>
      </c>
      <c r="AI39" s="1"/>
      <c r="AJ39" s="1"/>
      <c r="AK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4" outlineLevel="1">
      <c r="A40" s="1"/>
      <c r="B40" s="1"/>
      <c r="C40" s="1" t="s">
        <v>41</v>
      </c>
      <c r="D40" s="55">
        <f t="shared" ref="D40:AG40" si="26">COUNTIF(D8:D26,"3早")</f>
        <v>1</v>
      </c>
      <c r="E40" s="55">
        <f t="shared" si="26"/>
        <v>1</v>
      </c>
      <c r="F40" s="55">
        <f t="shared" si="26"/>
        <v>1</v>
      </c>
      <c r="G40" s="55">
        <f t="shared" si="26"/>
        <v>1</v>
      </c>
      <c r="H40" s="55">
        <f t="shared" si="26"/>
        <v>1</v>
      </c>
      <c r="I40" s="55">
        <f t="shared" si="26"/>
        <v>1</v>
      </c>
      <c r="J40" s="55">
        <f>COUNTIF(J8:J26,"3早")</f>
        <v>1</v>
      </c>
      <c r="K40" s="55">
        <f t="shared" si="26"/>
        <v>1</v>
      </c>
      <c r="L40" s="55">
        <f t="shared" si="26"/>
        <v>1</v>
      </c>
      <c r="M40" s="55">
        <f t="shared" si="26"/>
        <v>1</v>
      </c>
      <c r="N40" s="55">
        <f t="shared" si="26"/>
        <v>1</v>
      </c>
      <c r="O40" s="55">
        <f t="shared" si="26"/>
        <v>1</v>
      </c>
      <c r="P40" s="55">
        <f t="shared" si="26"/>
        <v>1</v>
      </c>
      <c r="Q40" s="55">
        <f t="shared" si="26"/>
        <v>1</v>
      </c>
      <c r="R40" s="55">
        <f t="shared" si="26"/>
        <v>1</v>
      </c>
      <c r="S40" s="55">
        <f t="shared" si="26"/>
        <v>1</v>
      </c>
      <c r="T40" s="55">
        <f t="shared" si="26"/>
        <v>2</v>
      </c>
      <c r="U40" s="55">
        <f t="shared" si="26"/>
        <v>1</v>
      </c>
      <c r="V40" s="55">
        <f t="shared" si="26"/>
        <v>1</v>
      </c>
      <c r="W40" s="55">
        <f t="shared" si="26"/>
        <v>1</v>
      </c>
      <c r="X40" s="55">
        <f t="shared" si="26"/>
        <v>1</v>
      </c>
      <c r="Y40" s="55">
        <f t="shared" si="26"/>
        <v>1</v>
      </c>
      <c r="Z40" s="55">
        <f t="shared" si="26"/>
        <v>1</v>
      </c>
      <c r="AA40" s="55">
        <f t="shared" si="26"/>
        <v>1</v>
      </c>
      <c r="AB40" s="55">
        <f t="shared" si="26"/>
        <v>1</v>
      </c>
      <c r="AC40" s="55">
        <f t="shared" si="26"/>
        <v>1</v>
      </c>
      <c r="AD40" s="55">
        <f t="shared" si="26"/>
        <v>1</v>
      </c>
      <c r="AE40" s="55">
        <f t="shared" si="26"/>
        <v>1</v>
      </c>
      <c r="AF40" s="55">
        <f t="shared" si="26"/>
        <v>1</v>
      </c>
      <c r="AG40" s="55">
        <f t="shared" si="26"/>
        <v>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s="1" customFormat="1" ht="14" outlineLevel="1">
      <c r="C41" s="1" t="s">
        <v>36</v>
      </c>
      <c r="D41" s="55">
        <f t="shared" ref="D41:AG41" si="27">COUNTIF(D8:D26,"3オ")</f>
        <v>1</v>
      </c>
      <c r="E41" s="55">
        <f t="shared" si="27"/>
        <v>2</v>
      </c>
      <c r="F41" s="55">
        <f t="shared" si="27"/>
        <v>2</v>
      </c>
      <c r="G41" s="55">
        <f t="shared" si="27"/>
        <v>1</v>
      </c>
      <c r="H41" s="55">
        <f t="shared" si="27"/>
        <v>1</v>
      </c>
      <c r="I41" s="55">
        <f t="shared" si="27"/>
        <v>2</v>
      </c>
      <c r="J41" s="55">
        <f>COUNTIF(J8:J26,"3オ")</f>
        <v>1</v>
      </c>
      <c r="K41" s="55">
        <f t="shared" si="27"/>
        <v>1</v>
      </c>
      <c r="L41" s="55">
        <f t="shared" si="27"/>
        <v>1</v>
      </c>
      <c r="M41" s="55">
        <f t="shared" si="27"/>
        <v>2</v>
      </c>
      <c r="N41" s="55">
        <f t="shared" si="27"/>
        <v>2</v>
      </c>
      <c r="O41" s="55">
        <f t="shared" si="27"/>
        <v>1</v>
      </c>
      <c r="P41" s="55">
        <f t="shared" si="27"/>
        <v>1</v>
      </c>
      <c r="Q41" s="55">
        <f t="shared" si="27"/>
        <v>1</v>
      </c>
      <c r="R41" s="55">
        <f t="shared" si="27"/>
        <v>2</v>
      </c>
      <c r="S41" s="55">
        <f t="shared" si="27"/>
        <v>1</v>
      </c>
      <c r="T41" s="55">
        <f t="shared" si="27"/>
        <v>1</v>
      </c>
      <c r="U41" s="55">
        <f t="shared" si="27"/>
        <v>1</v>
      </c>
      <c r="V41" s="55">
        <f t="shared" si="27"/>
        <v>1</v>
      </c>
      <c r="W41" s="55">
        <f t="shared" si="27"/>
        <v>1</v>
      </c>
      <c r="X41" s="55">
        <f t="shared" si="27"/>
        <v>1</v>
      </c>
      <c r="Y41" s="55">
        <f t="shared" si="27"/>
        <v>2</v>
      </c>
      <c r="Z41" s="55">
        <f t="shared" si="27"/>
        <v>2</v>
      </c>
      <c r="AA41" s="55">
        <f t="shared" si="27"/>
        <v>2</v>
      </c>
      <c r="AB41" s="55">
        <f t="shared" si="27"/>
        <v>1</v>
      </c>
      <c r="AC41" s="55">
        <f t="shared" si="27"/>
        <v>2</v>
      </c>
      <c r="AD41" s="55">
        <f t="shared" si="27"/>
        <v>1</v>
      </c>
      <c r="AE41" s="55">
        <f t="shared" si="27"/>
        <v>1</v>
      </c>
      <c r="AF41" s="55">
        <f t="shared" si="27"/>
        <v>2</v>
      </c>
      <c r="AG41" s="55">
        <f t="shared" si="27"/>
        <v>2</v>
      </c>
    </row>
    <row r="42" spans="1:48" s="1" customFormat="1" ht="14" outlineLevel="1">
      <c r="C42" s="1" t="s">
        <v>28</v>
      </c>
      <c r="D42" s="55">
        <f t="shared" ref="D42:AG42" si="28">COUNTIF(D8:D26,"3－")</f>
        <v>1</v>
      </c>
      <c r="E42" s="55">
        <f t="shared" si="28"/>
        <v>1</v>
      </c>
      <c r="F42" s="55">
        <f t="shared" si="28"/>
        <v>1</v>
      </c>
      <c r="G42" s="55">
        <f t="shared" si="28"/>
        <v>1</v>
      </c>
      <c r="H42" s="55">
        <f t="shared" si="28"/>
        <v>1</v>
      </c>
      <c r="I42" s="55">
        <f t="shared" si="28"/>
        <v>1</v>
      </c>
      <c r="J42" s="55">
        <f>COUNTIF(J8:J26,"3－")</f>
        <v>1</v>
      </c>
      <c r="K42" s="55">
        <f t="shared" si="28"/>
        <v>1</v>
      </c>
      <c r="L42" s="55">
        <f t="shared" si="28"/>
        <v>1</v>
      </c>
      <c r="M42" s="55">
        <f t="shared" si="28"/>
        <v>1</v>
      </c>
      <c r="N42" s="55">
        <f t="shared" si="28"/>
        <v>1</v>
      </c>
      <c r="O42" s="55">
        <f t="shared" si="28"/>
        <v>1</v>
      </c>
      <c r="P42" s="55">
        <f t="shared" si="28"/>
        <v>1</v>
      </c>
      <c r="Q42" s="55">
        <f t="shared" si="28"/>
        <v>1</v>
      </c>
      <c r="R42" s="55">
        <f t="shared" si="28"/>
        <v>1</v>
      </c>
      <c r="S42" s="55">
        <f t="shared" si="28"/>
        <v>1</v>
      </c>
      <c r="T42" s="55">
        <f t="shared" si="28"/>
        <v>1</v>
      </c>
      <c r="U42" s="55">
        <f t="shared" si="28"/>
        <v>1</v>
      </c>
      <c r="V42" s="55">
        <f t="shared" si="28"/>
        <v>1</v>
      </c>
      <c r="W42" s="55">
        <f t="shared" si="28"/>
        <v>1</v>
      </c>
      <c r="X42" s="55">
        <f t="shared" si="28"/>
        <v>1</v>
      </c>
      <c r="Y42" s="55">
        <f t="shared" si="28"/>
        <v>1</v>
      </c>
      <c r="Z42" s="55">
        <f t="shared" si="28"/>
        <v>1</v>
      </c>
      <c r="AA42" s="55">
        <f t="shared" si="28"/>
        <v>1</v>
      </c>
      <c r="AB42" s="55">
        <f t="shared" si="28"/>
        <v>1</v>
      </c>
      <c r="AC42" s="55">
        <f t="shared" si="28"/>
        <v>1</v>
      </c>
      <c r="AD42" s="55">
        <f t="shared" si="28"/>
        <v>1</v>
      </c>
      <c r="AE42" s="55">
        <f t="shared" si="28"/>
        <v>2</v>
      </c>
      <c r="AF42" s="55">
        <f t="shared" si="28"/>
        <v>1</v>
      </c>
      <c r="AG42" s="55">
        <f t="shared" si="28"/>
        <v>1</v>
      </c>
    </row>
    <row r="43" spans="1:48" s="1" customFormat="1" ht="14" outlineLevel="1"/>
    <row r="44" spans="1:48" s="1" customFormat="1" ht="14" outlineLevel="1"/>
    <row r="45" spans="1:48" s="1" customFormat="1" ht="14"/>
    <row r="46" spans="1:48" s="1" customFormat="1" ht="14">
      <c r="AM46"/>
      <c r="AN46"/>
      <c r="AO46"/>
      <c r="AP46"/>
      <c r="AQ46"/>
      <c r="AR46"/>
      <c r="AS46"/>
      <c r="AT46"/>
      <c r="AU46"/>
      <c r="AV46"/>
    </row>
    <row r="47" spans="1:48" s="1" customFormat="1" ht="1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</sheetData>
  <mergeCells count="54">
    <mergeCell ref="AG28:AG33"/>
    <mergeCell ref="AH28:AK33"/>
    <mergeCell ref="Z28:Z33"/>
    <mergeCell ref="AA28:AA33"/>
    <mergeCell ref="AB28:AB33"/>
    <mergeCell ref="AC28:AC33"/>
    <mergeCell ref="AD28:AD33"/>
    <mergeCell ref="AE28:AE33"/>
    <mergeCell ref="U28:U33"/>
    <mergeCell ref="V28:V33"/>
    <mergeCell ref="W28:W33"/>
    <mergeCell ref="X28:X33"/>
    <mergeCell ref="AF28:AF33"/>
    <mergeCell ref="Y4:AE4"/>
    <mergeCell ref="AF4:AG4"/>
    <mergeCell ref="AH4:AJ4"/>
    <mergeCell ref="AK4:AK7"/>
    <mergeCell ref="H28:H33"/>
    <mergeCell ref="I28:I33"/>
    <mergeCell ref="J28:J33"/>
    <mergeCell ref="K28:K33"/>
    <mergeCell ref="L28:L33"/>
    <mergeCell ref="Y28:Y33"/>
    <mergeCell ref="N28:N33"/>
    <mergeCell ref="O28:O33"/>
    <mergeCell ref="P28:P33"/>
    <mergeCell ref="Q28:Q33"/>
    <mergeCell ref="R28:R33"/>
    <mergeCell ref="S28:S33"/>
    <mergeCell ref="G28:G33"/>
    <mergeCell ref="K3:L3"/>
    <mergeCell ref="M3:X3"/>
    <mergeCell ref="A4:A7"/>
    <mergeCell ref="B4:B7"/>
    <mergeCell ref="C4:C6"/>
    <mergeCell ref="D4:J4"/>
    <mergeCell ref="K4:Q4"/>
    <mergeCell ref="R4:X4"/>
    <mergeCell ref="A27:C27"/>
    <mergeCell ref="A28:B33"/>
    <mergeCell ref="D28:D33"/>
    <mergeCell ref="E28:E33"/>
    <mergeCell ref="F28:F33"/>
    <mergeCell ref="M28:M33"/>
    <mergeCell ref="T28:T33"/>
    <mergeCell ref="K1:T1"/>
    <mergeCell ref="Y1:AG1"/>
    <mergeCell ref="AH1:AK1"/>
    <mergeCell ref="A2:C2"/>
    <mergeCell ref="E2:J2"/>
    <mergeCell ref="K2:L2"/>
    <mergeCell ref="M2:X2"/>
    <mergeCell ref="Y2:AG2"/>
    <mergeCell ref="AH2:AK2"/>
  </mergeCells>
  <phoneticPr fontId="111"/>
  <conditionalFormatting sqref="D8">
    <cfRule type="expression" dxfId="2150" priority="1162">
      <formula>AND(WEEKDAY(D$5)=1)</formula>
    </cfRule>
  </conditionalFormatting>
  <conditionalFormatting sqref="D20:D22 D24:D25">
    <cfRule type="expression" dxfId="2149" priority="5360">
      <formula>AND(WEEKDAY(D$5)=1)</formula>
    </cfRule>
    <cfRule type="expression" dxfId="2148" priority="5357">
      <formula>COUNTIF(D20,"*有*")</formula>
    </cfRule>
    <cfRule type="expression" dxfId="2147" priority="5356">
      <formula>AND(WEEKDAY(D$5)=1)</formula>
    </cfRule>
    <cfRule type="expression" dxfId="2146" priority="5353">
      <formula>COUNTIF(D20,"*有*")</formula>
    </cfRule>
  </conditionalFormatting>
  <conditionalFormatting sqref="D23">
    <cfRule type="expression" dxfId="2145" priority="507">
      <formula>AND(WEEKDAY(D$5)=1)</formula>
    </cfRule>
    <cfRule type="expression" dxfId="2144" priority="502" stopIfTrue="1">
      <formula>AND(WEEKDAY(D$5)=1)</formula>
    </cfRule>
  </conditionalFormatting>
  <conditionalFormatting sqref="D8:E8">
    <cfRule type="expression" dxfId="2143" priority="1160" stopIfTrue="1">
      <formula>AND(WEEKDAY(D$5)=1)</formula>
    </cfRule>
  </conditionalFormatting>
  <conditionalFormatting sqref="D12:E13">
    <cfRule type="expression" dxfId="2142" priority="5390" stopIfTrue="1">
      <formula>AND(WEEKDAY(D$5)=1)</formula>
    </cfRule>
  </conditionalFormatting>
  <conditionalFormatting sqref="D17:G17">
    <cfRule type="expression" dxfId="2141" priority="5399" stopIfTrue="1">
      <formula>AND(WEEKDAY(D$5)=1)</formula>
    </cfRule>
  </conditionalFormatting>
  <conditionalFormatting sqref="D18:G18 D11">
    <cfRule type="expression" dxfId="2140" priority="5403">
      <formula>AND(WEEKDAY(D$5)=1)</formula>
    </cfRule>
  </conditionalFormatting>
  <conditionalFormatting sqref="D19:G22">
    <cfRule type="expression" dxfId="2139" priority="5404" stopIfTrue="1">
      <formula>AND(WEEKDAY(D$5)=1)</formula>
    </cfRule>
  </conditionalFormatting>
  <conditionalFormatting sqref="D20:G25">
    <cfRule type="expression" dxfId="2138" priority="508" stopIfTrue="1">
      <formula>AND(WEEKDAY(D$5)=1)</formula>
    </cfRule>
  </conditionalFormatting>
  <conditionalFormatting sqref="D18:H18">
    <cfRule type="expression" dxfId="2137" priority="5285">
      <formula>AND(WEEKDAY(D$5)=1)</formula>
    </cfRule>
  </conditionalFormatting>
  <conditionalFormatting sqref="D19:H19 D20:G20 D21:H22 E23:H23 D24:H25 D9:H10 G11:H11 D12:H17 D9:E11">
    <cfRule type="expression" dxfId="2136" priority="5386">
      <formula>AND(WEEKDAY(D$5)=1)</formula>
    </cfRule>
  </conditionalFormatting>
  <conditionalFormatting sqref="D19:Q19">
    <cfRule type="expression" dxfId="2135" priority="5225" stopIfTrue="1">
      <formula>AND(WEEKDAY(D$5)=1)</formula>
    </cfRule>
  </conditionalFormatting>
  <conditionalFormatting sqref="E10:E11">
    <cfRule type="expression" dxfId="2134" priority="5367" stopIfTrue="1">
      <formula>AND(WEEKDAY(E$5)=1)</formula>
    </cfRule>
  </conditionalFormatting>
  <conditionalFormatting sqref="E19:E25">
    <cfRule type="expression" dxfId="2133" priority="5354" stopIfTrue="1">
      <formula>AND(WEEKDAY(E$5)=1)</formula>
    </cfRule>
  </conditionalFormatting>
  <conditionalFormatting sqref="E23:G23 D24:G25">
    <cfRule type="expression" dxfId="2132" priority="5411" stopIfTrue="1">
      <formula>AND(WEEKDAY(D$5)=1)</formula>
    </cfRule>
  </conditionalFormatting>
  <conditionalFormatting sqref="E8:I8">
    <cfRule type="expression" dxfId="2131" priority="1382">
      <formula>AND(WEEKDAY(E$5)=1)</formula>
    </cfRule>
  </conditionalFormatting>
  <conditionalFormatting sqref="E26:N26">
    <cfRule type="expression" dxfId="2130" priority="5265">
      <formula>AND(WEEKDAY(E$5)=1)</formula>
    </cfRule>
  </conditionalFormatting>
  <conditionalFormatting sqref="E26:AG26">
    <cfRule type="expression" dxfId="2129" priority="5413" stopIfTrue="1">
      <formula>AND(WEEKDAY(E$5)=1)</formula>
    </cfRule>
  </conditionalFormatting>
  <conditionalFormatting sqref="F9:F12">
    <cfRule type="expression" dxfId="2128" priority="5387" stopIfTrue="1">
      <formula>AND(WEEKDAY(F$5)=1)</formula>
    </cfRule>
  </conditionalFormatting>
  <conditionalFormatting sqref="F11">
    <cfRule type="expression" dxfId="2127" priority="165" stopIfTrue="1">
      <formula>AND(WEEKDAY(F$5)=1)</formula>
    </cfRule>
    <cfRule type="expression" dxfId="2126" priority="166">
      <formula>AND(WEEKDAY(F$5)=1)</formula>
    </cfRule>
  </conditionalFormatting>
  <conditionalFormatting sqref="F11:F13">
    <cfRule type="expression" dxfId="2125" priority="5343" stopIfTrue="1">
      <formula>AND(WEEKDAY(F$5)=1)</formula>
    </cfRule>
  </conditionalFormatting>
  <conditionalFormatting sqref="F15:G16">
    <cfRule type="expression" dxfId="2124" priority="5332" stopIfTrue="1">
      <formula>AND(WEEKDAY(F$5)=1)</formula>
    </cfRule>
  </conditionalFormatting>
  <conditionalFormatting sqref="F19:G19 D5:AG7">
    <cfRule type="expression" dxfId="2123" priority="5412" stopIfTrue="1">
      <formula>AND(WEEKDAY(D$5)=1)</formula>
    </cfRule>
  </conditionalFormatting>
  <conditionalFormatting sqref="F12:H12">
    <cfRule type="expression" dxfId="2122" priority="5313" stopIfTrue="1">
      <formula>AND(WEEKDAY(F$5)=1)</formula>
    </cfRule>
  </conditionalFormatting>
  <conditionalFormatting sqref="F14:H15">
    <cfRule type="expression" dxfId="2121" priority="5342" stopIfTrue="1">
      <formula>AND(WEEKDAY(F$5)=1)</formula>
    </cfRule>
  </conditionalFormatting>
  <conditionalFormatting sqref="G18:G25">
    <cfRule type="expression" dxfId="2120" priority="5374" stopIfTrue="1">
      <formula>AND(WEEKDAY(G$5)=1)</formula>
    </cfRule>
  </conditionalFormatting>
  <conditionalFormatting sqref="G19">
    <cfRule type="expression" dxfId="2119" priority="5361">
      <formula>AND(WEEKDAY(G$5)=1)</formula>
    </cfRule>
    <cfRule type="expression" dxfId="2118" priority="135" stopIfTrue="1">
      <formula>AND(WEEKDAY(G$5)=1)</formula>
    </cfRule>
  </conditionalFormatting>
  <conditionalFormatting sqref="G9:H13">
    <cfRule type="expression" dxfId="2117" priority="5370" stopIfTrue="1">
      <formula>AND(WEEKDAY(G$5)=1)</formula>
    </cfRule>
  </conditionalFormatting>
  <conditionalFormatting sqref="G12:H12 H13 D14:H16">
    <cfRule type="expression" dxfId="2116" priority="5389" stopIfTrue="1">
      <formula>AND(WEEKDAY(D$5)=1)</formula>
    </cfRule>
  </conditionalFormatting>
  <conditionalFormatting sqref="G16:I16">
    <cfRule type="expression" dxfId="2115" priority="5253" stopIfTrue="1">
      <formula>AND(WEEKDAY(G$5)=1)</formula>
    </cfRule>
  </conditionalFormatting>
  <conditionalFormatting sqref="H12">
    <cfRule type="expression" dxfId="2114" priority="5310" stopIfTrue="1">
      <formula>AND(WEEKDAY(H$5)=1)</formula>
    </cfRule>
    <cfRule type="expression" dxfId="2113" priority="5312">
      <formula>AND(WEEKDAY(H$5)=1)</formula>
    </cfRule>
  </conditionalFormatting>
  <conditionalFormatting sqref="H15">
    <cfRule type="expression" dxfId="2112" priority="5295" stopIfTrue="1">
      <formula>AND(WEEKDAY(H$5)=1)</formula>
    </cfRule>
    <cfRule type="expression" dxfId="2111" priority="5297">
      <formula>AND(WEEKDAY(H$5)=1)</formula>
    </cfRule>
    <cfRule type="expression" dxfId="2110" priority="5298" stopIfTrue="1">
      <formula>AND(WEEKDAY(H$5)=1)</formula>
    </cfRule>
  </conditionalFormatting>
  <conditionalFormatting sqref="H17">
    <cfRule type="expression" dxfId="2109" priority="243">
      <formula>AND(WEEKDAY(H$5)=1)</formula>
    </cfRule>
    <cfRule type="expression" dxfId="2108" priority="244" stopIfTrue="1">
      <formula>AND(WEEKDAY(H$5)=1)</formula>
    </cfRule>
    <cfRule type="expression" dxfId="2107" priority="246">
      <formula>AND(WEEKDAY(H$5)=1)</formula>
    </cfRule>
    <cfRule type="expression" dxfId="2106" priority="247" stopIfTrue="1">
      <formula>AND(WEEKDAY(H$5)=1)</formula>
    </cfRule>
  </conditionalFormatting>
  <conditionalFormatting sqref="H18">
    <cfRule type="expression" dxfId="2105" priority="5282" stopIfTrue="1">
      <formula>AND(WEEKDAY(H$5)=1)</formula>
    </cfRule>
    <cfRule type="expression" dxfId="2104" priority="5281">
      <formula>AND(WEEKDAY(H$5)=1)</formula>
    </cfRule>
    <cfRule type="expression" dxfId="2103" priority="5279" stopIfTrue="1">
      <formula>AND(WEEKDAY(H$5)=1)</formula>
    </cfRule>
  </conditionalFormatting>
  <conditionalFormatting sqref="H20:H21">
    <cfRule type="expression" dxfId="2102" priority="5291">
      <formula>AND(WEEKDAY(H$5)=1)</formula>
    </cfRule>
    <cfRule type="expression" dxfId="2101" priority="5289" stopIfTrue="1">
      <formula>AND(WEEKDAY(H$5)=1)</formula>
    </cfRule>
  </conditionalFormatting>
  <conditionalFormatting sqref="H21 H23:H25">
    <cfRule type="expression" dxfId="2100" priority="5364" stopIfTrue="1">
      <formula>AND(WEEKDAY(H$5)=1)</formula>
    </cfRule>
    <cfRule type="expression" dxfId="2099" priority="5331">
      <formula>AND(WEEKDAY(H$5)=1)</formula>
    </cfRule>
  </conditionalFormatting>
  <conditionalFormatting sqref="H22">
    <cfRule type="expression" dxfId="2098" priority="466" stopIfTrue="1">
      <formula>AND(WEEKDAY(H$5)=1)</formula>
    </cfRule>
    <cfRule type="expression" dxfId="2097" priority="470">
      <formula>AND(WEEKDAY(H$5)=1)</formula>
    </cfRule>
    <cfRule type="expression" dxfId="2096" priority="471" stopIfTrue="1">
      <formula>AND(WEEKDAY(H$5)=1)</formula>
    </cfRule>
    <cfRule type="expression" dxfId="2095" priority="473">
      <formula>AND(WEEKDAY(H$5)=1)</formula>
    </cfRule>
    <cfRule type="expression" dxfId="2094" priority="474" stopIfTrue="1">
      <formula>AND(WEEKDAY(H$5)=1)</formula>
    </cfRule>
  </conditionalFormatting>
  <conditionalFormatting sqref="H23:H25 H21">
    <cfRule type="expression" dxfId="2093" priority="5329" stopIfTrue="1">
      <formula>AND(WEEKDAY(H$5)=1)</formula>
    </cfRule>
  </conditionalFormatting>
  <conditionalFormatting sqref="H23:H25">
    <cfRule type="expression" dxfId="2092" priority="5328">
      <formula>AND(WEEKDAY(H$5)=1)</formula>
    </cfRule>
  </conditionalFormatting>
  <conditionalFormatting sqref="H12:I12">
    <cfRule type="expression" dxfId="2091" priority="1488">
      <formula>AND(WEEKDAY(H$5)=1)</formula>
    </cfRule>
  </conditionalFormatting>
  <conditionalFormatting sqref="H15:I15">
    <cfRule type="expression" dxfId="2090" priority="4650" stopIfTrue="1">
      <formula>AND(WEEKDAY(H$5)=1)</formula>
    </cfRule>
    <cfRule type="expression" dxfId="2089" priority="4670">
      <formula>AND(WEEKDAY(H$5)=1)</formula>
    </cfRule>
  </conditionalFormatting>
  <conditionalFormatting sqref="H17:I17">
    <cfRule type="expression" dxfId="2088" priority="222" stopIfTrue="1">
      <formula>AND(WEEKDAY(H$5)=1)</formula>
    </cfRule>
  </conditionalFormatting>
  <conditionalFormatting sqref="H20:I20">
    <cfRule type="expression" dxfId="2087" priority="2682">
      <formula>AND(WEEKDAY(H$5)=1)</formula>
    </cfRule>
  </conditionalFormatting>
  <conditionalFormatting sqref="H23:I25">
    <cfRule type="expression" dxfId="2086" priority="4839" stopIfTrue="1">
      <formula>AND(WEEKDAY(H$5)=1)</formula>
    </cfRule>
  </conditionalFormatting>
  <conditionalFormatting sqref="H20:J20">
    <cfRule type="expression" dxfId="2085" priority="2679" stopIfTrue="1">
      <formula>AND(WEEKDAY(H$5)=1)</formula>
    </cfRule>
  </conditionalFormatting>
  <conditionalFormatting sqref="H18:L18">
    <cfRule type="expression" dxfId="2084" priority="2324" stopIfTrue="1">
      <formula>AND(WEEKDAY(H$5)=1)</formula>
    </cfRule>
  </conditionalFormatting>
  <conditionalFormatting sqref="H18:Q18">
    <cfRule type="expression" dxfId="2083" priority="2651">
      <formula>AND(WEEKDAY(H$5)=1)</formula>
    </cfRule>
  </conditionalFormatting>
  <conditionalFormatting sqref="H12:U12">
    <cfRule type="expression" dxfId="2082" priority="1386" stopIfTrue="1">
      <formula>AND(WEEKDAY(H$5)=1)</formula>
    </cfRule>
  </conditionalFormatting>
  <conditionalFormatting sqref="I8">
    <cfRule type="expression" dxfId="2081" priority="1375">
      <formula>AND(WEEKDAY(I$5)=1)</formula>
    </cfRule>
    <cfRule type="expression" dxfId="2080" priority="1376" stopIfTrue="1">
      <formula>AND(WEEKDAY(I$5)=1)</formula>
    </cfRule>
    <cfRule type="expression" dxfId="2079" priority="1383" stopIfTrue="1">
      <formula>AND(WEEKDAY(I$5)=1)</formula>
    </cfRule>
  </conditionalFormatting>
  <conditionalFormatting sqref="I9:I10">
    <cfRule type="expression" dxfId="2078" priority="5213" stopIfTrue="1">
      <formula>AND(WEEKDAY(I$5)=1)</formula>
    </cfRule>
  </conditionalFormatting>
  <conditionalFormatting sqref="I9:I12">
    <cfRule type="expression" dxfId="2077" priority="1490" stopIfTrue="1">
      <formula>AND(WEEKDAY(I$5)=1)</formula>
    </cfRule>
  </conditionalFormatting>
  <conditionalFormatting sqref="I13:I16">
    <cfRule type="expression" dxfId="2076" priority="4672" stopIfTrue="1">
      <formula>AND(WEEKDAY(I$5)=1)</formula>
    </cfRule>
    <cfRule type="expression" dxfId="2075" priority="5214" stopIfTrue="1">
      <formula>AND(WEEKDAY(I$5)=1)</formula>
    </cfRule>
  </conditionalFormatting>
  <conditionalFormatting sqref="I8:K8">
    <cfRule type="expression" dxfId="2074" priority="1159" stopIfTrue="1">
      <formula>AND(WEEKDAY(I$5)=1)</formula>
    </cfRule>
  </conditionalFormatting>
  <conditionalFormatting sqref="I20:K20">
    <cfRule type="expression" dxfId="2073" priority="2675">
      <formula>AND(WEEKDAY(I$5)=1)</formula>
    </cfRule>
  </conditionalFormatting>
  <conditionalFormatting sqref="I20:K21">
    <cfRule type="expression" dxfId="2072" priority="2676" stopIfTrue="1">
      <formula>AND(WEEKDAY(I$5)=1)</formula>
    </cfRule>
  </conditionalFormatting>
  <conditionalFormatting sqref="I19:R20">
    <cfRule type="expression" dxfId="2071" priority="148" stopIfTrue="1">
      <formula>AND(WEEKDAY(I$5)=1)</formula>
    </cfRule>
  </conditionalFormatting>
  <conditionalFormatting sqref="J8">
    <cfRule type="expression" dxfId="2070" priority="479" stopIfTrue="1">
      <formula>AND(WEEKDAY(J$5)=1)</formula>
    </cfRule>
    <cfRule type="expression" dxfId="2069" priority="491">
      <formula>AND(WEEKDAY(J$5)=1)</formula>
    </cfRule>
    <cfRule type="expression" dxfId="2068" priority="492" stopIfTrue="1">
      <formula>AND(WEEKDAY(J$5)=1)</formula>
    </cfRule>
    <cfRule type="expression" dxfId="2067" priority="498">
      <formula>AND(WEEKDAY(J$5)=1)</formula>
    </cfRule>
  </conditionalFormatting>
  <conditionalFormatting sqref="J10">
    <cfRule type="expression" dxfId="2066" priority="156" stopIfTrue="1">
      <formula>AND(WEEKDAY(J$5)=1)</formula>
    </cfRule>
  </conditionalFormatting>
  <conditionalFormatting sqref="J13:J17">
    <cfRule type="expression" dxfId="2065" priority="131" stopIfTrue="1">
      <formula>AND(WEEKDAY(J$5)=1)</formula>
    </cfRule>
  </conditionalFormatting>
  <conditionalFormatting sqref="J17">
    <cfRule type="expression" dxfId="2064" priority="197">
      <formula>AND(WEEKDAY(J$5)=1)</formula>
    </cfRule>
  </conditionalFormatting>
  <conditionalFormatting sqref="J21">
    <cfRule type="expression" dxfId="2063" priority="1507" stopIfTrue="1">
      <formula>AND(WEEKDAY(J$5)=1)</formula>
    </cfRule>
    <cfRule type="expression" dxfId="2062" priority="1506">
      <formula>AND(WEEKDAY(J$5)=1)</formula>
    </cfRule>
  </conditionalFormatting>
  <conditionalFormatting sqref="J21:J24">
    <cfRule type="expression" dxfId="2061" priority="7" stopIfTrue="1">
      <formula>AND(WEEKDAY(J$5)=1)</formula>
    </cfRule>
  </conditionalFormatting>
  <conditionalFormatting sqref="J23">
    <cfRule type="expression" dxfId="2060" priority="6">
      <formula>AND(WEEKDAY(J$5)=1)</formula>
    </cfRule>
    <cfRule type="expression" dxfId="2059" priority="3" stopIfTrue="1">
      <formula>AND(WEEKDAY(J$5)=1)</formula>
    </cfRule>
  </conditionalFormatting>
  <conditionalFormatting sqref="J24">
    <cfRule type="expression" dxfId="2058" priority="1642">
      <formula>AND(WEEKDAY(J$5)=1)</formula>
    </cfRule>
  </conditionalFormatting>
  <conditionalFormatting sqref="J8:K8">
    <cfRule type="expression" dxfId="2057" priority="499" stopIfTrue="1">
      <formula>AND(WEEKDAY(J$5)=1)</formula>
    </cfRule>
    <cfRule type="expression" dxfId="2056" priority="1158">
      <formula>AND(WEEKDAY(J$5)=1)</formula>
    </cfRule>
  </conditionalFormatting>
  <conditionalFormatting sqref="J14:K14">
    <cfRule type="expression" dxfId="2055" priority="511" stopIfTrue="1">
      <formula>AND(WEEKDAY(J$5)=1)</formula>
    </cfRule>
    <cfRule type="expression" dxfId="2054" priority="722">
      <formula>AND(WEEKDAY(J$5)=1)</formula>
    </cfRule>
  </conditionalFormatting>
  <conditionalFormatting sqref="J14:K15">
    <cfRule type="expression" dxfId="2053" priority="723" stopIfTrue="1">
      <formula>AND(WEEKDAY(J$5)=1)</formula>
    </cfRule>
  </conditionalFormatting>
  <conditionalFormatting sqref="J15:K15">
    <cfRule type="expression" dxfId="2052" priority="938">
      <formula>AND(WEEKDAY(J$5)=1)</formula>
    </cfRule>
  </conditionalFormatting>
  <conditionalFormatting sqref="J15:K16">
    <cfRule type="expression" dxfId="2051" priority="939" stopIfTrue="1">
      <formula>AND(WEEKDAY(J$5)=1)</formula>
    </cfRule>
  </conditionalFormatting>
  <conditionalFormatting sqref="J16:K16">
    <cfRule type="expression" dxfId="2050" priority="1154">
      <formula>AND(WEEKDAY(J$5)=1)</formula>
    </cfRule>
  </conditionalFormatting>
  <conditionalFormatting sqref="J22:K22">
    <cfRule type="expression" dxfId="2049" priority="465" stopIfTrue="1">
      <formula>AND(WEEKDAY(J$5)=1)</formula>
    </cfRule>
    <cfRule type="expression" dxfId="2048" priority="463">
      <formula>AND(WEEKDAY(J$5)=1)</formula>
    </cfRule>
    <cfRule type="expression" dxfId="2047" priority="252" stopIfTrue="1">
      <formula>AND(WEEKDAY(J$5)=1)</formula>
    </cfRule>
  </conditionalFormatting>
  <conditionalFormatting sqref="J16:L16">
    <cfRule type="expression" dxfId="2046" priority="1155" stopIfTrue="1">
      <formula>AND(WEEKDAY(J$5)=1)</formula>
    </cfRule>
  </conditionalFormatting>
  <conditionalFormatting sqref="J13:T13">
    <cfRule type="expression" dxfId="2045" priority="137" stopIfTrue="1">
      <formula>AND(WEEKDAY(J$5)=1)</formula>
    </cfRule>
  </conditionalFormatting>
  <conditionalFormatting sqref="J25:Z25">
    <cfRule type="expression" dxfId="2044" priority="4805" stopIfTrue="1">
      <formula>AND(WEEKDAY(J$5)=1)</formula>
    </cfRule>
    <cfRule type="expression" dxfId="2043" priority="5050" stopIfTrue="1">
      <formula>AND(WEEKDAY(J$5)=1)</formula>
    </cfRule>
  </conditionalFormatting>
  <conditionalFormatting sqref="K17">
    <cfRule type="expression" dxfId="2042" priority="198" stopIfTrue="1">
      <formula>AND(WEEKDAY(K$5)=1)</formula>
    </cfRule>
    <cfRule type="expression" dxfId="2041" priority="199">
      <formula>AND(WEEKDAY(K$5)=1)</formula>
    </cfRule>
  </conditionalFormatting>
  <conditionalFormatting sqref="K20:K21 K23:K24">
    <cfRule type="expression" dxfId="2040" priority="1645" stopIfTrue="1">
      <formula>AND(WEEKDAY(K$5)=1)</formula>
    </cfRule>
  </conditionalFormatting>
  <conditionalFormatting sqref="K21 K23:K24">
    <cfRule type="expression" dxfId="2039" priority="1644">
      <formula>AND(WEEKDAY(K$5)=1)</formula>
    </cfRule>
  </conditionalFormatting>
  <conditionalFormatting sqref="K22:K24">
    <cfRule type="expression" dxfId="2038" priority="464" stopIfTrue="1">
      <formula>AND(WEEKDAY(K$5)=1)</formula>
    </cfRule>
  </conditionalFormatting>
  <conditionalFormatting sqref="K8:L8 S8:AA8 J9:L9 L9:W10 K10:L10 AA10">
    <cfRule type="expression" dxfId="2037" priority="5212" stopIfTrue="1">
      <formula>AND(WEEKDAY(J$5)=1)</formula>
    </cfRule>
  </conditionalFormatting>
  <conditionalFormatting sqref="K21:L21">
    <cfRule type="expression" dxfId="2036" priority="1624" stopIfTrue="1">
      <formula>AND(WEEKDAY(K$5)=1)</formula>
    </cfRule>
  </conditionalFormatting>
  <conditionalFormatting sqref="K18:N18">
    <cfRule type="expression" dxfId="2035" priority="2652" stopIfTrue="1">
      <formula>AND(WEEKDAY(K$5)=1)</formula>
    </cfRule>
  </conditionalFormatting>
  <conditionalFormatting sqref="K17:P17">
    <cfRule type="expression" dxfId="2034" priority="200" stopIfTrue="1">
      <formula>AND(WEEKDAY(K$5)=1)</formula>
    </cfRule>
  </conditionalFormatting>
  <conditionalFormatting sqref="K8:R8">
    <cfRule type="expression" dxfId="2033" priority="1211" stopIfTrue="1">
      <formula>AND(WEEKDAY(K$5)=1)</formula>
    </cfRule>
  </conditionalFormatting>
  <conditionalFormatting sqref="L16">
    <cfRule type="expression" dxfId="2032" priority="1970">
      <formula>AND(WEEKDAY(L$5)=1)</formula>
    </cfRule>
  </conditionalFormatting>
  <conditionalFormatting sqref="L21:L24">
    <cfRule type="expression" dxfId="2031" priority="1509" stopIfTrue="1">
      <formula>AND(WEEKDAY(L$5)=1)</formula>
    </cfRule>
    <cfRule type="expression" dxfId="2030" priority="1623">
      <formula>AND(WEEKDAY(L$5)=1)</formula>
    </cfRule>
  </conditionalFormatting>
  <conditionalFormatting sqref="L15:M15">
    <cfRule type="expression" dxfId="2029" priority="2719" stopIfTrue="1">
      <formula>AND(WEEKDAY(L$5)=1)</formula>
    </cfRule>
  </conditionalFormatting>
  <conditionalFormatting sqref="L9:N10">
    <cfRule type="expression" dxfId="2028" priority="5006" stopIfTrue="1">
      <formula>AND(WEEKDAY(L$5)=1)</formula>
    </cfRule>
  </conditionalFormatting>
  <conditionalFormatting sqref="L12:N15">
    <cfRule type="expression" dxfId="2027" priority="3066" stopIfTrue="1">
      <formula>AND(WEEKDAY(L$5)=1)</formula>
    </cfRule>
  </conditionalFormatting>
  <conditionalFormatting sqref="L9:P12">
    <cfRule type="expression" dxfId="2026" priority="155" stopIfTrue="1">
      <formula>AND(WEEKDAY(L$5)=1)</formula>
    </cfRule>
  </conditionalFormatting>
  <conditionalFormatting sqref="L17:P18">
    <cfRule type="expression" dxfId="2025" priority="5235" stopIfTrue="1">
      <formula>AND(WEEKDAY(L$5)=1)</formula>
    </cfRule>
  </conditionalFormatting>
  <conditionalFormatting sqref="L16:Q16">
    <cfRule type="expression" dxfId="2024" priority="1971" stopIfTrue="1">
      <formula>AND(WEEKDAY(L$5)=1)</formula>
    </cfRule>
  </conditionalFormatting>
  <conditionalFormatting sqref="L15:S15">
    <cfRule type="expression" dxfId="2023" priority="5222" stopIfTrue="1">
      <formula>AND(WEEKDAY(L$5)=1)</formula>
    </cfRule>
  </conditionalFormatting>
  <conditionalFormatting sqref="L15:T15">
    <cfRule type="expression" dxfId="2022" priority="3166" stopIfTrue="1">
      <formula>AND(WEEKDAY(L$5)=1)</formula>
    </cfRule>
  </conditionalFormatting>
  <conditionalFormatting sqref="L16:AA16 L17:W17">
    <cfRule type="expression" dxfId="2021" priority="5254" stopIfTrue="1">
      <formula>AND(WEEKDAY(L$5)=1)</formula>
    </cfRule>
  </conditionalFormatting>
  <conditionalFormatting sqref="L24:AF24">
    <cfRule type="expression" dxfId="2020" priority="2194" stopIfTrue="1">
      <formula>AND(WEEKDAY(L$5)=1)</formula>
    </cfRule>
  </conditionalFormatting>
  <conditionalFormatting sqref="L11:AG12">
    <cfRule type="expression" dxfId="2019" priority="5064">
      <formula>AND(WEEKDAY(L$5)=1)</formula>
    </cfRule>
  </conditionalFormatting>
  <conditionalFormatting sqref="M20:M23">
    <cfRule type="expression" dxfId="2018" priority="160" stopIfTrue="1">
      <formula>AND(WEEKDAY(M$5)=1)</formula>
    </cfRule>
  </conditionalFormatting>
  <conditionalFormatting sqref="M21:M22 J25:T25">
    <cfRule type="expression" dxfId="2017" priority="5239" stopIfTrue="1">
      <formula>AND(WEEKDAY(J$5)=1)</formula>
    </cfRule>
  </conditionalFormatting>
  <conditionalFormatting sqref="M16:N19">
    <cfRule type="expression" dxfId="2016" priority="2085" stopIfTrue="1">
      <formula>AND(WEEKDAY(M$5)=1)</formula>
    </cfRule>
  </conditionalFormatting>
  <conditionalFormatting sqref="M12:Q13">
    <cfRule type="expression" dxfId="2015" priority="4110" stopIfTrue="1">
      <formula>AND(WEEKDAY(M$5)=1)</formula>
    </cfRule>
  </conditionalFormatting>
  <conditionalFormatting sqref="M20:Q24">
    <cfRule type="expression" dxfId="2014" priority="2163" stopIfTrue="1">
      <formula>AND(WEEKDAY(M$5)=1)</formula>
    </cfRule>
  </conditionalFormatting>
  <conditionalFormatting sqref="M8:R8">
    <cfRule type="expression" dxfId="2013" priority="1210">
      <formula>AND(WEEKDAY(M$5)=1)</formula>
    </cfRule>
  </conditionalFormatting>
  <conditionalFormatting sqref="M21:W21 S22:W23 R24:W24">
    <cfRule type="expression" dxfId="2012" priority="5056" stopIfTrue="1">
      <formula>AND(WEEKDAY(M$5)=1)</formula>
    </cfRule>
  </conditionalFormatting>
  <conditionalFormatting sqref="M21:AB21 S22:X23">
    <cfRule type="expression" dxfId="2011" priority="1771" stopIfTrue="1">
      <formula>AND(WEEKDAY(M$5)=1)</formula>
    </cfRule>
  </conditionalFormatting>
  <conditionalFormatting sqref="M9:AG9">
    <cfRule type="expression" dxfId="2010" priority="8" stopIfTrue="1">
      <formula>AND(WEEKDAY(M$5)=1)</formula>
    </cfRule>
  </conditionalFormatting>
  <conditionalFormatting sqref="N19:N20">
    <cfRule type="expression" dxfId="2009" priority="5245" stopIfTrue="1">
      <formula>AND(WEEKDAY(N$5)=1)</formula>
    </cfRule>
  </conditionalFormatting>
  <conditionalFormatting sqref="N20:N26">
    <cfRule type="expression" dxfId="2008" priority="2157" stopIfTrue="1">
      <formula>AND(WEEKDAY(N$5)=1)</formula>
    </cfRule>
  </conditionalFormatting>
  <conditionalFormatting sqref="N21:T21 N22:Q23">
    <cfRule type="expression" dxfId="2007" priority="5259" stopIfTrue="1">
      <formula>AND(WEEKDAY(N$5)=1)</formula>
    </cfRule>
  </conditionalFormatting>
  <conditionalFormatting sqref="O10:O16">
    <cfRule type="expression" dxfId="2006" priority="2089" stopIfTrue="1">
      <formula>AND(WEEKDAY(O$5)=1)</formula>
    </cfRule>
  </conditionalFormatting>
  <conditionalFormatting sqref="O14:O15">
    <cfRule type="expression" dxfId="2005" priority="5217" stopIfTrue="1">
      <formula>AND(WEEKDAY(O$5)=1)</formula>
    </cfRule>
  </conditionalFormatting>
  <conditionalFormatting sqref="O18:O19">
    <cfRule type="expression" dxfId="2004" priority="5230" stopIfTrue="1">
      <formula>AND(WEEKDAY(O$5)=1)</formula>
    </cfRule>
  </conditionalFormatting>
  <conditionalFormatting sqref="O18:Q19">
    <cfRule type="expression" dxfId="2003" priority="5132" stopIfTrue="1">
      <formula>AND(WEEKDAY(O$5)=1)</formula>
    </cfRule>
  </conditionalFormatting>
  <conditionalFormatting sqref="O21:Q25">
    <cfRule type="expression" dxfId="2002" priority="3898" stopIfTrue="1">
      <formula>AND(WEEKDAY(O$5)=1)</formula>
    </cfRule>
  </conditionalFormatting>
  <conditionalFormatting sqref="O15:U15">
    <cfRule type="expression" dxfId="2001" priority="128" stopIfTrue="1">
      <formula>AND(WEEKDAY(O$5)=1)</formula>
    </cfRule>
  </conditionalFormatting>
  <conditionalFormatting sqref="P12:Q16">
    <cfRule type="expression" dxfId="2000" priority="126" stopIfTrue="1">
      <formula>AND(WEEKDAY(P$5)=1)</formula>
    </cfRule>
  </conditionalFormatting>
  <conditionalFormatting sqref="P20:R20">
    <cfRule type="expression" dxfId="1999" priority="5220" stopIfTrue="1">
      <formula>AND(WEEKDAY(P$5)=1)</formula>
    </cfRule>
  </conditionalFormatting>
  <conditionalFormatting sqref="P15:T15">
    <cfRule type="expression" dxfId="1998" priority="3072" stopIfTrue="1">
      <formula>AND(WEEKDAY(P$5)=1)</formula>
    </cfRule>
  </conditionalFormatting>
  <conditionalFormatting sqref="P24:T25">
    <cfRule type="expression" dxfId="1997" priority="4857" stopIfTrue="1">
      <formula>AND(WEEKDAY(P$5)=1)</formula>
    </cfRule>
  </conditionalFormatting>
  <conditionalFormatting sqref="Q16:Q20">
    <cfRule type="expression" dxfId="1996" priority="2068" stopIfTrue="1">
      <formula>AND(WEEKDAY(Q$5)=1)</formula>
    </cfRule>
  </conditionalFormatting>
  <conditionalFormatting sqref="Q9:S9 K10:N11 P10:X11 J11:K11 M13:S13 L14:M14 Q14 L12:Q12">
    <cfRule type="expression" dxfId="1995" priority="5215" stopIfTrue="1">
      <formula>AND(WEEKDAY(J$5)=1)</formula>
    </cfRule>
  </conditionalFormatting>
  <conditionalFormatting sqref="R18">
    <cfRule type="expression" dxfId="1994" priority="1940" stopIfTrue="1">
      <formula>AND(WEEKDAY(R$5)=1)</formula>
    </cfRule>
  </conditionalFormatting>
  <conditionalFormatting sqref="R19">
    <cfRule type="expression" dxfId="1993" priority="1351">
      <formula>AND(WEEKDAY(R$5)=1)</formula>
    </cfRule>
    <cfRule type="expression" dxfId="1992" priority="1352" stopIfTrue="1">
      <formula>AND(WEEKDAY(R$5)=1)</formula>
    </cfRule>
  </conditionalFormatting>
  <conditionalFormatting sqref="R22">
    <cfRule type="expression" dxfId="1991" priority="1348" stopIfTrue="1">
      <formula>AND(WEEKDAY(R$5)=1)</formula>
    </cfRule>
    <cfRule type="expression" dxfId="1990" priority="1347">
      <formula>AND(WEEKDAY(R$5)=1)</formula>
    </cfRule>
  </conditionalFormatting>
  <conditionalFormatting sqref="R22:R23">
    <cfRule type="expression" dxfId="1989" priority="1277" stopIfTrue="1">
      <formula>AND(WEEKDAY(R$5)=1)</formula>
    </cfRule>
  </conditionalFormatting>
  <conditionalFormatting sqref="R23">
    <cfRule type="expression" dxfId="1988" priority="1276">
      <formula>AND(WEEKDAY(R$5)=1)</formula>
    </cfRule>
    <cfRule type="expression" dxfId="1987" priority="1213" stopIfTrue="1">
      <formula>AND(WEEKDAY(R$5)=1)</formula>
    </cfRule>
  </conditionalFormatting>
  <conditionalFormatting sqref="R16:S17">
    <cfRule type="expression" dxfId="1986" priority="78" stopIfTrue="1">
      <formula>AND(WEEKDAY(R$5)=1)</formula>
    </cfRule>
  </conditionalFormatting>
  <conditionalFormatting sqref="R20:S21">
    <cfRule type="expression" dxfId="1985" priority="1708" stopIfTrue="1">
      <formula>AND(WEEKDAY(R$5)=1)</formula>
    </cfRule>
  </conditionalFormatting>
  <conditionalFormatting sqref="R14:T14">
    <cfRule type="expression" dxfId="1984" priority="1927" stopIfTrue="1">
      <formula>AND(WEEKDAY(R$5)=1)</formula>
    </cfRule>
    <cfRule type="expression" dxfId="1983" priority="1926">
      <formula>AND(WEEKDAY(R$5)=1)</formula>
    </cfRule>
    <cfRule type="expression" dxfId="1982" priority="1919" stopIfTrue="1">
      <formula>AND(WEEKDAY(R$5)=1)</formula>
    </cfRule>
    <cfRule type="expression" dxfId="1981" priority="1862" stopIfTrue="1">
      <formula>AND(WEEKDAY(R$5)=1)</formula>
    </cfRule>
  </conditionalFormatting>
  <conditionalFormatting sqref="R16:T16">
    <cfRule type="expression" dxfId="1980" priority="31" stopIfTrue="1">
      <formula>AND(WEEKDAY(R$5)=1)</formula>
    </cfRule>
    <cfRule type="expression" dxfId="1979" priority="4770" stopIfTrue="1">
      <formula>AND(WEEKDAY(R$5)=1)</formula>
    </cfRule>
  </conditionalFormatting>
  <conditionalFormatting sqref="R18:T18">
    <cfRule type="expression" dxfId="1978" priority="1935">
      <formula>AND(WEEKDAY(R$5)=1)</formula>
    </cfRule>
    <cfRule type="expression" dxfId="1977" priority="1932" stopIfTrue="1">
      <formula>AND(WEEKDAY(R$5)=1)</formula>
    </cfRule>
  </conditionalFormatting>
  <conditionalFormatting sqref="R14:X14">
    <cfRule type="expression" dxfId="1976" priority="1930" stopIfTrue="1">
      <formula>AND(WEEKDAY(R$5)=1)</formula>
    </cfRule>
  </conditionalFormatting>
  <conditionalFormatting sqref="R20:AA20">
    <cfRule type="expression" dxfId="1975" priority="2684" stopIfTrue="1">
      <formula>AND(WEEKDAY(R$5)=1)</formula>
    </cfRule>
  </conditionalFormatting>
  <conditionalFormatting sqref="S20">
    <cfRule type="expression" dxfId="1974" priority="145" stopIfTrue="1">
      <formula>AND(WEEKDAY(S$5)=1)</formula>
    </cfRule>
  </conditionalFormatting>
  <conditionalFormatting sqref="S15:T16">
    <cfRule type="expression" dxfId="1973" priority="3105" stopIfTrue="1">
      <formula>AND(WEEKDAY(S$5)=1)</formula>
    </cfRule>
  </conditionalFormatting>
  <conditionalFormatting sqref="S19:T25">
    <cfRule type="expression" dxfId="1972" priority="4841" stopIfTrue="1">
      <formula>AND(WEEKDAY(S$5)=1)</formula>
    </cfRule>
  </conditionalFormatting>
  <conditionalFormatting sqref="S20:T23 R21:T21">
    <cfRule type="expression" dxfId="1971" priority="1707" stopIfTrue="1">
      <formula>AND(WEEKDAY(R$5)=1)</formula>
    </cfRule>
  </conditionalFormatting>
  <conditionalFormatting sqref="S20:U25">
    <cfRule type="expression" dxfId="1970" priority="1772" stopIfTrue="1">
      <formula>AND(WEEKDAY(S$5)=1)</formula>
    </cfRule>
  </conditionalFormatting>
  <conditionalFormatting sqref="S19:W20">
    <cfRule type="expression" dxfId="1969" priority="5247" stopIfTrue="1">
      <formula>AND(WEEKDAY(S$5)=1)</formula>
    </cfRule>
  </conditionalFormatting>
  <conditionalFormatting sqref="S8:AF8 J9:AG9 AE21:AE22 Z22:AE23 S19:Y19 I19:Q19 L20:Y20 M21:AB21 S22:X23 M24:AF24 J25:Z25 L17:AB17 L10:Y10 AC25:AE25 I21:I25 L15:Y15 M16:AC16 I9:I17 L13:Y13 M22:Q23 L14:Q14 U14:Y14 J10:K13 K8:L8">
    <cfRule type="expression" dxfId="1968" priority="5211">
      <formula>AND(WEEKDAY(I$5)=1)</formula>
    </cfRule>
  </conditionalFormatting>
  <conditionalFormatting sqref="T14">
    <cfRule type="expression" dxfId="1967" priority="1918">
      <formula>AND(WEEKDAY(T$5)=1)</formula>
    </cfRule>
  </conditionalFormatting>
  <conditionalFormatting sqref="T14:T16">
    <cfRule type="expression" dxfId="1966" priority="1929">
      <formula>AND(WEEKDAY(T$5)=1)</formula>
    </cfRule>
  </conditionalFormatting>
  <conditionalFormatting sqref="T15:T16">
    <cfRule type="expression" dxfId="1965" priority="1693" stopIfTrue="1">
      <formula>AND(WEEKDAY(T$5)=1)</formula>
    </cfRule>
    <cfRule type="expression" dxfId="1964" priority="4773" stopIfTrue="1">
      <formula>AND(WEEKDAY(T$5)=1)</formula>
    </cfRule>
    <cfRule type="expression" dxfId="1963" priority="3165">
      <formula>AND(WEEKDAY(T$5)=1)</formula>
    </cfRule>
  </conditionalFormatting>
  <conditionalFormatting sqref="T15:T17">
    <cfRule type="expression" dxfId="1962" priority="3171" stopIfTrue="1">
      <formula>AND(WEEKDAY(T$5)=1)</formula>
    </cfRule>
  </conditionalFormatting>
  <conditionalFormatting sqref="T16">
    <cfRule type="expression" dxfId="1961" priority="4769">
      <formula>AND(WEEKDAY(T$5)=1)</formula>
    </cfRule>
  </conditionalFormatting>
  <conditionalFormatting sqref="T20:T23">
    <cfRule type="expression" dxfId="1960" priority="1770">
      <formula>AND(WEEKDAY(T$5)=1)</formula>
    </cfRule>
  </conditionalFormatting>
  <conditionalFormatting sqref="T21:T23">
    <cfRule type="expression" dxfId="1959" priority="1706">
      <formula>AND(WEEKDAY(T$5)=1)</formula>
    </cfRule>
  </conditionalFormatting>
  <conditionalFormatting sqref="T15:U16">
    <cfRule type="expression" dxfId="1958" priority="5221" stopIfTrue="1">
      <formula>AND(WEEKDAY(T$5)=1)</formula>
    </cfRule>
  </conditionalFormatting>
  <conditionalFormatting sqref="T10:Z10">
    <cfRule type="expression" dxfId="1957" priority="4828" stopIfTrue="1">
      <formula>AND(WEEKDAY(T$5)=1)</formula>
    </cfRule>
  </conditionalFormatting>
  <conditionalFormatting sqref="T11:AG11">
    <cfRule type="expression" dxfId="1956" priority="30" stopIfTrue="1">
      <formula>AND(WEEKDAY(T$5)=1)</formula>
    </cfRule>
  </conditionalFormatting>
  <conditionalFormatting sqref="U8">
    <cfRule type="expression" dxfId="1955" priority="5200" stopIfTrue="1">
      <formula>AND(WEEKDAY(U$5)=1)</formula>
    </cfRule>
  </conditionalFormatting>
  <conditionalFormatting sqref="U13">
    <cfRule type="expression" dxfId="1954" priority="5218" stopIfTrue="1">
      <formula>AND(WEEKDAY(U$5)=1)</formula>
    </cfRule>
  </conditionalFormatting>
  <conditionalFormatting sqref="U18:W18 J18:K20 R20:T21 S22:T23 L24:Q24 R24:T25 P18:Q18">
    <cfRule type="expression" dxfId="1953" priority="5255" stopIfTrue="1">
      <formula>AND(WEEKDAY(J$5)=1)</formula>
    </cfRule>
  </conditionalFormatting>
  <conditionalFormatting sqref="U18:W25">
    <cfRule type="expression" dxfId="1952" priority="5121" stopIfTrue="1">
      <formula>AND(WEEKDAY(U$5)=1)</formula>
    </cfRule>
  </conditionalFormatting>
  <conditionalFormatting sqref="U21:W25">
    <cfRule type="expression" dxfId="1951" priority="4852" stopIfTrue="1">
      <formula>AND(WEEKDAY(U$5)=1)</formula>
    </cfRule>
  </conditionalFormatting>
  <conditionalFormatting sqref="U12:Y14">
    <cfRule type="expression" dxfId="1950" priority="1" stopIfTrue="1">
      <formula>AND(WEEKDAY(U$5)=1)</formula>
    </cfRule>
  </conditionalFormatting>
  <conditionalFormatting sqref="U18:Z19">
    <cfRule type="expression" dxfId="1949" priority="5005">
      <formula>AND(WEEKDAY(U$5)=1)</formula>
    </cfRule>
  </conditionalFormatting>
  <conditionalFormatting sqref="V16">
    <cfRule type="expression" dxfId="1948" priority="3544" stopIfTrue="1">
      <formula>AND(WEEKDAY(V$5)=1)</formula>
    </cfRule>
  </conditionalFormatting>
  <conditionalFormatting sqref="V20:W24 V25:Z25">
    <cfRule type="expression" dxfId="1947" priority="5058">
      <formula>AND(WEEKDAY(V$5)=1)</formula>
    </cfRule>
  </conditionalFormatting>
  <conditionalFormatting sqref="V15:Y15 T16:T17 V8:AA8 AA10 AD23:AE23 AE18:AF18 U17:W18 AF19">
    <cfRule type="expression" dxfId="1946" priority="5243">
      <formula>AND(WEEKDAY(T$5)=1)</formula>
    </cfRule>
  </conditionalFormatting>
  <conditionalFormatting sqref="V15:Y15">
    <cfRule type="expression" dxfId="1945" priority="5238" stopIfTrue="1">
      <formula>AND(WEEKDAY(V$5)=1)</formula>
    </cfRule>
  </conditionalFormatting>
  <conditionalFormatting sqref="V25:Z25 V20:W24">
    <cfRule type="expression" dxfId="1944" priority="5049">
      <formula>AND(WEEKDAY(V$5)=1)</formula>
    </cfRule>
  </conditionalFormatting>
  <conditionalFormatting sqref="X12">
    <cfRule type="expression" dxfId="1943" priority="3885" stopIfTrue="1">
      <formula>AND(WEEKDAY(X$5)=1)</formula>
    </cfRule>
  </conditionalFormatting>
  <conditionalFormatting sqref="X19">
    <cfRule type="expression" dxfId="1942" priority="5160" stopIfTrue="1">
      <formula>AND(WEEKDAY(X$5)=1)</formula>
    </cfRule>
  </conditionalFormatting>
  <conditionalFormatting sqref="X20">
    <cfRule type="expression" dxfId="1941" priority="14">
      <formula>AND(WEEKDAY(X$5)=1)</formula>
    </cfRule>
    <cfRule type="expression" dxfId="1940" priority="1203">
      <formula>AND(WEEKDAY(X$5)=1)</formula>
    </cfRule>
    <cfRule type="expression" dxfId="1939" priority="1202" stopIfTrue="1">
      <formula>AND(WEEKDAY(X$5)=1)</formula>
    </cfRule>
    <cfRule type="expression" dxfId="1938" priority="1201">
      <formula>AND(WEEKDAY(X$5)=1)</formula>
    </cfRule>
    <cfRule type="expression" dxfId="1937" priority="17" stopIfTrue="1">
      <formula>AND(WEEKDAY(X$5)=1)</formula>
    </cfRule>
  </conditionalFormatting>
  <conditionalFormatting sqref="X21:X24">
    <cfRule type="expression" dxfId="1936" priority="3861" stopIfTrue="1">
      <formula>AND(WEEKDAY(X$5)=1)</formula>
    </cfRule>
  </conditionalFormatting>
  <conditionalFormatting sqref="X14:Y14">
    <cfRule type="expression" dxfId="1935" priority="2">
      <formula>AND(WEEKDAY(X$5)=1)</formula>
    </cfRule>
  </conditionalFormatting>
  <conditionalFormatting sqref="X18:Y18">
    <cfRule type="expression" dxfId="1934" priority="3876" stopIfTrue="1">
      <formula>AND(WEEKDAY(X$5)=1)</formula>
    </cfRule>
  </conditionalFormatting>
  <conditionalFormatting sqref="X18:Z18">
    <cfRule type="expression" dxfId="1933" priority="3872" stopIfTrue="1">
      <formula>AND(WEEKDAY(X$5)=1)</formula>
    </cfRule>
    <cfRule type="expression" dxfId="1932" priority="3862" stopIfTrue="1">
      <formula>AND(WEEKDAY(X$5)=1)</formula>
    </cfRule>
    <cfRule type="expression" dxfId="1931" priority="3871">
      <formula>AND(WEEKDAY(X$5)=1)</formula>
    </cfRule>
    <cfRule type="expression" dxfId="1930" priority="3873">
      <formula>AND(WEEKDAY(X$5)=1)</formula>
    </cfRule>
  </conditionalFormatting>
  <conditionalFormatting sqref="X20:Z20">
    <cfRule type="expression" dxfId="1929" priority="1204" stopIfTrue="1">
      <formula>AND(WEEKDAY(X$5)=1)</formula>
    </cfRule>
    <cfRule type="expression" dxfId="1928" priority="1206">
      <formula>AND(WEEKDAY(X$5)=1)</formula>
    </cfRule>
  </conditionalFormatting>
  <conditionalFormatting sqref="X25:Z25 X19:Y20">
    <cfRule type="expression" dxfId="1927" priority="5109" stopIfTrue="1">
      <formula>AND(WEEKDAY(X$5)=1)</formula>
    </cfRule>
  </conditionalFormatting>
  <conditionalFormatting sqref="X12:AA12 AG8 AG12:AG17 O26:AG26">
    <cfRule type="expression" dxfId="1926" priority="1188">
      <formula>AND(WEEKDAY(O$5)=1)</formula>
    </cfRule>
  </conditionalFormatting>
  <conditionalFormatting sqref="X17:AB17">
    <cfRule type="expression" dxfId="1925" priority="5077" stopIfTrue="1">
      <formula>AND(WEEKDAY(X$5)=1)</formula>
    </cfRule>
  </conditionalFormatting>
  <conditionalFormatting sqref="X18:AB18">
    <cfRule type="expression" dxfId="1924" priority="3867" stopIfTrue="1">
      <formula>AND(WEEKDAY(X$5)=1)</formula>
    </cfRule>
  </conditionalFormatting>
  <conditionalFormatting sqref="Y10">
    <cfRule type="expression" dxfId="1923" priority="1207">
      <formula>AND(WEEKDAY(Y$5)=1)</formula>
    </cfRule>
  </conditionalFormatting>
  <conditionalFormatting sqref="Y22:Y23">
    <cfRule type="expression" dxfId="1922" priority="1191" stopIfTrue="1">
      <formula>AND(WEEKDAY(Y$5)=1)</formula>
    </cfRule>
    <cfRule type="expression" dxfId="1921" priority="1195">
      <formula>AND(WEEKDAY(Y$5)=1)</formula>
    </cfRule>
  </conditionalFormatting>
  <conditionalFormatting sqref="Y10:Z10">
    <cfRule type="expression" dxfId="1920" priority="1208" stopIfTrue="1">
      <formula>AND(WEEKDAY(Y$5)=1)</formula>
    </cfRule>
    <cfRule type="expression" dxfId="1919" priority="1209">
      <formula>AND(WEEKDAY(Y$5)=1)</formula>
    </cfRule>
  </conditionalFormatting>
  <conditionalFormatting sqref="Y17:Z17 AC14:AF20 AA19:AB20 AG19:AG20 AD13:AF13">
    <cfRule type="expression" dxfId="1918" priority="5076">
      <formula>AND(WEEKDAY(Y$5)=1)</formula>
    </cfRule>
  </conditionalFormatting>
  <conditionalFormatting sqref="Y18:Z18">
    <cfRule type="expression" dxfId="1917" priority="3875">
      <formula>AND(WEEKDAY(Y$5)=1)</formula>
    </cfRule>
    <cfRule type="expression" dxfId="1916" priority="3874" stopIfTrue="1">
      <formula>AND(WEEKDAY(Y$5)=1)</formula>
    </cfRule>
  </conditionalFormatting>
  <conditionalFormatting sqref="Y20:Z20">
    <cfRule type="expression" dxfId="1915" priority="1497">
      <formula>AND(WEEKDAY(Y$5)=1)</formula>
    </cfRule>
    <cfRule type="expression" dxfId="1914" priority="1498" stopIfTrue="1">
      <formula>AND(WEEKDAY(Y$5)=1)</formula>
    </cfRule>
    <cfRule type="expression" dxfId="1913" priority="1499">
      <formula>AND(WEEKDAY(Y$5)=1)</formula>
    </cfRule>
    <cfRule type="expression" dxfId="1912" priority="1500" stopIfTrue="1">
      <formula>AND(WEEKDAY(Y$5)=1)</formula>
    </cfRule>
    <cfRule type="expression" dxfId="1911" priority="1496" stopIfTrue="1">
      <formula>AND(WEEKDAY(Y$5)=1)</formula>
    </cfRule>
    <cfRule type="expression" dxfId="1910" priority="1501">
      <formula>AND(WEEKDAY(Y$5)=1)</formula>
    </cfRule>
    <cfRule type="expression" dxfId="1909" priority="1502" stopIfTrue="1">
      <formula>AND(WEEKDAY(Y$5)=1)</formula>
    </cfRule>
    <cfRule type="expression" dxfId="1908" priority="1504">
      <formula>AND(WEEKDAY(Y$5)=1)</formula>
    </cfRule>
  </conditionalFormatting>
  <conditionalFormatting sqref="Y25:Z25">
    <cfRule type="expression" dxfId="1907" priority="5090">
      <formula>AND(WEEKDAY(Y$5)=1)</formula>
    </cfRule>
    <cfRule type="expression" dxfId="1906" priority="5089" stopIfTrue="1">
      <formula>AND(WEEKDAY(Y$5)=1)</formula>
    </cfRule>
  </conditionalFormatting>
  <conditionalFormatting sqref="Y14:AB15">
    <cfRule type="expression" dxfId="1905" priority="2713" stopIfTrue="1">
      <formula>AND(WEEKDAY(Y$5)=1)</formula>
    </cfRule>
  </conditionalFormatting>
  <conditionalFormatting sqref="Y17:AB17">
    <cfRule type="expression" dxfId="1904" priority="5074" stopIfTrue="1">
      <formula>AND(WEEKDAY(Y$5)=1)</formula>
    </cfRule>
  </conditionalFormatting>
  <conditionalFormatting sqref="Y18:AB18">
    <cfRule type="expression" dxfId="1903" priority="3865">
      <formula>AND(WEEKDAY(Y$5)=1)</formula>
    </cfRule>
  </conditionalFormatting>
  <conditionalFormatting sqref="Y25:AB25">
    <cfRule type="expression" dxfId="1902" priority="4848">
      <formula>AND(WEEKDAY(Y$5)=1)</formula>
    </cfRule>
  </conditionalFormatting>
  <conditionalFormatting sqref="Y12:AC12">
    <cfRule type="expression" dxfId="1901" priority="1183" stopIfTrue="1">
      <formula>AND(WEEKDAY(Y$5)=1)</formula>
    </cfRule>
  </conditionalFormatting>
  <conditionalFormatting sqref="Y21:AD21">
    <cfRule type="expression" dxfId="1900" priority="20" stopIfTrue="1">
      <formula>AND(WEEKDAY(Y$5)=1)</formula>
    </cfRule>
  </conditionalFormatting>
  <conditionalFormatting sqref="Z10">
    <cfRule type="expression" dxfId="1899" priority="4829">
      <formula>AND(WEEKDAY(Z$5)=1)</formula>
    </cfRule>
  </conditionalFormatting>
  <conditionalFormatting sqref="Z14:Z15">
    <cfRule type="expression" dxfId="1898" priority="4837">
      <formula>AND(WEEKDAY(Z$5)=1)</formula>
    </cfRule>
  </conditionalFormatting>
  <conditionalFormatting sqref="Z18:Z19">
    <cfRule type="expression" dxfId="1897" priority="3878" stopIfTrue="1">
      <formula>AND(WEEKDAY(Z$5)=1)</formula>
    </cfRule>
  </conditionalFormatting>
  <conditionalFormatting sqref="Z19">
    <cfRule type="expression" dxfId="1896" priority="5003" stopIfTrue="1">
      <formula>AND(WEEKDAY(Z$5)=1)</formula>
    </cfRule>
    <cfRule type="expression" dxfId="1895" priority="5002">
      <formula>AND(WEEKDAY(Z$5)=1)</formula>
    </cfRule>
  </conditionalFormatting>
  <conditionalFormatting sqref="Z20">
    <cfRule type="expression" dxfId="1894" priority="19" stopIfTrue="1">
      <formula>AND(WEEKDAY(Z$5)=1)</formula>
    </cfRule>
  </conditionalFormatting>
  <conditionalFormatting sqref="Z20:Z21">
    <cfRule type="expression" dxfId="1893" priority="12">
      <formula>AND(WEEKDAY(Z$5)=1)</formula>
    </cfRule>
  </conditionalFormatting>
  <conditionalFormatting sqref="Z21:AA23 X24:AA24 X20:AB21 X22:X23">
    <cfRule type="expression" dxfId="1892" priority="3860">
      <formula>AND(WEEKDAY(X$5)=1)</formula>
    </cfRule>
  </conditionalFormatting>
  <conditionalFormatting sqref="Z13:AB13">
    <cfRule type="expression" dxfId="1891" priority="1168">
      <formula>AND(WEEKDAY(Z$5)=1)</formula>
    </cfRule>
  </conditionalFormatting>
  <conditionalFormatting sqref="Z20:AB20">
    <cfRule type="expression" dxfId="1890" priority="4882" stopIfTrue="1">
      <formula>AND(WEEKDAY(Z$5)=1)</formula>
    </cfRule>
  </conditionalFormatting>
  <conditionalFormatting sqref="Z21:AB21">
    <cfRule type="expression" dxfId="1889" priority="1181">
      <formula>AND(WEEKDAY(Z$5)=1)</formula>
    </cfRule>
  </conditionalFormatting>
  <conditionalFormatting sqref="Z22:AB24">
    <cfRule type="expression" dxfId="1888" priority="3854" stopIfTrue="1">
      <formula>AND(WEEKDAY(Z$5)=1)</formula>
    </cfRule>
  </conditionalFormatting>
  <conditionalFormatting sqref="Z13:AC13">
    <cfRule type="expression" dxfId="1887" priority="152" stopIfTrue="1">
      <formula>AND(WEEKDAY(Z$5)=1)</formula>
    </cfRule>
  </conditionalFormatting>
  <conditionalFormatting sqref="Z21:AD21">
    <cfRule type="expression" dxfId="1886" priority="1177" stopIfTrue="1">
      <formula>AND(WEEKDAY(Z$5)=1)</formula>
    </cfRule>
  </conditionalFormatting>
  <conditionalFormatting sqref="AA13:AA15">
    <cfRule type="expression" dxfId="1885" priority="1165" stopIfTrue="1">
      <formula>AND(WEEKDAY(AA$5)=1)</formula>
    </cfRule>
  </conditionalFormatting>
  <conditionalFormatting sqref="AA14:AA15">
    <cfRule type="expression" dxfId="1884" priority="2711">
      <formula>AND(WEEKDAY(AA$5)=1)</formula>
    </cfRule>
  </conditionalFormatting>
  <conditionalFormatting sqref="AA19:AB20">
    <cfRule type="expression" dxfId="1883" priority="5159" stopIfTrue="1">
      <formula>AND(WEEKDAY(AA$5)=1)</formula>
    </cfRule>
  </conditionalFormatting>
  <conditionalFormatting sqref="AA21:AB21">
    <cfRule type="expression" dxfId="1882" priority="1182" stopIfTrue="1">
      <formula>AND(WEEKDAY(AA$5)=1)</formula>
    </cfRule>
  </conditionalFormatting>
  <conditionalFormatting sqref="AA10:AF10">
    <cfRule type="expression" dxfId="1881" priority="4894">
      <formula>AND(WEEKDAY(AA$5)=1)</formula>
    </cfRule>
  </conditionalFormatting>
  <conditionalFormatting sqref="AA10:AG10">
    <cfRule type="expression" dxfId="1880" priority="4893" stopIfTrue="1">
      <formula>AND(WEEKDAY(AA$5)=1)</formula>
    </cfRule>
  </conditionalFormatting>
  <conditionalFormatting sqref="AB14:AB15">
    <cfRule type="expression" dxfId="1879" priority="4835">
      <formula>AND(WEEKDAY(AB$5)=1)</formula>
    </cfRule>
  </conditionalFormatting>
  <conditionalFormatting sqref="AB17">
    <cfRule type="expression" dxfId="1878" priority="5234" stopIfTrue="1">
      <formula>AND(WEEKDAY(AB$5)=1)</formula>
    </cfRule>
  </conditionalFormatting>
  <conditionalFormatting sqref="AB19:AD19">
    <cfRule type="expression" dxfId="1877" priority="4999" stopIfTrue="1">
      <formula>AND(WEEKDAY(AB$5)=1)</formula>
    </cfRule>
  </conditionalFormatting>
  <conditionalFormatting sqref="AB19:AF19">
    <cfRule type="expression" dxfId="1876" priority="2687" stopIfTrue="1">
      <formula>AND(WEEKDAY(AB$5)=1)</formula>
    </cfRule>
  </conditionalFormatting>
  <conditionalFormatting sqref="AC13">
    <cfRule type="expression" dxfId="1875" priority="151">
      <formula>AND(WEEKDAY(AC$5)=1)</formula>
    </cfRule>
  </conditionalFormatting>
  <conditionalFormatting sqref="AC17:AC19">
    <cfRule type="expression" dxfId="1874" priority="5127" stopIfTrue="1">
      <formula>AND(WEEKDAY(AC$5)=1)</formula>
    </cfRule>
  </conditionalFormatting>
  <conditionalFormatting sqref="AC18:AC19">
    <cfRule type="expression" dxfId="1873" priority="5018" stopIfTrue="1">
      <formula>AND(WEEKDAY(AC$5)=1)</formula>
    </cfRule>
    <cfRule type="expression" dxfId="1872" priority="2688" stopIfTrue="1">
      <formula>AND(WEEKDAY(AC$5)=1)</formula>
    </cfRule>
    <cfRule type="expression" dxfId="1871" priority="2697">
      <formula>AND(WEEKDAY(AC$5)=1)</formula>
    </cfRule>
  </conditionalFormatting>
  <conditionalFormatting sqref="AC10:AD10">
    <cfRule type="expression" dxfId="1870" priority="175" stopIfTrue="1">
      <formula>AND(WEEKDAY(AC$5)=1)</formula>
    </cfRule>
    <cfRule type="expression" dxfId="1869" priority="174">
      <formula>AND(WEEKDAY(AC$5)=1)</formula>
    </cfRule>
  </conditionalFormatting>
  <conditionalFormatting sqref="AC15:AD15">
    <cfRule type="expression" dxfId="1868" priority="5072">
      <formula>AND(WEEKDAY(AC$5)=1)</formula>
    </cfRule>
  </conditionalFormatting>
  <conditionalFormatting sqref="AC17:AD18">
    <cfRule type="expression" dxfId="1867" priority="5128" stopIfTrue="1">
      <formula>AND(WEEKDAY(AC$5)=1)</formula>
    </cfRule>
  </conditionalFormatting>
  <conditionalFormatting sqref="AC22:AD22">
    <cfRule type="expression" dxfId="1866" priority="1362">
      <formula>AND(WEEKDAY(AC$5)=1)</formula>
    </cfRule>
    <cfRule type="expression" dxfId="1865" priority="1354" stopIfTrue="1">
      <formula>AND(WEEKDAY(AC$5)=1)</formula>
    </cfRule>
  </conditionalFormatting>
  <conditionalFormatting sqref="AC18:AE18 S19:Y19 AB19:AE19">
    <cfRule type="expression" dxfId="1864" priority="5260" stopIfTrue="1">
      <formula>AND(WEEKDAY(S$5)=1)</formula>
    </cfRule>
  </conditionalFormatting>
  <conditionalFormatting sqref="AC21:AE22">
    <cfRule type="expression" dxfId="1863" priority="1175">
      <formula>AND(WEEKDAY(AC$5)=1)</formula>
    </cfRule>
  </conditionalFormatting>
  <conditionalFormatting sqref="AC22:AE23 AB8:AG8">
    <cfRule type="expression" dxfId="1862" priority="5182" stopIfTrue="1">
      <formula>AND(WEEKDAY(AB$5)=1)</formula>
    </cfRule>
  </conditionalFormatting>
  <conditionalFormatting sqref="AC18:AF18">
    <cfRule type="expression" dxfId="1861" priority="2698" stopIfTrue="1">
      <formula>AND(WEEKDAY(AC$5)=1)</formula>
    </cfRule>
  </conditionalFormatting>
  <conditionalFormatting sqref="AC20:AF20">
    <cfRule type="expression" dxfId="1860" priority="1844" stopIfTrue="1">
      <formula>AND(WEEKDAY(AC$5)=1)</formula>
    </cfRule>
  </conditionalFormatting>
  <conditionalFormatting sqref="AC10:AG10">
    <cfRule type="expression" dxfId="1859" priority="176">
      <formula>AND(WEEKDAY(AC$5)=1)</formula>
    </cfRule>
  </conditionalFormatting>
  <conditionalFormatting sqref="AC14:AG15">
    <cfRule type="expression" dxfId="1858" priority="5123" stopIfTrue="1">
      <formula>AND(WEEKDAY(AC$5)=1)</formula>
    </cfRule>
  </conditionalFormatting>
  <conditionalFormatting sqref="AC15:AG15">
    <cfRule type="expression" dxfId="1857" priority="5062" stopIfTrue="1">
      <formula>AND(WEEKDAY(AC$5)=1)</formula>
    </cfRule>
  </conditionalFormatting>
  <conditionalFormatting sqref="AD16">
    <cfRule type="expression" dxfId="1856" priority="5231" stopIfTrue="1">
      <formula>AND(WEEKDAY(AD$5)=1)</formula>
    </cfRule>
  </conditionalFormatting>
  <conditionalFormatting sqref="AD18:AD19">
    <cfRule type="expression" dxfId="1855" priority="5125" stopIfTrue="1">
      <formula>AND(WEEKDAY(AD$5)=1)</formula>
    </cfRule>
  </conditionalFormatting>
  <conditionalFormatting sqref="AD12:AE12">
    <cfRule type="expression" dxfId="1854" priority="1861">
      <formula>AND(WEEKDAY(AD$5)=1)</formula>
    </cfRule>
  </conditionalFormatting>
  <conditionalFormatting sqref="AD12:AE13">
    <cfRule type="expression" dxfId="1853" priority="1841" stopIfTrue="1">
      <formula>AND(WEEKDAY(AD$5)=1)</formula>
    </cfRule>
  </conditionalFormatting>
  <conditionalFormatting sqref="AD13:AE13">
    <cfRule type="expression" dxfId="1852" priority="1843">
      <formula>AND(WEEKDAY(AD$5)=1)</formula>
    </cfRule>
  </conditionalFormatting>
  <conditionalFormatting sqref="AD23:AE23 AD25:AF25">
    <cfRule type="expression" dxfId="1851" priority="4856">
      <formula>AND(WEEKDAY(AD$5)=1)</formula>
    </cfRule>
  </conditionalFormatting>
  <conditionalFormatting sqref="AD23:AE23">
    <cfRule type="expression" dxfId="1850" priority="5042" stopIfTrue="1">
      <formula>AND(WEEKDAY(AD$5)=1)</formula>
    </cfRule>
  </conditionalFormatting>
  <conditionalFormatting sqref="AD12:AF13">
    <cfRule type="expression" dxfId="1849" priority="1847" stopIfTrue="1">
      <formula>AND(WEEKDAY(AD$5)=1)</formula>
    </cfRule>
  </conditionalFormatting>
  <conditionalFormatting sqref="AD13:AF13">
    <cfRule type="expression" dxfId="1848" priority="5208" stopIfTrue="1">
      <formula>AND(WEEKDAY(AD$5)=1)</formula>
    </cfRule>
  </conditionalFormatting>
  <conditionalFormatting sqref="AD18:AF18">
    <cfRule type="expression" dxfId="1847" priority="5144" stopIfTrue="1">
      <formula>AND(WEEKDAY(AD$5)=1)</formula>
    </cfRule>
  </conditionalFormatting>
  <conditionalFormatting sqref="AE10">
    <cfRule type="expression" dxfId="1846" priority="4892">
      <formula>AND(WEEKDAY(AE$5)=1)</formula>
    </cfRule>
    <cfRule type="expression" dxfId="1845" priority="4891" stopIfTrue="1">
      <formula>AND(WEEKDAY(AE$5)=1)</formula>
    </cfRule>
    <cfRule type="expression" dxfId="1844" priority="4889">
      <formula>AND(WEEKDAY(AE$5)=1)</formula>
    </cfRule>
    <cfRule type="expression" dxfId="1843" priority="4886" stopIfTrue="1">
      <formula>AND(WEEKDAY(AE$5)=1)</formula>
    </cfRule>
  </conditionalFormatting>
  <conditionalFormatting sqref="AE18:AE19">
    <cfRule type="expression" dxfId="1842" priority="2690" stopIfTrue="1">
      <formula>AND(WEEKDAY(AE$5)=1)</formula>
    </cfRule>
  </conditionalFormatting>
  <conditionalFormatting sqref="AE21:AF23 J25:AF25">
    <cfRule type="expression" dxfId="1841" priority="4880" stopIfTrue="1">
      <formula>AND(WEEKDAY(J$5)=1)</formula>
    </cfRule>
  </conditionalFormatting>
  <conditionalFormatting sqref="AE15:AG15">
    <cfRule type="expression" dxfId="1840" priority="5059" stopIfTrue="1">
      <formula>AND(WEEKDAY(AE$5)=1)</formula>
    </cfRule>
    <cfRule type="expression" dxfId="1839" priority="5061">
      <formula>AND(WEEKDAY(AE$5)=1)</formula>
    </cfRule>
  </conditionalFormatting>
  <conditionalFormatting sqref="AF12:AF13">
    <cfRule type="expression" dxfId="1838" priority="1846">
      <formula>AND(WEEKDAY(AF$5)=1)</formula>
    </cfRule>
  </conditionalFormatting>
  <conditionalFormatting sqref="AF18">
    <cfRule type="expression" dxfId="1837" priority="2691">
      <formula>AND(WEEKDAY(AF$5)=1)</formula>
    </cfRule>
    <cfRule type="expression" dxfId="1836" priority="2694" stopIfTrue="1">
      <formula>AND(WEEKDAY(AF$5)=1)</formula>
    </cfRule>
    <cfRule type="expression" dxfId="1835" priority="2692" stopIfTrue="1">
      <formula>AND(WEEKDAY(AF$5)=1)</formula>
    </cfRule>
  </conditionalFormatting>
  <conditionalFormatting sqref="AF21:AF23">
    <cfRule type="expression" dxfId="1834" priority="4879">
      <formula>AND(WEEKDAY(AF$5)=1)</formula>
    </cfRule>
  </conditionalFormatting>
  <conditionalFormatting sqref="AF10:AG10">
    <cfRule type="expression" dxfId="1833" priority="173" stopIfTrue="1">
      <formula>AND(WEEKDAY(AF$5)=1)</formula>
    </cfRule>
    <cfRule type="expression" dxfId="1832" priority="172">
      <formula>AND(WEEKDAY(AF$5)=1)</formula>
    </cfRule>
    <cfRule type="expression" dxfId="1831" priority="171" stopIfTrue="1">
      <formula>AND(WEEKDAY(AF$5)=1)</formula>
    </cfRule>
    <cfRule type="expression" dxfId="1830" priority="169">
      <formula>AND(WEEKDAY(AF$5)=1)</formula>
    </cfRule>
    <cfRule type="expression" dxfId="1829" priority="167" stopIfTrue="1">
      <formula>AND(WEEKDAY(AF$5)=1)</formula>
    </cfRule>
  </conditionalFormatting>
  <conditionalFormatting sqref="AF18:AG19">
    <cfRule type="expression" dxfId="1828" priority="2693">
      <formula>AND(WEEKDAY(AF$5)=1)</formula>
    </cfRule>
  </conditionalFormatting>
  <conditionalFormatting sqref="AF19:AG19">
    <cfRule type="expression" dxfId="1827" priority="4973" stopIfTrue="1">
      <formula>AND(WEEKDAY(AF$5)=1)</formula>
    </cfRule>
    <cfRule type="expression" dxfId="1826" priority="4975" stopIfTrue="1">
      <formula>AND(WEEKDAY(AF$5)=1)</formula>
    </cfRule>
    <cfRule type="expression" dxfId="1825" priority="4974">
      <formula>AND(WEEKDAY(AF$5)=1)</formula>
    </cfRule>
  </conditionalFormatting>
  <conditionalFormatting sqref="AG12">
    <cfRule type="expression" dxfId="1824" priority="4976" stopIfTrue="1">
      <formula>AND(WEEKDAY(AG$5)=1)</formula>
    </cfRule>
    <cfRule type="expression" dxfId="1823" priority="4978">
      <formula>AND(WEEKDAY(AG$5)=1)</formula>
    </cfRule>
    <cfRule type="expression" dxfId="1822" priority="5063" stopIfTrue="1">
      <formula>AND(WEEKDAY(AG$5)=1)</formula>
    </cfRule>
  </conditionalFormatting>
  <conditionalFormatting sqref="AG12:AG13 T8:T9">
    <cfRule type="expression" dxfId="1821" priority="5210" stopIfTrue="1">
      <formula>AND(WEEKDAY(T$5)=1)</formula>
    </cfRule>
  </conditionalFormatting>
  <conditionalFormatting sqref="AG20:AG25">
    <cfRule type="expression" dxfId="1820" priority="4877">
      <formula>AND(WEEKDAY(AG$5)=1)</formula>
    </cfRule>
    <cfRule type="expression" dxfId="1819" priority="4878" stopIfTrue="1">
      <formula>AND(WEEKDAY(AG$5)=1)</formula>
    </cfRule>
  </conditionalFormatting>
  <conditionalFormatting sqref="AH8:AJ26 AM8:AM27">
    <cfRule type="cellIs" dxfId="1818" priority="5443" stopIfTrue="1" operator="equal">
      <formula>0</formula>
    </cfRule>
  </conditionalFormatting>
  <dataValidations count="1">
    <dataValidation type="list" allowBlank="1" showInputMessage="1" showErrorMessage="1" sqref="D23:Q23 AC25 E26:AC26 H12:H16 D12:G22 AD25:AD26 I10:K16 D8:H11 AE12:AG26 D24:AB25 H17:K22 L10:Q22 Y9:AG11 Z21:AB23 I8:W9 R10:W23 X9:X19 X20:Y23 Z20 AC12:AD24 X8:AG8 AA12:AB20 Y12:Z19" xr:uid="{00000000-0002-0000-5600-000000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W51"/>
  <sheetViews>
    <sheetView zoomScaleNormal="100" workbookViewId="0">
      <selection activeCell="AB13" sqref="AB13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7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45474</v>
      </c>
      <c r="E5" s="11">
        <f>DATE($A$1,$D$2,2)</f>
        <v>45475</v>
      </c>
      <c r="F5" s="11">
        <f>DATE($A$1,$D$2,3)</f>
        <v>45476</v>
      </c>
      <c r="G5" s="11">
        <f>DATE($A$1,$D$2,4)</f>
        <v>45477</v>
      </c>
      <c r="H5" s="11">
        <f>DATE($A$1,$D$2,5)</f>
        <v>45478</v>
      </c>
      <c r="I5" s="11">
        <f>DATE($A$1,$D$2,6)</f>
        <v>45479</v>
      </c>
      <c r="J5" s="11">
        <f>DATE($A$1,$D$2,7)</f>
        <v>45480</v>
      </c>
      <c r="K5" s="11">
        <f>DATE($A$1,$D$2,8)</f>
        <v>45481</v>
      </c>
      <c r="L5" s="11">
        <f>DATE($A$1,$D$2,9)</f>
        <v>45482</v>
      </c>
      <c r="M5" s="11">
        <f>DATE($A$1,$D$2,10)</f>
        <v>45483</v>
      </c>
      <c r="N5" s="56">
        <f>DATE($A$1,$D$2,11)</f>
        <v>45484</v>
      </c>
      <c r="O5" s="11">
        <f>DATE($A$1,$D$2,12)</f>
        <v>45485</v>
      </c>
      <c r="P5" s="11">
        <f>DATE($A$1,$D$2,13)</f>
        <v>45486</v>
      </c>
      <c r="Q5" s="11">
        <f>DATE($A$1,$D$2,14)</f>
        <v>45487</v>
      </c>
      <c r="R5" s="11">
        <f>DATE($A$1,$D$2,15)</f>
        <v>45488</v>
      </c>
      <c r="S5" s="11">
        <f>DATE($A$1,$D$2,16)</f>
        <v>45489</v>
      </c>
      <c r="T5" s="11">
        <f>DATE($A$1,$D$2,17)</f>
        <v>45490</v>
      </c>
      <c r="U5" s="11">
        <f>DATE($A$1,$D$2,18)</f>
        <v>45491</v>
      </c>
      <c r="V5" s="11">
        <f>DATE($A$1,$D$2,19)</f>
        <v>45492</v>
      </c>
      <c r="W5" s="11">
        <f>DATE($A$1,$D$2,20)</f>
        <v>45493</v>
      </c>
      <c r="X5" s="11">
        <f>DATE($A$1,$D$2,21)</f>
        <v>45494</v>
      </c>
      <c r="Y5" s="87">
        <f>DATE($A$1,$D$2,22)</f>
        <v>45495</v>
      </c>
      <c r="Z5" s="87">
        <f>DATE($A$1,$D$2,23)</f>
        <v>45496</v>
      </c>
      <c r="AA5" s="87">
        <f>DATE($A$1,$D$2,24)</f>
        <v>45497</v>
      </c>
      <c r="AB5" s="87">
        <f>DATE($A$1,$D$2,25)</f>
        <v>45498</v>
      </c>
      <c r="AC5" s="87">
        <f>DATE($A$1,$D$2,26)</f>
        <v>45499</v>
      </c>
      <c r="AD5" s="87">
        <f>DATE($A$1,$D$2,27)</f>
        <v>45500</v>
      </c>
      <c r="AE5" s="87">
        <f>DATE($A$1,$D$2,28)</f>
        <v>45501</v>
      </c>
      <c r="AF5" s="88">
        <f>DATE($A$1,$D$2,29)</f>
        <v>45502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45474</v>
      </c>
      <c r="E6" s="13">
        <f t="shared" si="0"/>
        <v>45475</v>
      </c>
      <c r="F6" s="116">
        <f t="shared" si="0"/>
        <v>45476</v>
      </c>
      <c r="G6" s="116">
        <f t="shared" si="0"/>
        <v>45477</v>
      </c>
      <c r="H6" s="116">
        <f t="shared" si="0"/>
        <v>45478</v>
      </c>
      <c r="I6" s="13">
        <f t="shared" si="0"/>
        <v>45479</v>
      </c>
      <c r="J6" s="13">
        <f t="shared" si="0"/>
        <v>45480</v>
      </c>
      <c r="K6" s="13">
        <f t="shared" si="0"/>
        <v>45481</v>
      </c>
      <c r="L6" s="13">
        <f t="shared" si="0"/>
        <v>45482</v>
      </c>
      <c r="M6" s="13">
        <f t="shared" si="0"/>
        <v>45483</v>
      </c>
      <c r="N6" s="13">
        <f t="shared" si="0"/>
        <v>45484</v>
      </c>
      <c r="O6" s="13">
        <f t="shared" si="0"/>
        <v>45485</v>
      </c>
      <c r="P6" s="13">
        <f t="shared" si="0"/>
        <v>45486</v>
      </c>
      <c r="Q6" s="13">
        <f t="shared" si="0"/>
        <v>45487</v>
      </c>
      <c r="R6" s="13">
        <f t="shared" si="0"/>
        <v>45488</v>
      </c>
      <c r="S6" s="13">
        <f t="shared" si="0"/>
        <v>45489</v>
      </c>
      <c r="T6" s="13">
        <f t="shared" si="0"/>
        <v>45490</v>
      </c>
      <c r="U6" s="13">
        <f t="shared" si="0"/>
        <v>45491</v>
      </c>
      <c r="V6" s="13">
        <f t="shared" si="0"/>
        <v>45492</v>
      </c>
      <c r="W6" s="13">
        <f t="shared" si="0"/>
        <v>45493</v>
      </c>
      <c r="X6" s="13">
        <f t="shared" si="0"/>
        <v>45494</v>
      </c>
      <c r="Y6" s="13">
        <f t="shared" si="0"/>
        <v>45495</v>
      </c>
      <c r="Z6" s="13">
        <f t="shared" si="0"/>
        <v>45496</v>
      </c>
      <c r="AA6" s="13">
        <f t="shared" si="0"/>
        <v>45497</v>
      </c>
      <c r="AB6" s="13">
        <f t="shared" si="0"/>
        <v>45498</v>
      </c>
      <c r="AC6" s="13">
        <f t="shared" si="0"/>
        <v>45499</v>
      </c>
      <c r="AD6" s="13">
        <f t="shared" si="0"/>
        <v>45500</v>
      </c>
      <c r="AE6" s="13">
        <f t="shared" si="0"/>
        <v>45501</v>
      </c>
      <c r="AF6" s="13">
        <f t="shared" si="0"/>
        <v>45502</v>
      </c>
      <c r="AG6" s="13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6" t="str">
        <f t="shared" ref="D7:AF7" si="1">IF(D6="","",CHOOSE(WEEKDAY(D6,1),"日","月","火","水","木","金","土"))</f>
        <v>月</v>
      </c>
      <c r="E7" s="16" t="str">
        <f t="shared" si="1"/>
        <v>火</v>
      </c>
      <c r="F7" s="1064" t="str">
        <f>IF(F6="","",CHOOSE(WEEKDAY(F6,1),"日","月","火","水","木","金","土"))</f>
        <v>水</v>
      </c>
      <c r="G7" s="1063" t="str">
        <f t="shared" si="1"/>
        <v>木</v>
      </c>
      <c r="H7" s="1063" t="str">
        <f t="shared" si="1"/>
        <v>金</v>
      </c>
      <c r="I7" s="1063" t="str">
        <f t="shared" si="1"/>
        <v>土</v>
      </c>
      <c r="J7" s="1061" t="str">
        <f t="shared" si="1"/>
        <v>日</v>
      </c>
      <c r="K7" s="16" t="str">
        <f t="shared" si="1"/>
        <v>月</v>
      </c>
      <c r="L7" s="58" t="str">
        <f t="shared" si="1"/>
        <v>火</v>
      </c>
      <c r="M7" s="16" t="str">
        <f t="shared" si="1"/>
        <v>水</v>
      </c>
      <c r="N7" s="16" t="str">
        <f t="shared" si="1"/>
        <v>木</v>
      </c>
      <c r="O7" s="1063" t="str">
        <f t="shared" si="1"/>
        <v>金</v>
      </c>
      <c r="P7" s="16" t="str">
        <f t="shared" si="1"/>
        <v>土</v>
      </c>
      <c r="Q7" s="1062" t="str">
        <f t="shared" si="1"/>
        <v>日</v>
      </c>
      <c r="R7" s="1061" t="str">
        <f t="shared" si="1"/>
        <v>月</v>
      </c>
      <c r="S7" s="58" t="str">
        <f t="shared" si="1"/>
        <v>火</v>
      </c>
      <c r="T7" s="58" t="str">
        <f t="shared" si="1"/>
        <v>水</v>
      </c>
      <c r="U7" s="16" t="str">
        <f t="shared" si="1"/>
        <v>木</v>
      </c>
      <c r="V7" s="1063" t="str">
        <f t="shared" si="1"/>
        <v>金</v>
      </c>
      <c r="W7" s="16" t="str">
        <f t="shared" si="1"/>
        <v>土</v>
      </c>
      <c r="X7" s="1061" t="str">
        <f t="shared" si="1"/>
        <v>日</v>
      </c>
      <c r="Y7" s="16" t="str">
        <f t="shared" si="1"/>
        <v>月</v>
      </c>
      <c r="Z7" s="16" t="str">
        <f t="shared" si="1"/>
        <v>火</v>
      </c>
      <c r="AA7" s="16" t="str">
        <f t="shared" si="1"/>
        <v>水</v>
      </c>
      <c r="AB7" s="16" t="str">
        <f t="shared" si="1"/>
        <v>木</v>
      </c>
      <c r="AC7" s="1063" t="str">
        <f t="shared" si="1"/>
        <v>金</v>
      </c>
      <c r="AD7" s="16" t="str">
        <f t="shared" si="1"/>
        <v>土</v>
      </c>
      <c r="AE7" s="1061" t="str">
        <f t="shared" si="1"/>
        <v>日</v>
      </c>
      <c r="AF7" s="16" t="str">
        <f t="shared" si="1"/>
        <v>月</v>
      </c>
      <c r="AG7" s="1114" t="s">
        <v>253</v>
      </c>
      <c r="AH7" s="1114" t="s">
        <v>254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36" t="s">
        <v>21</v>
      </c>
      <c r="E8" s="22" t="s">
        <v>42</v>
      </c>
      <c r="F8" s="1141" t="s">
        <v>36</v>
      </c>
      <c r="G8" s="1142" t="s">
        <v>21</v>
      </c>
      <c r="H8" s="26" t="s">
        <v>42</v>
      </c>
      <c r="I8" s="26" t="s">
        <v>36</v>
      </c>
      <c r="J8" s="26" t="s">
        <v>42</v>
      </c>
      <c r="K8" s="60" t="s">
        <v>21</v>
      </c>
      <c r="L8" s="60" t="s">
        <v>36</v>
      </c>
      <c r="M8" s="61" t="s">
        <v>42</v>
      </c>
      <c r="N8" s="26" t="s">
        <v>21</v>
      </c>
      <c r="O8" s="26" t="s">
        <v>21</v>
      </c>
      <c r="P8" s="22" t="s">
        <v>36</v>
      </c>
      <c r="Q8" s="68" t="s">
        <v>24</v>
      </c>
      <c r="R8" s="69" t="s">
        <v>34</v>
      </c>
      <c r="S8" s="70" t="s">
        <v>21</v>
      </c>
      <c r="T8" s="71" t="s">
        <v>36</v>
      </c>
      <c r="U8" s="61" t="s">
        <v>42</v>
      </c>
      <c r="V8" s="1115" t="s">
        <v>21</v>
      </c>
      <c r="W8" s="26" t="s">
        <v>42</v>
      </c>
      <c r="X8" s="26" t="s">
        <v>37</v>
      </c>
      <c r="Y8" s="1137" t="s">
        <v>21</v>
      </c>
      <c r="Z8" s="26" t="s">
        <v>42</v>
      </c>
      <c r="AA8" s="26" t="s">
        <v>28</v>
      </c>
      <c r="AB8" s="26" t="s">
        <v>34</v>
      </c>
      <c r="AC8" s="29" t="s">
        <v>21</v>
      </c>
      <c r="AD8" s="26" t="s">
        <v>121</v>
      </c>
      <c r="AE8" s="26" t="s">
        <v>28</v>
      </c>
      <c r="AF8" s="26" t="s">
        <v>34</v>
      </c>
      <c r="AG8" s="26" t="s">
        <v>35</v>
      </c>
      <c r="AH8" s="26" t="s">
        <v>41</v>
      </c>
      <c r="AI8" s="99">
        <f>SUM(AO8)</f>
        <v>9</v>
      </c>
      <c r="AJ8" s="100">
        <f>COUNTIF(D8:AH8,"有")</f>
        <v>1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1</v>
      </c>
      <c r="AO8" s="55">
        <f t="shared" ref="AO8:AO9" si="3">COUNTIF(D8:AH8,"ヤ")</f>
        <v>9</v>
      </c>
      <c r="AP8" s="55">
        <f t="shared" ref="AP8:AP9" si="4">COUNTIF(D8:AH8,"2－")</f>
        <v>1</v>
      </c>
      <c r="AQ8" s="55">
        <f t="shared" ref="AQ8:AQ9" si="5">COUNTIF(D8:AH8,"3－")</f>
        <v>2</v>
      </c>
      <c r="AR8">
        <f t="shared" ref="AR8:AR9" si="6">COUNTIF(E8:AI8,"有")</f>
        <v>1</v>
      </c>
      <c r="AS8" s="55">
        <f t="shared" ref="AS8:AS9" si="7">COUNTIF(D8:AL8,"2早")</f>
        <v>0</v>
      </c>
      <c r="AT8" s="55">
        <f t="shared" ref="AT8:AT9" si="8">COUNTIF(B8:AL8,"2オ")</f>
        <v>7</v>
      </c>
      <c r="AU8" s="55">
        <f t="shared" ref="AU8:AU9" si="9">COUNTIF(D8:AM8,"3早")</f>
        <v>1</v>
      </c>
      <c r="AV8" s="55">
        <f t="shared" ref="AV8:AV9" si="10">COUNTIF(D8:AN8,"3オ")</f>
        <v>5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26" t="s">
        <v>36</v>
      </c>
      <c r="E9" s="1137" t="s">
        <v>41</v>
      </c>
      <c r="F9" s="26" t="s">
        <v>21</v>
      </c>
      <c r="G9" s="26" t="s">
        <v>40</v>
      </c>
      <c r="H9" s="26" t="s">
        <v>41</v>
      </c>
      <c r="I9" s="1115" t="s">
        <v>21</v>
      </c>
      <c r="J9" s="29" t="s">
        <v>21</v>
      </c>
      <c r="K9" s="26" t="s">
        <v>36</v>
      </c>
      <c r="L9" s="26" t="s">
        <v>40</v>
      </c>
      <c r="M9" s="1115" t="s">
        <v>21</v>
      </c>
      <c r="N9" s="26" t="s">
        <v>36</v>
      </c>
      <c r="O9" s="26" t="s">
        <v>37</v>
      </c>
      <c r="P9" s="26" t="s">
        <v>21</v>
      </c>
      <c r="Q9" s="76" t="s">
        <v>37</v>
      </c>
      <c r="R9" s="1143" t="s">
        <v>41</v>
      </c>
      <c r="S9" s="76" t="s">
        <v>42</v>
      </c>
      <c r="T9" s="1115" t="s">
        <v>21</v>
      </c>
      <c r="U9" s="26" t="s">
        <v>37</v>
      </c>
      <c r="V9" s="26" t="s">
        <v>36</v>
      </c>
      <c r="W9" s="26" t="s">
        <v>21</v>
      </c>
      <c r="X9" s="26" t="s">
        <v>21</v>
      </c>
      <c r="Y9" s="26" t="s">
        <v>37</v>
      </c>
      <c r="Z9" s="26" t="s">
        <v>41</v>
      </c>
      <c r="AA9" s="26" t="s">
        <v>42</v>
      </c>
      <c r="AB9" s="26" t="s">
        <v>37</v>
      </c>
      <c r="AC9" s="1137" t="s">
        <v>37</v>
      </c>
      <c r="AD9" s="26" t="s">
        <v>21</v>
      </c>
      <c r="AE9" s="26" t="s">
        <v>37</v>
      </c>
      <c r="AF9" s="26" t="s">
        <v>36</v>
      </c>
      <c r="AG9" s="26" t="s">
        <v>37</v>
      </c>
      <c r="AH9" s="26" t="s">
        <v>42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8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2</v>
      </c>
      <c r="AT9" s="55">
        <f t="shared" si="8"/>
        <v>3</v>
      </c>
      <c r="AU9" s="55">
        <f t="shared" si="9"/>
        <v>4</v>
      </c>
      <c r="AV9" s="55">
        <f t="shared" si="10"/>
        <v>5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26"/>
      <c r="E10" s="26"/>
      <c r="F10" s="26"/>
      <c r="G10" s="26"/>
      <c r="H10" s="26"/>
      <c r="I10" s="26"/>
      <c r="J10" s="26"/>
      <c r="K10" s="26"/>
      <c r="L10" s="26" t="s">
        <v>24</v>
      </c>
      <c r="M10" s="26" t="s">
        <v>34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 t="s">
        <v>24</v>
      </c>
      <c r="AG10" s="26" t="s">
        <v>34</v>
      </c>
      <c r="AH10" s="26"/>
      <c r="AI10" s="99">
        <f>SUM(AO10)</f>
        <v>0</v>
      </c>
      <c r="AJ10" s="100">
        <f>COUNTIF(D10:AH10,"有")</f>
        <v>0</v>
      </c>
      <c r="AK10" s="101">
        <f>SUM(AP10:AQ10)</f>
        <v>2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2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26"/>
      <c r="E11" s="29"/>
      <c r="F11" s="26"/>
      <c r="G11" s="26"/>
      <c r="H11" s="26"/>
      <c r="I11" s="26"/>
      <c r="J11" s="29"/>
      <c r="K11" s="26"/>
      <c r="L11" s="26"/>
      <c r="M11" s="26"/>
      <c r="N11" s="26"/>
      <c r="O11" s="1060"/>
      <c r="P11" s="26"/>
      <c r="Q11" s="76"/>
      <c r="R11" s="77"/>
      <c r="S11" s="76"/>
      <c r="T11" s="26"/>
      <c r="U11" s="26"/>
      <c r="V11" s="26"/>
      <c r="W11" s="26"/>
      <c r="X11" s="26"/>
      <c r="Y11" s="26"/>
      <c r="Z11" s="26"/>
      <c r="AA11" s="26"/>
      <c r="AB11" s="26"/>
      <c r="AC11" s="29"/>
      <c r="AD11" s="26"/>
      <c r="AE11" s="26"/>
      <c r="AF11" s="26"/>
      <c r="AG11" s="26"/>
      <c r="AH11" s="26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35" t="s">
        <v>34</v>
      </c>
      <c r="E13" s="1137" t="s">
        <v>24</v>
      </c>
      <c r="F13" s="1137" t="s">
        <v>34</v>
      </c>
      <c r="G13" s="26" t="s">
        <v>21</v>
      </c>
      <c r="H13" s="26" t="s">
        <v>40</v>
      </c>
      <c r="I13" s="1137" t="s">
        <v>24</v>
      </c>
      <c r="J13" s="1115" t="s">
        <v>34</v>
      </c>
      <c r="K13" s="26" t="s">
        <v>21</v>
      </c>
      <c r="L13" s="26" t="s">
        <v>41</v>
      </c>
      <c r="M13" s="26" t="s">
        <v>36</v>
      </c>
      <c r="N13" s="26" t="s">
        <v>21</v>
      </c>
      <c r="O13" s="26" t="s">
        <v>24</v>
      </c>
      <c r="P13" s="1137" t="s">
        <v>34</v>
      </c>
      <c r="Q13" s="1115" t="s">
        <v>21</v>
      </c>
      <c r="R13" s="1137" t="s">
        <v>42</v>
      </c>
      <c r="S13" s="26" t="s">
        <v>21</v>
      </c>
      <c r="T13" s="26" t="s">
        <v>40</v>
      </c>
      <c r="U13" s="1137" t="s">
        <v>24</v>
      </c>
      <c r="V13" s="1137" t="s">
        <v>34</v>
      </c>
      <c r="W13" s="1115" t="s">
        <v>21</v>
      </c>
      <c r="X13" s="26" t="s">
        <v>41</v>
      </c>
      <c r="Y13" s="1115" t="s">
        <v>42</v>
      </c>
      <c r="Z13" s="26" t="s">
        <v>24</v>
      </c>
      <c r="AA13" s="26" t="s">
        <v>34</v>
      </c>
      <c r="AB13" s="1115" t="s">
        <v>21</v>
      </c>
      <c r="AC13" s="1115" t="s">
        <v>21</v>
      </c>
      <c r="AD13" s="26" t="s">
        <v>42</v>
      </c>
      <c r="AE13" s="26" t="s">
        <v>36</v>
      </c>
      <c r="AF13" s="26" t="s">
        <v>42</v>
      </c>
      <c r="AG13" s="26" t="s">
        <v>21</v>
      </c>
      <c r="AH13" s="26" t="s">
        <v>40</v>
      </c>
      <c r="AI13" s="99">
        <f>SUM(AO13)</f>
        <v>9</v>
      </c>
      <c r="AJ13" s="100">
        <f t="shared" ref="AJ13:AJ22" si="12">COUNTIF(D13:AH13,"有")</f>
        <v>0</v>
      </c>
      <c r="AK13" s="101">
        <f t="shared" ref="AK13:AK22" si="13">SUM(AP13:AQ13)</f>
        <v>5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5</v>
      </c>
      <c r="AQ13" s="55">
        <f t="shared" ref="AQ13:AQ22" si="17">COUNTIF(D13:AH13,"3－")</f>
        <v>0</v>
      </c>
      <c r="AR13">
        <f t="shared" ref="AR13:AR22" si="18">COUNTIF(E13:AI13,"有")</f>
        <v>0</v>
      </c>
      <c r="AS13" s="55">
        <f>COUNTIF(H13:AL13,"2早")</f>
        <v>3</v>
      </c>
      <c r="AT13" s="55">
        <f t="shared" ref="AT13:AT22" si="19">COUNTIF(B13:AL13,"2オ")</f>
        <v>4</v>
      </c>
      <c r="AU13" s="55">
        <f t="shared" ref="AU13:AU22" si="20">COUNTIF(D13:AM13,"3早")</f>
        <v>2</v>
      </c>
      <c r="AV13" s="55">
        <f t="shared" ref="AV13:AV22" si="21">COUNTIF(D13:AN13,"3オ")</f>
        <v>2</v>
      </c>
      <c r="AW13" s="55">
        <f t="shared" ref="AW13:AW22" si="22">COUNTIF(F13:AP13,"10:00")</f>
        <v>0</v>
      </c>
    </row>
    <row r="14" spans="1:49" s="1129" customFormat="1" ht="16" customHeight="1">
      <c r="A14" s="1116" t="s">
        <v>46</v>
      </c>
      <c r="B14" s="1117" t="s">
        <v>32</v>
      </c>
      <c r="C14" s="1118" t="s">
        <v>49</v>
      </c>
      <c r="D14" s="1119" t="s">
        <v>41</v>
      </c>
      <c r="E14" s="1120" t="s">
        <v>21</v>
      </c>
      <c r="F14" s="1119" t="s">
        <v>41</v>
      </c>
      <c r="G14" s="1119" t="s">
        <v>42</v>
      </c>
      <c r="H14" s="1119" t="s">
        <v>28</v>
      </c>
      <c r="I14" s="1119" t="s">
        <v>34</v>
      </c>
      <c r="J14" s="1138" t="s">
        <v>28</v>
      </c>
      <c r="K14" s="1119" t="s">
        <v>34</v>
      </c>
      <c r="L14" s="1119" t="s">
        <v>21</v>
      </c>
      <c r="M14" s="1119" t="s">
        <v>21</v>
      </c>
      <c r="N14" s="1119" t="s">
        <v>40</v>
      </c>
      <c r="O14" s="1122" t="s">
        <v>41</v>
      </c>
      <c r="P14" s="1119" t="s">
        <v>28</v>
      </c>
      <c r="Q14" s="1119" t="s">
        <v>34</v>
      </c>
      <c r="R14" s="1119" t="s">
        <v>21</v>
      </c>
      <c r="S14" s="1138" t="s">
        <v>41</v>
      </c>
      <c r="T14" s="1119" t="s">
        <v>28</v>
      </c>
      <c r="U14" s="1119" t="s">
        <v>34</v>
      </c>
      <c r="V14" s="1119" t="s">
        <v>21</v>
      </c>
      <c r="W14" s="1119" t="s">
        <v>28</v>
      </c>
      <c r="X14" s="1119" t="s">
        <v>34</v>
      </c>
      <c r="Y14" s="1119" t="s">
        <v>21</v>
      </c>
      <c r="Z14" s="1119" t="s">
        <v>40</v>
      </c>
      <c r="AA14" s="1119" t="s">
        <v>36</v>
      </c>
      <c r="AB14" s="1138" t="s">
        <v>41</v>
      </c>
      <c r="AC14" s="1119" t="s">
        <v>28</v>
      </c>
      <c r="AD14" s="1119" t="s">
        <v>34</v>
      </c>
      <c r="AE14" s="1120" t="s">
        <v>21</v>
      </c>
      <c r="AF14" s="1120" t="s">
        <v>21</v>
      </c>
      <c r="AG14" s="1119" t="s">
        <v>42</v>
      </c>
      <c r="AH14" s="1119" t="s">
        <v>21</v>
      </c>
      <c r="AI14" s="1123">
        <f t="shared" ref="AI14:AI22" si="23">SUM(AO14)</f>
        <v>9</v>
      </c>
      <c r="AJ14" s="1124">
        <f t="shared" si="12"/>
        <v>0</v>
      </c>
      <c r="AK14" s="1125">
        <f t="shared" si="13"/>
        <v>6</v>
      </c>
      <c r="AL14" s="1126" t="s">
        <v>48</v>
      </c>
      <c r="AM14" s="1127"/>
      <c r="AN14" s="1128">
        <f t="shared" si="14"/>
        <v>0</v>
      </c>
      <c r="AO14" s="1128">
        <f t="shared" si="15"/>
        <v>9</v>
      </c>
      <c r="AP14" s="1128">
        <f t="shared" si="16"/>
        <v>0</v>
      </c>
      <c r="AQ14" s="1128">
        <f t="shared" si="17"/>
        <v>6</v>
      </c>
      <c r="AR14" s="1129">
        <f t="shared" si="18"/>
        <v>0</v>
      </c>
      <c r="AS14" s="1128">
        <f t="shared" ref="AS14:AS22" si="24">COUNTIF(D14:AL14,"2早")</f>
        <v>2</v>
      </c>
      <c r="AT14" s="1128">
        <f t="shared" si="19"/>
        <v>2</v>
      </c>
      <c r="AU14" s="1128">
        <f t="shared" si="20"/>
        <v>5</v>
      </c>
      <c r="AV14" s="1128">
        <f t="shared" si="21"/>
        <v>1</v>
      </c>
      <c r="AW14" s="1128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26" t="s">
        <v>24</v>
      </c>
      <c r="E15" s="26" t="s">
        <v>34</v>
      </c>
      <c r="F15" s="26" t="s">
        <v>21</v>
      </c>
      <c r="G15" s="1137" t="s">
        <v>28</v>
      </c>
      <c r="H15" s="26" t="s">
        <v>34</v>
      </c>
      <c r="I15" s="26" t="s">
        <v>21</v>
      </c>
      <c r="J15" s="26" t="s">
        <v>40</v>
      </c>
      <c r="K15" s="26" t="s">
        <v>35</v>
      </c>
      <c r="L15" s="1137" t="s">
        <v>21</v>
      </c>
      <c r="M15" s="1137" t="s">
        <v>24</v>
      </c>
      <c r="N15" s="26" t="s">
        <v>34</v>
      </c>
      <c r="O15" s="26" t="s">
        <v>21</v>
      </c>
      <c r="P15" s="1137" t="s">
        <v>42</v>
      </c>
      <c r="Q15" s="26" t="s">
        <v>41</v>
      </c>
      <c r="R15" s="26" t="s">
        <v>28</v>
      </c>
      <c r="S15" s="26" t="s">
        <v>34</v>
      </c>
      <c r="T15" s="26" t="s">
        <v>21</v>
      </c>
      <c r="U15" s="29" t="s">
        <v>41</v>
      </c>
      <c r="V15" s="1115" t="s">
        <v>42</v>
      </c>
      <c r="W15" s="1115" t="s">
        <v>41</v>
      </c>
      <c r="X15" s="26" t="s">
        <v>21</v>
      </c>
      <c r="Y15" s="26" t="s">
        <v>28</v>
      </c>
      <c r="Z15" s="26" t="s">
        <v>34</v>
      </c>
      <c r="AA15" s="26" t="s">
        <v>21</v>
      </c>
      <c r="AB15" s="26" t="s">
        <v>42</v>
      </c>
      <c r="AC15" s="26" t="s">
        <v>40</v>
      </c>
      <c r="AD15" s="26" t="s">
        <v>24</v>
      </c>
      <c r="AE15" s="26" t="s">
        <v>34</v>
      </c>
      <c r="AF15" s="26" t="s">
        <v>21</v>
      </c>
      <c r="AG15" s="26" t="s">
        <v>21</v>
      </c>
      <c r="AH15" s="26" t="s">
        <v>24</v>
      </c>
      <c r="AI15" s="99">
        <f t="shared" si="23"/>
        <v>9</v>
      </c>
      <c r="AJ15" s="100">
        <f t="shared" si="12"/>
        <v>1</v>
      </c>
      <c r="AK15" s="101">
        <f t="shared" si="13"/>
        <v>7</v>
      </c>
      <c r="AL15" s="104" t="s">
        <v>48</v>
      </c>
      <c r="AM15" s="103"/>
      <c r="AN15" s="55">
        <f t="shared" si="14"/>
        <v>0</v>
      </c>
      <c r="AO15" s="55">
        <f t="shared" si="15"/>
        <v>9</v>
      </c>
      <c r="AP15" s="55">
        <f t="shared" si="16"/>
        <v>4</v>
      </c>
      <c r="AQ15" s="55">
        <f t="shared" si="17"/>
        <v>3</v>
      </c>
      <c r="AR15">
        <f t="shared" si="18"/>
        <v>1</v>
      </c>
      <c r="AS15" s="55">
        <f t="shared" si="24"/>
        <v>2</v>
      </c>
      <c r="AT15" s="55">
        <f t="shared" si="19"/>
        <v>3</v>
      </c>
      <c r="AU15" s="55">
        <f t="shared" si="20"/>
        <v>3</v>
      </c>
      <c r="AV15" s="55">
        <f t="shared" si="21"/>
        <v>0</v>
      </c>
      <c r="AW15" s="55">
        <f t="shared" si="22"/>
        <v>0</v>
      </c>
    </row>
    <row r="16" spans="1:49" s="1129" customFormat="1" ht="16" customHeight="1">
      <c r="A16" s="1130" t="s">
        <v>46</v>
      </c>
      <c r="B16" s="1131" t="s">
        <v>32</v>
      </c>
      <c r="C16" s="1118" t="s">
        <v>52</v>
      </c>
      <c r="D16" s="1119" t="s">
        <v>40</v>
      </c>
      <c r="E16" s="1120" t="s">
        <v>21</v>
      </c>
      <c r="F16" s="1138" t="s">
        <v>42</v>
      </c>
      <c r="G16" s="1138" t="s">
        <v>36</v>
      </c>
      <c r="H16" s="1120" t="s">
        <v>21</v>
      </c>
      <c r="I16" s="1119" t="s">
        <v>41</v>
      </c>
      <c r="J16" s="1119" t="s">
        <v>36</v>
      </c>
      <c r="K16" s="1122" t="s">
        <v>42</v>
      </c>
      <c r="L16" s="1119" t="s">
        <v>21</v>
      </c>
      <c r="M16" s="1138" t="s">
        <v>28</v>
      </c>
      <c r="N16" s="1119" t="s">
        <v>34</v>
      </c>
      <c r="O16" s="1119" t="s">
        <v>21</v>
      </c>
      <c r="P16" s="1121" t="s">
        <v>41</v>
      </c>
      <c r="Q16" s="1119" t="s">
        <v>42</v>
      </c>
      <c r="R16" s="1119" t="s">
        <v>35</v>
      </c>
      <c r="S16" s="1119" t="s">
        <v>21</v>
      </c>
      <c r="T16" s="1119" t="s">
        <v>41</v>
      </c>
      <c r="U16" s="1119" t="s">
        <v>40</v>
      </c>
      <c r="V16" s="1119" t="s">
        <v>21</v>
      </c>
      <c r="W16" s="1119" t="s">
        <v>36</v>
      </c>
      <c r="X16" s="1119" t="s">
        <v>24</v>
      </c>
      <c r="Y16" s="1119" t="s">
        <v>34</v>
      </c>
      <c r="Z16" s="1120" t="s">
        <v>21</v>
      </c>
      <c r="AA16" s="1119" t="s">
        <v>40</v>
      </c>
      <c r="AB16" s="1119" t="s">
        <v>21</v>
      </c>
      <c r="AC16" s="1119" t="s">
        <v>42</v>
      </c>
      <c r="AD16" s="1119" t="s">
        <v>36</v>
      </c>
      <c r="AE16" s="1138" t="s">
        <v>41</v>
      </c>
      <c r="AF16" s="1119" t="s">
        <v>28</v>
      </c>
      <c r="AG16" s="1119" t="s">
        <v>34</v>
      </c>
      <c r="AH16" s="1119" t="s">
        <v>21</v>
      </c>
      <c r="AI16" s="1123">
        <f t="shared" si="23"/>
        <v>9</v>
      </c>
      <c r="AJ16" s="1124">
        <f t="shared" si="12"/>
        <v>1</v>
      </c>
      <c r="AK16" s="1125">
        <f t="shared" si="13"/>
        <v>3</v>
      </c>
      <c r="AL16" s="1126" t="s">
        <v>51</v>
      </c>
      <c r="AM16" s="1127"/>
      <c r="AN16" s="1128">
        <f t="shared" si="14"/>
        <v>0</v>
      </c>
      <c r="AO16" s="1128">
        <f t="shared" si="15"/>
        <v>9</v>
      </c>
      <c r="AP16" s="1128">
        <f t="shared" si="16"/>
        <v>1</v>
      </c>
      <c r="AQ16" s="1128">
        <f t="shared" si="17"/>
        <v>2</v>
      </c>
      <c r="AR16" s="1129">
        <f t="shared" si="18"/>
        <v>1</v>
      </c>
      <c r="AS16" s="1128">
        <f t="shared" si="24"/>
        <v>3</v>
      </c>
      <c r="AT16" s="1128">
        <f t="shared" si="19"/>
        <v>4</v>
      </c>
      <c r="AU16" s="1128">
        <f t="shared" si="20"/>
        <v>4</v>
      </c>
      <c r="AV16" s="1128">
        <f t="shared" si="21"/>
        <v>4</v>
      </c>
      <c r="AW16" s="1128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1135" t="s">
        <v>21</v>
      </c>
      <c r="E17" s="26" t="s">
        <v>40</v>
      </c>
      <c r="F17" s="1145" t="s">
        <v>28</v>
      </c>
      <c r="G17" s="1145" t="s">
        <v>34</v>
      </c>
      <c r="H17" s="1115" t="s">
        <v>21</v>
      </c>
      <c r="I17" s="26" t="s">
        <v>42</v>
      </c>
      <c r="J17" s="211" t="s">
        <v>24</v>
      </c>
      <c r="K17" s="26" t="s">
        <v>34</v>
      </c>
      <c r="L17" s="26" t="s">
        <v>21</v>
      </c>
      <c r="M17" s="26" t="s">
        <v>40</v>
      </c>
      <c r="N17" s="26" t="s">
        <v>28</v>
      </c>
      <c r="O17" s="26" t="s">
        <v>34</v>
      </c>
      <c r="P17" s="1115" t="s">
        <v>21</v>
      </c>
      <c r="Q17" s="1115" t="s">
        <v>21</v>
      </c>
      <c r="R17" s="1115" t="s">
        <v>21</v>
      </c>
      <c r="S17" s="26" t="s">
        <v>36</v>
      </c>
      <c r="T17" s="1115" t="s">
        <v>35</v>
      </c>
      <c r="U17" s="1137" t="s">
        <v>28</v>
      </c>
      <c r="V17" s="1137" t="s">
        <v>34</v>
      </c>
      <c r="W17" s="1137" t="s">
        <v>21</v>
      </c>
      <c r="X17" s="26" t="s">
        <v>42</v>
      </c>
      <c r="Y17" s="26" t="s">
        <v>41</v>
      </c>
      <c r="Z17" s="26" t="s">
        <v>28</v>
      </c>
      <c r="AA17" s="26" t="s">
        <v>34</v>
      </c>
      <c r="AB17" s="26" t="s">
        <v>24</v>
      </c>
      <c r="AC17" s="26" t="s">
        <v>34</v>
      </c>
      <c r="AD17" s="1115" t="s">
        <v>21</v>
      </c>
      <c r="AE17" s="26" t="s">
        <v>24</v>
      </c>
      <c r="AF17" s="26" t="s">
        <v>34</v>
      </c>
      <c r="AG17" s="26" t="s">
        <v>21</v>
      </c>
      <c r="AH17" s="26" t="s">
        <v>36</v>
      </c>
      <c r="AI17" s="99">
        <f t="shared" si="23"/>
        <v>9</v>
      </c>
      <c r="AJ17" s="100">
        <f t="shared" si="12"/>
        <v>1</v>
      </c>
      <c r="AK17" s="101">
        <f t="shared" si="13"/>
        <v>7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3</v>
      </c>
      <c r="AQ17" s="55">
        <f t="shared" si="17"/>
        <v>4</v>
      </c>
      <c r="AR17">
        <f t="shared" si="18"/>
        <v>1</v>
      </c>
      <c r="AS17" s="55">
        <f t="shared" si="24"/>
        <v>2</v>
      </c>
      <c r="AT17" s="55">
        <f t="shared" si="19"/>
        <v>2</v>
      </c>
      <c r="AU17" s="55">
        <f t="shared" si="20"/>
        <v>1</v>
      </c>
      <c r="AV17" s="55">
        <f t="shared" si="21"/>
        <v>2</v>
      </c>
      <c r="AW17" s="55">
        <f t="shared" si="22"/>
        <v>0</v>
      </c>
    </row>
    <row r="18" spans="1:49" s="1129" customFormat="1" ht="16" customHeight="1">
      <c r="A18" s="1116" t="s">
        <v>46</v>
      </c>
      <c r="B18" s="1131" t="s">
        <v>32</v>
      </c>
      <c r="C18" s="1118" t="s">
        <v>54</v>
      </c>
      <c r="D18" s="1119" t="s">
        <v>28</v>
      </c>
      <c r="E18" s="1138" t="s">
        <v>34</v>
      </c>
      <c r="F18" s="1120" t="s">
        <v>21</v>
      </c>
      <c r="G18" s="1119" t="s">
        <v>41</v>
      </c>
      <c r="H18" s="1119" t="s">
        <v>36</v>
      </c>
      <c r="I18" s="1119" t="s">
        <v>28</v>
      </c>
      <c r="J18" s="1119" t="s">
        <v>34</v>
      </c>
      <c r="K18" s="1119" t="s">
        <v>21</v>
      </c>
      <c r="L18" s="1119" t="s">
        <v>42</v>
      </c>
      <c r="M18" s="1120" t="s">
        <v>21</v>
      </c>
      <c r="N18" s="1119" t="s">
        <v>41</v>
      </c>
      <c r="O18" s="1119" t="s">
        <v>28</v>
      </c>
      <c r="P18" s="1119" t="s">
        <v>34</v>
      </c>
      <c r="Q18" s="1119" t="s">
        <v>21</v>
      </c>
      <c r="R18" s="1119" t="s">
        <v>36</v>
      </c>
      <c r="S18" s="1119" t="s">
        <v>40</v>
      </c>
      <c r="T18" s="1119" t="s">
        <v>24</v>
      </c>
      <c r="U18" s="1119" t="s">
        <v>34</v>
      </c>
      <c r="V18" s="1119" t="s">
        <v>21</v>
      </c>
      <c r="W18" s="1119" t="s">
        <v>21</v>
      </c>
      <c r="X18" s="1119" t="s">
        <v>36</v>
      </c>
      <c r="Y18" s="1120" t="s">
        <v>40</v>
      </c>
      <c r="Z18" s="1137" t="s">
        <v>21</v>
      </c>
      <c r="AA18" s="1137" t="s">
        <v>41</v>
      </c>
      <c r="AB18" s="1119" t="s">
        <v>28</v>
      </c>
      <c r="AC18" s="1119" t="s">
        <v>34</v>
      </c>
      <c r="AD18" s="1119" t="s">
        <v>21</v>
      </c>
      <c r="AE18" s="1119" t="s">
        <v>40</v>
      </c>
      <c r="AF18" s="1119" t="s">
        <v>21</v>
      </c>
      <c r="AG18" s="1119" t="s">
        <v>24</v>
      </c>
      <c r="AH18" s="1119" t="s">
        <v>34</v>
      </c>
      <c r="AI18" s="1123">
        <f t="shared" si="23"/>
        <v>9</v>
      </c>
      <c r="AJ18" s="1124">
        <f t="shared" si="12"/>
        <v>0</v>
      </c>
      <c r="AK18" s="1125">
        <f t="shared" si="13"/>
        <v>6</v>
      </c>
      <c r="AL18" s="1126" t="s">
        <v>48</v>
      </c>
      <c r="AM18" s="1127"/>
      <c r="AN18" s="1128">
        <f t="shared" si="14"/>
        <v>0</v>
      </c>
      <c r="AO18" s="1128">
        <f t="shared" si="15"/>
        <v>9</v>
      </c>
      <c r="AP18" s="1128">
        <f t="shared" si="16"/>
        <v>2</v>
      </c>
      <c r="AQ18" s="1128">
        <f t="shared" si="17"/>
        <v>4</v>
      </c>
      <c r="AR18" s="1129">
        <f t="shared" si="18"/>
        <v>0</v>
      </c>
      <c r="AS18" s="1128">
        <f t="shared" si="24"/>
        <v>3</v>
      </c>
      <c r="AT18" s="1128">
        <f t="shared" si="19"/>
        <v>1</v>
      </c>
      <c r="AU18" s="1128">
        <f t="shared" si="20"/>
        <v>3</v>
      </c>
      <c r="AV18" s="1128">
        <f t="shared" si="21"/>
        <v>3</v>
      </c>
      <c r="AW18" s="1128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30" t="s">
        <v>34</v>
      </c>
      <c r="E19" s="30" t="s">
        <v>21</v>
      </c>
      <c r="F19" s="26" t="s">
        <v>40</v>
      </c>
      <c r="G19" s="1137" t="s">
        <v>24</v>
      </c>
      <c r="H19" s="1137" t="s">
        <v>34</v>
      </c>
      <c r="I19" s="1115" t="s">
        <v>21</v>
      </c>
      <c r="J19" s="1115" t="s">
        <v>21</v>
      </c>
      <c r="K19" s="26" t="s">
        <v>24</v>
      </c>
      <c r="L19" s="26" t="s">
        <v>34</v>
      </c>
      <c r="M19" s="26" t="s">
        <v>21</v>
      </c>
      <c r="N19" s="1137" t="s">
        <v>42</v>
      </c>
      <c r="O19" s="1137" t="s">
        <v>40</v>
      </c>
      <c r="P19" s="26" t="s">
        <v>24</v>
      </c>
      <c r="Q19" s="26" t="s">
        <v>34</v>
      </c>
      <c r="R19" s="26" t="s">
        <v>21</v>
      </c>
      <c r="S19" s="26" t="s">
        <v>28</v>
      </c>
      <c r="T19" s="26" t="s">
        <v>34</v>
      </c>
      <c r="U19" s="26" t="s">
        <v>21</v>
      </c>
      <c r="V19" s="26" t="s">
        <v>24</v>
      </c>
      <c r="W19" s="26" t="s">
        <v>34</v>
      </c>
      <c r="X19" s="26" t="s">
        <v>28</v>
      </c>
      <c r="Y19" s="26" t="s">
        <v>34</v>
      </c>
      <c r="Z19" s="1115" t="s">
        <v>21</v>
      </c>
      <c r="AA19" s="1115" t="s">
        <v>35</v>
      </c>
      <c r="AB19" s="29" t="s">
        <v>35</v>
      </c>
      <c r="AC19" s="1137" t="s">
        <v>24</v>
      </c>
      <c r="AD19" s="1137" t="s">
        <v>34</v>
      </c>
      <c r="AE19" s="1115" t="s">
        <v>21</v>
      </c>
      <c r="AF19" s="26" t="s">
        <v>40</v>
      </c>
      <c r="AG19" s="26" t="s">
        <v>36</v>
      </c>
      <c r="AH19" s="26" t="s">
        <v>21</v>
      </c>
      <c r="AI19" s="99">
        <f t="shared" si="23"/>
        <v>9</v>
      </c>
      <c r="AJ19" s="100">
        <f t="shared" si="12"/>
        <v>2</v>
      </c>
      <c r="AK19" s="101">
        <f t="shared" si="13"/>
        <v>7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5</v>
      </c>
      <c r="AQ19" s="55">
        <f t="shared" si="17"/>
        <v>2</v>
      </c>
      <c r="AR19">
        <f t="shared" si="18"/>
        <v>2</v>
      </c>
      <c r="AS19" s="55">
        <f t="shared" si="24"/>
        <v>3</v>
      </c>
      <c r="AT19" s="55">
        <f t="shared" si="19"/>
        <v>1</v>
      </c>
      <c r="AU19" s="55">
        <f t="shared" si="20"/>
        <v>0</v>
      </c>
      <c r="AV19" s="55">
        <f t="shared" si="21"/>
        <v>1</v>
      </c>
      <c r="AW19" s="55">
        <f t="shared" si="22"/>
        <v>0</v>
      </c>
    </row>
    <row r="20" spans="1:49" s="1129" customFormat="1" ht="16" customHeight="1">
      <c r="A20" s="1132" t="s">
        <v>46</v>
      </c>
      <c r="B20" s="1133" t="s">
        <v>32</v>
      </c>
      <c r="C20" s="1118" t="s">
        <v>196</v>
      </c>
      <c r="D20" s="1138" t="s">
        <v>42</v>
      </c>
      <c r="E20" s="1120" t="s">
        <v>21</v>
      </c>
      <c r="F20" s="1138" t="s">
        <v>24</v>
      </c>
      <c r="G20" s="1138" t="s">
        <v>34</v>
      </c>
      <c r="H20" s="1121" t="s">
        <v>21</v>
      </c>
      <c r="I20" s="1120" t="s">
        <v>40</v>
      </c>
      <c r="J20" s="1120" t="s">
        <v>21</v>
      </c>
      <c r="K20" s="1119" t="s">
        <v>40</v>
      </c>
      <c r="L20" s="1119" t="s">
        <v>28</v>
      </c>
      <c r="M20" s="1119" t="s">
        <v>34</v>
      </c>
      <c r="N20" s="1120" t="s">
        <v>21</v>
      </c>
      <c r="O20" s="1119" t="s">
        <v>42</v>
      </c>
      <c r="P20" s="1120" t="s">
        <v>21</v>
      </c>
      <c r="Q20" s="1119" t="s">
        <v>40</v>
      </c>
      <c r="R20" s="1119" t="s">
        <v>24</v>
      </c>
      <c r="S20" s="1119" t="s">
        <v>34</v>
      </c>
      <c r="T20" s="1119" t="s">
        <v>21</v>
      </c>
      <c r="U20" s="1119" t="s">
        <v>36</v>
      </c>
      <c r="V20" s="1119" t="s">
        <v>40</v>
      </c>
      <c r="W20" s="1119" t="s">
        <v>24</v>
      </c>
      <c r="X20" s="1119" t="s">
        <v>34</v>
      </c>
      <c r="Y20" s="1119" t="s">
        <v>21</v>
      </c>
      <c r="Z20" s="1119" t="s">
        <v>21</v>
      </c>
      <c r="AA20" s="1119" t="s">
        <v>24</v>
      </c>
      <c r="AB20" s="1138" t="s">
        <v>34</v>
      </c>
      <c r="AC20" s="1119" t="s">
        <v>21</v>
      </c>
      <c r="AD20" s="1119" t="s">
        <v>41</v>
      </c>
      <c r="AE20" s="1119" t="s">
        <v>42</v>
      </c>
      <c r="AF20" s="1119" t="s">
        <v>41</v>
      </c>
      <c r="AG20" s="1119" t="s">
        <v>28</v>
      </c>
      <c r="AH20" s="1119" t="s">
        <v>34</v>
      </c>
      <c r="AI20" s="1123">
        <f t="shared" si="23"/>
        <v>9</v>
      </c>
      <c r="AJ20" s="1124">
        <f t="shared" si="12"/>
        <v>0</v>
      </c>
      <c r="AK20" s="1125">
        <f t="shared" si="13"/>
        <v>6</v>
      </c>
      <c r="AL20" s="1126" t="s">
        <v>48</v>
      </c>
      <c r="AN20" s="1128">
        <f t="shared" si="14"/>
        <v>0</v>
      </c>
      <c r="AO20" s="1128">
        <f t="shared" si="15"/>
        <v>9</v>
      </c>
      <c r="AP20" s="1128">
        <f t="shared" si="16"/>
        <v>4</v>
      </c>
      <c r="AQ20" s="1128">
        <f t="shared" si="17"/>
        <v>2</v>
      </c>
      <c r="AR20" s="1129">
        <f t="shared" si="18"/>
        <v>0</v>
      </c>
      <c r="AS20" s="1128">
        <f t="shared" si="24"/>
        <v>4</v>
      </c>
      <c r="AT20" s="1128">
        <f t="shared" si="19"/>
        <v>3</v>
      </c>
      <c r="AU20" s="1128">
        <f t="shared" si="20"/>
        <v>2</v>
      </c>
      <c r="AV20" s="1128">
        <f t="shared" si="21"/>
        <v>1</v>
      </c>
      <c r="AW20" s="1128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30" t="s">
        <v>21</v>
      </c>
      <c r="E21" s="26" t="s">
        <v>28</v>
      </c>
      <c r="F21" s="26" t="s">
        <v>34</v>
      </c>
      <c r="G21" s="26" t="s">
        <v>21</v>
      </c>
      <c r="H21" s="26" t="s">
        <v>24</v>
      </c>
      <c r="I21" s="1115" t="s">
        <v>34</v>
      </c>
      <c r="J21" s="1115" t="s">
        <v>21</v>
      </c>
      <c r="K21" s="26" t="s">
        <v>41</v>
      </c>
      <c r="L21" s="26" t="s">
        <v>21</v>
      </c>
      <c r="M21" s="26" t="s">
        <v>41</v>
      </c>
      <c r="N21" s="26" t="s">
        <v>24</v>
      </c>
      <c r="O21" s="26" t="s">
        <v>34</v>
      </c>
      <c r="P21" s="26" t="s">
        <v>21</v>
      </c>
      <c r="Q21" s="26" t="s">
        <v>36</v>
      </c>
      <c r="R21" s="26" t="s">
        <v>40</v>
      </c>
      <c r="S21" s="26" t="s">
        <v>24</v>
      </c>
      <c r="T21" s="26" t="s">
        <v>34</v>
      </c>
      <c r="U21" s="26" t="s">
        <v>21</v>
      </c>
      <c r="V21" s="26" t="s">
        <v>28</v>
      </c>
      <c r="W21" s="26" t="s">
        <v>34</v>
      </c>
      <c r="X21" s="26" t="s">
        <v>21</v>
      </c>
      <c r="Y21" s="26" t="s">
        <v>36</v>
      </c>
      <c r="Z21" s="26" t="s">
        <v>36</v>
      </c>
      <c r="AA21" s="26" t="s">
        <v>21</v>
      </c>
      <c r="AB21" s="26" t="s">
        <v>40</v>
      </c>
      <c r="AC21" s="26" t="s">
        <v>41</v>
      </c>
      <c r="AD21" s="26" t="s">
        <v>28</v>
      </c>
      <c r="AE21" s="26" t="s">
        <v>34</v>
      </c>
      <c r="AF21" s="26" t="s">
        <v>21</v>
      </c>
      <c r="AG21" s="26" t="s">
        <v>41</v>
      </c>
      <c r="AH21" s="26" t="s">
        <v>28</v>
      </c>
      <c r="AI21" s="99">
        <f t="shared" si="23"/>
        <v>9</v>
      </c>
      <c r="AJ21" s="100">
        <f t="shared" si="12"/>
        <v>0</v>
      </c>
      <c r="AK21" s="101">
        <f t="shared" si="13"/>
        <v>7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4</v>
      </c>
      <c r="AR21">
        <f t="shared" si="18"/>
        <v>0</v>
      </c>
      <c r="AS21" s="55">
        <f t="shared" si="24"/>
        <v>2</v>
      </c>
      <c r="AT21" s="55">
        <f t="shared" si="19"/>
        <v>0</v>
      </c>
      <c r="AU21" s="55">
        <f t="shared" si="20"/>
        <v>4</v>
      </c>
      <c r="AV21" s="55">
        <f t="shared" si="21"/>
        <v>3</v>
      </c>
      <c r="AW21" s="55">
        <f t="shared" si="22"/>
        <v>0</v>
      </c>
    </row>
    <row r="22" spans="1:49" s="1129" customFormat="1" ht="16" customHeight="1">
      <c r="A22" s="1132" t="s">
        <v>46</v>
      </c>
      <c r="B22" s="1133" t="s">
        <v>32</v>
      </c>
      <c r="C22" s="1118" t="s">
        <v>222</v>
      </c>
      <c r="D22" s="1138" t="s">
        <v>35</v>
      </c>
      <c r="E22" s="1119" t="s">
        <v>36</v>
      </c>
      <c r="F22" s="1139" t="s">
        <v>28</v>
      </c>
      <c r="G22" s="1139" t="s">
        <v>34</v>
      </c>
      <c r="H22" s="1119" t="s">
        <v>21</v>
      </c>
      <c r="I22" s="1119" t="s">
        <v>21</v>
      </c>
      <c r="J22" s="1119" t="s">
        <v>41</v>
      </c>
      <c r="K22" s="1119" t="s">
        <v>28</v>
      </c>
      <c r="L22" s="1119" t="s">
        <v>34</v>
      </c>
      <c r="M22" s="1120" t="s">
        <v>21</v>
      </c>
      <c r="N22" s="1121" t="s">
        <v>21</v>
      </c>
      <c r="O22" s="1138" t="s">
        <v>36</v>
      </c>
      <c r="P22" s="1119" t="s">
        <v>40</v>
      </c>
      <c r="Q22" s="1140" t="s">
        <v>28</v>
      </c>
      <c r="R22" s="1119" t="s">
        <v>34</v>
      </c>
      <c r="S22" s="1119" t="s">
        <v>21</v>
      </c>
      <c r="T22" s="1119" t="s">
        <v>42</v>
      </c>
      <c r="U22" s="1119" t="s">
        <v>21</v>
      </c>
      <c r="V22" s="1119" t="s">
        <v>41</v>
      </c>
      <c r="W22" s="1119" t="s">
        <v>40</v>
      </c>
      <c r="X22" s="1119" t="s">
        <v>40</v>
      </c>
      <c r="Y22" s="1119" t="s">
        <v>24</v>
      </c>
      <c r="Z22" s="1138" t="s">
        <v>34</v>
      </c>
      <c r="AA22" s="1119" t="s">
        <v>21</v>
      </c>
      <c r="AB22" s="1119" t="s">
        <v>36</v>
      </c>
      <c r="AC22" s="1119" t="s">
        <v>36</v>
      </c>
      <c r="AD22" s="1119" t="s">
        <v>40</v>
      </c>
      <c r="AE22" s="1119" t="s">
        <v>21</v>
      </c>
      <c r="AF22" s="1119" t="s">
        <v>35</v>
      </c>
      <c r="AG22" s="1119" t="s">
        <v>40</v>
      </c>
      <c r="AH22" s="1119" t="s">
        <v>21</v>
      </c>
      <c r="AI22" s="1123">
        <f t="shared" si="23"/>
        <v>9</v>
      </c>
      <c r="AJ22" s="1124">
        <f t="shared" si="12"/>
        <v>2</v>
      </c>
      <c r="AK22" s="1125">
        <f t="shared" si="13"/>
        <v>4</v>
      </c>
      <c r="AL22" s="1126" t="s">
        <v>223</v>
      </c>
      <c r="AM22" s="1134"/>
      <c r="AN22" s="1128">
        <f t="shared" si="14"/>
        <v>0</v>
      </c>
      <c r="AO22" s="1128">
        <f t="shared" si="15"/>
        <v>9</v>
      </c>
      <c r="AP22" s="1128">
        <f t="shared" si="16"/>
        <v>1</v>
      </c>
      <c r="AQ22" s="1128">
        <f t="shared" si="17"/>
        <v>3</v>
      </c>
      <c r="AR22" s="1129">
        <f t="shared" si="18"/>
        <v>1</v>
      </c>
      <c r="AS22" s="1128">
        <f t="shared" si="24"/>
        <v>5</v>
      </c>
      <c r="AT22" s="1128">
        <f t="shared" si="19"/>
        <v>1</v>
      </c>
      <c r="AU22" s="1128">
        <f t="shared" si="20"/>
        <v>2</v>
      </c>
      <c r="AV22" s="1128">
        <f t="shared" si="21"/>
        <v>4</v>
      </c>
      <c r="AW22" s="1128">
        <f t="shared" si="22"/>
        <v>0</v>
      </c>
    </row>
    <row r="23" spans="1:49" ht="16" customHeight="1">
      <c r="A23" s="36"/>
      <c r="B23" s="37"/>
      <c r="C23" s="3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26" t="s">
        <v>21</v>
      </c>
      <c r="E28" s="41" t="s">
        <v>42</v>
      </c>
      <c r="F28" s="1144" t="s">
        <v>42</v>
      </c>
      <c r="G28" s="1144" t="s">
        <v>42</v>
      </c>
      <c r="H28" s="26" t="s">
        <v>21</v>
      </c>
      <c r="I28" s="28" t="s">
        <v>42</v>
      </c>
      <c r="J28" s="26" t="s">
        <v>40</v>
      </c>
      <c r="K28" s="28" t="s">
        <v>42</v>
      </c>
      <c r="L28" s="1115" t="s">
        <v>21</v>
      </c>
      <c r="M28" s="28" t="s">
        <v>42</v>
      </c>
      <c r="N28" s="28" t="s">
        <v>42</v>
      </c>
      <c r="O28" s="26" t="s">
        <v>21</v>
      </c>
      <c r="P28" s="28" t="s">
        <v>42</v>
      </c>
      <c r="Q28" s="28" t="s">
        <v>40</v>
      </c>
      <c r="R28" s="26" t="s">
        <v>21</v>
      </c>
      <c r="S28" s="1144" t="s">
        <v>42</v>
      </c>
      <c r="T28" s="26" t="s">
        <v>21</v>
      </c>
      <c r="U28" s="28" t="s">
        <v>42</v>
      </c>
      <c r="V28" s="28" t="s">
        <v>42</v>
      </c>
      <c r="W28" s="28" t="s">
        <v>42</v>
      </c>
      <c r="X28" s="62" t="s">
        <v>40</v>
      </c>
      <c r="Y28" s="26" t="s">
        <v>21</v>
      </c>
      <c r="Z28" s="28" t="s">
        <v>42</v>
      </c>
      <c r="AA28" s="1144" t="s">
        <v>42</v>
      </c>
      <c r="AB28" s="26" t="s">
        <v>21</v>
      </c>
      <c r="AC28" s="26" t="s">
        <v>21</v>
      </c>
      <c r="AD28" s="28" t="s">
        <v>42</v>
      </c>
      <c r="AE28" s="62" t="s">
        <v>40</v>
      </c>
      <c r="AF28" s="28" t="s">
        <v>42</v>
      </c>
      <c r="AG28" s="26" t="s">
        <v>21</v>
      </c>
      <c r="AH28" s="28" t="s">
        <v>42</v>
      </c>
      <c r="AI28" s="99">
        <f>SUM(AO28)</f>
        <v>10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10</v>
      </c>
      <c r="AP28" s="55">
        <f>COUNTIF(D28:AH28,"2－")</f>
        <v>0</v>
      </c>
      <c r="AQ28" s="55">
        <f>COUNTIF(D28:AH28,"3－")</f>
        <v>0</v>
      </c>
      <c r="AR28">
        <f>COUNTIF(E28:AI28,"有")</f>
        <v>0</v>
      </c>
      <c r="AS28" s="55">
        <f>COUNTIF(D28:AL28,"2早")</f>
        <v>4</v>
      </c>
      <c r="AT28" s="55">
        <f>COUNTIF(B28:AL28,"2オ")</f>
        <v>17</v>
      </c>
      <c r="AU28" s="55">
        <f>COUNTIF(D28:AM28,"3早")</f>
        <v>0</v>
      </c>
      <c r="AV28" s="55">
        <f>COUNTIF(D28:AN28,"3オ")</f>
        <v>0</v>
      </c>
      <c r="AW28" s="55">
        <f>COUNTIF(F28:AP28,"10:00")</f>
        <v>0</v>
      </c>
    </row>
    <row r="29" spans="1:49" ht="16" customHeight="1">
      <c r="A29" s="36"/>
      <c r="B29" s="37"/>
      <c r="C29" s="39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/>
      <c r="J32" s="1269" t="s">
        <v>258</v>
      </c>
      <c r="K32" s="1251"/>
      <c r="L32" s="1251" t="s">
        <v>256</v>
      </c>
      <c r="M32" s="1251"/>
      <c r="N32" s="1270"/>
      <c r="O32" s="1251"/>
      <c r="P32" s="1251"/>
      <c r="Q32" s="1270"/>
      <c r="R32" s="1251" t="s">
        <v>255</v>
      </c>
      <c r="S32" s="1251"/>
      <c r="T32" s="1251"/>
      <c r="U32" s="1251"/>
      <c r="V32" s="1251"/>
      <c r="W32" s="1251"/>
      <c r="X32" s="1251"/>
      <c r="Y32" s="1251" t="s">
        <v>257</v>
      </c>
      <c r="Z32" s="1251"/>
      <c r="AA32" s="1251" t="s">
        <v>259</v>
      </c>
      <c r="AB32" s="1251"/>
      <c r="AC32" s="1268"/>
      <c r="AD32" s="1251"/>
      <c r="AE32" s="1251"/>
      <c r="AF32" s="1270"/>
      <c r="AG32" s="1271"/>
      <c r="AH32" s="1274"/>
      <c r="AI32" s="1368"/>
      <c r="AJ32" s="1334"/>
      <c r="AK32" s="1334"/>
      <c r="AL32" s="1335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36"/>
      <c r="AJ33" s="1337"/>
      <c r="AK33" s="1337"/>
      <c r="AL33" s="1338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36"/>
      <c r="AJ34" s="1337"/>
      <c r="AK34" s="1337"/>
      <c r="AL34" s="1338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36"/>
      <c r="AJ35" s="1337"/>
      <c r="AK35" s="1337"/>
      <c r="AL35" s="1338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36"/>
      <c r="AJ36" s="1337"/>
      <c r="AK36" s="1337"/>
      <c r="AL36" s="1338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39"/>
      <c r="AJ37" s="1340"/>
      <c r="AK37" s="1340"/>
      <c r="AL37" s="1341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1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1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1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1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1</v>
      </c>
      <c r="E45" s="55">
        <f t="shared" si="35"/>
        <v>1</v>
      </c>
      <c r="F45" s="55">
        <f t="shared" si="35"/>
        <v>1</v>
      </c>
      <c r="G45" s="55">
        <f t="shared" si="35"/>
        <v>1</v>
      </c>
      <c r="H45" s="55">
        <f t="shared" si="35"/>
        <v>1</v>
      </c>
      <c r="I45" s="55">
        <f t="shared" si="35"/>
        <v>1</v>
      </c>
      <c r="J45" s="55">
        <f t="shared" si="35"/>
        <v>1</v>
      </c>
      <c r="K45" s="55">
        <f t="shared" si="35"/>
        <v>1</v>
      </c>
      <c r="L45" s="55">
        <f t="shared" si="35"/>
        <v>1</v>
      </c>
      <c r="M45" s="55">
        <f t="shared" si="35"/>
        <v>1</v>
      </c>
      <c r="N45" s="55">
        <f t="shared" si="35"/>
        <v>1</v>
      </c>
      <c r="O45" s="55">
        <f t="shared" si="35"/>
        <v>1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1</v>
      </c>
      <c r="U45" s="55">
        <f t="shared" si="35"/>
        <v>1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1</v>
      </c>
      <c r="Z45" s="55">
        <f t="shared" si="35"/>
        <v>1</v>
      </c>
      <c r="AA45" s="55">
        <f t="shared" si="35"/>
        <v>1</v>
      </c>
      <c r="AB45" s="55">
        <f t="shared" si="35"/>
        <v>1</v>
      </c>
      <c r="AC45" s="55">
        <f t="shared" si="35"/>
        <v>1</v>
      </c>
      <c r="AD45" s="55">
        <f t="shared" si="35"/>
        <v>1</v>
      </c>
      <c r="AE45" s="55">
        <f t="shared" si="35"/>
        <v>1</v>
      </c>
      <c r="AF45" s="55">
        <f t="shared" si="35"/>
        <v>1</v>
      </c>
      <c r="AG45" s="55">
        <f t="shared" si="35"/>
        <v>1</v>
      </c>
      <c r="AH45" s="55">
        <f t="shared" si="35"/>
        <v>1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2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1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25"/>
  <conditionalFormatting sqref="D8 AD12">
    <cfRule type="expression" dxfId="1817" priority="2334">
      <formula>AND(WEEKDAY(D$5)=1)</formula>
    </cfRule>
  </conditionalFormatting>
  <conditionalFormatting sqref="D8">
    <cfRule type="expression" dxfId="1816" priority="2332" stopIfTrue="1">
      <formula>AND(WEEKDAY(D$5)=1)</formula>
    </cfRule>
  </conditionalFormatting>
  <conditionalFormatting sqref="D10 D20:D30">
    <cfRule type="expression" dxfId="1815" priority="6441">
      <formula>AND(WEEKDAY(D$5)=1)</formula>
    </cfRule>
    <cfRule type="expression" dxfId="1814" priority="6442">
      <formula>COUNTIF(D10,"*有*")</formula>
    </cfRule>
    <cfRule type="expression" dxfId="1813" priority="6450">
      <formula>AND(WEEKDAY(D$5)=1)</formula>
    </cfRule>
  </conditionalFormatting>
  <conditionalFormatting sqref="D20:D30 D10">
    <cfRule type="expression" dxfId="1812" priority="6433">
      <formula>COUNTIF(D10,"*有*")</formula>
    </cfRule>
  </conditionalFormatting>
  <conditionalFormatting sqref="D28">
    <cfRule type="expression" dxfId="1811" priority="1679">
      <formula>AND(WEEKDAY(D$5)=1)</formula>
    </cfRule>
    <cfRule type="expression" dxfId="1810" priority="1674" stopIfTrue="1">
      <formula>AND(WEEKDAY(D$5)=1)</formula>
    </cfRule>
  </conditionalFormatting>
  <conditionalFormatting sqref="D12:F12">
    <cfRule type="expression" dxfId="1809" priority="5260" stopIfTrue="1">
      <formula>AND(WEEKDAY(D$5)=1)</formula>
    </cfRule>
  </conditionalFormatting>
  <conditionalFormatting sqref="D19:F20">
    <cfRule type="expression" dxfId="1808" priority="6513" stopIfTrue="1">
      <formula>AND(WEEKDAY(D$5)=1)</formula>
    </cfRule>
  </conditionalFormatting>
  <conditionalFormatting sqref="D18:G18">
    <cfRule type="expression" dxfId="1807" priority="6512">
      <formula>AND(WEEKDAY(D$5)=1)</formula>
    </cfRule>
  </conditionalFormatting>
  <conditionalFormatting sqref="D20:G20">
    <cfRule type="expression" dxfId="1806" priority="6519" stopIfTrue="1">
      <formula>AND(WEEKDAY(D$5)=1)</formula>
    </cfRule>
  </conditionalFormatting>
  <conditionalFormatting sqref="D21:G30">
    <cfRule type="expression" dxfId="1805" priority="1680" stopIfTrue="1">
      <formula>AND(WEEKDAY(D$5)=1)</formula>
    </cfRule>
  </conditionalFormatting>
  <conditionalFormatting sqref="D10:H10">
    <cfRule type="expression" dxfId="1804" priority="5259" stopIfTrue="1">
      <formula>AND(WEEKDAY(D$5)=1)</formula>
    </cfRule>
  </conditionalFormatting>
  <conditionalFormatting sqref="D13:H16">
    <cfRule type="expression" dxfId="1803" priority="6488" stopIfTrue="1">
      <formula>AND(WEEKDAY(D$5)=1)</formula>
    </cfRule>
  </conditionalFormatting>
  <conditionalFormatting sqref="D17:H17">
    <cfRule type="expression" dxfId="1802" priority="1419" stopIfTrue="1">
      <formula>AND(WEEKDAY(D$5)=1)</formula>
    </cfRule>
  </conditionalFormatting>
  <conditionalFormatting sqref="D18:H18">
    <cfRule type="expression" dxfId="1801" priority="6326">
      <formula>AND(WEEKDAY(D$5)=1)</formula>
    </cfRule>
  </conditionalFormatting>
  <conditionalFormatting sqref="D19:H20">
    <cfRule type="expression" dxfId="1800" priority="6327" stopIfTrue="1">
      <formula>AND(WEEKDAY(D$5)=1)</formula>
    </cfRule>
  </conditionalFormatting>
  <conditionalFormatting sqref="E28:G28">
    <cfRule type="expression" dxfId="1799" priority="6520" stopIfTrue="1">
      <formula>AND(WEEKDAY(E$5)=1)</formula>
    </cfRule>
  </conditionalFormatting>
  <conditionalFormatting sqref="F9:F11">
    <cfRule type="expression" dxfId="1798" priority="1256" stopIfTrue="1">
      <formula>AND(WEEKDAY(F$5)=1)</formula>
    </cfRule>
    <cfRule type="expression" dxfId="1797" priority="1258">
      <formula>AND(WEEKDAY(F$5)=1)</formula>
    </cfRule>
  </conditionalFormatting>
  <conditionalFormatting sqref="F15:G16">
    <cfRule type="expression" dxfId="1796" priority="6412" stopIfTrue="1">
      <formula>AND(WEEKDAY(F$5)=1)</formula>
    </cfRule>
  </conditionalFormatting>
  <conditionalFormatting sqref="F19:G19 D5:AH7">
    <cfRule type="expression" dxfId="1795" priority="6521" stopIfTrue="1">
      <formula>AND(WEEKDAY(D$5)=1)</formula>
    </cfRule>
  </conditionalFormatting>
  <conditionalFormatting sqref="F12:H12">
    <cfRule type="expression" dxfId="1794" priority="6354" stopIfTrue="1">
      <formula>AND(WEEKDAY(F$5)=1)</formula>
    </cfRule>
  </conditionalFormatting>
  <conditionalFormatting sqref="F14:H15">
    <cfRule type="expression" dxfId="1793" priority="6422" stopIfTrue="1">
      <formula>AND(WEEKDAY(F$5)=1)</formula>
    </cfRule>
  </conditionalFormatting>
  <conditionalFormatting sqref="G10 Z22:AE22 Z28:AE28 V12:W13 X21:X30 P23:P30 AB23:AB30 AH20:AH31">
    <cfRule type="expression" dxfId="1792" priority="6522" stopIfTrue="1">
      <formula>AND(WEEKDAY(G$5)=1)</formula>
    </cfRule>
  </conditionalFormatting>
  <conditionalFormatting sqref="G18:G20">
    <cfRule type="expression" dxfId="1791" priority="6479" stopIfTrue="1">
      <formula>AND(WEEKDAY(G$5)=1)</formula>
    </cfRule>
  </conditionalFormatting>
  <conditionalFormatting sqref="G19">
    <cfRule type="expression" dxfId="1790" priority="6455">
      <formula>AND(WEEKDAY(G$5)=1)</formula>
    </cfRule>
  </conditionalFormatting>
  <conditionalFormatting sqref="G20:G30">
    <cfRule type="expression" dxfId="1789" priority="6515" stopIfTrue="1">
      <formula>AND(WEEKDAY(G$5)=1)</formula>
    </cfRule>
  </conditionalFormatting>
  <conditionalFormatting sqref="G9:H11 D19:H19 D20:G20 D9:E11 E28:H28 E8:H8">
    <cfRule type="expression" dxfId="1788" priority="6495">
      <formula>AND(WEEKDAY(D$5)=1)</formula>
    </cfRule>
  </conditionalFormatting>
  <conditionalFormatting sqref="G9:H11">
    <cfRule type="expression" dxfId="1787" priority="6494" stopIfTrue="1">
      <formula>AND(WEEKDAY(G$5)=1)</formula>
    </cfRule>
  </conditionalFormatting>
  <conditionalFormatting sqref="G16:Q16">
    <cfRule type="expression" dxfId="1786" priority="2327" stopIfTrue="1">
      <formula>AND(WEEKDAY(G$5)=1)</formula>
    </cfRule>
  </conditionalFormatting>
  <conditionalFormatting sqref="H10 H20:H21 H23:H30">
    <cfRule type="expression" dxfId="1785" priority="6330" stopIfTrue="1">
      <formula>AND(WEEKDAY(H$5)=1)</formula>
    </cfRule>
    <cfRule type="expression" dxfId="1784" priority="6332">
      <formula>AND(WEEKDAY(H$5)=1)</formula>
    </cfRule>
  </conditionalFormatting>
  <conditionalFormatting sqref="H12">
    <cfRule type="expression" dxfId="1783" priority="6351" stopIfTrue="1">
      <formula>AND(WEEKDAY(H$5)=1)</formula>
    </cfRule>
    <cfRule type="expression" dxfId="1782" priority="6353">
      <formula>AND(WEEKDAY(H$5)=1)</formula>
    </cfRule>
    <cfRule type="expression" dxfId="1781" priority="6350">
      <formula>AND(WEEKDAY(H$5)=1)</formula>
    </cfRule>
  </conditionalFormatting>
  <conditionalFormatting sqref="H15">
    <cfRule type="expression" dxfId="1780" priority="6336" stopIfTrue="1">
      <formula>AND(WEEKDAY(H$5)=1)</formula>
    </cfRule>
    <cfRule type="expression" dxfId="1779" priority="6338">
      <formula>AND(WEEKDAY(H$5)=1)</formula>
    </cfRule>
    <cfRule type="expression" dxfId="1778" priority="6339" stopIfTrue="1">
      <formula>AND(WEEKDAY(H$5)=1)</formula>
    </cfRule>
  </conditionalFormatting>
  <conditionalFormatting sqref="H17">
    <cfRule type="expression" dxfId="1777" priority="1415">
      <formula>AND(WEEKDAY(H$5)=1)</formula>
    </cfRule>
    <cfRule type="expression" dxfId="1776" priority="1416" stopIfTrue="1">
      <formula>AND(WEEKDAY(H$5)=1)</formula>
    </cfRule>
    <cfRule type="expression" dxfId="1775" priority="1418">
      <formula>AND(WEEKDAY(H$5)=1)</formula>
    </cfRule>
  </conditionalFormatting>
  <conditionalFormatting sqref="H18">
    <cfRule type="expression" dxfId="1774" priority="6323" stopIfTrue="1">
      <formula>AND(WEEKDAY(H$5)=1)</formula>
    </cfRule>
    <cfRule type="expression" dxfId="1773" priority="6320" stopIfTrue="1">
      <formula>AND(WEEKDAY(H$5)=1)</formula>
    </cfRule>
    <cfRule type="expression" dxfId="1772" priority="6322">
      <formula>AND(WEEKDAY(H$5)=1)</formula>
    </cfRule>
  </conditionalFormatting>
  <conditionalFormatting sqref="H20 H10 H23:H30">
    <cfRule type="expression" dxfId="1771" priority="6329">
      <formula>AND(WEEKDAY(H$5)=1)</formula>
    </cfRule>
  </conditionalFormatting>
  <conditionalFormatting sqref="H21">
    <cfRule type="expression" dxfId="1770" priority="6411">
      <formula>AND(WEEKDAY(H$5)=1)</formula>
    </cfRule>
    <cfRule type="expression" dxfId="1769" priority="6461" stopIfTrue="1">
      <formula>AND(WEEKDAY(H$5)=1)</formula>
    </cfRule>
    <cfRule type="expression" dxfId="1768" priority="6405" stopIfTrue="1">
      <formula>AND(WEEKDAY(H$5)=1)</formula>
    </cfRule>
  </conditionalFormatting>
  <conditionalFormatting sqref="H22">
    <cfRule type="expression" dxfId="1767" priority="1645">
      <formula>AND(WEEKDAY(H$5)=1)</formula>
    </cfRule>
    <cfRule type="expression" dxfId="1766" priority="1646" stopIfTrue="1">
      <formula>AND(WEEKDAY(H$5)=1)</formula>
    </cfRule>
    <cfRule type="expression" dxfId="1765" priority="1638" stopIfTrue="1">
      <formula>AND(WEEKDAY(H$5)=1)</formula>
    </cfRule>
    <cfRule type="expression" dxfId="1764" priority="1642">
      <formula>AND(WEEKDAY(H$5)=1)</formula>
    </cfRule>
    <cfRule type="expression" dxfId="1763" priority="1643" stopIfTrue="1">
      <formula>AND(WEEKDAY(H$5)=1)</formula>
    </cfRule>
  </conditionalFormatting>
  <conditionalFormatting sqref="H15:I15">
    <cfRule type="expression" dxfId="1762" priority="5724">
      <formula>AND(WEEKDAY(H$5)=1)</formula>
    </cfRule>
    <cfRule type="expression" dxfId="1761" priority="5704" stopIfTrue="1">
      <formula>AND(WEEKDAY(H$5)=1)</formula>
    </cfRule>
  </conditionalFormatting>
  <conditionalFormatting sqref="H17:I17">
    <cfRule type="expression" dxfId="1760" priority="1394" stopIfTrue="1">
      <formula>AND(WEEKDAY(H$5)=1)</formula>
    </cfRule>
  </conditionalFormatting>
  <conditionalFormatting sqref="H18:L18">
    <cfRule type="expression" dxfId="1759" priority="3410" stopIfTrue="1">
      <formula>AND(WEEKDAY(H$5)=1)</formula>
    </cfRule>
  </conditionalFormatting>
  <conditionalFormatting sqref="H18:Q18">
    <cfRule type="expression" dxfId="1758" priority="3737">
      <formula>AND(WEEKDAY(H$5)=1)</formula>
    </cfRule>
  </conditionalFormatting>
  <conditionalFormatting sqref="H12:U12">
    <cfRule type="expression" dxfId="1757" priority="4156" stopIfTrue="1">
      <formula>AND(WEEKDAY(H$5)=1)</formula>
    </cfRule>
  </conditionalFormatting>
  <conditionalFormatting sqref="I8">
    <cfRule type="expression" dxfId="1756" priority="2478">
      <formula>AND(WEEKDAY(I$5)=1)</formula>
    </cfRule>
    <cfRule type="expression" dxfId="1755" priority="2479" stopIfTrue="1">
      <formula>AND(WEEKDAY(I$5)=1)</formula>
    </cfRule>
    <cfRule type="expression" dxfId="1754" priority="2485">
      <formula>AND(WEEKDAY(I$5)=1)</formula>
    </cfRule>
    <cfRule type="expression" dxfId="1753" priority="2486" stopIfTrue="1">
      <formula>AND(WEEKDAY(I$5)=1)</formula>
    </cfRule>
  </conditionalFormatting>
  <conditionalFormatting sqref="I9:I12">
    <cfRule type="expression" dxfId="1752" priority="2593" stopIfTrue="1">
      <formula>AND(WEEKDAY(I$5)=1)</formula>
    </cfRule>
  </conditionalFormatting>
  <conditionalFormatting sqref="I12">
    <cfRule type="expression" dxfId="1751" priority="2551" stopIfTrue="1">
      <formula>AND(WEEKDAY(I$5)=1)</formula>
    </cfRule>
    <cfRule type="expression" dxfId="1750" priority="2591">
      <formula>AND(WEEKDAY(I$5)=1)</formula>
    </cfRule>
  </conditionalFormatting>
  <conditionalFormatting sqref="I13:I16">
    <cfRule type="expression" dxfId="1749" priority="5726" stopIfTrue="1">
      <formula>AND(WEEKDAY(I$5)=1)</formula>
    </cfRule>
  </conditionalFormatting>
  <conditionalFormatting sqref="I20">
    <cfRule type="expression" dxfId="1748" priority="3768">
      <formula>AND(WEEKDAY(I$5)=1)</formula>
    </cfRule>
  </conditionalFormatting>
  <conditionalFormatting sqref="I20:J20">
    <cfRule type="expression" dxfId="1747" priority="3765" stopIfTrue="1">
      <formula>AND(WEEKDAY(I$5)=1)</formula>
    </cfRule>
  </conditionalFormatting>
  <conditionalFormatting sqref="I8:K8">
    <cfRule type="expression" dxfId="1746" priority="1671" stopIfTrue="1">
      <formula>AND(WEEKDAY(I$5)=1)</formula>
    </cfRule>
  </conditionalFormatting>
  <conditionalFormatting sqref="I20:K20">
    <cfRule type="expression" dxfId="1745" priority="3761">
      <formula>AND(WEEKDAY(I$5)=1)</formula>
    </cfRule>
  </conditionalFormatting>
  <conditionalFormatting sqref="I20:K21">
    <cfRule type="expression" dxfId="1744" priority="3762" stopIfTrue="1">
      <formula>AND(WEEKDAY(I$5)=1)</formula>
    </cfRule>
  </conditionalFormatting>
  <conditionalFormatting sqref="I20:M20">
    <cfRule type="expression" dxfId="1743" priority="296" stopIfTrue="1">
      <formula>AND(WEEKDAY(I$5)=1)</formula>
    </cfRule>
  </conditionalFormatting>
  <conditionalFormatting sqref="I19:O19">
    <cfRule type="expression" dxfId="1742" priority="6266" stopIfTrue="1">
      <formula>AND(WEEKDAY(I$5)=1)</formula>
    </cfRule>
  </conditionalFormatting>
  <conditionalFormatting sqref="I19:S19">
    <cfRule type="expression" dxfId="1741" priority="623" stopIfTrue="1">
      <formula>AND(WEEKDAY(I$5)=1)</formula>
    </cfRule>
  </conditionalFormatting>
  <conditionalFormatting sqref="J8">
    <cfRule type="expression" dxfId="1740" priority="1663">
      <formula>AND(WEEKDAY(J$5)=1)</formula>
    </cfRule>
    <cfRule type="expression" dxfId="1739" priority="1670">
      <formula>AND(WEEKDAY(J$5)=1)</formula>
    </cfRule>
    <cfRule type="expression" dxfId="1738" priority="1664" stopIfTrue="1">
      <formula>AND(WEEKDAY(J$5)=1)</formula>
    </cfRule>
    <cfRule type="expression" dxfId="1737" priority="1651" stopIfTrue="1">
      <formula>AND(WEEKDAY(J$5)=1)</formula>
    </cfRule>
  </conditionalFormatting>
  <conditionalFormatting sqref="J14:J16">
    <cfRule type="expression" dxfId="1736" priority="1681" stopIfTrue="1">
      <formula>AND(WEEKDAY(J$5)=1)</formula>
    </cfRule>
  </conditionalFormatting>
  <conditionalFormatting sqref="J17">
    <cfRule type="expression" dxfId="1735" priority="1372" stopIfTrue="1">
      <formula>AND(WEEKDAY(K$5)=1)</formula>
    </cfRule>
    <cfRule type="expression" dxfId="1734" priority="1371">
      <formula>AND(WEEKDAY(K$5)=1)</formula>
    </cfRule>
    <cfRule type="expression" dxfId="1733" priority="1370" stopIfTrue="1">
      <formula>AND(WEEKDAY(K$5)=1)</formula>
    </cfRule>
  </conditionalFormatting>
  <conditionalFormatting sqref="J21">
    <cfRule type="expression" dxfId="1732" priority="2609">
      <formula>AND(WEEKDAY(J$5)=1)</formula>
    </cfRule>
  </conditionalFormatting>
  <conditionalFormatting sqref="J21:J22">
    <cfRule type="expression" dxfId="1731" priority="1422" stopIfTrue="1">
      <formula>AND(WEEKDAY(J$5)=1)</formula>
    </cfRule>
  </conditionalFormatting>
  <conditionalFormatting sqref="J23:J30">
    <cfRule type="expression" dxfId="1730" priority="2745">
      <formula>AND(WEEKDAY(J$5)=1)</formula>
    </cfRule>
  </conditionalFormatting>
  <conditionalFormatting sqref="J14:K14">
    <cfRule type="expression" dxfId="1729" priority="1683" stopIfTrue="1">
      <formula>AND(WEEKDAY(J$5)=1)</formula>
    </cfRule>
    <cfRule type="expression" dxfId="1728" priority="1894">
      <formula>AND(WEEKDAY(J$5)=1)</formula>
    </cfRule>
  </conditionalFormatting>
  <conditionalFormatting sqref="J14:K15">
    <cfRule type="expression" dxfId="1727" priority="1895" stopIfTrue="1">
      <formula>AND(WEEKDAY(J$5)=1)</formula>
    </cfRule>
  </conditionalFormatting>
  <conditionalFormatting sqref="J15:K15">
    <cfRule type="expression" dxfId="1726" priority="2110">
      <formula>AND(WEEKDAY(J$5)=1)</formula>
    </cfRule>
  </conditionalFormatting>
  <conditionalFormatting sqref="J15:K16">
    <cfRule type="expression" dxfId="1725" priority="2111" stopIfTrue="1">
      <formula>AND(WEEKDAY(J$5)=1)</formula>
    </cfRule>
  </conditionalFormatting>
  <conditionalFormatting sqref="J16:K16">
    <cfRule type="expression" dxfId="1724" priority="2326">
      <formula>AND(WEEKDAY(J$5)=1)</formula>
    </cfRule>
  </conditionalFormatting>
  <conditionalFormatting sqref="J22:K22">
    <cfRule type="expression" dxfId="1723" priority="1635">
      <formula>AND(WEEKDAY(J$5)=1)</formula>
    </cfRule>
    <cfRule type="expression" dxfId="1722" priority="1424" stopIfTrue="1">
      <formula>AND(WEEKDAY(J$5)=1)</formula>
    </cfRule>
    <cfRule type="expression" dxfId="1721" priority="1637" stopIfTrue="1">
      <formula>AND(WEEKDAY(J$5)=1)</formula>
    </cfRule>
  </conditionalFormatting>
  <conditionalFormatting sqref="J21:L21">
    <cfRule type="expression" dxfId="1720" priority="2610" stopIfTrue="1">
      <formula>AND(WEEKDAY(J$5)=1)</formula>
    </cfRule>
  </conditionalFormatting>
  <conditionalFormatting sqref="J9:N11 P9:X11 M13:S13 L14 Q14:Q15">
    <cfRule type="expression" dxfId="1719" priority="6257" stopIfTrue="1">
      <formula>AND(WEEKDAY(J$5)=1)</formula>
    </cfRule>
  </conditionalFormatting>
  <conditionalFormatting sqref="J13:R13">
    <cfRule type="expression" dxfId="1718" priority="5248" stopIfTrue="1">
      <formula>AND(WEEKDAY(J$5)=1)</formula>
    </cfRule>
  </conditionalFormatting>
  <conditionalFormatting sqref="J10:V10 M21:M22">
    <cfRule type="expression" dxfId="1717" priority="6280" stopIfTrue="1">
      <formula>AND(WEEKDAY(J$5)=1)</formula>
    </cfRule>
  </conditionalFormatting>
  <conditionalFormatting sqref="J10:Z10">
    <cfRule type="expression" dxfId="1716" priority="5893" stopIfTrue="1">
      <formula>AND(WEEKDAY(J$5)=1)</formula>
    </cfRule>
    <cfRule type="expression" dxfId="1715" priority="6101" stopIfTrue="1">
      <formula>AND(WEEKDAY(J$5)=1)</formula>
    </cfRule>
  </conditionalFormatting>
  <conditionalFormatting sqref="J10:AH10">
    <cfRule type="expression" dxfId="1714" priority="5935" stopIfTrue="1">
      <formula>AND(WEEKDAY(J$5)=1)</formula>
    </cfRule>
  </conditionalFormatting>
  <conditionalFormatting sqref="K8 H23:K30">
    <cfRule type="expression" dxfId="1713" priority="2331" stopIfTrue="1">
      <formula>AND(WEEKDAY(H$5)=1)</formula>
    </cfRule>
  </conditionalFormatting>
  <conditionalFormatting sqref="K8 K23:K30">
    <cfRule type="expression" dxfId="1712" priority="2330">
      <formula>AND(WEEKDAY(K$5)=1)</formula>
    </cfRule>
  </conditionalFormatting>
  <conditionalFormatting sqref="K12">
    <cfRule type="expression" dxfId="1711" priority="2489" stopIfTrue="1">
      <formula>AND(WEEKDAY(K$5)=1)</formula>
    </cfRule>
  </conditionalFormatting>
  <conditionalFormatting sqref="K17">
    <cfRule type="expression" dxfId="1710" priority="1367">
      <formula>AND(WEEKDAY(K$5)=1)</formula>
    </cfRule>
    <cfRule type="expression" dxfId="1709" priority="1259" stopIfTrue="1">
      <formula>AND(WEEKDAY(K$5)=1)</formula>
    </cfRule>
  </conditionalFormatting>
  <conditionalFormatting sqref="K20:K21">
    <cfRule type="expression" dxfId="1708" priority="2748" stopIfTrue="1">
      <formula>AND(WEEKDAY(K$5)=1)</formula>
    </cfRule>
  </conditionalFormatting>
  <conditionalFormatting sqref="K21">
    <cfRule type="expression" dxfId="1707" priority="2747">
      <formula>AND(WEEKDAY(K$5)=1)</formula>
    </cfRule>
  </conditionalFormatting>
  <conditionalFormatting sqref="K22:K30">
    <cfRule type="expression" dxfId="1706" priority="1636" stopIfTrue="1">
      <formula>AND(WEEKDAY(K$5)=1)</formula>
    </cfRule>
  </conditionalFormatting>
  <conditionalFormatting sqref="K18:N18">
    <cfRule type="expression" dxfId="1705" priority="3738" stopIfTrue="1">
      <formula>AND(WEEKDAY(K$5)=1)</formula>
    </cfRule>
  </conditionalFormatting>
  <conditionalFormatting sqref="K17:P17">
    <cfRule type="expression" dxfId="1704" priority="1368" stopIfTrue="1">
      <formula>AND(WEEKDAY(K$5)=1)</formula>
    </cfRule>
  </conditionalFormatting>
  <conditionalFormatting sqref="L8:L12">
    <cfRule type="expression" dxfId="1703" priority="3939" stopIfTrue="1">
      <formula>AND(WEEKDAY(L$5)=1)</formula>
    </cfRule>
  </conditionalFormatting>
  <conditionalFormatting sqref="L14:L16">
    <cfRule type="expression" dxfId="1702" priority="3063" stopIfTrue="1">
      <formula>AND(WEEKDAY(L$5)=1)</formula>
    </cfRule>
  </conditionalFormatting>
  <conditionalFormatting sqref="L16">
    <cfRule type="expression" dxfId="1701" priority="3062">
      <formula>AND(WEEKDAY(L$5)=1)</formula>
    </cfRule>
  </conditionalFormatting>
  <conditionalFormatting sqref="L22:L29">
    <cfRule type="expression" dxfId="1700" priority="3280" stopIfTrue="1">
      <formula>AND(WEEKDAY(L$5)=1)</formula>
    </cfRule>
  </conditionalFormatting>
  <conditionalFormatting sqref="L23:L29">
    <cfRule type="expression" dxfId="1699" priority="3279">
      <formula>AND(WEEKDAY(L$5)=1)</formula>
    </cfRule>
  </conditionalFormatting>
  <conditionalFormatting sqref="L30">
    <cfRule type="expression" dxfId="1698" priority="22" stopIfTrue="1">
      <formula>AND(WEEKDAY(L$5)=1)</formula>
    </cfRule>
    <cfRule type="expression" dxfId="1697" priority="51">
      <formula>AND(WEEKDAY(L$5)=1)</formula>
    </cfRule>
  </conditionalFormatting>
  <conditionalFormatting sqref="L12:M13 L15:P15">
    <cfRule type="expression" dxfId="1696" priority="6265" stopIfTrue="1">
      <formula>AND(WEEKDAY(L$5)=1)</formula>
    </cfRule>
  </conditionalFormatting>
  <conditionalFormatting sqref="L15:M15">
    <cfRule type="expression" dxfId="1695" priority="3806" stopIfTrue="1">
      <formula>AND(WEEKDAY(L$5)=1)</formula>
    </cfRule>
  </conditionalFormatting>
  <conditionalFormatting sqref="L23:M29">
    <cfRule type="expression" dxfId="1694" priority="3250" stopIfTrue="1">
      <formula>AND(WEEKDAY(L$5)=1)</formula>
    </cfRule>
  </conditionalFormatting>
  <conditionalFormatting sqref="L17:P18">
    <cfRule type="expression" dxfId="1693" priority="6276" stopIfTrue="1">
      <formula>AND(WEEKDAY(L$5)=1)</formula>
    </cfRule>
  </conditionalFormatting>
  <conditionalFormatting sqref="L8:Q8 AG20:AG29">
    <cfRule type="expression" dxfId="1692" priority="6087">
      <formula>AND(WEEKDAY(L$5)=1)</formula>
    </cfRule>
  </conditionalFormatting>
  <conditionalFormatting sqref="L8:Q8">
    <cfRule type="expression" dxfId="1691" priority="6088" stopIfTrue="1">
      <formula>AND(WEEKDAY(L$5)=1)</formula>
    </cfRule>
  </conditionalFormatting>
  <conditionalFormatting sqref="L15:T15">
    <cfRule type="expression" dxfId="1690" priority="4252" stopIfTrue="1">
      <formula>AND(WEEKDAY(L$5)=1)</formula>
    </cfRule>
  </conditionalFormatting>
  <conditionalFormatting sqref="L29:T29">
    <cfRule type="expression" dxfId="1689" priority="20" stopIfTrue="1">
      <formula>AND(WEEKDAY(L$5)=1)</formula>
    </cfRule>
  </conditionalFormatting>
  <conditionalFormatting sqref="L30:T30">
    <cfRule type="expression" dxfId="1688" priority="235" stopIfTrue="1">
      <formula>AND(WEEKDAY(L$5)=1)</formula>
    </cfRule>
  </conditionalFormatting>
  <conditionalFormatting sqref="L16:AA16 L17:W17">
    <cfRule type="expression" dxfId="1687" priority="6295" stopIfTrue="1">
      <formula>AND(WEEKDAY(L$5)=1)</formula>
    </cfRule>
  </conditionalFormatting>
  <conditionalFormatting sqref="L30:AF30">
    <cfRule type="expression" dxfId="1686" priority="52" stopIfTrue="1">
      <formula>AND(WEEKDAY(L$5)=1)</formula>
    </cfRule>
  </conditionalFormatting>
  <conditionalFormatting sqref="M28">
    <cfRule type="expression" dxfId="1685" priority="1151" stopIfTrue="1">
      <formula>AND(WEEKDAY(M$5)=1)</formula>
    </cfRule>
    <cfRule type="expression" dxfId="1684" priority="1254">
      <formula>AND(WEEKDAY(M$5)=1)</formula>
    </cfRule>
    <cfRule type="expression" dxfId="1683" priority="1255" stopIfTrue="1">
      <formula>AND(WEEKDAY(M$5)=1)</formula>
    </cfRule>
  </conditionalFormatting>
  <conditionalFormatting sqref="M9:N11">
    <cfRule type="expression" dxfId="1682" priority="5876" stopIfTrue="1">
      <formula>AND(WEEKDAY(M$5)=1)</formula>
    </cfRule>
  </conditionalFormatting>
  <conditionalFormatting sqref="M16:N19">
    <cfRule type="expression" dxfId="1681" priority="3177" stopIfTrue="1">
      <formula>AND(WEEKDAY(M$5)=1)</formula>
    </cfRule>
  </conditionalFormatting>
  <conditionalFormatting sqref="M21:N28">
    <cfRule type="expression" dxfId="1680" priority="3394" stopIfTrue="1">
      <formula>AND(WEEKDAY(M$5)=1)</formula>
    </cfRule>
  </conditionalFormatting>
  <conditionalFormatting sqref="M14:O14">
    <cfRule type="expression" dxfId="1679" priority="292">
      <formula>AND(WEEKDAY(M$5)=1)</formula>
    </cfRule>
    <cfRule type="expression" dxfId="1678" priority="281" stopIfTrue="1">
      <formula>AND(WEEKDAY(M$5)=1)</formula>
    </cfRule>
  </conditionalFormatting>
  <conditionalFormatting sqref="M12:T13">
    <cfRule type="expression" dxfId="1677" priority="2957" stopIfTrue="1">
      <formula>AND(WEEKDAY(M$5)=1)</formula>
    </cfRule>
  </conditionalFormatting>
  <conditionalFormatting sqref="M23:AF28">
    <cfRule type="expression" dxfId="1676" priority="3389" stopIfTrue="1">
      <formula>AND(WEEKDAY(M$5)=1)</formula>
    </cfRule>
  </conditionalFormatting>
  <conditionalFormatting sqref="M29:AF29">
    <cfRule type="expression" dxfId="1675" priority="1" stopIfTrue="1">
      <formula>AND(WEEKDAY(M$5)=1)</formula>
    </cfRule>
    <cfRule type="expression" dxfId="1674" priority="17">
      <formula>AND(WEEKDAY(M$5)=1)</formula>
    </cfRule>
  </conditionalFormatting>
  <conditionalFormatting sqref="M30:AF30">
    <cfRule type="expression" dxfId="1673" priority="232">
      <formula>AND(WEEKDAY(M$5)=1)</formula>
    </cfRule>
  </conditionalFormatting>
  <conditionalFormatting sqref="N14">
    <cfRule type="expression" dxfId="1672" priority="293" stopIfTrue="1">
      <formula>AND(WEEKDAY(N$5)=1)</formula>
    </cfRule>
  </conditionalFormatting>
  <conditionalFormatting sqref="N20:N30">
    <cfRule type="expression" dxfId="1671" priority="294" stopIfTrue="1">
      <formula>AND(WEEKDAY(N$5)=1)</formula>
    </cfRule>
  </conditionalFormatting>
  <conditionalFormatting sqref="N21:N30 R23:T30 N28:Q28">
    <cfRule type="expression" dxfId="1670" priority="6300" stopIfTrue="1">
      <formula>AND(WEEKDAY(N$5)=1)</formula>
    </cfRule>
  </conditionalFormatting>
  <conditionalFormatting sqref="O9">
    <cfRule type="expression" dxfId="1669" priority="238">
      <formula>AND(WEEKDAY(O$5)=1)</formula>
    </cfRule>
    <cfRule type="expression" dxfId="1668" priority="239" stopIfTrue="1">
      <formula>AND(WEEKDAY(O$5)=1)</formula>
    </cfRule>
    <cfRule type="expression" dxfId="1667" priority="237" stopIfTrue="1">
      <formula>AND(WEEKDAY(O$5)=1)</formula>
    </cfRule>
  </conditionalFormatting>
  <conditionalFormatting sqref="O18:O19">
    <cfRule type="expression" dxfId="1666" priority="6271" stopIfTrue="1">
      <formula>AND(WEEKDAY(O$5)=1)</formula>
    </cfRule>
    <cfRule type="expression" dxfId="1665" priority="6182" stopIfTrue="1">
      <formula>AND(WEEKDAY(O$5)=1)</formula>
    </cfRule>
  </conditionalFormatting>
  <conditionalFormatting sqref="O20:O22">
    <cfRule type="expression" dxfId="1664" priority="297" stopIfTrue="1">
      <formula>AND(WEEKDAY(O$5)=1)</formula>
    </cfRule>
  </conditionalFormatting>
  <conditionalFormatting sqref="O22:O30">
    <cfRule type="expression" dxfId="1663" priority="1146" stopIfTrue="1">
      <formula>AND(WEEKDAY(O$5)=1)</formula>
    </cfRule>
  </conditionalFormatting>
  <conditionalFormatting sqref="O12:Q13">
    <cfRule type="expression" dxfId="1662" priority="6267" stopIfTrue="1">
      <formula>AND(WEEKDAY(O$5)=1)</formula>
    </cfRule>
  </conditionalFormatting>
  <conditionalFormatting sqref="O21:Q21 S21">
    <cfRule type="expression" dxfId="1661" priority="1041">
      <formula>AND(WEEKDAY(O$5)=1)</formula>
    </cfRule>
  </conditionalFormatting>
  <conditionalFormatting sqref="O21:Q21">
    <cfRule type="expression" dxfId="1660" priority="1043" stopIfTrue="1">
      <formula>AND(WEEKDAY(O$5)=1)</formula>
    </cfRule>
  </conditionalFormatting>
  <conditionalFormatting sqref="O21:S21">
    <cfRule type="expression" dxfId="1659" priority="774" stopIfTrue="1">
      <formula>AND(WEEKDAY(O$5)=1)</formula>
    </cfRule>
  </conditionalFormatting>
  <conditionalFormatting sqref="O22:S22">
    <cfRule type="expression" dxfId="1658" priority="313">
      <formula>AND(WEEKDAY(O$5)=1)</formula>
    </cfRule>
  </conditionalFormatting>
  <conditionalFormatting sqref="P8:P11">
    <cfRule type="expression" dxfId="1657" priority="6091" stopIfTrue="1">
      <formula>AND(WEEKDAY(P$5)=1)</formula>
    </cfRule>
  </conditionalFormatting>
  <conditionalFormatting sqref="P12:Q16">
    <cfRule type="expression" dxfId="1656" priority="3172" stopIfTrue="1">
      <formula>AND(WEEKDAY(P$5)=1)</formula>
    </cfRule>
  </conditionalFormatting>
  <conditionalFormatting sqref="P18:Q18">
    <cfRule type="expression" dxfId="1655" priority="6190" stopIfTrue="1">
      <formula>AND(WEEKDAY(P$5)=1)</formula>
    </cfRule>
  </conditionalFormatting>
  <conditionalFormatting sqref="P22:Q22">
    <cfRule type="expression" dxfId="1654" priority="392" stopIfTrue="1">
      <formula>AND(WEEKDAY(P$5)=1)</formula>
    </cfRule>
  </conditionalFormatting>
  <conditionalFormatting sqref="P23:R29">
    <cfRule type="expression" dxfId="1653" priority="3377" stopIfTrue="1">
      <formula>AND(WEEKDAY(P$5)=1)</formula>
    </cfRule>
  </conditionalFormatting>
  <conditionalFormatting sqref="P19:S19">
    <cfRule type="expression" dxfId="1652" priority="397" stopIfTrue="1">
      <formula>AND(WEEKDAY(P$5)=1)</formula>
    </cfRule>
    <cfRule type="expression" dxfId="1651" priority="622">
      <formula>AND(WEEKDAY(P$5)=1)</formula>
    </cfRule>
  </conditionalFormatting>
  <conditionalFormatting sqref="P22:S22">
    <cfRule type="expression" dxfId="1650" priority="312" stopIfTrue="1">
      <formula>AND(WEEKDAY(P$5)=1)</formula>
    </cfRule>
  </conditionalFormatting>
  <conditionalFormatting sqref="P20:T20">
    <cfRule type="expression" dxfId="1649" priority="3203" stopIfTrue="1">
      <formula>AND(WEEKDAY(P$5)=1)</formula>
    </cfRule>
    <cfRule type="expression" dxfId="1648" priority="6261" stopIfTrue="1">
      <formula>AND(WEEKDAY(P$5)=1)</formula>
    </cfRule>
  </conditionalFormatting>
  <conditionalFormatting sqref="P10:V10 X12:AC12 T20:U28 Z22:AB30">
    <cfRule type="expression" dxfId="1647" priority="6227" stopIfTrue="1">
      <formula>AND(WEEKDAY(P$5)=1)</formula>
    </cfRule>
  </conditionalFormatting>
  <conditionalFormatting sqref="Q12">
    <cfRule type="expression" dxfId="1646" priority="399" stopIfTrue="1">
      <formula>AND(WEEKDAY(Q$5)=1)</formula>
    </cfRule>
  </conditionalFormatting>
  <conditionalFormatting sqref="Q15:S18">
    <cfRule type="expression" dxfId="1645" priority="3024" stopIfTrue="1">
      <formula>AND(WEEKDAY(Q$5)=1)</formula>
    </cfRule>
  </conditionalFormatting>
  <conditionalFormatting sqref="Q15:T15">
    <cfRule type="expression" dxfId="1644" priority="4158" stopIfTrue="1">
      <formula>AND(WEEKDAY(Q$5)=1)</formula>
    </cfRule>
  </conditionalFormatting>
  <conditionalFormatting sqref="R8">
    <cfRule type="expression" dxfId="1643" priority="2383" stopIfTrue="1">
      <formula>AND(WEEKDAY(R$5)=1)</formula>
    </cfRule>
    <cfRule type="expression" dxfId="1642" priority="2382">
      <formula>AND(WEEKDAY(R$5)=1)</formula>
    </cfRule>
  </conditionalFormatting>
  <conditionalFormatting sqref="R18">
    <cfRule type="expression" dxfId="1641" priority="3032" stopIfTrue="1">
      <formula>AND(WEEKDAY(R$5)=1)</formula>
    </cfRule>
  </conditionalFormatting>
  <conditionalFormatting sqref="R21">
    <cfRule type="expression" dxfId="1640" priority="773">
      <formula>AND(WEEKDAY(R$5)=1)</formula>
    </cfRule>
  </conditionalFormatting>
  <conditionalFormatting sqref="R21:R22">
    <cfRule type="expression" dxfId="1639" priority="314" stopIfTrue="1">
      <formula>AND(WEEKDAY(R$5)=1)</formula>
    </cfRule>
  </conditionalFormatting>
  <conditionalFormatting sqref="R28">
    <cfRule type="expression" dxfId="1638" priority="2449" stopIfTrue="1">
      <formula>AND(WEEKDAY(R$5)=1)</formula>
    </cfRule>
    <cfRule type="expression" dxfId="1637" priority="2448">
      <formula>AND(WEEKDAY(R$5)=1)</formula>
    </cfRule>
    <cfRule type="expression" dxfId="1636" priority="2385" stopIfTrue="1">
      <formula>AND(WEEKDAY(R$5)=1)</formula>
    </cfRule>
  </conditionalFormatting>
  <conditionalFormatting sqref="R18:S18">
    <cfRule type="expression" dxfId="1635" priority="3027">
      <formula>AND(WEEKDAY(R$5)=1)</formula>
    </cfRule>
  </conditionalFormatting>
  <conditionalFormatting sqref="R14:T14">
    <cfRule type="expression" dxfId="1634" priority="3019" stopIfTrue="1">
      <formula>AND(WEEKDAY(R$5)=1)</formula>
    </cfRule>
    <cfRule type="expression" dxfId="1633" priority="3022" stopIfTrue="1">
      <formula>AND(WEEKDAY(R$5)=1)</formula>
    </cfRule>
    <cfRule type="expression" dxfId="1632" priority="3018">
      <formula>AND(WEEKDAY(R$5)=1)</formula>
    </cfRule>
    <cfRule type="expression" dxfId="1631" priority="3011" stopIfTrue="1">
      <formula>AND(WEEKDAY(R$5)=1)</formula>
    </cfRule>
  </conditionalFormatting>
  <conditionalFormatting sqref="R14:T15">
    <cfRule type="expression" dxfId="1630" priority="2791" stopIfTrue="1">
      <formula>AND(WEEKDAY(R$5)=1)</formula>
    </cfRule>
  </conditionalFormatting>
  <conditionalFormatting sqref="R15:T15">
    <cfRule type="expression" dxfId="1629" priority="6262" stopIfTrue="1">
      <formula>AND(WEEKDAY(R$5)=1)</formula>
    </cfRule>
  </conditionalFormatting>
  <conditionalFormatting sqref="R16:T16">
    <cfRule type="expression" dxfId="1628" priority="5824" stopIfTrue="1">
      <formula>AND(WEEKDAY(R$5)=1)</formula>
    </cfRule>
  </conditionalFormatting>
  <conditionalFormatting sqref="R15:U15">
    <cfRule type="expression" dxfId="1627" priority="2749" stopIfTrue="1">
      <formula>AND(WEEKDAY(R$5)=1)</formula>
    </cfRule>
  </conditionalFormatting>
  <conditionalFormatting sqref="R20:W20">
    <cfRule type="expression" dxfId="1626" priority="5627" stopIfTrue="1">
      <formula>AND(WEEKDAY(R$5)=1)</formula>
    </cfRule>
  </conditionalFormatting>
  <conditionalFormatting sqref="R29:W29">
    <cfRule type="expression" dxfId="1625" priority="16" stopIfTrue="1">
      <formula>AND(WEEKDAY(R$5)=1)</formula>
    </cfRule>
  </conditionalFormatting>
  <conditionalFormatting sqref="R30:W30">
    <cfRule type="expression" dxfId="1624" priority="231" stopIfTrue="1">
      <formula>AND(WEEKDAY(R$5)=1)</formula>
    </cfRule>
  </conditionalFormatting>
  <conditionalFormatting sqref="S21">
    <cfRule type="expression" dxfId="1623" priority="1042" stopIfTrue="1">
      <formula>AND(WEEKDAY(S$5)=1)</formula>
    </cfRule>
  </conditionalFormatting>
  <conditionalFormatting sqref="S22">
    <cfRule type="expression" dxfId="1622" priority="394" stopIfTrue="1">
      <formula>AND(WEEKDAY(S$5)=1)</formula>
    </cfRule>
  </conditionalFormatting>
  <conditionalFormatting sqref="S8:AA8">
    <cfRule type="expression" dxfId="1621" priority="6254" stopIfTrue="1">
      <formula>AND(WEEKDAY(S$5)=1)</formula>
    </cfRule>
  </conditionalFormatting>
  <conditionalFormatting sqref="T14">
    <cfRule type="expression" dxfId="1620" priority="3010">
      <formula>AND(WEEKDAY(T$5)=1)</formula>
    </cfRule>
  </conditionalFormatting>
  <conditionalFormatting sqref="T14:T15">
    <cfRule type="expression" dxfId="1619" priority="3021">
      <formula>AND(WEEKDAY(T$5)=1)</formula>
    </cfRule>
  </conditionalFormatting>
  <conditionalFormatting sqref="T15:T16">
    <cfRule type="expression" dxfId="1618" priority="5827" stopIfTrue="1">
      <formula>AND(WEEKDAY(T$5)=1)</formula>
    </cfRule>
    <cfRule type="expression" dxfId="1617" priority="4251">
      <formula>AND(WEEKDAY(T$5)=1)</formula>
    </cfRule>
  </conditionalFormatting>
  <conditionalFormatting sqref="T17:T18">
    <cfRule type="expression" dxfId="1616" priority="3028" stopIfTrue="1">
      <formula>AND(WEEKDAY(T$5)=1)</formula>
    </cfRule>
  </conditionalFormatting>
  <conditionalFormatting sqref="T18">
    <cfRule type="expression" dxfId="1615" priority="3031">
      <formula>AND(WEEKDAY(T$5)=1)</formula>
    </cfRule>
  </conditionalFormatting>
  <conditionalFormatting sqref="T19:T22">
    <cfRule type="expression" dxfId="1614" priority="5896" stopIfTrue="1">
      <formula>AND(WEEKDAY(T$5)=1)</formula>
    </cfRule>
  </conditionalFormatting>
  <conditionalFormatting sqref="T19:T28">
    <cfRule type="expression" dxfId="1613" priority="6291" stopIfTrue="1">
      <formula>AND(WEEKDAY(T$5)=1)</formula>
    </cfRule>
  </conditionalFormatting>
  <conditionalFormatting sqref="T20">
    <cfRule type="expression" dxfId="1612" priority="5626">
      <formula>AND(WEEKDAY(T$5)=1)</formula>
    </cfRule>
  </conditionalFormatting>
  <conditionalFormatting sqref="T21:T22 S28:T28">
    <cfRule type="expression" dxfId="1611" priority="2810" stopIfTrue="1">
      <formula>AND(WEEKDAY(S$5)=1)</formula>
    </cfRule>
  </conditionalFormatting>
  <conditionalFormatting sqref="T21:T22 T28">
    <cfRule type="expression" dxfId="1610" priority="2863">
      <formula>AND(WEEKDAY(T$5)=1)</formula>
    </cfRule>
    <cfRule type="expression" dxfId="1609" priority="2809">
      <formula>AND(WEEKDAY(T$5)=1)</formula>
    </cfRule>
  </conditionalFormatting>
  <conditionalFormatting sqref="T8:U8">
    <cfRule type="expression" dxfId="1608" priority="6242" stopIfTrue="1">
      <formula>AND(WEEKDAY(T$5)=1)</formula>
    </cfRule>
  </conditionalFormatting>
  <conditionalFormatting sqref="T21:W22 P23:W28">
    <cfRule type="expression" dxfId="1607" priority="6107" stopIfTrue="1">
      <formula>AND(WEEKDAY(P$5)=1)</formula>
    </cfRule>
  </conditionalFormatting>
  <conditionalFormatting sqref="T21:W22 S28:V28">
    <cfRule type="expression" dxfId="1606" priority="2864" stopIfTrue="1">
      <formula>AND(WEEKDAY(S$5)=1)</formula>
    </cfRule>
  </conditionalFormatting>
  <conditionalFormatting sqref="T9:Y11 Y19:Y20">
    <cfRule type="expression" dxfId="1605" priority="6157" stopIfTrue="1">
      <formula>AND(WEEKDAY(T$5)=1)</formula>
    </cfRule>
  </conditionalFormatting>
  <conditionalFormatting sqref="U12:U15">
    <cfRule type="expression" dxfId="1604" priority="2789" stopIfTrue="1">
      <formula>AND(WEEKDAY(U$5)=1)</formula>
    </cfRule>
  </conditionalFormatting>
  <conditionalFormatting sqref="U13">
    <cfRule type="expression" dxfId="1603" priority="6259" stopIfTrue="1">
      <formula>AND(WEEKDAY(U$5)=1)</formula>
    </cfRule>
  </conditionalFormatting>
  <conditionalFormatting sqref="U15:U16">
    <cfRule type="expression" dxfId="1602" priority="6264" stopIfTrue="1">
      <formula>AND(WEEKDAY(U$5)=1)</formula>
    </cfRule>
  </conditionalFormatting>
  <conditionalFormatting sqref="U19:U22">
    <cfRule type="expression" dxfId="1601" priority="6288" stopIfTrue="1">
      <formula>AND(WEEKDAY(U$5)=1)</formula>
    </cfRule>
  </conditionalFormatting>
  <conditionalFormatting sqref="U28:V28">
    <cfRule type="expression" dxfId="1600" priority="6169" stopIfTrue="1">
      <formula>AND(WEEKDAY(U$5)=1)</formula>
    </cfRule>
  </conditionalFormatting>
  <conditionalFormatting sqref="U18:W18 J18:K20 L23:Q28 S28:U28">
    <cfRule type="expression" dxfId="1599" priority="6296" stopIfTrue="1">
      <formula>AND(WEEKDAY(J$5)=1)</formula>
    </cfRule>
  </conditionalFormatting>
  <conditionalFormatting sqref="U18:W20">
    <cfRule type="expression" dxfId="1598" priority="6187" stopIfTrue="1">
      <formula>AND(WEEKDAY(U$5)=1)</formula>
    </cfRule>
  </conditionalFormatting>
  <conditionalFormatting sqref="U21:W28 E8:E11 J10:O10 E20:E30 P29:W30 S10:W10">
    <cfRule type="expression" dxfId="1597" priority="5805" stopIfTrue="1">
      <formula>AND(WEEKDAY(E$5)=1)</formula>
    </cfRule>
  </conditionalFormatting>
  <conditionalFormatting sqref="U14:Z14">
    <cfRule type="expression" dxfId="1596" priority="4974" stopIfTrue="1">
      <formula>AND(WEEKDAY(U$5)=1)</formula>
    </cfRule>
  </conditionalFormatting>
  <conditionalFormatting sqref="U19:Z19">
    <cfRule type="expression" dxfId="1595" priority="6056">
      <formula>AND(WEEKDAY(U$5)=1)</formula>
    </cfRule>
  </conditionalFormatting>
  <conditionalFormatting sqref="U18:AA18">
    <cfRule type="expression" dxfId="1594" priority="244">
      <formula>AND(WEEKDAY(U$5)=1)</formula>
    </cfRule>
  </conditionalFormatting>
  <conditionalFormatting sqref="V16">
    <cfRule type="expression" dxfId="1593" priority="4630" stopIfTrue="1">
      <formula>AND(WEEKDAY(V$5)=1)</formula>
    </cfRule>
  </conditionalFormatting>
  <conditionalFormatting sqref="V19:W20">
    <cfRule type="expression" dxfId="1592" priority="6289" stopIfTrue="1">
      <formula>AND(WEEKDAY(V$5)=1)</formula>
    </cfRule>
  </conditionalFormatting>
  <conditionalFormatting sqref="V20:W28 V10:Z10">
    <cfRule type="expression" dxfId="1591" priority="6109">
      <formula>AND(WEEKDAY(V$5)=1)</formula>
    </cfRule>
  </conditionalFormatting>
  <conditionalFormatting sqref="V15:Y15 V8:AA8 AE18:AF18 U17:W18 AE22 AD28:AE28 AF19 T16:T17">
    <cfRule type="expression" dxfId="1590" priority="6284">
      <formula>AND(WEEKDAY(T$5)=1)</formula>
    </cfRule>
  </conditionalFormatting>
  <conditionalFormatting sqref="V15:Y15">
    <cfRule type="expression" dxfId="1589" priority="6279" stopIfTrue="1">
      <formula>AND(WEEKDAY(V$5)=1)</formula>
    </cfRule>
  </conditionalFormatting>
  <conditionalFormatting sqref="V10:Z10 V20:W28">
    <cfRule type="expression" dxfId="1588" priority="6100">
      <formula>AND(WEEKDAY(V$5)=1)</formula>
    </cfRule>
  </conditionalFormatting>
  <conditionalFormatting sqref="V29:AA29">
    <cfRule type="expression" dxfId="1587" priority="10">
      <formula>AND(WEEKDAY(V$5)=1)</formula>
    </cfRule>
  </conditionalFormatting>
  <conditionalFormatting sqref="V30:AA30">
    <cfRule type="expression" dxfId="1586" priority="187">
      <formula>AND(WEEKDAY(V$5)=1)</formula>
    </cfRule>
  </conditionalFormatting>
  <conditionalFormatting sqref="W28">
    <cfRule type="expression" dxfId="1585" priority="1147" stopIfTrue="1">
      <formula>AND(WEEKDAY(W$5)=1)</formula>
    </cfRule>
    <cfRule type="expression" dxfId="1584" priority="1148">
      <formula>AND(WEEKDAY(W$5)=1)</formula>
    </cfRule>
    <cfRule type="expression" dxfId="1583" priority="1149" stopIfTrue="1">
      <formula>AND(WEEKDAY(W$5)=1)</formula>
    </cfRule>
    <cfRule type="expression" dxfId="1582" priority="1150">
      <formula>AND(WEEKDAY(W$5)=1)</formula>
    </cfRule>
  </conditionalFormatting>
  <conditionalFormatting sqref="X20">
    <cfRule type="expression" dxfId="1581" priority="2376" stopIfTrue="1">
      <formula>AND(WEEKDAY(X$5)=1)</formula>
    </cfRule>
    <cfRule type="expression" dxfId="1580" priority="2368" stopIfTrue="1">
      <formula>AND(WEEKDAY(X$5)=1)</formula>
    </cfRule>
    <cfRule type="expression" dxfId="1579" priority="2373">
      <formula>AND(WEEKDAY(X$5)=1)</formula>
    </cfRule>
    <cfRule type="expression" dxfId="1578" priority="2374" stopIfTrue="1">
      <formula>AND(WEEKDAY(X$5)=1)</formula>
    </cfRule>
    <cfRule type="expression" dxfId="1577" priority="2378">
      <formula>AND(WEEKDAY(X$5)=1)</formula>
    </cfRule>
    <cfRule type="expression" dxfId="1576" priority="2375">
      <formula>AND(WEEKDAY(X$5)=1)</formula>
    </cfRule>
  </conditionalFormatting>
  <conditionalFormatting sqref="X12:Y14">
    <cfRule type="expression" dxfId="1575" priority="4983" stopIfTrue="1">
      <formula>AND(WEEKDAY(X$5)=1)</formula>
    </cfRule>
  </conditionalFormatting>
  <conditionalFormatting sqref="X18:Y18">
    <cfRule type="expression" dxfId="1574" priority="4948" stopIfTrue="1">
      <formula>AND(WEEKDAY(X$5)=1)</formula>
    </cfRule>
    <cfRule type="expression" dxfId="1573" priority="4956" stopIfTrue="1">
      <formula>AND(WEEKDAY(X$5)=1)</formula>
    </cfRule>
    <cfRule type="expression" dxfId="1572" priority="4957">
      <formula>AND(WEEKDAY(X$5)=1)</formula>
    </cfRule>
    <cfRule type="expression" dxfId="1571" priority="4958" stopIfTrue="1">
      <formula>AND(WEEKDAY(X$5)=1)</formula>
    </cfRule>
    <cfRule type="expression" dxfId="1570" priority="4959">
      <formula>AND(WEEKDAY(X$5)=1)</formula>
    </cfRule>
    <cfRule type="expression" dxfId="1569" priority="4962" stopIfTrue="1">
      <formula>AND(WEEKDAY(X$5)=1)</formula>
    </cfRule>
  </conditionalFormatting>
  <conditionalFormatting sqref="X19:Y19">
    <cfRule type="expression" dxfId="1568" priority="6207" stopIfTrue="1">
      <formula>AND(WEEKDAY(X$5)=1)</formula>
    </cfRule>
  </conditionalFormatting>
  <conditionalFormatting sqref="X21:Y21 X23:AA28">
    <cfRule type="expression" dxfId="1567" priority="4946">
      <formula>AND(WEEKDAY(X$5)=1)</formula>
    </cfRule>
  </conditionalFormatting>
  <conditionalFormatting sqref="X21:Y21">
    <cfRule type="expression" dxfId="1566" priority="4940" stopIfTrue="1">
      <formula>AND(WEEKDAY(X$5)=1)</formula>
    </cfRule>
  </conditionalFormatting>
  <conditionalFormatting sqref="X10:Z10">
    <cfRule type="expression" dxfId="1565" priority="6137" stopIfTrue="1">
      <formula>AND(WEEKDAY(X$5)=1)</formula>
    </cfRule>
  </conditionalFormatting>
  <conditionalFormatting sqref="X14:Z14">
    <cfRule type="expression" dxfId="1564" priority="4976">
      <formula>AND(WEEKDAY(X$5)=1)</formula>
    </cfRule>
  </conditionalFormatting>
  <conditionalFormatting sqref="X17:AD17">
    <cfRule type="expression" dxfId="1563" priority="6125" stopIfTrue="1">
      <formula>AND(WEEKDAY(X$5)=1)</formula>
    </cfRule>
  </conditionalFormatting>
  <conditionalFormatting sqref="Y18">
    <cfRule type="expression" dxfId="1562" priority="4951">
      <formula>AND(WEEKDAY(Y$5)=1)</formula>
    </cfRule>
    <cfRule type="expression" dxfId="1561" priority="4960" stopIfTrue="1">
      <formula>AND(WEEKDAY(Y$5)=1)</formula>
    </cfRule>
    <cfRule type="expression" dxfId="1560" priority="4961">
      <formula>AND(WEEKDAY(Y$5)=1)</formula>
    </cfRule>
  </conditionalFormatting>
  <conditionalFormatting sqref="Y20:Y29">
    <cfRule type="expression" dxfId="1559" priority="2451" stopIfTrue="1">
      <formula>AND(WEEKDAY(Y$5)=1)</formula>
    </cfRule>
  </conditionalFormatting>
  <conditionalFormatting sqref="Y22">
    <cfRule type="expression" dxfId="1558" priority="2454">
      <formula>AND(WEEKDAY(Y$5)=1)</formula>
    </cfRule>
  </conditionalFormatting>
  <conditionalFormatting sqref="Y28">
    <cfRule type="expression" dxfId="1557" priority="2367">
      <formula>AND(WEEKDAY(Y$5)=1)</formula>
    </cfRule>
    <cfRule type="expression" dxfId="1556" priority="2363" stopIfTrue="1">
      <formula>AND(WEEKDAY(Y$5)=1)</formula>
    </cfRule>
  </conditionalFormatting>
  <conditionalFormatting sqref="Y10:Z10">
    <cfRule type="expression" dxfId="1555" priority="6138">
      <formula>AND(WEEKDAY(Y$5)=1)</formula>
    </cfRule>
  </conditionalFormatting>
  <conditionalFormatting sqref="Y17:Z17 AA19:AG20 AD13:AF13 AC14:AF14">
    <cfRule type="expression" dxfId="1554" priority="6124">
      <formula>AND(WEEKDAY(Y$5)=1)</formula>
    </cfRule>
  </conditionalFormatting>
  <conditionalFormatting sqref="Y15:AA15">
    <cfRule type="expression" dxfId="1553" priority="3792" stopIfTrue="1">
      <formula>AND(WEEKDAY(Y$5)=1)</formula>
    </cfRule>
  </conditionalFormatting>
  <conditionalFormatting sqref="Y10:AB10">
    <cfRule type="expression" dxfId="1552" priority="5903">
      <formula>AND(WEEKDAY(Y$5)=1)</formula>
    </cfRule>
  </conditionalFormatting>
  <conditionalFormatting sqref="Y17:AB17">
    <cfRule type="expression" dxfId="1551" priority="6122" stopIfTrue="1">
      <formula>AND(WEEKDAY(Y$5)=1)</formula>
    </cfRule>
  </conditionalFormatting>
  <conditionalFormatting sqref="Y20:AB20">
    <cfRule type="expression" dxfId="1550" priority="2604">
      <formula>AND(WEEKDAY(Y$5)=1)</formula>
    </cfRule>
  </conditionalFormatting>
  <conditionalFormatting sqref="Z9:Z11">
    <cfRule type="expression" dxfId="1549" priority="5878" stopIfTrue="1">
      <formula>AND(WEEKDAY(Z$5)=1)</formula>
    </cfRule>
    <cfRule type="expression" dxfId="1548" priority="5880">
      <formula>AND(WEEKDAY(Z$5)=1)</formula>
    </cfRule>
  </conditionalFormatting>
  <conditionalFormatting sqref="Z10">
    <cfRule type="expression" dxfId="1547" priority="6159" stopIfTrue="1">
      <formula>AND(WEEKDAY(Z$5)=1)</formula>
    </cfRule>
  </conditionalFormatting>
  <conditionalFormatting sqref="Z13:Z14">
    <cfRule type="expression" dxfId="1546" priority="2336" stopIfTrue="1">
      <formula>AND(WEEKDAY(Z$5)=1)</formula>
    </cfRule>
  </conditionalFormatting>
  <conditionalFormatting sqref="Z18">
    <cfRule type="expression" dxfId="1545" priority="242" stopIfTrue="1">
      <formula>AND(WEEKDAY(Z$5)=1)</formula>
    </cfRule>
    <cfRule type="expression" dxfId="1544" priority="241">
      <formula>AND(WEEKDAY(Z$5)=1)</formula>
    </cfRule>
    <cfRule type="expression" dxfId="1543" priority="240" stopIfTrue="1">
      <formula>AND(WEEKDAY(Z$5)=1)</formula>
    </cfRule>
  </conditionalFormatting>
  <conditionalFormatting sqref="Z19">
    <cfRule type="expression" dxfId="1542" priority="6054" stopIfTrue="1">
      <formula>AND(WEEKDAY(Z$5)=1)</formula>
    </cfRule>
  </conditionalFormatting>
  <conditionalFormatting sqref="Z19:Z20">
    <cfRule type="expression" dxfId="1541" priority="2605" stopIfTrue="1">
      <formula>AND(WEEKDAY(Z$5)=1)</formula>
    </cfRule>
    <cfRule type="expression" dxfId="1540" priority="2607">
      <formula>AND(WEEKDAY(Z$5)=1)</formula>
    </cfRule>
  </conditionalFormatting>
  <conditionalFormatting sqref="Z20">
    <cfRule type="expression" dxfId="1539" priority="2600">
      <formula>AND(WEEKDAY(Z$5)=1)</formula>
    </cfRule>
    <cfRule type="expression" dxfId="1538" priority="2599" stopIfTrue="1">
      <formula>AND(WEEKDAY(Z$5)=1)</formula>
    </cfRule>
    <cfRule type="expression" dxfId="1537" priority="2601" stopIfTrue="1">
      <formula>AND(WEEKDAY(Z$5)=1)</formula>
    </cfRule>
    <cfRule type="expression" dxfId="1536" priority="2602">
      <formula>AND(WEEKDAY(Z$5)=1)</formula>
    </cfRule>
    <cfRule type="expression" dxfId="1535" priority="2598">
      <formula>AND(WEEKDAY(Z$5)=1)</formula>
    </cfRule>
  </conditionalFormatting>
  <conditionalFormatting sqref="Z20:Z21">
    <cfRule type="expression" dxfId="1534" priority="2349" stopIfTrue="1">
      <formula>AND(WEEKDAY(Z$5)=1)</formula>
    </cfRule>
  </conditionalFormatting>
  <conditionalFormatting sqref="Z14:AA14">
    <cfRule type="expression" dxfId="1533" priority="3804">
      <formula>AND(WEEKDAY(Z$5)=1)</formula>
    </cfRule>
  </conditionalFormatting>
  <conditionalFormatting sqref="Z20:AA20">
    <cfRule type="expression" dxfId="1532" priority="2603" stopIfTrue="1">
      <formula>AND(WEEKDAY(Z$5)=1)</formula>
    </cfRule>
  </conditionalFormatting>
  <conditionalFormatting sqref="Z21:AB21">
    <cfRule type="expression" dxfId="1531" priority="2353">
      <formula>AND(WEEKDAY(Z$5)=1)</formula>
    </cfRule>
  </conditionalFormatting>
  <conditionalFormatting sqref="Z13:AC13">
    <cfRule type="expression" dxfId="1530" priority="2340">
      <formula>AND(WEEKDAY(Z$5)=1)</formula>
    </cfRule>
  </conditionalFormatting>
  <conditionalFormatting sqref="Z13:AE13">
    <cfRule type="expression" dxfId="1529" priority="2335" stopIfTrue="1">
      <formula>AND(WEEKDAY(Z$5)=1)</formula>
    </cfRule>
  </conditionalFormatting>
  <conditionalFormatting sqref="AA15">
    <cfRule type="expression" dxfId="1528" priority="3797">
      <formula>AND(WEEKDAY(AA$5)=1)</formula>
    </cfRule>
  </conditionalFormatting>
  <conditionalFormatting sqref="AA18">
    <cfRule type="expression" dxfId="1527" priority="246" stopIfTrue="1">
      <formula>AND(WEEKDAY(AA$5)=1)</formula>
    </cfRule>
  </conditionalFormatting>
  <conditionalFormatting sqref="AA21">
    <cfRule type="expression" dxfId="1526" priority="2354" stopIfTrue="1">
      <formula>AND(WEEKDAY(AA$5)=1)</formula>
    </cfRule>
  </conditionalFormatting>
  <conditionalFormatting sqref="AA8:AB11 AG8:AH11 I9:I11 AE9:AF11 J9:K13 D10:I10 L12:AD12 D12:I17 AH19:AH30 L21:L22 D21:I30 X22 Z22:AE22 L28 X28 Z28:AE28">
    <cfRule type="expression" dxfId="1525" priority="252">
      <formula>AND(WEEKDAY(D$5)=1)</formula>
    </cfRule>
  </conditionalFormatting>
  <conditionalFormatting sqref="AA14:AB15">
    <cfRule type="expression" dxfId="1524" priority="3799" stopIfTrue="1">
      <formula>AND(WEEKDAY(AA$5)=1)</formula>
    </cfRule>
  </conditionalFormatting>
  <conditionalFormatting sqref="AA19:AB20">
    <cfRule type="expression" dxfId="1523" priority="6206" stopIfTrue="1">
      <formula>AND(WEEKDAY(AA$5)=1)</formula>
    </cfRule>
  </conditionalFormatting>
  <conditionalFormatting sqref="AA21:AC21">
    <cfRule type="expression" dxfId="1522" priority="2350" stopIfTrue="1">
      <formula>AND(WEEKDAY(AA$5)=1)</formula>
    </cfRule>
  </conditionalFormatting>
  <conditionalFormatting sqref="AA9:AG11">
    <cfRule type="expression" dxfId="1521" priority="5941" stopIfTrue="1">
      <formula>AND(WEEKDAY(AA$5)=1)</formula>
    </cfRule>
  </conditionalFormatting>
  <conditionalFormatting sqref="AA20:AG20">
    <cfRule type="expression" dxfId="1520" priority="2936" stopIfTrue="1">
      <formula>AND(WEEKDAY(AA$5)=1)</formula>
    </cfRule>
  </conditionalFormatting>
  <conditionalFormatting sqref="AB14:AB15">
    <cfRule type="expression" dxfId="1519" priority="5890">
      <formula>AND(WEEKDAY(AB$5)=1)</formula>
    </cfRule>
  </conditionalFormatting>
  <conditionalFormatting sqref="AB17">
    <cfRule type="expression" dxfId="1518" priority="6275" stopIfTrue="1">
      <formula>AND(WEEKDAY(AB$5)=1)</formula>
    </cfRule>
  </conditionalFormatting>
  <conditionalFormatting sqref="AB18">
    <cfRule type="expression" dxfId="1517" priority="9006">
      <formula>AND(WEEKDAY(Z$5)=1)</formula>
    </cfRule>
    <cfRule type="expression" dxfId="1516" priority="9004">
      <formula>AND(WEEKDAY(Z$5)=1)</formula>
    </cfRule>
    <cfRule type="expression" dxfId="1515" priority="9005" stopIfTrue="1">
      <formula>AND(WEEKDAY(Z$5)=1)</formula>
    </cfRule>
    <cfRule type="expression" dxfId="1514" priority="8996">
      <formula>AND(WEEKDAY(Z$5)=1)</formula>
    </cfRule>
    <cfRule type="expression" dxfId="1513" priority="9003" stopIfTrue="1">
      <formula>AND(WEEKDAY(Z$5)=1)</formula>
    </cfRule>
    <cfRule type="expression" dxfId="1512" priority="8997" stopIfTrue="1">
      <formula>AND(WEEKDAY(Z$5)=1)</formula>
    </cfRule>
    <cfRule type="expression" dxfId="1511" priority="8998">
      <formula>AND(WEEKDAY(Z$5)=1)</formula>
    </cfRule>
  </conditionalFormatting>
  <conditionalFormatting sqref="AB18:AD18">
    <cfRule type="expression" dxfId="1510" priority="4953" stopIfTrue="1">
      <formula>AND(WEEKDAY(Z$5)=1)</formula>
    </cfRule>
  </conditionalFormatting>
  <conditionalFormatting sqref="AB19:AD19">
    <cfRule type="expression" dxfId="1509" priority="6051" stopIfTrue="1">
      <formula>AND(WEEKDAY(AB$5)=1)</formula>
    </cfRule>
  </conditionalFormatting>
  <conditionalFormatting sqref="AB19:AE19">
    <cfRule type="expression" dxfId="1508" priority="6173" stopIfTrue="1">
      <formula>AND(WEEKDAY(AB$5)=1)</formula>
    </cfRule>
  </conditionalFormatting>
  <conditionalFormatting sqref="AB19:AF19">
    <cfRule type="expression" dxfId="1507" priority="3773" stopIfTrue="1">
      <formula>AND(WEEKDAY(AB$5)=1)</formula>
    </cfRule>
  </conditionalFormatting>
  <conditionalFormatting sqref="AB8:AG8">
    <cfRule type="expression" dxfId="1506" priority="6225" stopIfTrue="1">
      <formula>AND(WEEKDAY(AB$5)=1)</formula>
    </cfRule>
  </conditionalFormatting>
  <conditionalFormatting sqref="AC19">
    <cfRule type="expression" dxfId="1505" priority="6050">
      <formula>AND(WEEKDAY(AC$5)=1)</formula>
    </cfRule>
  </conditionalFormatting>
  <conditionalFormatting sqref="AC21">
    <cfRule type="expression" dxfId="1504" priority="2347">
      <formula>AND(WEEKDAY(AC$5)=1)</formula>
    </cfRule>
    <cfRule type="expression" dxfId="1503" priority="2344" stopIfTrue="1">
      <formula>AND(WEEKDAY(AC$5)=1)</formula>
    </cfRule>
  </conditionalFormatting>
  <conditionalFormatting sqref="AC23:AC29">
    <cfRule type="expression" dxfId="1502" priority="3790" stopIfTrue="1">
      <formula>AND(WEEKDAY(AC$5)=1)</formula>
    </cfRule>
  </conditionalFormatting>
  <conditionalFormatting sqref="AC15:AD15">
    <cfRule type="expression" dxfId="1501" priority="6269" stopIfTrue="1">
      <formula>AND(WEEKDAY(AC$5)=1)</formula>
    </cfRule>
  </conditionalFormatting>
  <conditionalFormatting sqref="AC18:AD18">
    <cfRule type="expression" dxfId="1500" priority="4952">
      <formula>AND(WEEKDAY(AA$5)=1)</formula>
    </cfRule>
  </conditionalFormatting>
  <conditionalFormatting sqref="AC14:AG14">
    <cfRule type="expression" dxfId="1499" priority="6171" stopIfTrue="1">
      <formula>AND(WEEKDAY(AC$5)=1)</formula>
    </cfRule>
  </conditionalFormatting>
  <conditionalFormatting sqref="AC15:AH15">
    <cfRule type="expression" dxfId="1498" priority="256" stopIfTrue="1">
      <formula>AND(WEEKDAY(AC$5)=1)</formula>
    </cfRule>
  </conditionalFormatting>
  <conditionalFormatting sqref="AC15:AH17">
    <cfRule type="expression" dxfId="1497" priority="272">
      <formula>AND(WEEKDAY(AC$5)=1)</formula>
    </cfRule>
  </conditionalFormatting>
  <conditionalFormatting sqref="AD12:AD13">
    <cfRule type="expression" dxfId="1496" priority="4221" stopIfTrue="1">
      <formula>AND(WEEKDAY(AD$5)=1)</formula>
    </cfRule>
    <cfRule type="expression" dxfId="1495" priority="2798" stopIfTrue="1">
      <formula>AND(WEEKDAY(AD$5)=1)</formula>
    </cfRule>
    <cfRule type="expression" dxfId="1494" priority="6250" stopIfTrue="1">
      <formula>AND(WEEKDAY(AD$5)=1)</formula>
    </cfRule>
  </conditionalFormatting>
  <conditionalFormatting sqref="AD16">
    <cfRule type="expression" dxfId="1493" priority="6272" stopIfTrue="1">
      <formula>AND(WEEKDAY(AD$5)=1)</formula>
    </cfRule>
  </conditionalFormatting>
  <conditionalFormatting sqref="AD22">
    <cfRule type="expression" dxfId="1492" priority="2457" stopIfTrue="1">
      <formula>AND(WEEKDAY(AD$5)=1)</formula>
    </cfRule>
  </conditionalFormatting>
  <conditionalFormatting sqref="AD21:AE21">
    <cfRule type="expression" dxfId="1491" priority="6093" stopIfTrue="1">
      <formula>AND(WEEKDAY(AD$5)=1)</formula>
    </cfRule>
  </conditionalFormatting>
  <conditionalFormatting sqref="AD13:AF13">
    <cfRule type="expression" dxfId="1490" priority="2935">
      <formula>AND(WEEKDAY(AD$5)=1)</formula>
    </cfRule>
  </conditionalFormatting>
  <conditionalFormatting sqref="AD21:AF22">
    <cfRule type="expression" dxfId="1489" priority="2465">
      <formula>AND(WEEKDAY(AD$5)=1)</formula>
    </cfRule>
  </conditionalFormatting>
  <conditionalFormatting sqref="AD12:AG12">
    <cfRule type="expression" dxfId="1488" priority="280" stopIfTrue="1">
      <formula>AND(WEEKDAY(AD$5)=1)</formula>
    </cfRule>
  </conditionalFormatting>
  <conditionalFormatting sqref="AD13:AG13">
    <cfRule type="expression" dxfId="1487" priority="6252" stopIfTrue="1">
      <formula>AND(WEEKDAY(AD$5)=1)</formula>
    </cfRule>
  </conditionalFormatting>
  <conditionalFormatting sqref="AD28:AG28">
    <cfRule type="expression" dxfId="1486" priority="5911">
      <formula>AND(WEEKDAY(AD$5)=1)</formula>
    </cfRule>
  </conditionalFormatting>
  <conditionalFormatting sqref="AD10:AH10 AH20:AH30 L15:Z15 X12:Y12">
    <cfRule type="expression" dxfId="1485" priority="5892">
      <formula>AND(WEEKDAY(L$5)=1)</formula>
    </cfRule>
  </conditionalFormatting>
  <conditionalFormatting sqref="AE15">
    <cfRule type="expression" dxfId="1484" priority="263">
      <formula>AND(WEEKDAY(AE$5)=1)</formula>
    </cfRule>
  </conditionalFormatting>
  <conditionalFormatting sqref="AE18 T19:Y19">
    <cfRule type="expression" dxfId="1483" priority="6301" stopIfTrue="1">
      <formula>AND(WEEKDAY(T$5)=1)</formula>
    </cfRule>
  </conditionalFormatting>
  <conditionalFormatting sqref="AE18:AE19">
    <cfRule type="expression" dxfId="1482" priority="3776" stopIfTrue="1">
      <formula>AND(WEEKDAY(AE$5)=1)</formula>
    </cfRule>
  </conditionalFormatting>
  <conditionalFormatting sqref="AE13:AF13">
    <cfRule type="expression" dxfId="1481" priority="2939" stopIfTrue="1">
      <formula>AND(WEEKDAY(AE$5)=1)</formula>
    </cfRule>
  </conditionalFormatting>
  <conditionalFormatting sqref="AE18:AF18">
    <cfRule type="expression" dxfId="1480" priority="6192" stopIfTrue="1">
      <formula>AND(WEEKDAY(AE$5)=1)</formula>
    </cfRule>
  </conditionalFormatting>
  <conditionalFormatting sqref="AE12:AG12">
    <cfRule type="expression" dxfId="1479" priority="276">
      <formula>AND(WEEKDAY(AE$5)=1)</formula>
    </cfRule>
    <cfRule type="expression" dxfId="1478" priority="277" stopIfTrue="1">
      <formula>AND(WEEKDAY(AE$5)=1)</formula>
    </cfRule>
  </conditionalFormatting>
  <conditionalFormatting sqref="AE12:AH12">
    <cfRule type="expression" dxfId="1477" priority="273" stopIfTrue="1">
      <formula>AND(WEEKDAY(AE$5)=1)</formula>
    </cfRule>
    <cfRule type="expression" dxfId="1476" priority="278">
      <formula>AND(WEEKDAY(AE$5)=1)</formula>
    </cfRule>
  </conditionalFormatting>
  <conditionalFormatting sqref="AE18:AH18">
    <cfRule type="expression" dxfId="1475" priority="5884">
      <formula>AND(WEEKDAY(AE$5)=1)</formula>
    </cfRule>
  </conditionalFormatting>
  <conditionalFormatting sqref="AF15">
    <cfRule type="expression" dxfId="1474" priority="255">
      <formula>AND(WEEKDAY(AF$5)=1)</formula>
    </cfRule>
  </conditionalFormatting>
  <conditionalFormatting sqref="AF18">
    <cfRule type="expression" dxfId="1473" priority="3780" stopIfTrue="1">
      <formula>AND(WEEKDAY(AF$5)=1)</formula>
    </cfRule>
    <cfRule type="expression" dxfId="1472" priority="3777">
      <formula>AND(WEEKDAY(AF$5)=1)</formula>
    </cfRule>
    <cfRule type="expression" dxfId="1471" priority="3778" stopIfTrue="1">
      <formula>AND(WEEKDAY(AF$5)=1)</formula>
    </cfRule>
    <cfRule type="expression" dxfId="1470" priority="3779">
      <formula>AND(WEEKDAY(AF$5)=1)</formula>
    </cfRule>
  </conditionalFormatting>
  <conditionalFormatting sqref="AF19:AG19">
    <cfRule type="expression" dxfId="1469" priority="6028">
      <formula>AND(WEEKDAY(AF$5)=1)</formula>
    </cfRule>
    <cfRule type="expression" dxfId="1468" priority="6029" stopIfTrue="1">
      <formula>AND(WEEKDAY(AF$5)=1)</formula>
    </cfRule>
    <cfRule type="expression" dxfId="1467" priority="6031" stopIfTrue="1">
      <formula>AND(WEEKDAY(AF$5)=1)</formula>
    </cfRule>
    <cfRule type="expression" dxfId="1466" priority="6030">
      <formula>AND(WEEKDAY(AF$5)=1)</formula>
    </cfRule>
  </conditionalFormatting>
  <conditionalFormatting sqref="AG15">
    <cfRule type="expression" dxfId="1465" priority="271" stopIfTrue="1">
      <formula>AND(WEEKDAY(AG$5)=1)</formula>
    </cfRule>
    <cfRule type="expression" dxfId="1464" priority="267">
      <formula>AND(WEEKDAY(AG$5)=1)</formula>
    </cfRule>
    <cfRule type="expression" dxfId="1463" priority="269" stopIfTrue="1">
      <formula>AND(WEEKDAY(AG$5)=1)</formula>
    </cfRule>
    <cfRule type="expression" dxfId="1462" priority="270">
      <formula>AND(WEEKDAY(AG$5)=1)</formula>
    </cfRule>
  </conditionalFormatting>
  <conditionalFormatting sqref="AG20:AG29 AD28:AG28 AE21:AF22">
    <cfRule type="expression" dxfId="1461" priority="6090" stopIfTrue="1">
      <formula>AND(WEEKDAY(AD$5)=1)</formula>
    </cfRule>
  </conditionalFormatting>
  <conditionalFormatting sqref="AG30">
    <cfRule type="expression" dxfId="1460" priority="227">
      <formula>AND(WEEKDAY(AG$5)=1)</formula>
    </cfRule>
    <cfRule type="expression" dxfId="1459" priority="228" stopIfTrue="1">
      <formula>AND(WEEKDAY(AG$5)=1)</formula>
    </cfRule>
  </conditionalFormatting>
  <conditionalFormatting sqref="AG13:AH14 S8:Z8 P9:Y11 J10:Z10 L20:W20 T21:Y21 T22:X22 M23:AF28 AC8:AF8 T19:Y19 I19:O19 Y20 L17:AB17 L9:N11 AD21:AE21 AC9:AD11 AC10:AE10 M16:AC16 L13:Y13 U14:Y14 M21:N22 P14:Q14 L14">
    <cfRule type="expression" dxfId="1458" priority="6253">
      <formula>AND(WEEKDAY(I$5)=1)</formula>
    </cfRule>
  </conditionalFormatting>
  <conditionalFormatting sqref="AH10 AH20:AH30">
    <cfRule type="expression" dxfId="1457" priority="5891" stopIfTrue="1">
      <formula>AND(WEEKDAY(AH$5)=1)</formula>
    </cfRule>
  </conditionalFormatting>
  <conditionalFormatting sqref="AI8:AK30 AN8:AN31">
    <cfRule type="cellIs" dxfId="1456" priority="6554" stopIfTrue="1" operator="equal">
      <formula>0</formula>
    </cfRule>
  </conditionalFormatting>
  <dataValidations count="2">
    <dataValidation type="list" allowBlank="1" showInputMessage="1" showErrorMessage="1" sqref="AH31" xr:uid="{00000000-0002-0000-5700-000000000000}">
      <formula1>"ヤ,2早,3早,2オ,3オ,2－,3－,－,日,有,2,3,"</formula1>
    </dataValidation>
    <dataValidation type="list" allowBlank="1" showInputMessage="1" showErrorMessage="1" sqref="O8:O9 D8:N11 D12:AD22 AE8:AH22 D23:AH30 P8:S11 T11:V11 W8:AD11 T8:V9 D10:AH10" xr:uid="{00000000-0002-0000-5700-000001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W51"/>
  <sheetViews>
    <sheetView zoomScaleNormal="100" workbookViewId="0">
      <selection activeCell="I21" sqref="I2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7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45474</v>
      </c>
      <c r="E5" s="11">
        <f>DATE($A$1,$D$2,2)</f>
        <v>45475</v>
      </c>
      <c r="F5" s="11">
        <f>DATE($A$1,$D$2,3)</f>
        <v>45476</v>
      </c>
      <c r="G5" s="11">
        <f>DATE($A$1,$D$2,4)</f>
        <v>45477</v>
      </c>
      <c r="H5" s="11">
        <f>DATE($A$1,$D$2,5)</f>
        <v>45478</v>
      </c>
      <c r="I5" s="11">
        <f>DATE($A$1,$D$2,6)</f>
        <v>45479</v>
      </c>
      <c r="J5" s="11">
        <f>DATE($A$1,$D$2,7)</f>
        <v>45480</v>
      </c>
      <c r="K5" s="11">
        <f>DATE($A$1,$D$2,8)</f>
        <v>45481</v>
      </c>
      <c r="L5" s="11">
        <f>DATE($A$1,$D$2,9)</f>
        <v>45482</v>
      </c>
      <c r="M5" s="11">
        <f>DATE($A$1,$D$2,10)</f>
        <v>45483</v>
      </c>
      <c r="N5" s="56">
        <f>DATE($A$1,$D$2,11)</f>
        <v>45484</v>
      </c>
      <c r="O5" s="11">
        <f>DATE($A$1,$D$2,12)</f>
        <v>45485</v>
      </c>
      <c r="P5" s="11">
        <f>DATE($A$1,$D$2,13)</f>
        <v>45486</v>
      </c>
      <c r="Q5" s="11">
        <f>DATE($A$1,$D$2,14)</f>
        <v>45487</v>
      </c>
      <c r="R5" s="11">
        <f>DATE($A$1,$D$2,15)</f>
        <v>45488</v>
      </c>
      <c r="S5" s="11">
        <f>DATE($A$1,$D$2,16)</f>
        <v>45489</v>
      </c>
      <c r="T5" s="11">
        <f>DATE($A$1,$D$2,17)</f>
        <v>45490</v>
      </c>
      <c r="U5" s="11">
        <f>DATE($A$1,$D$2,18)</f>
        <v>45491</v>
      </c>
      <c r="V5" s="11">
        <f>DATE($A$1,$D$2,19)</f>
        <v>45492</v>
      </c>
      <c r="W5" s="11">
        <f>DATE($A$1,$D$2,20)</f>
        <v>45493</v>
      </c>
      <c r="X5" s="11">
        <f>DATE($A$1,$D$2,21)</f>
        <v>45494</v>
      </c>
      <c r="Y5" s="87">
        <f>DATE($A$1,$D$2,22)</f>
        <v>45495</v>
      </c>
      <c r="Z5" s="87">
        <f>DATE($A$1,$D$2,23)</f>
        <v>45496</v>
      </c>
      <c r="AA5" s="87">
        <f>DATE($A$1,$D$2,24)</f>
        <v>45497</v>
      </c>
      <c r="AB5" s="87">
        <f>DATE($A$1,$D$2,25)</f>
        <v>45498</v>
      </c>
      <c r="AC5" s="87">
        <f>DATE($A$1,$D$2,26)</f>
        <v>45499</v>
      </c>
      <c r="AD5" s="87">
        <f>DATE($A$1,$D$2,27)</f>
        <v>45500</v>
      </c>
      <c r="AE5" s="87">
        <f>DATE($A$1,$D$2,28)</f>
        <v>45501</v>
      </c>
      <c r="AF5" s="88">
        <f>DATE($A$1,$D$2,29)</f>
        <v>45502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45474</v>
      </c>
      <c r="E6" s="13">
        <f t="shared" si="0"/>
        <v>45475</v>
      </c>
      <c r="F6" s="116">
        <f t="shared" si="0"/>
        <v>45476</v>
      </c>
      <c r="G6" s="116">
        <f t="shared" si="0"/>
        <v>45477</v>
      </c>
      <c r="H6" s="116">
        <f t="shared" si="0"/>
        <v>45478</v>
      </c>
      <c r="I6" s="13">
        <f t="shared" si="0"/>
        <v>45479</v>
      </c>
      <c r="J6" s="13">
        <f t="shared" si="0"/>
        <v>45480</v>
      </c>
      <c r="K6" s="13">
        <f t="shared" si="0"/>
        <v>45481</v>
      </c>
      <c r="L6" s="13">
        <f t="shared" si="0"/>
        <v>45482</v>
      </c>
      <c r="M6" s="13">
        <f t="shared" si="0"/>
        <v>45483</v>
      </c>
      <c r="N6" s="13">
        <f t="shared" si="0"/>
        <v>45484</v>
      </c>
      <c r="O6" s="13">
        <f t="shared" si="0"/>
        <v>45485</v>
      </c>
      <c r="P6" s="13">
        <f t="shared" si="0"/>
        <v>45486</v>
      </c>
      <c r="Q6" s="13">
        <f t="shared" si="0"/>
        <v>45487</v>
      </c>
      <c r="R6" s="13">
        <f t="shared" si="0"/>
        <v>45488</v>
      </c>
      <c r="S6" s="13">
        <f t="shared" si="0"/>
        <v>45489</v>
      </c>
      <c r="T6" s="13">
        <f t="shared" si="0"/>
        <v>45490</v>
      </c>
      <c r="U6" s="13">
        <f t="shared" si="0"/>
        <v>45491</v>
      </c>
      <c r="V6" s="13">
        <f t="shared" si="0"/>
        <v>45492</v>
      </c>
      <c r="W6" s="13">
        <f t="shared" si="0"/>
        <v>45493</v>
      </c>
      <c r="X6" s="13">
        <f t="shared" si="0"/>
        <v>45494</v>
      </c>
      <c r="Y6" s="13">
        <f t="shared" si="0"/>
        <v>45495</v>
      </c>
      <c r="Z6" s="13">
        <f t="shared" si="0"/>
        <v>45496</v>
      </c>
      <c r="AA6" s="13">
        <f t="shared" si="0"/>
        <v>45497</v>
      </c>
      <c r="AB6" s="13">
        <f t="shared" si="0"/>
        <v>45498</v>
      </c>
      <c r="AC6" s="13">
        <f t="shared" si="0"/>
        <v>45499</v>
      </c>
      <c r="AD6" s="13">
        <f t="shared" si="0"/>
        <v>45500</v>
      </c>
      <c r="AE6" s="13">
        <f t="shared" si="0"/>
        <v>45501</v>
      </c>
      <c r="AF6" s="13">
        <f t="shared" si="0"/>
        <v>45502</v>
      </c>
      <c r="AG6" s="13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6" t="str">
        <f t="shared" ref="D7:AF7" si="1">IF(D6="","",CHOOSE(WEEKDAY(D6,1),"日","月","火","水","木","金","土"))</f>
        <v>月</v>
      </c>
      <c r="E7" s="16" t="str">
        <f t="shared" si="1"/>
        <v>火</v>
      </c>
      <c r="F7" s="1064" t="str">
        <f>IF(F6="","",CHOOSE(WEEKDAY(F6,1),"日","月","火","水","木","金","土"))</f>
        <v>水</v>
      </c>
      <c r="G7" s="1063" t="str">
        <f t="shared" si="1"/>
        <v>木</v>
      </c>
      <c r="H7" s="1063" t="str">
        <f t="shared" si="1"/>
        <v>金</v>
      </c>
      <c r="I7" s="1063" t="str">
        <f t="shared" si="1"/>
        <v>土</v>
      </c>
      <c r="J7" s="1061" t="str">
        <f t="shared" si="1"/>
        <v>日</v>
      </c>
      <c r="K7" s="16" t="str">
        <f t="shared" si="1"/>
        <v>月</v>
      </c>
      <c r="L7" s="58" t="str">
        <f t="shared" si="1"/>
        <v>火</v>
      </c>
      <c r="M7" s="16" t="str">
        <f t="shared" si="1"/>
        <v>水</v>
      </c>
      <c r="N7" s="16" t="str">
        <f t="shared" si="1"/>
        <v>木</v>
      </c>
      <c r="O7" s="1063" t="str">
        <f t="shared" si="1"/>
        <v>金</v>
      </c>
      <c r="P7" s="16" t="str">
        <f t="shared" si="1"/>
        <v>土</v>
      </c>
      <c r="Q7" s="1062" t="str">
        <f t="shared" si="1"/>
        <v>日</v>
      </c>
      <c r="R7" s="1061" t="str">
        <f t="shared" si="1"/>
        <v>月</v>
      </c>
      <c r="S7" s="58" t="str">
        <f t="shared" si="1"/>
        <v>火</v>
      </c>
      <c r="T7" s="58" t="str">
        <f t="shared" si="1"/>
        <v>水</v>
      </c>
      <c r="U7" s="16" t="str">
        <f t="shared" si="1"/>
        <v>木</v>
      </c>
      <c r="V7" s="1063" t="str">
        <f t="shared" si="1"/>
        <v>金</v>
      </c>
      <c r="W7" s="16" t="str">
        <f t="shared" si="1"/>
        <v>土</v>
      </c>
      <c r="X7" s="1061" t="str">
        <f t="shared" si="1"/>
        <v>日</v>
      </c>
      <c r="Y7" s="16" t="str">
        <f t="shared" si="1"/>
        <v>月</v>
      </c>
      <c r="Z7" s="16" t="str">
        <f t="shared" si="1"/>
        <v>火</v>
      </c>
      <c r="AA7" s="16" t="str">
        <f t="shared" si="1"/>
        <v>水</v>
      </c>
      <c r="AB7" s="16" t="str">
        <f t="shared" si="1"/>
        <v>木</v>
      </c>
      <c r="AC7" s="1063" t="str">
        <f t="shared" si="1"/>
        <v>金</v>
      </c>
      <c r="AD7" s="16" t="str">
        <f t="shared" si="1"/>
        <v>土</v>
      </c>
      <c r="AE7" s="1061" t="str">
        <f t="shared" si="1"/>
        <v>日</v>
      </c>
      <c r="AF7" s="16" t="str">
        <f t="shared" si="1"/>
        <v>月</v>
      </c>
      <c r="AG7" s="1114" t="s">
        <v>253</v>
      </c>
      <c r="AH7" s="1114" t="s">
        <v>254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36" t="s">
        <v>21</v>
      </c>
      <c r="E8" s="22" t="s">
        <v>42</v>
      </c>
      <c r="F8" s="1141" t="s">
        <v>36</v>
      </c>
      <c r="G8" s="1142" t="s">
        <v>21</v>
      </c>
      <c r="H8" s="26" t="s">
        <v>42</v>
      </c>
      <c r="I8" s="26" t="s">
        <v>36</v>
      </c>
      <c r="J8" s="26" t="s">
        <v>42</v>
      </c>
      <c r="K8" s="1148" t="s">
        <v>40</v>
      </c>
      <c r="L8" s="60" t="s">
        <v>36</v>
      </c>
      <c r="M8" s="1150" t="s">
        <v>36</v>
      </c>
      <c r="N8" s="1149" t="s">
        <v>40</v>
      </c>
      <c r="O8" s="26" t="s">
        <v>21</v>
      </c>
      <c r="P8" s="22" t="s">
        <v>36</v>
      </c>
      <c r="Q8" s="68" t="s">
        <v>24</v>
      </c>
      <c r="R8" s="69" t="s">
        <v>34</v>
      </c>
      <c r="S8" s="70" t="s">
        <v>21</v>
      </c>
      <c r="T8" s="71" t="s">
        <v>36</v>
      </c>
      <c r="U8" s="61" t="s">
        <v>42</v>
      </c>
      <c r="V8" s="1115" t="s">
        <v>21</v>
      </c>
      <c r="W8" s="26" t="s">
        <v>42</v>
      </c>
      <c r="X8" s="26" t="s">
        <v>37</v>
      </c>
      <c r="Y8" s="1137" t="s">
        <v>21</v>
      </c>
      <c r="Z8" s="26" t="s">
        <v>42</v>
      </c>
      <c r="AA8" s="26" t="s">
        <v>28</v>
      </c>
      <c r="AB8" s="26" t="s">
        <v>34</v>
      </c>
      <c r="AC8" s="29" t="s">
        <v>21</v>
      </c>
      <c r="AD8" s="26" t="s">
        <v>121</v>
      </c>
      <c r="AE8" s="26" t="s">
        <v>28</v>
      </c>
      <c r="AF8" s="26" t="s">
        <v>34</v>
      </c>
      <c r="AG8" s="26" t="s">
        <v>21</v>
      </c>
      <c r="AH8" s="26" t="s">
        <v>41</v>
      </c>
      <c r="AI8" s="99">
        <f>SUM(AO8)</f>
        <v>8</v>
      </c>
      <c r="AJ8" s="100">
        <f>COUNTIF(D8:AH8,"有")</f>
        <v>0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1</v>
      </c>
      <c r="AO8" s="55">
        <f t="shared" ref="AO8:AO9" si="3">COUNTIF(D8:AH8,"ヤ")</f>
        <v>8</v>
      </c>
      <c r="AP8" s="55">
        <f t="shared" ref="AP8:AP9" si="4">COUNTIF(D8:AH8,"2－")</f>
        <v>1</v>
      </c>
      <c r="AQ8" s="55">
        <f t="shared" ref="AQ8:AQ9" si="5">COUNTIF(D8:AH8,"3－")</f>
        <v>2</v>
      </c>
      <c r="AR8">
        <f t="shared" ref="AR8:AR9" si="6">COUNTIF(E8:AI8,"有")</f>
        <v>0</v>
      </c>
      <c r="AS8" s="55">
        <f t="shared" ref="AS8:AS9" si="7">COUNTIF(D8:AL8,"2早")</f>
        <v>2</v>
      </c>
      <c r="AT8" s="55">
        <f t="shared" ref="AT8:AT9" si="8">COUNTIF(B8:AL8,"2オ")</f>
        <v>6</v>
      </c>
      <c r="AU8" s="55">
        <f t="shared" ref="AU8:AU9" si="9">COUNTIF(D8:AM8,"3早")</f>
        <v>1</v>
      </c>
      <c r="AV8" s="55">
        <f t="shared" ref="AV8:AV9" si="10">COUNTIF(D8:AN8,"3オ")</f>
        <v>6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26" t="s">
        <v>36</v>
      </c>
      <c r="E9" s="1137" t="s">
        <v>41</v>
      </c>
      <c r="F9" s="26" t="s">
        <v>21</v>
      </c>
      <c r="G9" s="26" t="s">
        <v>40</v>
      </c>
      <c r="H9" s="26" t="s">
        <v>41</v>
      </c>
      <c r="I9" s="1115" t="s">
        <v>21</v>
      </c>
      <c r="J9" s="29" t="s">
        <v>21</v>
      </c>
      <c r="K9" s="26" t="s">
        <v>36</v>
      </c>
      <c r="L9" s="26" t="s">
        <v>40</v>
      </c>
      <c r="M9" s="1115" t="s">
        <v>21</v>
      </c>
      <c r="N9" s="26" t="s">
        <v>36</v>
      </c>
      <c r="O9" s="1149" t="s">
        <v>42</v>
      </c>
      <c r="P9" s="26" t="s">
        <v>21</v>
      </c>
      <c r="Q9" s="76" t="s">
        <v>37</v>
      </c>
      <c r="R9" s="1143" t="s">
        <v>41</v>
      </c>
      <c r="S9" s="76" t="s">
        <v>42</v>
      </c>
      <c r="T9" s="1115" t="s">
        <v>21</v>
      </c>
      <c r="U9" s="26" t="s">
        <v>37</v>
      </c>
      <c r="V9" s="26" t="s">
        <v>36</v>
      </c>
      <c r="W9" s="26" t="s">
        <v>21</v>
      </c>
      <c r="X9" s="26" t="s">
        <v>21</v>
      </c>
      <c r="Y9" s="26" t="s">
        <v>37</v>
      </c>
      <c r="Z9" s="26" t="s">
        <v>41</v>
      </c>
      <c r="AA9" s="26" t="s">
        <v>42</v>
      </c>
      <c r="AB9" s="26" t="s">
        <v>37</v>
      </c>
      <c r="AC9" s="1137" t="s">
        <v>37</v>
      </c>
      <c r="AD9" s="26" t="s">
        <v>21</v>
      </c>
      <c r="AE9" s="26" t="s">
        <v>37</v>
      </c>
      <c r="AF9" s="26" t="s">
        <v>36</v>
      </c>
      <c r="AG9" s="26" t="s">
        <v>37</v>
      </c>
      <c r="AH9" s="26" t="s">
        <v>42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7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2</v>
      </c>
      <c r="AT9" s="55">
        <f t="shared" si="8"/>
        <v>4</v>
      </c>
      <c r="AU9" s="55">
        <f t="shared" si="9"/>
        <v>4</v>
      </c>
      <c r="AV9" s="55">
        <f t="shared" si="10"/>
        <v>5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26"/>
      <c r="E10" s="26"/>
      <c r="F10" s="26"/>
      <c r="G10" s="26"/>
      <c r="H10" s="26"/>
      <c r="I10" s="26"/>
      <c r="J10" s="26"/>
      <c r="K10" s="26"/>
      <c r="L10" s="26" t="s">
        <v>24</v>
      </c>
      <c r="M10" s="26" t="s">
        <v>34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 t="s">
        <v>24</v>
      </c>
      <c r="AG10" s="26" t="s">
        <v>34</v>
      </c>
      <c r="AH10" s="26"/>
      <c r="AI10" s="99">
        <f>SUM(AO10)</f>
        <v>0</v>
      </c>
      <c r="AJ10" s="100">
        <f>COUNTIF(D10:AH10,"有")</f>
        <v>0</v>
      </c>
      <c r="AK10" s="101">
        <f>SUM(AP10:AQ10)</f>
        <v>2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2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26"/>
      <c r="E11" s="29"/>
      <c r="F11" s="26"/>
      <c r="G11" s="26"/>
      <c r="H11" s="26"/>
      <c r="I11" s="26"/>
      <c r="J11" s="29"/>
      <c r="K11" s="26"/>
      <c r="L11" s="26"/>
      <c r="M11" s="26"/>
      <c r="N11" s="26"/>
      <c r="O11" s="1060"/>
      <c r="P11" s="26"/>
      <c r="Q11" s="76"/>
      <c r="R11" s="77"/>
      <c r="S11" s="76"/>
      <c r="T11" s="26"/>
      <c r="U11" s="26"/>
      <c r="V11" s="26"/>
      <c r="W11" s="26"/>
      <c r="X11" s="26"/>
      <c r="Y11" s="26"/>
      <c r="Z11" s="26"/>
      <c r="AA11" s="26"/>
      <c r="AB11" s="26"/>
      <c r="AC11" s="29"/>
      <c r="AD11" s="26"/>
      <c r="AE11" s="26"/>
      <c r="AF11" s="26"/>
      <c r="AG11" s="26"/>
      <c r="AH11" s="26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35" t="s">
        <v>34</v>
      </c>
      <c r="E13" s="1137" t="s">
        <v>24</v>
      </c>
      <c r="F13" s="1137" t="s">
        <v>34</v>
      </c>
      <c r="G13" s="26" t="s">
        <v>21</v>
      </c>
      <c r="H13" s="26" t="s">
        <v>40</v>
      </c>
      <c r="I13" s="1137" t="s">
        <v>24</v>
      </c>
      <c r="J13" s="1115" t="s">
        <v>34</v>
      </c>
      <c r="K13" s="26" t="s">
        <v>21</v>
      </c>
      <c r="L13" s="26" t="s">
        <v>41</v>
      </c>
      <c r="M13" s="1149" t="s">
        <v>42</v>
      </c>
      <c r="N13" s="26" t="s">
        <v>21</v>
      </c>
      <c r="O13" s="26" t="s">
        <v>24</v>
      </c>
      <c r="P13" s="1137" t="s">
        <v>34</v>
      </c>
      <c r="Q13" s="1115" t="s">
        <v>21</v>
      </c>
      <c r="R13" s="1137" t="s">
        <v>42</v>
      </c>
      <c r="S13" s="26" t="s">
        <v>21</v>
      </c>
      <c r="T13" s="26" t="s">
        <v>40</v>
      </c>
      <c r="U13" s="1137" t="s">
        <v>24</v>
      </c>
      <c r="V13" s="1137" t="s">
        <v>34</v>
      </c>
      <c r="W13" s="1115" t="s">
        <v>21</v>
      </c>
      <c r="X13" s="26" t="s">
        <v>41</v>
      </c>
      <c r="Y13" s="1115" t="s">
        <v>42</v>
      </c>
      <c r="Z13" s="26" t="s">
        <v>24</v>
      </c>
      <c r="AA13" s="26" t="s">
        <v>34</v>
      </c>
      <c r="AB13" s="1115" t="s">
        <v>21</v>
      </c>
      <c r="AC13" s="1115" t="s">
        <v>21</v>
      </c>
      <c r="AD13" s="26" t="s">
        <v>42</v>
      </c>
      <c r="AE13" s="26" t="s">
        <v>36</v>
      </c>
      <c r="AF13" s="26" t="s">
        <v>42</v>
      </c>
      <c r="AG13" s="26" t="s">
        <v>21</v>
      </c>
      <c r="AH13" s="26" t="s">
        <v>40</v>
      </c>
      <c r="AI13" s="99">
        <f>SUM(AO13)</f>
        <v>9</v>
      </c>
      <c r="AJ13" s="100">
        <f t="shared" ref="AJ13:AJ22" si="12">COUNTIF(D13:AH13,"有")</f>
        <v>0</v>
      </c>
      <c r="AK13" s="101">
        <f t="shared" ref="AK13:AK22" si="13">SUM(AP13:AQ13)</f>
        <v>5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5</v>
      </c>
      <c r="AQ13" s="55">
        <f t="shared" ref="AQ13:AQ22" si="17">COUNTIF(D13:AH13,"3－")</f>
        <v>0</v>
      </c>
      <c r="AR13">
        <f t="shared" ref="AR13:AR22" si="18">COUNTIF(E13:AI13,"有")</f>
        <v>0</v>
      </c>
      <c r="AS13" s="55">
        <f>COUNTIF(H13:AL13,"2早")</f>
        <v>3</v>
      </c>
      <c r="AT13" s="55">
        <f t="shared" ref="AT13:AT22" si="19">COUNTIF(B13:AL13,"2オ")</f>
        <v>5</v>
      </c>
      <c r="AU13" s="55">
        <f t="shared" ref="AU13:AU22" si="20">COUNTIF(D13:AM13,"3早")</f>
        <v>2</v>
      </c>
      <c r="AV13" s="55">
        <f t="shared" ref="AV13:AV22" si="21">COUNTIF(D13:AN13,"3オ")</f>
        <v>1</v>
      </c>
      <c r="AW13" s="55">
        <f t="shared" ref="AW13:AW22" si="22">COUNTIF(F13:AP13,"10:00")</f>
        <v>0</v>
      </c>
    </row>
    <row r="14" spans="1:49" s="1129" customFormat="1" ht="16" customHeight="1">
      <c r="A14" s="1116" t="s">
        <v>46</v>
      </c>
      <c r="B14" s="1117" t="s">
        <v>32</v>
      </c>
      <c r="C14" s="1118" t="s">
        <v>49</v>
      </c>
      <c r="D14" s="1119" t="s">
        <v>41</v>
      </c>
      <c r="E14" s="1120" t="s">
        <v>21</v>
      </c>
      <c r="F14" s="1119" t="s">
        <v>41</v>
      </c>
      <c r="G14" s="1119" t="s">
        <v>42</v>
      </c>
      <c r="H14" s="1119" t="s">
        <v>28</v>
      </c>
      <c r="I14" s="1119" t="s">
        <v>34</v>
      </c>
      <c r="J14" s="1138" t="s">
        <v>28</v>
      </c>
      <c r="K14" s="1119" t="s">
        <v>34</v>
      </c>
      <c r="L14" s="1146" t="s">
        <v>28</v>
      </c>
      <c r="M14" s="1147" t="s">
        <v>34</v>
      </c>
      <c r="N14" s="1146" t="s">
        <v>21</v>
      </c>
      <c r="O14" s="1122" t="s">
        <v>41</v>
      </c>
      <c r="P14" s="1119" t="s">
        <v>28</v>
      </c>
      <c r="Q14" s="1119" t="s">
        <v>34</v>
      </c>
      <c r="R14" s="1119" t="s">
        <v>21</v>
      </c>
      <c r="S14" s="1147" t="s">
        <v>21</v>
      </c>
      <c r="T14" s="1119" t="s">
        <v>28</v>
      </c>
      <c r="U14" s="1119" t="s">
        <v>34</v>
      </c>
      <c r="V14" s="1119" t="s">
        <v>21</v>
      </c>
      <c r="W14" s="1119" t="s">
        <v>28</v>
      </c>
      <c r="X14" s="1119" t="s">
        <v>34</v>
      </c>
      <c r="Y14" s="1119" t="s">
        <v>21</v>
      </c>
      <c r="Z14" s="1119" t="s">
        <v>40</v>
      </c>
      <c r="AA14" s="1119" t="s">
        <v>36</v>
      </c>
      <c r="AB14" s="1138" t="s">
        <v>41</v>
      </c>
      <c r="AC14" s="1119" t="s">
        <v>28</v>
      </c>
      <c r="AD14" s="1119" t="s">
        <v>34</v>
      </c>
      <c r="AE14" s="1120" t="s">
        <v>21</v>
      </c>
      <c r="AF14" s="1120" t="s">
        <v>21</v>
      </c>
      <c r="AG14" s="1119" t="s">
        <v>42</v>
      </c>
      <c r="AH14" s="1119" t="s">
        <v>21</v>
      </c>
      <c r="AI14" s="1123">
        <f t="shared" ref="AI14:AI22" si="23">SUM(AO14)</f>
        <v>9</v>
      </c>
      <c r="AJ14" s="1124">
        <f t="shared" si="12"/>
        <v>0</v>
      </c>
      <c r="AK14" s="1125">
        <f t="shared" si="13"/>
        <v>7</v>
      </c>
      <c r="AL14" s="1126" t="s">
        <v>48</v>
      </c>
      <c r="AM14" s="1127"/>
      <c r="AN14" s="1128">
        <f t="shared" si="14"/>
        <v>0</v>
      </c>
      <c r="AO14" s="1128">
        <f t="shared" si="15"/>
        <v>9</v>
      </c>
      <c r="AP14" s="1128">
        <f t="shared" si="16"/>
        <v>0</v>
      </c>
      <c r="AQ14" s="1128">
        <f t="shared" si="17"/>
        <v>7</v>
      </c>
      <c r="AR14" s="1129">
        <f t="shared" si="18"/>
        <v>0</v>
      </c>
      <c r="AS14" s="1128">
        <f t="shared" ref="AS14:AS22" si="24">COUNTIF(D14:AL14,"2早")</f>
        <v>1</v>
      </c>
      <c r="AT14" s="1128">
        <f t="shared" si="19"/>
        <v>2</v>
      </c>
      <c r="AU14" s="1128">
        <f t="shared" si="20"/>
        <v>4</v>
      </c>
      <c r="AV14" s="1128">
        <f t="shared" si="21"/>
        <v>1</v>
      </c>
      <c r="AW14" s="1128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26" t="s">
        <v>24</v>
      </c>
      <c r="E15" s="26" t="s">
        <v>34</v>
      </c>
      <c r="F15" s="26" t="s">
        <v>21</v>
      </c>
      <c r="G15" s="1137" t="s">
        <v>28</v>
      </c>
      <c r="H15" s="26" t="s">
        <v>34</v>
      </c>
      <c r="I15" s="26" t="s">
        <v>21</v>
      </c>
      <c r="J15" s="26" t="s">
        <v>40</v>
      </c>
      <c r="K15" s="26" t="s">
        <v>35</v>
      </c>
      <c r="L15" s="1137" t="s">
        <v>21</v>
      </c>
      <c r="M15" s="1137" t="s">
        <v>24</v>
      </c>
      <c r="N15" s="26" t="s">
        <v>34</v>
      </c>
      <c r="O15" s="26" t="s">
        <v>21</v>
      </c>
      <c r="P15" s="1137" t="s">
        <v>42</v>
      </c>
      <c r="Q15" s="26" t="s">
        <v>41</v>
      </c>
      <c r="R15" s="26" t="s">
        <v>28</v>
      </c>
      <c r="S15" s="26" t="s">
        <v>34</v>
      </c>
      <c r="T15" s="26" t="s">
        <v>21</v>
      </c>
      <c r="U15" s="29" t="s">
        <v>41</v>
      </c>
      <c r="V15" s="1115" t="s">
        <v>42</v>
      </c>
      <c r="W15" s="1115" t="s">
        <v>41</v>
      </c>
      <c r="X15" s="26" t="s">
        <v>21</v>
      </c>
      <c r="Y15" s="26" t="s">
        <v>28</v>
      </c>
      <c r="Z15" s="26" t="s">
        <v>34</v>
      </c>
      <c r="AA15" s="26" t="s">
        <v>21</v>
      </c>
      <c r="AB15" s="26" t="s">
        <v>42</v>
      </c>
      <c r="AC15" s="26" t="s">
        <v>40</v>
      </c>
      <c r="AD15" s="26" t="s">
        <v>24</v>
      </c>
      <c r="AE15" s="26" t="s">
        <v>34</v>
      </c>
      <c r="AF15" s="26" t="s">
        <v>21</v>
      </c>
      <c r="AG15" s="26" t="s">
        <v>21</v>
      </c>
      <c r="AH15" s="26" t="s">
        <v>24</v>
      </c>
      <c r="AI15" s="99">
        <f t="shared" si="23"/>
        <v>9</v>
      </c>
      <c r="AJ15" s="100">
        <f t="shared" si="12"/>
        <v>1</v>
      </c>
      <c r="AK15" s="101">
        <f t="shared" si="13"/>
        <v>7</v>
      </c>
      <c r="AL15" s="104" t="s">
        <v>48</v>
      </c>
      <c r="AM15" s="103"/>
      <c r="AN15" s="55">
        <f t="shared" si="14"/>
        <v>0</v>
      </c>
      <c r="AO15" s="55">
        <f t="shared" si="15"/>
        <v>9</v>
      </c>
      <c r="AP15" s="55">
        <f t="shared" si="16"/>
        <v>4</v>
      </c>
      <c r="AQ15" s="55">
        <f t="shared" si="17"/>
        <v>3</v>
      </c>
      <c r="AR15">
        <f t="shared" si="18"/>
        <v>1</v>
      </c>
      <c r="AS15" s="55">
        <f t="shared" si="24"/>
        <v>2</v>
      </c>
      <c r="AT15" s="55">
        <f t="shared" si="19"/>
        <v>3</v>
      </c>
      <c r="AU15" s="55">
        <f t="shared" si="20"/>
        <v>3</v>
      </c>
      <c r="AV15" s="55">
        <f t="shared" si="21"/>
        <v>0</v>
      </c>
      <c r="AW15" s="55">
        <f t="shared" si="22"/>
        <v>0</v>
      </c>
    </row>
    <row r="16" spans="1:49" s="1129" customFormat="1" ht="16" customHeight="1">
      <c r="A16" s="1130" t="s">
        <v>46</v>
      </c>
      <c r="B16" s="1131" t="s">
        <v>32</v>
      </c>
      <c r="C16" s="1118" t="s">
        <v>52</v>
      </c>
      <c r="D16" s="1119" t="s">
        <v>40</v>
      </c>
      <c r="E16" s="1120" t="s">
        <v>21</v>
      </c>
      <c r="F16" s="1138" t="s">
        <v>42</v>
      </c>
      <c r="G16" s="1138" t="s">
        <v>36</v>
      </c>
      <c r="H16" s="1120" t="s">
        <v>21</v>
      </c>
      <c r="I16" s="1119" t="s">
        <v>41</v>
      </c>
      <c r="J16" s="1119" t="s">
        <v>36</v>
      </c>
      <c r="K16" s="1122" t="s">
        <v>42</v>
      </c>
      <c r="L16" s="1119" t="s">
        <v>21</v>
      </c>
      <c r="M16" s="1138" t="s">
        <v>28</v>
      </c>
      <c r="N16" s="1119" t="s">
        <v>34</v>
      </c>
      <c r="O16" s="1119" t="s">
        <v>21</v>
      </c>
      <c r="P16" s="1121" t="s">
        <v>41</v>
      </c>
      <c r="Q16" s="1119" t="s">
        <v>42</v>
      </c>
      <c r="R16" s="1119" t="s">
        <v>21</v>
      </c>
      <c r="S16" s="1146" t="s">
        <v>41</v>
      </c>
      <c r="T16" s="1119" t="s">
        <v>41</v>
      </c>
      <c r="U16" s="1119" t="s">
        <v>40</v>
      </c>
      <c r="V16" s="1119" t="s">
        <v>21</v>
      </c>
      <c r="W16" s="1119" t="s">
        <v>36</v>
      </c>
      <c r="X16" s="1119" t="s">
        <v>24</v>
      </c>
      <c r="Y16" s="1119" t="s">
        <v>34</v>
      </c>
      <c r="Z16" s="1120" t="s">
        <v>21</v>
      </c>
      <c r="AA16" s="1119" t="s">
        <v>40</v>
      </c>
      <c r="AB16" s="1119" t="s">
        <v>21</v>
      </c>
      <c r="AC16" s="1119" t="s">
        <v>42</v>
      </c>
      <c r="AD16" s="1119" t="s">
        <v>36</v>
      </c>
      <c r="AE16" s="1138" t="s">
        <v>41</v>
      </c>
      <c r="AF16" s="1119" t="s">
        <v>28</v>
      </c>
      <c r="AG16" s="1119" t="s">
        <v>34</v>
      </c>
      <c r="AH16" s="1119" t="s">
        <v>21</v>
      </c>
      <c r="AI16" s="1123">
        <f t="shared" si="23"/>
        <v>9</v>
      </c>
      <c r="AJ16" s="1124">
        <f t="shared" si="12"/>
        <v>0</v>
      </c>
      <c r="AK16" s="1125">
        <f t="shared" si="13"/>
        <v>3</v>
      </c>
      <c r="AL16" s="1126" t="s">
        <v>51</v>
      </c>
      <c r="AM16" s="1127"/>
      <c r="AN16" s="1128">
        <f t="shared" si="14"/>
        <v>0</v>
      </c>
      <c r="AO16" s="1128">
        <f t="shared" si="15"/>
        <v>9</v>
      </c>
      <c r="AP16" s="1128">
        <f t="shared" si="16"/>
        <v>1</v>
      </c>
      <c r="AQ16" s="1128">
        <f t="shared" si="17"/>
        <v>2</v>
      </c>
      <c r="AR16" s="1129">
        <f t="shared" si="18"/>
        <v>0</v>
      </c>
      <c r="AS16" s="1128">
        <f t="shared" si="24"/>
        <v>3</v>
      </c>
      <c r="AT16" s="1128">
        <f t="shared" si="19"/>
        <v>4</v>
      </c>
      <c r="AU16" s="1128">
        <f t="shared" si="20"/>
        <v>5</v>
      </c>
      <c r="AV16" s="1128">
        <f t="shared" si="21"/>
        <v>4</v>
      </c>
      <c r="AW16" s="1128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1135" t="s">
        <v>21</v>
      </c>
      <c r="E17" s="26" t="s">
        <v>40</v>
      </c>
      <c r="F17" s="1145" t="s">
        <v>28</v>
      </c>
      <c r="G17" s="1145" t="s">
        <v>34</v>
      </c>
      <c r="H17" s="1115" t="s">
        <v>21</v>
      </c>
      <c r="I17" s="26" t="s">
        <v>42</v>
      </c>
      <c r="J17" s="211" t="s">
        <v>24</v>
      </c>
      <c r="K17" s="26" t="s">
        <v>34</v>
      </c>
      <c r="L17" s="26" t="s">
        <v>21</v>
      </c>
      <c r="M17" s="1149" t="s">
        <v>41</v>
      </c>
      <c r="N17" s="26" t="s">
        <v>28</v>
      </c>
      <c r="O17" s="26" t="s">
        <v>34</v>
      </c>
      <c r="P17" s="1115" t="s">
        <v>21</v>
      </c>
      <c r="Q17" s="1115" t="s">
        <v>21</v>
      </c>
      <c r="R17" s="1115" t="s">
        <v>21</v>
      </c>
      <c r="S17" s="26" t="s">
        <v>36</v>
      </c>
      <c r="T17" s="1115" t="s">
        <v>35</v>
      </c>
      <c r="U17" s="1137" t="s">
        <v>28</v>
      </c>
      <c r="V17" s="1137" t="s">
        <v>34</v>
      </c>
      <c r="W17" s="1137" t="s">
        <v>21</v>
      </c>
      <c r="X17" s="26" t="s">
        <v>42</v>
      </c>
      <c r="Y17" s="26" t="s">
        <v>41</v>
      </c>
      <c r="Z17" s="26" t="s">
        <v>28</v>
      </c>
      <c r="AA17" s="26" t="s">
        <v>34</v>
      </c>
      <c r="AB17" s="26" t="s">
        <v>24</v>
      </c>
      <c r="AC17" s="26" t="s">
        <v>34</v>
      </c>
      <c r="AD17" s="1115" t="s">
        <v>21</v>
      </c>
      <c r="AE17" s="26" t="s">
        <v>24</v>
      </c>
      <c r="AF17" s="26" t="s">
        <v>34</v>
      </c>
      <c r="AG17" s="26" t="s">
        <v>21</v>
      </c>
      <c r="AH17" s="26" t="s">
        <v>36</v>
      </c>
      <c r="AI17" s="99">
        <f t="shared" si="23"/>
        <v>9</v>
      </c>
      <c r="AJ17" s="100">
        <f t="shared" si="12"/>
        <v>1</v>
      </c>
      <c r="AK17" s="101">
        <f t="shared" si="13"/>
        <v>7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3</v>
      </c>
      <c r="AQ17" s="55">
        <f t="shared" si="17"/>
        <v>4</v>
      </c>
      <c r="AR17">
        <f t="shared" si="18"/>
        <v>1</v>
      </c>
      <c r="AS17" s="55">
        <f t="shared" si="24"/>
        <v>1</v>
      </c>
      <c r="AT17" s="55">
        <f t="shared" si="19"/>
        <v>2</v>
      </c>
      <c r="AU17" s="55">
        <f t="shared" si="20"/>
        <v>2</v>
      </c>
      <c r="AV17" s="55">
        <f t="shared" si="21"/>
        <v>2</v>
      </c>
      <c r="AW17" s="55">
        <f t="shared" si="22"/>
        <v>0</v>
      </c>
    </row>
    <row r="18" spans="1:49" s="1129" customFormat="1" ht="16" customHeight="1">
      <c r="A18" s="1116" t="s">
        <v>46</v>
      </c>
      <c r="B18" s="1131" t="s">
        <v>32</v>
      </c>
      <c r="C18" s="1118" t="s">
        <v>54</v>
      </c>
      <c r="D18" s="1119" t="s">
        <v>28</v>
      </c>
      <c r="E18" s="1138" t="s">
        <v>34</v>
      </c>
      <c r="F18" s="1120" t="s">
        <v>21</v>
      </c>
      <c r="G18" s="1119" t="s">
        <v>41</v>
      </c>
      <c r="H18" s="1119" t="s">
        <v>36</v>
      </c>
      <c r="I18" s="1119" t="s">
        <v>28</v>
      </c>
      <c r="J18" s="1119" t="s">
        <v>34</v>
      </c>
      <c r="K18" s="1119" t="s">
        <v>21</v>
      </c>
      <c r="L18" s="1119" t="s">
        <v>42</v>
      </c>
      <c r="M18" s="1120" t="s">
        <v>21</v>
      </c>
      <c r="N18" s="1119" t="s">
        <v>41</v>
      </c>
      <c r="O18" s="1119" t="s">
        <v>28</v>
      </c>
      <c r="P18" s="1119" t="s">
        <v>34</v>
      </c>
      <c r="Q18" s="1119" t="s">
        <v>21</v>
      </c>
      <c r="R18" s="1119" t="s">
        <v>36</v>
      </c>
      <c r="S18" s="1119" t="s">
        <v>40</v>
      </c>
      <c r="T18" s="1119" t="s">
        <v>24</v>
      </c>
      <c r="U18" s="1119" t="s">
        <v>34</v>
      </c>
      <c r="V18" s="1119" t="s">
        <v>21</v>
      </c>
      <c r="W18" s="1119" t="s">
        <v>21</v>
      </c>
      <c r="X18" s="1119" t="s">
        <v>36</v>
      </c>
      <c r="Y18" s="1120" t="s">
        <v>40</v>
      </c>
      <c r="Z18" s="1137" t="s">
        <v>21</v>
      </c>
      <c r="AA18" s="1137" t="s">
        <v>41</v>
      </c>
      <c r="AB18" s="1119" t="s">
        <v>28</v>
      </c>
      <c r="AC18" s="1119" t="s">
        <v>34</v>
      </c>
      <c r="AD18" s="1119" t="s">
        <v>21</v>
      </c>
      <c r="AE18" s="1119" t="s">
        <v>40</v>
      </c>
      <c r="AF18" s="1119" t="s">
        <v>21</v>
      </c>
      <c r="AG18" s="1119" t="s">
        <v>24</v>
      </c>
      <c r="AH18" s="1119" t="s">
        <v>34</v>
      </c>
      <c r="AI18" s="1123">
        <f t="shared" si="23"/>
        <v>9</v>
      </c>
      <c r="AJ18" s="1124">
        <f t="shared" si="12"/>
        <v>0</v>
      </c>
      <c r="AK18" s="1125">
        <f t="shared" si="13"/>
        <v>6</v>
      </c>
      <c r="AL18" s="1126" t="s">
        <v>48</v>
      </c>
      <c r="AM18" s="1127"/>
      <c r="AN18" s="1128">
        <f t="shared" si="14"/>
        <v>0</v>
      </c>
      <c r="AO18" s="1128">
        <f t="shared" si="15"/>
        <v>9</v>
      </c>
      <c r="AP18" s="1128">
        <f t="shared" si="16"/>
        <v>2</v>
      </c>
      <c r="AQ18" s="1128">
        <f t="shared" si="17"/>
        <v>4</v>
      </c>
      <c r="AR18" s="1129">
        <f t="shared" si="18"/>
        <v>0</v>
      </c>
      <c r="AS18" s="1128">
        <f t="shared" si="24"/>
        <v>3</v>
      </c>
      <c r="AT18" s="1128">
        <f t="shared" si="19"/>
        <v>1</v>
      </c>
      <c r="AU18" s="1128">
        <f t="shared" si="20"/>
        <v>3</v>
      </c>
      <c r="AV18" s="1128">
        <f t="shared" si="21"/>
        <v>3</v>
      </c>
      <c r="AW18" s="1128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30" t="s">
        <v>34</v>
      </c>
      <c r="E19" s="30" t="s">
        <v>21</v>
      </c>
      <c r="F19" s="26" t="s">
        <v>40</v>
      </c>
      <c r="G19" s="1137" t="s">
        <v>24</v>
      </c>
      <c r="H19" s="1137" t="s">
        <v>34</v>
      </c>
      <c r="I19" s="1115" t="s">
        <v>21</v>
      </c>
      <c r="J19" s="1115" t="s">
        <v>21</v>
      </c>
      <c r="K19" s="26" t="s">
        <v>24</v>
      </c>
      <c r="L19" s="26" t="s">
        <v>34</v>
      </c>
      <c r="M19" s="26" t="s">
        <v>21</v>
      </c>
      <c r="N19" s="1137" t="s">
        <v>42</v>
      </c>
      <c r="O19" s="1137" t="s">
        <v>40</v>
      </c>
      <c r="P19" s="26" t="s">
        <v>24</v>
      </c>
      <c r="Q19" s="26" t="s">
        <v>34</v>
      </c>
      <c r="R19" s="26" t="s">
        <v>21</v>
      </c>
      <c r="S19" s="26" t="s">
        <v>28</v>
      </c>
      <c r="T19" s="26" t="s">
        <v>34</v>
      </c>
      <c r="U19" s="26" t="s">
        <v>21</v>
      </c>
      <c r="V19" s="26" t="s">
        <v>24</v>
      </c>
      <c r="W19" s="26" t="s">
        <v>34</v>
      </c>
      <c r="X19" s="26" t="s">
        <v>28</v>
      </c>
      <c r="Y19" s="26" t="s">
        <v>34</v>
      </c>
      <c r="Z19" s="1115" t="s">
        <v>21</v>
      </c>
      <c r="AA19" s="1115" t="s">
        <v>35</v>
      </c>
      <c r="AB19" s="29" t="s">
        <v>35</v>
      </c>
      <c r="AC19" s="1137" t="s">
        <v>24</v>
      </c>
      <c r="AD19" s="1137" t="s">
        <v>34</v>
      </c>
      <c r="AE19" s="1115" t="s">
        <v>21</v>
      </c>
      <c r="AF19" s="26" t="s">
        <v>40</v>
      </c>
      <c r="AG19" s="26" t="s">
        <v>36</v>
      </c>
      <c r="AH19" s="26" t="s">
        <v>21</v>
      </c>
      <c r="AI19" s="99">
        <f t="shared" si="23"/>
        <v>9</v>
      </c>
      <c r="AJ19" s="100">
        <f t="shared" si="12"/>
        <v>2</v>
      </c>
      <c r="AK19" s="101">
        <f t="shared" si="13"/>
        <v>7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5</v>
      </c>
      <c r="AQ19" s="55">
        <f t="shared" si="17"/>
        <v>2</v>
      </c>
      <c r="AR19">
        <f t="shared" si="18"/>
        <v>2</v>
      </c>
      <c r="AS19" s="55">
        <f t="shared" si="24"/>
        <v>3</v>
      </c>
      <c r="AT19" s="55">
        <f t="shared" si="19"/>
        <v>1</v>
      </c>
      <c r="AU19" s="55">
        <f t="shared" si="20"/>
        <v>0</v>
      </c>
      <c r="AV19" s="55">
        <f t="shared" si="21"/>
        <v>1</v>
      </c>
      <c r="AW19" s="55">
        <f t="shared" si="22"/>
        <v>0</v>
      </c>
    </row>
    <row r="20" spans="1:49" s="1129" customFormat="1" ht="16" customHeight="1">
      <c r="A20" s="1132" t="s">
        <v>46</v>
      </c>
      <c r="B20" s="1133" t="s">
        <v>32</v>
      </c>
      <c r="C20" s="1118" t="s">
        <v>196</v>
      </c>
      <c r="D20" s="1138" t="s">
        <v>42</v>
      </c>
      <c r="E20" s="1120" t="s">
        <v>21</v>
      </c>
      <c r="F20" s="1138" t="s">
        <v>24</v>
      </c>
      <c r="G20" s="1138" t="s">
        <v>34</v>
      </c>
      <c r="H20" s="1121" t="s">
        <v>21</v>
      </c>
      <c r="I20" s="1120" t="s">
        <v>40</v>
      </c>
      <c r="J20" s="1120" t="s">
        <v>21</v>
      </c>
      <c r="K20" s="1146" t="s">
        <v>34</v>
      </c>
      <c r="L20" s="1147" t="s">
        <v>34</v>
      </c>
      <c r="M20" s="1147" t="s">
        <v>34</v>
      </c>
      <c r="N20" s="1120" t="s">
        <v>21</v>
      </c>
      <c r="O20" s="1146" t="s">
        <v>35</v>
      </c>
      <c r="P20" s="1120" t="s">
        <v>21</v>
      </c>
      <c r="Q20" s="1119" t="s">
        <v>40</v>
      </c>
      <c r="R20" s="1119" t="s">
        <v>24</v>
      </c>
      <c r="S20" s="1119" t="s">
        <v>34</v>
      </c>
      <c r="T20" s="1119" t="s">
        <v>21</v>
      </c>
      <c r="U20" s="1119" t="s">
        <v>36</v>
      </c>
      <c r="V20" s="1119" t="s">
        <v>40</v>
      </c>
      <c r="W20" s="1119" t="s">
        <v>24</v>
      </c>
      <c r="X20" s="1119" t="s">
        <v>34</v>
      </c>
      <c r="Y20" s="1119" t="s">
        <v>21</v>
      </c>
      <c r="Z20" s="1119" t="s">
        <v>21</v>
      </c>
      <c r="AA20" s="1119" t="s">
        <v>24</v>
      </c>
      <c r="AB20" s="1138" t="s">
        <v>34</v>
      </c>
      <c r="AC20" s="1119" t="s">
        <v>21</v>
      </c>
      <c r="AD20" s="1119" t="s">
        <v>41</v>
      </c>
      <c r="AE20" s="1119" t="s">
        <v>42</v>
      </c>
      <c r="AF20" s="1119" t="s">
        <v>41</v>
      </c>
      <c r="AG20" s="1119" t="s">
        <v>28</v>
      </c>
      <c r="AH20" s="1119" t="s">
        <v>34</v>
      </c>
      <c r="AI20" s="1123">
        <f t="shared" si="23"/>
        <v>9</v>
      </c>
      <c r="AJ20" s="1124">
        <f t="shared" si="12"/>
        <v>1</v>
      </c>
      <c r="AK20" s="1125">
        <f t="shared" si="13"/>
        <v>5</v>
      </c>
      <c r="AL20" s="1126" t="s">
        <v>48</v>
      </c>
      <c r="AN20" s="1128">
        <f t="shared" si="14"/>
        <v>0</v>
      </c>
      <c r="AO20" s="1128">
        <f t="shared" si="15"/>
        <v>9</v>
      </c>
      <c r="AP20" s="1128">
        <f t="shared" si="16"/>
        <v>4</v>
      </c>
      <c r="AQ20" s="1128">
        <f t="shared" si="17"/>
        <v>1</v>
      </c>
      <c r="AR20" s="1129">
        <f t="shared" si="18"/>
        <v>1</v>
      </c>
      <c r="AS20" s="1128">
        <f t="shared" si="24"/>
        <v>3</v>
      </c>
      <c r="AT20" s="1128">
        <f t="shared" si="19"/>
        <v>2</v>
      </c>
      <c r="AU20" s="1128">
        <f t="shared" si="20"/>
        <v>2</v>
      </c>
      <c r="AV20" s="1128">
        <f t="shared" si="21"/>
        <v>1</v>
      </c>
      <c r="AW20" s="1128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30" t="s">
        <v>21</v>
      </c>
      <c r="E21" s="26" t="s">
        <v>28</v>
      </c>
      <c r="F21" s="26" t="s">
        <v>34</v>
      </c>
      <c r="G21" s="26" t="s">
        <v>21</v>
      </c>
      <c r="H21" s="26" t="s">
        <v>24</v>
      </c>
      <c r="I21" s="1115" t="s">
        <v>34</v>
      </c>
      <c r="J21" s="1115" t="s">
        <v>21</v>
      </c>
      <c r="K21" s="26" t="s">
        <v>41</v>
      </c>
      <c r="L21" s="26" t="s">
        <v>21</v>
      </c>
      <c r="M21" s="1149" t="s">
        <v>40</v>
      </c>
      <c r="N21" s="26" t="s">
        <v>24</v>
      </c>
      <c r="O21" s="26" t="s">
        <v>34</v>
      </c>
      <c r="P21" s="26" t="s">
        <v>21</v>
      </c>
      <c r="Q21" s="26" t="s">
        <v>36</v>
      </c>
      <c r="R21" s="26" t="s">
        <v>40</v>
      </c>
      <c r="S21" s="26" t="s">
        <v>24</v>
      </c>
      <c r="T21" s="26" t="s">
        <v>34</v>
      </c>
      <c r="U21" s="26" t="s">
        <v>21</v>
      </c>
      <c r="V21" s="26" t="s">
        <v>28</v>
      </c>
      <c r="W21" s="26" t="s">
        <v>34</v>
      </c>
      <c r="X21" s="26" t="s">
        <v>21</v>
      </c>
      <c r="Y21" s="26" t="s">
        <v>36</v>
      </c>
      <c r="Z21" s="26" t="s">
        <v>36</v>
      </c>
      <c r="AA21" s="26" t="s">
        <v>21</v>
      </c>
      <c r="AB21" s="26" t="s">
        <v>40</v>
      </c>
      <c r="AC21" s="26" t="s">
        <v>41</v>
      </c>
      <c r="AD21" s="26" t="s">
        <v>28</v>
      </c>
      <c r="AE21" s="26" t="s">
        <v>34</v>
      </c>
      <c r="AF21" s="26" t="s">
        <v>21</v>
      </c>
      <c r="AG21" s="26" t="s">
        <v>41</v>
      </c>
      <c r="AH21" s="26" t="s">
        <v>28</v>
      </c>
      <c r="AI21" s="99">
        <f t="shared" si="23"/>
        <v>9</v>
      </c>
      <c r="AJ21" s="100">
        <f t="shared" si="12"/>
        <v>0</v>
      </c>
      <c r="AK21" s="101">
        <f t="shared" si="13"/>
        <v>7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4</v>
      </c>
      <c r="AR21">
        <f t="shared" si="18"/>
        <v>0</v>
      </c>
      <c r="AS21" s="55">
        <f t="shared" si="24"/>
        <v>3</v>
      </c>
      <c r="AT21" s="55">
        <f t="shared" si="19"/>
        <v>0</v>
      </c>
      <c r="AU21" s="55">
        <f t="shared" si="20"/>
        <v>3</v>
      </c>
      <c r="AV21" s="55">
        <f t="shared" si="21"/>
        <v>3</v>
      </c>
      <c r="AW21" s="55">
        <f t="shared" si="22"/>
        <v>0</v>
      </c>
    </row>
    <row r="22" spans="1:49" s="1129" customFormat="1" ht="16" customHeight="1">
      <c r="A22" s="1132" t="s">
        <v>46</v>
      </c>
      <c r="B22" s="1133" t="s">
        <v>32</v>
      </c>
      <c r="C22" s="1118" t="s">
        <v>222</v>
      </c>
      <c r="D22" s="1138" t="s">
        <v>35</v>
      </c>
      <c r="E22" s="1119" t="s">
        <v>36</v>
      </c>
      <c r="F22" s="1139" t="s">
        <v>28</v>
      </c>
      <c r="G22" s="1139" t="s">
        <v>34</v>
      </c>
      <c r="H22" s="1119" t="s">
        <v>21</v>
      </c>
      <c r="I22" s="1119" t="s">
        <v>21</v>
      </c>
      <c r="J22" s="1119" t="s">
        <v>41</v>
      </c>
      <c r="K22" s="1119" t="s">
        <v>28</v>
      </c>
      <c r="L22" s="1119" t="s">
        <v>34</v>
      </c>
      <c r="M22" s="1120" t="s">
        <v>21</v>
      </c>
      <c r="N22" s="1121" t="s">
        <v>21</v>
      </c>
      <c r="O22" s="1138" t="s">
        <v>36</v>
      </c>
      <c r="P22" s="1119" t="s">
        <v>40</v>
      </c>
      <c r="Q22" s="1140" t="s">
        <v>28</v>
      </c>
      <c r="R22" s="1119" t="s">
        <v>34</v>
      </c>
      <c r="S22" s="1119" t="s">
        <v>21</v>
      </c>
      <c r="T22" s="1119" t="s">
        <v>42</v>
      </c>
      <c r="U22" s="1119" t="s">
        <v>21</v>
      </c>
      <c r="V22" s="1119" t="s">
        <v>41</v>
      </c>
      <c r="W22" s="1119" t="s">
        <v>40</v>
      </c>
      <c r="X22" s="1119" t="s">
        <v>40</v>
      </c>
      <c r="Y22" s="1119" t="s">
        <v>24</v>
      </c>
      <c r="Z22" s="1138" t="s">
        <v>34</v>
      </c>
      <c r="AA22" s="1119" t="s">
        <v>21</v>
      </c>
      <c r="AB22" s="1119" t="s">
        <v>36</v>
      </c>
      <c r="AC22" s="1119" t="s">
        <v>36</v>
      </c>
      <c r="AD22" s="1119" t="s">
        <v>40</v>
      </c>
      <c r="AE22" s="1119" t="s">
        <v>21</v>
      </c>
      <c r="AF22" s="1119" t="s">
        <v>35</v>
      </c>
      <c r="AG22" s="1119" t="s">
        <v>40</v>
      </c>
      <c r="AH22" s="1119" t="s">
        <v>21</v>
      </c>
      <c r="AI22" s="1123">
        <f t="shared" si="23"/>
        <v>9</v>
      </c>
      <c r="AJ22" s="1124">
        <f t="shared" si="12"/>
        <v>2</v>
      </c>
      <c r="AK22" s="1125">
        <f t="shared" si="13"/>
        <v>4</v>
      </c>
      <c r="AL22" s="1126" t="s">
        <v>223</v>
      </c>
      <c r="AM22" s="1134"/>
      <c r="AN22" s="1128">
        <f t="shared" si="14"/>
        <v>0</v>
      </c>
      <c r="AO22" s="1128">
        <f t="shared" si="15"/>
        <v>9</v>
      </c>
      <c r="AP22" s="1128">
        <f t="shared" si="16"/>
        <v>1</v>
      </c>
      <c r="AQ22" s="1128">
        <f t="shared" si="17"/>
        <v>3</v>
      </c>
      <c r="AR22" s="1129">
        <f t="shared" si="18"/>
        <v>1</v>
      </c>
      <c r="AS22" s="1128">
        <f t="shared" si="24"/>
        <v>5</v>
      </c>
      <c r="AT22" s="1128">
        <f t="shared" si="19"/>
        <v>1</v>
      </c>
      <c r="AU22" s="1128">
        <f t="shared" si="20"/>
        <v>2</v>
      </c>
      <c r="AV22" s="1128">
        <f t="shared" si="21"/>
        <v>4</v>
      </c>
      <c r="AW22" s="1128">
        <f t="shared" si="22"/>
        <v>0</v>
      </c>
    </row>
    <row r="23" spans="1:49" ht="16" customHeight="1">
      <c r="A23" s="36"/>
      <c r="B23" s="37"/>
      <c r="C23" s="3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26" t="s">
        <v>21</v>
      </c>
      <c r="E28" s="41" t="s">
        <v>42</v>
      </c>
      <c r="F28" s="1144" t="s">
        <v>42</v>
      </c>
      <c r="G28" s="1144" t="s">
        <v>42</v>
      </c>
      <c r="H28" s="26" t="s">
        <v>21</v>
      </c>
      <c r="I28" s="28" t="s">
        <v>42</v>
      </c>
      <c r="J28" s="26" t="s">
        <v>40</v>
      </c>
      <c r="K28" s="28" t="s">
        <v>42</v>
      </c>
      <c r="L28" s="1115" t="s">
        <v>21</v>
      </c>
      <c r="M28" s="28" t="s">
        <v>42</v>
      </c>
      <c r="N28" s="28" t="s">
        <v>42</v>
      </c>
      <c r="O28" s="26" t="s">
        <v>21</v>
      </c>
      <c r="P28" s="28" t="s">
        <v>42</v>
      </c>
      <c r="Q28" s="28" t="s">
        <v>40</v>
      </c>
      <c r="R28" s="26" t="s">
        <v>21</v>
      </c>
      <c r="S28" s="1144" t="s">
        <v>42</v>
      </c>
      <c r="T28" s="26" t="s">
        <v>21</v>
      </c>
      <c r="U28" s="28" t="s">
        <v>42</v>
      </c>
      <c r="V28" s="28" t="s">
        <v>42</v>
      </c>
      <c r="W28" s="28" t="s">
        <v>42</v>
      </c>
      <c r="X28" s="62" t="s">
        <v>40</v>
      </c>
      <c r="Y28" s="26" t="s">
        <v>21</v>
      </c>
      <c r="Z28" s="28" t="s">
        <v>42</v>
      </c>
      <c r="AA28" s="1144" t="s">
        <v>42</v>
      </c>
      <c r="AB28" s="26" t="s">
        <v>21</v>
      </c>
      <c r="AC28" s="26" t="s">
        <v>21</v>
      </c>
      <c r="AD28" s="28" t="s">
        <v>42</v>
      </c>
      <c r="AE28" s="62" t="s">
        <v>40</v>
      </c>
      <c r="AF28" s="28" t="s">
        <v>42</v>
      </c>
      <c r="AG28" s="26" t="s">
        <v>21</v>
      </c>
      <c r="AH28" s="28" t="s">
        <v>42</v>
      </c>
      <c r="AI28" s="99">
        <f>SUM(AO28)</f>
        <v>10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10</v>
      </c>
      <c r="AP28" s="55">
        <f>COUNTIF(D28:AH28,"2－")</f>
        <v>0</v>
      </c>
      <c r="AQ28" s="55">
        <f>COUNTIF(D28:AH28,"3－")</f>
        <v>0</v>
      </c>
      <c r="AR28">
        <f>COUNTIF(E28:AI28,"有")</f>
        <v>0</v>
      </c>
      <c r="AS28" s="55">
        <f>COUNTIF(D28:AL28,"2早")</f>
        <v>4</v>
      </c>
      <c r="AT28" s="55">
        <f>COUNTIF(B28:AL28,"2オ")</f>
        <v>17</v>
      </c>
      <c r="AU28" s="55">
        <f>COUNTIF(D28:AM28,"3早")</f>
        <v>0</v>
      </c>
      <c r="AV28" s="55">
        <f>COUNTIF(D28:AN28,"3オ")</f>
        <v>0</v>
      </c>
      <c r="AW28" s="55">
        <f>COUNTIF(F28:AP28,"10:00")</f>
        <v>0</v>
      </c>
    </row>
    <row r="29" spans="1:49" ht="16" customHeight="1">
      <c r="A29" s="36"/>
      <c r="B29" s="37"/>
      <c r="C29" s="39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/>
      <c r="J32" s="1269" t="s">
        <v>258</v>
      </c>
      <c r="K32" s="1251"/>
      <c r="L32" s="1251" t="s">
        <v>256</v>
      </c>
      <c r="M32" s="1251"/>
      <c r="N32" s="1270"/>
      <c r="O32" s="1251"/>
      <c r="P32" s="1251"/>
      <c r="Q32" s="1270"/>
      <c r="R32" s="1251" t="s">
        <v>255</v>
      </c>
      <c r="S32" s="1251"/>
      <c r="T32" s="1251"/>
      <c r="U32" s="1251"/>
      <c r="V32" s="1251"/>
      <c r="W32" s="1251"/>
      <c r="X32" s="1251"/>
      <c r="Y32" s="1251" t="s">
        <v>257</v>
      </c>
      <c r="Z32" s="1251"/>
      <c r="AA32" s="1251" t="s">
        <v>259</v>
      </c>
      <c r="AB32" s="1251"/>
      <c r="AC32" s="1268"/>
      <c r="AD32" s="1251"/>
      <c r="AE32" s="1251"/>
      <c r="AF32" s="1270"/>
      <c r="AG32" s="1271"/>
      <c r="AH32" s="1274"/>
      <c r="AI32" s="1371" t="s">
        <v>260</v>
      </c>
      <c r="AJ32" s="1372"/>
      <c r="AK32" s="1372"/>
      <c r="AL32" s="1373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74"/>
      <c r="AJ33" s="1375"/>
      <c r="AK33" s="1375"/>
      <c r="AL33" s="1376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74"/>
      <c r="AJ34" s="1375"/>
      <c r="AK34" s="1375"/>
      <c r="AL34" s="1376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74"/>
      <c r="AJ35" s="1375"/>
      <c r="AK35" s="1375"/>
      <c r="AL35" s="1376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74"/>
      <c r="AJ36" s="1375"/>
      <c r="AK36" s="1375"/>
      <c r="AL36" s="1376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77"/>
      <c r="AJ37" s="1378"/>
      <c r="AK37" s="1378"/>
      <c r="AL37" s="1379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1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1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1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1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1</v>
      </c>
      <c r="E45" s="55">
        <f t="shared" si="35"/>
        <v>1</v>
      </c>
      <c r="F45" s="55">
        <f t="shared" si="35"/>
        <v>1</v>
      </c>
      <c r="G45" s="55">
        <f t="shared" si="35"/>
        <v>1</v>
      </c>
      <c r="H45" s="55">
        <f t="shared" si="35"/>
        <v>1</v>
      </c>
      <c r="I45" s="55">
        <f t="shared" si="35"/>
        <v>1</v>
      </c>
      <c r="J45" s="55">
        <f t="shared" si="35"/>
        <v>1</v>
      </c>
      <c r="K45" s="55">
        <f t="shared" si="35"/>
        <v>1</v>
      </c>
      <c r="L45" s="55">
        <f t="shared" si="35"/>
        <v>1</v>
      </c>
      <c r="M45" s="55">
        <f t="shared" si="35"/>
        <v>1</v>
      </c>
      <c r="N45" s="55">
        <f t="shared" si="35"/>
        <v>1</v>
      </c>
      <c r="O45" s="55">
        <f t="shared" si="35"/>
        <v>1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1</v>
      </c>
      <c r="U45" s="55">
        <f t="shared" si="35"/>
        <v>1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1</v>
      </c>
      <c r="Z45" s="55">
        <f t="shared" si="35"/>
        <v>1</v>
      </c>
      <c r="AA45" s="55">
        <f t="shared" si="35"/>
        <v>1</v>
      </c>
      <c r="AB45" s="55">
        <f t="shared" si="35"/>
        <v>1</v>
      </c>
      <c r="AC45" s="55">
        <f t="shared" si="35"/>
        <v>1</v>
      </c>
      <c r="AD45" s="55">
        <f t="shared" si="35"/>
        <v>1</v>
      </c>
      <c r="AE45" s="55">
        <f t="shared" si="35"/>
        <v>1</v>
      </c>
      <c r="AF45" s="55">
        <f t="shared" si="35"/>
        <v>1</v>
      </c>
      <c r="AG45" s="55">
        <f t="shared" si="35"/>
        <v>1</v>
      </c>
      <c r="AH45" s="55">
        <f t="shared" si="35"/>
        <v>1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2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1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11"/>
  <conditionalFormatting sqref="D8 AD12">
    <cfRule type="expression" dxfId="1455" priority="2229">
      <formula>AND(WEEKDAY(D$5)=1)</formula>
    </cfRule>
  </conditionalFormatting>
  <conditionalFormatting sqref="D8">
    <cfRule type="expression" dxfId="1454" priority="2227" stopIfTrue="1">
      <formula>AND(WEEKDAY(D$5)=1)</formula>
    </cfRule>
  </conditionalFormatting>
  <conditionalFormatting sqref="D10 D20:D30">
    <cfRule type="expression" dxfId="1453" priority="5903">
      <formula>AND(WEEKDAY(D$5)=1)</formula>
    </cfRule>
    <cfRule type="expression" dxfId="1452" priority="5904">
      <formula>COUNTIF(D10,"*有*")</formula>
    </cfRule>
    <cfRule type="expression" dxfId="1451" priority="5905">
      <formula>AND(WEEKDAY(D$5)=1)</formula>
    </cfRule>
  </conditionalFormatting>
  <conditionalFormatting sqref="D20:D30 D10">
    <cfRule type="expression" dxfId="1450" priority="5902">
      <formula>COUNTIF(D10,"*有*")</formula>
    </cfRule>
  </conditionalFormatting>
  <conditionalFormatting sqref="D28">
    <cfRule type="expression" dxfId="1449" priority="1574">
      <formula>AND(WEEKDAY(D$5)=1)</formula>
    </cfRule>
    <cfRule type="expression" dxfId="1448" priority="1569" stopIfTrue="1">
      <formula>AND(WEEKDAY(D$5)=1)</formula>
    </cfRule>
  </conditionalFormatting>
  <conditionalFormatting sqref="D12:F12">
    <cfRule type="expression" dxfId="1447" priority="4963" stopIfTrue="1">
      <formula>AND(WEEKDAY(D$5)=1)</formula>
    </cfRule>
  </conditionalFormatting>
  <conditionalFormatting sqref="D19:F20">
    <cfRule type="expression" dxfId="1446" priority="5939" stopIfTrue="1">
      <formula>AND(WEEKDAY(D$5)=1)</formula>
    </cfRule>
  </conditionalFormatting>
  <conditionalFormatting sqref="D18:G18">
    <cfRule type="expression" dxfId="1445" priority="5938">
      <formula>AND(WEEKDAY(D$5)=1)</formula>
    </cfRule>
  </conditionalFormatting>
  <conditionalFormatting sqref="D20:G20">
    <cfRule type="expression" dxfId="1444" priority="5945" stopIfTrue="1">
      <formula>AND(WEEKDAY(D$5)=1)</formula>
    </cfRule>
  </conditionalFormatting>
  <conditionalFormatting sqref="D21:G30">
    <cfRule type="expression" dxfId="1443" priority="1575" stopIfTrue="1">
      <formula>AND(WEEKDAY(D$5)=1)</formula>
    </cfRule>
  </conditionalFormatting>
  <conditionalFormatting sqref="D10:H10">
    <cfRule type="expression" dxfId="1442" priority="4962" stopIfTrue="1">
      <formula>AND(WEEKDAY(D$5)=1)</formula>
    </cfRule>
  </conditionalFormatting>
  <conditionalFormatting sqref="D13:H16">
    <cfRule type="expression" dxfId="1441" priority="5920" stopIfTrue="1">
      <formula>AND(WEEKDAY(D$5)=1)</formula>
    </cfRule>
  </conditionalFormatting>
  <conditionalFormatting sqref="D17:H17">
    <cfRule type="expression" dxfId="1440" priority="1314" stopIfTrue="1">
      <formula>AND(WEEKDAY(D$5)=1)</formula>
    </cfRule>
  </conditionalFormatting>
  <conditionalFormatting sqref="D18:H18">
    <cfRule type="expression" dxfId="1439" priority="5837">
      <formula>AND(WEEKDAY(D$5)=1)</formula>
    </cfRule>
  </conditionalFormatting>
  <conditionalFormatting sqref="D19:H20">
    <cfRule type="expression" dxfId="1438" priority="5838" stopIfTrue="1">
      <formula>AND(WEEKDAY(D$5)=1)</formula>
    </cfRule>
  </conditionalFormatting>
  <conditionalFormatting sqref="E28:G28">
    <cfRule type="expression" dxfId="1437" priority="5946" stopIfTrue="1">
      <formula>AND(WEEKDAY(E$5)=1)</formula>
    </cfRule>
  </conditionalFormatting>
  <conditionalFormatting sqref="F9:F11">
    <cfRule type="expression" dxfId="1436" priority="1151" stopIfTrue="1">
      <formula>AND(WEEKDAY(F$5)=1)</formula>
    </cfRule>
    <cfRule type="expression" dxfId="1435" priority="1153">
      <formula>AND(WEEKDAY(F$5)=1)</formula>
    </cfRule>
  </conditionalFormatting>
  <conditionalFormatting sqref="F15:G16">
    <cfRule type="expression" dxfId="1434" priority="5884" stopIfTrue="1">
      <formula>AND(WEEKDAY(F$5)=1)</formula>
    </cfRule>
  </conditionalFormatting>
  <conditionalFormatting sqref="F19:G19 D5:AH7">
    <cfRule type="expression" dxfId="1433" priority="5947" stopIfTrue="1">
      <formula>AND(WEEKDAY(D$5)=1)</formula>
    </cfRule>
  </conditionalFormatting>
  <conditionalFormatting sqref="F12:H12">
    <cfRule type="expression" dxfId="1432" priority="5865" stopIfTrue="1">
      <formula>AND(WEEKDAY(F$5)=1)</formula>
    </cfRule>
  </conditionalFormatting>
  <conditionalFormatting sqref="F14:H15">
    <cfRule type="expression" dxfId="1431" priority="5894" stopIfTrue="1">
      <formula>AND(WEEKDAY(F$5)=1)</formula>
    </cfRule>
  </conditionalFormatting>
  <conditionalFormatting sqref="G10 Z22:AE22 Z28:AE28 V12:W13 X21:X30 AB23:AB27 P23:P30 AH20:AH31 AB29:AB30">
    <cfRule type="expression" dxfId="1430" priority="5948" stopIfTrue="1">
      <formula>AND(WEEKDAY(G$5)=1)</formula>
    </cfRule>
  </conditionalFormatting>
  <conditionalFormatting sqref="G18:G20">
    <cfRule type="expression" dxfId="1429" priority="5915" stopIfTrue="1">
      <formula>AND(WEEKDAY(G$5)=1)</formula>
    </cfRule>
  </conditionalFormatting>
  <conditionalFormatting sqref="G19">
    <cfRule type="expression" dxfId="1428" priority="5906">
      <formula>AND(WEEKDAY(G$5)=1)</formula>
    </cfRule>
  </conditionalFormatting>
  <conditionalFormatting sqref="G20:G30">
    <cfRule type="expression" dxfId="1427" priority="5941" stopIfTrue="1">
      <formula>AND(WEEKDAY(G$5)=1)</formula>
    </cfRule>
  </conditionalFormatting>
  <conditionalFormatting sqref="G9:H11 D19:H19 D20:G20 D9:E11 E28:H28 E8:H8">
    <cfRule type="expression" dxfId="1426" priority="5925">
      <formula>AND(WEEKDAY(D$5)=1)</formula>
    </cfRule>
  </conditionalFormatting>
  <conditionalFormatting sqref="G9:H11">
    <cfRule type="expression" dxfId="1425" priority="5924" stopIfTrue="1">
      <formula>AND(WEEKDAY(G$5)=1)</formula>
    </cfRule>
  </conditionalFormatting>
  <conditionalFormatting sqref="G16:Q16">
    <cfRule type="expression" dxfId="1424" priority="2222" stopIfTrue="1">
      <formula>AND(WEEKDAY(G$5)=1)</formula>
    </cfRule>
  </conditionalFormatting>
  <conditionalFormatting sqref="H10 H20:H21 H23:H30">
    <cfRule type="expression" dxfId="1423" priority="5841" stopIfTrue="1">
      <formula>AND(WEEKDAY(H$5)=1)</formula>
    </cfRule>
    <cfRule type="expression" dxfId="1422" priority="5843">
      <formula>AND(WEEKDAY(H$5)=1)</formula>
    </cfRule>
  </conditionalFormatting>
  <conditionalFormatting sqref="H12">
    <cfRule type="expression" dxfId="1421" priority="5862" stopIfTrue="1">
      <formula>AND(WEEKDAY(H$5)=1)</formula>
    </cfRule>
    <cfRule type="expression" dxfId="1420" priority="5864">
      <formula>AND(WEEKDAY(H$5)=1)</formula>
    </cfRule>
    <cfRule type="expression" dxfId="1419" priority="5861">
      <formula>AND(WEEKDAY(H$5)=1)</formula>
    </cfRule>
  </conditionalFormatting>
  <conditionalFormatting sqref="H15">
    <cfRule type="expression" dxfId="1418" priority="5847" stopIfTrue="1">
      <formula>AND(WEEKDAY(H$5)=1)</formula>
    </cfRule>
    <cfRule type="expression" dxfId="1417" priority="5849">
      <formula>AND(WEEKDAY(H$5)=1)</formula>
    </cfRule>
    <cfRule type="expression" dxfId="1416" priority="5850" stopIfTrue="1">
      <formula>AND(WEEKDAY(H$5)=1)</formula>
    </cfRule>
  </conditionalFormatting>
  <conditionalFormatting sqref="H17">
    <cfRule type="expression" dxfId="1415" priority="1310">
      <formula>AND(WEEKDAY(H$5)=1)</formula>
    </cfRule>
    <cfRule type="expression" dxfId="1414" priority="1311" stopIfTrue="1">
      <formula>AND(WEEKDAY(H$5)=1)</formula>
    </cfRule>
    <cfRule type="expression" dxfId="1413" priority="1313">
      <formula>AND(WEEKDAY(H$5)=1)</formula>
    </cfRule>
  </conditionalFormatting>
  <conditionalFormatting sqref="H18">
    <cfRule type="expression" dxfId="1412" priority="5834" stopIfTrue="1">
      <formula>AND(WEEKDAY(H$5)=1)</formula>
    </cfRule>
    <cfRule type="expression" dxfId="1411" priority="5831" stopIfTrue="1">
      <formula>AND(WEEKDAY(H$5)=1)</formula>
    </cfRule>
    <cfRule type="expression" dxfId="1410" priority="5833">
      <formula>AND(WEEKDAY(H$5)=1)</formula>
    </cfRule>
  </conditionalFormatting>
  <conditionalFormatting sqref="H20 H10 H23:H30">
    <cfRule type="expression" dxfId="1409" priority="5840">
      <formula>AND(WEEKDAY(H$5)=1)</formula>
    </cfRule>
  </conditionalFormatting>
  <conditionalFormatting sqref="H21">
    <cfRule type="expression" dxfId="1408" priority="5883">
      <formula>AND(WEEKDAY(H$5)=1)</formula>
    </cfRule>
    <cfRule type="expression" dxfId="1407" priority="5909" stopIfTrue="1">
      <formula>AND(WEEKDAY(H$5)=1)</formula>
    </cfRule>
    <cfRule type="expression" dxfId="1406" priority="5881" stopIfTrue="1">
      <formula>AND(WEEKDAY(H$5)=1)</formula>
    </cfRule>
  </conditionalFormatting>
  <conditionalFormatting sqref="H22">
    <cfRule type="expression" dxfId="1405" priority="1540">
      <formula>AND(WEEKDAY(H$5)=1)</formula>
    </cfRule>
    <cfRule type="expression" dxfId="1404" priority="1541" stopIfTrue="1">
      <formula>AND(WEEKDAY(H$5)=1)</formula>
    </cfRule>
    <cfRule type="expression" dxfId="1403" priority="1533" stopIfTrue="1">
      <formula>AND(WEEKDAY(H$5)=1)</formula>
    </cfRule>
    <cfRule type="expression" dxfId="1402" priority="1537">
      <formula>AND(WEEKDAY(H$5)=1)</formula>
    </cfRule>
    <cfRule type="expression" dxfId="1401" priority="1538" stopIfTrue="1">
      <formula>AND(WEEKDAY(H$5)=1)</formula>
    </cfRule>
  </conditionalFormatting>
  <conditionalFormatting sqref="H15:I15">
    <cfRule type="expression" dxfId="1400" priority="5332">
      <formula>AND(WEEKDAY(H$5)=1)</formula>
    </cfRule>
    <cfRule type="expression" dxfId="1399" priority="5312" stopIfTrue="1">
      <formula>AND(WEEKDAY(H$5)=1)</formula>
    </cfRule>
  </conditionalFormatting>
  <conditionalFormatting sqref="H17:I17">
    <cfRule type="expression" dxfId="1398" priority="1289" stopIfTrue="1">
      <formula>AND(WEEKDAY(H$5)=1)</formula>
    </cfRule>
  </conditionalFormatting>
  <conditionalFormatting sqref="H18:L18">
    <cfRule type="expression" dxfId="1397" priority="3194" stopIfTrue="1">
      <formula>AND(WEEKDAY(H$5)=1)</formula>
    </cfRule>
  </conditionalFormatting>
  <conditionalFormatting sqref="H18:Q18">
    <cfRule type="expression" dxfId="1396" priority="3521">
      <formula>AND(WEEKDAY(H$5)=1)</formula>
    </cfRule>
  </conditionalFormatting>
  <conditionalFormatting sqref="H12:U12">
    <cfRule type="expression" dxfId="1395" priority="3923" stopIfTrue="1">
      <formula>AND(WEEKDAY(H$5)=1)</formula>
    </cfRule>
  </conditionalFormatting>
  <conditionalFormatting sqref="I8">
    <cfRule type="expression" dxfId="1394" priority="2362">
      <formula>AND(WEEKDAY(I$5)=1)</formula>
    </cfRule>
    <cfRule type="expression" dxfId="1393" priority="2363" stopIfTrue="1">
      <formula>AND(WEEKDAY(I$5)=1)</formula>
    </cfRule>
    <cfRule type="expression" dxfId="1392" priority="2369">
      <formula>AND(WEEKDAY(I$5)=1)</formula>
    </cfRule>
    <cfRule type="expression" dxfId="1391" priority="2370" stopIfTrue="1">
      <formula>AND(WEEKDAY(I$5)=1)</formula>
    </cfRule>
  </conditionalFormatting>
  <conditionalFormatting sqref="I9:I12">
    <cfRule type="expression" dxfId="1390" priority="2454" stopIfTrue="1">
      <formula>AND(WEEKDAY(I$5)=1)</formula>
    </cfRule>
  </conditionalFormatting>
  <conditionalFormatting sqref="I12">
    <cfRule type="expression" dxfId="1389" priority="2431" stopIfTrue="1">
      <formula>AND(WEEKDAY(I$5)=1)</formula>
    </cfRule>
    <cfRule type="expression" dxfId="1388" priority="2453">
      <formula>AND(WEEKDAY(I$5)=1)</formula>
    </cfRule>
  </conditionalFormatting>
  <conditionalFormatting sqref="I13:I16">
    <cfRule type="expression" dxfId="1387" priority="5334" stopIfTrue="1">
      <formula>AND(WEEKDAY(I$5)=1)</formula>
    </cfRule>
  </conditionalFormatting>
  <conditionalFormatting sqref="I20">
    <cfRule type="expression" dxfId="1386" priority="3552">
      <formula>AND(WEEKDAY(I$5)=1)</formula>
    </cfRule>
  </conditionalFormatting>
  <conditionalFormatting sqref="I20:J20">
    <cfRule type="expression" dxfId="1385" priority="3549" stopIfTrue="1">
      <formula>AND(WEEKDAY(I$5)=1)</formula>
    </cfRule>
  </conditionalFormatting>
  <conditionalFormatting sqref="I8:K8">
    <cfRule type="expression" dxfId="1384" priority="1566" stopIfTrue="1">
      <formula>AND(WEEKDAY(I$5)=1)</formula>
    </cfRule>
  </conditionalFormatting>
  <conditionalFormatting sqref="I20:K20">
    <cfRule type="expression" dxfId="1383" priority="3545">
      <formula>AND(WEEKDAY(I$5)=1)</formula>
    </cfRule>
  </conditionalFormatting>
  <conditionalFormatting sqref="I20:K21">
    <cfRule type="expression" dxfId="1382" priority="3546" stopIfTrue="1">
      <formula>AND(WEEKDAY(I$5)=1)</formula>
    </cfRule>
  </conditionalFormatting>
  <conditionalFormatting sqref="I20:M20">
    <cfRule type="expression" dxfId="1381" priority="289" stopIfTrue="1">
      <formula>AND(WEEKDAY(I$5)=1)</formula>
    </cfRule>
  </conditionalFormatting>
  <conditionalFormatting sqref="I19:O19">
    <cfRule type="expression" dxfId="1380" priority="5783" stopIfTrue="1">
      <formula>AND(WEEKDAY(I$5)=1)</formula>
    </cfRule>
  </conditionalFormatting>
  <conditionalFormatting sqref="I19:S19">
    <cfRule type="expression" dxfId="1379" priority="603" stopIfTrue="1">
      <formula>AND(WEEKDAY(I$5)=1)</formula>
    </cfRule>
  </conditionalFormatting>
  <conditionalFormatting sqref="J8">
    <cfRule type="expression" dxfId="1378" priority="1558">
      <formula>AND(WEEKDAY(J$5)=1)</formula>
    </cfRule>
    <cfRule type="expression" dxfId="1377" priority="1565">
      <formula>AND(WEEKDAY(J$5)=1)</formula>
    </cfRule>
    <cfRule type="expression" dxfId="1376" priority="1559" stopIfTrue="1">
      <formula>AND(WEEKDAY(J$5)=1)</formula>
    </cfRule>
    <cfRule type="expression" dxfId="1375" priority="1546" stopIfTrue="1">
      <formula>AND(WEEKDAY(J$5)=1)</formula>
    </cfRule>
  </conditionalFormatting>
  <conditionalFormatting sqref="J14:J16">
    <cfRule type="expression" dxfId="1374" priority="1576" stopIfTrue="1">
      <formula>AND(WEEKDAY(J$5)=1)</formula>
    </cfRule>
  </conditionalFormatting>
  <conditionalFormatting sqref="J17">
    <cfRule type="expression" dxfId="1373" priority="1267" stopIfTrue="1">
      <formula>AND(WEEKDAY(K$5)=1)</formula>
    </cfRule>
    <cfRule type="expression" dxfId="1372" priority="1266">
      <formula>AND(WEEKDAY(K$5)=1)</formula>
    </cfRule>
    <cfRule type="expression" dxfId="1371" priority="1265" stopIfTrue="1">
      <formula>AND(WEEKDAY(K$5)=1)</formula>
    </cfRule>
  </conditionalFormatting>
  <conditionalFormatting sqref="J21">
    <cfRule type="expression" dxfId="1370" priority="2469">
      <formula>AND(WEEKDAY(J$5)=1)</formula>
    </cfRule>
  </conditionalFormatting>
  <conditionalFormatting sqref="J21:J22">
    <cfRule type="expression" dxfId="1369" priority="1317" stopIfTrue="1">
      <formula>AND(WEEKDAY(J$5)=1)</formula>
    </cfRule>
  </conditionalFormatting>
  <conditionalFormatting sqref="J23:J30">
    <cfRule type="expression" dxfId="1368" priority="2600">
      <formula>AND(WEEKDAY(J$5)=1)</formula>
    </cfRule>
  </conditionalFormatting>
  <conditionalFormatting sqref="J14:K14">
    <cfRule type="expression" dxfId="1367" priority="1578" stopIfTrue="1">
      <formula>AND(WEEKDAY(J$5)=1)</formula>
    </cfRule>
    <cfRule type="expression" dxfId="1366" priority="1789">
      <formula>AND(WEEKDAY(J$5)=1)</formula>
    </cfRule>
  </conditionalFormatting>
  <conditionalFormatting sqref="J14:K15">
    <cfRule type="expression" dxfId="1365" priority="1790" stopIfTrue="1">
      <formula>AND(WEEKDAY(J$5)=1)</formula>
    </cfRule>
  </conditionalFormatting>
  <conditionalFormatting sqref="J15:K15">
    <cfRule type="expression" dxfId="1364" priority="2005">
      <formula>AND(WEEKDAY(J$5)=1)</formula>
    </cfRule>
  </conditionalFormatting>
  <conditionalFormatting sqref="J15:K16">
    <cfRule type="expression" dxfId="1363" priority="2006" stopIfTrue="1">
      <formula>AND(WEEKDAY(J$5)=1)</formula>
    </cfRule>
  </conditionalFormatting>
  <conditionalFormatting sqref="J16:K16">
    <cfRule type="expression" dxfId="1362" priority="2221">
      <formula>AND(WEEKDAY(J$5)=1)</formula>
    </cfRule>
  </conditionalFormatting>
  <conditionalFormatting sqref="J22:K22">
    <cfRule type="expression" dxfId="1361" priority="1530">
      <formula>AND(WEEKDAY(J$5)=1)</formula>
    </cfRule>
    <cfRule type="expression" dxfId="1360" priority="1319" stopIfTrue="1">
      <formula>AND(WEEKDAY(J$5)=1)</formula>
    </cfRule>
    <cfRule type="expression" dxfId="1359" priority="1532" stopIfTrue="1">
      <formula>AND(WEEKDAY(J$5)=1)</formula>
    </cfRule>
  </conditionalFormatting>
  <conditionalFormatting sqref="J21:L21">
    <cfRule type="expression" dxfId="1358" priority="2470" stopIfTrue="1">
      <formula>AND(WEEKDAY(J$5)=1)</formula>
    </cfRule>
  </conditionalFormatting>
  <conditionalFormatting sqref="J9:N11 P9:X11 M13:S13 L14 Q14:Q15">
    <cfRule type="expression" dxfId="1357" priority="5774" stopIfTrue="1">
      <formula>AND(WEEKDAY(J$5)=1)</formula>
    </cfRule>
  </conditionalFormatting>
  <conditionalFormatting sqref="J13:R13">
    <cfRule type="expression" dxfId="1356" priority="4951" stopIfTrue="1">
      <formula>AND(WEEKDAY(J$5)=1)</formula>
    </cfRule>
  </conditionalFormatting>
  <conditionalFormatting sqref="J10:V10 M21:M22">
    <cfRule type="expression" dxfId="1355" priority="5796" stopIfTrue="1">
      <formula>AND(WEEKDAY(J$5)=1)</formula>
    </cfRule>
  </conditionalFormatting>
  <conditionalFormatting sqref="J10:Z10">
    <cfRule type="expression" dxfId="1354" priority="5480" stopIfTrue="1">
      <formula>AND(WEEKDAY(J$5)=1)</formula>
    </cfRule>
    <cfRule type="expression" dxfId="1353" priority="5636" stopIfTrue="1">
      <formula>AND(WEEKDAY(J$5)=1)</formula>
    </cfRule>
  </conditionalFormatting>
  <conditionalFormatting sqref="J10:AH10">
    <cfRule type="expression" dxfId="1352" priority="5520" stopIfTrue="1">
      <formula>AND(WEEKDAY(J$5)=1)</formula>
    </cfRule>
  </conditionalFormatting>
  <conditionalFormatting sqref="K8 H23:K30">
    <cfRule type="expression" dxfId="1351" priority="2226" stopIfTrue="1">
      <formula>AND(WEEKDAY(H$5)=1)</formula>
    </cfRule>
  </conditionalFormatting>
  <conditionalFormatting sqref="K8 K23:K30">
    <cfRule type="expression" dxfId="1350" priority="2225">
      <formula>AND(WEEKDAY(K$5)=1)</formula>
    </cfRule>
  </conditionalFormatting>
  <conditionalFormatting sqref="K12">
    <cfRule type="expression" dxfId="1349" priority="2373" stopIfTrue="1">
      <formula>AND(WEEKDAY(K$5)=1)</formula>
    </cfRule>
  </conditionalFormatting>
  <conditionalFormatting sqref="K17">
    <cfRule type="expression" dxfId="1348" priority="1262">
      <formula>AND(WEEKDAY(K$5)=1)</formula>
    </cfRule>
    <cfRule type="expression" dxfId="1347" priority="1154" stopIfTrue="1">
      <formula>AND(WEEKDAY(K$5)=1)</formula>
    </cfRule>
  </conditionalFormatting>
  <conditionalFormatting sqref="K20:K21">
    <cfRule type="expression" dxfId="1346" priority="2603" stopIfTrue="1">
      <formula>AND(WEEKDAY(K$5)=1)</formula>
    </cfRule>
  </conditionalFormatting>
  <conditionalFormatting sqref="K21">
    <cfRule type="expression" dxfId="1345" priority="2602">
      <formula>AND(WEEKDAY(K$5)=1)</formula>
    </cfRule>
  </conditionalFormatting>
  <conditionalFormatting sqref="K22:K30">
    <cfRule type="expression" dxfId="1344" priority="1531" stopIfTrue="1">
      <formula>AND(WEEKDAY(K$5)=1)</formula>
    </cfRule>
  </conditionalFormatting>
  <conditionalFormatting sqref="K18:N18">
    <cfRule type="expression" dxfId="1343" priority="3522" stopIfTrue="1">
      <formula>AND(WEEKDAY(K$5)=1)</formula>
    </cfRule>
  </conditionalFormatting>
  <conditionalFormatting sqref="K17:P17">
    <cfRule type="expression" dxfId="1342" priority="1263" stopIfTrue="1">
      <formula>AND(WEEKDAY(K$5)=1)</formula>
    </cfRule>
  </conditionalFormatting>
  <conditionalFormatting sqref="L8:L12">
    <cfRule type="expression" dxfId="1341" priority="3718" stopIfTrue="1">
      <formula>AND(WEEKDAY(L$5)=1)</formula>
    </cfRule>
  </conditionalFormatting>
  <conditionalFormatting sqref="L14:L16">
    <cfRule type="expression" dxfId="1340" priority="2847" stopIfTrue="1">
      <formula>AND(WEEKDAY(L$5)=1)</formula>
    </cfRule>
  </conditionalFormatting>
  <conditionalFormatting sqref="L16">
    <cfRule type="expression" dxfId="1339" priority="2846">
      <formula>AND(WEEKDAY(L$5)=1)</formula>
    </cfRule>
  </conditionalFormatting>
  <conditionalFormatting sqref="L22:L29">
    <cfRule type="expression" dxfId="1338" priority="3064" stopIfTrue="1">
      <formula>AND(WEEKDAY(L$5)=1)</formula>
    </cfRule>
  </conditionalFormatting>
  <conditionalFormatting sqref="L23:L29">
    <cfRule type="expression" dxfId="1337" priority="3063">
      <formula>AND(WEEKDAY(L$5)=1)</formula>
    </cfRule>
  </conditionalFormatting>
  <conditionalFormatting sqref="L30">
    <cfRule type="expression" dxfId="1336" priority="22" stopIfTrue="1">
      <formula>AND(WEEKDAY(L$5)=1)</formula>
    </cfRule>
    <cfRule type="expression" dxfId="1335" priority="51">
      <formula>AND(WEEKDAY(L$5)=1)</formula>
    </cfRule>
  </conditionalFormatting>
  <conditionalFormatting sqref="L12:M13 L15:P15">
    <cfRule type="expression" dxfId="1334" priority="5782" stopIfTrue="1">
      <formula>AND(WEEKDAY(L$5)=1)</formula>
    </cfRule>
  </conditionalFormatting>
  <conditionalFormatting sqref="L15:M15">
    <cfRule type="expression" dxfId="1333" priority="3585" stopIfTrue="1">
      <formula>AND(WEEKDAY(L$5)=1)</formula>
    </cfRule>
  </conditionalFormatting>
  <conditionalFormatting sqref="L23:M29">
    <cfRule type="expression" dxfId="1332" priority="3034" stopIfTrue="1">
      <formula>AND(WEEKDAY(L$5)=1)</formula>
    </cfRule>
  </conditionalFormatting>
  <conditionalFormatting sqref="L17:P18">
    <cfRule type="expression" dxfId="1331" priority="5792" stopIfTrue="1">
      <formula>AND(WEEKDAY(L$5)=1)</formula>
    </cfRule>
  </conditionalFormatting>
  <conditionalFormatting sqref="L8:Q8 AG20:AG27">
    <cfRule type="expression" dxfId="1330" priority="5623">
      <formula>AND(WEEKDAY(L$5)=1)</formula>
    </cfRule>
  </conditionalFormatting>
  <conditionalFormatting sqref="L8:Q8">
    <cfRule type="expression" dxfId="1329" priority="5624" stopIfTrue="1">
      <formula>AND(WEEKDAY(L$5)=1)</formula>
    </cfRule>
  </conditionalFormatting>
  <conditionalFormatting sqref="L15:T15">
    <cfRule type="expression" dxfId="1328" priority="4019" stopIfTrue="1">
      <formula>AND(WEEKDAY(L$5)=1)</formula>
    </cfRule>
  </conditionalFormatting>
  <conditionalFormatting sqref="L29:T29">
    <cfRule type="expression" dxfId="1327" priority="20" stopIfTrue="1">
      <formula>AND(WEEKDAY(L$5)=1)</formula>
    </cfRule>
  </conditionalFormatting>
  <conditionalFormatting sqref="L30:T30">
    <cfRule type="expression" dxfId="1326" priority="235" stopIfTrue="1">
      <formula>AND(WEEKDAY(L$5)=1)</formula>
    </cfRule>
  </conditionalFormatting>
  <conditionalFormatting sqref="L16:AA16 L17:W17">
    <cfRule type="expression" dxfId="1325" priority="5811" stopIfTrue="1">
      <formula>AND(WEEKDAY(L$5)=1)</formula>
    </cfRule>
  </conditionalFormatting>
  <conditionalFormatting sqref="L30:AF30">
    <cfRule type="expression" dxfId="1324" priority="52" stopIfTrue="1">
      <formula>AND(WEEKDAY(L$5)=1)</formula>
    </cfRule>
  </conditionalFormatting>
  <conditionalFormatting sqref="M28">
    <cfRule type="expression" dxfId="1323" priority="1046" stopIfTrue="1">
      <formula>AND(WEEKDAY(M$5)=1)</formula>
    </cfRule>
    <cfRule type="expression" dxfId="1322" priority="1149">
      <formula>AND(WEEKDAY(M$5)=1)</formula>
    </cfRule>
    <cfRule type="expression" dxfId="1321" priority="1150" stopIfTrue="1">
      <formula>AND(WEEKDAY(M$5)=1)</formula>
    </cfRule>
  </conditionalFormatting>
  <conditionalFormatting sqref="M9:N11">
    <cfRule type="expression" dxfId="1320" priority="5466" stopIfTrue="1">
      <formula>AND(WEEKDAY(M$5)=1)</formula>
    </cfRule>
  </conditionalFormatting>
  <conditionalFormatting sqref="M16:N19">
    <cfRule type="expression" dxfId="1319" priority="2961" stopIfTrue="1">
      <formula>AND(WEEKDAY(M$5)=1)</formula>
    </cfRule>
  </conditionalFormatting>
  <conditionalFormatting sqref="M21:N28">
    <cfRule type="expression" dxfId="1318" priority="3178" stopIfTrue="1">
      <formula>AND(WEEKDAY(M$5)=1)</formula>
    </cfRule>
  </conditionalFormatting>
  <conditionalFormatting sqref="M14:O14">
    <cfRule type="expression" dxfId="1317" priority="285">
      <formula>AND(WEEKDAY(M$5)=1)</formula>
    </cfRule>
    <cfRule type="expression" dxfId="1316" priority="274" stopIfTrue="1">
      <formula>AND(WEEKDAY(M$5)=1)</formula>
    </cfRule>
  </conditionalFormatting>
  <conditionalFormatting sqref="M12:T13">
    <cfRule type="expression" dxfId="1315" priority="2741" stopIfTrue="1">
      <formula>AND(WEEKDAY(M$5)=1)</formula>
    </cfRule>
  </conditionalFormatting>
  <conditionalFormatting sqref="M23:AF28">
    <cfRule type="expression" dxfId="1314" priority="3173" stopIfTrue="1">
      <formula>AND(WEEKDAY(M$5)=1)</formula>
    </cfRule>
  </conditionalFormatting>
  <conditionalFormatting sqref="M29:AF29">
    <cfRule type="expression" dxfId="1313" priority="1" stopIfTrue="1">
      <formula>AND(WEEKDAY(M$5)=1)</formula>
    </cfRule>
    <cfRule type="expression" dxfId="1312" priority="17">
      <formula>AND(WEEKDAY(M$5)=1)</formula>
    </cfRule>
  </conditionalFormatting>
  <conditionalFormatting sqref="M30:AF30">
    <cfRule type="expression" dxfId="1311" priority="232">
      <formula>AND(WEEKDAY(M$5)=1)</formula>
    </cfRule>
  </conditionalFormatting>
  <conditionalFormatting sqref="N14">
    <cfRule type="expression" dxfId="1310" priority="286" stopIfTrue="1">
      <formula>AND(WEEKDAY(N$5)=1)</formula>
    </cfRule>
  </conditionalFormatting>
  <conditionalFormatting sqref="N20:N30">
    <cfRule type="expression" dxfId="1309" priority="287" stopIfTrue="1">
      <formula>AND(WEEKDAY(N$5)=1)</formula>
    </cfRule>
  </conditionalFormatting>
  <conditionalFormatting sqref="N21:N30 R23:T30 N28:Q28">
    <cfRule type="expression" dxfId="1308" priority="5816" stopIfTrue="1">
      <formula>AND(WEEKDAY(N$5)=1)</formula>
    </cfRule>
  </conditionalFormatting>
  <conditionalFormatting sqref="O9">
    <cfRule type="expression" dxfId="1307" priority="238">
      <formula>AND(WEEKDAY(O$5)=1)</formula>
    </cfRule>
    <cfRule type="expression" dxfId="1306" priority="239" stopIfTrue="1">
      <formula>AND(WEEKDAY(O$5)=1)</formula>
    </cfRule>
    <cfRule type="expression" dxfId="1305" priority="237" stopIfTrue="1">
      <formula>AND(WEEKDAY(O$5)=1)</formula>
    </cfRule>
  </conditionalFormatting>
  <conditionalFormatting sqref="O18:O19">
    <cfRule type="expression" dxfId="1304" priority="5787" stopIfTrue="1">
      <formula>AND(WEEKDAY(O$5)=1)</formula>
    </cfRule>
    <cfRule type="expression" dxfId="1303" priority="5710" stopIfTrue="1">
      <formula>AND(WEEKDAY(O$5)=1)</formula>
    </cfRule>
  </conditionalFormatting>
  <conditionalFormatting sqref="O20:O22">
    <cfRule type="expression" dxfId="1302" priority="290" stopIfTrue="1">
      <formula>AND(WEEKDAY(O$5)=1)</formula>
    </cfRule>
  </conditionalFormatting>
  <conditionalFormatting sqref="O22:O30">
    <cfRule type="expression" dxfId="1301" priority="1041" stopIfTrue="1">
      <formula>AND(WEEKDAY(O$5)=1)</formula>
    </cfRule>
  </conditionalFormatting>
  <conditionalFormatting sqref="O21:Q21 S21">
    <cfRule type="expression" dxfId="1300" priority="936">
      <formula>AND(WEEKDAY(O$5)=1)</formula>
    </cfRule>
  </conditionalFormatting>
  <conditionalFormatting sqref="O21:Q21">
    <cfRule type="expression" dxfId="1299" priority="938" stopIfTrue="1">
      <formula>AND(WEEKDAY(O$5)=1)</formula>
    </cfRule>
  </conditionalFormatting>
  <conditionalFormatting sqref="O21:S21">
    <cfRule type="expression" dxfId="1298" priority="669" stopIfTrue="1">
      <formula>AND(WEEKDAY(O$5)=1)</formula>
    </cfRule>
  </conditionalFormatting>
  <conditionalFormatting sqref="O22:S22">
    <cfRule type="expression" dxfId="1297" priority="293">
      <formula>AND(WEEKDAY(O$5)=1)</formula>
    </cfRule>
  </conditionalFormatting>
  <conditionalFormatting sqref="P8:P11">
    <cfRule type="expression" dxfId="1296" priority="5627" stopIfTrue="1">
      <formula>AND(WEEKDAY(P$5)=1)</formula>
    </cfRule>
  </conditionalFormatting>
  <conditionalFormatting sqref="P12:P13">
    <cfRule type="expression" dxfId="1295" priority="5784" stopIfTrue="1">
      <formula>AND(WEEKDAY(P$5)=1)</formula>
    </cfRule>
  </conditionalFormatting>
  <conditionalFormatting sqref="P12:Q16">
    <cfRule type="expression" dxfId="1294" priority="2956" stopIfTrue="1">
      <formula>AND(WEEKDAY(P$5)=1)</formula>
    </cfRule>
  </conditionalFormatting>
  <conditionalFormatting sqref="P18:Q18">
    <cfRule type="expression" dxfId="1293" priority="5717" stopIfTrue="1">
      <formula>AND(WEEKDAY(P$5)=1)</formula>
    </cfRule>
  </conditionalFormatting>
  <conditionalFormatting sqref="P22:Q22">
    <cfRule type="expression" dxfId="1292" priority="372" stopIfTrue="1">
      <formula>AND(WEEKDAY(P$5)=1)</formula>
    </cfRule>
  </conditionalFormatting>
  <conditionalFormatting sqref="P23:R29">
    <cfRule type="expression" dxfId="1291" priority="3161" stopIfTrue="1">
      <formula>AND(WEEKDAY(P$5)=1)</formula>
    </cfRule>
  </conditionalFormatting>
  <conditionalFormatting sqref="P19:S19">
    <cfRule type="expression" dxfId="1290" priority="377" stopIfTrue="1">
      <formula>AND(WEEKDAY(P$5)=1)</formula>
    </cfRule>
    <cfRule type="expression" dxfId="1289" priority="602">
      <formula>AND(WEEKDAY(P$5)=1)</formula>
    </cfRule>
  </conditionalFormatting>
  <conditionalFormatting sqref="P22:S22">
    <cfRule type="expression" dxfId="1288" priority="292" stopIfTrue="1">
      <formula>AND(WEEKDAY(P$5)=1)</formula>
    </cfRule>
  </conditionalFormatting>
  <conditionalFormatting sqref="P20:T20">
    <cfRule type="expression" dxfId="1287" priority="2987" stopIfTrue="1">
      <formula>AND(WEEKDAY(P$5)=1)</formula>
    </cfRule>
    <cfRule type="expression" dxfId="1286" priority="5778" stopIfTrue="1">
      <formula>AND(WEEKDAY(P$5)=1)</formula>
    </cfRule>
  </conditionalFormatting>
  <conditionalFormatting sqref="P10:V10 X12:AC12 T20:U28 Z22:AB30">
    <cfRule type="expression" dxfId="1285" priority="5752" stopIfTrue="1">
      <formula>AND(WEEKDAY(P$5)=1)</formula>
    </cfRule>
  </conditionalFormatting>
  <conditionalFormatting sqref="Q12">
    <cfRule type="expression" dxfId="1284" priority="379" stopIfTrue="1">
      <formula>AND(WEEKDAY(Q$5)=1)</formula>
    </cfRule>
  </conditionalFormatting>
  <conditionalFormatting sqref="Q15:S18">
    <cfRule type="expression" dxfId="1283" priority="2808" stopIfTrue="1">
      <formula>AND(WEEKDAY(Q$5)=1)</formula>
    </cfRule>
  </conditionalFormatting>
  <conditionalFormatting sqref="Q15:T15">
    <cfRule type="expression" dxfId="1282" priority="3925" stopIfTrue="1">
      <formula>AND(WEEKDAY(Q$5)=1)</formula>
    </cfRule>
  </conditionalFormatting>
  <conditionalFormatting sqref="R8">
    <cfRule type="expression" dxfId="1281" priority="2267" stopIfTrue="1">
      <formula>AND(WEEKDAY(R$5)=1)</formula>
    </cfRule>
    <cfRule type="expression" dxfId="1280" priority="2266">
      <formula>AND(WEEKDAY(R$5)=1)</formula>
    </cfRule>
  </conditionalFormatting>
  <conditionalFormatting sqref="R18">
    <cfRule type="expression" dxfId="1279" priority="2816" stopIfTrue="1">
      <formula>AND(WEEKDAY(R$5)=1)</formula>
    </cfRule>
  </conditionalFormatting>
  <conditionalFormatting sqref="R21">
    <cfRule type="expression" dxfId="1278" priority="668">
      <formula>AND(WEEKDAY(R$5)=1)</formula>
    </cfRule>
  </conditionalFormatting>
  <conditionalFormatting sqref="R21:R22">
    <cfRule type="expression" dxfId="1277" priority="294" stopIfTrue="1">
      <formula>AND(WEEKDAY(R$5)=1)</formula>
    </cfRule>
  </conditionalFormatting>
  <conditionalFormatting sqref="R28">
    <cfRule type="expression" dxfId="1276" priority="2333" stopIfTrue="1">
      <formula>AND(WEEKDAY(R$5)=1)</formula>
    </cfRule>
    <cfRule type="expression" dxfId="1275" priority="2332">
      <formula>AND(WEEKDAY(R$5)=1)</formula>
    </cfRule>
    <cfRule type="expression" dxfId="1274" priority="2269" stopIfTrue="1">
      <formula>AND(WEEKDAY(R$5)=1)</formula>
    </cfRule>
  </conditionalFormatting>
  <conditionalFormatting sqref="R18:S18">
    <cfRule type="expression" dxfId="1273" priority="2811">
      <formula>AND(WEEKDAY(R$5)=1)</formula>
    </cfRule>
  </conditionalFormatting>
  <conditionalFormatting sqref="R14:T14">
    <cfRule type="expression" dxfId="1272" priority="2803" stopIfTrue="1">
      <formula>AND(WEEKDAY(R$5)=1)</formula>
    </cfRule>
    <cfRule type="expression" dxfId="1271" priority="2806" stopIfTrue="1">
      <formula>AND(WEEKDAY(R$5)=1)</formula>
    </cfRule>
    <cfRule type="expression" dxfId="1270" priority="2802">
      <formula>AND(WEEKDAY(R$5)=1)</formula>
    </cfRule>
    <cfRule type="expression" dxfId="1269" priority="2795" stopIfTrue="1">
      <formula>AND(WEEKDAY(R$5)=1)</formula>
    </cfRule>
  </conditionalFormatting>
  <conditionalFormatting sqref="R14:T15">
    <cfRule type="expression" dxfId="1268" priority="2646" stopIfTrue="1">
      <formula>AND(WEEKDAY(R$5)=1)</formula>
    </cfRule>
  </conditionalFormatting>
  <conditionalFormatting sqref="R15:T15">
    <cfRule type="expression" dxfId="1267" priority="5779" stopIfTrue="1">
      <formula>AND(WEEKDAY(R$5)=1)</formula>
    </cfRule>
  </conditionalFormatting>
  <conditionalFormatting sqref="R16:T16">
    <cfRule type="expression" dxfId="1266" priority="5416" stopIfTrue="1">
      <formula>AND(WEEKDAY(R$5)=1)</formula>
    </cfRule>
  </conditionalFormatting>
  <conditionalFormatting sqref="R15:U15">
    <cfRule type="expression" dxfId="1265" priority="2604" stopIfTrue="1">
      <formula>AND(WEEKDAY(R$5)=1)</formula>
    </cfRule>
  </conditionalFormatting>
  <conditionalFormatting sqref="R20:W20">
    <cfRule type="expression" dxfId="1264" priority="5267" stopIfTrue="1">
      <formula>AND(WEEKDAY(R$5)=1)</formula>
    </cfRule>
  </conditionalFormatting>
  <conditionalFormatting sqref="R29:W29">
    <cfRule type="expression" dxfId="1263" priority="16" stopIfTrue="1">
      <formula>AND(WEEKDAY(R$5)=1)</formula>
    </cfRule>
  </conditionalFormatting>
  <conditionalFormatting sqref="R30:W30">
    <cfRule type="expression" dxfId="1262" priority="231" stopIfTrue="1">
      <formula>AND(WEEKDAY(R$5)=1)</formula>
    </cfRule>
  </conditionalFormatting>
  <conditionalFormatting sqref="S21">
    <cfRule type="expression" dxfId="1261" priority="937" stopIfTrue="1">
      <formula>AND(WEEKDAY(S$5)=1)</formula>
    </cfRule>
  </conditionalFormatting>
  <conditionalFormatting sqref="S22">
    <cfRule type="expression" dxfId="1260" priority="374" stopIfTrue="1">
      <formula>AND(WEEKDAY(S$5)=1)</formula>
    </cfRule>
  </conditionalFormatting>
  <conditionalFormatting sqref="S8:AA8">
    <cfRule type="expression" dxfId="1259" priority="5772" stopIfTrue="1">
      <formula>AND(WEEKDAY(S$5)=1)</formula>
    </cfRule>
  </conditionalFormatting>
  <conditionalFormatting sqref="T14">
    <cfRule type="expression" dxfId="1258" priority="2794">
      <formula>AND(WEEKDAY(T$5)=1)</formula>
    </cfRule>
  </conditionalFormatting>
  <conditionalFormatting sqref="T14:T15">
    <cfRule type="expression" dxfId="1257" priority="2805">
      <formula>AND(WEEKDAY(T$5)=1)</formula>
    </cfRule>
  </conditionalFormatting>
  <conditionalFormatting sqref="T15:T16">
    <cfRule type="expression" dxfId="1256" priority="5419" stopIfTrue="1">
      <formula>AND(WEEKDAY(T$5)=1)</formula>
    </cfRule>
    <cfRule type="expression" dxfId="1255" priority="4018">
      <formula>AND(WEEKDAY(T$5)=1)</formula>
    </cfRule>
  </conditionalFormatting>
  <conditionalFormatting sqref="T17:T18">
    <cfRule type="expression" dxfId="1254" priority="2812" stopIfTrue="1">
      <formula>AND(WEEKDAY(T$5)=1)</formula>
    </cfRule>
  </conditionalFormatting>
  <conditionalFormatting sqref="T18">
    <cfRule type="expression" dxfId="1253" priority="2815">
      <formula>AND(WEEKDAY(T$5)=1)</formula>
    </cfRule>
  </conditionalFormatting>
  <conditionalFormatting sqref="T19:T22">
    <cfRule type="expression" dxfId="1252" priority="5483" stopIfTrue="1">
      <formula>AND(WEEKDAY(T$5)=1)</formula>
    </cfRule>
  </conditionalFormatting>
  <conditionalFormatting sqref="T19:T27">
    <cfRule type="expression" dxfId="1251" priority="5807" stopIfTrue="1">
      <formula>AND(WEEKDAY(T$5)=1)</formula>
    </cfRule>
  </conditionalFormatting>
  <conditionalFormatting sqref="T20">
    <cfRule type="expression" dxfId="1250" priority="5266">
      <formula>AND(WEEKDAY(T$5)=1)</formula>
    </cfRule>
  </conditionalFormatting>
  <conditionalFormatting sqref="T21:T22 S28:T28">
    <cfRule type="expression" dxfId="1249" priority="2665" stopIfTrue="1">
      <formula>AND(WEEKDAY(S$5)=1)</formula>
    </cfRule>
  </conditionalFormatting>
  <conditionalFormatting sqref="T21:T22 T28">
    <cfRule type="expression" dxfId="1248" priority="2718">
      <formula>AND(WEEKDAY(T$5)=1)</formula>
    </cfRule>
    <cfRule type="expression" dxfId="1247" priority="2664">
      <formula>AND(WEEKDAY(T$5)=1)</formula>
    </cfRule>
  </conditionalFormatting>
  <conditionalFormatting sqref="T8:U8">
    <cfRule type="expression" dxfId="1246" priority="5761" stopIfTrue="1">
      <formula>AND(WEEKDAY(T$5)=1)</formula>
    </cfRule>
  </conditionalFormatting>
  <conditionalFormatting sqref="T21:W22 P23:W28">
    <cfRule type="expression" dxfId="1245" priority="5641" stopIfTrue="1">
      <formula>AND(WEEKDAY(P$5)=1)</formula>
    </cfRule>
  </conditionalFormatting>
  <conditionalFormatting sqref="T21:W22 S28:V28">
    <cfRule type="expression" dxfId="1244" priority="2719" stopIfTrue="1">
      <formula>AND(WEEKDAY(S$5)=1)</formula>
    </cfRule>
  </conditionalFormatting>
  <conditionalFormatting sqref="T9:Y11 Y19:Y20">
    <cfRule type="expression" dxfId="1243" priority="5687" stopIfTrue="1">
      <formula>AND(WEEKDAY(T$5)=1)</formula>
    </cfRule>
  </conditionalFormatting>
  <conditionalFormatting sqref="U12:U15">
    <cfRule type="expression" dxfId="1242" priority="2644" stopIfTrue="1">
      <formula>AND(WEEKDAY(U$5)=1)</formula>
    </cfRule>
  </conditionalFormatting>
  <conditionalFormatting sqref="U13">
    <cfRule type="expression" dxfId="1241" priority="5776" stopIfTrue="1">
      <formula>AND(WEEKDAY(U$5)=1)</formula>
    </cfRule>
  </conditionalFormatting>
  <conditionalFormatting sqref="U15:U16">
    <cfRule type="expression" dxfId="1240" priority="5781" stopIfTrue="1">
      <formula>AND(WEEKDAY(U$5)=1)</formula>
    </cfRule>
  </conditionalFormatting>
  <conditionalFormatting sqref="U19:U22">
    <cfRule type="expression" dxfId="1239" priority="5804" stopIfTrue="1">
      <formula>AND(WEEKDAY(U$5)=1)</formula>
    </cfRule>
  </conditionalFormatting>
  <conditionalFormatting sqref="U28:V28">
    <cfRule type="expression" dxfId="1238" priority="5699" stopIfTrue="1">
      <formula>AND(WEEKDAY(U$5)=1)</formula>
    </cfRule>
  </conditionalFormatting>
  <conditionalFormatting sqref="U18:W18 J18:K20 L23:S28 S28:U28">
    <cfRule type="expression" dxfId="1237" priority="5812" stopIfTrue="1">
      <formula>AND(WEEKDAY(J$5)=1)</formula>
    </cfRule>
  </conditionalFormatting>
  <conditionalFormatting sqref="U18:W20">
    <cfRule type="expression" dxfId="1236" priority="5714" stopIfTrue="1">
      <formula>AND(WEEKDAY(U$5)=1)</formula>
    </cfRule>
  </conditionalFormatting>
  <conditionalFormatting sqref="U21:W28 E8:E11 J10:O10 E20:E30 P29:W30 S10:W10">
    <cfRule type="expression" dxfId="1235" priority="5400" stopIfTrue="1">
      <formula>AND(WEEKDAY(E$5)=1)</formula>
    </cfRule>
  </conditionalFormatting>
  <conditionalFormatting sqref="U14:Z14">
    <cfRule type="expression" dxfId="1234" priority="4699" stopIfTrue="1">
      <formula>AND(WEEKDAY(U$5)=1)</formula>
    </cfRule>
  </conditionalFormatting>
  <conditionalFormatting sqref="U19:Z19">
    <cfRule type="expression" dxfId="1233" priority="5607">
      <formula>AND(WEEKDAY(U$5)=1)</formula>
    </cfRule>
  </conditionalFormatting>
  <conditionalFormatting sqref="U18:AA18">
    <cfRule type="expression" dxfId="1232" priority="244">
      <formula>AND(WEEKDAY(U$5)=1)</formula>
    </cfRule>
  </conditionalFormatting>
  <conditionalFormatting sqref="V16">
    <cfRule type="expression" dxfId="1231" priority="4381" stopIfTrue="1">
      <formula>AND(WEEKDAY(V$5)=1)</formula>
    </cfRule>
  </conditionalFormatting>
  <conditionalFormatting sqref="V19:W20">
    <cfRule type="expression" dxfId="1230" priority="5805" stopIfTrue="1">
      <formula>AND(WEEKDAY(V$5)=1)</formula>
    </cfRule>
  </conditionalFormatting>
  <conditionalFormatting sqref="V20:W28 V10:Z10">
    <cfRule type="expression" dxfId="1229" priority="5643">
      <formula>AND(WEEKDAY(V$5)=1)</formula>
    </cfRule>
  </conditionalFormatting>
  <conditionalFormatting sqref="V15:Y15 V8:AA8 AE18:AF18 U17:W18 AE22:AE27 AD28:AE28 AF19 T16:T17">
    <cfRule type="expression" dxfId="1228" priority="5800">
      <formula>AND(WEEKDAY(T$5)=1)</formula>
    </cfRule>
  </conditionalFormatting>
  <conditionalFormatting sqref="V15:Y15">
    <cfRule type="expression" dxfId="1227" priority="5795" stopIfTrue="1">
      <formula>AND(WEEKDAY(V$5)=1)</formula>
    </cfRule>
  </conditionalFormatting>
  <conditionalFormatting sqref="V10:Z10 V20:W28">
    <cfRule type="expression" dxfId="1226" priority="5635">
      <formula>AND(WEEKDAY(V$5)=1)</formula>
    </cfRule>
  </conditionalFormatting>
  <conditionalFormatting sqref="V29:AA29">
    <cfRule type="expression" dxfId="1225" priority="10">
      <formula>AND(WEEKDAY(V$5)=1)</formula>
    </cfRule>
  </conditionalFormatting>
  <conditionalFormatting sqref="V30:AA30">
    <cfRule type="expression" dxfId="1224" priority="187">
      <formula>AND(WEEKDAY(V$5)=1)</formula>
    </cfRule>
  </conditionalFormatting>
  <conditionalFormatting sqref="W28">
    <cfRule type="expression" dxfId="1223" priority="1042" stopIfTrue="1">
      <formula>AND(WEEKDAY(W$5)=1)</formula>
    </cfRule>
    <cfRule type="expression" dxfId="1222" priority="1043">
      <formula>AND(WEEKDAY(W$5)=1)</formula>
    </cfRule>
    <cfRule type="expression" dxfId="1221" priority="1044" stopIfTrue="1">
      <formula>AND(WEEKDAY(W$5)=1)</formula>
    </cfRule>
    <cfRule type="expression" dxfId="1220" priority="1045">
      <formula>AND(WEEKDAY(W$5)=1)</formula>
    </cfRule>
  </conditionalFormatting>
  <conditionalFormatting sqref="X20">
    <cfRule type="expression" dxfId="1219" priority="2263" stopIfTrue="1">
      <formula>AND(WEEKDAY(X$5)=1)</formula>
    </cfRule>
    <cfRule type="expression" dxfId="1218" priority="2255" stopIfTrue="1">
      <formula>AND(WEEKDAY(X$5)=1)</formula>
    </cfRule>
    <cfRule type="expression" dxfId="1217" priority="2260">
      <formula>AND(WEEKDAY(X$5)=1)</formula>
    </cfRule>
    <cfRule type="expression" dxfId="1216" priority="2261" stopIfTrue="1">
      <formula>AND(WEEKDAY(X$5)=1)</formula>
    </cfRule>
    <cfRule type="expression" dxfId="1215" priority="2265">
      <formula>AND(WEEKDAY(X$5)=1)</formula>
    </cfRule>
    <cfRule type="expression" dxfId="1214" priority="2262">
      <formula>AND(WEEKDAY(X$5)=1)</formula>
    </cfRule>
  </conditionalFormatting>
  <conditionalFormatting sqref="X12:Y14">
    <cfRule type="expression" dxfId="1213" priority="4708" stopIfTrue="1">
      <formula>AND(WEEKDAY(X$5)=1)</formula>
    </cfRule>
  </conditionalFormatting>
  <conditionalFormatting sqref="X18:Y18">
    <cfRule type="expression" dxfId="1212" priority="4677" stopIfTrue="1">
      <formula>AND(WEEKDAY(X$5)=1)</formula>
    </cfRule>
    <cfRule type="expression" dxfId="1211" priority="4685" stopIfTrue="1">
      <formula>AND(WEEKDAY(X$5)=1)</formula>
    </cfRule>
    <cfRule type="expression" dxfId="1210" priority="4686">
      <formula>AND(WEEKDAY(X$5)=1)</formula>
    </cfRule>
    <cfRule type="expression" dxfId="1209" priority="4687" stopIfTrue="1">
      <formula>AND(WEEKDAY(X$5)=1)</formula>
    </cfRule>
    <cfRule type="expression" dxfId="1208" priority="4688">
      <formula>AND(WEEKDAY(X$5)=1)</formula>
    </cfRule>
    <cfRule type="expression" dxfId="1207" priority="4691" stopIfTrue="1">
      <formula>AND(WEEKDAY(X$5)=1)</formula>
    </cfRule>
  </conditionalFormatting>
  <conditionalFormatting sqref="X19:Y19">
    <cfRule type="expression" dxfId="1206" priority="5733" stopIfTrue="1">
      <formula>AND(WEEKDAY(X$5)=1)</formula>
    </cfRule>
  </conditionalFormatting>
  <conditionalFormatting sqref="X21:Y21 X23:AA28">
    <cfRule type="expression" dxfId="1205" priority="4676">
      <formula>AND(WEEKDAY(X$5)=1)</formula>
    </cfRule>
  </conditionalFormatting>
  <conditionalFormatting sqref="X21:Y21">
    <cfRule type="expression" dxfId="1204" priority="4674" stopIfTrue="1">
      <formula>AND(WEEKDAY(X$5)=1)</formula>
    </cfRule>
  </conditionalFormatting>
  <conditionalFormatting sqref="X10:Z10">
    <cfRule type="expression" dxfId="1203" priority="5668" stopIfTrue="1">
      <formula>AND(WEEKDAY(X$5)=1)</formula>
    </cfRule>
  </conditionalFormatting>
  <conditionalFormatting sqref="X14:Z14">
    <cfRule type="expression" dxfId="1202" priority="4701">
      <formula>AND(WEEKDAY(X$5)=1)</formula>
    </cfRule>
  </conditionalFormatting>
  <conditionalFormatting sqref="X17:AD17">
    <cfRule type="expression" dxfId="1201" priority="5656" stopIfTrue="1">
      <formula>AND(WEEKDAY(X$5)=1)</formula>
    </cfRule>
  </conditionalFormatting>
  <conditionalFormatting sqref="Y18">
    <cfRule type="expression" dxfId="1200" priority="4680">
      <formula>AND(WEEKDAY(Y$5)=1)</formula>
    </cfRule>
    <cfRule type="expression" dxfId="1199" priority="4689" stopIfTrue="1">
      <formula>AND(WEEKDAY(Y$5)=1)</formula>
    </cfRule>
    <cfRule type="expression" dxfId="1198" priority="4690">
      <formula>AND(WEEKDAY(Y$5)=1)</formula>
    </cfRule>
  </conditionalFormatting>
  <conditionalFormatting sqref="Y20:Y29">
    <cfRule type="expression" dxfId="1197" priority="2335" stopIfTrue="1">
      <formula>AND(WEEKDAY(Y$5)=1)</formula>
    </cfRule>
  </conditionalFormatting>
  <conditionalFormatting sqref="Y22">
    <cfRule type="expression" dxfId="1196" priority="2338">
      <formula>AND(WEEKDAY(Y$5)=1)</formula>
    </cfRule>
  </conditionalFormatting>
  <conditionalFormatting sqref="Y28">
    <cfRule type="expression" dxfId="1195" priority="2254">
      <formula>AND(WEEKDAY(Y$5)=1)</formula>
    </cfRule>
    <cfRule type="expression" dxfId="1194" priority="2250" stopIfTrue="1">
      <formula>AND(WEEKDAY(Y$5)=1)</formula>
    </cfRule>
  </conditionalFormatting>
  <conditionalFormatting sqref="Y10:Z10">
    <cfRule type="expression" dxfId="1193" priority="5669">
      <formula>AND(WEEKDAY(Y$5)=1)</formula>
    </cfRule>
  </conditionalFormatting>
  <conditionalFormatting sqref="Y17:Z17 AA19:AG20 AD13:AF13 AC14:AF14">
    <cfRule type="expression" dxfId="1192" priority="5655">
      <formula>AND(WEEKDAY(Y$5)=1)</formula>
    </cfRule>
  </conditionalFormatting>
  <conditionalFormatting sqref="Y15:AA15">
    <cfRule type="expression" dxfId="1191" priority="3571" stopIfTrue="1">
      <formula>AND(WEEKDAY(Y$5)=1)</formula>
    </cfRule>
  </conditionalFormatting>
  <conditionalFormatting sqref="Y10:AB10">
    <cfRule type="expression" dxfId="1190" priority="5490">
      <formula>AND(WEEKDAY(Y$5)=1)</formula>
    </cfRule>
  </conditionalFormatting>
  <conditionalFormatting sqref="Y17:AB17">
    <cfRule type="expression" dxfId="1189" priority="5653" stopIfTrue="1">
      <formula>AND(WEEKDAY(Y$5)=1)</formula>
    </cfRule>
  </conditionalFormatting>
  <conditionalFormatting sqref="Y20:AB20">
    <cfRule type="expression" dxfId="1188" priority="2464">
      <formula>AND(WEEKDAY(Y$5)=1)</formula>
    </cfRule>
  </conditionalFormatting>
  <conditionalFormatting sqref="Z9:Z11">
    <cfRule type="expression" dxfId="1187" priority="5468" stopIfTrue="1">
      <formula>AND(WEEKDAY(Z$5)=1)</formula>
    </cfRule>
    <cfRule type="expression" dxfId="1186" priority="5470">
      <formula>AND(WEEKDAY(Z$5)=1)</formula>
    </cfRule>
  </conditionalFormatting>
  <conditionalFormatting sqref="Z10">
    <cfRule type="expression" dxfId="1185" priority="5689" stopIfTrue="1">
      <formula>AND(WEEKDAY(Z$5)=1)</formula>
    </cfRule>
  </conditionalFormatting>
  <conditionalFormatting sqref="Z13:Z14">
    <cfRule type="expression" dxfId="1184" priority="2231" stopIfTrue="1">
      <formula>AND(WEEKDAY(Z$5)=1)</formula>
    </cfRule>
  </conditionalFormatting>
  <conditionalFormatting sqref="Z18">
    <cfRule type="expression" dxfId="1183" priority="242" stopIfTrue="1">
      <formula>AND(WEEKDAY(Z$5)=1)</formula>
    </cfRule>
    <cfRule type="expression" dxfId="1182" priority="241">
      <formula>AND(WEEKDAY(Z$5)=1)</formula>
    </cfRule>
    <cfRule type="expression" dxfId="1181" priority="240" stopIfTrue="1">
      <formula>AND(WEEKDAY(Z$5)=1)</formula>
    </cfRule>
  </conditionalFormatting>
  <conditionalFormatting sqref="Z19">
    <cfRule type="expression" dxfId="1180" priority="5605" stopIfTrue="1">
      <formula>AND(WEEKDAY(Z$5)=1)</formula>
    </cfRule>
  </conditionalFormatting>
  <conditionalFormatting sqref="Z19:Z20">
    <cfRule type="expression" dxfId="1179" priority="2465" stopIfTrue="1">
      <formula>AND(WEEKDAY(Z$5)=1)</formula>
    </cfRule>
    <cfRule type="expression" dxfId="1178" priority="2467">
      <formula>AND(WEEKDAY(Z$5)=1)</formula>
    </cfRule>
  </conditionalFormatting>
  <conditionalFormatting sqref="Z20">
    <cfRule type="expression" dxfId="1177" priority="2460">
      <formula>AND(WEEKDAY(Z$5)=1)</formula>
    </cfRule>
    <cfRule type="expression" dxfId="1176" priority="2459" stopIfTrue="1">
      <formula>AND(WEEKDAY(Z$5)=1)</formula>
    </cfRule>
    <cfRule type="expression" dxfId="1175" priority="2461" stopIfTrue="1">
      <formula>AND(WEEKDAY(Z$5)=1)</formula>
    </cfRule>
    <cfRule type="expression" dxfId="1174" priority="2462">
      <formula>AND(WEEKDAY(Z$5)=1)</formula>
    </cfRule>
    <cfRule type="expression" dxfId="1173" priority="2458">
      <formula>AND(WEEKDAY(Z$5)=1)</formula>
    </cfRule>
  </conditionalFormatting>
  <conditionalFormatting sqref="Z20:Z21">
    <cfRule type="expression" dxfId="1172" priority="2244" stopIfTrue="1">
      <formula>AND(WEEKDAY(Z$5)=1)</formula>
    </cfRule>
  </conditionalFormatting>
  <conditionalFormatting sqref="Z14:AA14">
    <cfRule type="expression" dxfId="1171" priority="3583">
      <formula>AND(WEEKDAY(Z$5)=1)</formula>
    </cfRule>
  </conditionalFormatting>
  <conditionalFormatting sqref="Z20:AA20">
    <cfRule type="expression" dxfId="1170" priority="2463" stopIfTrue="1">
      <formula>AND(WEEKDAY(Z$5)=1)</formula>
    </cfRule>
  </conditionalFormatting>
  <conditionalFormatting sqref="Z21:AB21">
    <cfRule type="expression" dxfId="1169" priority="2248">
      <formula>AND(WEEKDAY(Z$5)=1)</formula>
    </cfRule>
  </conditionalFormatting>
  <conditionalFormatting sqref="Z13:AC13">
    <cfRule type="expression" dxfId="1168" priority="2235">
      <formula>AND(WEEKDAY(Z$5)=1)</formula>
    </cfRule>
  </conditionalFormatting>
  <conditionalFormatting sqref="Z13:AE13">
    <cfRule type="expression" dxfId="1167" priority="2230" stopIfTrue="1">
      <formula>AND(WEEKDAY(Z$5)=1)</formula>
    </cfRule>
  </conditionalFormatting>
  <conditionalFormatting sqref="AA15">
    <cfRule type="expression" dxfId="1166" priority="3576">
      <formula>AND(WEEKDAY(AA$5)=1)</formula>
    </cfRule>
  </conditionalFormatting>
  <conditionalFormatting sqref="AA18">
    <cfRule type="expression" dxfId="1165" priority="246" stopIfTrue="1">
      <formula>AND(WEEKDAY(AA$5)=1)</formula>
    </cfRule>
  </conditionalFormatting>
  <conditionalFormatting sqref="AA21">
    <cfRule type="expression" dxfId="1164" priority="2249" stopIfTrue="1">
      <formula>AND(WEEKDAY(AA$5)=1)</formula>
    </cfRule>
  </conditionalFormatting>
  <conditionalFormatting sqref="AA8:AB11 AG8:AH11 I9:I11 AE9:AF11 J9:K13 D10:H10 L12:AD12 D12:I17 AH19:AH30 L21:L22 D21:I30 X22 Z22:AE22 L28 X28 Z28:AE28">
    <cfRule type="expression" dxfId="1163" priority="247">
      <formula>AND(WEEKDAY(D$5)=1)</formula>
    </cfRule>
  </conditionalFormatting>
  <conditionalFormatting sqref="AA14:AB15">
    <cfRule type="expression" dxfId="1162" priority="3578" stopIfTrue="1">
      <formula>AND(WEEKDAY(AA$5)=1)</formula>
    </cfRule>
  </conditionalFormatting>
  <conditionalFormatting sqref="AA19:AB20">
    <cfRule type="expression" dxfId="1161" priority="5732" stopIfTrue="1">
      <formula>AND(WEEKDAY(AA$5)=1)</formula>
    </cfRule>
  </conditionalFormatting>
  <conditionalFormatting sqref="AA21:AC21">
    <cfRule type="expression" dxfId="1160" priority="2245" stopIfTrue="1">
      <formula>AND(WEEKDAY(AA$5)=1)</formula>
    </cfRule>
  </conditionalFormatting>
  <conditionalFormatting sqref="AA9:AG11">
    <cfRule type="expression" dxfId="1159" priority="5526" stopIfTrue="1">
      <formula>AND(WEEKDAY(AA$5)=1)</formula>
    </cfRule>
  </conditionalFormatting>
  <conditionalFormatting sqref="AA20:AG20">
    <cfRule type="expression" dxfId="1158" priority="2730" stopIfTrue="1">
      <formula>AND(WEEKDAY(AA$5)=1)</formula>
    </cfRule>
  </conditionalFormatting>
  <conditionalFormatting sqref="AB14:AB15">
    <cfRule type="expression" dxfId="1157" priority="5477">
      <formula>AND(WEEKDAY(AB$5)=1)</formula>
    </cfRule>
  </conditionalFormatting>
  <conditionalFormatting sqref="AB17">
    <cfRule type="expression" dxfId="1156" priority="5791" stopIfTrue="1">
      <formula>AND(WEEKDAY(AB$5)=1)</formula>
    </cfRule>
  </conditionalFormatting>
  <conditionalFormatting sqref="AB18">
    <cfRule type="expression" dxfId="1155" priority="5961">
      <formula>AND(WEEKDAY(Z$5)=1)</formula>
    </cfRule>
    <cfRule type="expression" dxfId="1154" priority="5959">
      <formula>AND(WEEKDAY(Z$5)=1)</formula>
    </cfRule>
    <cfRule type="expression" dxfId="1153" priority="5960" stopIfTrue="1">
      <formula>AND(WEEKDAY(Z$5)=1)</formula>
    </cfRule>
    <cfRule type="expression" dxfId="1152" priority="5955">
      <formula>AND(WEEKDAY(Z$5)=1)</formula>
    </cfRule>
    <cfRule type="expression" dxfId="1151" priority="5958" stopIfTrue="1">
      <formula>AND(WEEKDAY(Z$5)=1)</formula>
    </cfRule>
    <cfRule type="expression" dxfId="1150" priority="5956" stopIfTrue="1">
      <formula>AND(WEEKDAY(Z$5)=1)</formula>
    </cfRule>
    <cfRule type="expression" dxfId="1149" priority="5957">
      <formula>AND(WEEKDAY(Z$5)=1)</formula>
    </cfRule>
  </conditionalFormatting>
  <conditionalFormatting sqref="AB18:AD18">
    <cfRule type="expression" dxfId="1148" priority="4682" stopIfTrue="1">
      <formula>AND(WEEKDAY(Z$5)=1)</formula>
    </cfRule>
  </conditionalFormatting>
  <conditionalFormatting sqref="AB19:AD19">
    <cfRule type="expression" dxfId="1147" priority="5602" stopIfTrue="1">
      <formula>AND(WEEKDAY(AB$5)=1)</formula>
    </cfRule>
  </conditionalFormatting>
  <conditionalFormatting sqref="AB19:AE19">
    <cfRule type="expression" dxfId="1146" priority="5703" stopIfTrue="1">
      <formula>AND(WEEKDAY(AB$5)=1)</formula>
    </cfRule>
  </conditionalFormatting>
  <conditionalFormatting sqref="AB19:AF19">
    <cfRule type="expression" dxfId="1145" priority="3557" stopIfTrue="1">
      <formula>AND(WEEKDAY(AB$5)=1)</formula>
    </cfRule>
  </conditionalFormatting>
  <conditionalFormatting sqref="AB8:AG8">
    <cfRule type="expression" dxfId="1144" priority="5750" stopIfTrue="1">
      <formula>AND(WEEKDAY(AB$5)=1)</formula>
    </cfRule>
  </conditionalFormatting>
  <conditionalFormatting sqref="AC19">
    <cfRule type="expression" dxfId="1143" priority="5601">
      <formula>AND(WEEKDAY(AC$5)=1)</formula>
    </cfRule>
  </conditionalFormatting>
  <conditionalFormatting sqref="AC21">
    <cfRule type="expression" dxfId="1142" priority="2242">
      <formula>AND(WEEKDAY(AC$5)=1)</formula>
    </cfRule>
    <cfRule type="expression" dxfId="1141" priority="2239" stopIfTrue="1">
      <formula>AND(WEEKDAY(AC$5)=1)</formula>
    </cfRule>
  </conditionalFormatting>
  <conditionalFormatting sqref="AC23:AC29">
    <cfRule type="expression" dxfId="1140" priority="3569" stopIfTrue="1">
      <formula>AND(WEEKDAY(AC$5)=1)</formula>
    </cfRule>
  </conditionalFormatting>
  <conditionalFormatting sqref="AC15:AD15">
    <cfRule type="expression" dxfId="1139" priority="5786" stopIfTrue="1">
      <formula>AND(WEEKDAY(AC$5)=1)</formula>
    </cfRule>
  </conditionalFormatting>
  <conditionalFormatting sqref="AC18:AD18">
    <cfRule type="expression" dxfId="1138" priority="4681">
      <formula>AND(WEEKDAY(AA$5)=1)</formula>
    </cfRule>
  </conditionalFormatting>
  <conditionalFormatting sqref="AC14:AG14">
    <cfRule type="expression" dxfId="1137" priority="5701" stopIfTrue="1">
      <formula>AND(WEEKDAY(AC$5)=1)</formula>
    </cfRule>
  </conditionalFormatting>
  <conditionalFormatting sqref="AC15:AH15">
    <cfRule type="expression" dxfId="1136" priority="249" stopIfTrue="1">
      <formula>AND(WEEKDAY(AC$5)=1)</formula>
    </cfRule>
  </conditionalFormatting>
  <conditionalFormatting sqref="AC15:AH17">
    <cfRule type="expression" dxfId="1135" priority="265">
      <formula>AND(WEEKDAY(AC$5)=1)</formula>
    </cfRule>
  </conditionalFormatting>
  <conditionalFormatting sqref="AD12:AD13">
    <cfRule type="expression" dxfId="1134" priority="3988" stopIfTrue="1">
      <formula>AND(WEEKDAY(AD$5)=1)</formula>
    </cfRule>
    <cfRule type="expression" dxfId="1133" priority="2653" stopIfTrue="1">
      <formula>AND(WEEKDAY(AD$5)=1)</formula>
    </cfRule>
    <cfRule type="expression" dxfId="1132" priority="5768" stopIfTrue="1">
      <formula>AND(WEEKDAY(AD$5)=1)</formula>
    </cfRule>
  </conditionalFormatting>
  <conditionalFormatting sqref="AD16">
    <cfRule type="expression" dxfId="1131" priority="5788" stopIfTrue="1">
      <formula>AND(WEEKDAY(AD$5)=1)</formula>
    </cfRule>
  </conditionalFormatting>
  <conditionalFormatting sqref="AD22">
    <cfRule type="expression" dxfId="1130" priority="2341" stopIfTrue="1">
      <formula>AND(WEEKDAY(AD$5)=1)</formula>
    </cfRule>
  </conditionalFormatting>
  <conditionalFormatting sqref="AD21:AE21">
    <cfRule type="expression" dxfId="1129" priority="5629" stopIfTrue="1">
      <formula>AND(WEEKDAY(AD$5)=1)</formula>
    </cfRule>
  </conditionalFormatting>
  <conditionalFormatting sqref="AD13:AF13">
    <cfRule type="expression" dxfId="1128" priority="2729">
      <formula>AND(WEEKDAY(AD$5)=1)</formula>
    </cfRule>
  </conditionalFormatting>
  <conditionalFormatting sqref="AD21:AF22">
    <cfRule type="expression" dxfId="1127" priority="2349">
      <formula>AND(WEEKDAY(AD$5)=1)</formula>
    </cfRule>
  </conditionalFormatting>
  <conditionalFormatting sqref="AD12:AG12">
    <cfRule type="expression" dxfId="1126" priority="273" stopIfTrue="1">
      <formula>AND(WEEKDAY(AD$5)=1)</formula>
    </cfRule>
  </conditionalFormatting>
  <conditionalFormatting sqref="AD13:AG13">
    <cfRule type="expression" dxfId="1125" priority="5770" stopIfTrue="1">
      <formula>AND(WEEKDAY(AD$5)=1)</formula>
    </cfRule>
  </conditionalFormatting>
  <conditionalFormatting sqref="AD28:AG28">
    <cfRule type="expression" dxfId="1124" priority="5498">
      <formula>AND(WEEKDAY(AD$5)=1)</formula>
    </cfRule>
  </conditionalFormatting>
  <conditionalFormatting sqref="AD10:AH10 AH20:AH30 L15:Z15 X12:Y12">
    <cfRule type="expression" dxfId="1123" priority="5479">
      <formula>AND(WEEKDAY(L$5)=1)</formula>
    </cfRule>
  </conditionalFormatting>
  <conditionalFormatting sqref="AE15">
    <cfRule type="expression" dxfId="1122" priority="256">
      <formula>AND(WEEKDAY(AE$5)=1)</formula>
    </cfRule>
  </conditionalFormatting>
  <conditionalFormatting sqref="AE18 T19:Y19">
    <cfRule type="expression" dxfId="1121" priority="5817" stopIfTrue="1">
      <formula>AND(WEEKDAY(T$5)=1)</formula>
    </cfRule>
  </conditionalFormatting>
  <conditionalFormatting sqref="AE18:AE19">
    <cfRule type="expression" dxfId="1120" priority="3560" stopIfTrue="1">
      <formula>AND(WEEKDAY(AE$5)=1)</formula>
    </cfRule>
  </conditionalFormatting>
  <conditionalFormatting sqref="AE13:AF13">
    <cfRule type="expression" dxfId="1119" priority="2733" stopIfTrue="1">
      <formula>AND(WEEKDAY(AE$5)=1)</formula>
    </cfRule>
  </conditionalFormatting>
  <conditionalFormatting sqref="AE18:AF18">
    <cfRule type="expression" dxfId="1118" priority="5719" stopIfTrue="1">
      <formula>AND(WEEKDAY(AE$5)=1)</formula>
    </cfRule>
  </conditionalFormatting>
  <conditionalFormatting sqref="AE12:AG12">
    <cfRule type="expression" dxfId="1117" priority="269">
      <formula>AND(WEEKDAY(AE$5)=1)</formula>
    </cfRule>
    <cfRule type="expression" dxfId="1116" priority="270" stopIfTrue="1">
      <formula>AND(WEEKDAY(AE$5)=1)</formula>
    </cfRule>
  </conditionalFormatting>
  <conditionalFormatting sqref="AE12:AH12">
    <cfRule type="expression" dxfId="1115" priority="266" stopIfTrue="1">
      <formula>AND(WEEKDAY(AE$5)=1)</formula>
    </cfRule>
    <cfRule type="expression" dxfId="1114" priority="271">
      <formula>AND(WEEKDAY(AE$5)=1)</formula>
    </cfRule>
  </conditionalFormatting>
  <conditionalFormatting sqref="AE18:AH18">
    <cfRule type="expression" dxfId="1113" priority="5471">
      <formula>AND(WEEKDAY(AE$5)=1)</formula>
    </cfRule>
  </conditionalFormatting>
  <conditionalFormatting sqref="AF15">
    <cfRule type="expression" dxfId="1112" priority="248">
      <formula>AND(WEEKDAY(AF$5)=1)</formula>
    </cfRule>
  </conditionalFormatting>
  <conditionalFormatting sqref="AF18">
    <cfRule type="expression" dxfId="1111" priority="3564" stopIfTrue="1">
      <formula>AND(WEEKDAY(AF$5)=1)</formula>
    </cfRule>
    <cfRule type="expression" dxfId="1110" priority="3561">
      <formula>AND(WEEKDAY(AF$5)=1)</formula>
    </cfRule>
    <cfRule type="expression" dxfId="1109" priority="3562" stopIfTrue="1">
      <formula>AND(WEEKDAY(AF$5)=1)</formula>
    </cfRule>
    <cfRule type="expression" dxfId="1108" priority="3563">
      <formula>AND(WEEKDAY(AF$5)=1)</formula>
    </cfRule>
  </conditionalFormatting>
  <conditionalFormatting sqref="AF19:AG19">
    <cfRule type="expression" dxfId="1107" priority="5582">
      <formula>AND(WEEKDAY(AF$5)=1)</formula>
    </cfRule>
    <cfRule type="expression" dxfId="1106" priority="5583" stopIfTrue="1">
      <formula>AND(WEEKDAY(AF$5)=1)</formula>
    </cfRule>
    <cfRule type="expression" dxfId="1105" priority="5585" stopIfTrue="1">
      <formula>AND(WEEKDAY(AF$5)=1)</formula>
    </cfRule>
    <cfRule type="expression" dxfId="1104" priority="5584">
      <formula>AND(WEEKDAY(AF$5)=1)</formula>
    </cfRule>
  </conditionalFormatting>
  <conditionalFormatting sqref="AG15">
    <cfRule type="expression" dxfId="1103" priority="264" stopIfTrue="1">
      <formula>AND(WEEKDAY(AG$5)=1)</formula>
    </cfRule>
    <cfRule type="expression" dxfId="1102" priority="260">
      <formula>AND(WEEKDAY(AG$5)=1)</formula>
    </cfRule>
    <cfRule type="expression" dxfId="1101" priority="262" stopIfTrue="1">
      <formula>AND(WEEKDAY(AG$5)=1)</formula>
    </cfRule>
    <cfRule type="expression" dxfId="1100" priority="263">
      <formula>AND(WEEKDAY(AG$5)=1)</formula>
    </cfRule>
  </conditionalFormatting>
  <conditionalFormatting sqref="AG20:AG27 AD28:AG28 AE21:AF22">
    <cfRule type="expression" dxfId="1099" priority="5626" stopIfTrue="1">
      <formula>AND(WEEKDAY(AD$5)=1)</formula>
    </cfRule>
  </conditionalFormatting>
  <conditionalFormatting sqref="AG29:AG30">
    <cfRule type="expression" dxfId="1098" priority="227">
      <formula>AND(WEEKDAY(AG$5)=1)</formula>
    </cfRule>
    <cfRule type="expression" dxfId="1097" priority="228" stopIfTrue="1">
      <formula>AND(WEEKDAY(AG$5)=1)</formula>
    </cfRule>
  </conditionalFormatting>
  <conditionalFormatting sqref="AG13:AH14 S8:Z8 O10:Z10 L20:W20 T21:Y21 T22:X22 M23:AF28 AC8:AF8 T19:Y19 I19:O19 P9:Y9 P11:Y11 Y20 L17:AB17 L9:N11 J10:K10 AD21:AE21 AC9:AD11 AD10:AE10 M16:AC16 L13:Y13 U14:Y14 M21:N22 P14:Q14 L14">
    <cfRule type="expression" dxfId="1096" priority="5771">
      <formula>AND(WEEKDAY(I$5)=1)</formula>
    </cfRule>
  </conditionalFormatting>
  <conditionalFormatting sqref="AH10 AH20:AH30">
    <cfRule type="expression" dxfId="1095" priority="5478" stopIfTrue="1">
      <formula>AND(WEEKDAY(AH$5)=1)</formula>
    </cfRule>
  </conditionalFormatting>
  <conditionalFormatting sqref="AI8:AK30 AN8:AN31">
    <cfRule type="cellIs" dxfId="1094" priority="5951" stopIfTrue="1" operator="equal">
      <formula>0</formula>
    </cfRule>
  </conditionalFormatting>
  <dataValidations count="2">
    <dataValidation type="list" allowBlank="1" showInputMessage="1" showErrorMessage="1" sqref="O8:O9 D8:N11 D12:AD22 AE8:AH22 D23:AH30 P8:S11 T11:V11 W8:AD11 T8:V9 D10:AH10" xr:uid="{00000000-0002-0000-5800-000000000000}">
      <formula1>"ヤ,2早,3早,2オ,3オ,2－,3－,－,日,有,2,3,事,ﾍﾙ,ｹｱ,6:00,6:30,7:00,8:30,8:00,10:00,研"</formula1>
    </dataValidation>
    <dataValidation type="list" allowBlank="1" showInputMessage="1" showErrorMessage="1" sqref="AH31" xr:uid="{00000000-0002-0000-58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W51"/>
  <sheetViews>
    <sheetView zoomScaleNormal="100" workbookViewId="0">
      <selection activeCell="AG31" sqref="AG3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7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45474</v>
      </c>
      <c r="E5" s="11">
        <f>DATE($A$1,$D$2,2)</f>
        <v>45475</v>
      </c>
      <c r="F5" s="11">
        <f>DATE($A$1,$D$2,3)</f>
        <v>45476</v>
      </c>
      <c r="G5" s="11">
        <f>DATE($A$1,$D$2,4)</f>
        <v>45477</v>
      </c>
      <c r="H5" s="11">
        <f>DATE($A$1,$D$2,5)</f>
        <v>45478</v>
      </c>
      <c r="I5" s="11">
        <f>DATE($A$1,$D$2,6)</f>
        <v>45479</v>
      </c>
      <c r="J5" s="11">
        <f>DATE($A$1,$D$2,7)</f>
        <v>45480</v>
      </c>
      <c r="K5" s="11">
        <f>DATE($A$1,$D$2,8)</f>
        <v>45481</v>
      </c>
      <c r="L5" s="11">
        <f>DATE($A$1,$D$2,9)</f>
        <v>45482</v>
      </c>
      <c r="M5" s="11">
        <f>DATE($A$1,$D$2,10)</f>
        <v>45483</v>
      </c>
      <c r="N5" s="56">
        <f>DATE($A$1,$D$2,11)</f>
        <v>45484</v>
      </c>
      <c r="O5" s="11">
        <f>DATE($A$1,$D$2,12)</f>
        <v>45485</v>
      </c>
      <c r="P5" s="11">
        <f>DATE($A$1,$D$2,13)</f>
        <v>45486</v>
      </c>
      <c r="Q5" s="11">
        <f>DATE($A$1,$D$2,14)</f>
        <v>45487</v>
      </c>
      <c r="R5" s="11">
        <f>DATE($A$1,$D$2,15)</f>
        <v>45488</v>
      </c>
      <c r="S5" s="11">
        <f>DATE($A$1,$D$2,16)</f>
        <v>45489</v>
      </c>
      <c r="T5" s="11">
        <f>DATE($A$1,$D$2,17)</f>
        <v>45490</v>
      </c>
      <c r="U5" s="11">
        <f>DATE($A$1,$D$2,18)</f>
        <v>45491</v>
      </c>
      <c r="V5" s="11">
        <f>DATE($A$1,$D$2,19)</f>
        <v>45492</v>
      </c>
      <c r="W5" s="11">
        <f>DATE($A$1,$D$2,20)</f>
        <v>45493</v>
      </c>
      <c r="X5" s="11">
        <f>DATE($A$1,$D$2,21)</f>
        <v>45494</v>
      </c>
      <c r="Y5" s="87">
        <f>DATE($A$1,$D$2,22)</f>
        <v>45495</v>
      </c>
      <c r="Z5" s="87">
        <f>DATE($A$1,$D$2,23)</f>
        <v>45496</v>
      </c>
      <c r="AA5" s="87">
        <f>DATE($A$1,$D$2,24)</f>
        <v>45497</v>
      </c>
      <c r="AB5" s="87">
        <f>DATE($A$1,$D$2,25)</f>
        <v>45498</v>
      </c>
      <c r="AC5" s="87">
        <f>DATE($A$1,$D$2,26)</f>
        <v>45499</v>
      </c>
      <c r="AD5" s="87">
        <f>DATE($A$1,$D$2,27)</f>
        <v>45500</v>
      </c>
      <c r="AE5" s="87">
        <f>DATE($A$1,$D$2,28)</f>
        <v>45501</v>
      </c>
      <c r="AF5" s="88">
        <f>DATE($A$1,$D$2,29)</f>
        <v>45502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45474</v>
      </c>
      <c r="E6" s="13">
        <f t="shared" si="0"/>
        <v>45475</v>
      </c>
      <c r="F6" s="116">
        <f t="shared" si="0"/>
        <v>45476</v>
      </c>
      <c r="G6" s="116">
        <f t="shared" si="0"/>
        <v>45477</v>
      </c>
      <c r="H6" s="116">
        <f t="shared" si="0"/>
        <v>45478</v>
      </c>
      <c r="I6" s="13">
        <f t="shared" si="0"/>
        <v>45479</v>
      </c>
      <c r="J6" s="13">
        <f t="shared" si="0"/>
        <v>45480</v>
      </c>
      <c r="K6" s="13">
        <f t="shared" si="0"/>
        <v>45481</v>
      </c>
      <c r="L6" s="13">
        <f t="shared" si="0"/>
        <v>45482</v>
      </c>
      <c r="M6" s="13">
        <f t="shared" si="0"/>
        <v>45483</v>
      </c>
      <c r="N6" s="13">
        <f t="shared" si="0"/>
        <v>45484</v>
      </c>
      <c r="O6" s="13">
        <f t="shared" si="0"/>
        <v>45485</v>
      </c>
      <c r="P6" s="13">
        <f t="shared" si="0"/>
        <v>45486</v>
      </c>
      <c r="Q6" s="13">
        <f t="shared" si="0"/>
        <v>45487</v>
      </c>
      <c r="R6" s="13">
        <f t="shared" si="0"/>
        <v>45488</v>
      </c>
      <c r="S6" s="13">
        <f t="shared" si="0"/>
        <v>45489</v>
      </c>
      <c r="T6" s="13">
        <f t="shared" si="0"/>
        <v>45490</v>
      </c>
      <c r="U6" s="13">
        <f t="shared" si="0"/>
        <v>45491</v>
      </c>
      <c r="V6" s="13">
        <f t="shared" si="0"/>
        <v>45492</v>
      </c>
      <c r="W6" s="13">
        <f t="shared" si="0"/>
        <v>45493</v>
      </c>
      <c r="X6" s="13">
        <f t="shared" si="0"/>
        <v>45494</v>
      </c>
      <c r="Y6" s="13">
        <f t="shared" si="0"/>
        <v>45495</v>
      </c>
      <c r="Z6" s="13">
        <f t="shared" si="0"/>
        <v>45496</v>
      </c>
      <c r="AA6" s="13">
        <f t="shared" si="0"/>
        <v>45497</v>
      </c>
      <c r="AB6" s="13">
        <f t="shared" si="0"/>
        <v>45498</v>
      </c>
      <c r="AC6" s="13">
        <f t="shared" si="0"/>
        <v>45499</v>
      </c>
      <c r="AD6" s="13">
        <f t="shared" si="0"/>
        <v>45500</v>
      </c>
      <c r="AE6" s="13">
        <f t="shared" si="0"/>
        <v>45501</v>
      </c>
      <c r="AF6" s="13">
        <f t="shared" si="0"/>
        <v>45502</v>
      </c>
      <c r="AG6" s="13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6" t="str">
        <f t="shared" ref="D7:AF7" si="1">IF(D6="","",CHOOSE(WEEKDAY(D6,1),"日","月","火","水","木","金","土"))</f>
        <v>月</v>
      </c>
      <c r="E7" s="16" t="str">
        <f t="shared" si="1"/>
        <v>火</v>
      </c>
      <c r="F7" s="1064" t="str">
        <f>IF(F6="","",CHOOSE(WEEKDAY(F6,1),"日","月","火","水","木","金","土"))</f>
        <v>水</v>
      </c>
      <c r="G7" s="1063" t="str">
        <f t="shared" si="1"/>
        <v>木</v>
      </c>
      <c r="H7" s="1063" t="str">
        <f t="shared" si="1"/>
        <v>金</v>
      </c>
      <c r="I7" s="1063" t="str">
        <f t="shared" si="1"/>
        <v>土</v>
      </c>
      <c r="J7" s="1061" t="str">
        <f t="shared" si="1"/>
        <v>日</v>
      </c>
      <c r="K7" s="16" t="str">
        <f t="shared" si="1"/>
        <v>月</v>
      </c>
      <c r="L7" s="58" t="str">
        <f t="shared" si="1"/>
        <v>火</v>
      </c>
      <c r="M7" s="16" t="str">
        <f t="shared" si="1"/>
        <v>水</v>
      </c>
      <c r="N7" s="16" t="str">
        <f t="shared" si="1"/>
        <v>木</v>
      </c>
      <c r="O7" s="1063" t="str">
        <f t="shared" si="1"/>
        <v>金</v>
      </c>
      <c r="P7" s="16" t="str">
        <f t="shared" si="1"/>
        <v>土</v>
      </c>
      <c r="Q7" s="1062" t="str">
        <f t="shared" si="1"/>
        <v>日</v>
      </c>
      <c r="R7" s="1061" t="str">
        <f t="shared" si="1"/>
        <v>月</v>
      </c>
      <c r="S7" s="58" t="str">
        <f t="shared" si="1"/>
        <v>火</v>
      </c>
      <c r="T7" s="58" t="str">
        <f t="shared" si="1"/>
        <v>水</v>
      </c>
      <c r="U7" s="16" t="str">
        <f t="shared" si="1"/>
        <v>木</v>
      </c>
      <c r="V7" s="1063" t="str">
        <f t="shared" si="1"/>
        <v>金</v>
      </c>
      <c r="W7" s="16" t="str">
        <f t="shared" si="1"/>
        <v>土</v>
      </c>
      <c r="X7" s="1061" t="str">
        <f t="shared" si="1"/>
        <v>日</v>
      </c>
      <c r="Y7" s="16" t="str">
        <f t="shared" si="1"/>
        <v>月</v>
      </c>
      <c r="Z7" s="16" t="str">
        <f t="shared" si="1"/>
        <v>火</v>
      </c>
      <c r="AA7" s="16" t="str">
        <f t="shared" si="1"/>
        <v>水</v>
      </c>
      <c r="AB7" s="16" t="str">
        <f t="shared" si="1"/>
        <v>木</v>
      </c>
      <c r="AC7" s="1063" t="str">
        <f t="shared" si="1"/>
        <v>金</v>
      </c>
      <c r="AD7" s="16" t="str">
        <f t="shared" si="1"/>
        <v>土</v>
      </c>
      <c r="AE7" s="1061" t="str">
        <f t="shared" si="1"/>
        <v>日</v>
      </c>
      <c r="AF7" s="16" t="str">
        <f t="shared" si="1"/>
        <v>月</v>
      </c>
      <c r="AG7" s="1114" t="s">
        <v>253</v>
      </c>
      <c r="AH7" s="1114" t="s">
        <v>254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36" t="s">
        <v>21</v>
      </c>
      <c r="E8" s="22" t="s">
        <v>42</v>
      </c>
      <c r="F8" s="1141" t="s">
        <v>36</v>
      </c>
      <c r="G8" s="1142" t="s">
        <v>21</v>
      </c>
      <c r="H8" s="26" t="s">
        <v>42</v>
      </c>
      <c r="I8" s="26" t="s">
        <v>36</v>
      </c>
      <c r="J8" s="26" t="s">
        <v>42</v>
      </c>
      <c r="K8" s="1148" t="s">
        <v>40</v>
      </c>
      <c r="L8" s="60" t="s">
        <v>36</v>
      </c>
      <c r="M8" s="1150" t="s">
        <v>36</v>
      </c>
      <c r="N8" s="1149" t="s">
        <v>40</v>
      </c>
      <c r="O8" s="26" t="s">
        <v>21</v>
      </c>
      <c r="P8" s="22" t="s">
        <v>36</v>
      </c>
      <c r="Q8" s="68" t="s">
        <v>24</v>
      </c>
      <c r="R8" s="69" t="s">
        <v>34</v>
      </c>
      <c r="S8" s="70" t="s">
        <v>21</v>
      </c>
      <c r="T8" s="71" t="s">
        <v>36</v>
      </c>
      <c r="U8" s="61" t="s">
        <v>42</v>
      </c>
      <c r="V8" s="1115" t="s">
        <v>21</v>
      </c>
      <c r="W8" s="26" t="s">
        <v>42</v>
      </c>
      <c r="X8" s="26" t="s">
        <v>37</v>
      </c>
      <c r="Y8" s="1137" t="s">
        <v>21</v>
      </c>
      <c r="Z8" s="26" t="s">
        <v>42</v>
      </c>
      <c r="AA8" s="26" t="s">
        <v>28</v>
      </c>
      <c r="AB8" s="26" t="s">
        <v>34</v>
      </c>
      <c r="AC8" s="29" t="s">
        <v>21</v>
      </c>
      <c r="AD8" s="1158" t="s">
        <v>121</v>
      </c>
      <c r="AE8" s="26" t="s">
        <v>28</v>
      </c>
      <c r="AF8" s="26" t="s">
        <v>34</v>
      </c>
      <c r="AG8" s="26" t="s">
        <v>21</v>
      </c>
      <c r="AH8" s="26" t="s">
        <v>21</v>
      </c>
      <c r="AI8" s="99">
        <f>SUM(AO8)</f>
        <v>9</v>
      </c>
      <c r="AJ8" s="100">
        <f>COUNTIF(D8:AH8,"有")</f>
        <v>0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1</v>
      </c>
      <c r="AO8" s="55">
        <f t="shared" ref="AO8:AO9" si="3">COUNTIF(D8:AH8,"ヤ")</f>
        <v>9</v>
      </c>
      <c r="AP8" s="55">
        <f t="shared" ref="AP8:AP9" si="4">COUNTIF(D8:AH8,"2－")</f>
        <v>1</v>
      </c>
      <c r="AQ8" s="55">
        <f t="shared" ref="AQ8:AQ9" si="5">COUNTIF(D8:AH8,"3－")</f>
        <v>2</v>
      </c>
      <c r="AR8">
        <f t="shared" ref="AR8:AR9" si="6">COUNTIF(E8:AI8,"有")</f>
        <v>0</v>
      </c>
      <c r="AS8" s="55">
        <f t="shared" ref="AS8:AS9" si="7">COUNTIF(D8:AL8,"2早")</f>
        <v>2</v>
      </c>
      <c r="AT8" s="55">
        <f t="shared" ref="AT8:AT9" si="8">COUNTIF(B8:AL8,"2オ")</f>
        <v>6</v>
      </c>
      <c r="AU8" s="55">
        <f t="shared" ref="AU8:AU9" si="9">COUNTIF(D8:AM8,"3早")</f>
        <v>0</v>
      </c>
      <c r="AV8" s="55">
        <f t="shared" ref="AV8:AV9" si="10">COUNTIF(D8:AN8,"3オ")</f>
        <v>6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26" t="s">
        <v>36</v>
      </c>
      <c r="E9" s="1137" t="s">
        <v>41</v>
      </c>
      <c r="F9" s="26" t="s">
        <v>21</v>
      </c>
      <c r="G9" s="26" t="s">
        <v>40</v>
      </c>
      <c r="H9" s="26" t="s">
        <v>41</v>
      </c>
      <c r="I9" s="1115" t="s">
        <v>21</v>
      </c>
      <c r="J9" s="29" t="s">
        <v>21</v>
      </c>
      <c r="K9" s="26" t="s">
        <v>36</v>
      </c>
      <c r="L9" s="26" t="s">
        <v>40</v>
      </c>
      <c r="M9" s="1115" t="s">
        <v>21</v>
      </c>
      <c r="N9" s="26" t="s">
        <v>36</v>
      </c>
      <c r="O9" s="1149" t="s">
        <v>42</v>
      </c>
      <c r="P9" s="26" t="s">
        <v>21</v>
      </c>
      <c r="Q9" s="76" t="s">
        <v>37</v>
      </c>
      <c r="R9" s="1143" t="s">
        <v>41</v>
      </c>
      <c r="S9" s="76" t="s">
        <v>42</v>
      </c>
      <c r="T9" s="1115" t="s">
        <v>21</v>
      </c>
      <c r="U9" s="26" t="s">
        <v>37</v>
      </c>
      <c r="V9" s="26" t="s">
        <v>36</v>
      </c>
      <c r="W9" s="26" t="s">
        <v>21</v>
      </c>
      <c r="X9" s="26" t="s">
        <v>21</v>
      </c>
      <c r="Y9" s="26" t="s">
        <v>37</v>
      </c>
      <c r="Z9" s="26" t="s">
        <v>41</v>
      </c>
      <c r="AA9" s="26" t="s">
        <v>42</v>
      </c>
      <c r="AB9" s="26" t="s">
        <v>37</v>
      </c>
      <c r="AC9" s="1137" t="s">
        <v>37</v>
      </c>
      <c r="AD9" s="26" t="s">
        <v>21</v>
      </c>
      <c r="AE9" s="26" t="s">
        <v>37</v>
      </c>
      <c r="AF9" s="520" t="s">
        <v>41</v>
      </c>
      <c r="AG9" s="26" t="s">
        <v>37</v>
      </c>
      <c r="AH9" s="26" t="s">
        <v>42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7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2</v>
      </c>
      <c r="AT9" s="55">
        <f t="shared" si="8"/>
        <v>4</v>
      </c>
      <c r="AU9" s="55">
        <f t="shared" si="9"/>
        <v>5</v>
      </c>
      <c r="AV9" s="55">
        <f t="shared" si="10"/>
        <v>4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26"/>
      <c r="E10" s="26"/>
      <c r="F10" s="26"/>
      <c r="G10" s="26"/>
      <c r="H10" s="26"/>
      <c r="I10" s="26"/>
      <c r="J10" s="26"/>
      <c r="K10" s="26"/>
      <c r="L10" s="26" t="s">
        <v>24</v>
      </c>
      <c r="M10" s="26" t="s">
        <v>34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 t="s">
        <v>24</v>
      </c>
      <c r="AG10" s="26" t="s">
        <v>34</v>
      </c>
      <c r="AH10" s="26"/>
      <c r="AI10" s="99">
        <f>SUM(AO10)</f>
        <v>0</v>
      </c>
      <c r="AJ10" s="100">
        <f>COUNTIF(D10:AH10,"有")</f>
        <v>0</v>
      </c>
      <c r="AK10" s="101">
        <f>SUM(AP10:AQ10)</f>
        <v>2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2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26"/>
      <c r="E11" s="29"/>
      <c r="F11" s="26"/>
      <c r="G11" s="26"/>
      <c r="H11" s="26"/>
      <c r="I11" s="26"/>
      <c r="J11" s="29"/>
      <c r="K11" s="26"/>
      <c r="L11" s="26"/>
      <c r="M11" s="26"/>
      <c r="N11" s="26"/>
      <c r="O11" s="1060"/>
      <c r="P11" s="26"/>
      <c r="Q11" s="76"/>
      <c r="R11" s="77"/>
      <c r="S11" s="76"/>
      <c r="T11" s="26"/>
      <c r="U11" s="26"/>
      <c r="V11" s="26"/>
      <c r="W11" s="26"/>
      <c r="X11" s="26"/>
      <c r="Y11" s="26"/>
      <c r="Z11" s="26"/>
      <c r="AA11" s="26"/>
      <c r="AB11" s="26"/>
      <c r="AC11" s="29"/>
      <c r="AD11" s="26"/>
      <c r="AE11" s="26"/>
      <c r="AF11" s="26"/>
      <c r="AG11" s="26"/>
      <c r="AH11" s="26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35" t="s">
        <v>34</v>
      </c>
      <c r="E13" s="1137" t="s">
        <v>24</v>
      </c>
      <c r="F13" s="1137" t="s">
        <v>34</v>
      </c>
      <c r="G13" s="26" t="s">
        <v>21</v>
      </c>
      <c r="H13" s="26" t="s">
        <v>40</v>
      </c>
      <c r="I13" s="1137" t="s">
        <v>24</v>
      </c>
      <c r="J13" s="1115" t="s">
        <v>34</v>
      </c>
      <c r="K13" s="26" t="s">
        <v>21</v>
      </c>
      <c r="L13" s="26" t="s">
        <v>41</v>
      </c>
      <c r="M13" s="1149" t="s">
        <v>42</v>
      </c>
      <c r="N13" s="26" t="s">
        <v>21</v>
      </c>
      <c r="O13" s="26" t="s">
        <v>24</v>
      </c>
      <c r="P13" s="1137" t="s">
        <v>34</v>
      </c>
      <c r="Q13" s="1115" t="s">
        <v>21</v>
      </c>
      <c r="R13" s="1137" t="s">
        <v>42</v>
      </c>
      <c r="S13" s="26" t="s">
        <v>21</v>
      </c>
      <c r="T13" s="26" t="s">
        <v>40</v>
      </c>
      <c r="U13" s="1137" t="s">
        <v>24</v>
      </c>
      <c r="V13" s="1137" t="s">
        <v>34</v>
      </c>
      <c r="W13" s="1115" t="s">
        <v>21</v>
      </c>
      <c r="X13" s="26" t="s">
        <v>41</v>
      </c>
      <c r="Y13" s="1115" t="s">
        <v>42</v>
      </c>
      <c r="Z13" s="26" t="s">
        <v>24</v>
      </c>
      <c r="AA13" s="26" t="s">
        <v>34</v>
      </c>
      <c r="AB13" s="1115" t="s">
        <v>21</v>
      </c>
      <c r="AC13" s="1115" t="s">
        <v>21</v>
      </c>
      <c r="AD13" s="26" t="s">
        <v>42</v>
      </c>
      <c r="AE13" s="26" t="s">
        <v>36</v>
      </c>
      <c r="AF13" s="26" t="s">
        <v>42</v>
      </c>
      <c r="AG13" s="26" t="s">
        <v>21</v>
      </c>
      <c r="AH13" s="26" t="s">
        <v>40</v>
      </c>
      <c r="AI13" s="99">
        <f>SUM(AO13)</f>
        <v>9</v>
      </c>
      <c r="AJ13" s="100">
        <f t="shared" ref="AJ13:AJ22" si="12">COUNTIF(D13:AH13,"有")</f>
        <v>0</v>
      </c>
      <c r="AK13" s="101">
        <f t="shared" ref="AK13:AK22" si="13">SUM(AP13:AQ13)</f>
        <v>5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5</v>
      </c>
      <c r="AQ13" s="55">
        <f t="shared" ref="AQ13:AQ22" si="17">COUNTIF(D13:AH13,"3－")</f>
        <v>0</v>
      </c>
      <c r="AR13">
        <f t="shared" ref="AR13:AR22" si="18">COUNTIF(E13:AI13,"有")</f>
        <v>0</v>
      </c>
      <c r="AS13" s="55">
        <f>COUNTIF(H13:AL13,"2早")</f>
        <v>3</v>
      </c>
      <c r="AT13" s="55">
        <f t="shared" ref="AT13:AT22" si="19">COUNTIF(B13:AL13,"2オ")</f>
        <v>5</v>
      </c>
      <c r="AU13" s="55">
        <f t="shared" ref="AU13:AU22" si="20">COUNTIF(D13:AM13,"3早")</f>
        <v>2</v>
      </c>
      <c r="AV13" s="55">
        <f t="shared" ref="AV13:AV22" si="21">COUNTIF(D13:AN13,"3オ")</f>
        <v>1</v>
      </c>
      <c r="AW13" s="55">
        <f t="shared" ref="AW13:AW22" si="22">COUNTIF(F13:AP13,"10:00")</f>
        <v>0</v>
      </c>
    </row>
    <row r="14" spans="1:49" s="1129" customFormat="1" ht="16" customHeight="1">
      <c r="A14" s="1116" t="s">
        <v>46</v>
      </c>
      <c r="B14" s="1117" t="s">
        <v>32</v>
      </c>
      <c r="C14" s="1118" t="s">
        <v>49</v>
      </c>
      <c r="D14" s="1119" t="s">
        <v>41</v>
      </c>
      <c r="E14" s="1120" t="s">
        <v>21</v>
      </c>
      <c r="F14" s="1119" t="s">
        <v>41</v>
      </c>
      <c r="G14" s="1119" t="s">
        <v>42</v>
      </c>
      <c r="H14" s="1119" t="s">
        <v>28</v>
      </c>
      <c r="I14" s="1119" t="s">
        <v>34</v>
      </c>
      <c r="J14" s="1138" t="s">
        <v>28</v>
      </c>
      <c r="K14" s="1119" t="s">
        <v>34</v>
      </c>
      <c r="L14" s="1146" t="s">
        <v>28</v>
      </c>
      <c r="M14" s="1147" t="s">
        <v>34</v>
      </c>
      <c r="N14" s="1146" t="s">
        <v>21</v>
      </c>
      <c r="O14" s="1122" t="s">
        <v>41</v>
      </c>
      <c r="P14" s="1119" t="s">
        <v>28</v>
      </c>
      <c r="Q14" s="1119" t="s">
        <v>34</v>
      </c>
      <c r="R14" s="1119" t="s">
        <v>21</v>
      </c>
      <c r="S14" s="1147" t="s">
        <v>21</v>
      </c>
      <c r="T14" s="1119" t="s">
        <v>28</v>
      </c>
      <c r="U14" s="1119" t="s">
        <v>34</v>
      </c>
      <c r="V14" s="1119" t="s">
        <v>21</v>
      </c>
      <c r="W14" s="1119" t="s">
        <v>28</v>
      </c>
      <c r="X14" s="1119" t="s">
        <v>34</v>
      </c>
      <c r="Y14" s="1119" t="s">
        <v>21</v>
      </c>
      <c r="Z14" s="1119" t="s">
        <v>40</v>
      </c>
      <c r="AA14" s="1119" t="s">
        <v>36</v>
      </c>
      <c r="AB14" s="1138" t="s">
        <v>41</v>
      </c>
      <c r="AC14" s="1119" t="s">
        <v>28</v>
      </c>
      <c r="AD14" s="1119" t="s">
        <v>34</v>
      </c>
      <c r="AE14" s="1120" t="s">
        <v>21</v>
      </c>
      <c r="AF14" s="1120" t="s">
        <v>21</v>
      </c>
      <c r="AG14" s="1119" t="s">
        <v>42</v>
      </c>
      <c r="AH14" s="1119" t="s">
        <v>21</v>
      </c>
      <c r="AI14" s="1123">
        <f t="shared" ref="AI14:AI22" si="23">SUM(AO14)</f>
        <v>9</v>
      </c>
      <c r="AJ14" s="1124">
        <f t="shared" si="12"/>
        <v>0</v>
      </c>
      <c r="AK14" s="1125">
        <f t="shared" si="13"/>
        <v>7</v>
      </c>
      <c r="AL14" s="1126" t="s">
        <v>48</v>
      </c>
      <c r="AM14" s="1127"/>
      <c r="AN14" s="1128">
        <f t="shared" si="14"/>
        <v>0</v>
      </c>
      <c r="AO14" s="1128">
        <f t="shared" si="15"/>
        <v>9</v>
      </c>
      <c r="AP14" s="1128">
        <f t="shared" si="16"/>
        <v>0</v>
      </c>
      <c r="AQ14" s="1128">
        <f t="shared" si="17"/>
        <v>7</v>
      </c>
      <c r="AR14" s="1129">
        <f t="shared" si="18"/>
        <v>0</v>
      </c>
      <c r="AS14" s="1128">
        <f t="shared" ref="AS14:AS22" si="24">COUNTIF(D14:AL14,"2早")</f>
        <v>1</v>
      </c>
      <c r="AT14" s="1128">
        <f t="shared" si="19"/>
        <v>2</v>
      </c>
      <c r="AU14" s="1128">
        <f t="shared" si="20"/>
        <v>4</v>
      </c>
      <c r="AV14" s="1128">
        <f t="shared" si="21"/>
        <v>1</v>
      </c>
      <c r="AW14" s="1128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26" t="s">
        <v>24</v>
      </c>
      <c r="E15" s="26" t="s">
        <v>34</v>
      </c>
      <c r="F15" s="26" t="s">
        <v>21</v>
      </c>
      <c r="G15" s="1137" t="s">
        <v>28</v>
      </c>
      <c r="H15" s="26" t="s">
        <v>34</v>
      </c>
      <c r="I15" s="26" t="s">
        <v>21</v>
      </c>
      <c r="J15" s="26" t="s">
        <v>40</v>
      </c>
      <c r="K15" s="26" t="s">
        <v>35</v>
      </c>
      <c r="L15" s="1137" t="s">
        <v>21</v>
      </c>
      <c r="M15" s="1137" t="s">
        <v>24</v>
      </c>
      <c r="N15" s="26" t="s">
        <v>34</v>
      </c>
      <c r="O15" s="26" t="s">
        <v>21</v>
      </c>
      <c r="P15" s="1137" t="s">
        <v>42</v>
      </c>
      <c r="Q15" s="26" t="s">
        <v>41</v>
      </c>
      <c r="R15" s="26" t="s">
        <v>28</v>
      </c>
      <c r="S15" s="26" t="s">
        <v>34</v>
      </c>
      <c r="T15" s="26" t="s">
        <v>21</v>
      </c>
      <c r="U15" s="29" t="s">
        <v>41</v>
      </c>
      <c r="V15" s="1115" t="s">
        <v>42</v>
      </c>
      <c r="W15" s="1115" t="s">
        <v>41</v>
      </c>
      <c r="X15" s="26" t="s">
        <v>21</v>
      </c>
      <c r="Y15" s="26" t="s">
        <v>28</v>
      </c>
      <c r="Z15" s="26" t="s">
        <v>34</v>
      </c>
      <c r="AA15" s="26" t="s">
        <v>21</v>
      </c>
      <c r="AB15" s="26" t="s">
        <v>42</v>
      </c>
      <c r="AC15" s="26" t="s">
        <v>40</v>
      </c>
      <c r="AD15" s="26" t="s">
        <v>24</v>
      </c>
      <c r="AE15" s="26" t="s">
        <v>34</v>
      </c>
      <c r="AF15" s="26" t="s">
        <v>21</v>
      </c>
      <c r="AG15" s="26" t="s">
        <v>21</v>
      </c>
      <c r="AH15" s="26" t="s">
        <v>24</v>
      </c>
      <c r="AI15" s="99">
        <f t="shared" si="23"/>
        <v>9</v>
      </c>
      <c r="AJ15" s="100">
        <f t="shared" si="12"/>
        <v>1</v>
      </c>
      <c r="AK15" s="101">
        <f t="shared" si="13"/>
        <v>7</v>
      </c>
      <c r="AL15" s="104" t="s">
        <v>48</v>
      </c>
      <c r="AM15" s="103"/>
      <c r="AN15" s="55">
        <f t="shared" si="14"/>
        <v>0</v>
      </c>
      <c r="AO15" s="55">
        <f t="shared" si="15"/>
        <v>9</v>
      </c>
      <c r="AP15" s="55">
        <f t="shared" si="16"/>
        <v>4</v>
      </c>
      <c r="AQ15" s="55">
        <f t="shared" si="17"/>
        <v>3</v>
      </c>
      <c r="AR15">
        <f t="shared" si="18"/>
        <v>1</v>
      </c>
      <c r="AS15" s="55">
        <f t="shared" si="24"/>
        <v>2</v>
      </c>
      <c r="AT15" s="55">
        <f t="shared" si="19"/>
        <v>3</v>
      </c>
      <c r="AU15" s="55">
        <f t="shared" si="20"/>
        <v>3</v>
      </c>
      <c r="AV15" s="55">
        <f t="shared" si="21"/>
        <v>0</v>
      </c>
      <c r="AW15" s="55">
        <f t="shared" si="22"/>
        <v>0</v>
      </c>
    </row>
    <row r="16" spans="1:49" s="1129" customFormat="1" ht="16" customHeight="1">
      <c r="A16" s="1130" t="s">
        <v>46</v>
      </c>
      <c r="B16" s="1131" t="s">
        <v>32</v>
      </c>
      <c r="C16" s="1118" t="s">
        <v>52</v>
      </c>
      <c r="D16" s="1119" t="s">
        <v>40</v>
      </c>
      <c r="E16" s="1120" t="s">
        <v>21</v>
      </c>
      <c r="F16" s="1138" t="s">
        <v>42</v>
      </c>
      <c r="G16" s="1138" t="s">
        <v>36</v>
      </c>
      <c r="H16" s="1120" t="s">
        <v>21</v>
      </c>
      <c r="I16" s="1119" t="s">
        <v>41</v>
      </c>
      <c r="J16" s="1119" t="s">
        <v>36</v>
      </c>
      <c r="K16" s="1122" t="s">
        <v>42</v>
      </c>
      <c r="L16" s="1119" t="s">
        <v>21</v>
      </c>
      <c r="M16" s="1138" t="s">
        <v>28</v>
      </c>
      <c r="N16" s="1119" t="s">
        <v>34</v>
      </c>
      <c r="O16" s="1119" t="s">
        <v>21</v>
      </c>
      <c r="P16" s="1121" t="s">
        <v>41</v>
      </c>
      <c r="Q16" s="1119" t="s">
        <v>42</v>
      </c>
      <c r="R16" s="1119" t="s">
        <v>21</v>
      </c>
      <c r="S16" s="1146" t="s">
        <v>41</v>
      </c>
      <c r="T16" s="1119" t="s">
        <v>41</v>
      </c>
      <c r="U16" s="1119" t="s">
        <v>40</v>
      </c>
      <c r="V16" s="1119" t="s">
        <v>21</v>
      </c>
      <c r="W16" s="1119" t="s">
        <v>36</v>
      </c>
      <c r="X16" s="1119" t="s">
        <v>24</v>
      </c>
      <c r="Y16" s="1119" t="s">
        <v>34</v>
      </c>
      <c r="Z16" s="1120" t="s">
        <v>21</v>
      </c>
      <c r="AA16" s="1119" t="s">
        <v>40</v>
      </c>
      <c r="AB16" s="1119" t="s">
        <v>21</v>
      </c>
      <c r="AC16" s="1119" t="s">
        <v>42</v>
      </c>
      <c r="AD16" s="1119" t="s">
        <v>36</v>
      </c>
      <c r="AE16" s="1138" t="s">
        <v>41</v>
      </c>
      <c r="AF16" s="1119" t="s">
        <v>28</v>
      </c>
      <c r="AG16" s="1119" t="s">
        <v>34</v>
      </c>
      <c r="AH16" s="1119" t="s">
        <v>21</v>
      </c>
      <c r="AI16" s="1123">
        <f t="shared" si="23"/>
        <v>9</v>
      </c>
      <c r="AJ16" s="1124">
        <f t="shared" si="12"/>
        <v>0</v>
      </c>
      <c r="AK16" s="1125">
        <f t="shared" si="13"/>
        <v>3</v>
      </c>
      <c r="AL16" s="1126" t="s">
        <v>51</v>
      </c>
      <c r="AM16" s="1127"/>
      <c r="AN16" s="1128">
        <f t="shared" si="14"/>
        <v>0</v>
      </c>
      <c r="AO16" s="1128">
        <f t="shared" si="15"/>
        <v>9</v>
      </c>
      <c r="AP16" s="1128">
        <f t="shared" si="16"/>
        <v>1</v>
      </c>
      <c r="AQ16" s="1128">
        <f t="shared" si="17"/>
        <v>2</v>
      </c>
      <c r="AR16" s="1129">
        <f t="shared" si="18"/>
        <v>0</v>
      </c>
      <c r="AS16" s="1128">
        <f t="shared" si="24"/>
        <v>3</v>
      </c>
      <c r="AT16" s="1128">
        <f t="shared" si="19"/>
        <v>4</v>
      </c>
      <c r="AU16" s="1128">
        <f t="shared" si="20"/>
        <v>5</v>
      </c>
      <c r="AV16" s="1128">
        <f t="shared" si="21"/>
        <v>4</v>
      </c>
      <c r="AW16" s="1128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1135" t="s">
        <v>21</v>
      </c>
      <c r="E17" s="26" t="s">
        <v>40</v>
      </c>
      <c r="F17" s="1145" t="s">
        <v>28</v>
      </c>
      <c r="G17" s="1145" t="s">
        <v>34</v>
      </c>
      <c r="H17" s="1115" t="s">
        <v>21</v>
      </c>
      <c r="I17" s="26" t="s">
        <v>42</v>
      </c>
      <c r="J17" s="211" t="s">
        <v>24</v>
      </c>
      <c r="K17" s="26" t="s">
        <v>34</v>
      </c>
      <c r="L17" s="26" t="s">
        <v>21</v>
      </c>
      <c r="M17" s="1149" t="s">
        <v>41</v>
      </c>
      <c r="N17" s="26" t="s">
        <v>28</v>
      </c>
      <c r="O17" s="26" t="s">
        <v>34</v>
      </c>
      <c r="P17" s="1115" t="s">
        <v>21</v>
      </c>
      <c r="Q17" s="1115" t="s">
        <v>21</v>
      </c>
      <c r="R17" s="1115" t="s">
        <v>21</v>
      </c>
      <c r="S17" s="26" t="s">
        <v>36</v>
      </c>
      <c r="T17" s="1115" t="s">
        <v>35</v>
      </c>
      <c r="U17" s="1137" t="s">
        <v>28</v>
      </c>
      <c r="V17" s="1137" t="s">
        <v>34</v>
      </c>
      <c r="W17" s="1137" t="s">
        <v>21</v>
      </c>
      <c r="X17" s="26" t="s">
        <v>42</v>
      </c>
      <c r="Y17" s="26" t="s">
        <v>41</v>
      </c>
      <c r="Z17" s="26" t="s">
        <v>28</v>
      </c>
      <c r="AA17" s="26" t="s">
        <v>34</v>
      </c>
      <c r="AB17" s="26" t="s">
        <v>24</v>
      </c>
      <c r="AC17" s="26" t="s">
        <v>34</v>
      </c>
      <c r="AD17" s="1115" t="s">
        <v>21</v>
      </c>
      <c r="AE17" s="26" t="s">
        <v>24</v>
      </c>
      <c r="AF17" s="26" t="s">
        <v>34</v>
      </c>
      <c r="AG17" s="26" t="s">
        <v>21</v>
      </c>
      <c r="AH17" s="26" t="s">
        <v>36</v>
      </c>
      <c r="AI17" s="99">
        <f t="shared" si="23"/>
        <v>9</v>
      </c>
      <c r="AJ17" s="100">
        <f t="shared" si="12"/>
        <v>1</v>
      </c>
      <c r="AK17" s="101">
        <f t="shared" si="13"/>
        <v>7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3</v>
      </c>
      <c r="AQ17" s="55">
        <f t="shared" si="17"/>
        <v>4</v>
      </c>
      <c r="AR17">
        <f t="shared" si="18"/>
        <v>1</v>
      </c>
      <c r="AS17" s="55">
        <f t="shared" si="24"/>
        <v>1</v>
      </c>
      <c r="AT17" s="55">
        <f t="shared" si="19"/>
        <v>2</v>
      </c>
      <c r="AU17" s="55">
        <f t="shared" si="20"/>
        <v>2</v>
      </c>
      <c r="AV17" s="55">
        <f t="shared" si="21"/>
        <v>2</v>
      </c>
      <c r="AW17" s="55">
        <f t="shared" si="22"/>
        <v>0</v>
      </c>
    </row>
    <row r="18" spans="1:49" s="1129" customFormat="1" ht="16" customHeight="1">
      <c r="A18" s="1116" t="s">
        <v>46</v>
      </c>
      <c r="B18" s="1131" t="s">
        <v>32</v>
      </c>
      <c r="C18" s="1118" t="s">
        <v>54</v>
      </c>
      <c r="D18" s="1119" t="s">
        <v>28</v>
      </c>
      <c r="E18" s="1138" t="s">
        <v>34</v>
      </c>
      <c r="F18" s="1120" t="s">
        <v>21</v>
      </c>
      <c r="G18" s="1119" t="s">
        <v>41</v>
      </c>
      <c r="H18" s="1119" t="s">
        <v>36</v>
      </c>
      <c r="I18" s="1119" t="s">
        <v>28</v>
      </c>
      <c r="J18" s="1119" t="s">
        <v>34</v>
      </c>
      <c r="K18" s="1119" t="s">
        <v>21</v>
      </c>
      <c r="L18" s="1119" t="s">
        <v>42</v>
      </c>
      <c r="M18" s="1120" t="s">
        <v>21</v>
      </c>
      <c r="N18" s="1119" t="s">
        <v>41</v>
      </c>
      <c r="O18" s="1119" t="s">
        <v>28</v>
      </c>
      <c r="P18" s="1119" t="s">
        <v>34</v>
      </c>
      <c r="Q18" s="1119" t="s">
        <v>21</v>
      </c>
      <c r="R18" s="1119" t="s">
        <v>36</v>
      </c>
      <c r="S18" s="1119" t="s">
        <v>40</v>
      </c>
      <c r="T18" s="1119" t="s">
        <v>24</v>
      </c>
      <c r="U18" s="1119" t="s">
        <v>34</v>
      </c>
      <c r="V18" s="1119" t="s">
        <v>21</v>
      </c>
      <c r="W18" s="1119" t="s">
        <v>21</v>
      </c>
      <c r="X18" s="1119" t="s">
        <v>36</v>
      </c>
      <c r="Y18" s="1120" t="s">
        <v>40</v>
      </c>
      <c r="Z18" s="1137" t="s">
        <v>21</v>
      </c>
      <c r="AA18" s="1137" t="s">
        <v>41</v>
      </c>
      <c r="AB18" s="1119" t="s">
        <v>28</v>
      </c>
      <c r="AC18" s="1119" t="s">
        <v>34</v>
      </c>
      <c r="AD18" s="1119" t="s">
        <v>21</v>
      </c>
      <c r="AE18" s="1119" t="s">
        <v>40</v>
      </c>
      <c r="AF18" s="1119" t="s">
        <v>21</v>
      </c>
      <c r="AG18" s="1119" t="s">
        <v>24</v>
      </c>
      <c r="AH18" s="1119" t="s">
        <v>34</v>
      </c>
      <c r="AI18" s="1123">
        <f t="shared" si="23"/>
        <v>9</v>
      </c>
      <c r="AJ18" s="1124">
        <f t="shared" si="12"/>
        <v>0</v>
      </c>
      <c r="AK18" s="1125">
        <f t="shared" si="13"/>
        <v>6</v>
      </c>
      <c r="AL18" s="1126" t="s">
        <v>48</v>
      </c>
      <c r="AM18" s="1127"/>
      <c r="AN18" s="1128">
        <f t="shared" si="14"/>
        <v>0</v>
      </c>
      <c r="AO18" s="1128">
        <f t="shared" si="15"/>
        <v>9</v>
      </c>
      <c r="AP18" s="1128">
        <f t="shared" si="16"/>
        <v>2</v>
      </c>
      <c r="AQ18" s="1128">
        <f t="shared" si="17"/>
        <v>4</v>
      </c>
      <c r="AR18" s="1129">
        <f t="shared" si="18"/>
        <v>0</v>
      </c>
      <c r="AS18" s="1128">
        <f t="shared" si="24"/>
        <v>3</v>
      </c>
      <c r="AT18" s="1128">
        <f t="shared" si="19"/>
        <v>1</v>
      </c>
      <c r="AU18" s="1128">
        <f t="shared" si="20"/>
        <v>3</v>
      </c>
      <c r="AV18" s="1128">
        <f t="shared" si="21"/>
        <v>3</v>
      </c>
      <c r="AW18" s="1128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30" t="s">
        <v>34</v>
      </c>
      <c r="E19" s="30" t="s">
        <v>21</v>
      </c>
      <c r="F19" s="26" t="s">
        <v>40</v>
      </c>
      <c r="G19" s="1137" t="s">
        <v>24</v>
      </c>
      <c r="H19" s="1137" t="s">
        <v>34</v>
      </c>
      <c r="I19" s="1115" t="s">
        <v>21</v>
      </c>
      <c r="J19" s="1115" t="s">
        <v>21</v>
      </c>
      <c r="K19" s="26" t="s">
        <v>24</v>
      </c>
      <c r="L19" s="26" t="s">
        <v>34</v>
      </c>
      <c r="M19" s="26" t="s">
        <v>21</v>
      </c>
      <c r="N19" s="1137" t="s">
        <v>42</v>
      </c>
      <c r="O19" s="1137" t="s">
        <v>40</v>
      </c>
      <c r="P19" s="26" t="s">
        <v>24</v>
      </c>
      <c r="Q19" s="26" t="s">
        <v>34</v>
      </c>
      <c r="R19" s="26" t="s">
        <v>21</v>
      </c>
      <c r="S19" s="26" t="s">
        <v>28</v>
      </c>
      <c r="T19" s="26" t="s">
        <v>34</v>
      </c>
      <c r="U19" s="26" t="s">
        <v>21</v>
      </c>
      <c r="V19" s="26" t="s">
        <v>24</v>
      </c>
      <c r="W19" s="26" t="s">
        <v>34</v>
      </c>
      <c r="X19" s="26" t="s">
        <v>28</v>
      </c>
      <c r="Y19" s="26" t="s">
        <v>34</v>
      </c>
      <c r="Z19" s="1115" t="s">
        <v>21</v>
      </c>
      <c r="AA19" s="1115" t="s">
        <v>35</v>
      </c>
      <c r="AB19" s="29" t="s">
        <v>35</v>
      </c>
      <c r="AC19" s="1137" t="s">
        <v>24</v>
      </c>
      <c r="AD19" s="1137" t="s">
        <v>34</v>
      </c>
      <c r="AE19" s="1115" t="s">
        <v>21</v>
      </c>
      <c r="AF19" s="26" t="s">
        <v>40</v>
      </c>
      <c r="AG19" s="26" t="s">
        <v>36</v>
      </c>
      <c r="AH19" s="26" t="s">
        <v>21</v>
      </c>
      <c r="AI19" s="99">
        <f t="shared" si="23"/>
        <v>9</v>
      </c>
      <c r="AJ19" s="100">
        <f t="shared" si="12"/>
        <v>2</v>
      </c>
      <c r="AK19" s="101">
        <f t="shared" si="13"/>
        <v>7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5</v>
      </c>
      <c r="AQ19" s="55">
        <f t="shared" si="17"/>
        <v>2</v>
      </c>
      <c r="AR19">
        <f t="shared" si="18"/>
        <v>2</v>
      </c>
      <c r="AS19" s="55">
        <f t="shared" si="24"/>
        <v>3</v>
      </c>
      <c r="AT19" s="55">
        <f t="shared" si="19"/>
        <v>1</v>
      </c>
      <c r="AU19" s="55">
        <f t="shared" si="20"/>
        <v>0</v>
      </c>
      <c r="AV19" s="55">
        <f t="shared" si="21"/>
        <v>1</v>
      </c>
      <c r="AW19" s="55">
        <f t="shared" si="22"/>
        <v>0</v>
      </c>
    </row>
    <row r="20" spans="1:49" s="1129" customFormat="1" ht="16" customHeight="1">
      <c r="A20" s="1132" t="s">
        <v>46</v>
      </c>
      <c r="B20" s="1133" t="s">
        <v>32</v>
      </c>
      <c r="C20" s="1118" t="s">
        <v>196</v>
      </c>
      <c r="D20" s="1138" t="s">
        <v>42</v>
      </c>
      <c r="E20" s="1120" t="s">
        <v>21</v>
      </c>
      <c r="F20" s="1138" t="s">
        <v>24</v>
      </c>
      <c r="G20" s="1138" t="s">
        <v>34</v>
      </c>
      <c r="H20" s="1121" t="s">
        <v>21</v>
      </c>
      <c r="I20" s="1120" t="s">
        <v>40</v>
      </c>
      <c r="J20" s="1120" t="s">
        <v>21</v>
      </c>
      <c r="K20" s="1146" t="s">
        <v>34</v>
      </c>
      <c r="L20" s="1147" t="s">
        <v>34</v>
      </c>
      <c r="M20" s="1147" t="s">
        <v>34</v>
      </c>
      <c r="N20" s="1120" t="s">
        <v>21</v>
      </c>
      <c r="O20" s="1146" t="s">
        <v>35</v>
      </c>
      <c r="P20" s="1120" t="s">
        <v>21</v>
      </c>
      <c r="Q20" s="1119" t="s">
        <v>40</v>
      </c>
      <c r="R20" s="1119" t="s">
        <v>24</v>
      </c>
      <c r="S20" s="1119" t="s">
        <v>34</v>
      </c>
      <c r="T20" s="1119" t="s">
        <v>21</v>
      </c>
      <c r="U20" s="1119" t="s">
        <v>36</v>
      </c>
      <c r="V20" s="1119" t="s">
        <v>40</v>
      </c>
      <c r="W20" s="1119" t="s">
        <v>24</v>
      </c>
      <c r="X20" s="1119" t="s">
        <v>34</v>
      </c>
      <c r="Y20" s="1119" t="s">
        <v>21</v>
      </c>
      <c r="Z20" s="1119" t="s">
        <v>21</v>
      </c>
      <c r="AA20" s="1119" t="s">
        <v>24</v>
      </c>
      <c r="AB20" s="1138" t="s">
        <v>34</v>
      </c>
      <c r="AC20" s="1119" t="s">
        <v>21</v>
      </c>
      <c r="AD20" s="1119" t="s">
        <v>41</v>
      </c>
      <c r="AE20" s="1119" t="s">
        <v>42</v>
      </c>
      <c r="AF20" s="1187" t="s">
        <v>36</v>
      </c>
      <c r="AG20" s="1119" t="s">
        <v>28</v>
      </c>
      <c r="AH20" s="1119" t="s">
        <v>34</v>
      </c>
      <c r="AI20" s="1123">
        <f t="shared" si="23"/>
        <v>9</v>
      </c>
      <c r="AJ20" s="1124">
        <f t="shared" si="12"/>
        <v>1</v>
      </c>
      <c r="AK20" s="1125">
        <f t="shared" si="13"/>
        <v>5</v>
      </c>
      <c r="AL20" s="1126" t="s">
        <v>48</v>
      </c>
      <c r="AN20" s="1128">
        <f t="shared" si="14"/>
        <v>0</v>
      </c>
      <c r="AO20" s="1128">
        <f t="shared" si="15"/>
        <v>9</v>
      </c>
      <c r="AP20" s="1128">
        <f t="shared" si="16"/>
        <v>4</v>
      </c>
      <c r="AQ20" s="1128">
        <f t="shared" si="17"/>
        <v>1</v>
      </c>
      <c r="AR20" s="1129">
        <f t="shared" si="18"/>
        <v>1</v>
      </c>
      <c r="AS20" s="1128">
        <f t="shared" si="24"/>
        <v>3</v>
      </c>
      <c r="AT20" s="1128">
        <f t="shared" si="19"/>
        <v>2</v>
      </c>
      <c r="AU20" s="1128">
        <f t="shared" si="20"/>
        <v>1</v>
      </c>
      <c r="AV20" s="1128">
        <f t="shared" si="21"/>
        <v>2</v>
      </c>
      <c r="AW20" s="1128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30" t="s">
        <v>21</v>
      </c>
      <c r="E21" s="26" t="s">
        <v>28</v>
      </c>
      <c r="F21" s="26" t="s">
        <v>34</v>
      </c>
      <c r="G21" s="26" t="s">
        <v>21</v>
      </c>
      <c r="H21" s="26" t="s">
        <v>24</v>
      </c>
      <c r="I21" s="1115" t="s">
        <v>34</v>
      </c>
      <c r="J21" s="1115" t="s">
        <v>21</v>
      </c>
      <c r="K21" s="26" t="s">
        <v>41</v>
      </c>
      <c r="L21" s="26" t="s">
        <v>21</v>
      </c>
      <c r="M21" s="1149" t="s">
        <v>40</v>
      </c>
      <c r="N21" s="26" t="s">
        <v>24</v>
      </c>
      <c r="O21" s="26" t="s">
        <v>34</v>
      </c>
      <c r="P21" s="26" t="s">
        <v>21</v>
      </c>
      <c r="Q21" s="26" t="s">
        <v>36</v>
      </c>
      <c r="R21" s="26" t="s">
        <v>40</v>
      </c>
      <c r="S21" s="26" t="s">
        <v>24</v>
      </c>
      <c r="T21" s="26" t="s">
        <v>34</v>
      </c>
      <c r="U21" s="26" t="s">
        <v>21</v>
      </c>
      <c r="V21" s="26" t="s">
        <v>28</v>
      </c>
      <c r="W21" s="26" t="s">
        <v>34</v>
      </c>
      <c r="X21" s="26" t="s">
        <v>21</v>
      </c>
      <c r="Y21" s="26" t="s">
        <v>36</v>
      </c>
      <c r="Z21" s="26" t="s">
        <v>36</v>
      </c>
      <c r="AA21" s="26" t="s">
        <v>21</v>
      </c>
      <c r="AB21" s="26" t="s">
        <v>40</v>
      </c>
      <c r="AC21" s="26" t="s">
        <v>41</v>
      </c>
      <c r="AD21" s="26" t="s">
        <v>28</v>
      </c>
      <c r="AE21" s="26" t="s">
        <v>34</v>
      </c>
      <c r="AF21" s="26" t="s">
        <v>21</v>
      </c>
      <c r="AG21" s="26" t="s">
        <v>41</v>
      </c>
      <c r="AH21" s="26" t="s">
        <v>28</v>
      </c>
      <c r="AI21" s="99">
        <f t="shared" si="23"/>
        <v>9</v>
      </c>
      <c r="AJ21" s="100">
        <f t="shared" si="12"/>
        <v>0</v>
      </c>
      <c r="AK21" s="101">
        <f t="shared" si="13"/>
        <v>7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4</v>
      </c>
      <c r="AR21">
        <f t="shared" si="18"/>
        <v>0</v>
      </c>
      <c r="AS21" s="55">
        <f t="shared" si="24"/>
        <v>3</v>
      </c>
      <c r="AT21" s="55">
        <f t="shared" si="19"/>
        <v>0</v>
      </c>
      <c r="AU21" s="55">
        <f t="shared" si="20"/>
        <v>3</v>
      </c>
      <c r="AV21" s="55">
        <f t="shared" si="21"/>
        <v>3</v>
      </c>
      <c r="AW21" s="55">
        <f t="shared" si="22"/>
        <v>0</v>
      </c>
    </row>
    <row r="22" spans="1:49" s="1129" customFormat="1" ht="16" customHeight="1">
      <c r="A22" s="1132" t="s">
        <v>46</v>
      </c>
      <c r="B22" s="1133" t="s">
        <v>32</v>
      </c>
      <c r="C22" s="1118" t="s">
        <v>222</v>
      </c>
      <c r="D22" s="1138" t="s">
        <v>35</v>
      </c>
      <c r="E22" s="1119" t="s">
        <v>36</v>
      </c>
      <c r="F22" s="1139" t="s">
        <v>28</v>
      </c>
      <c r="G22" s="1139" t="s">
        <v>34</v>
      </c>
      <c r="H22" s="1119" t="s">
        <v>21</v>
      </c>
      <c r="I22" s="1119" t="s">
        <v>21</v>
      </c>
      <c r="J22" s="1119" t="s">
        <v>41</v>
      </c>
      <c r="K22" s="1119" t="s">
        <v>28</v>
      </c>
      <c r="L22" s="1119" t="s">
        <v>34</v>
      </c>
      <c r="M22" s="1120" t="s">
        <v>21</v>
      </c>
      <c r="N22" s="1121" t="s">
        <v>21</v>
      </c>
      <c r="O22" s="1138" t="s">
        <v>36</v>
      </c>
      <c r="P22" s="1119" t="s">
        <v>40</v>
      </c>
      <c r="Q22" s="1140" t="s">
        <v>28</v>
      </c>
      <c r="R22" s="1119" t="s">
        <v>34</v>
      </c>
      <c r="S22" s="1119" t="s">
        <v>21</v>
      </c>
      <c r="T22" s="1119" t="s">
        <v>42</v>
      </c>
      <c r="U22" s="1119" t="s">
        <v>21</v>
      </c>
      <c r="V22" s="1119" t="s">
        <v>41</v>
      </c>
      <c r="W22" s="1119" t="s">
        <v>40</v>
      </c>
      <c r="X22" s="1119" t="s">
        <v>40</v>
      </c>
      <c r="Y22" s="1119" t="s">
        <v>24</v>
      </c>
      <c r="Z22" s="1138" t="s">
        <v>34</v>
      </c>
      <c r="AA22" s="1119" t="s">
        <v>21</v>
      </c>
      <c r="AB22" s="1119" t="s">
        <v>36</v>
      </c>
      <c r="AC22" s="1119" t="s">
        <v>36</v>
      </c>
      <c r="AD22" s="1119" t="s">
        <v>40</v>
      </c>
      <c r="AE22" s="1119" t="s">
        <v>21</v>
      </c>
      <c r="AF22" s="1187" t="s">
        <v>21</v>
      </c>
      <c r="AG22" s="1119" t="s">
        <v>40</v>
      </c>
      <c r="AH22" s="1187" t="s">
        <v>41</v>
      </c>
      <c r="AI22" s="1123">
        <f t="shared" si="23"/>
        <v>9</v>
      </c>
      <c r="AJ22" s="1124">
        <f t="shared" si="12"/>
        <v>1</v>
      </c>
      <c r="AK22" s="1125">
        <f t="shared" si="13"/>
        <v>4</v>
      </c>
      <c r="AL22" s="1126" t="s">
        <v>223</v>
      </c>
      <c r="AM22" s="1134"/>
      <c r="AN22" s="1128">
        <f t="shared" si="14"/>
        <v>0</v>
      </c>
      <c r="AO22" s="1128">
        <f t="shared" si="15"/>
        <v>9</v>
      </c>
      <c r="AP22" s="1128">
        <f t="shared" si="16"/>
        <v>1</v>
      </c>
      <c r="AQ22" s="1128">
        <f t="shared" si="17"/>
        <v>3</v>
      </c>
      <c r="AR22" s="1129">
        <f t="shared" si="18"/>
        <v>0</v>
      </c>
      <c r="AS22" s="1128">
        <f t="shared" si="24"/>
        <v>5</v>
      </c>
      <c r="AT22" s="1128">
        <f t="shared" si="19"/>
        <v>1</v>
      </c>
      <c r="AU22" s="1128">
        <f t="shared" si="20"/>
        <v>3</v>
      </c>
      <c r="AV22" s="1128">
        <f t="shared" si="21"/>
        <v>4</v>
      </c>
      <c r="AW22" s="1128">
        <f t="shared" si="22"/>
        <v>0</v>
      </c>
    </row>
    <row r="23" spans="1:49" ht="16" customHeight="1">
      <c r="A23" s="36"/>
      <c r="B23" s="37"/>
      <c r="C23" s="3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26" t="s">
        <v>21</v>
      </c>
      <c r="E28" s="41" t="s">
        <v>42</v>
      </c>
      <c r="F28" s="1144" t="s">
        <v>42</v>
      </c>
      <c r="G28" s="1144" t="s">
        <v>42</v>
      </c>
      <c r="H28" s="26" t="s">
        <v>21</v>
      </c>
      <c r="I28" s="28" t="s">
        <v>42</v>
      </c>
      <c r="J28" s="26" t="s">
        <v>40</v>
      </c>
      <c r="K28" s="28" t="s">
        <v>42</v>
      </c>
      <c r="L28" s="1115" t="s">
        <v>21</v>
      </c>
      <c r="M28" s="28" t="s">
        <v>42</v>
      </c>
      <c r="N28" s="28" t="s">
        <v>42</v>
      </c>
      <c r="O28" s="26" t="s">
        <v>21</v>
      </c>
      <c r="P28" s="28" t="s">
        <v>21</v>
      </c>
      <c r="Q28" s="28" t="s">
        <v>40</v>
      </c>
      <c r="R28" s="26" t="s">
        <v>21</v>
      </c>
      <c r="S28" s="1144" t="s">
        <v>42</v>
      </c>
      <c r="T28" s="26" t="s">
        <v>21</v>
      </c>
      <c r="U28" s="28" t="s">
        <v>42</v>
      </c>
      <c r="V28" s="28" t="s">
        <v>42</v>
      </c>
      <c r="W28" s="28" t="s">
        <v>42</v>
      </c>
      <c r="X28" s="62" t="s">
        <v>40</v>
      </c>
      <c r="Y28" s="26" t="s">
        <v>21</v>
      </c>
      <c r="Z28" s="28" t="s">
        <v>42</v>
      </c>
      <c r="AA28" s="1144" t="s">
        <v>42</v>
      </c>
      <c r="AB28" s="26" t="s">
        <v>21</v>
      </c>
      <c r="AC28" s="26" t="s">
        <v>21</v>
      </c>
      <c r="AD28" s="243" t="s">
        <v>21</v>
      </c>
      <c r="AE28" s="62" t="s">
        <v>40</v>
      </c>
      <c r="AF28" s="28" t="s">
        <v>41</v>
      </c>
      <c r="AG28" s="26" t="s">
        <v>21</v>
      </c>
      <c r="AH28" s="28" t="s">
        <v>42</v>
      </c>
      <c r="AI28" s="99">
        <f>SUM(AO28)</f>
        <v>12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12</v>
      </c>
      <c r="AP28" s="55">
        <f>COUNTIF(D28:AH28,"2－")</f>
        <v>0</v>
      </c>
      <c r="AQ28" s="55">
        <f>COUNTIF(D28:AH28,"3－")</f>
        <v>0</v>
      </c>
      <c r="AR28">
        <f>COUNTIF(E28:AI28,"有")</f>
        <v>0</v>
      </c>
      <c r="AS28" s="55">
        <f>COUNTIF(D28:AL28,"2早")</f>
        <v>4</v>
      </c>
      <c r="AT28" s="55">
        <f>COUNTIF(B28:AL28,"2オ")</f>
        <v>14</v>
      </c>
      <c r="AU28" s="55">
        <f>COUNTIF(D28:AM28,"3早")</f>
        <v>1</v>
      </c>
      <c r="AV28" s="55">
        <f>COUNTIF(D28:AN28,"3オ")</f>
        <v>0</v>
      </c>
      <c r="AW28" s="55">
        <f>COUNTIF(F28:AP28,"10:00")</f>
        <v>0</v>
      </c>
    </row>
    <row r="29" spans="1:49" ht="16" customHeight="1">
      <c r="A29" s="36"/>
      <c r="B29" s="37"/>
      <c r="C29" s="39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/>
      <c r="J32" s="1269" t="s">
        <v>258</v>
      </c>
      <c r="K32" s="1251"/>
      <c r="L32" s="1251" t="s">
        <v>256</v>
      </c>
      <c r="M32" s="1251"/>
      <c r="N32" s="1270"/>
      <c r="O32" s="1251"/>
      <c r="P32" s="1251"/>
      <c r="Q32" s="1270"/>
      <c r="R32" s="1251" t="s">
        <v>255</v>
      </c>
      <c r="S32" s="1251"/>
      <c r="T32" s="1251"/>
      <c r="U32" s="1251"/>
      <c r="V32" s="1251"/>
      <c r="W32" s="1251"/>
      <c r="X32" s="1251"/>
      <c r="Y32" s="1251" t="s">
        <v>257</v>
      </c>
      <c r="Z32" s="1251"/>
      <c r="AA32" s="1251" t="s">
        <v>259</v>
      </c>
      <c r="AB32" s="1251"/>
      <c r="AC32" s="1268"/>
      <c r="AD32" s="1251"/>
      <c r="AE32" s="1251"/>
      <c r="AF32" s="1270"/>
      <c r="AG32" s="1271"/>
      <c r="AH32" s="1274"/>
      <c r="AI32" s="1371" t="s">
        <v>260</v>
      </c>
      <c r="AJ32" s="1372"/>
      <c r="AK32" s="1372"/>
      <c r="AL32" s="1373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74"/>
      <c r="AJ33" s="1375"/>
      <c r="AK33" s="1375"/>
      <c r="AL33" s="1376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74"/>
      <c r="AJ34" s="1375"/>
      <c r="AK34" s="1375"/>
      <c r="AL34" s="1376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74"/>
      <c r="AJ35" s="1375"/>
      <c r="AK35" s="1375"/>
      <c r="AL35" s="1376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74"/>
      <c r="AJ36" s="1375"/>
      <c r="AK36" s="1375"/>
      <c r="AL36" s="1376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77"/>
      <c r="AJ37" s="1378"/>
      <c r="AK37" s="1378"/>
      <c r="AL37" s="1379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1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1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1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1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1</v>
      </c>
      <c r="E45" s="55">
        <f t="shared" si="35"/>
        <v>1</v>
      </c>
      <c r="F45" s="55">
        <f t="shared" si="35"/>
        <v>1</v>
      </c>
      <c r="G45" s="55">
        <f t="shared" si="35"/>
        <v>1</v>
      </c>
      <c r="H45" s="55">
        <f t="shared" si="35"/>
        <v>1</v>
      </c>
      <c r="I45" s="55">
        <f t="shared" si="35"/>
        <v>1</v>
      </c>
      <c r="J45" s="55">
        <f t="shared" si="35"/>
        <v>1</v>
      </c>
      <c r="K45" s="55">
        <f t="shared" si="35"/>
        <v>1</v>
      </c>
      <c r="L45" s="55">
        <f t="shared" si="35"/>
        <v>1</v>
      </c>
      <c r="M45" s="55">
        <f t="shared" si="35"/>
        <v>1</v>
      </c>
      <c r="N45" s="55">
        <f t="shared" si="35"/>
        <v>1</v>
      </c>
      <c r="O45" s="55">
        <f t="shared" si="35"/>
        <v>1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1</v>
      </c>
      <c r="U45" s="55">
        <f t="shared" si="35"/>
        <v>1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1</v>
      </c>
      <c r="Z45" s="55">
        <f t="shared" si="35"/>
        <v>1</v>
      </c>
      <c r="AA45" s="55">
        <f t="shared" si="35"/>
        <v>1</v>
      </c>
      <c r="AB45" s="55">
        <f t="shared" si="35"/>
        <v>1</v>
      </c>
      <c r="AC45" s="55">
        <f t="shared" si="35"/>
        <v>1</v>
      </c>
      <c r="AD45" s="55">
        <f t="shared" si="35"/>
        <v>1</v>
      </c>
      <c r="AE45" s="55">
        <f t="shared" si="35"/>
        <v>1</v>
      </c>
      <c r="AF45" s="55">
        <f t="shared" si="35"/>
        <v>1</v>
      </c>
      <c r="AG45" s="55">
        <f t="shared" si="35"/>
        <v>1</v>
      </c>
      <c r="AH45" s="55">
        <f t="shared" si="35"/>
        <v>1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2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1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11"/>
  <conditionalFormatting sqref="D8 AD12">
    <cfRule type="expression" dxfId="1093" priority="2229">
      <formula>AND(WEEKDAY(D$5)=1)</formula>
    </cfRule>
  </conditionalFormatting>
  <conditionalFormatting sqref="D8">
    <cfRule type="expression" dxfId="1092" priority="2227" stopIfTrue="1">
      <formula>AND(WEEKDAY(D$5)=1)</formula>
    </cfRule>
  </conditionalFormatting>
  <conditionalFormatting sqref="D10 D20:D30">
    <cfRule type="expression" dxfId="1091" priority="5903">
      <formula>AND(WEEKDAY(D$5)=1)</formula>
    </cfRule>
    <cfRule type="expression" dxfId="1090" priority="5904">
      <formula>COUNTIF(D10,"*有*")</formula>
    </cfRule>
    <cfRule type="expression" dxfId="1089" priority="5905">
      <formula>AND(WEEKDAY(D$5)=1)</formula>
    </cfRule>
  </conditionalFormatting>
  <conditionalFormatting sqref="D20:D30 D10">
    <cfRule type="expression" dxfId="1088" priority="5902">
      <formula>COUNTIF(D10,"*有*")</formula>
    </cfRule>
  </conditionalFormatting>
  <conditionalFormatting sqref="D28">
    <cfRule type="expression" dxfId="1087" priority="1574">
      <formula>AND(WEEKDAY(D$5)=1)</formula>
    </cfRule>
    <cfRule type="expression" dxfId="1086" priority="1569" stopIfTrue="1">
      <formula>AND(WEEKDAY(D$5)=1)</formula>
    </cfRule>
  </conditionalFormatting>
  <conditionalFormatting sqref="D12:F12">
    <cfRule type="expression" dxfId="1085" priority="4963" stopIfTrue="1">
      <formula>AND(WEEKDAY(D$5)=1)</formula>
    </cfRule>
  </conditionalFormatting>
  <conditionalFormatting sqref="D19:F20">
    <cfRule type="expression" dxfId="1084" priority="5939" stopIfTrue="1">
      <formula>AND(WEEKDAY(D$5)=1)</formula>
    </cfRule>
  </conditionalFormatting>
  <conditionalFormatting sqref="D18:G18">
    <cfRule type="expression" dxfId="1083" priority="5938">
      <formula>AND(WEEKDAY(D$5)=1)</formula>
    </cfRule>
  </conditionalFormatting>
  <conditionalFormatting sqref="D20:G20">
    <cfRule type="expression" dxfId="1082" priority="5945" stopIfTrue="1">
      <formula>AND(WEEKDAY(D$5)=1)</formula>
    </cfRule>
  </conditionalFormatting>
  <conditionalFormatting sqref="D21:G30">
    <cfRule type="expression" dxfId="1081" priority="1575" stopIfTrue="1">
      <formula>AND(WEEKDAY(D$5)=1)</formula>
    </cfRule>
  </conditionalFormatting>
  <conditionalFormatting sqref="D10:H10">
    <cfRule type="expression" dxfId="1080" priority="4962" stopIfTrue="1">
      <formula>AND(WEEKDAY(D$5)=1)</formula>
    </cfRule>
  </conditionalFormatting>
  <conditionalFormatting sqref="D13:H16">
    <cfRule type="expression" dxfId="1079" priority="5920" stopIfTrue="1">
      <formula>AND(WEEKDAY(D$5)=1)</formula>
    </cfRule>
  </conditionalFormatting>
  <conditionalFormatting sqref="D17:H17">
    <cfRule type="expression" dxfId="1078" priority="1314" stopIfTrue="1">
      <formula>AND(WEEKDAY(D$5)=1)</formula>
    </cfRule>
  </conditionalFormatting>
  <conditionalFormatting sqref="D18:H18">
    <cfRule type="expression" dxfId="1077" priority="5837">
      <formula>AND(WEEKDAY(D$5)=1)</formula>
    </cfRule>
  </conditionalFormatting>
  <conditionalFormatting sqref="D19:H20">
    <cfRule type="expression" dxfId="1076" priority="5838" stopIfTrue="1">
      <formula>AND(WEEKDAY(D$5)=1)</formula>
    </cfRule>
  </conditionalFormatting>
  <conditionalFormatting sqref="E28:G28">
    <cfRule type="expression" dxfId="1075" priority="5946" stopIfTrue="1">
      <formula>AND(WEEKDAY(E$5)=1)</formula>
    </cfRule>
  </conditionalFormatting>
  <conditionalFormatting sqref="F9:F11">
    <cfRule type="expression" dxfId="1074" priority="1151" stopIfTrue="1">
      <formula>AND(WEEKDAY(F$5)=1)</formula>
    </cfRule>
    <cfRule type="expression" dxfId="1073" priority="1153">
      <formula>AND(WEEKDAY(F$5)=1)</formula>
    </cfRule>
  </conditionalFormatting>
  <conditionalFormatting sqref="F15:G16">
    <cfRule type="expression" dxfId="1072" priority="5884" stopIfTrue="1">
      <formula>AND(WEEKDAY(F$5)=1)</formula>
    </cfRule>
  </conditionalFormatting>
  <conditionalFormatting sqref="F19:G19 D5:AH7">
    <cfRule type="expression" dxfId="1071" priority="5947" stopIfTrue="1">
      <formula>AND(WEEKDAY(D$5)=1)</formula>
    </cfRule>
  </conditionalFormatting>
  <conditionalFormatting sqref="F12:H12">
    <cfRule type="expression" dxfId="1070" priority="5865" stopIfTrue="1">
      <formula>AND(WEEKDAY(F$5)=1)</formula>
    </cfRule>
  </conditionalFormatting>
  <conditionalFormatting sqref="F14:H15">
    <cfRule type="expression" dxfId="1069" priority="5894" stopIfTrue="1">
      <formula>AND(WEEKDAY(F$5)=1)</formula>
    </cfRule>
  </conditionalFormatting>
  <conditionalFormatting sqref="G10 Z22:AE22 Z28:AE28 V12:W13 X21:X30 AB23:AB27 P23:P30 AH20:AH31 AB29:AB30">
    <cfRule type="expression" dxfId="1068" priority="5948" stopIfTrue="1">
      <formula>AND(WEEKDAY(G$5)=1)</formula>
    </cfRule>
  </conditionalFormatting>
  <conditionalFormatting sqref="G18:G20">
    <cfRule type="expression" dxfId="1067" priority="5915" stopIfTrue="1">
      <formula>AND(WEEKDAY(G$5)=1)</formula>
    </cfRule>
  </conditionalFormatting>
  <conditionalFormatting sqref="G19">
    <cfRule type="expression" dxfId="1066" priority="5906">
      <formula>AND(WEEKDAY(G$5)=1)</formula>
    </cfRule>
  </conditionalFormatting>
  <conditionalFormatting sqref="G20:G30">
    <cfRule type="expression" dxfId="1065" priority="5941" stopIfTrue="1">
      <formula>AND(WEEKDAY(G$5)=1)</formula>
    </cfRule>
  </conditionalFormatting>
  <conditionalFormatting sqref="G9:H11 D19:H19 D20:G20 D9:E11 E28:H28 E8:H8">
    <cfRule type="expression" dxfId="1064" priority="5925">
      <formula>AND(WEEKDAY(D$5)=1)</formula>
    </cfRule>
  </conditionalFormatting>
  <conditionalFormatting sqref="G9:H11">
    <cfRule type="expression" dxfId="1063" priority="5924" stopIfTrue="1">
      <formula>AND(WEEKDAY(G$5)=1)</formula>
    </cfRule>
  </conditionalFormatting>
  <conditionalFormatting sqref="G16:Q16">
    <cfRule type="expression" dxfId="1062" priority="2222" stopIfTrue="1">
      <formula>AND(WEEKDAY(G$5)=1)</formula>
    </cfRule>
  </conditionalFormatting>
  <conditionalFormatting sqref="H10 H20:H21 H23:H30">
    <cfRule type="expression" dxfId="1061" priority="5841" stopIfTrue="1">
      <formula>AND(WEEKDAY(H$5)=1)</formula>
    </cfRule>
    <cfRule type="expression" dxfId="1060" priority="5843">
      <formula>AND(WEEKDAY(H$5)=1)</formula>
    </cfRule>
  </conditionalFormatting>
  <conditionalFormatting sqref="H12">
    <cfRule type="expression" dxfId="1059" priority="5862" stopIfTrue="1">
      <formula>AND(WEEKDAY(H$5)=1)</formula>
    </cfRule>
    <cfRule type="expression" dxfId="1058" priority="5864">
      <formula>AND(WEEKDAY(H$5)=1)</formula>
    </cfRule>
    <cfRule type="expression" dxfId="1057" priority="5861">
      <formula>AND(WEEKDAY(H$5)=1)</formula>
    </cfRule>
  </conditionalFormatting>
  <conditionalFormatting sqref="H15">
    <cfRule type="expression" dxfId="1056" priority="5847" stopIfTrue="1">
      <formula>AND(WEEKDAY(H$5)=1)</formula>
    </cfRule>
    <cfRule type="expression" dxfId="1055" priority="5849">
      <formula>AND(WEEKDAY(H$5)=1)</formula>
    </cfRule>
    <cfRule type="expression" dxfId="1054" priority="5850" stopIfTrue="1">
      <formula>AND(WEEKDAY(H$5)=1)</formula>
    </cfRule>
  </conditionalFormatting>
  <conditionalFormatting sqref="H17">
    <cfRule type="expression" dxfId="1053" priority="1310">
      <formula>AND(WEEKDAY(H$5)=1)</formula>
    </cfRule>
    <cfRule type="expression" dxfId="1052" priority="1311" stopIfTrue="1">
      <formula>AND(WEEKDAY(H$5)=1)</formula>
    </cfRule>
    <cfRule type="expression" dxfId="1051" priority="1313">
      <formula>AND(WEEKDAY(H$5)=1)</formula>
    </cfRule>
  </conditionalFormatting>
  <conditionalFormatting sqref="H18">
    <cfRule type="expression" dxfId="1050" priority="5834" stopIfTrue="1">
      <formula>AND(WEEKDAY(H$5)=1)</formula>
    </cfRule>
    <cfRule type="expression" dxfId="1049" priority="5831" stopIfTrue="1">
      <formula>AND(WEEKDAY(H$5)=1)</formula>
    </cfRule>
    <cfRule type="expression" dxfId="1048" priority="5833">
      <formula>AND(WEEKDAY(H$5)=1)</formula>
    </cfRule>
  </conditionalFormatting>
  <conditionalFormatting sqref="H20 H10 H23:H30">
    <cfRule type="expression" dxfId="1047" priority="5840">
      <formula>AND(WEEKDAY(H$5)=1)</formula>
    </cfRule>
  </conditionalFormatting>
  <conditionalFormatting sqref="H21">
    <cfRule type="expression" dxfId="1046" priority="5883">
      <formula>AND(WEEKDAY(H$5)=1)</formula>
    </cfRule>
    <cfRule type="expression" dxfId="1045" priority="5909" stopIfTrue="1">
      <formula>AND(WEEKDAY(H$5)=1)</formula>
    </cfRule>
    <cfRule type="expression" dxfId="1044" priority="5881" stopIfTrue="1">
      <formula>AND(WEEKDAY(H$5)=1)</formula>
    </cfRule>
  </conditionalFormatting>
  <conditionalFormatting sqref="H22">
    <cfRule type="expression" dxfId="1043" priority="1540">
      <formula>AND(WEEKDAY(H$5)=1)</formula>
    </cfRule>
    <cfRule type="expression" dxfId="1042" priority="1541" stopIfTrue="1">
      <formula>AND(WEEKDAY(H$5)=1)</formula>
    </cfRule>
    <cfRule type="expression" dxfId="1041" priority="1533" stopIfTrue="1">
      <formula>AND(WEEKDAY(H$5)=1)</formula>
    </cfRule>
    <cfRule type="expression" dxfId="1040" priority="1537">
      <formula>AND(WEEKDAY(H$5)=1)</formula>
    </cfRule>
    <cfRule type="expression" dxfId="1039" priority="1538" stopIfTrue="1">
      <formula>AND(WEEKDAY(H$5)=1)</formula>
    </cfRule>
  </conditionalFormatting>
  <conditionalFormatting sqref="H15:I15">
    <cfRule type="expression" dxfId="1038" priority="5332">
      <formula>AND(WEEKDAY(H$5)=1)</formula>
    </cfRule>
    <cfRule type="expression" dxfId="1037" priority="5312" stopIfTrue="1">
      <formula>AND(WEEKDAY(H$5)=1)</formula>
    </cfRule>
  </conditionalFormatting>
  <conditionalFormatting sqref="H17:I17">
    <cfRule type="expression" dxfId="1036" priority="1289" stopIfTrue="1">
      <formula>AND(WEEKDAY(H$5)=1)</formula>
    </cfRule>
  </conditionalFormatting>
  <conditionalFormatting sqref="H18:L18">
    <cfRule type="expression" dxfId="1035" priority="3194" stopIfTrue="1">
      <formula>AND(WEEKDAY(H$5)=1)</formula>
    </cfRule>
  </conditionalFormatting>
  <conditionalFormatting sqref="H18:Q18">
    <cfRule type="expression" dxfId="1034" priority="3521">
      <formula>AND(WEEKDAY(H$5)=1)</formula>
    </cfRule>
  </conditionalFormatting>
  <conditionalFormatting sqref="H12:U12">
    <cfRule type="expression" dxfId="1033" priority="3923" stopIfTrue="1">
      <formula>AND(WEEKDAY(H$5)=1)</formula>
    </cfRule>
  </conditionalFormatting>
  <conditionalFormatting sqref="I8">
    <cfRule type="expression" dxfId="1032" priority="2362">
      <formula>AND(WEEKDAY(I$5)=1)</formula>
    </cfRule>
    <cfRule type="expression" dxfId="1031" priority="2363" stopIfTrue="1">
      <formula>AND(WEEKDAY(I$5)=1)</formula>
    </cfRule>
    <cfRule type="expression" dxfId="1030" priority="2369">
      <formula>AND(WEEKDAY(I$5)=1)</formula>
    </cfRule>
    <cfRule type="expression" dxfId="1029" priority="2370" stopIfTrue="1">
      <formula>AND(WEEKDAY(I$5)=1)</formula>
    </cfRule>
  </conditionalFormatting>
  <conditionalFormatting sqref="I9:I12">
    <cfRule type="expression" dxfId="1028" priority="2454" stopIfTrue="1">
      <formula>AND(WEEKDAY(I$5)=1)</formula>
    </cfRule>
  </conditionalFormatting>
  <conditionalFormatting sqref="I12">
    <cfRule type="expression" dxfId="1027" priority="2431" stopIfTrue="1">
      <formula>AND(WEEKDAY(I$5)=1)</formula>
    </cfRule>
    <cfRule type="expression" dxfId="1026" priority="2453">
      <formula>AND(WEEKDAY(I$5)=1)</formula>
    </cfRule>
  </conditionalFormatting>
  <conditionalFormatting sqref="I13:I16">
    <cfRule type="expression" dxfId="1025" priority="5334" stopIfTrue="1">
      <formula>AND(WEEKDAY(I$5)=1)</formula>
    </cfRule>
  </conditionalFormatting>
  <conditionalFormatting sqref="I20">
    <cfRule type="expression" dxfId="1024" priority="3552">
      <formula>AND(WEEKDAY(I$5)=1)</formula>
    </cfRule>
  </conditionalFormatting>
  <conditionalFormatting sqref="I20:J20">
    <cfRule type="expression" dxfId="1023" priority="3549" stopIfTrue="1">
      <formula>AND(WEEKDAY(I$5)=1)</formula>
    </cfRule>
  </conditionalFormatting>
  <conditionalFormatting sqref="I8:K8">
    <cfRule type="expression" dxfId="1022" priority="1566" stopIfTrue="1">
      <formula>AND(WEEKDAY(I$5)=1)</formula>
    </cfRule>
  </conditionalFormatting>
  <conditionalFormatting sqref="I20:K20">
    <cfRule type="expression" dxfId="1021" priority="3545">
      <formula>AND(WEEKDAY(I$5)=1)</formula>
    </cfRule>
  </conditionalFormatting>
  <conditionalFormatting sqref="I20:K21">
    <cfRule type="expression" dxfId="1020" priority="3546" stopIfTrue="1">
      <formula>AND(WEEKDAY(I$5)=1)</formula>
    </cfRule>
  </conditionalFormatting>
  <conditionalFormatting sqref="I20:M20">
    <cfRule type="expression" dxfId="1019" priority="289" stopIfTrue="1">
      <formula>AND(WEEKDAY(I$5)=1)</formula>
    </cfRule>
  </conditionalFormatting>
  <conditionalFormatting sqref="I19:O19">
    <cfRule type="expression" dxfId="1018" priority="5783" stopIfTrue="1">
      <formula>AND(WEEKDAY(I$5)=1)</formula>
    </cfRule>
  </conditionalFormatting>
  <conditionalFormatting sqref="I19:S19">
    <cfRule type="expression" dxfId="1017" priority="603" stopIfTrue="1">
      <formula>AND(WEEKDAY(I$5)=1)</formula>
    </cfRule>
  </conditionalFormatting>
  <conditionalFormatting sqref="J8">
    <cfRule type="expression" dxfId="1016" priority="1558">
      <formula>AND(WEEKDAY(J$5)=1)</formula>
    </cfRule>
    <cfRule type="expression" dxfId="1015" priority="1565">
      <formula>AND(WEEKDAY(J$5)=1)</formula>
    </cfRule>
    <cfRule type="expression" dxfId="1014" priority="1559" stopIfTrue="1">
      <formula>AND(WEEKDAY(J$5)=1)</formula>
    </cfRule>
    <cfRule type="expression" dxfId="1013" priority="1546" stopIfTrue="1">
      <formula>AND(WEEKDAY(J$5)=1)</formula>
    </cfRule>
  </conditionalFormatting>
  <conditionalFormatting sqref="J14:J16">
    <cfRule type="expression" dxfId="1012" priority="1576" stopIfTrue="1">
      <formula>AND(WEEKDAY(J$5)=1)</formula>
    </cfRule>
  </conditionalFormatting>
  <conditionalFormatting sqref="J17">
    <cfRule type="expression" dxfId="1011" priority="1267" stopIfTrue="1">
      <formula>AND(WEEKDAY(K$5)=1)</formula>
    </cfRule>
    <cfRule type="expression" dxfId="1010" priority="1266">
      <formula>AND(WEEKDAY(K$5)=1)</formula>
    </cfRule>
    <cfRule type="expression" dxfId="1009" priority="1265" stopIfTrue="1">
      <formula>AND(WEEKDAY(K$5)=1)</formula>
    </cfRule>
  </conditionalFormatting>
  <conditionalFormatting sqref="J21">
    <cfRule type="expression" dxfId="1008" priority="2469">
      <formula>AND(WEEKDAY(J$5)=1)</formula>
    </cfRule>
  </conditionalFormatting>
  <conditionalFormatting sqref="J21:J22">
    <cfRule type="expression" dxfId="1007" priority="1317" stopIfTrue="1">
      <formula>AND(WEEKDAY(J$5)=1)</formula>
    </cfRule>
  </conditionalFormatting>
  <conditionalFormatting sqref="J23:J30">
    <cfRule type="expression" dxfId="1006" priority="2600">
      <formula>AND(WEEKDAY(J$5)=1)</formula>
    </cfRule>
  </conditionalFormatting>
  <conditionalFormatting sqref="J14:K14">
    <cfRule type="expression" dxfId="1005" priority="1578" stopIfTrue="1">
      <formula>AND(WEEKDAY(J$5)=1)</formula>
    </cfRule>
    <cfRule type="expression" dxfId="1004" priority="1789">
      <formula>AND(WEEKDAY(J$5)=1)</formula>
    </cfRule>
  </conditionalFormatting>
  <conditionalFormatting sqref="J14:K15">
    <cfRule type="expression" dxfId="1003" priority="1790" stopIfTrue="1">
      <formula>AND(WEEKDAY(J$5)=1)</formula>
    </cfRule>
  </conditionalFormatting>
  <conditionalFormatting sqref="J15:K15">
    <cfRule type="expression" dxfId="1002" priority="2005">
      <formula>AND(WEEKDAY(J$5)=1)</formula>
    </cfRule>
  </conditionalFormatting>
  <conditionalFormatting sqref="J15:K16">
    <cfRule type="expression" dxfId="1001" priority="2006" stopIfTrue="1">
      <formula>AND(WEEKDAY(J$5)=1)</formula>
    </cfRule>
  </conditionalFormatting>
  <conditionalFormatting sqref="J16:K16">
    <cfRule type="expression" dxfId="1000" priority="2221">
      <formula>AND(WEEKDAY(J$5)=1)</formula>
    </cfRule>
  </conditionalFormatting>
  <conditionalFormatting sqref="J22:K22">
    <cfRule type="expression" dxfId="999" priority="1530">
      <formula>AND(WEEKDAY(J$5)=1)</formula>
    </cfRule>
    <cfRule type="expression" dxfId="998" priority="1319" stopIfTrue="1">
      <formula>AND(WEEKDAY(J$5)=1)</formula>
    </cfRule>
    <cfRule type="expression" dxfId="997" priority="1532" stopIfTrue="1">
      <formula>AND(WEEKDAY(J$5)=1)</formula>
    </cfRule>
  </conditionalFormatting>
  <conditionalFormatting sqref="J21:L21">
    <cfRule type="expression" dxfId="996" priority="2470" stopIfTrue="1">
      <formula>AND(WEEKDAY(J$5)=1)</formula>
    </cfRule>
  </conditionalFormatting>
  <conditionalFormatting sqref="J9:N11 P9:X11 M13:S13 L14 Q14:Q15">
    <cfRule type="expression" dxfId="995" priority="5774" stopIfTrue="1">
      <formula>AND(WEEKDAY(J$5)=1)</formula>
    </cfRule>
  </conditionalFormatting>
  <conditionalFormatting sqref="J13:R13">
    <cfRule type="expression" dxfId="994" priority="4951" stopIfTrue="1">
      <formula>AND(WEEKDAY(J$5)=1)</formula>
    </cfRule>
  </conditionalFormatting>
  <conditionalFormatting sqref="J10:V10 M21:M22">
    <cfRule type="expression" dxfId="993" priority="5796" stopIfTrue="1">
      <formula>AND(WEEKDAY(J$5)=1)</formula>
    </cfRule>
  </conditionalFormatting>
  <conditionalFormatting sqref="J10:Z10">
    <cfRule type="expression" dxfId="992" priority="5480" stopIfTrue="1">
      <formula>AND(WEEKDAY(J$5)=1)</formula>
    </cfRule>
    <cfRule type="expression" dxfId="991" priority="5636" stopIfTrue="1">
      <formula>AND(WEEKDAY(J$5)=1)</formula>
    </cfRule>
  </conditionalFormatting>
  <conditionalFormatting sqref="J10:AH10">
    <cfRule type="expression" dxfId="990" priority="5520" stopIfTrue="1">
      <formula>AND(WEEKDAY(J$5)=1)</formula>
    </cfRule>
  </conditionalFormatting>
  <conditionalFormatting sqref="K8 H23:K30">
    <cfRule type="expression" dxfId="989" priority="2226" stopIfTrue="1">
      <formula>AND(WEEKDAY(H$5)=1)</formula>
    </cfRule>
  </conditionalFormatting>
  <conditionalFormatting sqref="K8 K23:K30">
    <cfRule type="expression" dxfId="988" priority="2225">
      <formula>AND(WEEKDAY(K$5)=1)</formula>
    </cfRule>
  </conditionalFormatting>
  <conditionalFormatting sqref="K12">
    <cfRule type="expression" dxfId="987" priority="2373" stopIfTrue="1">
      <formula>AND(WEEKDAY(K$5)=1)</formula>
    </cfRule>
  </conditionalFormatting>
  <conditionalFormatting sqref="K17">
    <cfRule type="expression" dxfId="986" priority="1262">
      <formula>AND(WEEKDAY(K$5)=1)</formula>
    </cfRule>
    <cfRule type="expression" dxfId="985" priority="1154" stopIfTrue="1">
      <formula>AND(WEEKDAY(K$5)=1)</formula>
    </cfRule>
  </conditionalFormatting>
  <conditionalFormatting sqref="K20:K21">
    <cfRule type="expression" dxfId="984" priority="2603" stopIfTrue="1">
      <formula>AND(WEEKDAY(K$5)=1)</formula>
    </cfRule>
  </conditionalFormatting>
  <conditionalFormatting sqref="K21">
    <cfRule type="expression" dxfId="983" priority="2602">
      <formula>AND(WEEKDAY(K$5)=1)</formula>
    </cfRule>
  </conditionalFormatting>
  <conditionalFormatting sqref="K22:K30">
    <cfRule type="expression" dxfId="982" priority="1531" stopIfTrue="1">
      <formula>AND(WEEKDAY(K$5)=1)</formula>
    </cfRule>
  </conditionalFormatting>
  <conditionalFormatting sqref="K18:N18">
    <cfRule type="expression" dxfId="981" priority="3522" stopIfTrue="1">
      <formula>AND(WEEKDAY(K$5)=1)</formula>
    </cfRule>
  </conditionalFormatting>
  <conditionalFormatting sqref="K17:P17">
    <cfRule type="expression" dxfId="980" priority="1263" stopIfTrue="1">
      <formula>AND(WEEKDAY(K$5)=1)</formula>
    </cfRule>
  </conditionalFormatting>
  <conditionalFormatting sqref="L8:L12">
    <cfRule type="expression" dxfId="979" priority="3718" stopIfTrue="1">
      <formula>AND(WEEKDAY(L$5)=1)</formula>
    </cfRule>
  </conditionalFormatting>
  <conditionalFormatting sqref="L14:L16">
    <cfRule type="expression" dxfId="978" priority="2847" stopIfTrue="1">
      <formula>AND(WEEKDAY(L$5)=1)</formula>
    </cfRule>
  </conditionalFormatting>
  <conditionalFormatting sqref="L16">
    <cfRule type="expression" dxfId="977" priority="2846">
      <formula>AND(WEEKDAY(L$5)=1)</formula>
    </cfRule>
  </conditionalFormatting>
  <conditionalFormatting sqref="L22:L29">
    <cfRule type="expression" dxfId="976" priority="3064" stopIfTrue="1">
      <formula>AND(WEEKDAY(L$5)=1)</formula>
    </cfRule>
  </conditionalFormatting>
  <conditionalFormatting sqref="L23:L29">
    <cfRule type="expression" dxfId="975" priority="3063">
      <formula>AND(WEEKDAY(L$5)=1)</formula>
    </cfRule>
  </conditionalFormatting>
  <conditionalFormatting sqref="L30">
    <cfRule type="expression" dxfId="974" priority="22" stopIfTrue="1">
      <formula>AND(WEEKDAY(L$5)=1)</formula>
    </cfRule>
    <cfRule type="expression" dxfId="973" priority="51">
      <formula>AND(WEEKDAY(L$5)=1)</formula>
    </cfRule>
  </conditionalFormatting>
  <conditionalFormatting sqref="L12:M13 L15:P15">
    <cfRule type="expression" dxfId="972" priority="5782" stopIfTrue="1">
      <formula>AND(WEEKDAY(L$5)=1)</formula>
    </cfRule>
  </conditionalFormatting>
  <conditionalFormatting sqref="L15:M15">
    <cfRule type="expression" dxfId="971" priority="3585" stopIfTrue="1">
      <formula>AND(WEEKDAY(L$5)=1)</formula>
    </cfRule>
  </conditionalFormatting>
  <conditionalFormatting sqref="L23:M29">
    <cfRule type="expression" dxfId="970" priority="3034" stopIfTrue="1">
      <formula>AND(WEEKDAY(L$5)=1)</formula>
    </cfRule>
  </conditionalFormatting>
  <conditionalFormatting sqref="L17:P18">
    <cfRule type="expression" dxfId="969" priority="5792" stopIfTrue="1">
      <formula>AND(WEEKDAY(L$5)=1)</formula>
    </cfRule>
  </conditionalFormatting>
  <conditionalFormatting sqref="L8:Q8 AG20:AG27">
    <cfRule type="expression" dxfId="968" priority="5623">
      <formula>AND(WEEKDAY(L$5)=1)</formula>
    </cfRule>
  </conditionalFormatting>
  <conditionalFormatting sqref="L8:Q8">
    <cfRule type="expression" dxfId="967" priority="5624" stopIfTrue="1">
      <formula>AND(WEEKDAY(L$5)=1)</formula>
    </cfRule>
  </conditionalFormatting>
  <conditionalFormatting sqref="L15:T15">
    <cfRule type="expression" dxfId="966" priority="4019" stopIfTrue="1">
      <formula>AND(WEEKDAY(L$5)=1)</formula>
    </cfRule>
  </conditionalFormatting>
  <conditionalFormatting sqref="L29:T29">
    <cfRule type="expression" dxfId="965" priority="20" stopIfTrue="1">
      <formula>AND(WEEKDAY(L$5)=1)</formula>
    </cfRule>
  </conditionalFormatting>
  <conditionalFormatting sqref="L30:T30">
    <cfRule type="expression" dxfId="964" priority="235" stopIfTrue="1">
      <formula>AND(WEEKDAY(L$5)=1)</formula>
    </cfRule>
  </conditionalFormatting>
  <conditionalFormatting sqref="L16:AA16 L17:W17">
    <cfRule type="expression" dxfId="963" priority="5811" stopIfTrue="1">
      <formula>AND(WEEKDAY(L$5)=1)</formula>
    </cfRule>
  </conditionalFormatting>
  <conditionalFormatting sqref="L30:AF30">
    <cfRule type="expression" dxfId="962" priority="52" stopIfTrue="1">
      <formula>AND(WEEKDAY(L$5)=1)</formula>
    </cfRule>
  </conditionalFormatting>
  <conditionalFormatting sqref="M28">
    <cfRule type="expression" dxfId="961" priority="1046" stopIfTrue="1">
      <formula>AND(WEEKDAY(M$5)=1)</formula>
    </cfRule>
    <cfRule type="expression" dxfId="960" priority="1149">
      <formula>AND(WEEKDAY(M$5)=1)</formula>
    </cfRule>
    <cfRule type="expression" dxfId="959" priority="1150" stopIfTrue="1">
      <formula>AND(WEEKDAY(M$5)=1)</formula>
    </cfRule>
  </conditionalFormatting>
  <conditionalFormatting sqref="M9:N11">
    <cfRule type="expression" dxfId="958" priority="5466" stopIfTrue="1">
      <formula>AND(WEEKDAY(M$5)=1)</formula>
    </cfRule>
  </conditionalFormatting>
  <conditionalFormatting sqref="M16:N19">
    <cfRule type="expression" dxfId="957" priority="2961" stopIfTrue="1">
      <formula>AND(WEEKDAY(M$5)=1)</formula>
    </cfRule>
  </conditionalFormatting>
  <conditionalFormatting sqref="M21:N28">
    <cfRule type="expression" dxfId="956" priority="3178" stopIfTrue="1">
      <formula>AND(WEEKDAY(M$5)=1)</formula>
    </cfRule>
  </conditionalFormatting>
  <conditionalFormatting sqref="M14:O14">
    <cfRule type="expression" dxfId="955" priority="285">
      <formula>AND(WEEKDAY(M$5)=1)</formula>
    </cfRule>
    <cfRule type="expression" dxfId="954" priority="274" stopIfTrue="1">
      <formula>AND(WEEKDAY(M$5)=1)</formula>
    </cfRule>
  </conditionalFormatting>
  <conditionalFormatting sqref="M12:T13">
    <cfRule type="expression" dxfId="953" priority="2741" stopIfTrue="1">
      <formula>AND(WEEKDAY(M$5)=1)</formula>
    </cfRule>
  </conditionalFormatting>
  <conditionalFormatting sqref="M23:AF28">
    <cfRule type="expression" dxfId="952" priority="3173" stopIfTrue="1">
      <formula>AND(WEEKDAY(M$5)=1)</formula>
    </cfRule>
  </conditionalFormatting>
  <conditionalFormatting sqref="M29:AF29">
    <cfRule type="expression" dxfId="951" priority="1" stopIfTrue="1">
      <formula>AND(WEEKDAY(M$5)=1)</formula>
    </cfRule>
    <cfRule type="expression" dxfId="950" priority="17">
      <formula>AND(WEEKDAY(M$5)=1)</formula>
    </cfRule>
  </conditionalFormatting>
  <conditionalFormatting sqref="M30:AF30">
    <cfRule type="expression" dxfId="949" priority="232">
      <formula>AND(WEEKDAY(M$5)=1)</formula>
    </cfRule>
  </conditionalFormatting>
  <conditionalFormatting sqref="N14">
    <cfRule type="expression" dxfId="948" priority="286" stopIfTrue="1">
      <formula>AND(WEEKDAY(N$5)=1)</formula>
    </cfRule>
  </conditionalFormatting>
  <conditionalFormatting sqref="N20:N30">
    <cfRule type="expression" dxfId="947" priority="287" stopIfTrue="1">
      <formula>AND(WEEKDAY(N$5)=1)</formula>
    </cfRule>
  </conditionalFormatting>
  <conditionalFormatting sqref="N21:N30 R23:T30 N28:Q28">
    <cfRule type="expression" dxfId="946" priority="5816" stopIfTrue="1">
      <formula>AND(WEEKDAY(N$5)=1)</formula>
    </cfRule>
  </conditionalFormatting>
  <conditionalFormatting sqref="O9">
    <cfRule type="expression" dxfId="945" priority="238">
      <formula>AND(WEEKDAY(O$5)=1)</formula>
    </cfRule>
    <cfRule type="expression" dxfId="944" priority="239" stopIfTrue="1">
      <formula>AND(WEEKDAY(O$5)=1)</formula>
    </cfRule>
    <cfRule type="expression" dxfId="943" priority="237" stopIfTrue="1">
      <formula>AND(WEEKDAY(O$5)=1)</formula>
    </cfRule>
  </conditionalFormatting>
  <conditionalFormatting sqref="O18:O19">
    <cfRule type="expression" dxfId="942" priority="5787" stopIfTrue="1">
      <formula>AND(WEEKDAY(O$5)=1)</formula>
    </cfRule>
    <cfRule type="expression" dxfId="941" priority="5710" stopIfTrue="1">
      <formula>AND(WEEKDAY(O$5)=1)</formula>
    </cfRule>
  </conditionalFormatting>
  <conditionalFormatting sqref="O20:O22">
    <cfRule type="expression" dxfId="940" priority="290" stopIfTrue="1">
      <formula>AND(WEEKDAY(O$5)=1)</formula>
    </cfRule>
  </conditionalFormatting>
  <conditionalFormatting sqref="O22:O30">
    <cfRule type="expression" dxfId="939" priority="1041" stopIfTrue="1">
      <formula>AND(WEEKDAY(O$5)=1)</formula>
    </cfRule>
  </conditionalFormatting>
  <conditionalFormatting sqref="O21:Q21 S21">
    <cfRule type="expression" dxfId="938" priority="936">
      <formula>AND(WEEKDAY(O$5)=1)</formula>
    </cfRule>
  </conditionalFormatting>
  <conditionalFormatting sqref="O21:Q21">
    <cfRule type="expression" dxfId="937" priority="938" stopIfTrue="1">
      <formula>AND(WEEKDAY(O$5)=1)</formula>
    </cfRule>
  </conditionalFormatting>
  <conditionalFormatting sqref="O21:S21">
    <cfRule type="expression" dxfId="936" priority="669" stopIfTrue="1">
      <formula>AND(WEEKDAY(O$5)=1)</formula>
    </cfRule>
  </conditionalFormatting>
  <conditionalFormatting sqref="O22:S22">
    <cfRule type="expression" dxfId="935" priority="293">
      <formula>AND(WEEKDAY(O$5)=1)</formula>
    </cfRule>
  </conditionalFormatting>
  <conditionalFormatting sqref="P8:P11">
    <cfRule type="expression" dxfId="934" priority="5627" stopIfTrue="1">
      <formula>AND(WEEKDAY(P$5)=1)</formula>
    </cfRule>
  </conditionalFormatting>
  <conditionalFormatting sqref="P12:P13">
    <cfRule type="expression" dxfId="933" priority="5784" stopIfTrue="1">
      <formula>AND(WEEKDAY(P$5)=1)</formula>
    </cfRule>
  </conditionalFormatting>
  <conditionalFormatting sqref="P12:Q16">
    <cfRule type="expression" dxfId="932" priority="2956" stopIfTrue="1">
      <formula>AND(WEEKDAY(P$5)=1)</formula>
    </cfRule>
  </conditionalFormatting>
  <conditionalFormatting sqref="P18:Q18">
    <cfRule type="expression" dxfId="931" priority="5717" stopIfTrue="1">
      <formula>AND(WEEKDAY(P$5)=1)</formula>
    </cfRule>
  </conditionalFormatting>
  <conditionalFormatting sqref="P22:Q22">
    <cfRule type="expression" dxfId="930" priority="372" stopIfTrue="1">
      <formula>AND(WEEKDAY(P$5)=1)</formula>
    </cfRule>
  </conditionalFormatting>
  <conditionalFormatting sqref="P23:R29">
    <cfRule type="expression" dxfId="929" priority="3161" stopIfTrue="1">
      <formula>AND(WEEKDAY(P$5)=1)</formula>
    </cfRule>
  </conditionalFormatting>
  <conditionalFormatting sqref="P19:S19">
    <cfRule type="expression" dxfId="928" priority="377" stopIfTrue="1">
      <formula>AND(WEEKDAY(P$5)=1)</formula>
    </cfRule>
    <cfRule type="expression" dxfId="927" priority="602">
      <formula>AND(WEEKDAY(P$5)=1)</formula>
    </cfRule>
  </conditionalFormatting>
  <conditionalFormatting sqref="P22:S22">
    <cfRule type="expression" dxfId="926" priority="292" stopIfTrue="1">
      <formula>AND(WEEKDAY(P$5)=1)</formula>
    </cfRule>
  </conditionalFormatting>
  <conditionalFormatting sqref="P20:T20">
    <cfRule type="expression" dxfId="925" priority="2987" stopIfTrue="1">
      <formula>AND(WEEKDAY(P$5)=1)</formula>
    </cfRule>
    <cfRule type="expression" dxfId="924" priority="5778" stopIfTrue="1">
      <formula>AND(WEEKDAY(P$5)=1)</formula>
    </cfRule>
  </conditionalFormatting>
  <conditionalFormatting sqref="P10:V10 X12:AC12 T20:U28 Z22:AB30">
    <cfRule type="expression" dxfId="923" priority="5752" stopIfTrue="1">
      <formula>AND(WEEKDAY(P$5)=1)</formula>
    </cfRule>
  </conditionalFormatting>
  <conditionalFormatting sqref="Q12">
    <cfRule type="expression" dxfId="922" priority="379" stopIfTrue="1">
      <formula>AND(WEEKDAY(Q$5)=1)</formula>
    </cfRule>
  </conditionalFormatting>
  <conditionalFormatting sqref="Q15:S18">
    <cfRule type="expression" dxfId="921" priority="2808" stopIfTrue="1">
      <formula>AND(WEEKDAY(Q$5)=1)</formula>
    </cfRule>
  </conditionalFormatting>
  <conditionalFormatting sqref="Q15:T15">
    <cfRule type="expression" dxfId="920" priority="3925" stopIfTrue="1">
      <formula>AND(WEEKDAY(Q$5)=1)</formula>
    </cfRule>
  </conditionalFormatting>
  <conditionalFormatting sqref="R8">
    <cfRule type="expression" dxfId="919" priority="2267" stopIfTrue="1">
      <formula>AND(WEEKDAY(R$5)=1)</formula>
    </cfRule>
    <cfRule type="expression" dxfId="918" priority="2266">
      <formula>AND(WEEKDAY(R$5)=1)</formula>
    </cfRule>
  </conditionalFormatting>
  <conditionalFormatting sqref="R18">
    <cfRule type="expression" dxfId="917" priority="2816" stopIfTrue="1">
      <formula>AND(WEEKDAY(R$5)=1)</formula>
    </cfRule>
  </conditionalFormatting>
  <conditionalFormatting sqref="R21">
    <cfRule type="expression" dxfId="916" priority="668">
      <formula>AND(WEEKDAY(R$5)=1)</formula>
    </cfRule>
  </conditionalFormatting>
  <conditionalFormatting sqref="R21:R22">
    <cfRule type="expression" dxfId="915" priority="294" stopIfTrue="1">
      <formula>AND(WEEKDAY(R$5)=1)</formula>
    </cfRule>
  </conditionalFormatting>
  <conditionalFormatting sqref="R28">
    <cfRule type="expression" dxfId="914" priority="2333" stopIfTrue="1">
      <formula>AND(WEEKDAY(R$5)=1)</formula>
    </cfRule>
    <cfRule type="expression" dxfId="913" priority="2332">
      <formula>AND(WEEKDAY(R$5)=1)</formula>
    </cfRule>
    <cfRule type="expression" dxfId="912" priority="2269" stopIfTrue="1">
      <formula>AND(WEEKDAY(R$5)=1)</formula>
    </cfRule>
  </conditionalFormatting>
  <conditionalFormatting sqref="R18:S18">
    <cfRule type="expression" dxfId="911" priority="2811">
      <formula>AND(WEEKDAY(R$5)=1)</formula>
    </cfRule>
  </conditionalFormatting>
  <conditionalFormatting sqref="R14:T14">
    <cfRule type="expression" dxfId="910" priority="2803" stopIfTrue="1">
      <formula>AND(WEEKDAY(R$5)=1)</formula>
    </cfRule>
    <cfRule type="expression" dxfId="909" priority="2806" stopIfTrue="1">
      <formula>AND(WEEKDAY(R$5)=1)</formula>
    </cfRule>
    <cfRule type="expression" dxfId="908" priority="2802">
      <formula>AND(WEEKDAY(R$5)=1)</formula>
    </cfRule>
    <cfRule type="expression" dxfId="907" priority="2795" stopIfTrue="1">
      <formula>AND(WEEKDAY(R$5)=1)</formula>
    </cfRule>
  </conditionalFormatting>
  <conditionalFormatting sqref="R14:T15">
    <cfRule type="expression" dxfId="906" priority="2646" stopIfTrue="1">
      <formula>AND(WEEKDAY(R$5)=1)</formula>
    </cfRule>
  </conditionalFormatting>
  <conditionalFormatting sqref="R15:T15">
    <cfRule type="expression" dxfId="905" priority="5779" stopIfTrue="1">
      <formula>AND(WEEKDAY(R$5)=1)</formula>
    </cfRule>
  </conditionalFormatting>
  <conditionalFormatting sqref="R16:T16">
    <cfRule type="expression" dxfId="904" priority="5416" stopIfTrue="1">
      <formula>AND(WEEKDAY(R$5)=1)</formula>
    </cfRule>
  </conditionalFormatting>
  <conditionalFormatting sqref="R15:U15">
    <cfRule type="expression" dxfId="903" priority="2604" stopIfTrue="1">
      <formula>AND(WEEKDAY(R$5)=1)</formula>
    </cfRule>
  </conditionalFormatting>
  <conditionalFormatting sqref="R20:W20">
    <cfRule type="expression" dxfId="902" priority="5267" stopIfTrue="1">
      <formula>AND(WEEKDAY(R$5)=1)</formula>
    </cfRule>
  </conditionalFormatting>
  <conditionalFormatting sqref="R29:W29">
    <cfRule type="expression" dxfId="901" priority="16" stopIfTrue="1">
      <formula>AND(WEEKDAY(R$5)=1)</formula>
    </cfRule>
  </conditionalFormatting>
  <conditionalFormatting sqref="R30:W30">
    <cfRule type="expression" dxfId="900" priority="231" stopIfTrue="1">
      <formula>AND(WEEKDAY(R$5)=1)</formula>
    </cfRule>
  </conditionalFormatting>
  <conditionalFormatting sqref="S21">
    <cfRule type="expression" dxfId="899" priority="937" stopIfTrue="1">
      <formula>AND(WEEKDAY(S$5)=1)</formula>
    </cfRule>
  </conditionalFormatting>
  <conditionalFormatting sqref="S22">
    <cfRule type="expression" dxfId="898" priority="374" stopIfTrue="1">
      <formula>AND(WEEKDAY(S$5)=1)</formula>
    </cfRule>
  </conditionalFormatting>
  <conditionalFormatting sqref="S8:AA8">
    <cfRule type="expression" dxfId="897" priority="5772" stopIfTrue="1">
      <formula>AND(WEEKDAY(S$5)=1)</formula>
    </cfRule>
  </conditionalFormatting>
  <conditionalFormatting sqref="T14">
    <cfRule type="expression" dxfId="896" priority="2794">
      <formula>AND(WEEKDAY(T$5)=1)</formula>
    </cfRule>
  </conditionalFormatting>
  <conditionalFormatting sqref="T14:T15">
    <cfRule type="expression" dxfId="895" priority="2805">
      <formula>AND(WEEKDAY(T$5)=1)</formula>
    </cfRule>
  </conditionalFormatting>
  <conditionalFormatting sqref="T15:T16">
    <cfRule type="expression" dxfId="894" priority="5419" stopIfTrue="1">
      <formula>AND(WEEKDAY(T$5)=1)</formula>
    </cfRule>
    <cfRule type="expression" dxfId="893" priority="4018">
      <formula>AND(WEEKDAY(T$5)=1)</formula>
    </cfRule>
  </conditionalFormatting>
  <conditionalFormatting sqref="T17:T18">
    <cfRule type="expression" dxfId="892" priority="2812" stopIfTrue="1">
      <formula>AND(WEEKDAY(T$5)=1)</formula>
    </cfRule>
  </conditionalFormatting>
  <conditionalFormatting sqref="T18">
    <cfRule type="expression" dxfId="891" priority="2815">
      <formula>AND(WEEKDAY(T$5)=1)</formula>
    </cfRule>
  </conditionalFormatting>
  <conditionalFormatting sqref="T19:T22">
    <cfRule type="expression" dxfId="890" priority="5483" stopIfTrue="1">
      <formula>AND(WEEKDAY(T$5)=1)</formula>
    </cfRule>
  </conditionalFormatting>
  <conditionalFormatting sqref="T19:T27">
    <cfRule type="expression" dxfId="889" priority="5807" stopIfTrue="1">
      <formula>AND(WEEKDAY(T$5)=1)</formula>
    </cfRule>
  </conditionalFormatting>
  <conditionalFormatting sqref="T20">
    <cfRule type="expression" dxfId="888" priority="5266">
      <formula>AND(WEEKDAY(T$5)=1)</formula>
    </cfRule>
  </conditionalFormatting>
  <conditionalFormatting sqref="T21:T22 S28:T28">
    <cfRule type="expression" dxfId="887" priority="2665" stopIfTrue="1">
      <formula>AND(WEEKDAY(S$5)=1)</formula>
    </cfRule>
  </conditionalFormatting>
  <conditionalFormatting sqref="T21:T22 T28">
    <cfRule type="expression" dxfId="886" priority="2718">
      <formula>AND(WEEKDAY(T$5)=1)</formula>
    </cfRule>
    <cfRule type="expression" dxfId="885" priority="2664">
      <formula>AND(WEEKDAY(T$5)=1)</formula>
    </cfRule>
  </conditionalFormatting>
  <conditionalFormatting sqref="T8:U8">
    <cfRule type="expression" dxfId="884" priority="5761" stopIfTrue="1">
      <formula>AND(WEEKDAY(T$5)=1)</formula>
    </cfRule>
  </conditionalFormatting>
  <conditionalFormatting sqref="T21:W22 P23:W28">
    <cfRule type="expression" dxfId="883" priority="5641" stopIfTrue="1">
      <formula>AND(WEEKDAY(P$5)=1)</formula>
    </cfRule>
  </conditionalFormatting>
  <conditionalFormatting sqref="T21:W22 S28:V28">
    <cfRule type="expression" dxfId="882" priority="2719" stopIfTrue="1">
      <formula>AND(WEEKDAY(S$5)=1)</formula>
    </cfRule>
  </conditionalFormatting>
  <conditionalFormatting sqref="T9:Y11 Y19:Y20">
    <cfRule type="expression" dxfId="881" priority="5687" stopIfTrue="1">
      <formula>AND(WEEKDAY(T$5)=1)</formula>
    </cfRule>
  </conditionalFormatting>
  <conditionalFormatting sqref="U12:U15">
    <cfRule type="expression" dxfId="880" priority="2644" stopIfTrue="1">
      <formula>AND(WEEKDAY(U$5)=1)</formula>
    </cfRule>
  </conditionalFormatting>
  <conditionalFormatting sqref="U13">
    <cfRule type="expression" dxfId="879" priority="5776" stopIfTrue="1">
      <formula>AND(WEEKDAY(U$5)=1)</formula>
    </cfRule>
  </conditionalFormatting>
  <conditionalFormatting sqref="U15:U16">
    <cfRule type="expression" dxfId="878" priority="5781" stopIfTrue="1">
      <formula>AND(WEEKDAY(U$5)=1)</formula>
    </cfRule>
  </conditionalFormatting>
  <conditionalFormatting sqref="U19:U22">
    <cfRule type="expression" dxfId="877" priority="5804" stopIfTrue="1">
      <formula>AND(WEEKDAY(U$5)=1)</formula>
    </cfRule>
  </conditionalFormatting>
  <conditionalFormatting sqref="U28:V28">
    <cfRule type="expression" dxfId="876" priority="5699" stopIfTrue="1">
      <formula>AND(WEEKDAY(U$5)=1)</formula>
    </cfRule>
  </conditionalFormatting>
  <conditionalFormatting sqref="U18:W18 J18:K20 L23:S28 S28:U28">
    <cfRule type="expression" dxfId="875" priority="5812" stopIfTrue="1">
      <formula>AND(WEEKDAY(J$5)=1)</formula>
    </cfRule>
  </conditionalFormatting>
  <conditionalFormatting sqref="U18:W20">
    <cfRule type="expression" dxfId="874" priority="5714" stopIfTrue="1">
      <formula>AND(WEEKDAY(U$5)=1)</formula>
    </cfRule>
  </conditionalFormatting>
  <conditionalFormatting sqref="U21:W28 E8:E11 J10:O10 E20:E30 P29:W30 S10:W10">
    <cfRule type="expression" dxfId="873" priority="5400" stopIfTrue="1">
      <formula>AND(WEEKDAY(E$5)=1)</formula>
    </cfRule>
  </conditionalFormatting>
  <conditionalFormatting sqref="U14:Z14">
    <cfRule type="expression" dxfId="872" priority="4699" stopIfTrue="1">
      <formula>AND(WEEKDAY(U$5)=1)</formula>
    </cfRule>
  </conditionalFormatting>
  <conditionalFormatting sqref="U19:Z19">
    <cfRule type="expression" dxfId="871" priority="5607">
      <formula>AND(WEEKDAY(U$5)=1)</formula>
    </cfRule>
  </conditionalFormatting>
  <conditionalFormatting sqref="U18:AA18">
    <cfRule type="expression" dxfId="870" priority="244">
      <formula>AND(WEEKDAY(U$5)=1)</formula>
    </cfRule>
  </conditionalFormatting>
  <conditionalFormatting sqref="V16">
    <cfRule type="expression" dxfId="869" priority="4381" stopIfTrue="1">
      <formula>AND(WEEKDAY(V$5)=1)</formula>
    </cfRule>
  </conditionalFormatting>
  <conditionalFormatting sqref="V19:W20">
    <cfRule type="expression" dxfId="868" priority="5805" stopIfTrue="1">
      <formula>AND(WEEKDAY(V$5)=1)</formula>
    </cfRule>
  </conditionalFormatting>
  <conditionalFormatting sqref="V20:W28 V10:Z10">
    <cfRule type="expression" dxfId="867" priority="5643">
      <formula>AND(WEEKDAY(V$5)=1)</formula>
    </cfRule>
  </conditionalFormatting>
  <conditionalFormatting sqref="V15:Y15 V8:AA8 AE18:AF18 U17:W18 AE22:AE27 AD28:AE28 AF19 T16:T17">
    <cfRule type="expression" dxfId="866" priority="5800">
      <formula>AND(WEEKDAY(T$5)=1)</formula>
    </cfRule>
  </conditionalFormatting>
  <conditionalFormatting sqref="V15:Y15">
    <cfRule type="expression" dxfId="865" priority="5795" stopIfTrue="1">
      <formula>AND(WEEKDAY(V$5)=1)</formula>
    </cfRule>
  </conditionalFormatting>
  <conditionalFormatting sqref="V10:Z10 V20:W28">
    <cfRule type="expression" dxfId="864" priority="5635">
      <formula>AND(WEEKDAY(V$5)=1)</formula>
    </cfRule>
  </conditionalFormatting>
  <conditionalFormatting sqref="V29:AA29">
    <cfRule type="expression" dxfId="863" priority="10">
      <formula>AND(WEEKDAY(V$5)=1)</formula>
    </cfRule>
  </conditionalFormatting>
  <conditionalFormatting sqref="V30:AA30">
    <cfRule type="expression" dxfId="862" priority="187">
      <formula>AND(WEEKDAY(V$5)=1)</formula>
    </cfRule>
  </conditionalFormatting>
  <conditionalFormatting sqref="W28">
    <cfRule type="expression" dxfId="861" priority="1042" stopIfTrue="1">
      <formula>AND(WEEKDAY(W$5)=1)</formula>
    </cfRule>
    <cfRule type="expression" dxfId="860" priority="1043">
      <formula>AND(WEEKDAY(W$5)=1)</formula>
    </cfRule>
    <cfRule type="expression" dxfId="859" priority="1044" stopIfTrue="1">
      <formula>AND(WEEKDAY(W$5)=1)</formula>
    </cfRule>
    <cfRule type="expression" dxfId="858" priority="1045">
      <formula>AND(WEEKDAY(W$5)=1)</formula>
    </cfRule>
  </conditionalFormatting>
  <conditionalFormatting sqref="X20">
    <cfRule type="expression" dxfId="857" priority="2263" stopIfTrue="1">
      <formula>AND(WEEKDAY(X$5)=1)</formula>
    </cfRule>
    <cfRule type="expression" dxfId="856" priority="2255" stopIfTrue="1">
      <formula>AND(WEEKDAY(X$5)=1)</formula>
    </cfRule>
    <cfRule type="expression" dxfId="855" priority="2260">
      <formula>AND(WEEKDAY(X$5)=1)</formula>
    </cfRule>
    <cfRule type="expression" dxfId="854" priority="2261" stopIfTrue="1">
      <formula>AND(WEEKDAY(X$5)=1)</formula>
    </cfRule>
    <cfRule type="expression" dxfId="853" priority="2265">
      <formula>AND(WEEKDAY(X$5)=1)</formula>
    </cfRule>
    <cfRule type="expression" dxfId="852" priority="2262">
      <formula>AND(WEEKDAY(X$5)=1)</formula>
    </cfRule>
  </conditionalFormatting>
  <conditionalFormatting sqref="X12:Y14">
    <cfRule type="expression" dxfId="851" priority="4708" stopIfTrue="1">
      <formula>AND(WEEKDAY(X$5)=1)</formula>
    </cfRule>
  </conditionalFormatting>
  <conditionalFormatting sqref="X18:Y18">
    <cfRule type="expression" dxfId="850" priority="4677" stopIfTrue="1">
      <formula>AND(WEEKDAY(X$5)=1)</formula>
    </cfRule>
    <cfRule type="expression" dxfId="849" priority="4685" stopIfTrue="1">
      <formula>AND(WEEKDAY(X$5)=1)</formula>
    </cfRule>
    <cfRule type="expression" dxfId="848" priority="4686">
      <formula>AND(WEEKDAY(X$5)=1)</formula>
    </cfRule>
    <cfRule type="expression" dxfId="847" priority="4687" stopIfTrue="1">
      <formula>AND(WEEKDAY(X$5)=1)</formula>
    </cfRule>
    <cfRule type="expression" dxfId="846" priority="4688">
      <formula>AND(WEEKDAY(X$5)=1)</formula>
    </cfRule>
    <cfRule type="expression" dxfId="845" priority="4691" stopIfTrue="1">
      <formula>AND(WEEKDAY(X$5)=1)</formula>
    </cfRule>
  </conditionalFormatting>
  <conditionalFormatting sqref="X19:Y19">
    <cfRule type="expression" dxfId="844" priority="5733" stopIfTrue="1">
      <formula>AND(WEEKDAY(X$5)=1)</formula>
    </cfRule>
  </conditionalFormatting>
  <conditionalFormatting sqref="X21:Y21 X23:AA28">
    <cfRule type="expression" dxfId="843" priority="4676">
      <formula>AND(WEEKDAY(X$5)=1)</formula>
    </cfRule>
  </conditionalFormatting>
  <conditionalFormatting sqref="X21:Y21">
    <cfRule type="expression" dxfId="842" priority="4674" stopIfTrue="1">
      <formula>AND(WEEKDAY(X$5)=1)</formula>
    </cfRule>
  </conditionalFormatting>
  <conditionalFormatting sqref="X10:Z10">
    <cfRule type="expression" dxfId="841" priority="5668" stopIfTrue="1">
      <formula>AND(WEEKDAY(X$5)=1)</formula>
    </cfRule>
  </conditionalFormatting>
  <conditionalFormatting sqref="X14:Z14">
    <cfRule type="expression" dxfId="840" priority="4701">
      <formula>AND(WEEKDAY(X$5)=1)</formula>
    </cfRule>
  </conditionalFormatting>
  <conditionalFormatting sqref="X17:AD17">
    <cfRule type="expression" dxfId="839" priority="5656" stopIfTrue="1">
      <formula>AND(WEEKDAY(X$5)=1)</formula>
    </cfRule>
  </conditionalFormatting>
  <conditionalFormatting sqref="Y18">
    <cfRule type="expression" dxfId="838" priority="4680">
      <formula>AND(WEEKDAY(Y$5)=1)</formula>
    </cfRule>
    <cfRule type="expression" dxfId="837" priority="4689" stopIfTrue="1">
      <formula>AND(WEEKDAY(Y$5)=1)</formula>
    </cfRule>
    <cfRule type="expression" dxfId="836" priority="4690">
      <formula>AND(WEEKDAY(Y$5)=1)</formula>
    </cfRule>
  </conditionalFormatting>
  <conditionalFormatting sqref="Y20:Y29">
    <cfRule type="expression" dxfId="835" priority="2335" stopIfTrue="1">
      <formula>AND(WEEKDAY(Y$5)=1)</formula>
    </cfRule>
  </conditionalFormatting>
  <conditionalFormatting sqref="Y22">
    <cfRule type="expression" dxfId="834" priority="2338">
      <formula>AND(WEEKDAY(Y$5)=1)</formula>
    </cfRule>
  </conditionalFormatting>
  <conditionalFormatting sqref="Y28">
    <cfRule type="expression" dxfId="833" priority="2254">
      <formula>AND(WEEKDAY(Y$5)=1)</formula>
    </cfRule>
    <cfRule type="expression" dxfId="832" priority="2250" stopIfTrue="1">
      <formula>AND(WEEKDAY(Y$5)=1)</formula>
    </cfRule>
  </conditionalFormatting>
  <conditionalFormatting sqref="Y10:Z10">
    <cfRule type="expression" dxfId="831" priority="5669">
      <formula>AND(WEEKDAY(Y$5)=1)</formula>
    </cfRule>
  </conditionalFormatting>
  <conditionalFormatting sqref="Y17:Z17 AA19:AG20 AD13:AF13 AC14:AF14">
    <cfRule type="expression" dxfId="830" priority="5655">
      <formula>AND(WEEKDAY(Y$5)=1)</formula>
    </cfRule>
  </conditionalFormatting>
  <conditionalFormatting sqref="Y15:AA15">
    <cfRule type="expression" dxfId="829" priority="3571" stopIfTrue="1">
      <formula>AND(WEEKDAY(Y$5)=1)</formula>
    </cfRule>
  </conditionalFormatting>
  <conditionalFormatting sqref="Y10:AB10">
    <cfRule type="expression" dxfId="828" priority="5490">
      <formula>AND(WEEKDAY(Y$5)=1)</formula>
    </cfRule>
  </conditionalFormatting>
  <conditionalFormatting sqref="Y17:AB17">
    <cfRule type="expression" dxfId="827" priority="5653" stopIfTrue="1">
      <formula>AND(WEEKDAY(Y$5)=1)</formula>
    </cfRule>
  </conditionalFormatting>
  <conditionalFormatting sqref="Y20:AB20">
    <cfRule type="expression" dxfId="826" priority="2464">
      <formula>AND(WEEKDAY(Y$5)=1)</formula>
    </cfRule>
  </conditionalFormatting>
  <conditionalFormatting sqref="Z9:Z11">
    <cfRule type="expression" dxfId="825" priority="5468" stopIfTrue="1">
      <formula>AND(WEEKDAY(Z$5)=1)</formula>
    </cfRule>
    <cfRule type="expression" dxfId="824" priority="5470">
      <formula>AND(WEEKDAY(Z$5)=1)</formula>
    </cfRule>
  </conditionalFormatting>
  <conditionalFormatting sqref="Z10">
    <cfRule type="expression" dxfId="823" priority="5689" stopIfTrue="1">
      <formula>AND(WEEKDAY(Z$5)=1)</formula>
    </cfRule>
  </conditionalFormatting>
  <conditionalFormatting sqref="Z13:Z14">
    <cfRule type="expression" dxfId="822" priority="2231" stopIfTrue="1">
      <formula>AND(WEEKDAY(Z$5)=1)</formula>
    </cfRule>
  </conditionalFormatting>
  <conditionalFormatting sqref="Z18">
    <cfRule type="expression" dxfId="821" priority="242" stopIfTrue="1">
      <formula>AND(WEEKDAY(Z$5)=1)</formula>
    </cfRule>
    <cfRule type="expression" dxfId="820" priority="241">
      <formula>AND(WEEKDAY(Z$5)=1)</formula>
    </cfRule>
    <cfRule type="expression" dxfId="819" priority="240" stopIfTrue="1">
      <formula>AND(WEEKDAY(Z$5)=1)</formula>
    </cfRule>
  </conditionalFormatting>
  <conditionalFormatting sqref="Z19">
    <cfRule type="expression" dxfId="818" priority="5605" stopIfTrue="1">
      <formula>AND(WEEKDAY(Z$5)=1)</formula>
    </cfRule>
  </conditionalFormatting>
  <conditionalFormatting sqref="Z19:Z20">
    <cfRule type="expression" dxfId="817" priority="2465" stopIfTrue="1">
      <formula>AND(WEEKDAY(Z$5)=1)</formula>
    </cfRule>
    <cfRule type="expression" dxfId="816" priority="2467">
      <formula>AND(WEEKDAY(Z$5)=1)</formula>
    </cfRule>
  </conditionalFormatting>
  <conditionalFormatting sqref="Z20">
    <cfRule type="expression" dxfId="815" priority="2460">
      <formula>AND(WEEKDAY(Z$5)=1)</formula>
    </cfRule>
    <cfRule type="expression" dxfId="814" priority="2459" stopIfTrue="1">
      <formula>AND(WEEKDAY(Z$5)=1)</formula>
    </cfRule>
    <cfRule type="expression" dxfId="813" priority="2461" stopIfTrue="1">
      <formula>AND(WEEKDAY(Z$5)=1)</formula>
    </cfRule>
    <cfRule type="expression" dxfId="812" priority="2462">
      <formula>AND(WEEKDAY(Z$5)=1)</formula>
    </cfRule>
    <cfRule type="expression" dxfId="811" priority="2458">
      <formula>AND(WEEKDAY(Z$5)=1)</formula>
    </cfRule>
  </conditionalFormatting>
  <conditionalFormatting sqref="Z20:Z21">
    <cfRule type="expression" dxfId="810" priority="2244" stopIfTrue="1">
      <formula>AND(WEEKDAY(Z$5)=1)</formula>
    </cfRule>
  </conditionalFormatting>
  <conditionalFormatting sqref="Z14:AA14">
    <cfRule type="expression" dxfId="809" priority="3583">
      <formula>AND(WEEKDAY(Z$5)=1)</formula>
    </cfRule>
  </conditionalFormatting>
  <conditionalFormatting sqref="Z20:AA20">
    <cfRule type="expression" dxfId="808" priority="2463" stopIfTrue="1">
      <formula>AND(WEEKDAY(Z$5)=1)</formula>
    </cfRule>
  </conditionalFormatting>
  <conditionalFormatting sqref="Z21:AB21">
    <cfRule type="expression" dxfId="807" priority="2248">
      <formula>AND(WEEKDAY(Z$5)=1)</formula>
    </cfRule>
  </conditionalFormatting>
  <conditionalFormatting sqref="Z13:AC13">
    <cfRule type="expression" dxfId="806" priority="2235">
      <formula>AND(WEEKDAY(Z$5)=1)</formula>
    </cfRule>
  </conditionalFormatting>
  <conditionalFormatting sqref="Z13:AE13">
    <cfRule type="expression" dxfId="805" priority="2230" stopIfTrue="1">
      <formula>AND(WEEKDAY(Z$5)=1)</formula>
    </cfRule>
  </conditionalFormatting>
  <conditionalFormatting sqref="AA15">
    <cfRule type="expression" dxfId="804" priority="3576">
      <formula>AND(WEEKDAY(AA$5)=1)</formula>
    </cfRule>
  </conditionalFormatting>
  <conditionalFormatting sqref="AA18">
    <cfRule type="expression" dxfId="803" priority="246" stopIfTrue="1">
      <formula>AND(WEEKDAY(AA$5)=1)</formula>
    </cfRule>
  </conditionalFormatting>
  <conditionalFormatting sqref="AA21">
    <cfRule type="expression" dxfId="802" priority="2249" stopIfTrue="1">
      <formula>AND(WEEKDAY(AA$5)=1)</formula>
    </cfRule>
  </conditionalFormatting>
  <conditionalFormatting sqref="AA8:AB11 AG8:AH11 I9:I11 AE9:AF11 J9:K13 D10:H10 L12:AD12 D12:I17 AH19:AH30 L21:L22 D21:I30 X22 Z22:AE22 L28 X28 Z28:AE28">
    <cfRule type="expression" dxfId="801" priority="247">
      <formula>AND(WEEKDAY(D$5)=1)</formula>
    </cfRule>
  </conditionalFormatting>
  <conditionalFormatting sqref="AA14:AB15">
    <cfRule type="expression" dxfId="800" priority="3578" stopIfTrue="1">
      <formula>AND(WEEKDAY(AA$5)=1)</formula>
    </cfRule>
  </conditionalFormatting>
  <conditionalFormatting sqref="AA19:AB20">
    <cfRule type="expression" dxfId="799" priority="5732" stopIfTrue="1">
      <formula>AND(WEEKDAY(AA$5)=1)</formula>
    </cfRule>
  </conditionalFormatting>
  <conditionalFormatting sqref="AA21:AC21">
    <cfRule type="expression" dxfId="798" priority="2245" stopIfTrue="1">
      <formula>AND(WEEKDAY(AA$5)=1)</formula>
    </cfRule>
  </conditionalFormatting>
  <conditionalFormatting sqref="AA9:AG11">
    <cfRule type="expression" dxfId="797" priority="5526" stopIfTrue="1">
      <formula>AND(WEEKDAY(AA$5)=1)</formula>
    </cfRule>
  </conditionalFormatting>
  <conditionalFormatting sqref="AA20:AG20">
    <cfRule type="expression" dxfId="796" priority="2730" stopIfTrue="1">
      <formula>AND(WEEKDAY(AA$5)=1)</formula>
    </cfRule>
  </conditionalFormatting>
  <conditionalFormatting sqref="AB14:AB15">
    <cfRule type="expression" dxfId="795" priority="5477">
      <formula>AND(WEEKDAY(AB$5)=1)</formula>
    </cfRule>
  </conditionalFormatting>
  <conditionalFormatting sqref="AB17">
    <cfRule type="expression" dxfId="794" priority="5791" stopIfTrue="1">
      <formula>AND(WEEKDAY(AB$5)=1)</formula>
    </cfRule>
  </conditionalFormatting>
  <conditionalFormatting sqref="AB18">
    <cfRule type="expression" dxfId="793" priority="5961">
      <formula>AND(WEEKDAY(Z$5)=1)</formula>
    </cfRule>
    <cfRule type="expression" dxfId="792" priority="5959">
      <formula>AND(WEEKDAY(Z$5)=1)</formula>
    </cfRule>
    <cfRule type="expression" dxfId="791" priority="5960" stopIfTrue="1">
      <formula>AND(WEEKDAY(Z$5)=1)</formula>
    </cfRule>
    <cfRule type="expression" dxfId="790" priority="5955">
      <formula>AND(WEEKDAY(Z$5)=1)</formula>
    </cfRule>
    <cfRule type="expression" dxfId="789" priority="5958" stopIfTrue="1">
      <formula>AND(WEEKDAY(Z$5)=1)</formula>
    </cfRule>
    <cfRule type="expression" dxfId="788" priority="5956" stopIfTrue="1">
      <formula>AND(WEEKDAY(Z$5)=1)</formula>
    </cfRule>
    <cfRule type="expression" dxfId="787" priority="5957">
      <formula>AND(WEEKDAY(Z$5)=1)</formula>
    </cfRule>
  </conditionalFormatting>
  <conditionalFormatting sqref="AB18:AD18">
    <cfRule type="expression" dxfId="786" priority="4682" stopIfTrue="1">
      <formula>AND(WEEKDAY(Z$5)=1)</formula>
    </cfRule>
  </conditionalFormatting>
  <conditionalFormatting sqref="AB19:AD19">
    <cfRule type="expression" dxfId="785" priority="5602" stopIfTrue="1">
      <formula>AND(WEEKDAY(AB$5)=1)</formula>
    </cfRule>
  </conditionalFormatting>
  <conditionalFormatting sqref="AB19:AE19">
    <cfRule type="expression" dxfId="784" priority="5703" stopIfTrue="1">
      <formula>AND(WEEKDAY(AB$5)=1)</formula>
    </cfRule>
  </conditionalFormatting>
  <conditionalFormatting sqref="AB19:AF19">
    <cfRule type="expression" dxfId="783" priority="3557" stopIfTrue="1">
      <formula>AND(WEEKDAY(AB$5)=1)</formula>
    </cfRule>
  </conditionalFormatting>
  <conditionalFormatting sqref="AB8:AG8">
    <cfRule type="expression" dxfId="782" priority="5750" stopIfTrue="1">
      <formula>AND(WEEKDAY(AB$5)=1)</formula>
    </cfRule>
  </conditionalFormatting>
  <conditionalFormatting sqref="AC19">
    <cfRule type="expression" dxfId="781" priority="5601">
      <formula>AND(WEEKDAY(AC$5)=1)</formula>
    </cfRule>
  </conditionalFormatting>
  <conditionalFormatting sqref="AC21">
    <cfRule type="expression" dxfId="780" priority="2242">
      <formula>AND(WEEKDAY(AC$5)=1)</formula>
    </cfRule>
    <cfRule type="expression" dxfId="779" priority="2239" stopIfTrue="1">
      <formula>AND(WEEKDAY(AC$5)=1)</formula>
    </cfRule>
  </conditionalFormatting>
  <conditionalFormatting sqref="AC23:AC29">
    <cfRule type="expression" dxfId="778" priority="3569" stopIfTrue="1">
      <formula>AND(WEEKDAY(AC$5)=1)</formula>
    </cfRule>
  </conditionalFormatting>
  <conditionalFormatting sqref="AC15:AD15">
    <cfRule type="expression" dxfId="777" priority="5786" stopIfTrue="1">
      <formula>AND(WEEKDAY(AC$5)=1)</formula>
    </cfRule>
  </conditionalFormatting>
  <conditionalFormatting sqref="AC18:AD18">
    <cfRule type="expression" dxfId="776" priority="4681">
      <formula>AND(WEEKDAY(AA$5)=1)</formula>
    </cfRule>
  </conditionalFormatting>
  <conditionalFormatting sqref="AC14:AG14">
    <cfRule type="expression" dxfId="775" priority="5701" stopIfTrue="1">
      <formula>AND(WEEKDAY(AC$5)=1)</formula>
    </cfRule>
  </conditionalFormatting>
  <conditionalFormatting sqref="AC15:AH15">
    <cfRule type="expression" dxfId="774" priority="249" stopIfTrue="1">
      <formula>AND(WEEKDAY(AC$5)=1)</formula>
    </cfRule>
  </conditionalFormatting>
  <conditionalFormatting sqref="AC15:AH17">
    <cfRule type="expression" dxfId="773" priority="265">
      <formula>AND(WEEKDAY(AC$5)=1)</formula>
    </cfRule>
  </conditionalFormatting>
  <conditionalFormatting sqref="AD12:AD13">
    <cfRule type="expression" dxfId="772" priority="3988" stopIfTrue="1">
      <formula>AND(WEEKDAY(AD$5)=1)</formula>
    </cfRule>
    <cfRule type="expression" dxfId="771" priority="2653" stopIfTrue="1">
      <formula>AND(WEEKDAY(AD$5)=1)</formula>
    </cfRule>
    <cfRule type="expression" dxfId="770" priority="5768" stopIfTrue="1">
      <formula>AND(WEEKDAY(AD$5)=1)</formula>
    </cfRule>
  </conditionalFormatting>
  <conditionalFormatting sqref="AD16">
    <cfRule type="expression" dxfId="769" priority="5788" stopIfTrue="1">
      <formula>AND(WEEKDAY(AD$5)=1)</formula>
    </cfRule>
  </conditionalFormatting>
  <conditionalFormatting sqref="AD22">
    <cfRule type="expression" dxfId="768" priority="2341" stopIfTrue="1">
      <formula>AND(WEEKDAY(AD$5)=1)</formula>
    </cfRule>
  </conditionalFormatting>
  <conditionalFormatting sqref="AD21:AE21">
    <cfRule type="expression" dxfId="767" priority="5629" stopIfTrue="1">
      <formula>AND(WEEKDAY(AD$5)=1)</formula>
    </cfRule>
  </conditionalFormatting>
  <conditionalFormatting sqref="AD13:AF13">
    <cfRule type="expression" dxfId="766" priority="2729">
      <formula>AND(WEEKDAY(AD$5)=1)</formula>
    </cfRule>
  </conditionalFormatting>
  <conditionalFormatting sqref="AD21:AF22">
    <cfRule type="expression" dxfId="765" priority="2349">
      <formula>AND(WEEKDAY(AD$5)=1)</formula>
    </cfRule>
  </conditionalFormatting>
  <conditionalFormatting sqref="AD12:AG12">
    <cfRule type="expression" dxfId="764" priority="273" stopIfTrue="1">
      <formula>AND(WEEKDAY(AD$5)=1)</formula>
    </cfRule>
  </conditionalFormatting>
  <conditionalFormatting sqref="AD13:AG13">
    <cfRule type="expression" dxfId="763" priority="5770" stopIfTrue="1">
      <formula>AND(WEEKDAY(AD$5)=1)</formula>
    </cfRule>
  </conditionalFormatting>
  <conditionalFormatting sqref="AD28:AG28">
    <cfRule type="expression" dxfId="762" priority="5498">
      <formula>AND(WEEKDAY(AD$5)=1)</formula>
    </cfRule>
  </conditionalFormatting>
  <conditionalFormatting sqref="AD10:AH10 AH20:AH30 L15:Z15 X12:Y12">
    <cfRule type="expression" dxfId="761" priority="5479">
      <formula>AND(WEEKDAY(L$5)=1)</formula>
    </cfRule>
  </conditionalFormatting>
  <conditionalFormatting sqref="AE15">
    <cfRule type="expression" dxfId="760" priority="256">
      <formula>AND(WEEKDAY(AE$5)=1)</formula>
    </cfRule>
  </conditionalFormatting>
  <conditionalFormatting sqref="AE18 T19:Y19">
    <cfRule type="expression" dxfId="759" priority="5817" stopIfTrue="1">
      <formula>AND(WEEKDAY(T$5)=1)</formula>
    </cfRule>
  </conditionalFormatting>
  <conditionalFormatting sqref="AE18:AE19">
    <cfRule type="expression" dxfId="758" priority="3560" stopIfTrue="1">
      <formula>AND(WEEKDAY(AE$5)=1)</formula>
    </cfRule>
  </conditionalFormatting>
  <conditionalFormatting sqref="AE13:AF13">
    <cfRule type="expression" dxfId="757" priority="2733" stopIfTrue="1">
      <formula>AND(WEEKDAY(AE$5)=1)</formula>
    </cfRule>
  </conditionalFormatting>
  <conditionalFormatting sqref="AE18:AF18">
    <cfRule type="expression" dxfId="756" priority="5719" stopIfTrue="1">
      <formula>AND(WEEKDAY(AE$5)=1)</formula>
    </cfRule>
  </conditionalFormatting>
  <conditionalFormatting sqref="AE12:AG12">
    <cfRule type="expression" dxfId="755" priority="269">
      <formula>AND(WEEKDAY(AE$5)=1)</formula>
    </cfRule>
    <cfRule type="expression" dxfId="754" priority="270" stopIfTrue="1">
      <formula>AND(WEEKDAY(AE$5)=1)</formula>
    </cfRule>
  </conditionalFormatting>
  <conditionalFormatting sqref="AE12:AH12">
    <cfRule type="expression" dxfId="753" priority="266" stopIfTrue="1">
      <formula>AND(WEEKDAY(AE$5)=1)</formula>
    </cfRule>
    <cfRule type="expression" dxfId="752" priority="271">
      <formula>AND(WEEKDAY(AE$5)=1)</formula>
    </cfRule>
  </conditionalFormatting>
  <conditionalFormatting sqref="AE18:AH18">
    <cfRule type="expression" dxfId="751" priority="5471">
      <formula>AND(WEEKDAY(AE$5)=1)</formula>
    </cfRule>
  </conditionalFormatting>
  <conditionalFormatting sqref="AF15">
    <cfRule type="expression" dxfId="750" priority="248">
      <formula>AND(WEEKDAY(AF$5)=1)</formula>
    </cfRule>
  </conditionalFormatting>
  <conditionalFormatting sqref="AF18">
    <cfRule type="expression" dxfId="749" priority="3564" stopIfTrue="1">
      <formula>AND(WEEKDAY(AF$5)=1)</formula>
    </cfRule>
    <cfRule type="expression" dxfId="748" priority="3561">
      <formula>AND(WEEKDAY(AF$5)=1)</formula>
    </cfRule>
    <cfRule type="expression" dxfId="747" priority="3562" stopIfTrue="1">
      <formula>AND(WEEKDAY(AF$5)=1)</formula>
    </cfRule>
    <cfRule type="expression" dxfId="746" priority="3563">
      <formula>AND(WEEKDAY(AF$5)=1)</formula>
    </cfRule>
  </conditionalFormatting>
  <conditionalFormatting sqref="AF19:AG19">
    <cfRule type="expression" dxfId="745" priority="5582">
      <formula>AND(WEEKDAY(AF$5)=1)</formula>
    </cfRule>
    <cfRule type="expression" dxfId="744" priority="5583" stopIfTrue="1">
      <formula>AND(WEEKDAY(AF$5)=1)</formula>
    </cfRule>
    <cfRule type="expression" dxfId="743" priority="5585" stopIfTrue="1">
      <formula>AND(WEEKDAY(AF$5)=1)</formula>
    </cfRule>
    <cfRule type="expression" dxfId="742" priority="5584">
      <formula>AND(WEEKDAY(AF$5)=1)</formula>
    </cfRule>
  </conditionalFormatting>
  <conditionalFormatting sqref="AG15">
    <cfRule type="expression" dxfId="741" priority="264" stopIfTrue="1">
      <formula>AND(WEEKDAY(AG$5)=1)</formula>
    </cfRule>
    <cfRule type="expression" dxfId="740" priority="260">
      <formula>AND(WEEKDAY(AG$5)=1)</formula>
    </cfRule>
    <cfRule type="expression" dxfId="739" priority="262" stopIfTrue="1">
      <formula>AND(WEEKDAY(AG$5)=1)</formula>
    </cfRule>
    <cfRule type="expression" dxfId="738" priority="263">
      <formula>AND(WEEKDAY(AG$5)=1)</formula>
    </cfRule>
  </conditionalFormatting>
  <conditionalFormatting sqref="AG20:AG27 AD28:AG28 AE21:AF22">
    <cfRule type="expression" dxfId="737" priority="5626" stopIfTrue="1">
      <formula>AND(WEEKDAY(AD$5)=1)</formula>
    </cfRule>
  </conditionalFormatting>
  <conditionalFormatting sqref="AG29:AG30">
    <cfRule type="expression" dxfId="736" priority="227">
      <formula>AND(WEEKDAY(AG$5)=1)</formula>
    </cfRule>
    <cfRule type="expression" dxfId="735" priority="228" stopIfTrue="1">
      <formula>AND(WEEKDAY(AG$5)=1)</formula>
    </cfRule>
  </conditionalFormatting>
  <conditionalFormatting sqref="AG13:AH14 S8:Z8 O10:Z10 L20:W20 T21:Y21 T22:X22 M23:AF28 AC8:AF8 T19:Y19 I19:O19 P9:Y9 P11:Y11 Y20 L17:AB17 L9:N11 J10:K10 AD21:AE21 AC9:AD11 AD10:AE10 M16:AC16 L13:Y13 U14:Y14 M21:N22 P14:Q14 L14">
    <cfRule type="expression" dxfId="734" priority="5771">
      <formula>AND(WEEKDAY(I$5)=1)</formula>
    </cfRule>
  </conditionalFormatting>
  <conditionalFormatting sqref="AH10 AH20:AH30">
    <cfRule type="expression" dxfId="733" priority="5478" stopIfTrue="1">
      <formula>AND(WEEKDAY(AH$5)=1)</formula>
    </cfRule>
  </conditionalFormatting>
  <conditionalFormatting sqref="AI8:AK30 AN8:AN31">
    <cfRule type="cellIs" dxfId="732" priority="5951" stopIfTrue="1" operator="equal">
      <formula>0</formula>
    </cfRule>
  </conditionalFormatting>
  <dataValidations count="2">
    <dataValidation type="list" allowBlank="1" showInputMessage="1" showErrorMessage="1" sqref="AH31" xr:uid="{00000000-0002-0000-5900-000000000000}">
      <formula1>"ヤ,2早,3早,2オ,3オ,2－,3－,－,日,有,2,3,"</formula1>
    </dataValidation>
    <dataValidation type="list" allowBlank="1" showInputMessage="1" showErrorMessage="1" sqref="O8:O9 D8:N11 D12:AD22 AE8:AH22 D23:AH30 P8:S11 T11:V11 W8:AD11 T8:V9 D10:AH10" xr:uid="{00000000-0002-0000-5900-000001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W51"/>
  <sheetViews>
    <sheetView zoomScale="99" zoomScaleNormal="100" workbookViewId="0">
      <selection activeCell="D28" sqref="D28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8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45505</v>
      </c>
      <c r="E5" s="11">
        <f>DATE($A$1,$D$2,2)</f>
        <v>45506</v>
      </c>
      <c r="F5" s="11">
        <f>DATE($A$1,$D$2,3)</f>
        <v>45507</v>
      </c>
      <c r="G5" s="11">
        <f>DATE($A$1,$D$2,4)</f>
        <v>45508</v>
      </c>
      <c r="H5" s="11">
        <f>DATE($A$1,$D$2,5)</f>
        <v>45509</v>
      </c>
      <c r="I5" s="11">
        <f>DATE($A$1,$D$2,6)</f>
        <v>45510</v>
      </c>
      <c r="J5" s="11">
        <f>DATE($A$1,$D$2,7)</f>
        <v>45511</v>
      </c>
      <c r="K5" s="11">
        <f>DATE($A$1,$D$2,8)</f>
        <v>45512</v>
      </c>
      <c r="L5" s="11">
        <f>DATE($A$1,$D$2,9)</f>
        <v>45513</v>
      </c>
      <c r="M5" s="11">
        <f>DATE($A$1,$D$2,10)</f>
        <v>45514</v>
      </c>
      <c r="N5" s="56">
        <f>DATE($A$1,$D$2,11)</f>
        <v>45515</v>
      </c>
      <c r="O5" s="11">
        <f>DATE($A$1,$D$2,12)</f>
        <v>45516</v>
      </c>
      <c r="P5" s="11">
        <f>DATE($A$1,$D$2,13)</f>
        <v>45517</v>
      </c>
      <c r="Q5" s="11">
        <f>DATE($A$1,$D$2,14)</f>
        <v>45518</v>
      </c>
      <c r="R5" s="11">
        <f>DATE($A$1,$D$2,15)</f>
        <v>45519</v>
      </c>
      <c r="S5" s="11">
        <f>DATE($A$1,$D$2,16)</f>
        <v>45520</v>
      </c>
      <c r="T5" s="11">
        <f>DATE($A$1,$D$2,17)</f>
        <v>45521</v>
      </c>
      <c r="U5" s="11">
        <f>DATE($A$1,$D$2,18)</f>
        <v>45522</v>
      </c>
      <c r="V5" s="11">
        <f>DATE($A$1,$D$2,19)</f>
        <v>45523</v>
      </c>
      <c r="W5" s="11">
        <f>DATE($A$1,$D$2,20)</f>
        <v>45524</v>
      </c>
      <c r="X5" s="11">
        <f>DATE($A$1,$D$2,21)</f>
        <v>45525</v>
      </c>
      <c r="Y5" s="87">
        <f>DATE($A$1,$D$2,22)</f>
        <v>45526</v>
      </c>
      <c r="Z5" s="87">
        <f>DATE($A$1,$D$2,23)</f>
        <v>45527</v>
      </c>
      <c r="AA5" s="87">
        <f>DATE($A$1,$D$2,24)</f>
        <v>45528</v>
      </c>
      <c r="AB5" s="87">
        <f>DATE($A$1,$D$2,25)</f>
        <v>45529</v>
      </c>
      <c r="AC5" s="87">
        <f>DATE($A$1,$D$2,26)</f>
        <v>45530</v>
      </c>
      <c r="AD5" s="87">
        <f>DATE($A$1,$D$2,27)</f>
        <v>45531</v>
      </c>
      <c r="AE5" s="87">
        <f>DATE($A$1,$D$2,28)</f>
        <v>45532</v>
      </c>
      <c r="AF5" s="88">
        <f>DATE($A$1,$D$2,29)</f>
        <v>45533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45505</v>
      </c>
      <c r="E6" s="13">
        <f t="shared" si="0"/>
        <v>45506</v>
      </c>
      <c r="F6" s="116">
        <f t="shared" si="0"/>
        <v>45507</v>
      </c>
      <c r="G6" s="116">
        <f t="shared" si="0"/>
        <v>45508</v>
      </c>
      <c r="H6" s="116">
        <f t="shared" si="0"/>
        <v>45509</v>
      </c>
      <c r="I6" s="13">
        <f t="shared" si="0"/>
        <v>45510</v>
      </c>
      <c r="J6" s="13">
        <f t="shared" si="0"/>
        <v>45511</v>
      </c>
      <c r="K6" s="13">
        <f t="shared" si="0"/>
        <v>45512</v>
      </c>
      <c r="L6" s="13">
        <f t="shared" si="0"/>
        <v>45513</v>
      </c>
      <c r="M6" s="13">
        <f t="shared" si="0"/>
        <v>45514</v>
      </c>
      <c r="N6" s="13">
        <f t="shared" si="0"/>
        <v>45515</v>
      </c>
      <c r="O6" s="13">
        <f t="shared" si="0"/>
        <v>45516</v>
      </c>
      <c r="P6" s="13">
        <f t="shared" si="0"/>
        <v>45517</v>
      </c>
      <c r="Q6" s="13">
        <f t="shared" si="0"/>
        <v>45518</v>
      </c>
      <c r="R6" s="13">
        <f t="shared" si="0"/>
        <v>45519</v>
      </c>
      <c r="S6" s="13">
        <f t="shared" si="0"/>
        <v>45520</v>
      </c>
      <c r="T6" s="13">
        <f t="shared" si="0"/>
        <v>45521</v>
      </c>
      <c r="U6" s="13">
        <f t="shared" si="0"/>
        <v>45522</v>
      </c>
      <c r="V6" s="13">
        <f t="shared" si="0"/>
        <v>45523</v>
      </c>
      <c r="W6" s="13">
        <f t="shared" si="0"/>
        <v>45524</v>
      </c>
      <c r="X6" s="13">
        <f t="shared" si="0"/>
        <v>45525</v>
      </c>
      <c r="Y6" s="13">
        <f t="shared" si="0"/>
        <v>45526</v>
      </c>
      <c r="Z6" s="13">
        <f t="shared" si="0"/>
        <v>45527</v>
      </c>
      <c r="AA6" s="13">
        <f t="shared" si="0"/>
        <v>45528</v>
      </c>
      <c r="AB6" s="13">
        <f t="shared" si="0"/>
        <v>45529</v>
      </c>
      <c r="AC6" s="13">
        <f t="shared" si="0"/>
        <v>45530</v>
      </c>
      <c r="AD6" s="13">
        <f t="shared" si="0"/>
        <v>45531</v>
      </c>
      <c r="AE6" s="13">
        <f t="shared" si="0"/>
        <v>45532</v>
      </c>
      <c r="AF6" s="13">
        <f t="shared" si="0"/>
        <v>45533</v>
      </c>
      <c r="AG6" s="13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6" t="str">
        <f t="shared" ref="D7:AE7" si="1">IF(D6="","",CHOOSE(WEEKDAY(D6,1),"日","月","火","水","木","金","土"))</f>
        <v>木</v>
      </c>
      <c r="E7" s="16" t="str">
        <f t="shared" si="1"/>
        <v>金</v>
      </c>
      <c r="F7" s="1064" t="str">
        <f>IF(F6="","",CHOOSE(WEEKDAY(F6,1),"日","月","火","水","木","金","土"))</f>
        <v>土</v>
      </c>
      <c r="G7" s="1151" t="str">
        <f t="shared" si="1"/>
        <v>日</v>
      </c>
      <c r="H7" s="1063" t="str">
        <f t="shared" si="1"/>
        <v>月</v>
      </c>
      <c r="I7" s="1063" t="str">
        <f t="shared" si="1"/>
        <v>火</v>
      </c>
      <c r="J7" s="1063" t="str">
        <f t="shared" si="1"/>
        <v>水</v>
      </c>
      <c r="K7" s="16" t="str">
        <f t="shared" si="1"/>
        <v>木</v>
      </c>
      <c r="L7" s="58" t="str">
        <f t="shared" si="1"/>
        <v>金</v>
      </c>
      <c r="M7" s="16" t="str">
        <f t="shared" si="1"/>
        <v>土</v>
      </c>
      <c r="N7" s="1151" t="str">
        <f t="shared" si="1"/>
        <v>日</v>
      </c>
      <c r="O7" s="1151" t="str">
        <f t="shared" si="1"/>
        <v>月</v>
      </c>
      <c r="P7" s="16" t="str">
        <f t="shared" si="1"/>
        <v>火</v>
      </c>
      <c r="Q7" s="1064" t="str">
        <f t="shared" si="1"/>
        <v>水</v>
      </c>
      <c r="R7" s="1063" t="str">
        <f t="shared" si="1"/>
        <v>木</v>
      </c>
      <c r="S7" s="58" t="str">
        <f t="shared" si="1"/>
        <v>金</v>
      </c>
      <c r="T7" s="58" t="str">
        <f t="shared" si="1"/>
        <v>土</v>
      </c>
      <c r="U7" s="1151" t="str">
        <f t="shared" si="1"/>
        <v>日</v>
      </c>
      <c r="V7" s="1063" t="str">
        <f t="shared" si="1"/>
        <v>月</v>
      </c>
      <c r="W7" s="16" t="str">
        <f t="shared" si="1"/>
        <v>火</v>
      </c>
      <c r="X7" s="1063" t="str">
        <f t="shared" si="1"/>
        <v>水</v>
      </c>
      <c r="Y7" s="16" t="str">
        <f t="shared" si="1"/>
        <v>木</v>
      </c>
      <c r="Z7" s="16" t="str">
        <f t="shared" si="1"/>
        <v>金</v>
      </c>
      <c r="AA7" s="16" t="str">
        <f t="shared" si="1"/>
        <v>土</v>
      </c>
      <c r="AB7" s="1151" t="str">
        <f t="shared" si="1"/>
        <v>日</v>
      </c>
      <c r="AC7" s="1063" t="str">
        <f t="shared" si="1"/>
        <v>月</v>
      </c>
      <c r="AD7" s="16" t="str">
        <f t="shared" si="1"/>
        <v>火</v>
      </c>
      <c r="AE7" s="1063" t="str">
        <f t="shared" si="1"/>
        <v>水</v>
      </c>
      <c r="AF7" s="1114" t="s">
        <v>261</v>
      </c>
      <c r="AG7" s="1114" t="s">
        <v>262</v>
      </c>
      <c r="AH7" s="1114" t="s">
        <v>263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54" t="s">
        <v>41</v>
      </c>
      <c r="E8" s="1152" t="s">
        <v>21</v>
      </c>
      <c r="F8" s="1141" t="s">
        <v>21</v>
      </c>
      <c r="G8" s="1142" t="s">
        <v>42</v>
      </c>
      <c r="H8" s="26" t="s">
        <v>41</v>
      </c>
      <c r="I8" s="1153" t="s">
        <v>21</v>
      </c>
      <c r="J8" s="26" t="s">
        <v>21</v>
      </c>
      <c r="K8" s="1186" t="s">
        <v>37</v>
      </c>
      <c r="L8" s="60" t="s">
        <v>36</v>
      </c>
      <c r="M8" s="1142" t="s">
        <v>28</v>
      </c>
      <c r="N8" s="1137" t="s">
        <v>34</v>
      </c>
      <c r="O8" s="26" t="s">
        <v>21</v>
      </c>
      <c r="P8" s="22" t="s">
        <v>36</v>
      </c>
      <c r="Q8" s="68" t="s">
        <v>40</v>
      </c>
      <c r="R8" s="69" t="s">
        <v>41</v>
      </c>
      <c r="S8" s="1155" t="s">
        <v>40</v>
      </c>
      <c r="T8" s="71" t="s">
        <v>21</v>
      </c>
      <c r="U8" s="61" t="s">
        <v>36</v>
      </c>
      <c r="V8" s="1137" t="s">
        <v>40</v>
      </c>
      <c r="W8" s="1137" t="s">
        <v>21</v>
      </c>
      <c r="X8" s="1137" t="s">
        <v>21</v>
      </c>
      <c r="Y8" s="1137" t="s">
        <v>40</v>
      </c>
      <c r="Z8" s="26" t="s">
        <v>24</v>
      </c>
      <c r="AA8" s="26" t="s">
        <v>34</v>
      </c>
      <c r="AB8" s="26" t="s">
        <v>28</v>
      </c>
      <c r="AC8" s="1137" t="s">
        <v>34</v>
      </c>
      <c r="AD8" s="26" t="s">
        <v>121</v>
      </c>
      <c r="AE8" s="26" t="s">
        <v>21</v>
      </c>
      <c r="AF8" s="26" t="s">
        <v>40</v>
      </c>
      <c r="AG8" s="26" t="s">
        <v>41</v>
      </c>
      <c r="AH8" s="26" t="s">
        <v>41</v>
      </c>
      <c r="AI8" s="99">
        <f>SUM(AO8)</f>
        <v>9</v>
      </c>
      <c r="AJ8" s="100">
        <f>COUNTIF(D8:AH8,"有")</f>
        <v>0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1</v>
      </c>
      <c r="AO8" s="55">
        <f t="shared" ref="AO8:AO9" si="3">COUNTIF(D8:AH8,"ヤ")</f>
        <v>9</v>
      </c>
      <c r="AP8" s="55">
        <f t="shared" ref="AP8:AP9" si="4">COUNTIF(D8:AH8,"2－")</f>
        <v>1</v>
      </c>
      <c r="AQ8" s="55">
        <f t="shared" ref="AQ8:AQ9" si="5">COUNTIF(D8:AH8,"3－")</f>
        <v>2</v>
      </c>
      <c r="AR8">
        <f t="shared" ref="AR8:AR9" si="6">COUNTIF(E8:AI8,"有")</f>
        <v>0</v>
      </c>
      <c r="AS8" s="55">
        <f t="shared" ref="AS8:AS9" si="7">COUNTIF(D8:AL8,"2早")</f>
        <v>5</v>
      </c>
      <c r="AT8" s="55">
        <f t="shared" ref="AT8:AT9" si="8">COUNTIF(B8:AL8,"2オ")</f>
        <v>1</v>
      </c>
      <c r="AU8" s="55">
        <f t="shared" ref="AU8:AU9" si="9">COUNTIF(D8:AM8,"3早")</f>
        <v>5</v>
      </c>
      <c r="AV8" s="55">
        <f t="shared" ref="AV8:AV9" si="10">COUNTIF(D8:AN8,"3オ")</f>
        <v>3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26" t="s">
        <v>60</v>
      </c>
      <c r="E9" s="1156" t="s">
        <v>37</v>
      </c>
      <c r="F9" s="26" t="s">
        <v>40</v>
      </c>
      <c r="G9" s="1153" t="s">
        <v>21</v>
      </c>
      <c r="H9" s="26" t="s">
        <v>21</v>
      </c>
      <c r="I9" s="1137" t="s">
        <v>37</v>
      </c>
      <c r="J9" s="42" t="s">
        <v>40</v>
      </c>
      <c r="K9" s="1153" t="s">
        <v>21</v>
      </c>
      <c r="L9" s="26" t="s">
        <v>37</v>
      </c>
      <c r="M9" s="1115" t="s">
        <v>40</v>
      </c>
      <c r="N9" s="1159" t="s">
        <v>37</v>
      </c>
      <c r="O9" s="1153" t="s">
        <v>41</v>
      </c>
      <c r="P9" s="1153" t="s">
        <v>21</v>
      </c>
      <c r="Q9" s="76" t="s">
        <v>21</v>
      </c>
      <c r="R9" s="1143" t="s">
        <v>42</v>
      </c>
      <c r="S9" s="1185" t="s">
        <v>37</v>
      </c>
      <c r="T9" s="1137" t="s">
        <v>41</v>
      </c>
      <c r="U9" s="26" t="s">
        <v>21</v>
      </c>
      <c r="V9" s="26" t="s">
        <v>37</v>
      </c>
      <c r="W9" s="26" t="s">
        <v>41</v>
      </c>
      <c r="X9" s="26" t="s">
        <v>42</v>
      </c>
      <c r="Y9" s="26" t="s">
        <v>21</v>
      </c>
      <c r="Z9" s="26" t="s">
        <v>41</v>
      </c>
      <c r="AA9" s="26" t="s">
        <v>36</v>
      </c>
      <c r="AB9" s="26" t="s">
        <v>37</v>
      </c>
      <c r="AC9" s="1153" t="s">
        <v>37</v>
      </c>
      <c r="AD9" s="26" t="s">
        <v>21</v>
      </c>
      <c r="AE9" s="26" t="s">
        <v>41</v>
      </c>
      <c r="AF9" s="26" t="s">
        <v>21</v>
      </c>
      <c r="AG9" s="1158" t="s">
        <v>37</v>
      </c>
      <c r="AH9" s="26" t="s">
        <v>42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9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3</v>
      </c>
      <c r="AT9" s="55">
        <f t="shared" si="8"/>
        <v>3</v>
      </c>
      <c r="AU9" s="55">
        <f t="shared" si="9"/>
        <v>5</v>
      </c>
      <c r="AV9" s="55">
        <f t="shared" si="10"/>
        <v>1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 t="s">
        <v>24</v>
      </c>
      <c r="O10" s="26" t="s">
        <v>34</v>
      </c>
      <c r="P10" s="26"/>
      <c r="Q10" s="26"/>
      <c r="R10" s="26"/>
      <c r="S10" s="26" t="s">
        <v>24</v>
      </c>
      <c r="T10" s="26" t="s">
        <v>34</v>
      </c>
      <c r="U10" s="26"/>
      <c r="V10" s="26"/>
      <c r="W10" s="26"/>
      <c r="X10" s="26"/>
      <c r="Y10" s="26"/>
      <c r="Z10" s="26"/>
      <c r="AA10" s="26"/>
      <c r="AB10" s="26"/>
      <c r="AC10" s="26" t="s">
        <v>24</v>
      </c>
      <c r="AD10" s="26" t="s">
        <v>34</v>
      </c>
      <c r="AE10" s="26"/>
      <c r="AF10" s="26"/>
      <c r="AG10" s="26"/>
      <c r="AH10" s="26"/>
      <c r="AI10" s="99">
        <f>SUM(AO10)</f>
        <v>0</v>
      </c>
      <c r="AJ10" s="100">
        <f>COUNTIF(D10:AH10,"有")</f>
        <v>0</v>
      </c>
      <c r="AK10" s="101">
        <f>SUM(AP10:AQ10)</f>
        <v>3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3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26"/>
      <c r="E11" s="29"/>
      <c r="F11" s="26"/>
      <c r="G11" s="26"/>
      <c r="H11" s="26"/>
      <c r="I11" s="26"/>
      <c r="J11" s="29"/>
      <c r="K11" s="26"/>
      <c r="L11" s="26"/>
      <c r="M11" s="26"/>
      <c r="N11" s="26"/>
      <c r="O11" s="1060"/>
      <c r="P11" s="26"/>
      <c r="Q11" s="76"/>
      <c r="R11" s="77"/>
      <c r="S11" s="76"/>
      <c r="T11" s="26"/>
      <c r="U11" s="26"/>
      <c r="V11" s="26"/>
      <c r="W11" s="26"/>
      <c r="X11" s="26"/>
      <c r="Y11" s="26"/>
      <c r="Z11" s="26"/>
      <c r="AA11" s="26"/>
      <c r="AB11" s="26"/>
      <c r="AC11" s="29"/>
      <c r="AD11" s="26"/>
      <c r="AE11" s="26"/>
      <c r="AF11" s="26"/>
      <c r="AG11" s="26"/>
      <c r="AH11" s="26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37" t="s">
        <v>42</v>
      </c>
      <c r="E13" s="1137" t="s">
        <v>42</v>
      </c>
      <c r="F13" s="1137" t="s">
        <v>24</v>
      </c>
      <c r="G13" s="26" t="s">
        <v>34</v>
      </c>
      <c r="H13" s="26" t="s">
        <v>21</v>
      </c>
      <c r="I13" s="1137" t="s">
        <v>41</v>
      </c>
      <c r="J13" s="1137" t="s">
        <v>42</v>
      </c>
      <c r="K13" s="26" t="s">
        <v>24</v>
      </c>
      <c r="L13" s="26" t="s">
        <v>34</v>
      </c>
      <c r="M13" s="1153" t="s">
        <v>21</v>
      </c>
      <c r="N13" s="26" t="s">
        <v>41</v>
      </c>
      <c r="O13" s="26" t="s">
        <v>42</v>
      </c>
      <c r="P13" s="1189" t="s">
        <v>24</v>
      </c>
      <c r="Q13" s="1137" t="s">
        <v>34</v>
      </c>
      <c r="R13" s="1137" t="s">
        <v>21</v>
      </c>
      <c r="S13" s="26" t="s">
        <v>36</v>
      </c>
      <c r="T13" s="1153" t="s">
        <v>21</v>
      </c>
      <c r="U13" s="1153" t="s">
        <v>24</v>
      </c>
      <c r="V13" s="1137" t="s">
        <v>34</v>
      </c>
      <c r="W13" s="1137" t="s">
        <v>21</v>
      </c>
      <c r="X13" s="26" t="s">
        <v>40</v>
      </c>
      <c r="Y13" s="1137" t="s">
        <v>41</v>
      </c>
      <c r="Z13" s="26" t="s">
        <v>21</v>
      </c>
      <c r="AA13" s="26" t="s">
        <v>24</v>
      </c>
      <c r="AB13" s="1137" t="s">
        <v>34</v>
      </c>
      <c r="AC13" s="1137" t="s">
        <v>21</v>
      </c>
      <c r="AD13" s="26" t="s">
        <v>40</v>
      </c>
      <c r="AE13" s="26" t="s">
        <v>21</v>
      </c>
      <c r="AF13" s="26" t="s">
        <v>21</v>
      </c>
      <c r="AG13" s="1137" t="s">
        <v>42</v>
      </c>
      <c r="AH13" s="1137" t="s">
        <v>24</v>
      </c>
      <c r="AI13" s="99">
        <f>SUM(AO13)</f>
        <v>9</v>
      </c>
      <c r="AJ13" s="100">
        <f t="shared" ref="AJ13:AJ22" si="12">COUNTIF(D13:AH13,"有")</f>
        <v>0</v>
      </c>
      <c r="AK13" s="101">
        <f t="shared" ref="AK13:AK22" si="13">SUM(AP13:AQ13)</f>
        <v>6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6</v>
      </c>
      <c r="AQ13" s="55">
        <f t="shared" ref="AQ13:AQ22" si="17">COUNTIF(D13:AH13,"3－")</f>
        <v>0</v>
      </c>
      <c r="AR13">
        <f t="shared" ref="AR13:AR22" si="18">COUNTIF(E13:AI13,"有")</f>
        <v>0</v>
      </c>
      <c r="AS13" s="55">
        <f>COUNTIF(H13:AL13,"2早")</f>
        <v>2</v>
      </c>
      <c r="AT13" s="55">
        <f t="shared" ref="AT13:AT22" si="19">COUNTIF(B13:AL13,"2オ")</f>
        <v>5</v>
      </c>
      <c r="AU13" s="55">
        <f t="shared" ref="AU13:AU22" si="20">COUNTIF(D13:AM13,"3早")</f>
        <v>3</v>
      </c>
      <c r="AV13" s="55">
        <f t="shared" ref="AV13:AV22" si="21">COUNTIF(D13:AN13,"3オ")</f>
        <v>1</v>
      </c>
      <c r="AW13" s="55">
        <f t="shared" ref="AW13:AW22" si="22">COUNTIF(F13:AP13,"10:00")</f>
        <v>0</v>
      </c>
    </row>
    <row r="14" spans="1:49" s="1174" customFormat="1" ht="16" customHeight="1">
      <c r="A14" s="1161" t="s">
        <v>46</v>
      </c>
      <c r="B14" s="1162" t="s">
        <v>32</v>
      </c>
      <c r="C14" s="1163" t="s">
        <v>49</v>
      </c>
      <c r="D14" s="1164" t="s">
        <v>21</v>
      </c>
      <c r="E14" s="1165" t="s">
        <v>41</v>
      </c>
      <c r="F14" s="1166" t="s">
        <v>36</v>
      </c>
      <c r="G14" s="1166" t="s">
        <v>28</v>
      </c>
      <c r="H14" s="1166" t="s">
        <v>34</v>
      </c>
      <c r="I14" s="1164" t="s">
        <v>21</v>
      </c>
      <c r="J14" s="1164" t="s">
        <v>21</v>
      </c>
      <c r="K14" s="1166" t="s">
        <v>40</v>
      </c>
      <c r="L14" s="1164" t="s">
        <v>41</v>
      </c>
      <c r="M14" s="1165" t="s">
        <v>35</v>
      </c>
      <c r="N14" s="1165" t="s">
        <v>28</v>
      </c>
      <c r="O14" s="1167" t="s">
        <v>34</v>
      </c>
      <c r="P14" s="1166" t="s">
        <v>21</v>
      </c>
      <c r="Q14" s="1166" t="s">
        <v>36</v>
      </c>
      <c r="R14" s="1166" t="s">
        <v>28</v>
      </c>
      <c r="S14" s="1165" t="s">
        <v>34</v>
      </c>
      <c r="T14" s="1166" t="s">
        <v>42</v>
      </c>
      <c r="U14" s="1166" t="s">
        <v>21</v>
      </c>
      <c r="V14" s="1166" t="s">
        <v>21</v>
      </c>
      <c r="W14" s="1166" t="s">
        <v>36</v>
      </c>
      <c r="X14" s="1166" t="s">
        <v>28</v>
      </c>
      <c r="Y14" s="1166" t="s">
        <v>34</v>
      </c>
      <c r="Z14" s="1166" t="s">
        <v>21</v>
      </c>
      <c r="AA14" s="1166" t="s">
        <v>41</v>
      </c>
      <c r="AB14" s="1164" t="s">
        <v>37</v>
      </c>
      <c r="AC14" s="1164" t="s">
        <v>37</v>
      </c>
      <c r="AD14" s="1166" t="s">
        <v>28</v>
      </c>
      <c r="AE14" s="1165" t="s">
        <v>34</v>
      </c>
      <c r="AF14" s="1165" t="s">
        <v>21</v>
      </c>
      <c r="AG14" s="1166" t="s">
        <v>40</v>
      </c>
      <c r="AH14" s="1166" t="s">
        <v>21</v>
      </c>
      <c r="AI14" s="1168">
        <f t="shared" ref="AI14:AI22" si="23">SUM(AO14)</f>
        <v>9</v>
      </c>
      <c r="AJ14" s="1169">
        <f t="shared" si="12"/>
        <v>1</v>
      </c>
      <c r="AK14" s="1170">
        <f t="shared" si="13"/>
        <v>5</v>
      </c>
      <c r="AL14" s="1171" t="s">
        <v>48</v>
      </c>
      <c r="AM14" s="1172"/>
      <c r="AN14" s="1173">
        <f t="shared" si="14"/>
        <v>2</v>
      </c>
      <c r="AO14" s="1173">
        <f t="shared" si="15"/>
        <v>9</v>
      </c>
      <c r="AP14" s="1173">
        <f t="shared" si="16"/>
        <v>0</v>
      </c>
      <c r="AQ14" s="1173">
        <f t="shared" si="17"/>
        <v>5</v>
      </c>
      <c r="AR14" s="1174">
        <f t="shared" si="18"/>
        <v>1</v>
      </c>
      <c r="AS14" s="1173">
        <f t="shared" ref="AS14:AS22" si="24">COUNTIF(D14:AL14,"2早")</f>
        <v>2</v>
      </c>
      <c r="AT14" s="1173">
        <f t="shared" si="19"/>
        <v>1</v>
      </c>
      <c r="AU14" s="1173">
        <f t="shared" si="20"/>
        <v>3</v>
      </c>
      <c r="AV14" s="1173">
        <f t="shared" si="21"/>
        <v>3</v>
      </c>
      <c r="AW14" s="1173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1153" t="s">
        <v>34</v>
      </c>
      <c r="E15" s="26" t="s">
        <v>21</v>
      </c>
      <c r="F15" s="26" t="s">
        <v>21</v>
      </c>
      <c r="G15" s="1137" t="s">
        <v>21</v>
      </c>
      <c r="H15" s="26" t="s">
        <v>40</v>
      </c>
      <c r="I15" s="26" t="s">
        <v>36</v>
      </c>
      <c r="J15" s="26" t="s">
        <v>28</v>
      </c>
      <c r="K15" s="1137" t="s">
        <v>34</v>
      </c>
      <c r="L15" s="1137" t="s">
        <v>21</v>
      </c>
      <c r="M15" s="1137" t="s">
        <v>24</v>
      </c>
      <c r="N15" s="26" t="s">
        <v>34</v>
      </c>
      <c r="O15" s="26" t="s">
        <v>21</v>
      </c>
      <c r="P15" s="1137" t="s">
        <v>40</v>
      </c>
      <c r="Q15" s="1137" t="s">
        <v>42</v>
      </c>
      <c r="R15" s="1137" t="s">
        <v>24</v>
      </c>
      <c r="S15" s="26" t="s">
        <v>34</v>
      </c>
      <c r="T15" s="26" t="s">
        <v>21</v>
      </c>
      <c r="U15" s="1137" t="s">
        <v>41</v>
      </c>
      <c r="V15" s="1137" t="s">
        <v>36</v>
      </c>
      <c r="W15" s="1137" t="s">
        <v>28</v>
      </c>
      <c r="X15" s="1137" t="s">
        <v>34</v>
      </c>
      <c r="Y15" s="1137" t="s">
        <v>21</v>
      </c>
      <c r="Z15" s="26" t="s">
        <v>42</v>
      </c>
      <c r="AA15" s="1115" t="s">
        <v>37</v>
      </c>
      <c r="AB15" s="1115" t="s">
        <v>24</v>
      </c>
      <c r="AC15" s="1115" t="s">
        <v>34</v>
      </c>
      <c r="AD15" s="1137" t="s">
        <v>21</v>
      </c>
      <c r="AE15" s="26" t="s">
        <v>36</v>
      </c>
      <c r="AF15" s="26" t="s">
        <v>28</v>
      </c>
      <c r="AG15" s="1137" t="s">
        <v>34</v>
      </c>
      <c r="AH15" s="1137" t="s">
        <v>21</v>
      </c>
      <c r="AI15" s="99">
        <f t="shared" si="23"/>
        <v>9</v>
      </c>
      <c r="AJ15" s="100">
        <f t="shared" si="12"/>
        <v>0</v>
      </c>
      <c r="AK15" s="101">
        <f t="shared" si="13"/>
        <v>6</v>
      </c>
      <c r="AL15" s="104" t="s">
        <v>48</v>
      </c>
      <c r="AM15" s="103"/>
      <c r="AN15" s="55">
        <f t="shared" si="14"/>
        <v>1</v>
      </c>
      <c r="AO15" s="55">
        <f t="shared" si="15"/>
        <v>9</v>
      </c>
      <c r="AP15" s="55">
        <f t="shared" si="16"/>
        <v>3</v>
      </c>
      <c r="AQ15" s="55">
        <f t="shared" si="17"/>
        <v>3</v>
      </c>
      <c r="AR15">
        <f t="shared" si="18"/>
        <v>0</v>
      </c>
      <c r="AS15" s="55">
        <f t="shared" si="24"/>
        <v>2</v>
      </c>
      <c r="AT15" s="55">
        <f t="shared" si="19"/>
        <v>2</v>
      </c>
      <c r="AU15" s="55">
        <f t="shared" si="20"/>
        <v>1</v>
      </c>
      <c r="AV15" s="55">
        <f t="shared" si="21"/>
        <v>3</v>
      </c>
      <c r="AW15" s="55">
        <f t="shared" si="22"/>
        <v>0</v>
      </c>
    </row>
    <row r="16" spans="1:49" s="1174" customFormat="1" ht="16" customHeight="1">
      <c r="A16" s="1175" t="s">
        <v>46</v>
      </c>
      <c r="B16" s="1176" t="s">
        <v>32</v>
      </c>
      <c r="C16" s="1163" t="s">
        <v>52</v>
      </c>
      <c r="D16" s="1166" t="s">
        <v>40</v>
      </c>
      <c r="E16" s="1165" t="s">
        <v>36</v>
      </c>
      <c r="F16" s="1165" t="s">
        <v>28</v>
      </c>
      <c r="G16" s="1165" t="s">
        <v>34</v>
      </c>
      <c r="H16" s="1165" t="s">
        <v>21</v>
      </c>
      <c r="I16" s="1166" t="s">
        <v>40</v>
      </c>
      <c r="J16" s="1166" t="s">
        <v>41</v>
      </c>
      <c r="K16" s="1165" t="s">
        <v>41</v>
      </c>
      <c r="L16" s="1165" t="s">
        <v>21</v>
      </c>
      <c r="M16" s="1165" t="s">
        <v>41</v>
      </c>
      <c r="N16" s="1166" t="s">
        <v>21</v>
      </c>
      <c r="O16" s="1166" t="s">
        <v>21</v>
      </c>
      <c r="P16" s="1165" t="s">
        <v>42</v>
      </c>
      <c r="Q16" s="1166" t="s">
        <v>24</v>
      </c>
      <c r="R16" s="1166" t="s">
        <v>34</v>
      </c>
      <c r="S16" s="1164" t="s">
        <v>21</v>
      </c>
      <c r="T16" s="1166" t="s">
        <v>35</v>
      </c>
      <c r="U16" s="1166" t="s">
        <v>40</v>
      </c>
      <c r="V16" s="1166" t="s">
        <v>42</v>
      </c>
      <c r="W16" s="1166" t="s">
        <v>24</v>
      </c>
      <c r="X16" s="1166" t="s">
        <v>34</v>
      </c>
      <c r="Y16" s="1166" t="s">
        <v>21</v>
      </c>
      <c r="Z16" s="1165" t="s">
        <v>36</v>
      </c>
      <c r="AA16" s="1166" t="s">
        <v>21</v>
      </c>
      <c r="AB16" s="1166" t="s">
        <v>41</v>
      </c>
      <c r="AC16" s="1165" t="s">
        <v>21</v>
      </c>
      <c r="AD16" s="1166" t="s">
        <v>36</v>
      </c>
      <c r="AE16" s="1165" t="s">
        <v>28</v>
      </c>
      <c r="AF16" s="1166" t="s">
        <v>34</v>
      </c>
      <c r="AG16" s="1164" t="s">
        <v>21</v>
      </c>
      <c r="AH16" s="1166" t="s">
        <v>40</v>
      </c>
      <c r="AI16" s="1168">
        <f t="shared" si="23"/>
        <v>9</v>
      </c>
      <c r="AJ16" s="1169">
        <f t="shared" si="12"/>
        <v>1</v>
      </c>
      <c r="AK16" s="1170">
        <f t="shared" si="13"/>
        <v>4</v>
      </c>
      <c r="AL16" s="1171" t="s">
        <v>51</v>
      </c>
      <c r="AM16" s="1172"/>
      <c r="AN16" s="1173">
        <f t="shared" si="14"/>
        <v>0</v>
      </c>
      <c r="AO16" s="1173">
        <f t="shared" si="15"/>
        <v>9</v>
      </c>
      <c r="AP16" s="1173">
        <f t="shared" si="16"/>
        <v>2</v>
      </c>
      <c r="AQ16" s="1173">
        <f t="shared" si="17"/>
        <v>2</v>
      </c>
      <c r="AR16" s="1174">
        <f t="shared" si="18"/>
        <v>1</v>
      </c>
      <c r="AS16" s="1173">
        <f t="shared" si="24"/>
        <v>4</v>
      </c>
      <c r="AT16" s="1173">
        <f t="shared" si="19"/>
        <v>2</v>
      </c>
      <c r="AU16" s="1173">
        <f t="shared" si="20"/>
        <v>4</v>
      </c>
      <c r="AV16" s="1173">
        <f t="shared" si="21"/>
        <v>3</v>
      </c>
      <c r="AW16" s="1173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1137" t="s">
        <v>60</v>
      </c>
      <c r="E17" s="26" t="s">
        <v>28</v>
      </c>
      <c r="F17" s="1137" t="s">
        <v>34</v>
      </c>
      <c r="G17" s="1137" t="s">
        <v>21</v>
      </c>
      <c r="H17" s="1137" t="s">
        <v>24</v>
      </c>
      <c r="I17" s="26" t="s">
        <v>34</v>
      </c>
      <c r="J17" s="1153" t="s">
        <v>21</v>
      </c>
      <c r="K17" s="201" t="s">
        <v>36</v>
      </c>
      <c r="L17" s="26" t="s">
        <v>28</v>
      </c>
      <c r="M17" s="1137" t="s">
        <v>34</v>
      </c>
      <c r="N17" s="26" t="s">
        <v>21</v>
      </c>
      <c r="O17" s="26" t="s">
        <v>21</v>
      </c>
      <c r="P17" s="1137" t="s">
        <v>41</v>
      </c>
      <c r="Q17" s="1137" t="s">
        <v>28</v>
      </c>
      <c r="R17" s="1137" t="s">
        <v>34</v>
      </c>
      <c r="S17" s="1153" t="s">
        <v>21</v>
      </c>
      <c r="T17" s="1137" t="s">
        <v>36</v>
      </c>
      <c r="U17" s="1137" t="s">
        <v>28</v>
      </c>
      <c r="V17" s="1137" t="s">
        <v>34</v>
      </c>
      <c r="W17" s="1137" t="s">
        <v>21</v>
      </c>
      <c r="X17" s="26" t="s">
        <v>24</v>
      </c>
      <c r="Y17" s="26" t="s">
        <v>34</v>
      </c>
      <c r="Z17" s="26" t="s">
        <v>21</v>
      </c>
      <c r="AA17" s="26" t="s">
        <v>40</v>
      </c>
      <c r="AB17" s="26" t="s">
        <v>42</v>
      </c>
      <c r="AC17" s="1115" t="s">
        <v>40</v>
      </c>
      <c r="AD17" s="1137" t="s">
        <v>21</v>
      </c>
      <c r="AE17" s="26" t="s">
        <v>42</v>
      </c>
      <c r="AF17" s="26" t="s">
        <v>24</v>
      </c>
      <c r="AG17" s="26" t="s">
        <v>34</v>
      </c>
      <c r="AH17" s="26" t="s">
        <v>21</v>
      </c>
      <c r="AI17" s="99">
        <f t="shared" si="23"/>
        <v>9</v>
      </c>
      <c r="AJ17" s="100">
        <f t="shared" si="12"/>
        <v>0</v>
      </c>
      <c r="AK17" s="101">
        <f t="shared" si="13"/>
        <v>7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3</v>
      </c>
      <c r="AQ17" s="55">
        <f t="shared" si="17"/>
        <v>4</v>
      </c>
      <c r="AR17">
        <f t="shared" si="18"/>
        <v>0</v>
      </c>
      <c r="AS17" s="55">
        <f t="shared" si="24"/>
        <v>2</v>
      </c>
      <c r="AT17" s="55">
        <f t="shared" si="19"/>
        <v>2</v>
      </c>
      <c r="AU17" s="55">
        <f t="shared" si="20"/>
        <v>1</v>
      </c>
      <c r="AV17" s="55">
        <f t="shared" si="21"/>
        <v>2</v>
      </c>
      <c r="AW17" s="55">
        <f t="shared" si="22"/>
        <v>0</v>
      </c>
    </row>
    <row r="18" spans="1:49" s="1174" customFormat="1" ht="16" customHeight="1">
      <c r="A18" s="1161" t="s">
        <v>46</v>
      </c>
      <c r="B18" s="1176" t="s">
        <v>32</v>
      </c>
      <c r="C18" s="1163" t="s">
        <v>54</v>
      </c>
      <c r="D18" s="1164" t="s">
        <v>21</v>
      </c>
      <c r="E18" s="1165" t="s">
        <v>40</v>
      </c>
      <c r="F18" s="1165" t="s">
        <v>41</v>
      </c>
      <c r="G18" s="1166" t="s">
        <v>36</v>
      </c>
      <c r="H18" s="1166" t="s">
        <v>28</v>
      </c>
      <c r="I18" s="1166" t="s">
        <v>34</v>
      </c>
      <c r="J18" s="1164" t="s">
        <v>21</v>
      </c>
      <c r="K18" s="1166" t="s">
        <v>42</v>
      </c>
      <c r="L18" s="1166" t="s">
        <v>24</v>
      </c>
      <c r="M18" s="1165" t="s">
        <v>34</v>
      </c>
      <c r="N18" s="1166" t="s">
        <v>21</v>
      </c>
      <c r="O18" s="1166" t="s">
        <v>40</v>
      </c>
      <c r="P18" s="1164" t="s">
        <v>21</v>
      </c>
      <c r="Q18" s="1166" t="s">
        <v>41</v>
      </c>
      <c r="R18" s="1166" t="s">
        <v>36</v>
      </c>
      <c r="S18" s="1166" t="s">
        <v>21</v>
      </c>
      <c r="T18" s="1166" t="s">
        <v>24</v>
      </c>
      <c r="U18" s="1166" t="s">
        <v>34</v>
      </c>
      <c r="V18" s="1166" t="s">
        <v>21</v>
      </c>
      <c r="W18" s="1166" t="s">
        <v>40</v>
      </c>
      <c r="X18" s="1166" t="s">
        <v>21</v>
      </c>
      <c r="Y18" s="1165" t="s">
        <v>36</v>
      </c>
      <c r="Z18" s="1165" t="s">
        <v>28</v>
      </c>
      <c r="AA18" s="1165" t="s">
        <v>34</v>
      </c>
      <c r="AB18" s="1166" t="s">
        <v>21</v>
      </c>
      <c r="AC18" s="1166" t="s">
        <v>36</v>
      </c>
      <c r="AD18" s="1166" t="s">
        <v>41</v>
      </c>
      <c r="AE18" s="1166" t="s">
        <v>21</v>
      </c>
      <c r="AF18" s="1166" t="s">
        <v>42</v>
      </c>
      <c r="AG18" s="1166" t="s">
        <v>24</v>
      </c>
      <c r="AH18" s="1166" t="s">
        <v>34</v>
      </c>
      <c r="AI18" s="1168">
        <f t="shared" si="23"/>
        <v>9</v>
      </c>
      <c r="AJ18" s="1169">
        <f t="shared" si="12"/>
        <v>0</v>
      </c>
      <c r="AK18" s="1170">
        <f t="shared" si="13"/>
        <v>5</v>
      </c>
      <c r="AL18" s="1171" t="s">
        <v>48</v>
      </c>
      <c r="AM18" s="1172"/>
      <c r="AN18" s="1173">
        <f t="shared" si="14"/>
        <v>0</v>
      </c>
      <c r="AO18" s="1173">
        <f t="shared" si="15"/>
        <v>9</v>
      </c>
      <c r="AP18" s="1173">
        <f t="shared" si="16"/>
        <v>3</v>
      </c>
      <c r="AQ18" s="1173">
        <f t="shared" si="17"/>
        <v>2</v>
      </c>
      <c r="AR18" s="1174">
        <f t="shared" si="18"/>
        <v>0</v>
      </c>
      <c r="AS18" s="1173">
        <f t="shared" si="24"/>
        <v>3</v>
      </c>
      <c r="AT18" s="1173">
        <f t="shared" si="19"/>
        <v>2</v>
      </c>
      <c r="AU18" s="1173">
        <f t="shared" si="20"/>
        <v>3</v>
      </c>
      <c r="AV18" s="1173">
        <f t="shared" si="21"/>
        <v>4</v>
      </c>
      <c r="AW18" s="1173">
        <f t="shared" si="22"/>
        <v>0</v>
      </c>
    </row>
    <row r="19" spans="1:49" ht="16.5" customHeight="1">
      <c r="A19" s="36" t="s">
        <v>46</v>
      </c>
      <c r="B19" s="37" t="s">
        <v>32</v>
      </c>
      <c r="C19" s="38" t="s">
        <v>129</v>
      </c>
      <c r="D19" s="1137" t="s">
        <v>24</v>
      </c>
      <c r="E19" s="1137" t="s">
        <v>34</v>
      </c>
      <c r="F19" s="26" t="s">
        <v>21</v>
      </c>
      <c r="G19" s="1137" t="s">
        <v>41</v>
      </c>
      <c r="H19" s="1137" t="s">
        <v>42</v>
      </c>
      <c r="I19" s="1137" t="s">
        <v>24</v>
      </c>
      <c r="J19" s="1137" t="s">
        <v>34</v>
      </c>
      <c r="K19" s="26" t="s">
        <v>21</v>
      </c>
      <c r="L19" s="26" t="s">
        <v>40</v>
      </c>
      <c r="M19" s="1137" t="s">
        <v>36</v>
      </c>
      <c r="N19" s="1137" t="s">
        <v>36</v>
      </c>
      <c r="O19" s="1137" t="s">
        <v>28</v>
      </c>
      <c r="P19" s="1137" t="s">
        <v>34</v>
      </c>
      <c r="Q19" s="1137" t="s">
        <v>21</v>
      </c>
      <c r="R19" s="26" t="s">
        <v>40</v>
      </c>
      <c r="S19" s="26" t="s">
        <v>42</v>
      </c>
      <c r="T19" s="1153" t="s">
        <v>21</v>
      </c>
      <c r="U19" s="1153" t="s">
        <v>21</v>
      </c>
      <c r="V19" s="26" t="s">
        <v>28</v>
      </c>
      <c r="W19" s="26" t="s">
        <v>34</v>
      </c>
      <c r="X19" s="26" t="s">
        <v>21</v>
      </c>
      <c r="Y19" s="26" t="s">
        <v>24</v>
      </c>
      <c r="Z19" s="1137" t="s">
        <v>34</v>
      </c>
      <c r="AA19" s="1115" t="s">
        <v>21</v>
      </c>
      <c r="AB19" s="29" t="s">
        <v>21</v>
      </c>
      <c r="AC19" s="1137" t="s">
        <v>28</v>
      </c>
      <c r="AD19" s="1137" t="s">
        <v>34</v>
      </c>
      <c r="AE19" s="1137" t="s">
        <v>21</v>
      </c>
      <c r="AF19" s="26" t="s">
        <v>36</v>
      </c>
      <c r="AG19" s="26" t="s">
        <v>28</v>
      </c>
      <c r="AH19" s="26" t="s">
        <v>34</v>
      </c>
      <c r="AI19" s="99">
        <f t="shared" si="23"/>
        <v>9</v>
      </c>
      <c r="AJ19" s="100">
        <f t="shared" si="12"/>
        <v>0</v>
      </c>
      <c r="AK19" s="101">
        <f t="shared" si="13"/>
        <v>7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3</v>
      </c>
      <c r="AQ19" s="55">
        <f t="shared" si="17"/>
        <v>4</v>
      </c>
      <c r="AR19">
        <f t="shared" si="18"/>
        <v>0</v>
      </c>
      <c r="AS19" s="55">
        <f t="shared" si="24"/>
        <v>2</v>
      </c>
      <c r="AT19" s="55">
        <f t="shared" si="19"/>
        <v>2</v>
      </c>
      <c r="AU19" s="55">
        <f t="shared" si="20"/>
        <v>1</v>
      </c>
      <c r="AV19" s="55">
        <f t="shared" si="21"/>
        <v>3</v>
      </c>
      <c r="AW19" s="55">
        <f t="shared" si="22"/>
        <v>0</v>
      </c>
    </row>
    <row r="20" spans="1:49" s="1174" customFormat="1" ht="16" customHeight="1">
      <c r="A20" s="1177" t="s">
        <v>46</v>
      </c>
      <c r="B20" s="1178" t="s">
        <v>32</v>
      </c>
      <c r="C20" s="1163" t="s">
        <v>196</v>
      </c>
      <c r="D20" s="1164" t="s">
        <v>21</v>
      </c>
      <c r="E20" s="1165" t="s">
        <v>24</v>
      </c>
      <c r="F20" s="1165" t="s">
        <v>34</v>
      </c>
      <c r="G20" s="1164" t="s">
        <v>21</v>
      </c>
      <c r="H20" s="1165" t="s">
        <v>36</v>
      </c>
      <c r="I20" s="1165" t="s">
        <v>28</v>
      </c>
      <c r="J20" s="1165" t="s">
        <v>34</v>
      </c>
      <c r="K20" s="1165" t="s">
        <v>21</v>
      </c>
      <c r="L20" s="1165" t="s">
        <v>42</v>
      </c>
      <c r="M20" s="1165" t="s">
        <v>21</v>
      </c>
      <c r="N20" s="1165" t="s">
        <v>40</v>
      </c>
      <c r="O20" s="1165" t="s">
        <v>36</v>
      </c>
      <c r="P20" s="1179" t="s">
        <v>35</v>
      </c>
      <c r="Q20" s="1164" t="s">
        <v>35</v>
      </c>
      <c r="R20" s="1164" t="s">
        <v>21</v>
      </c>
      <c r="S20" s="1179" t="s">
        <v>28</v>
      </c>
      <c r="T20" s="1179" t="s">
        <v>34</v>
      </c>
      <c r="U20" s="1179" t="s">
        <v>21</v>
      </c>
      <c r="V20" s="1166" t="s">
        <v>41</v>
      </c>
      <c r="W20" s="1166" t="s">
        <v>21</v>
      </c>
      <c r="X20" s="1166" t="s">
        <v>36</v>
      </c>
      <c r="Y20" s="1166" t="s">
        <v>28</v>
      </c>
      <c r="Z20" s="1166" t="s">
        <v>34</v>
      </c>
      <c r="AA20" s="1164" t="s">
        <v>21</v>
      </c>
      <c r="AB20" s="1165" t="s">
        <v>40</v>
      </c>
      <c r="AC20" s="1179" t="s">
        <v>42</v>
      </c>
      <c r="AD20" s="1166" t="s">
        <v>24</v>
      </c>
      <c r="AE20" s="1166" t="s">
        <v>34</v>
      </c>
      <c r="AF20" s="1166" t="s">
        <v>21</v>
      </c>
      <c r="AG20" s="1166" t="s">
        <v>36</v>
      </c>
      <c r="AH20" s="1166" t="s">
        <v>28</v>
      </c>
      <c r="AI20" s="1168">
        <f t="shared" si="23"/>
        <v>9</v>
      </c>
      <c r="AJ20" s="1169">
        <f t="shared" si="12"/>
        <v>2</v>
      </c>
      <c r="AK20" s="1170">
        <f t="shared" si="13"/>
        <v>6</v>
      </c>
      <c r="AL20" s="1171" t="s">
        <v>48</v>
      </c>
      <c r="AN20" s="1173">
        <f t="shared" si="14"/>
        <v>0</v>
      </c>
      <c r="AO20" s="1173">
        <f t="shared" si="15"/>
        <v>9</v>
      </c>
      <c r="AP20" s="1173">
        <f t="shared" si="16"/>
        <v>2</v>
      </c>
      <c r="AQ20" s="1173">
        <f t="shared" si="17"/>
        <v>4</v>
      </c>
      <c r="AR20" s="1174">
        <f t="shared" si="18"/>
        <v>2</v>
      </c>
      <c r="AS20" s="1173">
        <f t="shared" si="24"/>
        <v>2</v>
      </c>
      <c r="AT20" s="1173">
        <f t="shared" si="19"/>
        <v>2</v>
      </c>
      <c r="AU20" s="1173">
        <f t="shared" si="20"/>
        <v>1</v>
      </c>
      <c r="AV20" s="1173">
        <f t="shared" si="21"/>
        <v>4</v>
      </c>
      <c r="AW20" s="1173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1153" t="s">
        <v>34</v>
      </c>
      <c r="E21" s="26" t="s">
        <v>21</v>
      </c>
      <c r="F21" s="26" t="s">
        <v>42</v>
      </c>
      <c r="G21" s="26" t="s">
        <v>24</v>
      </c>
      <c r="H21" s="26" t="s">
        <v>34</v>
      </c>
      <c r="I21" s="1115" t="s">
        <v>21</v>
      </c>
      <c r="J21" s="1137" t="s">
        <v>36</v>
      </c>
      <c r="K21" s="26" t="s">
        <v>28</v>
      </c>
      <c r="L21" s="26" t="s">
        <v>34</v>
      </c>
      <c r="M21" s="1137" t="s">
        <v>21</v>
      </c>
      <c r="N21" s="26" t="s">
        <v>42</v>
      </c>
      <c r="O21" s="26" t="s">
        <v>24</v>
      </c>
      <c r="P21" s="26" t="s">
        <v>34</v>
      </c>
      <c r="Q21" s="1153" t="s">
        <v>21</v>
      </c>
      <c r="R21" s="1153" t="s">
        <v>35</v>
      </c>
      <c r="S21" s="1153" t="s">
        <v>35</v>
      </c>
      <c r="T21" s="26" t="s">
        <v>28</v>
      </c>
      <c r="U21" s="26" t="s">
        <v>34</v>
      </c>
      <c r="V21" s="26" t="s">
        <v>21</v>
      </c>
      <c r="W21" s="26" t="s">
        <v>42</v>
      </c>
      <c r="X21" s="26" t="s">
        <v>41</v>
      </c>
      <c r="Y21" s="26" t="s">
        <v>42</v>
      </c>
      <c r="Z21" s="26" t="s">
        <v>21</v>
      </c>
      <c r="AA21" s="26" t="s">
        <v>28</v>
      </c>
      <c r="AB21" s="26" t="s">
        <v>34</v>
      </c>
      <c r="AC21" s="26" t="s">
        <v>21</v>
      </c>
      <c r="AD21" s="26" t="s">
        <v>42</v>
      </c>
      <c r="AE21" s="26" t="s">
        <v>24</v>
      </c>
      <c r="AF21" s="26" t="s">
        <v>34</v>
      </c>
      <c r="AG21" s="26" t="s">
        <v>21</v>
      </c>
      <c r="AH21" s="26" t="s">
        <v>21</v>
      </c>
      <c r="AI21" s="99">
        <f t="shared" si="23"/>
        <v>9</v>
      </c>
      <c r="AJ21" s="100">
        <f t="shared" si="12"/>
        <v>2</v>
      </c>
      <c r="AK21" s="101">
        <f t="shared" si="13"/>
        <v>6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3</v>
      </c>
      <c r="AR21">
        <f t="shared" si="18"/>
        <v>2</v>
      </c>
      <c r="AS21" s="55">
        <f t="shared" si="24"/>
        <v>0</v>
      </c>
      <c r="AT21" s="55">
        <f t="shared" si="19"/>
        <v>5</v>
      </c>
      <c r="AU21" s="55">
        <f t="shared" si="20"/>
        <v>1</v>
      </c>
      <c r="AV21" s="55">
        <f t="shared" si="21"/>
        <v>1</v>
      </c>
      <c r="AW21" s="55">
        <f t="shared" si="22"/>
        <v>0</v>
      </c>
    </row>
    <row r="22" spans="1:49" s="1174" customFormat="1" ht="16" customHeight="1">
      <c r="A22" s="1177" t="s">
        <v>46</v>
      </c>
      <c r="B22" s="1178" t="s">
        <v>32</v>
      </c>
      <c r="C22" s="1163" t="s">
        <v>222</v>
      </c>
      <c r="D22" s="1165" t="s">
        <v>28</v>
      </c>
      <c r="E22" s="1166" t="s">
        <v>34</v>
      </c>
      <c r="F22" s="1165" t="s">
        <v>21</v>
      </c>
      <c r="G22" s="1165" t="s">
        <v>40</v>
      </c>
      <c r="H22" s="1166" t="s">
        <v>35</v>
      </c>
      <c r="I22" s="1166" t="s">
        <v>42</v>
      </c>
      <c r="J22" s="1166" t="s">
        <v>24</v>
      </c>
      <c r="K22" s="1166" t="s">
        <v>34</v>
      </c>
      <c r="L22" s="1166" t="s">
        <v>21</v>
      </c>
      <c r="M22" s="1165" t="s">
        <v>42</v>
      </c>
      <c r="N22" s="1165" t="s">
        <v>21</v>
      </c>
      <c r="O22" s="1165" t="s">
        <v>21</v>
      </c>
      <c r="P22" s="1166" t="s">
        <v>28</v>
      </c>
      <c r="Q22" s="1180" t="s">
        <v>34</v>
      </c>
      <c r="R22" s="1166" t="s">
        <v>21</v>
      </c>
      <c r="S22" s="1166" t="s">
        <v>41</v>
      </c>
      <c r="T22" s="1166" t="s">
        <v>40</v>
      </c>
      <c r="U22" s="1166" t="s">
        <v>42</v>
      </c>
      <c r="V22" s="1166" t="s">
        <v>24</v>
      </c>
      <c r="W22" s="1166" t="s">
        <v>34</v>
      </c>
      <c r="X22" s="1181" t="s">
        <v>21</v>
      </c>
      <c r="Y22" s="1179" t="s">
        <v>21</v>
      </c>
      <c r="Z22" s="1165" t="s">
        <v>40</v>
      </c>
      <c r="AA22" s="1165" t="s">
        <v>42</v>
      </c>
      <c r="AB22" s="1165" t="s">
        <v>36</v>
      </c>
      <c r="AC22" s="1179" t="s">
        <v>41</v>
      </c>
      <c r="AD22" s="1166" t="s">
        <v>21</v>
      </c>
      <c r="AE22" s="1166" t="s">
        <v>40</v>
      </c>
      <c r="AF22" s="1166" t="s">
        <v>41</v>
      </c>
      <c r="AG22" s="1166" t="s">
        <v>21</v>
      </c>
      <c r="AH22" s="1166" t="s">
        <v>36</v>
      </c>
      <c r="AI22" s="1168">
        <f t="shared" si="23"/>
        <v>9</v>
      </c>
      <c r="AJ22" s="1169">
        <f t="shared" si="12"/>
        <v>1</v>
      </c>
      <c r="AK22" s="1170">
        <f t="shared" si="13"/>
        <v>4</v>
      </c>
      <c r="AL22" s="1171" t="s">
        <v>223</v>
      </c>
      <c r="AM22" s="1182"/>
      <c r="AN22" s="1173">
        <f t="shared" si="14"/>
        <v>0</v>
      </c>
      <c r="AO22" s="1173">
        <f t="shared" si="15"/>
        <v>9</v>
      </c>
      <c r="AP22" s="1173">
        <f t="shared" si="16"/>
        <v>2</v>
      </c>
      <c r="AQ22" s="1173">
        <f t="shared" si="17"/>
        <v>2</v>
      </c>
      <c r="AR22" s="1174">
        <f t="shared" si="18"/>
        <v>1</v>
      </c>
      <c r="AS22" s="1173">
        <f t="shared" si="24"/>
        <v>4</v>
      </c>
      <c r="AT22" s="1173">
        <f t="shared" si="19"/>
        <v>4</v>
      </c>
      <c r="AU22" s="1173">
        <f t="shared" si="20"/>
        <v>3</v>
      </c>
      <c r="AV22" s="1173">
        <f t="shared" si="21"/>
        <v>2</v>
      </c>
      <c r="AW22" s="1173">
        <f t="shared" si="22"/>
        <v>0</v>
      </c>
    </row>
    <row r="23" spans="1:49" ht="16" customHeight="1">
      <c r="A23" s="36"/>
      <c r="B23" s="37"/>
      <c r="C23" s="3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26" t="s">
        <v>36</v>
      </c>
      <c r="E28" s="107" t="s">
        <v>21</v>
      </c>
      <c r="F28" s="1156" t="s">
        <v>42</v>
      </c>
      <c r="G28" s="1157" t="s">
        <v>42</v>
      </c>
      <c r="H28" s="1158" t="s">
        <v>42</v>
      </c>
      <c r="I28" s="26" t="s">
        <v>21</v>
      </c>
      <c r="J28" s="1158" t="s">
        <v>42</v>
      </c>
      <c r="K28" s="107" t="s">
        <v>21</v>
      </c>
      <c r="L28" s="1137" t="s">
        <v>21</v>
      </c>
      <c r="M28" s="1119" t="s">
        <v>40</v>
      </c>
      <c r="N28" s="1188" t="s">
        <v>42</v>
      </c>
      <c r="O28" s="26" t="s">
        <v>21</v>
      </c>
      <c r="P28" s="1158" t="s">
        <v>42</v>
      </c>
      <c r="Q28" s="26" t="s">
        <v>21</v>
      </c>
      <c r="R28" s="1158" t="s">
        <v>42</v>
      </c>
      <c r="S28" s="1070" t="s">
        <v>21</v>
      </c>
      <c r="T28" s="1158" t="s">
        <v>42</v>
      </c>
      <c r="U28" s="1160" t="s">
        <v>36</v>
      </c>
      <c r="V28" s="26" t="s">
        <v>21</v>
      </c>
      <c r="W28" s="1158" t="s">
        <v>42</v>
      </c>
      <c r="X28" s="1158" t="s">
        <v>42</v>
      </c>
      <c r="Y28" s="26" t="s">
        <v>35</v>
      </c>
      <c r="Z28" s="26" t="s">
        <v>21</v>
      </c>
      <c r="AA28" s="1156" t="s">
        <v>42</v>
      </c>
      <c r="AB28" s="1160" t="s">
        <v>42</v>
      </c>
      <c r="AC28" s="1158" t="s">
        <v>42</v>
      </c>
      <c r="AD28" s="26" t="s">
        <v>21</v>
      </c>
      <c r="AE28" s="1158" t="s">
        <v>42</v>
      </c>
      <c r="AF28" s="26" t="s">
        <v>35</v>
      </c>
      <c r="AG28" s="201" t="s">
        <v>35</v>
      </c>
      <c r="AH28" s="1158" t="s">
        <v>42</v>
      </c>
      <c r="AI28" s="99">
        <f>SUM(AO28)</f>
        <v>10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10</v>
      </c>
      <c r="AP28" s="55">
        <f>COUNTIF(D28:AH28,"2－")</f>
        <v>0</v>
      </c>
      <c r="AQ28" s="55">
        <f>COUNTIF(D28:AH28,"3－")</f>
        <v>0</v>
      </c>
      <c r="AR28">
        <f>COUNTIF(E28:AI28,"有")</f>
        <v>3</v>
      </c>
      <c r="AS28" s="55">
        <f>COUNTIF(D28:AL28,"2早")</f>
        <v>1</v>
      </c>
      <c r="AT28" s="55">
        <f>COUNTIF(B28:AL28,"2オ")</f>
        <v>15</v>
      </c>
      <c r="AU28" s="55">
        <f>COUNTIF(D28:AM28,"3早")</f>
        <v>0</v>
      </c>
      <c r="AV28" s="55">
        <f>COUNTIF(D28:AN28,"3オ")</f>
        <v>2</v>
      </c>
      <c r="AW28" s="55">
        <f>COUNTIF(F28:AP28,"10:00")</f>
        <v>0</v>
      </c>
    </row>
    <row r="29" spans="1:49" ht="16" customHeight="1">
      <c r="A29" s="36"/>
      <c r="B29" s="37"/>
      <c r="C29" s="39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3.5" customHeight="1">
      <c r="A32" s="1259" t="s">
        <v>63</v>
      </c>
      <c r="B32" s="1259"/>
      <c r="C32" s="49"/>
      <c r="D32" s="1260" t="s">
        <v>268</v>
      </c>
      <c r="E32" s="1251"/>
      <c r="F32" s="1251"/>
      <c r="G32" s="1251"/>
      <c r="H32" s="1268"/>
      <c r="I32" s="1251"/>
      <c r="J32" s="1269"/>
      <c r="K32" s="1251" t="s">
        <v>269</v>
      </c>
      <c r="L32" s="1251" t="s">
        <v>264</v>
      </c>
      <c r="M32" s="1251"/>
      <c r="N32" s="1270"/>
      <c r="O32" s="1251"/>
      <c r="P32" s="1251" t="s">
        <v>269</v>
      </c>
      <c r="Q32" s="1270"/>
      <c r="R32" s="1251"/>
      <c r="S32" s="1251"/>
      <c r="T32" s="1251"/>
      <c r="U32" s="1251"/>
      <c r="V32" s="1251" t="s">
        <v>269</v>
      </c>
      <c r="W32" s="1251"/>
      <c r="X32" s="1251"/>
      <c r="Y32" s="1251"/>
      <c r="Z32" s="1251"/>
      <c r="AA32" s="1251" t="s">
        <v>266</v>
      </c>
      <c r="AB32" s="1251" t="s">
        <v>267</v>
      </c>
      <c r="AC32" s="1268" t="s">
        <v>265</v>
      </c>
      <c r="AD32" s="1251"/>
      <c r="AE32" s="1251"/>
      <c r="AF32" s="1270"/>
      <c r="AG32" s="1271"/>
      <c r="AH32" s="1274"/>
      <c r="AI32" s="1371"/>
      <c r="AJ32" s="1372"/>
      <c r="AK32" s="1372"/>
      <c r="AL32" s="1373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74"/>
      <c r="AJ33" s="1375"/>
      <c r="AK33" s="1375"/>
      <c r="AL33" s="1376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74"/>
      <c r="AJ34" s="1375"/>
      <c r="AK34" s="1375"/>
      <c r="AL34" s="1376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74"/>
      <c r="AJ35" s="1375"/>
      <c r="AK35" s="1375"/>
      <c r="AL35" s="1376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74"/>
      <c r="AJ36" s="1375"/>
      <c r="AK36" s="1375"/>
      <c r="AL36" s="1376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77"/>
      <c r="AJ37" s="1378"/>
      <c r="AK37" s="1378"/>
      <c r="AL37" s="1379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1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1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1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1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0</v>
      </c>
      <c r="E45" s="55">
        <f t="shared" si="35"/>
        <v>1</v>
      </c>
      <c r="F45" s="55">
        <f t="shared" si="35"/>
        <v>1</v>
      </c>
      <c r="G45" s="55">
        <f t="shared" si="35"/>
        <v>1</v>
      </c>
      <c r="H45" s="55">
        <f t="shared" si="35"/>
        <v>1</v>
      </c>
      <c r="I45" s="55">
        <f t="shared" si="35"/>
        <v>1</v>
      </c>
      <c r="J45" s="55">
        <f t="shared" si="35"/>
        <v>1</v>
      </c>
      <c r="K45" s="55">
        <f t="shared" si="35"/>
        <v>1</v>
      </c>
      <c r="L45" s="55">
        <f t="shared" si="35"/>
        <v>1</v>
      </c>
      <c r="M45" s="55">
        <f t="shared" si="35"/>
        <v>1</v>
      </c>
      <c r="N45" s="55">
        <f t="shared" si="35"/>
        <v>1</v>
      </c>
      <c r="O45" s="55">
        <f t="shared" si="35"/>
        <v>1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1</v>
      </c>
      <c r="U45" s="55">
        <f t="shared" si="35"/>
        <v>1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1</v>
      </c>
      <c r="Z45" s="55">
        <f t="shared" si="35"/>
        <v>1</v>
      </c>
      <c r="AA45" s="55">
        <f t="shared" si="35"/>
        <v>1</v>
      </c>
      <c r="AB45" s="55">
        <f t="shared" si="35"/>
        <v>1</v>
      </c>
      <c r="AC45" s="55">
        <f t="shared" si="35"/>
        <v>1</v>
      </c>
      <c r="AD45" s="55">
        <f t="shared" si="35"/>
        <v>1</v>
      </c>
      <c r="AE45" s="55">
        <f t="shared" si="35"/>
        <v>1</v>
      </c>
      <c r="AF45" s="55">
        <f t="shared" si="35"/>
        <v>1</v>
      </c>
      <c r="AG45" s="55">
        <f t="shared" si="35"/>
        <v>1</v>
      </c>
      <c r="AH45" s="55">
        <f t="shared" si="35"/>
        <v>1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1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1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11"/>
  <conditionalFormatting sqref="D8 AD12">
    <cfRule type="expression" dxfId="731" priority="2284">
      <formula>AND(WEEKDAY(D$5)=1)</formula>
    </cfRule>
  </conditionalFormatting>
  <conditionalFormatting sqref="D8">
    <cfRule type="expression" dxfId="730" priority="2282" stopIfTrue="1">
      <formula>AND(WEEKDAY(D$5)=1)</formula>
    </cfRule>
  </conditionalFormatting>
  <conditionalFormatting sqref="D10 D20:D30">
    <cfRule type="expression" dxfId="729" priority="5959">
      <formula>COUNTIF(D10,"*有*")</formula>
    </cfRule>
    <cfRule type="expression" dxfId="728" priority="5958">
      <formula>AND(WEEKDAY(D$5)=1)</formula>
    </cfRule>
    <cfRule type="expression" dxfId="727" priority="5960">
      <formula>AND(WEEKDAY(D$5)=1)</formula>
    </cfRule>
  </conditionalFormatting>
  <conditionalFormatting sqref="D20:D30 D10">
    <cfRule type="expression" dxfId="726" priority="5957">
      <formula>COUNTIF(D10,"*有*")</formula>
    </cfRule>
  </conditionalFormatting>
  <conditionalFormatting sqref="D28">
    <cfRule type="expression" dxfId="725" priority="1629">
      <formula>AND(WEEKDAY(D$5)=1)</formula>
    </cfRule>
    <cfRule type="expression" dxfId="724" priority="1624" stopIfTrue="1">
      <formula>AND(WEEKDAY(D$5)=1)</formula>
    </cfRule>
  </conditionalFormatting>
  <conditionalFormatting sqref="D12:F12">
    <cfRule type="expression" dxfId="723" priority="5018" stopIfTrue="1">
      <formula>AND(WEEKDAY(D$5)=1)</formula>
    </cfRule>
  </conditionalFormatting>
  <conditionalFormatting sqref="D19:F20">
    <cfRule type="expression" dxfId="722" priority="5994" stopIfTrue="1">
      <formula>AND(WEEKDAY(D$5)=1)</formula>
    </cfRule>
  </conditionalFormatting>
  <conditionalFormatting sqref="D18:G18">
    <cfRule type="expression" dxfId="721" priority="5993">
      <formula>AND(WEEKDAY(D$5)=1)</formula>
    </cfRule>
  </conditionalFormatting>
  <conditionalFormatting sqref="D20:G20">
    <cfRule type="expression" dxfId="720" priority="6000" stopIfTrue="1">
      <formula>AND(WEEKDAY(D$5)=1)</formula>
    </cfRule>
  </conditionalFormatting>
  <conditionalFormatting sqref="D21:G30">
    <cfRule type="expression" dxfId="719" priority="1630" stopIfTrue="1">
      <formula>AND(WEEKDAY(D$5)=1)</formula>
    </cfRule>
  </conditionalFormatting>
  <conditionalFormatting sqref="D10:H10">
    <cfRule type="expression" dxfId="718" priority="5017" stopIfTrue="1">
      <formula>AND(WEEKDAY(D$5)=1)</formula>
    </cfRule>
  </conditionalFormatting>
  <conditionalFormatting sqref="D13:H16">
    <cfRule type="expression" dxfId="717" priority="5975" stopIfTrue="1">
      <formula>AND(WEEKDAY(D$5)=1)</formula>
    </cfRule>
  </conditionalFormatting>
  <conditionalFormatting sqref="D17:H17">
    <cfRule type="expression" dxfId="716" priority="1369" stopIfTrue="1">
      <formula>AND(WEEKDAY(D$5)=1)</formula>
    </cfRule>
  </conditionalFormatting>
  <conditionalFormatting sqref="D18:H18">
    <cfRule type="expression" dxfId="715" priority="5892">
      <formula>AND(WEEKDAY(D$5)=1)</formula>
    </cfRule>
  </conditionalFormatting>
  <conditionalFormatting sqref="D19:H20">
    <cfRule type="expression" dxfId="714" priority="5893" stopIfTrue="1">
      <formula>AND(WEEKDAY(D$5)=1)</formula>
    </cfRule>
  </conditionalFormatting>
  <conditionalFormatting sqref="E28:G28">
    <cfRule type="expression" dxfId="713" priority="6001" stopIfTrue="1">
      <formula>AND(WEEKDAY(E$5)=1)</formula>
    </cfRule>
  </conditionalFormatting>
  <conditionalFormatting sqref="F9:F11">
    <cfRule type="expression" dxfId="712" priority="1208">
      <formula>AND(WEEKDAY(F$5)=1)</formula>
    </cfRule>
    <cfRule type="expression" dxfId="711" priority="1206" stopIfTrue="1">
      <formula>AND(WEEKDAY(F$5)=1)</formula>
    </cfRule>
  </conditionalFormatting>
  <conditionalFormatting sqref="F15:G16">
    <cfRule type="expression" dxfId="710" priority="5939" stopIfTrue="1">
      <formula>AND(WEEKDAY(F$5)=1)</formula>
    </cfRule>
  </conditionalFormatting>
  <conditionalFormatting sqref="F19:G19 D5:AH7">
    <cfRule type="expression" dxfId="709" priority="6002" stopIfTrue="1">
      <formula>AND(WEEKDAY(D$5)=1)</formula>
    </cfRule>
  </conditionalFormatting>
  <conditionalFormatting sqref="F12:H12">
    <cfRule type="expression" dxfId="708" priority="5920" stopIfTrue="1">
      <formula>AND(WEEKDAY(F$5)=1)</formula>
    </cfRule>
  </conditionalFormatting>
  <conditionalFormatting sqref="F14:H15">
    <cfRule type="expression" dxfId="707" priority="5949" stopIfTrue="1">
      <formula>AND(WEEKDAY(F$5)=1)</formula>
    </cfRule>
  </conditionalFormatting>
  <conditionalFormatting sqref="G10 Z22:AE22 Z28:AE28 V12:W13 J19:K20 X21:X30 AB23:AB27 P23:P30 AH20:AH31 AB29:AB30">
    <cfRule type="expression" dxfId="706" priority="6003" stopIfTrue="1">
      <formula>AND(WEEKDAY(G$5)=1)</formula>
    </cfRule>
  </conditionalFormatting>
  <conditionalFormatting sqref="G18:G20">
    <cfRule type="expression" dxfId="705" priority="5970" stopIfTrue="1">
      <formula>AND(WEEKDAY(G$5)=1)</formula>
    </cfRule>
  </conditionalFormatting>
  <conditionalFormatting sqref="G19">
    <cfRule type="expression" dxfId="704" priority="5961">
      <formula>AND(WEEKDAY(G$5)=1)</formula>
    </cfRule>
  </conditionalFormatting>
  <conditionalFormatting sqref="G20:G30">
    <cfRule type="expression" dxfId="703" priority="5996" stopIfTrue="1">
      <formula>AND(WEEKDAY(G$5)=1)</formula>
    </cfRule>
  </conditionalFormatting>
  <conditionalFormatting sqref="G9:H11 D19:H19 D20:G20 D9:E11 E28:H28 E8:H8">
    <cfRule type="expression" dxfId="702" priority="5980">
      <formula>AND(WEEKDAY(D$5)=1)</formula>
    </cfRule>
  </conditionalFormatting>
  <conditionalFormatting sqref="G9:H11">
    <cfRule type="expression" dxfId="701" priority="5979" stopIfTrue="1">
      <formula>AND(WEEKDAY(G$5)=1)</formula>
    </cfRule>
  </conditionalFormatting>
  <conditionalFormatting sqref="G16:Q16">
    <cfRule type="expression" dxfId="700" priority="2277" stopIfTrue="1">
      <formula>AND(WEEKDAY(G$5)=1)</formula>
    </cfRule>
  </conditionalFormatting>
  <conditionalFormatting sqref="H10 H20:H21 H23:H30">
    <cfRule type="expression" dxfId="699" priority="5898">
      <formula>AND(WEEKDAY(H$5)=1)</formula>
    </cfRule>
    <cfRule type="expression" dxfId="698" priority="5896" stopIfTrue="1">
      <formula>AND(WEEKDAY(H$5)=1)</formula>
    </cfRule>
  </conditionalFormatting>
  <conditionalFormatting sqref="H12">
    <cfRule type="expression" dxfId="697" priority="5916">
      <formula>AND(WEEKDAY(H$5)=1)</formula>
    </cfRule>
    <cfRule type="expression" dxfId="696" priority="5917" stopIfTrue="1">
      <formula>AND(WEEKDAY(H$5)=1)</formula>
    </cfRule>
    <cfRule type="expression" dxfId="695" priority="5919">
      <formula>AND(WEEKDAY(H$5)=1)</formula>
    </cfRule>
  </conditionalFormatting>
  <conditionalFormatting sqref="H15">
    <cfRule type="expression" dxfId="694" priority="5902" stopIfTrue="1">
      <formula>AND(WEEKDAY(H$5)=1)</formula>
    </cfRule>
    <cfRule type="expression" dxfId="693" priority="5904">
      <formula>AND(WEEKDAY(H$5)=1)</formula>
    </cfRule>
    <cfRule type="expression" dxfId="692" priority="5905" stopIfTrue="1">
      <formula>AND(WEEKDAY(H$5)=1)</formula>
    </cfRule>
  </conditionalFormatting>
  <conditionalFormatting sqref="H17">
    <cfRule type="expression" dxfId="691" priority="1365">
      <formula>AND(WEEKDAY(H$5)=1)</formula>
    </cfRule>
    <cfRule type="expression" dxfId="690" priority="1366" stopIfTrue="1">
      <formula>AND(WEEKDAY(H$5)=1)</formula>
    </cfRule>
    <cfRule type="expression" dxfId="689" priority="1368">
      <formula>AND(WEEKDAY(H$5)=1)</formula>
    </cfRule>
  </conditionalFormatting>
  <conditionalFormatting sqref="H18">
    <cfRule type="expression" dxfId="688" priority="5889" stopIfTrue="1">
      <formula>AND(WEEKDAY(H$5)=1)</formula>
    </cfRule>
    <cfRule type="expression" dxfId="687" priority="5888">
      <formula>AND(WEEKDAY(H$5)=1)</formula>
    </cfRule>
    <cfRule type="expression" dxfId="686" priority="5886" stopIfTrue="1">
      <formula>AND(WEEKDAY(H$5)=1)</formula>
    </cfRule>
    <cfRule type="expression" dxfId="685" priority="5885">
      <formula>AND(WEEKDAY(H$5)=1)</formula>
    </cfRule>
  </conditionalFormatting>
  <conditionalFormatting sqref="H20 H10 H23:H30">
    <cfRule type="expression" dxfId="684" priority="5895">
      <formula>AND(WEEKDAY(H$5)=1)</formula>
    </cfRule>
  </conditionalFormatting>
  <conditionalFormatting sqref="H21">
    <cfRule type="expression" dxfId="683" priority="5936" stopIfTrue="1">
      <formula>AND(WEEKDAY(H$5)=1)</formula>
    </cfRule>
    <cfRule type="expression" dxfId="682" priority="5964" stopIfTrue="1">
      <formula>AND(WEEKDAY(H$5)=1)</formula>
    </cfRule>
    <cfRule type="expression" dxfId="681" priority="5938">
      <formula>AND(WEEKDAY(H$5)=1)</formula>
    </cfRule>
  </conditionalFormatting>
  <conditionalFormatting sqref="H22">
    <cfRule type="expression" dxfId="680" priority="1592">
      <formula>AND(WEEKDAY(H$5)=1)</formula>
    </cfRule>
    <cfRule type="expression" dxfId="679" priority="1588" stopIfTrue="1">
      <formula>AND(WEEKDAY(H$5)=1)</formula>
    </cfRule>
    <cfRule type="expression" dxfId="678" priority="1593" stopIfTrue="1">
      <formula>AND(WEEKDAY(H$5)=1)</formula>
    </cfRule>
    <cfRule type="expression" dxfId="677" priority="1595">
      <formula>AND(WEEKDAY(H$5)=1)</formula>
    </cfRule>
    <cfRule type="expression" dxfId="676" priority="1596" stopIfTrue="1">
      <formula>AND(WEEKDAY(H$5)=1)</formula>
    </cfRule>
  </conditionalFormatting>
  <conditionalFormatting sqref="H15:I15">
    <cfRule type="expression" dxfId="675" priority="5367" stopIfTrue="1">
      <formula>AND(WEEKDAY(H$5)=1)</formula>
    </cfRule>
    <cfRule type="expression" dxfId="674" priority="5387">
      <formula>AND(WEEKDAY(H$5)=1)</formula>
    </cfRule>
  </conditionalFormatting>
  <conditionalFormatting sqref="H17:I17">
    <cfRule type="expression" dxfId="673" priority="1344" stopIfTrue="1">
      <formula>AND(WEEKDAY(H$5)=1)</formula>
    </cfRule>
  </conditionalFormatting>
  <conditionalFormatting sqref="H18:J18">
    <cfRule type="expression" dxfId="672" priority="3249" stopIfTrue="1">
      <formula>AND(WEEKDAY(H$5)=1)</formula>
    </cfRule>
  </conditionalFormatting>
  <conditionalFormatting sqref="H12:U12">
    <cfRule type="expression" dxfId="671" priority="3978" stopIfTrue="1">
      <formula>AND(WEEKDAY(H$5)=1)</formula>
    </cfRule>
  </conditionalFormatting>
  <conditionalFormatting sqref="I8">
    <cfRule type="expression" dxfId="670" priority="2418" stopIfTrue="1">
      <formula>AND(WEEKDAY(I$5)=1)</formula>
    </cfRule>
    <cfRule type="expression" dxfId="669" priority="2424">
      <formula>AND(WEEKDAY(I$5)=1)</formula>
    </cfRule>
    <cfRule type="expression" dxfId="668" priority="2425" stopIfTrue="1">
      <formula>AND(WEEKDAY(I$5)=1)</formula>
    </cfRule>
    <cfRule type="expression" dxfId="667" priority="2417">
      <formula>AND(WEEKDAY(I$5)=1)</formula>
    </cfRule>
  </conditionalFormatting>
  <conditionalFormatting sqref="I9:I12">
    <cfRule type="expression" dxfId="666" priority="2509" stopIfTrue="1">
      <formula>AND(WEEKDAY(I$5)=1)</formula>
    </cfRule>
  </conditionalFormatting>
  <conditionalFormatting sqref="I12">
    <cfRule type="expression" dxfId="665" priority="2486" stopIfTrue="1">
      <formula>AND(WEEKDAY(I$5)=1)</formula>
    </cfRule>
    <cfRule type="expression" dxfId="664" priority="2508">
      <formula>AND(WEEKDAY(I$5)=1)</formula>
    </cfRule>
  </conditionalFormatting>
  <conditionalFormatting sqref="I13:I16">
    <cfRule type="expression" dxfId="663" priority="5389" stopIfTrue="1">
      <formula>AND(WEEKDAY(I$5)=1)</formula>
    </cfRule>
  </conditionalFormatting>
  <conditionalFormatting sqref="I19">
    <cfRule type="expression" dxfId="662" priority="5863" stopIfTrue="1">
      <formula>AND(WEEKDAY(I$5)=1)</formula>
    </cfRule>
  </conditionalFormatting>
  <conditionalFormatting sqref="I20">
    <cfRule type="expression" dxfId="661" priority="3607">
      <formula>AND(WEEKDAY(I$5)=1)</formula>
    </cfRule>
  </conditionalFormatting>
  <conditionalFormatting sqref="I20:I21">
    <cfRule type="expression" dxfId="660" priority="3602" stopIfTrue="1">
      <formula>AND(WEEKDAY(I$5)=1)</formula>
    </cfRule>
  </conditionalFormatting>
  <conditionalFormatting sqref="I20:J20">
    <cfRule type="expression" dxfId="659" priority="3604" stopIfTrue="1">
      <formula>AND(WEEKDAY(I$5)=1)</formula>
    </cfRule>
  </conditionalFormatting>
  <conditionalFormatting sqref="I8:K8">
    <cfRule type="expression" dxfId="658" priority="1621" stopIfTrue="1">
      <formula>AND(WEEKDAY(I$5)=1)</formula>
    </cfRule>
  </conditionalFormatting>
  <conditionalFormatting sqref="I20:K20">
    <cfRule type="expression" dxfId="657" priority="3600">
      <formula>AND(WEEKDAY(I$5)=1)</formula>
    </cfRule>
  </conditionalFormatting>
  <conditionalFormatting sqref="I18:L18">
    <cfRule type="expression" dxfId="656" priority="53">
      <formula>AND(WEEKDAY(I$5)=1)</formula>
    </cfRule>
  </conditionalFormatting>
  <conditionalFormatting sqref="I20:M20">
    <cfRule type="expression" dxfId="655" priority="344" stopIfTrue="1">
      <formula>AND(WEEKDAY(I$5)=1)</formula>
    </cfRule>
  </conditionalFormatting>
  <conditionalFormatting sqref="I19:S19">
    <cfRule type="expression" dxfId="654" priority="658" stopIfTrue="1">
      <formula>AND(WEEKDAY(I$5)=1)</formula>
    </cfRule>
  </conditionalFormatting>
  <conditionalFormatting sqref="J8">
    <cfRule type="expression" dxfId="653" priority="1601" stopIfTrue="1">
      <formula>AND(WEEKDAY(J$5)=1)</formula>
    </cfRule>
    <cfRule type="expression" dxfId="652" priority="1620">
      <formula>AND(WEEKDAY(J$5)=1)</formula>
    </cfRule>
    <cfRule type="expression" dxfId="651" priority="1614" stopIfTrue="1">
      <formula>AND(WEEKDAY(J$5)=1)</formula>
    </cfRule>
    <cfRule type="expression" dxfId="650" priority="1613">
      <formula>AND(WEEKDAY(J$5)=1)</formula>
    </cfRule>
  </conditionalFormatting>
  <conditionalFormatting sqref="J14:J16">
    <cfRule type="expression" dxfId="649" priority="1631" stopIfTrue="1">
      <formula>AND(WEEKDAY(J$5)=1)</formula>
    </cfRule>
  </conditionalFormatting>
  <conditionalFormatting sqref="J17">
    <cfRule type="expression" dxfId="648" priority="1322" stopIfTrue="1">
      <formula>AND(WEEKDAY(K$5)=1)</formula>
    </cfRule>
    <cfRule type="expression" dxfId="647" priority="1321">
      <formula>AND(WEEKDAY(K$5)=1)</formula>
    </cfRule>
    <cfRule type="expression" dxfId="646" priority="1320" stopIfTrue="1">
      <formula>AND(WEEKDAY(K$5)=1)</formula>
    </cfRule>
  </conditionalFormatting>
  <conditionalFormatting sqref="J18:J19">
    <cfRule type="expression" dxfId="645" priority="5856" stopIfTrue="1">
      <formula>AND(WEEKDAY(J$5)=1)</formula>
    </cfRule>
  </conditionalFormatting>
  <conditionalFormatting sqref="J18:J21">
    <cfRule type="expression" dxfId="644" priority="3601" stopIfTrue="1">
      <formula>AND(WEEKDAY(J$5)=1)</formula>
    </cfRule>
  </conditionalFormatting>
  <conditionalFormatting sqref="J21">
    <cfRule type="expression" dxfId="643" priority="2524">
      <formula>AND(WEEKDAY(J$5)=1)</formula>
    </cfRule>
  </conditionalFormatting>
  <conditionalFormatting sqref="J21:J22">
    <cfRule type="expression" dxfId="642" priority="1372" stopIfTrue="1">
      <formula>AND(WEEKDAY(J$5)=1)</formula>
    </cfRule>
  </conditionalFormatting>
  <conditionalFormatting sqref="J23:J30">
    <cfRule type="expression" dxfId="641" priority="2655">
      <formula>AND(WEEKDAY(J$5)=1)</formula>
    </cfRule>
  </conditionalFormatting>
  <conditionalFormatting sqref="J14:K14">
    <cfRule type="expression" dxfId="640" priority="1633" stopIfTrue="1">
      <formula>AND(WEEKDAY(J$5)=1)</formula>
    </cfRule>
    <cfRule type="expression" dxfId="639" priority="1844">
      <formula>AND(WEEKDAY(J$5)=1)</formula>
    </cfRule>
  </conditionalFormatting>
  <conditionalFormatting sqref="J14:K15">
    <cfRule type="expression" dxfId="638" priority="1845" stopIfTrue="1">
      <formula>AND(WEEKDAY(J$5)=1)</formula>
    </cfRule>
  </conditionalFormatting>
  <conditionalFormatting sqref="J15:K15">
    <cfRule type="expression" dxfId="637" priority="2060">
      <formula>AND(WEEKDAY(J$5)=1)</formula>
    </cfRule>
  </conditionalFormatting>
  <conditionalFormatting sqref="J15:K16">
    <cfRule type="expression" dxfId="636" priority="2061" stopIfTrue="1">
      <formula>AND(WEEKDAY(J$5)=1)</formula>
    </cfRule>
  </conditionalFormatting>
  <conditionalFormatting sqref="J16:K16">
    <cfRule type="expression" dxfId="635" priority="2276">
      <formula>AND(WEEKDAY(J$5)=1)</formula>
    </cfRule>
  </conditionalFormatting>
  <conditionalFormatting sqref="J22:K22">
    <cfRule type="expression" dxfId="634" priority="1587" stopIfTrue="1">
      <formula>AND(WEEKDAY(J$5)=1)</formula>
    </cfRule>
    <cfRule type="expression" dxfId="633" priority="1585">
      <formula>AND(WEEKDAY(J$5)=1)</formula>
    </cfRule>
    <cfRule type="expression" dxfId="632" priority="1374" stopIfTrue="1">
      <formula>AND(WEEKDAY(J$5)=1)</formula>
    </cfRule>
  </conditionalFormatting>
  <conditionalFormatting sqref="J21:L21">
    <cfRule type="expression" dxfId="631" priority="2525" stopIfTrue="1">
      <formula>AND(WEEKDAY(J$5)=1)</formula>
    </cfRule>
  </conditionalFormatting>
  <conditionalFormatting sqref="J9:N11 P9:X11 M13:S13 L14 Q14:Q15">
    <cfRule type="expression" dxfId="630" priority="5829" stopIfTrue="1">
      <formula>AND(WEEKDAY(J$5)=1)</formula>
    </cfRule>
  </conditionalFormatting>
  <conditionalFormatting sqref="J13:R13">
    <cfRule type="expression" dxfId="629" priority="5006" stopIfTrue="1">
      <formula>AND(WEEKDAY(J$5)=1)</formula>
    </cfRule>
  </conditionalFormatting>
  <conditionalFormatting sqref="J10:V10 M21:M22">
    <cfRule type="expression" dxfId="628" priority="5851" stopIfTrue="1">
      <formula>AND(WEEKDAY(J$5)=1)</formula>
    </cfRule>
  </conditionalFormatting>
  <conditionalFormatting sqref="J10:Z10">
    <cfRule type="expression" dxfId="627" priority="5535" stopIfTrue="1">
      <formula>AND(WEEKDAY(J$5)=1)</formula>
    </cfRule>
    <cfRule type="expression" dxfId="626" priority="5691" stopIfTrue="1">
      <formula>AND(WEEKDAY(J$5)=1)</formula>
    </cfRule>
  </conditionalFormatting>
  <conditionalFormatting sqref="J10:AH10">
    <cfRule type="expression" dxfId="625" priority="5575" stopIfTrue="1">
      <formula>AND(WEEKDAY(J$5)=1)</formula>
    </cfRule>
  </conditionalFormatting>
  <conditionalFormatting sqref="K8 H23:K30">
    <cfRule type="expression" dxfId="624" priority="2281" stopIfTrue="1">
      <formula>AND(WEEKDAY(H$5)=1)</formula>
    </cfRule>
  </conditionalFormatting>
  <conditionalFormatting sqref="K8 K23:K30">
    <cfRule type="expression" dxfId="623" priority="2280">
      <formula>AND(WEEKDAY(K$5)=1)</formula>
    </cfRule>
  </conditionalFormatting>
  <conditionalFormatting sqref="K12">
    <cfRule type="expression" dxfId="622" priority="2428" stopIfTrue="1">
      <formula>AND(WEEKDAY(K$5)=1)</formula>
    </cfRule>
  </conditionalFormatting>
  <conditionalFormatting sqref="K17:K21">
    <cfRule type="expression" dxfId="621" priority="3603" stopIfTrue="1">
      <formula>AND(WEEKDAY(K$5)=1)</formula>
    </cfRule>
  </conditionalFormatting>
  <conditionalFormatting sqref="K18">
    <cfRule type="expression" dxfId="620" priority="1" stopIfTrue="1">
      <formula>AND(WEEKDAY(K$5)=1)</formula>
    </cfRule>
  </conditionalFormatting>
  <conditionalFormatting sqref="K20:K21">
    <cfRule type="expression" dxfId="619" priority="2658" stopIfTrue="1">
      <formula>AND(WEEKDAY(K$5)=1)</formula>
    </cfRule>
  </conditionalFormatting>
  <conditionalFormatting sqref="K21">
    <cfRule type="expression" dxfId="618" priority="2657">
      <formula>AND(WEEKDAY(K$5)=1)</formula>
    </cfRule>
  </conditionalFormatting>
  <conditionalFormatting sqref="K22:K30">
    <cfRule type="expression" dxfId="617" priority="1586" stopIfTrue="1">
      <formula>AND(WEEKDAY(K$5)=1)</formula>
    </cfRule>
  </conditionalFormatting>
  <conditionalFormatting sqref="K17:P17">
    <cfRule type="expression" dxfId="616" priority="3272" stopIfTrue="1">
      <formula>AND(WEEKDAY(K$5)=1)</formula>
    </cfRule>
  </conditionalFormatting>
  <conditionalFormatting sqref="L8:L12">
    <cfRule type="expression" dxfId="615" priority="3773" stopIfTrue="1">
      <formula>AND(WEEKDAY(L$5)=1)</formula>
    </cfRule>
  </conditionalFormatting>
  <conditionalFormatting sqref="L14:L16">
    <cfRule type="expression" dxfId="614" priority="2902" stopIfTrue="1">
      <formula>AND(WEEKDAY(L$5)=1)</formula>
    </cfRule>
  </conditionalFormatting>
  <conditionalFormatting sqref="L16">
    <cfRule type="expression" dxfId="613" priority="2901">
      <formula>AND(WEEKDAY(L$5)=1)</formula>
    </cfRule>
  </conditionalFormatting>
  <conditionalFormatting sqref="L18">
    <cfRule type="expression" dxfId="612" priority="3258" stopIfTrue="1">
      <formula>AND(WEEKDAY(L$5)=1)</formula>
    </cfRule>
  </conditionalFormatting>
  <conditionalFormatting sqref="L22:L29">
    <cfRule type="expression" dxfId="611" priority="3119" stopIfTrue="1">
      <formula>AND(WEEKDAY(L$5)=1)</formula>
    </cfRule>
  </conditionalFormatting>
  <conditionalFormatting sqref="L23:L29">
    <cfRule type="expression" dxfId="610" priority="3118">
      <formula>AND(WEEKDAY(L$5)=1)</formula>
    </cfRule>
  </conditionalFormatting>
  <conditionalFormatting sqref="L30">
    <cfRule type="expression" dxfId="609" priority="106">
      <formula>AND(WEEKDAY(L$5)=1)</formula>
    </cfRule>
    <cfRule type="expression" dxfId="608" priority="77" stopIfTrue="1">
      <formula>AND(WEEKDAY(L$5)=1)</formula>
    </cfRule>
  </conditionalFormatting>
  <conditionalFormatting sqref="L12:M13 L15:P15">
    <cfRule type="expression" dxfId="607" priority="5837" stopIfTrue="1">
      <formula>AND(WEEKDAY(L$5)=1)</formula>
    </cfRule>
  </conditionalFormatting>
  <conditionalFormatting sqref="L15:M15">
    <cfRule type="expression" dxfId="606" priority="3640" stopIfTrue="1">
      <formula>AND(WEEKDAY(L$5)=1)</formula>
    </cfRule>
  </conditionalFormatting>
  <conditionalFormatting sqref="L23:M29">
    <cfRule type="expression" dxfId="605" priority="3089" stopIfTrue="1">
      <formula>AND(WEEKDAY(L$5)=1)</formula>
    </cfRule>
  </conditionalFormatting>
  <conditionalFormatting sqref="L17:N18">
    <cfRule type="expression" dxfId="604" priority="3775" stopIfTrue="1">
      <formula>AND(WEEKDAY(L$5)=1)</formula>
    </cfRule>
  </conditionalFormatting>
  <conditionalFormatting sqref="L19:O19">
    <cfRule type="expression" dxfId="603" priority="5838" stopIfTrue="1">
      <formula>AND(WEEKDAY(L$5)=1)</formula>
    </cfRule>
  </conditionalFormatting>
  <conditionalFormatting sqref="L17:P18">
    <cfRule type="expression" dxfId="602" priority="5847" stopIfTrue="1">
      <formula>AND(WEEKDAY(L$5)=1)</formula>
    </cfRule>
  </conditionalFormatting>
  <conditionalFormatting sqref="L8:Q8 AG20:AG27">
    <cfRule type="expression" dxfId="601" priority="5678">
      <formula>AND(WEEKDAY(L$5)=1)</formula>
    </cfRule>
  </conditionalFormatting>
  <conditionalFormatting sqref="L8:Q8">
    <cfRule type="expression" dxfId="600" priority="5679" stopIfTrue="1">
      <formula>AND(WEEKDAY(L$5)=1)</formula>
    </cfRule>
  </conditionalFormatting>
  <conditionalFormatting sqref="L15:T15">
    <cfRule type="expression" dxfId="599" priority="4074" stopIfTrue="1">
      <formula>AND(WEEKDAY(L$5)=1)</formula>
    </cfRule>
  </conditionalFormatting>
  <conditionalFormatting sqref="L29:T29">
    <cfRule type="expression" dxfId="598" priority="75" stopIfTrue="1">
      <formula>AND(WEEKDAY(L$5)=1)</formula>
    </cfRule>
  </conditionalFormatting>
  <conditionalFormatting sqref="L30:T30">
    <cfRule type="expression" dxfId="597" priority="290" stopIfTrue="1">
      <formula>AND(WEEKDAY(L$5)=1)</formula>
    </cfRule>
  </conditionalFormatting>
  <conditionalFormatting sqref="L16:AA16 L17:W17">
    <cfRule type="expression" dxfId="596" priority="5866" stopIfTrue="1">
      <formula>AND(WEEKDAY(L$5)=1)</formula>
    </cfRule>
  </conditionalFormatting>
  <conditionalFormatting sqref="L30:AF30">
    <cfRule type="expression" dxfId="595" priority="107" stopIfTrue="1">
      <formula>AND(WEEKDAY(L$5)=1)</formula>
    </cfRule>
  </conditionalFormatting>
  <conditionalFormatting sqref="M28">
    <cfRule type="expression" dxfId="594" priority="1101" stopIfTrue="1">
      <formula>AND(WEEKDAY(M$5)=1)</formula>
    </cfRule>
    <cfRule type="expression" dxfId="593" priority="1204">
      <formula>AND(WEEKDAY(M$5)=1)</formula>
    </cfRule>
    <cfRule type="expression" dxfId="592" priority="1205" stopIfTrue="1">
      <formula>AND(WEEKDAY(M$5)=1)</formula>
    </cfRule>
  </conditionalFormatting>
  <conditionalFormatting sqref="M9:N11">
    <cfRule type="expression" dxfId="591" priority="5521" stopIfTrue="1">
      <formula>AND(WEEKDAY(M$5)=1)</formula>
    </cfRule>
  </conditionalFormatting>
  <conditionalFormatting sqref="M16:N19">
    <cfRule type="expression" dxfId="590" priority="3016" stopIfTrue="1">
      <formula>AND(WEEKDAY(M$5)=1)</formula>
    </cfRule>
  </conditionalFormatting>
  <conditionalFormatting sqref="M18:N18">
    <cfRule type="expression" dxfId="589" priority="5790" stopIfTrue="1">
      <formula>AND(WEEKDAY(M$5)=1)</formula>
    </cfRule>
  </conditionalFormatting>
  <conditionalFormatting sqref="M21:N28">
    <cfRule type="expression" dxfId="588" priority="3233" stopIfTrue="1">
      <formula>AND(WEEKDAY(M$5)=1)</formula>
    </cfRule>
  </conditionalFormatting>
  <conditionalFormatting sqref="M14:O14">
    <cfRule type="expression" dxfId="587" priority="340">
      <formula>AND(WEEKDAY(M$5)=1)</formula>
    </cfRule>
    <cfRule type="expression" dxfId="586" priority="329" stopIfTrue="1">
      <formula>AND(WEEKDAY(M$5)=1)</formula>
    </cfRule>
  </conditionalFormatting>
  <conditionalFormatting sqref="M12:T13">
    <cfRule type="expression" dxfId="585" priority="2796" stopIfTrue="1">
      <formula>AND(WEEKDAY(M$5)=1)</formula>
    </cfRule>
  </conditionalFormatting>
  <conditionalFormatting sqref="M23:AF28">
    <cfRule type="expression" dxfId="584" priority="3228" stopIfTrue="1">
      <formula>AND(WEEKDAY(M$5)=1)</formula>
    </cfRule>
  </conditionalFormatting>
  <conditionalFormatting sqref="M29:AF29">
    <cfRule type="expression" dxfId="583" priority="72">
      <formula>AND(WEEKDAY(M$5)=1)</formula>
    </cfRule>
    <cfRule type="expression" dxfId="582" priority="56" stopIfTrue="1">
      <formula>AND(WEEKDAY(M$5)=1)</formula>
    </cfRule>
  </conditionalFormatting>
  <conditionalFormatting sqref="M30:AF30">
    <cfRule type="expression" dxfId="581" priority="287">
      <formula>AND(WEEKDAY(M$5)=1)</formula>
    </cfRule>
  </conditionalFormatting>
  <conditionalFormatting sqref="N14">
    <cfRule type="expression" dxfId="580" priority="341" stopIfTrue="1">
      <formula>AND(WEEKDAY(N$5)=1)</formula>
    </cfRule>
  </conditionalFormatting>
  <conditionalFormatting sqref="N20:N30">
    <cfRule type="expression" dxfId="579" priority="342" stopIfTrue="1">
      <formula>AND(WEEKDAY(N$5)=1)</formula>
    </cfRule>
  </conditionalFormatting>
  <conditionalFormatting sqref="N21:N30 R23:T30 N28:Q28">
    <cfRule type="expression" dxfId="578" priority="5871" stopIfTrue="1">
      <formula>AND(WEEKDAY(N$5)=1)</formula>
    </cfRule>
  </conditionalFormatting>
  <conditionalFormatting sqref="O9">
    <cfRule type="expression" dxfId="577" priority="292" stopIfTrue="1">
      <formula>AND(WEEKDAY(O$5)=1)</formula>
    </cfRule>
    <cfRule type="expression" dxfId="576" priority="293">
      <formula>AND(WEEKDAY(O$5)=1)</formula>
    </cfRule>
    <cfRule type="expression" dxfId="575" priority="294" stopIfTrue="1">
      <formula>AND(WEEKDAY(O$5)=1)</formula>
    </cfRule>
  </conditionalFormatting>
  <conditionalFormatting sqref="O18:O19">
    <cfRule type="expression" dxfId="574" priority="5842" stopIfTrue="1">
      <formula>AND(WEEKDAY(O$5)=1)</formula>
    </cfRule>
    <cfRule type="expression" dxfId="573" priority="5765" stopIfTrue="1">
      <formula>AND(WEEKDAY(O$5)=1)</formula>
    </cfRule>
  </conditionalFormatting>
  <conditionalFormatting sqref="O20:O22">
    <cfRule type="expression" dxfId="572" priority="345" stopIfTrue="1">
      <formula>AND(WEEKDAY(O$5)=1)</formula>
    </cfRule>
  </conditionalFormatting>
  <conditionalFormatting sqref="O22:O30">
    <cfRule type="expression" dxfId="571" priority="1096" stopIfTrue="1">
      <formula>AND(WEEKDAY(O$5)=1)</formula>
    </cfRule>
  </conditionalFormatting>
  <conditionalFormatting sqref="O21:Q21 S21">
    <cfRule type="expression" dxfId="570" priority="991">
      <formula>AND(WEEKDAY(O$5)=1)</formula>
    </cfRule>
  </conditionalFormatting>
  <conditionalFormatting sqref="O21:Q21">
    <cfRule type="expression" dxfId="569" priority="993" stopIfTrue="1">
      <formula>AND(WEEKDAY(O$5)=1)</formula>
    </cfRule>
  </conditionalFormatting>
  <conditionalFormatting sqref="O21:S21">
    <cfRule type="expression" dxfId="568" priority="724" stopIfTrue="1">
      <formula>AND(WEEKDAY(O$5)=1)</formula>
    </cfRule>
  </conditionalFormatting>
  <conditionalFormatting sqref="O22:S22">
    <cfRule type="expression" dxfId="567" priority="348">
      <formula>AND(WEEKDAY(O$5)=1)</formula>
    </cfRule>
  </conditionalFormatting>
  <conditionalFormatting sqref="P8:P11">
    <cfRule type="expression" dxfId="566" priority="5682" stopIfTrue="1">
      <formula>AND(WEEKDAY(P$5)=1)</formula>
    </cfRule>
  </conditionalFormatting>
  <conditionalFormatting sqref="P12:P13">
    <cfRule type="expression" dxfId="565" priority="5839" stopIfTrue="1">
      <formula>AND(WEEKDAY(P$5)=1)</formula>
    </cfRule>
  </conditionalFormatting>
  <conditionalFormatting sqref="P12:Q16">
    <cfRule type="expression" dxfId="564" priority="3011" stopIfTrue="1">
      <formula>AND(WEEKDAY(P$5)=1)</formula>
    </cfRule>
  </conditionalFormatting>
  <conditionalFormatting sqref="P18:Q18">
    <cfRule type="expression" dxfId="563" priority="5772" stopIfTrue="1">
      <formula>AND(WEEKDAY(P$5)=1)</formula>
    </cfRule>
  </conditionalFormatting>
  <conditionalFormatting sqref="P22:Q22">
    <cfRule type="expression" dxfId="562" priority="427" stopIfTrue="1">
      <formula>AND(WEEKDAY(P$5)=1)</formula>
    </cfRule>
  </conditionalFormatting>
  <conditionalFormatting sqref="P23:R29">
    <cfRule type="expression" dxfId="561" priority="3216" stopIfTrue="1">
      <formula>AND(WEEKDAY(P$5)=1)</formula>
    </cfRule>
  </conditionalFormatting>
  <conditionalFormatting sqref="P19:S19">
    <cfRule type="expression" dxfId="560" priority="657">
      <formula>AND(WEEKDAY(P$5)=1)</formula>
    </cfRule>
    <cfRule type="expression" dxfId="559" priority="432" stopIfTrue="1">
      <formula>AND(WEEKDAY(P$5)=1)</formula>
    </cfRule>
  </conditionalFormatting>
  <conditionalFormatting sqref="P22:S22">
    <cfRule type="expression" dxfId="558" priority="347" stopIfTrue="1">
      <formula>AND(WEEKDAY(P$5)=1)</formula>
    </cfRule>
  </conditionalFormatting>
  <conditionalFormatting sqref="P20:T20">
    <cfRule type="expression" dxfId="557" priority="5833" stopIfTrue="1">
      <formula>AND(WEEKDAY(P$5)=1)</formula>
    </cfRule>
    <cfRule type="expression" dxfId="556" priority="3042" stopIfTrue="1">
      <formula>AND(WEEKDAY(P$5)=1)</formula>
    </cfRule>
  </conditionalFormatting>
  <conditionalFormatting sqref="P10:V10 X12:AC12 T20:U28 Z22:AB30">
    <cfRule type="expression" dxfId="555" priority="5807" stopIfTrue="1">
      <formula>AND(WEEKDAY(P$5)=1)</formula>
    </cfRule>
  </conditionalFormatting>
  <conditionalFormatting sqref="Q12">
    <cfRule type="expression" dxfId="554" priority="434" stopIfTrue="1">
      <formula>AND(WEEKDAY(Q$5)=1)</formula>
    </cfRule>
  </conditionalFormatting>
  <conditionalFormatting sqref="Q15:S18">
    <cfRule type="expression" dxfId="553" priority="2863" stopIfTrue="1">
      <formula>AND(WEEKDAY(Q$5)=1)</formula>
    </cfRule>
  </conditionalFormatting>
  <conditionalFormatting sqref="Q15:T15">
    <cfRule type="expression" dxfId="552" priority="3980" stopIfTrue="1">
      <formula>AND(WEEKDAY(Q$5)=1)</formula>
    </cfRule>
  </conditionalFormatting>
  <conditionalFormatting sqref="R8">
    <cfRule type="expression" dxfId="551" priority="2321">
      <formula>AND(WEEKDAY(R$5)=1)</formula>
    </cfRule>
    <cfRule type="expression" dxfId="550" priority="2322" stopIfTrue="1">
      <formula>AND(WEEKDAY(R$5)=1)</formula>
    </cfRule>
  </conditionalFormatting>
  <conditionalFormatting sqref="R18">
    <cfRule type="expression" dxfId="549" priority="2871" stopIfTrue="1">
      <formula>AND(WEEKDAY(R$5)=1)</formula>
    </cfRule>
  </conditionalFormatting>
  <conditionalFormatting sqref="R21">
    <cfRule type="expression" dxfId="548" priority="723">
      <formula>AND(WEEKDAY(R$5)=1)</formula>
    </cfRule>
  </conditionalFormatting>
  <conditionalFormatting sqref="R21:R22">
    <cfRule type="expression" dxfId="547" priority="349" stopIfTrue="1">
      <formula>AND(WEEKDAY(R$5)=1)</formula>
    </cfRule>
  </conditionalFormatting>
  <conditionalFormatting sqref="R28">
    <cfRule type="expression" dxfId="546" priority="2324" stopIfTrue="1">
      <formula>AND(WEEKDAY(R$5)=1)</formula>
    </cfRule>
    <cfRule type="expression" dxfId="545" priority="2387">
      <formula>AND(WEEKDAY(R$5)=1)</formula>
    </cfRule>
    <cfRule type="expression" dxfId="544" priority="2388" stopIfTrue="1">
      <formula>AND(WEEKDAY(R$5)=1)</formula>
    </cfRule>
  </conditionalFormatting>
  <conditionalFormatting sqref="R18:S18">
    <cfRule type="expression" dxfId="543" priority="2866">
      <formula>AND(WEEKDAY(R$5)=1)</formula>
    </cfRule>
  </conditionalFormatting>
  <conditionalFormatting sqref="R14:T14">
    <cfRule type="expression" dxfId="542" priority="2857">
      <formula>AND(WEEKDAY(R$5)=1)</formula>
    </cfRule>
    <cfRule type="expression" dxfId="541" priority="2861" stopIfTrue="1">
      <formula>AND(WEEKDAY(R$5)=1)</formula>
    </cfRule>
    <cfRule type="expression" dxfId="540" priority="2858" stopIfTrue="1">
      <formula>AND(WEEKDAY(R$5)=1)</formula>
    </cfRule>
    <cfRule type="expression" dxfId="539" priority="2850" stopIfTrue="1">
      <formula>AND(WEEKDAY(R$5)=1)</formula>
    </cfRule>
  </conditionalFormatting>
  <conditionalFormatting sqref="R14:T15">
    <cfRule type="expression" dxfId="538" priority="2701" stopIfTrue="1">
      <formula>AND(WEEKDAY(R$5)=1)</formula>
    </cfRule>
  </conditionalFormatting>
  <conditionalFormatting sqref="R15:T15">
    <cfRule type="expression" dxfId="537" priority="5834" stopIfTrue="1">
      <formula>AND(WEEKDAY(R$5)=1)</formula>
    </cfRule>
  </conditionalFormatting>
  <conditionalFormatting sqref="R16:T16">
    <cfRule type="expression" dxfId="536" priority="5471" stopIfTrue="1">
      <formula>AND(WEEKDAY(R$5)=1)</formula>
    </cfRule>
  </conditionalFormatting>
  <conditionalFormatting sqref="R15:U15">
    <cfRule type="expression" dxfId="535" priority="2659" stopIfTrue="1">
      <formula>AND(WEEKDAY(R$5)=1)</formula>
    </cfRule>
  </conditionalFormatting>
  <conditionalFormatting sqref="R20:W20">
    <cfRule type="expression" dxfId="534" priority="5322" stopIfTrue="1">
      <formula>AND(WEEKDAY(R$5)=1)</formula>
    </cfRule>
  </conditionalFormatting>
  <conditionalFormatting sqref="R29:W29">
    <cfRule type="expression" dxfId="533" priority="71" stopIfTrue="1">
      <formula>AND(WEEKDAY(R$5)=1)</formula>
    </cfRule>
  </conditionalFormatting>
  <conditionalFormatting sqref="R30:W30">
    <cfRule type="expression" dxfId="532" priority="286" stopIfTrue="1">
      <formula>AND(WEEKDAY(R$5)=1)</formula>
    </cfRule>
  </conditionalFormatting>
  <conditionalFormatting sqref="S21">
    <cfRule type="expression" dxfId="531" priority="992" stopIfTrue="1">
      <formula>AND(WEEKDAY(S$5)=1)</formula>
    </cfRule>
  </conditionalFormatting>
  <conditionalFormatting sqref="S22">
    <cfRule type="expression" dxfId="530" priority="429" stopIfTrue="1">
      <formula>AND(WEEKDAY(S$5)=1)</formula>
    </cfRule>
  </conditionalFormatting>
  <conditionalFormatting sqref="S8:AA8">
    <cfRule type="expression" dxfId="529" priority="5827" stopIfTrue="1">
      <formula>AND(WEEKDAY(S$5)=1)</formula>
    </cfRule>
  </conditionalFormatting>
  <conditionalFormatting sqref="T14">
    <cfRule type="expression" dxfId="528" priority="2849">
      <formula>AND(WEEKDAY(T$5)=1)</formula>
    </cfRule>
  </conditionalFormatting>
  <conditionalFormatting sqref="T14:T15">
    <cfRule type="expression" dxfId="527" priority="2860">
      <formula>AND(WEEKDAY(T$5)=1)</formula>
    </cfRule>
  </conditionalFormatting>
  <conditionalFormatting sqref="T15:T16">
    <cfRule type="expression" dxfId="526" priority="5474" stopIfTrue="1">
      <formula>AND(WEEKDAY(T$5)=1)</formula>
    </cfRule>
    <cfRule type="expression" dxfId="525" priority="4073">
      <formula>AND(WEEKDAY(T$5)=1)</formula>
    </cfRule>
  </conditionalFormatting>
  <conditionalFormatting sqref="T17:T18">
    <cfRule type="expression" dxfId="524" priority="2867" stopIfTrue="1">
      <formula>AND(WEEKDAY(T$5)=1)</formula>
    </cfRule>
  </conditionalFormatting>
  <conditionalFormatting sqref="T18">
    <cfRule type="expression" dxfId="523" priority="2870">
      <formula>AND(WEEKDAY(T$5)=1)</formula>
    </cfRule>
  </conditionalFormatting>
  <conditionalFormatting sqref="T19:T22">
    <cfRule type="expression" dxfId="522" priority="5538" stopIfTrue="1">
      <formula>AND(WEEKDAY(T$5)=1)</formula>
    </cfRule>
  </conditionalFormatting>
  <conditionalFormatting sqref="T19:T27">
    <cfRule type="expression" dxfId="521" priority="5862" stopIfTrue="1">
      <formula>AND(WEEKDAY(T$5)=1)</formula>
    </cfRule>
  </conditionalFormatting>
  <conditionalFormatting sqref="T20">
    <cfRule type="expression" dxfId="520" priority="5321">
      <formula>AND(WEEKDAY(T$5)=1)</formula>
    </cfRule>
  </conditionalFormatting>
  <conditionalFormatting sqref="T21:T22 S28:T28">
    <cfRule type="expression" dxfId="519" priority="2720" stopIfTrue="1">
      <formula>AND(WEEKDAY(S$5)=1)</formula>
    </cfRule>
  </conditionalFormatting>
  <conditionalFormatting sqref="T21:T22 T28">
    <cfRule type="expression" dxfId="518" priority="2719">
      <formula>AND(WEEKDAY(T$5)=1)</formula>
    </cfRule>
    <cfRule type="expression" dxfId="517" priority="2773">
      <formula>AND(WEEKDAY(T$5)=1)</formula>
    </cfRule>
  </conditionalFormatting>
  <conditionalFormatting sqref="T8:U8">
    <cfRule type="expression" dxfId="516" priority="5816" stopIfTrue="1">
      <formula>AND(WEEKDAY(T$5)=1)</formula>
    </cfRule>
  </conditionalFormatting>
  <conditionalFormatting sqref="T21:W22 P23:W28">
    <cfRule type="expression" dxfId="515" priority="5696" stopIfTrue="1">
      <formula>AND(WEEKDAY(P$5)=1)</formula>
    </cfRule>
  </conditionalFormatting>
  <conditionalFormatting sqref="T21:W22 S28:V28">
    <cfRule type="expression" dxfId="514" priority="2774" stopIfTrue="1">
      <formula>AND(WEEKDAY(S$5)=1)</formula>
    </cfRule>
  </conditionalFormatting>
  <conditionalFormatting sqref="T9:Y11 Y19:Y20">
    <cfRule type="expression" dxfId="513" priority="5742" stopIfTrue="1">
      <formula>AND(WEEKDAY(T$5)=1)</formula>
    </cfRule>
  </conditionalFormatting>
  <conditionalFormatting sqref="U12:U15">
    <cfRule type="expression" dxfId="512" priority="2699" stopIfTrue="1">
      <formula>AND(WEEKDAY(U$5)=1)</formula>
    </cfRule>
  </conditionalFormatting>
  <conditionalFormatting sqref="U13">
    <cfRule type="expression" dxfId="511" priority="5831" stopIfTrue="1">
      <formula>AND(WEEKDAY(U$5)=1)</formula>
    </cfRule>
  </conditionalFormatting>
  <conditionalFormatting sqref="U15:U16">
    <cfRule type="expression" dxfId="510" priority="5836" stopIfTrue="1">
      <formula>AND(WEEKDAY(U$5)=1)</formula>
    </cfRule>
  </conditionalFormatting>
  <conditionalFormatting sqref="U19:U22">
    <cfRule type="expression" dxfId="509" priority="5859" stopIfTrue="1">
      <formula>AND(WEEKDAY(U$5)=1)</formula>
    </cfRule>
  </conditionalFormatting>
  <conditionalFormatting sqref="U28:V28">
    <cfRule type="expression" dxfId="508" priority="5754" stopIfTrue="1">
      <formula>AND(WEEKDAY(U$5)=1)</formula>
    </cfRule>
  </conditionalFormatting>
  <conditionalFormatting sqref="U18:W18 L23:S28 S28:U28">
    <cfRule type="expression" dxfId="507" priority="5867" stopIfTrue="1">
      <formula>AND(WEEKDAY(L$5)=1)</formula>
    </cfRule>
  </conditionalFormatting>
  <conditionalFormatting sqref="U18:W20">
    <cfRule type="expression" dxfId="506" priority="5769" stopIfTrue="1">
      <formula>AND(WEEKDAY(U$5)=1)</formula>
    </cfRule>
  </conditionalFormatting>
  <conditionalFormatting sqref="U21:W28 E8:E11 J10:O10 E20:E30 P29:W30 S10:W10">
    <cfRule type="expression" dxfId="505" priority="5455" stopIfTrue="1">
      <formula>AND(WEEKDAY(E$5)=1)</formula>
    </cfRule>
  </conditionalFormatting>
  <conditionalFormatting sqref="U14:Z14">
    <cfRule type="expression" dxfId="504" priority="4754" stopIfTrue="1">
      <formula>AND(WEEKDAY(U$5)=1)</formula>
    </cfRule>
  </conditionalFormatting>
  <conditionalFormatting sqref="U19:Z19">
    <cfRule type="expression" dxfId="503" priority="5662">
      <formula>AND(WEEKDAY(U$5)=1)</formula>
    </cfRule>
  </conditionalFormatting>
  <conditionalFormatting sqref="U18:AA18">
    <cfRule type="expression" dxfId="502" priority="299">
      <formula>AND(WEEKDAY(U$5)=1)</formula>
    </cfRule>
  </conditionalFormatting>
  <conditionalFormatting sqref="V16">
    <cfRule type="expression" dxfId="501" priority="4436" stopIfTrue="1">
      <formula>AND(WEEKDAY(V$5)=1)</formula>
    </cfRule>
  </conditionalFormatting>
  <conditionalFormatting sqref="V19:W20">
    <cfRule type="expression" dxfId="500" priority="5860" stopIfTrue="1">
      <formula>AND(WEEKDAY(V$5)=1)</formula>
    </cfRule>
  </conditionalFormatting>
  <conditionalFormatting sqref="V20:W28 V10:Z10">
    <cfRule type="expression" dxfId="499" priority="5698">
      <formula>AND(WEEKDAY(V$5)=1)</formula>
    </cfRule>
  </conditionalFormatting>
  <conditionalFormatting sqref="V15:Y15 AB16:AC16 V8:AA8 AE18:AF18 U17:W18 AE22:AE27 AD28:AE28 AF19 T16:T17">
    <cfRule type="expression" dxfId="498" priority="5855">
      <formula>AND(WEEKDAY(T$5)=1)</formula>
    </cfRule>
  </conditionalFormatting>
  <conditionalFormatting sqref="V15:Y15">
    <cfRule type="expression" dxfId="497" priority="5850" stopIfTrue="1">
      <formula>AND(WEEKDAY(V$5)=1)</formula>
    </cfRule>
  </conditionalFormatting>
  <conditionalFormatting sqref="V10:Z10 V20:W28">
    <cfRule type="expression" dxfId="496" priority="5690">
      <formula>AND(WEEKDAY(V$5)=1)</formula>
    </cfRule>
  </conditionalFormatting>
  <conditionalFormatting sqref="V29:AA29">
    <cfRule type="expression" dxfId="495" priority="65">
      <formula>AND(WEEKDAY(V$5)=1)</formula>
    </cfRule>
  </conditionalFormatting>
  <conditionalFormatting sqref="V30:AA30">
    <cfRule type="expression" dxfId="494" priority="242">
      <formula>AND(WEEKDAY(V$5)=1)</formula>
    </cfRule>
  </conditionalFormatting>
  <conditionalFormatting sqref="W28">
    <cfRule type="expression" dxfId="493" priority="1097" stopIfTrue="1">
      <formula>AND(WEEKDAY(W$5)=1)</formula>
    </cfRule>
    <cfRule type="expression" dxfId="492" priority="1098">
      <formula>AND(WEEKDAY(W$5)=1)</formula>
    </cfRule>
    <cfRule type="expression" dxfId="491" priority="1099" stopIfTrue="1">
      <formula>AND(WEEKDAY(W$5)=1)</formula>
    </cfRule>
    <cfRule type="expression" dxfId="490" priority="1100">
      <formula>AND(WEEKDAY(W$5)=1)</formula>
    </cfRule>
  </conditionalFormatting>
  <conditionalFormatting sqref="X20">
    <cfRule type="expression" dxfId="489" priority="2317">
      <formula>AND(WEEKDAY(X$5)=1)</formula>
    </cfRule>
    <cfRule type="expression" dxfId="488" priority="2316" stopIfTrue="1">
      <formula>AND(WEEKDAY(X$5)=1)</formula>
    </cfRule>
    <cfRule type="expression" dxfId="487" priority="2315">
      <formula>AND(WEEKDAY(X$5)=1)</formula>
    </cfRule>
    <cfRule type="expression" dxfId="486" priority="2310" stopIfTrue="1">
      <formula>AND(WEEKDAY(X$5)=1)</formula>
    </cfRule>
    <cfRule type="expression" dxfId="485" priority="2320">
      <formula>AND(WEEKDAY(X$5)=1)</formula>
    </cfRule>
    <cfRule type="expression" dxfId="484" priority="2318" stopIfTrue="1">
      <formula>AND(WEEKDAY(X$5)=1)</formula>
    </cfRule>
  </conditionalFormatting>
  <conditionalFormatting sqref="X12:Y14">
    <cfRule type="expression" dxfId="483" priority="4763" stopIfTrue="1">
      <formula>AND(WEEKDAY(X$5)=1)</formula>
    </cfRule>
  </conditionalFormatting>
  <conditionalFormatting sqref="X18:Y18">
    <cfRule type="expression" dxfId="482" priority="4732" stopIfTrue="1">
      <formula>AND(WEEKDAY(X$5)=1)</formula>
    </cfRule>
    <cfRule type="expression" dxfId="481" priority="4746" stopIfTrue="1">
      <formula>AND(WEEKDAY(X$5)=1)</formula>
    </cfRule>
    <cfRule type="expression" dxfId="480" priority="4741">
      <formula>AND(WEEKDAY(X$5)=1)</formula>
    </cfRule>
    <cfRule type="expression" dxfId="479" priority="4742" stopIfTrue="1">
      <formula>AND(WEEKDAY(X$5)=1)</formula>
    </cfRule>
    <cfRule type="expression" dxfId="478" priority="4743">
      <formula>AND(WEEKDAY(X$5)=1)</formula>
    </cfRule>
    <cfRule type="expression" dxfId="477" priority="4740" stopIfTrue="1">
      <formula>AND(WEEKDAY(X$5)=1)</formula>
    </cfRule>
  </conditionalFormatting>
  <conditionalFormatting sqref="X19:Y19">
    <cfRule type="expression" dxfId="476" priority="5788" stopIfTrue="1">
      <formula>AND(WEEKDAY(X$5)=1)</formula>
    </cfRule>
  </conditionalFormatting>
  <conditionalFormatting sqref="X21:Y21 X23:AA28">
    <cfRule type="expression" dxfId="475" priority="4731">
      <formula>AND(WEEKDAY(X$5)=1)</formula>
    </cfRule>
  </conditionalFormatting>
  <conditionalFormatting sqref="X21:Y21">
    <cfRule type="expression" dxfId="474" priority="4729" stopIfTrue="1">
      <formula>AND(WEEKDAY(X$5)=1)</formula>
    </cfRule>
  </conditionalFormatting>
  <conditionalFormatting sqref="X10:Z10">
    <cfRule type="expression" dxfId="473" priority="5723" stopIfTrue="1">
      <formula>AND(WEEKDAY(X$5)=1)</formula>
    </cfRule>
  </conditionalFormatting>
  <conditionalFormatting sqref="X14:Z14">
    <cfRule type="expression" dxfId="472" priority="4756">
      <formula>AND(WEEKDAY(X$5)=1)</formula>
    </cfRule>
  </conditionalFormatting>
  <conditionalFormatting sqref="X17:AA17">
    <cfRule type="expression" dxfId="471" priority="5711" stopIfTrue="1">
      <formula>AND(WEEKDAY(X$5)=1)</formula>
    </cfRule>
  </conditionalFormatting>
  <conditionalFormatting sqref="Y18">
    <cfRule type="expression" dxfId="470" priority="4744" stopIfTrue="1">
      <formula>AND(WEEKDAY(Y$5)=1)</formula>
    </cfRule>
    <cfRule type="expression" dxfId="469" priority="4735">
      <formula>AND(WEEKDAY(Y$5)=1)</formula>
    </cfRule>
    <cfRule type="expression" dxfId="468" priority="4745">
      <formula>AND(WEEKDAY(Y$5)=1)</formula>
    </cfRule>
  </conditionalFormatting>
  <conditionalFormatting sqref="Y20:Y29">
    <cfRule type="expression" dxfId="467" priority="2390" stopIfTrue="1">
      <formula>AND(WEEKDAY(Y$5)=1)</formula>
    </cfRule>
  </conditionalFormatting>
  <conditionalFormatting sqref="Y22">
    <cfRule type="expression" dxfId="466" priority="2393">
      <formula>AND(WEEKDAY(Y$5)=1)</formula>
    </cfRule>
  </conditionalFormatting>
  <conditionalFormatting sqref="Y28">
    <cfRule type="expression" dxfId="465" priority="2309">
      <formula>AND(WEEKDAY(Y$5)=1)</formula>
    </cfRule>
    <cfRule type="expression" dxfId="464" priority="2305" stopIfTrue="1">
      <formula>AND(WEEKDAY(Y$5)=1)</formula>
    </cfRule>
  </conditionalFormatting>
  <conditionalFormatting sqref="Y10:Z10">
    <cfRule type="expression" dxfId="463" priority="5724">
      <formula>AND(WEEKDAY(Y$5)=1)</formula>
    </cfRule>
  </conditionalFormatting>
  <conditionalFormatting sqref="Y17:Z17 AA19:AG20 AD13:AF13 M18:Q18 AC14:AF14">
    <cfRule type="expression" dxfId="462" priority="5710">
      <formula>AND(WEEKDAY(M$5)=1)</formula>
    </cfRule>
  </conditionalFormatting>
  <conditionalFormatting sqref="Y15:AA15">
    <cfRule type="expression" dxfId="461" priority="3626" stopIfTrue="1">
      <formula>AND(WEEKDAY(Y$5)=1)</formula>
    </cfRule>
  </conditionalFormatting>
  <conditionalFormatting sqref="Y17:AA17">
    <cfRule type="expression" dxfId="460" priority="5709" stopIfTrue="1">
      <formula>AND(WEEKDAY(Y$5)=1)</formula>
    </cfRule>
  </conditionalFormatting>
  <conditionalFormatting sqref="Y10:AB10">
    <cfRule type="expression" dxfId="459" priority="5545">
      <formula>AND(WEEKDAY(Y$5)=1)</formula>
    </cfRule>
  </conditionalFormatting>
  <conditionalFormatting sqref="Y20:AB20">
    <cfRule type="expression" dxfId="458" priority="2519">
      <formula>AND(WEEKDAY(Y$5)=1)</formula>
    </cfRule>
  </conditionalFormatting>
  <conditionalFormatting sqref="Z9:Z11">
    <cfRule type="expression" dxfId="457" priority="5523" stopIfTrue="1">
      <formula>AND(WEEKDAY(Z$5)=1)</formula>
    </cfRule>
    <cfRule type="expression" dxfId="456" priority="5525">
      <formula>AND(WEEKDAY(Z$5)=1)</formula>
    </cfRule>
  </conditionalFormatting>
  <conditionalFormatting sqref="Z10">
    <cfRule type="expression" dxfId="455" priority="5744" stopIfTrue="1">
      <formula>AND(WEEKDAY(Z$5)=1)</formula>
    </cfRule>
  </conditionalFormatting>
  <conditionalFormatting sqref="Z18">
    <cfRule type="expression" dxfId="454" priority="297" stopIfTrue="1">
      <formula>AND(WEEKDAY(Z$5)=1)</formula>
    </cfRule>
    <cfRule type="expression" dxfId="453" priority="296">
      <formula>AND(WEEKDAY(Z$5)=1)</formula>
    </cfRule>
    <cfRule type="expression" dxfId="452" priority="295" stopIfTrue="1">
      <formula>AND(WEEKDAY(Z$5)=1)</formula>
    </cfRule>
  </conditionalFormatting>
  <conditionalFormatting sqref="Z19">
    <cfRule type="expression" dxfId="451" priority="5660" stopIfTrue="1">
      <formula>AND(WEEKDAY(Z$5)=1)</formula>
    </cfRule>
  </conditionalFormatting>
  <conditionalFormatting sqref="Z19:Z20">
    <cfRule type="expression" dxfId="450" priority="2522">
      <formula>AND(WEEKDAY(Z$5)=1)</formula>
    </cfRule>
    <cfRule type="expression" dxfId="449" priority="2520" stopIfTrue="1">
      <formula>AND(WEEKDAY(Z$5)=1)</formula>
    </cfRule>
  </conditionalFormatting>
  <conditionalFormatting sqref="Z20">
    <cfRule type="expression" dxfId="448" priority="2514" stopIfTrue="1">
      <formula>AND(WEEKDAY(Z$5)=1)</formula>
    </cfRule>
    <cfRule type="expression" dxfId="447" priority="2517">
      <formula>AND(WEEKDAY(Z$5)=1)</formula>
    </cfRule>
    <cfRule type="expression" dxfId="446" priority="2516" stopIfTrue="1">
      <formula>AND(WEEKDAY(Z$5)=1)</formula>
    </cfRule>
    <cfRule type="expression" dxfId="445" priority="2515">
      <formula>AND(WEEKDAY(Z$5)=1)</formula>
    </cfRule>
    <cfRule type="expression" dxfId="444" priority="2513">
      <formula>AND(WEEKDAY(Z$5)=1)</formula>
    </cfRule>
  </conditionalFormatting>
  <conditionalFormatting sqref="Z20:Z21">
    <cfRule type="expression" dxfId="443" priority="2299" stopIfTrue="1">
      <formula>AND(WEEKDAY(Z$5)=1)</formula>
    </cfRule>
  </conditionalFormatting>
  <conditionalFormatting sqref="Z14:AA14">
    <cfRule type="expression" dxfId="442" priority="3638">
      <formula>AND(WEEKDAY(Z$5)=1)</formula>
    </cfRule>
  </conditionalFormatting>
  <conditionalFormatting sqref="Z20:AA20">
    <cfRule type="expression" dxfId="441" priority="2518" stopIfTrue="1">
      <formula>AND(WEEKDAY(Z$5)=1)</formula>
    </cfRule>
  </conditionalFormatting>
  <conditionalFormatting sqref="Z21:AB21">
    <cfRule type="expression" dxfId="440" priority="2303">
      <formula>AND(WEEKDAY(Z$5)=1)</formula>
    </cfRule>
  </conditionalFormatting>
  <conditionalFormatting sqref="Z13:AC13">
    <cfRule type="expression" dxfId="439" priority="2290">
      <formula>AND(WEEKDAY(Z$5)=1)</formula>
    </cfRule>
  </conditionalFormatting>
  <conditionalFormatting sqref="Z13:AE13">
    <cfRule type="expression" dxfId="438" priority="2285" stopIfTrue="1">
      <formula>AND(WEEKDAY(Z$5)=1)</formula>
    </cfRule>
  </conditionalFormatting>
  <conditionalFormatting sqref="AA14:AA15">
    <cfRule type="expression" dxfId="437" priority="3633" stopIfTrue="1">
      <formula>AND(WEEKDAY(AA$5)=1)</formula>
    </cfRule>
  </conditionalFormatting>
  <conditionalFormatting sqref="AA15">
    <cfRule type="expression" dxfId="436" priority="3631">
      <formula>AND(WEEKDAY(AA$5)=1)</formula>
    </cfRule>
  </conditionalFormatting>
  <conditionalFormatting sqref="AA18">
    <cfRule type="expression" dxfId="435" priority="301" stopIfTrue="1">
      <formula>AND(WEEKDAY(AA$5)=1)</formula>
    </cfRule>
  </conditionalFormatting>
  <conditionalFormatting sqref="AA21">
    <cfRule type="expression" dxfId="434" priority="2304" stopIfTrue="1">
      <formula>AND(WEEKDAY(AA$5)=1)</formula>
    </cfRule>
  </conditionalFormatting>
  <conditionalFormatting sqref="AA8:AB11 AG8:AH11 I9:I11 AE9:AF11 J9:K13 D10:H10 L12:AD12 D12:I17 K17:AA17 AH19:AH30 L21:L22 D21:I30 X22 Z22:AE22 L28 X28 Z28:AE28">
    <cfRule type="expression" dxfId="433" priority="302">
      <formula>AND(WEEKDAY(D$5)=1)</formula>
    </cfRule>
  </conditionalFormatting>
  <conditionalFormatting sqref="AA19:AB20">
    <cfRule type="expression" dxfId="432" priority="5787" stopIfTrue="1">
      <formula>AND(WEEKDAY(AA$5)=1)</formula>
    </cfRule>
  </conditionalFormatting>
  <conditionalFormatting sqref="AA21:AC21">
    <cfRule type="expression" dxfId="431" priority="2300" stopIfTrue="1">
      <formula>AND(WEEKDAY(AA$5)=1)</formula>
    </cfRule>
  </conditionalFormatting>
  <conditionalFormatting sqref="AA9:AG11">
    <cfRule type="expression" dxfId="430" priority="5581" stopIfTrue="1">
      <formula>AND(WEEKDAY(AA$5)=1)</formula>
    </cfRule>
  </conditionalFormatting>
  <conditionalFormatting sqref="AA20:AG20">
    <cfRule type="expression" dxfId="429" priority="2785" stopIfTrue="1">
      <formula>AND(WEEKDAY(AA$5)=1)</formula>
    </cfRule>
  </conditionalFormatting>
  <conditionalFormatting sqref="AB13:AB17 Z13:Z14">
    <cfRule type="expression" dxfId="428" priority="2286" stopIfTrue="1">
      <formula>AND(WEEKDAY(Z$5)=1)</formula>
    </cfRule>
  </conditionalFormatting>
  <conditionalFormatting sqref="AB14:AB15">
    <cfRule type="expression" dxfId="427" priority="5532">
      <formula>AND(WEEKDAY(AB$5)=1)</formula>
    </cfRule>
  </conditionalFormatting>
  <conditionalFormatting sqref="AB16:AB17">
    <cfRule type="expression" dxfId="426" priority="5846" stopIfTrue="1">
      <formula>AND(WEEKDAY(AB$5)=1)</formula>
    </cfRule>
    <cfRule type="expression" dxfId="425" priority="54">
      <formula>AND(WEEKDAY(AB$5)=1)</formula>
    </cfRule>
  </conditionalFormatting>
  <conditionalFormatting sqref="AB18">
    <cfRule type="expression" dxfId="424" priority="6013" stopIfTrue="1">
      <formula>AND(WEEKDAY(Z$5)=1)</formula>
    </cfRule>
    <cfRule type="expression" dxfId="423" priority="6010">
      <formula>AND(WEEKDAY(Z$5)=1)</formula>
    </cfRule>
    <cfRule type="expression" dxfId="422" priority="6011" stopIfTrue="1">
      <formula>AND(WEEKDAY(Z$5)=1)</formula>
    </cfRule>
    <cfRule type="expression" dxfId="421" priority="6012">
      <formula>AND(WEEKDAY(Z$5)=1)</formula>
    </cfRule>
    <cfRule type="expression" dxfId="420" priority="6015" stopIfTrue="1">
      <formula>AND(WEEKDAY(Z$5)=1)</formula>
    </cfRule>
    <cfRule type="expression" dxfId="419" priority="6016">
      <formula>AND(WEEKDAY(Z$5)=1)</formula>
    </cfRule>
    <cfRule type="expression" dxfId="418" priority="6014">
      <formula>AND(WEEKDAY(Z$5)=1)</formula>
    </cfRule>
  </conditionalFormatting>
  <conditionalFormatting sqref="AB18:AD18">
    <cfRule type="expression" dxfId="417" priority="4737" stopIfTrue="1">
      <formula>AND(WEEKDAY(Z$5)=1)</formula>
    </cfRule>
  </conditionalFormatting>
  <conditionalFormatting sqref="AB19:AD19">
    <cfRule type="expression" dxfId="416" priority="5657" stopIfTrue="1">
      <formula>AND(WEEKDAY(AB$5)=1)</formula>
    </cfRule>
  </conditionalFormatting>
  <conditionalFormatting sqref="AB19:AE19">
    <cfRule type="expression" dxfId="415" priority="5758" stopIfTrue="1">
      <formula>AND(WEEKDAY(AB$5)=1)</formula>
    </cfRule>
  </conditionalFormatting>
  <conditionalFormatting sqref="AB19:AF19">
    <cfRule type="expression" dxfId="414" priority="3612" stopIfTrue="1">
      <formula>AND(WEEKDAY(AB$5)=1)</formula>
    </cfRule>
  </conditionalFormatting>
  <conditionalFormatting sqref="AB8:AG8">
    <cfRule type="expression" dxfId="413" priority="5805" stopIfTrue="1">
      <formula>AND(WEEKDAY(AB$5)=1)</formula>
    </cfRule>
  </conditionalFormatting>
  <conditionalFormatting sqref="AC19">
    <cfRule type="expression" dxfId="412" priority="5656">
      <formula>AND(WEEKDAY(AC$5)=1)</formula>
    </cfRule>
  </conditionalFormatting>
  <conditionalFormatting sqref="AC21">
    <cfRule type="expression" dxfId="411" priority="2297">
      <formula>AND(WEEKDAY(AC$5)=1)</formula>
    </cfRule>
    <cfRule type="expression" dxfId="410" priority="2294" stopIfTrue="1">
      <formula>AND(WEEKDAY(AC$5)=1)</formula>
    </cfRule>
  </conditionalFormatting>
  <conditionalFormatting sqref="AC23:AC29">
    <cfRule type="expression" dxfId="409" priority="3624" stopIfTrue="1">
      <formula>AND(WEEKDAY(AC$5)=1)</formula>
    </cfRule>
  </conditionalFormatting>
  <conditionalFormatting sqref="AC15:AD15">
    <cfRule type="expression" dxfId="408" priority="5841" stopIfTrue="1">
      <formula>AND(WEEKDAY(AC$5)=1)</formula>
    </cfRule>
  </conditionalFormatting>
  <conditionalFormatting sqref="AC17:AD17">
    <cfRule type="expression" dxfId="407" priority="5760" stopIfTrue="1">
      <formula>AND(WEEKDAY(AC$5)=1)</formula>
    </cfRule>
  </conditionalFormatting>
  <conditionalFormatting sqref="AC18:AD18">
    <cfRule type="expression" dxfId="406" priority="4736">
      <formula>AND(WEEKDAY(AA$5)=1)</formula>
    </cfRule>
  </conditionalFormatting>
  <conditionalFormatting sqref="AC14:AG14">
    <cfRule type="expression" dxfId="405" priority="5756" stopIfTrue="1">
      <formula>AND(WEEKDAY(AC$5)=1)</formula>
    </cfRule>
  </conditionalFormatting>
  <conditionalFormatting sqref="AC15:AH15">
    <cfRule type="expression" dxfId="404" priority="304" stopIfTrue="1">
      <formula>AND(WEEKDAY(AC$5)=1)</formula>
    </cfRule>
  </conditionalFormatting>
  <conditionalFormatting sqref="AC15:AH17">
    <cfRule type="expression" dxfId="403" priority="320">
      <formula>AND(WEEKDAY(AC$5)=1)</formula>
    </cfRule>
  </conditionalFormatting>
  <conditionalFormatting sqref="AD12:AD13">
    <cfRule type="expression" dxfId="402" priority="2708" stopIfTrue="1">
      <formula>AND(WEEKDAY(AD$5)=1)</formula>
    </cfRule>
    <cfRule type="expression" dxfId="401" priority="4043" stopIfTrue="1">
      <formula>AND(WEEKDAY(AD$5)=1)</formula>
    </cfRule>
    <cfRule type="expression" dxfId="400" priority="5823" stopIfTrue="1">
      <formula>AND(WEEKDAY(AD$5)=1)</formula>
    </cfRule>
  </conditionalFormatting>
  <conditionalFormatting sqref="AD16">
    <cfRule type="expression" dxfId="399" priority="5843" stopIfTrue="1">
      <formula>AND(WEEKDAY(AD$5)=1)</formula>
    </cfRule>
  </conditionalFormatting>
  <conditionalFormatting sqref="AD22">
    <cfRule type="expression" dxfId="398" priority="2396" stopIfTrue="1">
      <formula>AND(WEEKDAY(AD$5)=1)</formula>
    </cfRule>
  </conditionalFormatting>
  <conditionalFormatting sqref="AD21:AE21">
    <cfRule type="expression" dxfId="397" priority="5684" stopIfTrue="1">
      <formula>AND(WEEKDAY(AD$5)=1)</formula>
    </cfRule>
  </conditionalFormatting>
  <conditionalFormatting sqref="AD13:AF13">
    <cfRule type="expression" dxfId="396" priority="2784">
      <formula>AND(WEEKDAY(AD$5)=1)</formula>
    </cfRule>
  </conditionalFormatting>
  <conditionalFormatting sqref="AD21:AF22">
    <cfRule type="expression" dxfId="395" priority="2404">
      <formula>AND(WEEKDAY(AD$5)=1)</formula>
    </cfRule>
  </conditionalFormatting>
  <conditionalFormatting sqref="AD12:AG12">
    <cfRule type="expression" dxfId="394" priority="328" stopIfTrue="1">
      <formula>AND(WEEKDAY(AD$5)=1)</formula>
    </cfRule>
  </conditionalFormatting>
  <conditionalFormatting sqref="AD13:AG13">
    <cfRule type="expression" dxfId="393" priority="5825" stopIfTrue="1">
      <formula>AND(WEEKDAY(AD$5)=1)</formula>
    </cfRule>
  </conditionalFormatting>
  <conditionalFormatting sqref="AD28:AG28">
    <cfRule type="expression" dxfId="392" priority="5553">
      <formula>AND(WEEKDAY(AD$5)=1)</formula>
    </cfRule>
  </conditionalFormatting>
  <conditionalFormatting sqref="AD10:AH10 AH20:AH30 L15:Z15 X12:Y12">
    <cfRule type="expression" dxfId="391" priority="5534">
      <formula>AND(WEEKDAY(L$5)=1)</formula>
    </cfRule>
  </conditionalFormatting>
  <conditionalFormatting sqref="AE15">
    <cfRule type="expression" dxfId="390" priority="311">
      <formula>AND(WEEKDAY(AE$5)=1)</formula>
    </cfRule>
  </conditionalFormatting>
  <conditionalFormatting sqref="AE18 K17:K19 T19:Y19">
    <cfRule type="expression" dxfId="389" priority="5872" stopIfTrue="1">
      <formula>AND(WEEKDAY(K$5)=1)</formula>
    </cfRule>
  </conditionalFormatting>
  <conditionalFormatting sqref="AE18:AE19">
    <cfRule type="expression" dxfId="388" priority="3615" stopIfTrue="1">
      <formula>AND(WEEKDAY(AE$5)=1)</formula>
    </cfRule>
  </conditionalFormatting>
  <conditionalFormatting sqref="AE13:AF13">
    <cfRule type="expression" dxfId="387" priority="2788" stopIfTrue="1">
      <formula>AND(WEEKDAY(AE$5)=1)</formula>
    </cfRule>
  </conditionalFormatting>
  <conditionalFormatting sqref="AE18:AF18">
    <cfRule type="expression" dxfId="386" priority="5774" stopIfTrue="1">
      <formula>AND(WEEKDAY(AE$5)=1)</formula>
    </cfRule>
  </conditionalFormatting>
  <conditionalFormatting sqref="AE12:AG12">
    <cfRule type="expression" dxfId="385" priority="325" stopIfTrue="1">
      <formula>AND(WEEKDAY(AE$5)=1)</formula>
    </cfRule>
    <cfRule type="expression" dxfId="384" priority="324">
      <formula>AND(WEEKDAY(AE$5)=1)</formula>
    </cfRule>
  </conditionalFormatting>
  <conditionalFormatting sqref="AE12:AH12">
    <cfRule type="expression" dxfId="383" priority="326">
      <formula>AND(WEEKDAY(AE$5)=1)</formula>
    </cfRule>
    <cfRule type="expression" dxfId="382" priority="321" stopIfTrue="1">
      <formula>AND(WEEKDAY(AE$5)=1)</formula>
    </cfRule>
  </conditionalFormatting>
  <conditionalFormatting sqref="AE18:AH18">
    <cfRule type="expression" dxfId="381" priority="5526">
      <formula>AND(WEEKDAY(AE$5)=1)</formula>
    </cfRule>
  </conditionalFormatting>
  <conditionalFormatting sqref="AF15">
    <cfRule type="expression" dxfId="380" priority="303">
      <formula>AND(WEEKDAY(AF$5)=1)</formula>
    </cfRule>
  </conditionalFormatting>
  <conditionalFormatting sqref="AF18">
    <cfRule type="expression" dxfId="379" priority="3617" stopIfTrue="1">
      <formula>AND(WEEKDAY(AF$5)=1)</formula>
    </cfRule>
    <cfRule type="expression" dxfId="378" priority="3618">
      <formula>AND(WEEKDAY(AF$5)=1)</formula>
    </cfRule>
    <cfRule type="expression" dxfId="377" priority="3619" stopIfTrue="1">
      <formula>AND(WEEKDAY(AF$5)=1)</formula>
    </cfRule>
    <cfRule type="expression" dxfId="376" priority="3616">
      <formula>AND(WEEKDAY(AF$5)=1)</formula>
    </cfRule>
  </conditionalFormatting>
  <conditionalFormatting sqref="AF19:AG19">
    <cfRule type="expression" dxfId="375" priority="5637">
      <formula>AND(WEEKDAY(AF$5)=1)</formula>
    </cfRule>
    <cfRule type="expression" dxfId="374" priority="5638" stopIfTrue="1">
      <formula>AND(WEEKDAY(AF$5)=1)</formula>
    </cfRule>
    <cfRule type="expression" dxfId="373" priority="5639">
      <formula>AND(WEEKDAY(AF$5)=1)</formula>
    </cfRule>
    <cfRule type="expression" dxfId="372" priority="5640" stopIfTrue="1">
      <formula>AND(WEEKDAY(AF$5)=1)</formula>
    </cfRule>
  </conditionalFormatting>
  <conditionalFormatting sqref="AG15">
    <cfRule type="expression" dxfId="371" priority="319" stopIfTrue="1">
      <formula>AND(WEEKDAY(AG$5)=1)</formula>
    </cfRule>
    <cfRule type="expression" dxfId="370" priority="318">
      <formula>AND(WEEKDAY(AG$5)=1)</formula>
    </cfRule>
    <cfRule type="expression" dxfId="369" priority="317" stopIfTrue="1">
      <formula>AND(WEEKDAY(AG$5)=1)</formula>
    </cfRule>
    <cfRule type="expression" dxfId="368" priority="315">
      <formula>AND(WEEKDAY(AG$5)=1)</formula>
    </cfRule>
  </conditionalFormatting>
  <conditionalFormatting sqref="AG20:AG27 AD28:AG28 AE21:AF22">
    <cfRule type="expression" dxfId="367" priority="5681" stopIfTrue="1">
      <formula>AND(WEEKDAY(AD$5)=1)</formula>
    </cfRule>
  </conditionalFormatting>
  <conditionalFormatting sqref="AG29:AG30">
    <cfRule type="expression" dxfId="366" priority="282">
      <formula>AND(WEEKDAY(AG$5)=1)</formula>
    </cfRule>
    <cfRule type="expression" dxfId="365" priority="283" stopIfTrue="1">
      <formula>AND(WEEKDAY(AG$5)=1)</formula>
    </cfRule>
  </conditionalFormatting>
  <conditionalFormatting sqref="AG13:AH14 S8:Z8 O10:Z10 L20:W20 T21:Y21 T22:X22 M23:AF28 AC8:AF8 T19:Y19 I19:O19 P9:Y9 P11:Y11 Y20 L9:N11 J10:K10 AD21:AE21 AC9:AD11 AD10:AE10 M16:AB16 L13:Y13 U14:Y14 M21:N22 P14:Q14 L14">
    <cfRule type="expression" dxfId="364" priority="5826">
      <formula>AND(WEEKDAY(I$5)=1)</formula>
    </cfRule>
  </conditionalFormatting>
  <conditionalFormatting sqref="AH10 AH20:AH30">
    <cfRule type="expression" dxfId="363" priority="5533" stopIfTrue="1">
      <formula>AND(WEEKDAY(AH$5)=1)</formula>
    </cfRule>
  </conditionalFormatting>
  <conditionalFormatting sqref="AI8:AK30 AN8:AN31">
    <cfRule type="cellIs" dxfId="362" priority="6006" stopIfTrue="1" operator="equal">
      <formula>0</formula>
    </cfRule>
  </conditionalFormatting>
  <dataValidations count="2">
    <dataValidation type="list" allowBlank="1" showInputMessage="1" showErrorMessage="1" sqref="O8:O9 D8:N11 AE8:AH22 D23:AH30 P8:S11 T11:V11 W8:AD11 T8:V9 D10:AH10 D12:AD22" xr:uid="{00000000-0002-0000-5A00-000000000000}">
      <formula1>"ヤ,2早,3早,2オ,3オ,2－,3－,－,日,有,2,3,事,ﾍﾙ,ｹｱ,6:00,6:30,7:00,8:30,8:00,10:00,研"</formula1>
    </dataValidation>
    <dataValidation type="list" allowBlank="1" showInputMessage="1" showErrorMessage="1" sqref="AH31" xr:uid="{00000000-0002-0000-5A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W51"/>
  <sheetViews>
    <sheetView zoomScaleNormal="100" workbookViewId="0">
      <selection activeCell="Q31" sqref="Q31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0.832031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9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45536</v>
      </c>
      <c r="E5" s="11">
        <f>DATE($A$1,$D$2,2)</f>
        <v>45537</v>
      </c>
      <c r="F5" s="11">
        <f>DATE($A$1,$D$2,3)</f>
        <v>45538</v>
      </c>
      <c r="G5" s="11">
        <f>DATE($A$1,$D$2,4)</f>
        <v>45539</v>
      </c>
      <c r="H5" s="11">
        <f>DATE($A$1,$D$2,5)</f>
        <v>45540</v>
      </c>
      <c r="I5" s="11">
        <f>DATE($A$1,$D$2,6)</f>
        <v>45541</v>
      </c>
      <c r="J5" s="11">
        <f>DATE($A$1,$D$2,7)</f>
        <v>45542</v>
      </c>
      <c r="K5" s="11">
        <f>DATE($A$1,$D$2,8)</f>
        <v>45543</v>
      </c>
      <c r="L5" s="11">
        <f>DATE($A$1,$D$2,9)</f>
        <v>45544</v>
      </c>
      <c r="M5" s="11">
        <f>DATE($A$1,$D$2,10)</f>
        <v>45545</v>
      </c>
      <c r="N5" s="56">
        <f>DATE($A$1,$D$2,11)</f>
        <v>45546</v>
      </c>
      <c r="O5" s="11">
        <f>DATE($A$1,$D$2,12)</f>
        <v>45547</v>
      </c>
      <c r="P5" s="11">
        <f>DATE($A$1,$D$2,13)</f>
        <v>45548</v>
      </c>
      <c r="Q5" s="11">
        <f>DATE($A$1,$D$2,14)</f>
        <v>45549</v>
      </c>
      <c r="R5" s="11">
        <f>DATE($A$1,$D$2,15)</f>
        <v>45550</v>
      </c>
      <c r="S5" s="11">
        <f>DATE($A$1,$D$2,16)</f>
        <v>45551</v>
      </c>
      <c r="T5" s="11">
        <f>DATE($A$1,$D$2,17)</f>
        <v>45552</v>
      </c>
      <c r="U5" s="11">
        <f>DATE($A$1,$D$2,18)</f>
        <v>45553</v>
      </c>
      <c r="V5" s="11">
        <f>DATE($A$1,$D$2,19)</f>
        <v>45554</v>
      </c>
      <c r="W5" s="11">
        <f>DATE($A$1,$D$2,20)</f>
        <v>45555</v>
      </c>
      <c r="X5" s="11">
        <f>DATE($A$1,$D$2,21)</f>
        <v>45556</v>
      </c>
      <c r="Y5" s="87">
        <f>DATE($A$1,$D$2,22)</f>
        <v>45557</v>
      </c>
      <c r="Z5" s="87">
        <f>DATE($A$1,$D$2,23)</f>
        <v>45558</v>
      </c>
      <c r="AA5" s="87">
        <f>DATE($A$1,$D$2,24)</f>
        <v>45559</v>
      </c>
      <c r="AB5" s="87">
        <f>DATE($A$1,$D$2,25)</f>
        <v>45560</v>
      </c>
      <c r="AC5" s="87">
        <f>DATE($A$1,$D$2,26)</f>
        <v>45561</v>
      </c>
      <c r="AD5" s="87">
        <f>DATE($A$1,$D$2,27)</f>
        <v>45562</v>
      </c>
      <c r="AE5" s="87">
        <f>DATE($A$1,$D$2,28)</f>
        <v>45563</v>
      </c>
      <c r="AF5" s="88">
        <f>DATE($A$1,$D$2,29)</f>
        <v>45564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45536</v>
      </c>
      <c r="E6" s="13">
        <f t="shared" si="0"/>
        <v>45537</v>
      </c>
      <c r="F6" s="116">
        <f t="shared" si="0"/>
        <v>45538</v>
      </c>
      <c r="G6" s="116">
        <f t="shared" si="0"/>
        <v>45539</v>
      </c>
      <c r="H6" s="116">
        <f t="shared" si="0"/>
        <v>45540</v>
      </c>
      <c r="I6" s="13">
        <f t="shared" si="0"/>
        <v>45541</v>
      </c>
      <c r="J6" s="13">
        <f t="shared" si="0"/>
        <v>45542</v>
      </c>
      <c r="K6" s="13">
        <f t="shared" si="0"/>
        <v>45543</v>
      </c>
      <c r="L6" s="13">
        <f t="shared" si="0"/>
        <v>45544</v>
      </c>
      <c r="M6" s="13">
        <f t="shared" si="0"/>
        <v>45545</v>
      </c>
      <c r="N6" s="13">
        <f t="shared" si="0"/>
        <v>45546</v>
      </c>
      <c r="O6" s="13">
        <f t="shared" si="0"/>
        <v>45547</v>
      </c>
      <c r="P6" s="13">
        <f t="shared" si="0"/>
        <v>45548</v>
      </c>
      <c r="Q6" s="13">
        <f t="shared" si="0"/>
        <v>45549</v>
      </c>
      <c r="R6" s="13">
        <f t="shared" si="0"/>
        <v>45550</v>
      </c>
      <c r="S6" s="145">
        <f t="shared" si="0"/>
        <v>45551</v>
      </c>
      <c r="T6" s="13">
        <f t="shared" si="0"/>
        <v>45552</v>
      </c>
      <c r="U6" s="13">
        <f t="shared" si="0"/>
        <v>45553</v>
      </c>
      <c r="V6" s="13">
        <f t="shared" si="0"/>
        <v>45554</v>
      </c>
      <c r="W6" s="13">
        <f t="shared" si="0"/>
        <v>45555</v>
      </c>
      <c r="X6" s="13">
        <f t="shared" si="0"/>
        <v>45556</v>
      </c>
      <c r="Y6" s="13">
        <f t="shared" si="0"/>
        <v>45557</v>
      </c>
      <c r="Z6" s="145">
        <f t="shared" si="0"/>
        <v>45558</v>
      </c>
      <c r="AA6" s="13">
        <f t="shared" si="0"/>
        <v>45559</v>
      </c>
      <c r="AB6" s="13">
        <f t="shared" si="0"/>
        <v>45560</v>
      </c>
      <c r="AC6" s="13">
        <f t="shared" si="0"/>
        <v>45561</v>
      </c>
      <c r="AD6" s="13">
        <f t="shared" si="0"/>
        <v>45562</v>
      </c>
      <c r="AE6" s="13">
        <f t="shared" si="0"/>
        <v>45563</v>
      </c>
      <c r="AF6" s="13">
        <f t="shared" si="0"/>
        <v>45564</v>
      </c>
      <c r="AG6" s="13">
        <v>30</v>
      </c>
      <c r="AH6" s="13"/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061" t="str">
        <f t="shared" ref="D7:AE7" si="1">IF(D6="","",CHOOSE(WEEKDAY(D6,1),"日","月","火","水","木","金","土"))</f>
        <v>日</v>
      </c>
      <c r="E7" s="16" t="str">
        <f t="shared" si="1"/>
        <v>月</v>
      </c>
      <c r="F7" s="1064" t="str">
        <f>IF(F6="","",CHOOSE(WEEKDAY(F6,1),"日","月","火","水","木","金","土"))</f>
        <v>火</v>
      </c>
      <c r="G7" s="1063" t="str">
        <f t="shared" si="1"/>
        <v>水</v>
      </c>
      <c r="H7" s="1063" t="str">
        <f t="shared" si="1"/>
        <v>木</v>
      </c>
      <c r="I7" s="1063" t="str">
        <f t="shared" si="1"/>
        <v>金</v>
      </c>
      <c r="J7" s="1063" t="str">
        <f t="shared" si="1"/>
        <v>土</v>
      </c>
      <c r="K7" s="1061" t="str">
        <f t="shared" si="1"/>
        <v>日</v>
      </c>
      <c r="L7" s="58" t="str">
        <f t="shared" si="1"/>
        <v>月</v>
      </c>
      <c r="M7" s="16" t="str">
        <f t="shared" si="1"/>
        <v>火</v>
      </c>
      <c r="N7" s="1063" t="str">
        <f t="shared" si="1"/>
        <v>水</v>
      </c>
      <c r="O7" s="1063" t="str">
        <f t="shared" si="1"/>
        <v>木</v>
      </c>
      <c r="P7" s="16" t="str">
        <f t="shared" si="1"/>
        <v>金</v>
      </c>
      <c r="Q7" s="1064" t="str">
        <f t="shared" si="1"/>
        <v>土</v>
      </c>
      <c r="R7" s="1061" t="str">
        <f t="shared" si="1"/>
        <v>日</v>
      </c>
      <c r="S7" s="1183" t="str">
        <f t="shared" si="1"/>
        <v>月</v>
      </c>
      <c r="T7" s="58" t="str">
        <f t="shared" si="1"/>
        <v>火</v>
      </c>
      <c r="U7" s="1063" t="str">
        <f t="shared" si="1"/>
        <v>水</v>
      </c>
      <c r="V7" s="1063" t="str">
        <f t="shared" si="1"/>
        <v>木</v>
      </c>
      <c r="W7" s="16" t="str">
        <f t="shared" si="1"/>
        <v>金</v>
      </c>
      <c r="X7" s="1063" t="str">
        <f t="shared" si="1"/>
        <v>土</v>
      </c>
      <c r="Y7" s="1061" t="str">
        <f t="shared" si="1"/>
        <v>日</v>
      </c>
      <c r="Z7" s="1067" t="str">
        <f t="shared" si="1"/>
        <v>月</v>
      </c>
      <c r="AA7" s="16" t="str">
        <f t="shared" si="1"/>
        <v>火</v>
      </c>
      <c r="AB7" s="1063" t="str">
        <f t="shared" si="1"/>
        <v>水</v>
      </c>
      <c r="AC7" s="1063" t="str">
        <f t="shared" si="1"/>
        <v>木</v>
      </c>
      <c r="AD7" s="16" t="str">
        <f t="shared" si="1"/>
        <v>金</v>
      </c>
      <c r="AE7" s="1063" t="str">
        <f t="shared" si="1"/>
        <v>土</v>
      </c>
      <c r="AF7" s="1061" t="s">
        <v>246</v>
      </c>
      <c r="AG7" s="1114" t="s">
        <v>270</v>
      </c>
      <c r="AH7" s="1114"/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52" t="s">
        <v>21</v>
      </c>
      <c r="E8" s="119"/>
      <c r="F8" s="120"/>
      <c r="G8" s="121"/>
      <c r="H8" s="42"/>
      <c r="I8" s="42"/>
      <c r="J8" s="42" t="s">
        <v>28</v>
      </c>
      <c r="K8" s="125" t="s">
        <v>34</v>
      </c>
      <c r="L8" s="125"/>
      <c r="M8" s="121"/>
      <c r="N8" s="42"/>
      <c r="O8" s="42"/>
      <c r="P8" s="119"/>
      <c r="Q8" s="154"/>
      <c r="R8" s="136" t="s">
        <v>24</v>
      </c>
      <c r="S8" s="1184" t="s">
        <v>34</v>
      </c>
      <c r="T8" s="120" t="s">
        <v>21</v>
      </c>
      <c r="U8" s="121"/>
      <c r="V8" s="42"/>
      <c r="W8" s="42"/>
      <c r="X8" s="42"/>
      <c r="Y8" s="42" t="s">
        <v>28</v>
      </c>
      <c r="Z8" s="148" t="s">
        <v>34</v>
      </c>
      <c r="AA8" s="1153" t="s">
        <v>21</v>
      </c>
      <c r="AB8" s="42"/>
      <c r="AC8" s="42"/>
      <c r="AD8" s="42"/>
      <c r="AE8" s="42" t="s">
        <v>60</v>
      </c>
      <c r="AF8" s="42"/>
      <c r="AG8" s="42"/>
      <c r="AH8" s="42"/>
      <c r="AI8" s="99">
        <f>SUM(AO8)</f>
        <v>3</v>
      </c>
      <c r="AJ8" s="100">
        <f>COUNTIF(D8:AH8,"有")</f>
        <v>0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0</v>
      </c>
      <c r="AO8" s="55">
        <f t="shared" ref="AO8:AO9" si="3">COUNTIF(D8:AH8,"ヤ")</f>
        <v>3</v>
      </c>
      <c r="AP8" s="55">
        <f t="shared" ref="AP8:AP9" si="4">COUNTIF(D8:AH8,"2－")</f>
        <v>1</v>
      </c>
      <c r="AQ8" s="55">
        <f t="shared" ref="AQ8:AQ9" si="5">COUNTIF(D8:AH8,"3－")</f>
        <v>2</v>
      </c>
      <c r="AR8">
        <f t="shared" ref="AR8:AR9" si="6">COUNTIF(E8:AI8,"有")</f>
        <v>0</v>
      </c>
      <c r="AS8" s="55">
        <f t="shared" ref="AS8:AS9" si="7">COUNTIF(D8:AL8,"2早")</f>
        <v>0</v>
      </c>
      <c r="AT8" s="55">
        <f t="shared" ref="AT8:AT9" si="8">COUNTIF(B8:AL8,"2オ")</f>
        <v>0</v>
      </c>
      <c r="AU8" s="55">
        <f t="shared" ref="AU8:AU9" si="9">COUNTIF(D8:AM8,"3早")</f>
        <v>0</v>
      </c>
      <c r="AV8" s="55">
        <f t="shared" ref="AV8:AV9" si="10">COUNTIF(D8:AN8,"3オ")</f>
        <v>0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42"/>
      <c r="E9" s="42"/>
      <c r="F9" s="42"/>
      <c r="G9" s="42"/>
      <c r="H9" s="42"/>
      <c r="I9" s="42"/>
      <c r="J9" s="42"/>
      <c r="K9" s="42"/>
      <c r="L9" s="1153" t="s">
        <v>21</v>
      </c>
      <c r="M9" s="42"/>
      <c r="N9" s="1153" t="s">
        <v>21</v>
      </c>
      <c r="O9" s="42"/>
      <c r="P9" s="42"/>
      <c r="Q9" s="122"/>
      <c r="R9" s="122"/>
      <c r="S9" s="215"/>
      <c r="T9" s="42"/>
      <c r="U9" s="42"/>
      <c r="V9" s="42"/>
      <c r="W9" s="42"/>
      <c r="X9" s="42"/>
      <c r="Y9" s="42"/>
      <c r="Z9" s="148"/>
      <c r="AA9" s="42"/>
      <c r="AB9" s="42"/>
      <c r="AC9" s="42"/>
      <c r="AD9" s="42"/>
      <c r="AE9" s="42"/>
      <c r="AF9" s="1153" t="s">
        <v>21</v>
      </c>
      <c r="AG9" s="42"/>
      <c r="AH9" s="42"/>
      <c r="AI9" s="99">
        <f>SUM(AO9)</f>
        <v>3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0</v>
      </c>
      <c r="AO9" s="55">
        <f t="shared" si="3"/>
        <v>3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0</v>
      </c>
      <c r="AT9" s="55">
        <f t="shared" si="8"/>
        <v>0</v>
      </c>
      <c r="AU9" s="55">
        <f t="shared" si="9"/>
        <v>0</v>
      </c>
      <c r="AV9" s="55">
        <f t="shared" si="10"/>
        <v>0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42"/>
      <c r="E10" s="42"/>
      <c r="F10" s="42"/>
      <c r="G10" s="42"/>
      <c r="H10" s="42"/>
      <c r="I10" s="42"/>
      <c r="J10" s="42"/>
      <c r="K10" s="42" t="s">
        <v>24</v>
      </c>
      <c r="L10" s="42" t="s">
        <v>34</v>
      </c>
      <c r="M10" s="42"/>
      <c r="N10" s="42"/>
      <c r="O10" s="42"/>
      <c r="P10" s="42"/>
      <c r="Q10" s="42"/>
      <c r="R10" s="42"/>
      <c r="S10" s="148"/>
      <c r="T10" s="42"/>
      <c r="U10" s="42"/>
      <c r="V10" s="42"/>
      <c r="W10" s="42"/>
      <c r="X10" s="42"/>
      <c r="Y10" s="42"/>
      <c r="Z10" s="148"/>
      <c r="AA10" s="42"/>
      <c r="AB10" s="42"/>
      <c r="AC10" s="42"/>
      <c r="AD10" s="42"/>
      <c r="AE10" s="42"/>
      <c r="AF10" s="42" t="s">
        <v>24</v>
      </c>
      <c r="AG10" s="42" t="s">
        <v>34</v>
      </c>
      <c r="AH10" s="42"/>
      <c r="AI10" s="99">
        <f>SUM(AO10)</f>
        <v>0</v>
      </c>
      <c r="AJ10" s="100">
        <f>COUNTIF(D10:AH10,"有")</f>
        <v>0</v>
      </c>
      <c r="AK10" s="101">
        <f>SUM(AP10:AQ10)</f>
        <v>2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2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197"/>
      <c r="P11" s="42"/>
      <c r="Q11" s="122"/>
      <c r="R11" s="122"/>
      <c r="S11" s="215"/>
      <c r="T11" s="42"/>
      <c r="U11" s="42"/>
      <c r="V11" s="42"/>
      <c r="W11" s="42"/>
      <c r="X11" s="42"/>
      <c r="Y11" s="42"/>
      <c r="Z11" s="148"/>
      <c r="AA11" s="42"/>
      <c r="AB11" s="42"/>
      <c r="AC11" s="42"/>
      <c r="AD11" s="42"/>
      <c r="AE11" s="42"/>
      <c r="AF11" s="42"/>
      <c r="AG11" s="42"/>
      <c r="AH11" s="42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148"/>
      <c r="T12" s="42"/>
      <c r="U12" s="42"/>
      <c r="V12" s="42"/>
      <c r="W12" s="42"/>
      <c r="X12" s="42"/>
      <c r="Y12" s="42"/>
      <c r="Z12" s="148"/>
      <c r="AA12" s="42"/>
      <c r="AB12" s="42"/>
      <c r="AC12" s="42"/>
      <c r="AD12" s="42"/>
      <c r="AE12" s="42"/>
      <c r="AF12" s="42"/>
      <c r="AG12" s="42"/>
      <c r="AH12" s="42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53" t="s">
        <v>34</v>
      </c>
      <c r="E13" s="1153" t="s">
        <v>21</v>
      </c>
      <c r="F13" s="42" t="s">
        <v>24</v>
      </c>
      <c r="G13" s="42" t="s">
        <v>34</v>
      </c>
      <c r="H13" s="42" t="s">
        <v>21</v>
      </c>
      <c r="I13" s="42" t="s">
        <v>21</v>
      </c>
      <c r="J13" s="42" t="s">
        <v>40</v>
      </c>
      <c r="K13" s="42" t="s">
        <v>24</v>
      </c>
      <c r="L13" s="42" t="s">
        <v>34</v>
      </c>
      <c r="M13" s="42" t="s">
        <v>21</v>
      </c>
      <c r="N13" s="42" t="s">
        <v>40</v>
      </c>
      <c r="O13" s="42" t="s">
        <v>24</v>
      </c>
      <c r="P13" s="42" t="s">
        <v>34</v>
      </c>
      <c r="Q13" s="1153" t="s">
        <v>21</v>
      </c>
      <c r="R13" s="42" t="s">
        <v>36</v>
      </c>
      <c r="S13" s="148" t="s">
        <v>40</v>
      </c>
      <c r="T13" s="42" t="s">
        <v>24</v>
      </c>
      <c r="U13" s="42" t="s">
        <v>34</v>
      </c>
      <c r="V13" s="42" t="s">
        <v>21</v>
      </c>
      <c r="W13" s="42" t="s">
        <v>21</v>
      </c>
      <c r="X13" s="1153" t="s">
        <v>21</v>
      </c>
      <c r="Y13" s="42" t="s">
        <v>36</v>
      </c>
      <c r="Z13" s="148" t="s">
        <v>36</v>
      </c>
      <c r="AA13" s="1153" t="s">
        <v>21</v>
      </c>
      <c r="AB13" s="42" t="s">
        <v>40</v>
      </c>
      <c r="AC13" s="42" t="s">
        <v>24</v>
      </c>
      <c r="AD13" s="42" t="s">
        <v>34</v>
      </c>
      <c r="AE13" s="1153" t="s">
        <v>35</v>
      </c>
      <c r="AF13" s="1153" t="s">
        <v>35</v>
      </c>
      <c r="AG13" s="42" t="s">
        <v>24</v>
      </c>
      <c r="AH13" s="42"/>
      <c r="AI13" s="99">
        <f>SUM(AO13)</f>
        <v>9</v>
      </c>
      <c r="AJ13" s="100">
        <f t="shared" ref="AJ13:AJ22" si="12">COUNTIF(D13:AH13,"有")</f>
        <v>2</v>
      </c>
      <c r="AK13" s="101">
        <f t="shared" ref="AK13:AK22" si="13">SUM(AP13:AQ13)</f>
        <v>6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6</v>
      </c>
      <c r="AQ13" s="55">
        <f t="shared" ref="AQ13:AQ22" si="17">COUNTIF(D13:AH13,"3－")</f>
        <v>0</v>
      </c>
      <c r="AR13">
        <f t="shared" ref="AR13:AR22" si="18">COUNTIF(E13:AI13,"有")</f>
        <v>2</v>
      </c>
      <c r="AS13" s="55">
        <f>COUNTIF(H13:AL13,"2早")</f>
        <v>4</v>
      </c>
      <c r="AT13" s="55">
        <f t="shared" ref="AT13:AT22" si="19">COUNTIF(B13:AL13,"2オ")</f>
        <v>0</v>
      </c>
      <c r="AU13" s="55">
        <f t="shared" ref="AU13:AU22" si="20">COUNTIF(D13:AM13,"3早")</f>
        <v>0</v>
      </c>
      <c r="AV13" s="55">
        <f t="shared" ref="AV13:AV22" si="21">COUNTIF(D13:AN13,"3オ")</f>
        <v>3</v>
      </c>
      <c r="AW13" s="55">
        <f t="shared" ref="AW13:AW22" si="22">COUNTIF(F13:AP13,"10:00")</f>
        <v>0</v>
      </c>
    </row>
    <row r="14" spans="1:49" s="1174" customFormat="1" ht="16" customHeight="1">
      <c r="A14" s="1161" t="s">
        <v>46</v>
      </c>
      <c r="B14" s="1162" t="s">
        <v>32</v>
      </c>
      <c r="C14" s="1163" t="s">
        <v>49</v>
      </c>
      <c r="D14" s="1167" t="s">
        <v>28</v>
      </c>
      <c r="E14" s="1167" t="s">
        <v>34</v>
      </c>
      <c r="F14" s="1164" t="s">
        <v>21</v>
      </c>
      <c r="G14" s="1167" t="s">
        <v>28</v>
      </c>
      <c r="H14" s="1167" t="s">
        <v>34</v>
      </c>
      <c r="I14" s="1167" t="s">
        <v>21</v>
      </c>
      <c r="J14" s="1167"/>
      <c r="K14" s="1167"/>
      <c r="L14" s="1167"/>
      <c r="M14" s="1167" t="s">
        <v>41</v>
      </c>
      <c r="N14" s="1167" t="s">
        <v>28</v>
      </c>
      <c r="O14" s="1167" t="s">
        <v>34</v>
      </c>
      <c r="P14" s="1164" t="s">
        <v>21</v>
      </c>
      <c r="Q14" s="1167"/>
      <c r="R14" s="1167" t="s">
        <v>41</v>
      </c>
      <c r="S14" s="148" t="s">
        <v>28</v>
      </c>
      <c r="T14" s="1167" t="s">
        <v>34</v>
      </c>
      <c r="U14" s="1167" t="s">
        <v>21</v>
      </c>
      <c r="V14" s="1167" t="s">
        <v>41</v>
      </c>
      <c r="W14" s="1167" t="s">
        <v>28</v>
      </c>
      <c r="X14" s="1167" t="s">
        <v>34</v>
      </c>
      <c r="Y14" s="1167" t="s">
        <v>21</v>
      </c>
      <c r="Z14" s="148" t="s">
        <v>21</v>
      </c>
      <c r="AA14" s="1167" t="s">
        <v>41</v>
      </c>
      <c r="AB14" s="1167" t="s">
        <v>28</v>
      </c>
      <c r="AC14" s="1167" t="s">
        <v>34</v>
      </c>
      <c r="AD14" s="1167" t="s">
        <v>21</v>
      </c>
      <c r="AE14" s="1164" t="s">
        <v>21</v>
      </c>
      <c r="AF14" s="1167" t="s">
        <v>28</v>
      </c>
      <c r="AG14" s="1167" t="s">
        <v>34</v>
      </c>
      <c r="AH14" s="1167"/>
      <c r="AI14" s="1168">
        <f t="shared" ref="AI14:AI22" si="23">SUM(AO14)</f>
        <v>8</v>
      </c>
      <c r="AJ14" s="1169">
        <f t="shared" si="12"/>
        <v>0</v>
      </c>
      <c r="AK14" s="1170">
        <f t="shared" si="13"/>
        <v>7</v>
      </c>
      <c r="AL14" s="1171" t="s">
        <v>48</v>
      </c>
      <c r="AM14" s="1172"/>
      <c r="AN14" s="1173">
        <f t="shared" si="14"/>
        <v>0</v>
      </c>
      <c r="AO14" s="1173">
        <f t="shared" si="15"/>
        <v>8</v>
      </c>
      <c r="AP14" s="1173">
        <f t="shared" si="16"/>
        <v>0</v>
      </c>
      <c r="AQ14" s="1173">
        <f t="shared" si="17"/>
        <v>7</v>
      </c>
      <c r="AR14" s="1174">
        <f t="shared" si="18"/>
        <v>0</v>
      </c>
      <c r="AS14" s="1173">
        <f t="shared" ref="AS14:AS22" si="24">COUNTIF(D14:AL14,"2早")</f>
        <v>0</v>
      </c>
      <c r="AT14" s="1173">
        <f t="shared" si="19"/>
        <v>0</v>
      </c>
      <c r="AU14" s="1173">
        <f t="shared" si="20"/>
        <v>4</v>
      </c>
      <c r="AV14" s="1173">
        <f t="shared" si="21"/>
        <v>0</v>
      </c>
      <c r="AW14" s="1173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1115" t="s">
        <v>21</v>
      </c>
      <c r="E15" s="42"/>
      <c r="F15" s="1115" t="s">
        <v>28</v>
      </c>
      <c r="G15" s="42" t="s">
        <v>34</v>
      </c>
      <c r="H15" s="42" t="s">
        <v>21</v>
      </c>
      <c r="I15" s="1153" t="s">
        <v>41</v>
      </c>
      <c r="J15" s="42"/>
      <c r="K15" s="1193"/>
      <c r="L15" s="1137" t="s">
        <v>28</v>
      </c>
      <c r="M15" s="42" t="s">
        <v>34</v>
      </c>
      <c r="N15" s="42"/>
      <c r="O15" s="42"/>
      <c r="P15" s="42"/>
      <c r="Q15" s="42"/>
      <c r="R15" s="42"/>
      <c r="S15" s="148"/>
      <c r="T15" s="42"/>
      <c r="U15" s="42"/>
      <c r="V15" s="42"/>
      <c r="W15" s="42"/>
      <c r="X15" s="42"/>
      <c r="Y15" s="42"/>
      <c r="Z15" s="148"/>
      <c r="AA15" s="42"/>
      <c r="AB15" s="42"/>
      <c r="AC15" s="42"/>
      <c r="AD15" s="42"/>
      <c r="AE15" s="42"/>
      <c r="AF15" s="1192"/>
      <c r="AG15" s="42"/>
      <c r="AH15" s="42"/>
      <c r="AI15" s="99">
        <f t="shared" si="23"/>
        <v>2</v>
      </c>
      <c r="AJ15" s="100">
        <f t="shared" si="12"/>
        <v>0</v>
      </c>
      <c r="AK15" s="101">
        <f t="shared" si="13"/>
        <v>2</v>
      </c>
      <c r="AL15" s="104" t="s">
        <v>48</v>
      </c>
      <c r="AM15" s="103"/>
      <c r="AN15" s="55">
        <f t="shared" si="14"/>
        <v>0</v>
      </c>
      <c r="AO15" s="55">
        <f t="shared" si="15"/>
        <v>2</v>
      </c>
      <c r="AP15" s="55">
        <f t="shared" si="16"/>
        <v>0</v>
      </c>
      <c r="AQ15" s="55">
        <f t="shared" si="17"/>
        <v>2</v>
      </c>
      <c r="AR15">
        <f t="shared" si="18"/>
        <v>0</v>
      </c>
      <c r="AS15" s="55">
        <f t="shared" si="24"/>
        <v>0</v>
      </c>
      <c r="AT15" s="55">
        <f t="shared" si="19"/>
        <v>0</v>
      </c>
      <c r="AU15" s="55">
        <f t="shared" si="20"/>
        <v>1</v>
      </c>
      <c r="AV15" s="55">
        <f t="shared" si="21"/>
        <v>0</v>
      </c>
      <c r="AW15" s="55">
        <f t="shared" si="22"/>
        <v>0</v>
      </c>
    </row>
    <row r="16" spans="1:49" s="1174" customFormat="1" ht="16" customHeight="1">
      <c r="A16" s="1175" t="s">
        <v>46</v>
      </c>
      <c r="B16" s="1176" t="s">
        <v>32</v>
      </c>
      <c r="C16" s="1163" t="s">
        <v>52</v>
      </c>
      <c r="D16" s="1167" t="s">
        <v>41</v>
      </c>
      <c r="E16" s="1167"/>
      <c r="F16" s="1167" t="s">
        <v>40</v>
      </c>
      <c r="G16" s="1167" t="s">
        <v>24</v>
      </c>
      <c r="H16" s="1167" t="s">
        <v>34</v>
      </c>
      <c r="I16" s="1167" t="s">
        <v>21</v>
      </c>
      <c r="J16" s="1164" t="s">
        <v>41</v>
      </c>
      <c r="K16" s="1167"/>
      <c r="L16" s="1167"/>
      <c r="M16" s="1167"/>
      <c r="N16" s="1167"/>
      <c r="O16" s="1167"/>
      <c r="P16" s="1167"/>
      <c r="Q16" s="1164" t="s">
        <v>41</v>
      </c>
      <c r="R16" s="1167" t="s">
        <v>28</v>
      </c>
      <c r="S16" s="148" t="s">
        <v>34</v>
      </c>
      <c r="T16" s="1164" t="s">
        <v>21</v>
      </c>
      <c r="U16" s="1167"/>
      <c r="V16" s="1167"/>
      <c r="W16" s="1167"/>
      <c r="X16" s="1164" t="s">
        <v>41</v>
      </c>
      <c r="Y16" s="1167" t="s">
        <v>40</v>
      </c>
      <c r="Z16" s="1191" t="s">
        <v>24</v>
      </c>
      <c r="AA16" s="1167" t="s">
        <v>34</v>
      </c>
      <c r="AB16" s="1167" t="s">
        <v>21</v>
      </c>
      <c r="AC16" s="1167" t="s">
        <v>41</v>
      </c>
      <c r="AD16" s="1167" t="s">
        <v>28</v>
      </c>
      <c r="AE16" s="1164" t="s">
        <v>34</v>
      </c>
      <c r="AF16" s="1164" t="s">
        <v>21</v>
      </c>
      <c r="AG16" s="1164" t="s">
        <v>21</v>
      </c>
      <c r="AH16" s="1167"/>
      <c r="AI16" s="1168">
        <f t="shared" si="23"/>
        <v>5</v>
      </c>
      <c r="AJ16" s="1169">
        <f t="shared" si="12"/>
        <v>0</v>
      </c>
      <c r="AK16" s="1170">
        <f t="shared" si="13"/>
        <v>4</v>
      </c>
      <c r="AL16" s="1171" t="s">
        <v>51</v>
      </c>
      <c r="AM16" s="1172"/>
      <c r="AN16" s="1173">
        <f t="shared" si="14"/>
        <v>0</v>
      </c>
      <c r="AO16" s="1173">
        <f t="shared" si="15"/>
        <v>5</v>
      </c>
      <c r="AP16" s="1173">
        <f t="shared" si="16"/>
        <v>2</v>
      </c>
      <c r="AQ16" s="1173">
        <f t="shared" si="17"/>
        <v>2</v>
      </c>
      <c r="AR16" s="1174">
        <f t="shared" si="18"/>
        <v>0</v>
      </c>
      <c r="AS16" s="1173">
        <f t="shared" si="24"/>
        <v>2</v>
      </c>
      <c r="AT16" s="1173">
        <f t="shared" si="19"/>
        <v>0</v>
      </c>
      <c r="AU16" s="1173">
        <f t="shared" si="20"/>
        <v>5</v>
      </c>
      <c r="AV16" s="1173">
        <f t="shared" si="21"/>
        <v>0</v>
      </c>
      <c r="AW16" s="1173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42" t="s">
        <v>36</v>
      </c>
      <c r="E17" s="42" t="s">
        <v>41</v>
      </c>
      <c r="F17" s="42" t="s">
        <v>28</v>
      </c>
      <c r="G17" s="42" t="s">
        <v>34</v>
      </c>
      <c r="H17" s="42" t="s">
        <v>21</v>
      </c>
      <c r="I17" s="42" t="s">
        <v>28</v>
      </c>
      <c r="J17" s="42" t="s">
        <v>34</v>
      </c>
      <c r="K17" s="1153" t="s">
        <v>21</v>
      </c>
      <c r="L17" s="42" t="s">
        <v>41</v>
      </c>
      <c r="M17" s="42" t="s">
        <v>28</v>
      </c>
      <c r="N17" s="42" t="s">
        <v>34</v>
      </c>
      <c r="O17" s="42" t="s">
        <v>21</v>
      </c>
      <c r="P17" s="42" t="s">
        <v>41</v>
      </c>
      <c r="Q17" s="42" t="s">
        <v>28</v>
      </c>
      <c r="R17" s="42" t="s">
        <v>34</v>
      </c>
      <c r="S17" s="1190" t="s">
        <v>21</v>
      </c>
      <c r="T17" s="42" t="s">
        <v>40</v>
      </c>
      <c r="U17" s="42" t="s">
        <v>24</v>
      </c>
      <c r="V17" s="42" t="s">
        <v>34</v>
      </c>
      <c r="W17" s="42" t="s">
        <v>21</v>
      </c>
      <c r="X17" s="42" t="s">
        <v>28</v>
      </c>
      <c r="Y17" s="42" t="s">
        <v>34</v>
      </c>
      <c r="Z17" s="1190" t="s">
        <v>21</v>
      </c>
      <c r="AA17" s="42" t="s">
        <v>24</v>
      </c>
      <c r="AB17" s="42" t="s">
        <v>34</v>
      </c>
      <c r="AC17" s="42" t="s">
        <v>21</v>
      </c>
      <c r="AD17" s="42"/>
      <c r="AE17" s="42"/>
      <c r="AF17" s="42" t="s">
        <v>41</v>
      </c>
      <c r="AG17" s="42" t="s">
        <v>28</v>
      </c>
      <c r="AH17" s="42"/>
      <c r="AI17" s="99">
        <f t="shared" si="23"/>
        <v>7</v>
      </c>
      <c r="AJ17" s="100">
        <f t="shared" si="12"/>
        <v>0</v>
      </c>
      <c r="AK17" s="101">
        <f t="shared" si="13"/>
        <v>8</v>
      </c>
      <c r="AL17" s="104" t="s">
        <v>51</v>
      </c>
      <c r="AM17" s="103"/>
      <c r="AN17" s="55">
        <f t="shared" si="14"/>
        <v>0</v>
      </c>
      <c r="AO17" s="55">
        <f t="shared" si="15"/>
        <v>7</v>
      </c>
      <c r="AP17" s="55">
        <f t="shared" si="16"/>
        <v>2</v>
      </c>
      <c r="AQ17" s="55">
        <f t="shared" si="17"/>
        <v>6</v>
      </c>
      <c r="AR17">
        <f t="shared" si="18"/>
        <v>0</v>
      </c>
      <c r="AS17" s="55">
        <f t="shared" si="24"/>
        <v>1</v>
      </c>
      <c r="AT17" s="55">
        <f t="shared" si="19"/>
        <v>0</v>
      </c>
      <c r="AU17" s="55">
        <f t="shared" si="20"/>
        <v>4</v>
      </c>
      <c r="AV17" s="55">
        <f t="shared" si="21"/>
        <v>1</v>
      </c>
      <c r="AW17" s="55">
        <f t="shared" si="22"/>
        <v>0</v>
      </c>
    </row>
    <row r="18" spans="1:49" s="1174" customFormat="1" ht="16" customHeight="1">
      <c r="A18" s="1161" t="s">
        <v>46</v>
      </c>
      <c r="B18" s="1176" t="s">
        <v>32</v>
      </c>
      <c r="C18" s="1163" t="s">
        <v>54</v>
      </c>
      <c r="D18" s="1164" t="s">
        <v>21</v>
      </c>
      <c r="E18" s="1167" t="s">
        <v>28</v>
      </c>
      <c r="F18" s="1167" t="s">
        <v>34</v>
      </c>
      <c r="G18" s="1164" t="s">
        <v>21</v>
      </c>
      <c r="H18" s="1167"/>
      <c r="I18" s="1167"/>
      <c r="J18" s="1167" t="s">
        <v>24</v>
      </c>
      <c r="K18" s="1167" t="s">
        <v>34</v>
      </c>
      <c r="L18" s="1167" t="s">
        <v>21</v>
      </c>
      <c r="M18" s="1167"/>
      <c r="N18" s="1164" t="s">
        <v>21</v>
      </c>
      <c r="O18" s="1167" t="s">
        <v>28</v>
      </c>
      <c r="P18" s="1167" t="s">
        <v>34</v>
      </c>
      <c r="Q18" s="1167" t="s">
        <v>21</v>
      </c>
      <c r="R18" s="1167" t="s">
        <v>40</v>
      </c>
      <c r="S18" s="148" t="s">
        <v>24</v>
      </c>
      <c r="T18" s="1167" t="s">
        <v>34</v>
      </c>
      <c r="U18" s="1167" t="s">
        <v>21</v>
      </c>
      <c r="V18" s="1167"/>
      <c r="W18" s="1167" t="s">
        <v>40</v>
      </c>
      <c r="X18" s="1167" t="s">
        <v>24</v>
      </c>
      <c r="Y18" s="1167" t="s">
        <v>34</v>
      </c>
      <c r="Z18" s="1190" t="s">
        <v>35</v>
      </c>
      <c r="AA18" s="1167" t="s">
        <v>28</v>
      </c>
      <c r="AB18" s="1167" t="s">
        <v>34</v>
      </c>
      <c r="AC18" s="1164" t="s">
        <v>35</v>
      </c>
      <c r="AD18" s="1167" t="s">
        <v>41</v>
      </c>
      <c r="AE18" s="1167" t="s">
        <v>28</v>
      </c>
      <c r="AF18" s="1167" t="s">
        <v>34</v>
      </c>
      <c r="AG18" s="1167" t="s">
        <v>21</v>
      </c>
      <c r="AH18" s="1167"/>
      <c r="AI18" s="1168">
        <f t="shared" si="23"/>
        <v>7</v>
      </c>
      <c r="AJ18" s="1169">
        <f t="shared" si="12"/>
        <v>2</v>
      </c>
      <c r="AK18" s="1170">
        <f t="shared" si="13"/>
        <v>7</v>
      </c>
      <c r="AL18" s="1171" t="s">
        <v>48</v>
      </c>
      <c r="AM18" s="1172"/>
      <c r="AN18" s="1173">
        <f t="shared" si="14"/>
        <v>0</v>
      </c>
      <c r="AO18" s="1173">
        <f t="shared" si="15"/>
        <v>7</v>
      </c>
      <c r="AP18" s="1173">
        <f t="shared" si="16"/>
        <v>3</v>
      </c>
      <c r="AQ18" s="1173">
        <f t="shared" si="17"/>
        <v>4</v>
      </c>
      <c r="AR18" s="1174">
        <f t="shared" si="18"/>
        <v>2</v>
      </c>
      <c r="AS18" s="1173">
        <f t="shared" si="24"/>
        <v>2</v>
      </c>
      <c r="AT18" s="1173">
        <f t="shared" si="19"/>
        <v>0</v>
      </c>
      <c r="AU18" s="1173">
        <f t="shared" si="20"/>
        <v>1</v>
      </c>
      <c r="AV18" s="1173">
        <f t="shared" si="21"/>
        <v>0</v>
      </c>
      <c r="AW18" s="1173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1153" t="s">
        <v>21</v>
      </c>
      <c r="E19" s="42"/>
      <c r="F19" s="42"/>
      <c r="G19" s="42" t="s">
        <v>40</v>
      </c>
      <c r="H19" s="42" t="s">
        <v>24</v>
      </c>
      <c r="I19" s="42" t="s">
        <v>34</v>
      </c>
      <c r="J19" s="1153" t="s">
        <v>21</v>
      </c>
      <c r="K19" s="1153" t="s">
        <v>21</v>
      </c>
      <c r="L19" s="42" t="s">
        <v>24</v>
      </c>
      <c r="M19" s="42" t="s">
        <v>34</v>
      </c>
      <c r="N19" s="42" t="s">
        <v>21</v>
      </c>
      <c r="O19" s="42" t="s">
        <v>41</v>
      </c>
      <c r="P19" s="42" t="s">
        <v>28</v>
      </c>
      <c r="Q19" s="42" t="s">
        <v>34</v>
      </c>
      <c r="R19" s="1153" t="s">
        <v>21</v>
      </c>
      <c r="S19" s="148"/>
      <c r="T19" s="42"/>
      <c r="U19" s="42" t="s">
        <v>40</v>
      </c>
      <c r="V19" s="42" t="s">
        <v>24</v>
      </c>
      <c r="W19" s="42" t="s">
        <v>34</v>
      </c>
      <c r="X19" s="1153" t="s">
        <v>21</v>
      </c>
      <c r="Y19" s="1153" t="s">
        <v>21</v>
      </c>
      <c r="Z19" s="148" t="s">
        <v>28</v>
      </c>
      <c r="AA19" s="42" t="s">
        <v>34</v>
      </c>
      <c r="AB19" s="42" t="s">
        <v>21</v>
      </c>
      <c r="AC19" s="42" t="s">
        <v>40</v>
      </c>
      <c r="AD19" s="42"/>
      <c r="AE19" s="42" t="s">
        <v>24</v>
      </c>
      <c r="AF19" s="1192" t="s">
        <v>34</v>
      </c>
      <c r="AG19" s="42" t="s">
        <v>21</v>
      </c>
      <c r="AH19" s="42"/>
      <c r="AI19" s="99">
        <f t="shared" si="23"/>
        <v>9</v>
      </c>
      <c r="AJ19" s="100">
        <f t="shared" si="12"/>
        <v>0</v>
      </c>
      <c r="AK19" s="101">
        <f t="shared" si="13"/>
        <v>6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4</v>
      </c>
      <c r="AQ19" s="55">
        <f t="shared" si="17"/>
        <v>2</v>
      </c>
      <c r="AR19">
        <f t="shared" si="18"/>
        <v>0</v>
      </c>
      <c r="AS19" s="55">
        <f t="shared" si="24"/>
        <v>3</v>
      </c>
      <c r="AT19" s="55">
        <f t="shared" si="19"/>
        <v>0</v>
      </c>
      <c r="AU19" s="55">
        <f t="shared" si="20"/>
        <v>1</v>
      </c>
      <c r="AV19" s="55">
        <f t="shared" si="21"/>
        <v>0</v>
      </c>
      <c r="AW19" s="55">
        <f t="shared" si="22"/>
        <v>0</v>
      </c>
    </row>
    <row r="20" spans="1:49" s="1174" customFormat="1" ht="16" customHeight="1">
      <c r="A20" s="1177" t="s">
        <v>46</v>
      </c>
      <c r="B20" s="1178" t="s">
        <v>32</v>
      </c>
      <c r="C20" s="1163" t="s">
        <v>196</v>
      </c>
      <c r="D20" s="1164" t="s">
        <v>34</v>
      </c>
      <c r="E20" s="1164" t="s">
        <v>21</v>
      </c>
      <c r="F20" s="1167"/>
      <c r="G20" s="1167"/>
      <c r="H20" s="1167" t="s">
        <v>40</v>
      </c>
      <c r="I20" s="1167" t="s">
        <v>24</v>
      </c>
      <c r="J20" s="1167" t="s">
        <v>34</v>
      </c>
      <c r="K20" s="1164" t="s">
        <v>21</v>
      </c>
      <c r="L20" s="1167" t="s">
        <v>40</v>
      </c>
      <c r="M20" s="1167" t="s">
        <v>24</v>
      </c>
      <c r="N20" s="1167" t="s">
        <v>34</v>
      </c>
      <c r="O20" s="1167" t="s">
        <v>21</v>
      </c>
      <c r="P20" s="1167" t="s">
        <v>24</v>
      </c>
      <c r="Q20" s="1167" t="s">
        <v>34</v>
      </c>
      <c r="R20" s="1164" t="s">
        <v>21</v>
      </c>
      <c r="S20" s="148" t="s">
        <v>41</v>
      </c>
      <c r="T20" s="1167" t="s">
        <v>28</v>
      </c>
      <c r="U20" s="1167" t="s">
        <v>34</v>
      </c>
      <c r="V20" s="1167" t="s">
        <v>21</v>
      </c>
      <c r="W20" s="1167" t="s">
        <v>24</v>
      </c>
      <c r="X20" s="1167" t="s">
        <v>34</v>
      </c>
      <c r="Y20" s="1167" t="s">
        <v>21</v>
      </c>
      <c r="Z20" s="148"/>
      <c r="AA20" s="1164" t="s">
        <v>21</v>
      </c>
      <c r="AB20" s="1167" t="s">
        <v>41</v>
      </c>
      <c r="AC20" s="1167" t="s">
        <v>28</v>
      </c>
      <c r="AD20" s="1167" t="s">
        <v>34</v>
      </c>
      <c r="AE20" s="1164" t="s">
        <v>21</v>
      </c>
      <c r="AF20" s="1167" t="s">
        <v>24</v>
      </c>
      <c r="AG20" s="1167" t="s">
        <v>34</v>
      </c>
      <c r="AH20" s="1167"/>
      <c r="AI20" s="1168">
        <f t="shared" si="23"/>
        <v>8</v>
      </c>
      <c r="AJ20" s="1169">
        <f t="shared" si="12"/>
        <v>0</v>
      </c>
      <c r="AK20" s="1170">
        <f t="shared" si="13"/>
        <v>7</v>
      </c>
      <c r="AL20" s="1171" t="s">
        <v>48</v>
      </c>
      <c r="AN20" s="1173">
        <f t="shared" si="14"/>
        <v>0</v>
      </c>
      <c r="AO20" s="1173">
        <f t="shared" si="15"/>
        <v>8</v>
      </c>
      <c r="AP20" s="1173">
        <f t="shared" si="16"/>
        <v>5</v>
      </c>
      <c r="AQ20" s="1173">
        <f t="shared" si="17"/>
        <v>2</v>
      </c>
      <c r="AR20" s="1174">
        <f t="shared" si="18"/>
        <v>0</v>
      </c>
      <c r="AS20" s="1173">
        <f t="shared" si="24"/>
        <v>2</v>
      </c>
      <c r="AT20" s="1173">
        <f t="shared" si="19"/>
        <v>0</v>
      </c>
      <c r="AU20" s="1173">
        <f t="shared" si="20"/>
        <v>2</v>
      </c>
      <c r="AV20" s="1173">
        <f t="shared" si="21"/>
        <v>0</v>
      </c>
      <c r="AW20" s="1173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42" t="s">
        <v>40</v>
      </c>
      <c r="E21" s="42" t="s">
        <v>24</v>
      </c>
      <c r="F21" s="42" t="s">
        <v>34</v>
      </c>
      <c r="G21" s="42" t="s">
        <v>21</v>
      </c>
      <c r="H21" s="42" t="s">
        <v>28</v>
      </c>
      <c r="I21" s="42" t="s">
        <v>34</v>
      </c>
      <c r="J21" s="42" t="s">
        <v>21</v>
      </c>
      <c r="K21" s="1193" t="s">
        <v>28</v>
      </c>
      <c r="L21" s="42" t="s">
        <v>34</v>
      </c>
      <c r="M21" s="42" t="s">
        <v>21</v>
      </c>
      <c r="N21" s="42"/>
      <c r="O21" s="42"/>
      <c r="P21" s="42" t="s">
        <v>40</v>
      </c>
      <c r="Q21" s="42" t="s">
        <v>24</v>
      </c>
      <c r="R21" s="42" t="s">
        <v>34</v>
      </c>
      <c r="S21" s="148" t="s">
        <v>21</v>
      </c>
      <c r="T21" s="42" t="s">
        <v>41</v>
      </c>
      <c r="U21" s="42" t="s">
        <v>28</v>
      </c>
      <c r="V21" s="42" t="s">
        <v>34</v>
      </c>
      <c r="W21" s="42" t="s">
        <v>21</v>
      </c>
      <c r="X21" s="42" t="s">
        <v>40</v>
      </c>
      <c r="Y21" s="42" t="s">
        <v>24</v>
      </c>
      <c r="Z21" s="148" t="s">
        <v>34</v>
      </c>
      <c r="AA21" s="1153" t="s">
        <v>21</v>
      </c>
      <c r="AB21" s="1153" t="s">
        <v>21</v>
      </c>
      <c r="AC21" s="42" t="s">
        <v>42</v>
      </c>
      <c r="AD21" s="42" t="s">
        <v>24</v>
      </c>
      <c r="AE21" s="42" t="s">
        <v>34</v>
      </c>
      <c r="AF21" s="42" t="s">
        <v>21</v>
      </c>
      <c r="AG21" s="42"/>
      <c r="AH21" s="42"/>
      <c r="AI21" s="99">
        <f t="shared" si="23"/>
        <v>8</v>
      </c>
      <c r="AJ21" s="100">
        <f t="shared" si="12"/>
        <v>0</v>
      </c>
      <c r="AK21" s="101">
        <f t="shared" si="13"/>
        <v>7</v>
      </c>
      <c r="AL21" s="104" t="s">
        <v>48</v>
      </c>
      <c r="AM21" s="98"/>
      <c r="AN21" s="55">
        <f t="shared" si="14"/>
        <v>0</v>
      </c>
      <c r="AO21" s="55">
        <f t="shared" si="15"/>
        <v>8</v>
      </c>
      <c r="AP21" s="55">
        <f t="shared" si="16"/>
        <v>4</v>
      </c>
      <c r="AQ21" s="55">
        <f t="shared" si="17"/>
        <v>3</v>
      </c>
      <c r="AR21">
        <f t="shared" si="18"/>
        <v>0</v>
      </c>
      <c r="AS21" s="55">
        <f t="shared" si="24"/>
        <v>3</v>
      </c>
      <c r="AT21" s="55">
        <f t="shared" si="19"/>
        <v>1</v>
      </c>
      <c r="AU21" s="55">
        <f t="shared" si="20"/>
        <v>1</v>
      </c>
      <c r="AV21" s="55">
        <f t="shared" si="21"/>
        <v>0</v>
      </c>
      <c r="AW21" s="55">
        <f t="shared" si="22"/>
        <v>0</v>
      </c>
    </row>
    <row r="22" spans="1:49" s="1174" customFormat="1" ht="16" customHeight="1">
      <c r="A22" s="1177" t="s">
        <v>46</v>
      </c>
      <c r="B22" s="1178" t="s">
        <v>32</v>
      </c>
      <c r="C22" s="1163" t="s">
        <v>222</v>
      </c>
      <c r="D22" s="1167" t="s">
        <v>24</v>
      </c>
      <c r="E22" s="1167" t="s">
        <v>34</v>
      </c>
      <c r="F22" s="1167" t="s">
        <v>21</v>
      </c>
      <c r="G22" s="1167"/>
      <c r="H22" s="1167"/>
      <c r="I22" s="1167" t="s">
        <v>41</v>
      </c>
      <c r="J22" s="1167"/>
      <c r="K22" s="1167"/>
      <c r="L22" s="1167"/>
      <c r="M22" s="1167" t="s">
        <v>40</v>
      </c>
      <c r="N22" s="1167" t="s">
        <v>24</v>
      </c>
      <c r="O22" s="1167" t="s">
        <v>34</v>
      </c>
      <c r="P22" s="1167" t="s">
        <v>21</v>
      </c>
      <c r="Q22" s="1167"/>
      <c r="R22" s="1164" t="s">
        <v>35</v>
      </c>
      <c r="S22" s="1190" t="s">
        <v>35</v>
      </c>
      <c r="T22" s="1164" t="s">
        <v>21</v>
      </c>
      <c r="U22" s="1164" t="s">
        <v>21</v>
      </c>
      <c r="V22" s="1167" t="s">
        <v>28</v>
      </c>
      <c r="W22" s="1167" t="s">
        <v>34</v>
      </c>
      <c r="X22" s="1167" t="s">
        <v>21</v>
      </c>
      <c r="Y22" s="1167"/>
      <c r="Z22" s="148"/>
      <c r="AA22" s="1167" t="s">
        <v>42</v>
      </c>
      <c r="AB22" s="1167" t="s">
        <v>24</v>
      </c>
      <c r="AC22" s="1167" t="s">
        <v>34</v>
      </c>
      <c r="AD22" s="1167" t="s">
        <v>21</v>
      </c>
      <c r="AE22" s="1167"/>
      <c r="AF22" s="1167"/>
      <c r="AG22" s="1167"/>
      <c r="AH22" s="1167"/>
      <c r="AI22" s="1168">
        <f t="shared" si="23"/>
        <v>6</v>
      </c>
      <c r="AJ22" s="1169">
        <f t="shared" si="12"/>
        <v>2</v>
      </c>
      <c r="AK22" s="1170">
        <f t="shared" si="13"/>
        <v>4</v>
      </c>
      <c r="AL22" s="1171" t="s">
        <v>223</v>
      </c>
      <c r="AM22" s="1182"/>
      <c r="AN22" s="1173">
        <f t="shared" si="14"/>
        <v>0</v>
      </c>
      <c r="AO22" s="1173">
        <f t="shared" si="15"/>
        <v>6</v>
      </c>
      <c r="AP22" s="1173">
        <f t="shared" si="16"/>
        <v>3</v>
      </c>
      <c r="AQ22" s="1173">
        <f t="shared" si="17"/>
        <v>1</v>
      </c>
      <c r="AR22" s="1174">
        <f t="shared" si="18"/>
        <v>2</v>
      </c>
      <c r="AS22" s="1173">
        <f t="shared" si="24"/>
        <v>1</v>
      </c>
      <c r="AT22" s="1173">
        <f t="shared" si="19"/>
        <v>1</v>
      </c>
      <c r="AU22" s="1173">
        <f t="shared" si="20"/>
        <v>1</v>
      </c>
      <c r="AV22" s="1173">
        <f t="shared" si="21"/>
        <v>0</v>
      </c>
      <c r="AW22" s="1173">
        <f t="shared" si="22"/>
        <v>0</v>
      </c>
    </row>
    <row r="23" spans="1:49" ht="16" customHeight="1">
      <c r="A23" s="36"/>
      <c r="B23" s="37"/>
      <c r="C23" s="39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148"/>
      <c r="T23" s="42"/>
      <c r="U23" s="42"/>
      <c r="V23" s="42"/>
      <c r="W23" s="42"/>
      <c r="X23" s="42"/>
      <c r="Y23" s="42"/>
      <c r="Z23" s="148"/>
      <c r="AA23" s="42"/>
      <c r="AB23" s="42"/>
      <c r="AC23" s="42"/>
      <c r="AD23" s="42"/>
      <c r="AE23" s="42"/>
      <c r="AF23" s="42"/>
      <c r="AG23" s="42"/>
      <c r="AH23" s="42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148"/>
      <c r="T24" s="42"/>
      <c r="U24" s="42"/>
      <c r="V24" s="42"/>
      <c r="W24" s="42"/>
      <c r="X24" s="42"/>
      <c r="Y24" s="42"/>
      <c r="Z24" s="148"/>
      <c r="AA24" s="42"/>
      <c r="AB24" s="42"/>
      <c r="AC24" s="42"/>
      <c r="AD24" s="42"/>
      <c r="AE24" s="42"/>
      <c r="AF24" s="42"/>
      <c r="AG24" s="42"/>
      <c r="AH24" s="42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148"/>
      <c r="T25" s="42"/>
      <c r="U25" s="42"/>
      <c r="V25" s="42"/>
      <c r="W25" s="42"/>
      <c r="X25" s="42"/>
      <c r="Y25" s="42"/>
      <c r="Z25" s="148"/>
      <c r="AA25" s="42"/>
      <c r="AB25" s="42"/>
      <c r="AC25" s="42"/>
      <c r="AD25" s="42"/>
      <c r="AE25" s="42"/>
      <c r="AF25" s="42"/>
      <c r="AG25" s="42"/>
      <c r="AH25" s="42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48"/>
      <c r="T26" s="42"/>
      <c r="U26" s="42"/>
      <c r="V26" s="42"/>
      <c r="W26" s="42"/>
      <c r="X26" s="42"/>
      <c r="Y26" s="42"/>
      <c r="Z26" s="148"/>
      <c r="AA26" s="42"/>
      <c r="AB26" s="42"/>
      <c r="AC26" s="42"/>
      <c r="AD26" s="42"/>
      <c r="AE26" s="42"/>
      <c r="AF26" s="42"/>
      <c r="AG26" s="42"/>
      <c r="AH26" s="42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48"/>
      <c r="T27" s="42"/>
      <c r="U27" s="42"/>
      <c r="V27" s="42"/>
      <c r="W27" s="42"/>
      <c r="X27" s="42"/>
      <c r="Y27" s="42"/>
      <c r="Z27" s="148"/>
      <c r="AA27" s="42"/>
      <c r="AB27" s="42"/>
      <c r="AC27" s="42"/>
      <c r="AD27" s="42"/>
      <c r="AE27" s="42"/>
      <c r="AF27" s="42"/>
      <c r="AG27" s="42"/>
      <c r="AH27" s="42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148"/>
      <c r="T28" s="42"/>
      <c r="U28" s="42"/>
      <c r="V28" s="42"/>
      <c r="W28" s="42"/>
      <c r="X28" s="42"/>
      <c r="Y28" s="42"/>
      <c r="Z28" s="148"/>
      <c r="AA28" s="42"/>
      <c r="AB28" s="42"/>
      <c r="AC28" s="42"/>
      <c r="AD28" s="42"/>
      <c r="AE28" s="42"/>
      <c r="AF28" s="42"/>
      <c r="AG28" s="42"/>
      <c r="AH28" s="42"/>
      <c r="AI28" s="99">
        <f>SUM(AO28)</f>
        <v>0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0</v>
      </c>
      <c r="AP28" s="55">
        <f>COUNTIF(D28:AH28,"2－")</f>
        <v>0</v>
      </c>
      <c r="AQ28" s="55">
        <f>COUNTIF(D28:AH28,"3－")</f>
        <v>0</v>
      </c>
      <c r="AR28">
        <f>COUNTIF(E28:AI28,"有")</f>
        <v>0</v>
      </c>
      <c r="AS28" s="55">
        <f>COUNTIF(D28:AL28,"2早")</f>
        <v>0</v>
      </c>
      <c r="AT28" s="55">
        <f>COUNTIF(B28:AL28,"2オ")</f>
        <v>0</v>
      </c>
      <c r="AU28" s="55">
        <f>COUNTIF(D28:AM28,"3早")</f>
        <v>0</v>
      </c>
      <c r="AV28" s="55">
        <f>COUNTIF(D28:AN28,"3オ")</f>
        <v>0</v>
      </c>
      <c r="AW28" s="55">
        <f>COUNTIF(F28:AP28,"10:00")</f>
        <v>0</v>
      </c>
    </row>
    <row r="29" spans="1:49" ht="16" customHeight="1">
      <c r="A29" s="36"/>
      <c r="B29" s="37"/>
      <c r="C29" s="3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48"/>
      <c r="T29" s="42"/>
      <c r="U29" s="42"/>
      <c r="V29" s="42"/>
      <c r="W29" s="42"/>
      <c r="X29" s="42"/>
      <c r="Y29" s="42"/>
      <c r="Z29" s="148"/>
      <c r="AA29" s="42"/>
      <c r="AB29" s="42"/>
      <c r="AC29" s="42"/>
      <c r="AD29" s="42"/>
      <c r="AE29" s="42"/>
      <c r="AF29" s="42"/>
      <c r="AG29" s="42"/>
      <c r="AH29" s="42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11"/>
      <c r="T30" s="26"/>
      <c r="U30" s="26"/>
      <c r="V30" s="26"/>
      <c r="W30" s="26"/>
      <c r="X30" s="26"/>
      <c r="Y30" s="26"/>
      <c r="Z30" s="211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 t="s">
        <v>250</v>
      </c>
      <c r="J32" s="1269"/>
      <c r="K32" s="1251"/>
      <c r="L32" s="1251"/>
      <c r="M32" s="1251"/>
      <c r="N32" s="1270"/>
      <c r="O32" s="1251"/>
      <c r="P32" s="1251"/>
      <c r="Q32" s="1270"/>
      <c r="R32" s="1251"/>
      <c r="S32" s="1251" t="s">
        <v>271</v>
      </c>
      <c r="T32" s="1251"/>
      <c r="U32" s="1251"/>
      <c r="V32" s="1251"/>
      <c r="W32" s="1251"/>
      <c r="X32" s="1251"/>
      <c r="Y32" s="1251" t="s">
        <v>272</v>
      </c>
      <c r="Z32" s="1251" t="s">
        <v>273</v>
      </c>
      <c r="AA32" s="1251"/>
      <c r="AB32" s="1251"/>
      <c r="AC32" s="1268"/>
      <c r="AD32" s="1251"/>
      <c r="AE32" s="1251"/>
      <c r="AF32" s="1270"/>
      <c r="AG32" s="1271"/>
      <c r="AH32" s="1274"/>
      <c r="AI32" s="1371"/>
      <c r="AJ32" s="1372"/>
      <c r="AK32" s="1372"/>
      <c r="AL32" s="1373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74"/>
      <c r="AJ33" s="1375"/>
      <c r="AK33" s="1375"/>
      <c r="AL33" s="1376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74"/>
      <c r="AJ34" s="1375"/>
      <c r="AK34" s="1375"/>
      <c r="AL34" s="1376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74"/>
      <c r="AJ35" s="1375"/>
      <c r="AK35" s="1375"/>
      <c r="AL35" s="1376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74"/>
      <c r="AJ36" s="1375"/>
      <c r="AK36" s="1375"/>
      <c r="AL36" s="1376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77"/>
      <c r="AJ37" s="1378"/>
      <c r="AK37" s="1378"/>
      <c r="AL37" s="1379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0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0</v>
      </c>
      <c r="J41" s="55">
        <f t="shared" si="31"/>
        <v>1</v>
      </c>
      <c r="K41" s="55">
        <f t="shared" si="31"/>
        <v>0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0</v>
      </c>
      <c r="P41" s="55">
        <f t="shared" si="31"/>
        <v>1</v>
      </c>
      <c r="Q41" s="55">
        <f t="shared" si="31"/>
        <v>0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0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0</v>
      </c>
      <c r="AA41" s="55">
        <f t="shared" si="31"/>
        <v>0</v>
      </c>
      <c r="AB41" s="55">
        <f t="shared" si="31"/>
        <v>1</v>
      </c>
      <c r="AC41" s="55">
        <f t="shared" si="31"/>
        <v>1</v>
      </c>
      <c r="AD41" s="55">
        <f t="shared" si="31"/>
        <v>0</v>
      </c>
      <c r="AE41" s="55">
        <f t="shared" si="31"/>
        <v>0</v>
      </c>
      <c r="AF41" s="55">
        <f t="shared" si="31"/>
        <v>0</v>
      </c>
      <c r="AG41" s="55">
        <f t="shared" si="31"/>
        <v>0</v>
      </c>
      <c r="AH41" s="55">
        <f t="shared" si="31"/>
        <v>0</v>
      </c>
    </row>
    <row r="42" spans="1:49" ht="14">
      <c r="C42" s="1" t="s">
        <v>42</v>
      </c>
      <c r="D42" s="55">
        <f t="shared" ref="D42:AH42" si="32">COUNTIF(D8:D27,"2オ")</f>
        <v>0</v>
      </c>
      <c r="E42" s="55">
        <f t="shared" si="32"/>
        <v>0</v>
      </c>
      <c r="F42" s="55">
        <f t="shared" si="32"/>
        <v>0</v>
      </c>
      <c r="G42" s="55">
        <f t="shared" si="32"/>
        <v>0</v>
      </c>
      <c r="H42" s="55">
        <f t="shared" si="32"/>
        <v>0</v>
      </c>
      <c r="I42" s="55">
        <f t="shared" si="32"/>
        <v>0</v>
      </c>
      <c r="J42" s="55">
        <f t="shared" si="32"/>
        <v>0</v>
      </c>
      <c r="K42" s="55">
        <f t="shared" si="32"/>
        <v>0</v>
      </c>
      <c r="L42" s="55">
        <f t="shared" si="32"/>
        <v>0</v>
      </c>
      <c r="M42" s="55">
        <f t="shared" si="32"/>
        <v>0</v>
      </c>
      <c r="N42" s="55">
        <f t="shared" si="32"/>
        <v>0</v>
      </c>
      <c r="O42" s="55">
        <f t="shared" si="32"/>
        <v>0</v>
      </c>
      <c r="P42" s="55">
        <f t="shared" si="32"/>
        <v>0</v>
      </c>
      <c r="Q42" s="55">
        <f t="shared" si="32"/>
        <v>0</v>
      </c>
      <c r="R42" s="55">
        <f t="shared" si="32"/>
        <v>0</v>
      </c>
      <c r="S42" s="55">
        <f t="shared" si="32"/>
        <v>0</v>
      </c>
      <c r="T42" s="55">
        <f t="shared" si="32"/>
        <v>0</v>
      </c>
      <c r="U42" s="55">
        <f t="shared" si="32"/>
        <v>0</v>
      </c>
      <c r="V42" s="55">
        <f t="shared" si="32"/>
        <v>0</v>
      </c>
      <c r="W42" s="55">
        <f t="shared" si="32"/>
        <v>0</v>
      </c>
      <c r="X42" s="55">
        <f t="shared" si="32"/>
        <v>0</v>
      </c>
      <c r="Y42" s="55">
        <f t="shared" si="32"/>
        <v>0</v>
      </c>
      <c r="Z42" s="55">
        <f t="shared" si="32"/>
        <v>0</v>
      </c>
      <c r="AA42" s="55">
        <f t="shared" si="32"/>
        <v>1</v>
      </c>
      <c r="AB42" s="55">
        <f t="shared" si="32"/>
        <v>0</v>
      </c>
      <c r="AC42" s="55">
        <f t="shared" si="32"/>
        <v>1</v>
      </c>
      <c r="AD42" s="55">
        <f t="shared" si="32"/>
        <v>0</v>
      </c>
      <c r="AE42" s="55">
        <f t="shared" si="32"/>
        <v>0</v>
      </c>
      <c r="AF42" s="55">
        <f t="shared" si="32"/>
        <v>0</v>
      </c>
      <c r="AG42" s="55">
        <f t="shared" si="32"/>
        <v>0</v>
      </c>
      <c r="AH42" s="55">
        <f t="shared" si="32"/>
        <v>0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2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2</v>
      </c>
      <c r="AG43" s="55">
        <f t="shared" si="33"/>
        <v>1</v>
      </c>
      <c r="AH43" s="55">
        <f t="shared" si="33"/>
        <v>0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0</v>
      </c>
      <c r="G44" s="55">
        <f t="shared" si="34"/>
        <v>0</v>
      </c>
      <c r="H44" s="55">
        <f t="shared" si="34"/>
        <v>0</v>
      </c>
      <c r="I44" s="55">
        <f t="shared" si="34"/>
        <v>2</v>
      </c>
      <c r="J44" s="55">
        <f t="shared" si="34"/>
        <v>1</v>
      </c>
      <c r="K44" s="55">
        <f t="shared" si="34"/>
        <v>0</v>
      </c>
      <c r="L44" s="55">
        <f t="shared" si="34"/>
        <v>1</v>
      </c>
      <c r="M44" s="55">
        <f t="shared" si="34"/>
        <v>1</v>
      </c>
      <c r="N44" s="55">
        <f t="shared" si="34"/>
        <v>0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0</v>
      </c>
      <c r="V44" s="55">
        <f t="shared" si="34"/>
        <v>1</v>
      </c>
      <c r="W44" s="55">
        <f t="shared" si="34"/>
        <v>0</v>
      </c>
      <c r="X44" s="55">
        <f t="shared" si="34"/>
        <v>1</v>
      </c>
      <c r="Y44" s="55">
        <f t="shared" si="34"/>
        <v>0</v>
      </c>
      <c r="Z44" s="55">
        <f t="shared" si="34"/>
        <v>0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0</v>
      </c>
      <c r="AF44" s="55">
        <f t="shared" si="34"/>
        <v>1</v>
      </c>
      <c r="AG44" s="55">
        <f t="shared" si="34"/>
        <v>0</v>
      </c>
      <c r="AH44" s="55">
        <f t="shared" si="34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1</v>
      </c>
      <c r="E45" s="55">
        <f t="shared" si="35"/>
        <v>0</v>
      </c>
      <c r="F45" s="55">
        <f t="shared" si="35"/>
        <v>0</v>
      </c>
      <c r="G45" s="55">
        <f t="shared" si="35"/>
        <v>0</v>
      </c>
      <c r="H45" s="55">
        <f t="shared" si="35"/>
        <v>0</v>
      </c>
      <c r="I45" s="55">
        <f t="shared" si="35"/>
        <v>0</v>
      </c>
      <c r="J45" s="55">
        <f t="shared" si="35"/>
        <v>0</v>
      </c>
      <c r="K45" s="55">
        <f t="shared" si="35"/>
        <v>0</v>
      </c>
      <c r="L45" s="55">
        <f t="shared" si="35"/>
        <v>0</v>
      </c>
      <c r="M45" s="55">
        <f t="shared" si="35"/>
        <v>0</v>
      </c>
      <c r="N45" s="55">
        <f t="shared" si="35"/>
        <v>0</v>
      </c>
      <c r="O45" s="55">
        <f t="shared" si="35"/>
        <v>0</v>
      </c>
      <c r="P45" s="55">
        <f t="shared" si="35"/>
        <v>0</v>
      </c>
      <c r="Q45" s="55">
        <f t="shared" si="35"/>
        <v>0</v>
      </c>
      <c r="R45" s="55">
        <f t="shared" si="35"/>
        <v>1</v>
      </c>
      <c r="S45" s="55">
        <f t="shared" si="35"/>
        <v>0</v>
      </c>
      <c r="T45" s="55">
        <f t="shared" si="35"/>
        <v>0</v>
      </c>
      <c r="U45" s="55">
        <f t="shared" si="35"/>
        <v>0</v>
      </c>
      <c r="V45" s="55">
        <f t="shared" si="35"/>
        <v>0</v>
      </c>
      <c r="W45" s="55">
        <f t="shared" si="35"/>
        <v>0</v>
      </c>
      <c r="X45" s="55">
        <f t="shared" si="35"/>
        <v>0</v>
      </c>
      <c r="Y45" s="55">
        <f t="shared" si="35"/>
        <v>1</v>
      </c>
      <c r="Z45" s="55">
        <f t="shared" si="35"/>
        <v>1</v>
      </c>
      <c r="AA45" s="55">
        <f t="shared" si="35"/>
        <v>0</v>
      </c>
      <c r="AB45" s="55">
        <f t="shared" si="35"/>
        <v>0</v>
      </c>
      <c r="AC45" s="55">
        <f t="shared" si="35"/>
        <v>0</v>
      </c>
      <c r="AD45" s="55">
        <f t="shared" si="35"/>
        <v>0</v>
      </c>
      <c r="AE45" s="55">
        <f t="shared" si="35"/>
        <v>0</v>
      </c>
      <c r="AF45" s="55">
        <f t="shared" si="35"/>
        <v>0</v>
      </c>
      <c r="AG45" s="55">
        <f t="shared" si="35"/>
        <v>0</v>
      </c>
      <c r="AH45" s="55">
        <f t="shared" si="35"/>
        <v>0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2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0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K1:T1"/>
    <mergeCell ref="Y1:AH1"/>
    <mergeCell ref="AI1:AL1"/>
    <mergeCell ref="A2:C2"/>
    <mergeCell ref="E2:J2"/>
    <mergeCell ref="K2:L2"/>
    <mergeCell ref="M2:X2"/>
    <mergeCell ref="Y2:AH2"/>
    <mergeCell ref="AI2:AL2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U32:U37"/>
    <mergeCell ref="V32:V37"/>
    <mergeCell ref="W32:W37"/>
    <mergeCell ref="X32:X37"/>
    <mergeCell ref="AF32:AF37"/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</mergeCells>
  <phoneticPr fontId="111"/>
  <conditionalFormatting sqref="D8 AD12">
    <cfRule type="expression" dxfId="361" priority="2229">
      <formula>AND(WEEKDAY(D$5)=1)</formula>
    </cfRule>
  </conditionalFormatting>
  <conditionalFormatting sqref="D8">
    <cfRule type="expression" dxfId="360" priority="2227" stopIfTrue="1">
      <formula>AND(WEEKDAY(D$5)=1)</formula>
    </cfRule>
  </conditionalFormatting>
  <conditionalFormatting sqref="D10 D20:D30">
    <cfRule type="expression" dxfId="359" priority="5903">
      <formula>AND(WEEKDAY(D$5)=1)</formula>
    </cfRule>
    <cfRule type="expression" dxfId="358" priority="5904">
      <formula>COUNTIF(D10,"*有*")</formula>
    </cfRule>
    <cfRule type="expression" dxfId="357" priority="5905">
      <formula>AND(WEEKDAY(D$5)=1)</formula>
    </cfRule>
  </conditionalFormatting>
  <conditionalFormatting sqref="D20:D30 D10">
    <cfRule type="expression" dxfId="356" priority="5902">
      <formula>COUNTIF(D10,"*有*")</formula>
    </cfRule>
  </conditionalFormatting>
  <conditionalFormatting sqref="D28">
    <cfRule type="expression" dxfId="355" priority="1574">
      <formula>AND(WEEKDAY(D$5)=1)</formula>
    </cfRule>
    <cfRule type="expression" dxfId="354" priority="1569" stopIfTrue="1">
      <formula>AND(WEEKDAY(D$5)=1)</formula>
    </cfRule>
  </conditionalFormatting>
  <conditionalFormatting sqref="D12:F12">
    <cfRule type="expression" dxfId="353" priority="4963" stopIfTrue="1">
      <formula>AND(WEEKDAY(D$5)=1)</formula>
    </cfRule>
  </conditionalFormatting>
  <conditionalFormatting sqref="D19:F20">
    <cfRule type="expression" dxfId="352" priority="5939" stopIfTrue="1">
      <formula>AND(WEEKDAY(D$5)=1)</formula>
    </cfRule>
  </conditionalFormatting>
  <conditionalFormatting sqref="D18:G18">
    <cfRule type="expression" dxfId="351" priority="5938">
      <formula>AND(WEEKDAY(D$5)=1)</formula>
    </cfRule>
  </conditionalFormatting>
  <conditionalFormatting sqref="D20:G20">
    <cfRule type="expression" dxfId="350" priority="5945" stopIfTrue="1">
      <formula>AND(WEEKDAY(D$5)=1)</formula>
    </cfRule>
  </conditionalFormatting>
  <conditionalFormatting sqref="D21:G30">
    <cfRule type="expression" dxfId="349" priority="1575" stopIfTrue="1">
      <formula>AND(WEEKDAY(D$5)=1)</formula>
    </cfRule>
  </conditionalFormatting>
  <conditionalFormatting sqref="D10:H10">
    <cfRule type="expression" dxfId="348" priority="4962" stopIfTrue="1">
      <formula>AND(WEEKDAY(D$5)=1)</formula>
    </cfRule>
  </conditionalFormatting>
  <conditionalFormatting sqref="D13:H16">
    <cfRule type="expression" dxfId="347" priority="5920" stopIfTrue="1">
      <formula>AND(WEEKDAY(D$5)=1)</formula>
    </cfRule>
  </conditionalFormatting>
  <conditionalFormatting sqref="D17:H17">
    <cfRule type="expression" dxfId="346" priority="1314" stopIfTrue="1">
      <formula>AND(WEEKDAY(D$5)=1)</formula>
    </cfRule>
  </conditionalFormatting>
  <conditionalFormatting sqref="D18:H18">
    <cfRule type="expression" dxfId="345" priority="5837">
      <formula>AND(WEEKDAY(D$5)=1)</formula>
    </cfRule>
  </conditionalFormatting>
  <conditionalFormatting sqref="D19:H20">
    <cfRule type="expression" dxfId="344" priority="5838" stopIfTrue="1">
      <formula>AND(WEEKDAY(D$5)=1)</formula>
    </cfRule>
  </conditionalFormatting>
  <conditionalFormatting sqref="E28:G28">
    <cfRule type="expression" dxfId="343" priority="5946" stopIfTrue="1">
      <formula>AND(WEEKDAY(E$5)=1)</formula>
    </cfRule>
  </conditionalFormatting>
  <conditionalFormatting sqref="F9:F11">
    <cfRule type="expression" dxfId="342" priority="1151" stopIfTrue="1">
      <formula>AND(WEEKDAY(F$5)=1)</formula>
    </cfRule>
    <cfRule type="expression" dxfId="341" priority="1153">
      <formula>AND(WEEKDAY(F$5)=1)</formula>
    </cfRule>
  </conditionalFormatting>
  <conditionalFormatting sqref="F15:G16">
    <cfRule type="expression" dxfId="340" priority="5884" stopIfTrue="1">
      <formula>AND(WEEKDAY(F$5)=1)</formula>
    </cfRule>
  </conditionalFormatting>
  <conditionalFormatting sqref="F19:G19 D5:AH7">
    <cfRule type="expression" dxfId="339" priority="5947" stopIfTrue="1">
      <formula>AND(WEEKDAY(D$5)=1)</formula>
    </cfRule>
  </conditionalFormatting>
  <conditionalFormatting sqref="F12:H12">
    <cfRule type="expression" dxfId="338" priority="5865" stopIfTrue="1">
      <formula>AND(WEEKDAY(F$5)=1)</formula>
    </cfRule>
  </conditionalFormatting>
  <conditionalFormatting sqref="F14:H15">
    <cfRule type="expression" dxfId="337" priority="5894" stopIfTrue="1">
      <formula>AND(WEEKDAY(F$5)=1)</formula>
    </cfRule>
  </conditionalFormatting>
  <conditionalFormatting sqref="G10 Z22:AE22 Z28:AE28 V12:W13 X21:X30 AB23:AB27 P23:P30 AH20:AH31 AB29:AB30">
    <cfRule type="expression" dxfId="336" priority="5948" stopIfTrue="1">
      <formula>AND(WEEKDAY(G$5)=1)</formula>
    </cfRule>
  </conditionalFormatting>
  <conditionalFormatting sqref="G18:G20">
    <cfRule type="expression" dxfId="335" priority="5915" stopIfTrue="1">
      <formula>AND(WEEKDAY(G$5)=1)</formula>
    </cfRule>
  </conditionalFormatting>
  <conditionalFormatting sqref="G19">
    <cfRule type="expression" dxfId="334" priority="5906">
      <formula>AND(WEEKDAY(G$5)=1)</formula>
    </cfRule>
  </conditionalFormatting>
  <conditionalFormatting sqref="G20:G30">
    <cfRule type="expression" dxfId="333" priority="5941" stopIfTrue="1">
      <formula>AND(WEEKDAY(G$5)=1)</formula>
    </cfRule>
  </conditionalFormatting>
  <conditionalFormatting sqref="G9:H11 D19:H19 D20:G20 D9:E11 E28:H28 E8:H8">
    <cfRule type="expression" dxfId="332" priority="5925">
      <formula>AND(WEEKDAY(D$5)=1)</formula>
    </cfRule>
  </conditionalFormatting>
  <conditionalFormatting sqref="G9:H11">
    <cfRule type="expression" dxfId="331" priority="5924" stopIfTrue="1">
      <formula>AND(WEEKDAY(G$5)=1)</formula>
    </cfRule>
  </conditionalFormatting>
  <conditionalFormatting sqref="G16:Q16">
    <cfRule type="expression" dxfId="330" priority="2222" stopIfTrue="1">
      <formula>AND(WEEKDAY(G$5)=1)</formula>
    </cfRule>
  </conditionalFormatting>
  <conditionalFormatting sqref="H10 H20:H21 H23:H30">
    <cfRule type="expression" dxfId="329" priority="5841" stopIfTrue="1">
      <formula>AND(WEEKDAY(H$5)=1)</formula>
    </cfRule>
    <cfRule type="expression" dxfId="328" priority="5843">
      <formula>AND(WEEKDAY(H$5)=1)</formula>
    </cfRule>
  </conditionalFormatting>
  <conditionalFormatting sqref="H12">
    <cfRule type="expression" dxfId="327" priority="5862" stopIfTrue="1">
      <formula>AND(WEEKDAY(H$5)=1)</formula>
    </cfRule>
    <cfRule type="expression" dxfId="326" priority="5864">
      <formula>AND(WEEKDAY(H$5)=1)</formula>
    </cfRule>
    <cfRule type="expression" dxfId="325" priority="5861">
      <formula>AND(WEEKDAY(H$5)=1)</formula>
    </cfRule>
  </conditionalFormatting>
  <conditionalFormatting sqref="H15">
    <cfRule type="expression" dxfId="324" priority="5847" stopIfTrue="1">
      <formula>AND(WEEKDAY(H$5)=1)</formula>
    </cfRule>
    <cfRule type="expression" dxfId="323" priority="5849">
      <formula>AND(WEEKDAY(H$5)=1)</formula>
    </cfRule>
    <cfRule type="expression" dxfId="322" priority="5850" stopIfTrue="1">
      <formula>AND(WEEKDAY(H$5)=1)</formula>
    </cfRule>
  </conditionalFormatting>
  <conditionalFormatting sqref="H17">
    <cfRule type="expression" dxfId="321" priority="1310">
      <formula>AND(WEEKDAY(H$5)=1)</formula>
    </cfRule>
    <cfRule type="expression" dxfId="320" priority="1311" stopIfTrue="1">
      <formula>AND(WEEKDAY(H$5)=1)</formula>
    </cfRule>
    <cfRule type="expression" dxfId="319" priority="1313">
      <formula>AND(WEEKDAY(H$5)=1)</formula>
    </cfRule>
  </conditionalFormatting>
  <conditionalFormatting sqref="H18">
    <cfRule type="expression" dxfId="318" priority="5834" stopIfTrue="1">
      <formula>AND(WEEKDAY(H$5)=1)</formula>
    </cfRule>
    <cfRule type="expression" dxfId="317" priority="5831" stopIfTrue="1">
      <formula>AND(WEEKDAY(H$5)=1)</formula>
    </cfRule>
    <cfRule type="expression" dxfId="316" priority="5833">
      <formula>AND(WEEKDAY(H$5)=1)</formula>
    </cfRule>
  </conditionalFormatting>
  <conditionalFormatting sqref="H20 H10 H23:H30">
    <cfRule type="expression" dxfId="315" priority="5840">
      <formula>AND(WEEKDAY(H$5)=1)</formula>
    </cfRule>
  </conditionalFormatting>
  <conditionalFormatting sqref="H21">
    <cfRule type="expression" dxfId="314" priority="5883">
      <formula>AND(WEEKDAY(H$5)=1)</formula>
    </cfRule>
    <cfRule type="expression" dxfId="313" priority="5909" stopIfTrue="1">
      <formula>AND(WEEKDAY(H$5)=1)</formula>
    </cfRule>
    <cfRule type="expression" dxfId="312" priority="5881" stopIfTrue="1">
      <formula>AND(WEEKDAY(H$5)=1)</formula>
    </cfRule>
  </conditionalFormatting>
  <conditionalFormatting sqref="H22">
    <cfRule type="expression" dxfId="311" priority="1540">
      <formula>AND(WEEKDAY(H$5)=1)</formula>
    </cfRule>
    <cfRule type="expression" dxfId="310" priority="1541" stopIfTrue="1">
      <formula>AND(WEEKDAY(H$5)=1)</formula>
    </cfRule>
    <cfRule type="expression" dxfId="309" priority="1533" stopIfTrue="1">
      <formula>AND(WEEKDAY(H$5)=1)</formula>
    </cfRule>
    <cfRule type="expression" dxfId="308" priority="1537">
      <formula>AND(WEEKDAY(H$5)=1)</formula>
    </cfRule>
    <cfRule type="expression" dxfId="307" priority="1538" stopIfTrue="1">
      <formula>AND(WEEKDAY(H$5)=1)</formula>
    </cfRule>
  </conditionalFormatting>
  <conditionalFormatting sqref="H15:I15">
    <cfRule type="expression" dxfId="306" priority="5332">
      <formula>AND(WEEKDAY(H$5)=1)</formula>
    </cfRule>
    <cfRule type="expression" dxfId="305" priority="5312" stopIfTrue="1">
      <formula>AND(WEEKDAY(H$5)=1)</formula>
    </cfRule>
  </conditionalFormatting>
  <conditionalFormatting sqref="H17:I17">
    <cfRule type="expression" dxfId="304" priority="1289" stopIfTrue="1">
      <formula>AND(WEEKDAY(H$5)=1)</formula>
    </cfRule>
  </conditionalFormatting>
  <conditionalFormatting sqref="H18:L18">
    <cfRule type="expression" dxfId="303" priority="3194" stopIfTrue="1">
      <formula>AND(WEEKDAY(H$5)=1)</formula>
    </cfRule>
  </conditionalFormatting>
  <conditionalFormatting sqref="H18:Q18">
    <cfRule type="expression" dxfId="302" priority="3521">
      <formula>AND(WEEKDAY(H$5)=1)</formula>
    </cfRule>
  </conditionalFormatting>
  <conditionalFormatting sqref="H12:U12">
    <cfRule type="expression" dxfId="301" priority="3923" stopIfTrue="1">
      <formula>AND(WEEKDAY(H$5)=1)</formula>
    </cfRule>
  </conditionalFormatting>
  <conditionalFormatting sqref="I8">
    <cfRule type="expression" dxfId="300" priority="2362">
      <formula>AND(WEEKDAY(I$5)=1)</formula>
    </cfRule>
    <cfRule type="expression" dxfId="299" priority="2363" stopIfTrue="1">
      <formula>AND(WEEKDAY(I$5)=1)</formula>
    </cfRule>
    <cfRule type="expression" dxfId="298" priority="2369">
      <formula>AND(WEEKDAY(I$5)=1)</formula>
    </cfRule>
    <cfRule type="expression" dxfId="297" priority="2370" stopIfTrue="1">
      <formula>AND(WEEKDAY(I$5)=1)</formula>
    </cfRule>
  </conditionalFormatting>
  <conditionalFormatting sqref="I9:I12">
    <cfRule type="expression" dxfId="296" priority="2454" stopIfTrue="1">
      <formula>AND(WEEKDAY(I$5)=1)</formula>
    </cfRule>
  </conditionalFormatting>
  <conditionalFormatting sqref="I12">
    <cfRule type="expression" dxfId="295" priority="2431" stopIfTrue="1">
      <formula>AND(WEEKDAY(I$5)=1)</formula>
    </cfRule>
    <cfRule type="expression" dxfId="294" priority="2453">
      <formula>AND(WEEKDAY(I$5)=1)</formula>
    </cfRule>
  </conditionalFormatting>
  <conditionalFormatting sqref="I13:I16">
    <cfRule type="expression" dxfId="293" priority="5334" stopIfTrue="1">
      <formula>AND(WEEKDAY(I$5)=1)</formula>
    </cfRule>
  </conditionalFormatting>
  <conditionalFormatting sqref="I20">
    <cfRule type="expression" dxfId="292" priority="3552">
      <formula>AND(WEEKDAY(I$5)=1)</formula>
    </cfRule>
  </conditionalFormatting>
  <conditionalFormatting sqref="I20:J20">
    <cfRule type="expression" dxfId="291" priority="3549" stopIfTrue="1">
      <formula>AND(WEEKDAY(I$5)=1)</formula>
    </cfRule>
  </conditionalFormatting>
  <conditionalFormatting sqref="I8:K8">
    <cfRule type="expression" dxfId="290" priority="1566" stopIfTrue="1">
      <formula>AND(WEEKDAY(I$5)=1)</formula>
    </cfRule>
  </conditionalFormatting>
  <conditionalFormatting sqref="I20:K20">
    <cfRule type="expression" dxfId="289" priority="3545">
      <formula>AND(WEEKDAY(I$5)=1)</formula>
    </cfRule>
  </conditionalFormatting>
  <conditionalFormatting sqref="I20:K21">
    <cfRule type="expression" dxfId="288" priority="3546" stopIfTrue="1">
      <formula>AND(WEEKDAY(I$5)=1)</formula>
    </cfRule>
  </conditionalFormatting>
  <conditionalFormatting sqref="I20:M20">
    <cfRule type="expression" dxfId="287" priority="289" stopIfTrue="1">
      <formula>AND(WEEKDAY(I$5)=1)</formula>
    </cfRule>
  </conditionalFormatting>
  <conditionalFormatting sqref="I19:O19">
    <cfRule type="expression" dxfId="286" priority="5783" stopIfTrue="1">
      <formula>AND(WEEKDAY(I$5)=1)</formula>
    </cfRule>
  </conditionalFormatting>
  <conditionalFormatting sqref="I19:S19">
    <cfRule type="expression" dxfId="285" priority="603" stopIfTrue="1">
      <formula>AND(WEEKDAY(I$5)=1)</formula>
    </cfRule>
  </conditionalFormatting>
  <conditionalFormatting sqref="J8">
    <cfRule type="expression" dxfId="284" priority="1558">
      <formula>AND(WEEKDAY(J$5)=1)</formula>
    </cfRule>
    <cfRule type="expression" dxfId="283" priority="1565">
      <formula>AND(WEEKDAY(J$5)=1)</formula>
    </cfRule>
    <cfRule type="expression" dxfId="282" priority="1559" stopIfTrue="1">
      <formula>AND(WEEKDAY(J$5)=1)</formula>
    </cfRule>
    <cfRule type="expression" dxfId="281" priority="1546" stopIfTrue="1">
      <formula>AND(WEEKDAY(J$5)=1)</formula>
    </cfRule>
  </conditionalFormatting>
  <conditionalFormatting sqref="J14:J16">
    <cfRule type="expression" dxfId="280" priority="1576" stopIfTrue="1">
      <formula>AND(WEEKDAY(J$5)=1)</formula>
    </cfRule>
  </conditionalFormatting>
  <conditionalFormatting sqref="J17">
    <cfRule type="expression" dxfId="279" priority="1267" stopIfTrue="1">
      <formula>AND(WEEKDAY(K$5)=1)</formula>
    </cfRule>
    <cfRule type="expression" dxfId="278" priority="1266">
      <formula>AND(WEEKDAY(K$5)=1)</formula>
    </cfRule>
    <cfRule type="expression" dxfId="277" priority="1265" stopIfTrue="1">
      <formula>AND(WEEKDAY(K$5)=1)</formula>
    </cfRule>
  </conditionalFormatting>
  <conditionalFormatting sqref="J21">
    <cfRule type="expression" dxfId="276" priority="2469">
      <formula>AND(WEEKDAY(J$5)=1)</formula>
    </cfRule>
  </conditionalFormatting>
  <conditionalFormatting sqref="J21:J22">
    <cfRule type="expression" dxfId="275" priority="1317" stopIfTrue="1">
      <formula>AND(WEEKDAY(J$5)=1)</formula>
    </cfRule>
  </conditionalFormatting>
  <conditionalFormatting sqref="J23:J30">
    <cfRule type="expression" dxfId="274" priority="2600">
      <formula>AND(WEEKDAY(J$5)=1)</formula>
    </cfRule>
  </conditionalFormatting>
  <conditionalFormatting sqref="J14:K14">
    <cfRule type="expression" dxfId="273" priority="1578" stopIfTrue="1">
      <formula>AND(WEEKDAY(J$5)=1)</formula>
    </cfRule>
    <cfRule type="expression" dxfId="272" priority="1789">
      <formula>AND(WEEKDAY(J$5)=1)</formula>
    </cfRule>
  </conditionalFormatting>
  <conditionalFormatting sqref="J14:K15">
    <cfRule type="expression" dxfId="271" priority="1790" stopIfTrue="1">
      <formula>AND(WEEKDAY(J$5)=1)</formula>
    </cfRule>
  </conditionalFormatting>
  <conditionalFormatting sqref="J15:K15">
    <cfRule type="expression" dxfId="270" priority="2005">
      <formula>AND(WEEKDAY(J$5)=1)</formula>
    </cfRule>
  </conditionalFormatting>
  <conditionalFormatting sqref="J15:K16">
    <cfRule type="expression" dxfId="269" priority="2006" stopIfTrue="1">
      <formula>AND(WEEKDAY(J$5)=1)</formula>
    </cfRule>
  </conditionalFormatting>
  <conditionalFormatting sqref="J16:K16">
    <cfRule type="expression" dxfId="268" priority="2221">
      <formula>AND(WEEKDAY(J$5)=1)</formula>
    </cfRule>
  </conditionalFormatting>
  <conditionalFormatting sqref="J22:K22">
    <cfRule type="expression" dxfId="267" priority="1530">
      <formula>AND(WEEKDAY(J$5)=1)</formula>
    </cfRule>
    <cfRule type="expression" dxfId="266" priority="1319" stopIfTrue="1">
      <formula>AND(WEEKDAY(J$5)=1)</formula>
    </cfRule>
    <cfRule type="expression" dxfId="265" priority="1532" stopIfTrue="1">
      <formula>AND(WEEKDAY(J$5)=1)</formula>
    </cfRule>
  </conditionalFormatting>
  <conditionalFormatting sqref="J21:L21">
    <cfRule type="expression" dxfId="264" priority="2470" stopIfTrue="1">
      <formula>AND(WEEKDAY(J$5)=1)</formula>
    </cfRule>
  </conditionalFormatting>
  <conditionalFormatting sqref="J9:N11 P9:X11 M13:S13 L14 Q14:Q15">
    <cfRule type="expression" dxfId="263" priority="5774" stopIfTrue="1">
      <formula>AND(WEEKDAY(J$5)=1)</formula>
    </cfRule>
  </conditionalFormatting>
  <conditionalFormatting sqref="J13:R13">
    <cfRule type="expression" dxfId="262" priority="4951" stopIfTrue="1">
      <formula>AND(WEEKDAY(J$5)=1)</formula>
    </cfRule>
  </conditionalFormatting>
  <conditionalFormatting sqref="J10:V10 M21:M22">
    <cfRule type="expression" dxfId="261" priority="5796" stopIfTrue="1">
      <formula>AND(WEEKDAY(J$5)=1)</formula>
    </cfRule>
  </conditionalFormatting>
  <conditionalFormatting sqref="J10:Z10">
    <cfRule type="expression" dxfId="260" priority="5480" stopIfTrue="1">
      <formula>AND(WEEKDAY(J$5)=1)</formula>
    </cfRule>
    <cfRule type="expression" dxfId="259" priority="5636" stopIfTrue="1">
      <formula>AND(WEEKDAY(J$5)=1)</formula>
    </cfRule>
  </conditionalFormatting>
  <conditionalFormatting sqref="J10:AH10">
    <cfRule type="expression" dxfId="258" priority="5520" stopIfTrue="1">
      <formula>AND(WEEKDAY(J$5)=1)</formula>
    </cfRule>
  </conditionalFormatting>
  <conditionalFormatting sqref="K8 H23:K30">
    <cfRule type="expression" dxfId="257" priority="2226" stopIfTrue="1">
      <formula>AND(WEEKDAY(H$5)=1)</formula>
    </cfRule>
  </conditionalFormatting>
  <conditionalFormatting sqref="K8 K23:K30">
    <cfRule type="expression" dxfId="256" priority="2225">
      <formula>AND(WEEKDAY(K$5)=1)</formula>
    </cfRule>
  </conditionalFormatting>
  <conditionalFormatting sqref="K12">
    <cfRule type="expression" dxfId="255" priority="2373" stopIfTrue="1">
      <formula>AND(WEEKDAY(K$5)=1)</formula>
    </cfRule>
  </conditionalFormatting>
  <conditionalFormatting sqref="K17">
    <cfRule type="expression" dxfId="254" priority="1262">
      <formula>AND(WEEKDAY(K$5)=1)</formula>
    </cfRule>
    <cfRule type="expression" dxfId="253" priority="1154" stopIfTrue="1">
      <formula>AND(WEEKDAY(K$5)=1)</formula>
    </cfRule>
  </conditionalFormatting>
  <conditionalFormatting sqref="K20:K21">
    <cfRule type="expression" dxfId="252" priority="2603" stopIfTrue="1">
      <formula>AND(WEEKDAY(K$5)=1)</formula>
    </cfRule>
  </conditionalFormatting>
  <conditionalFormatting sqref="K21">
    <cfRule type="expression" dxfId="251" priority="2602">
      <formula>AND(WEEKDAY(K$5)=1)</formula>
    </cfRule>
  </conditionalFormatting>
  <conditionalFormatting sqref="K22:K30">
    <cfRule type="expression" dxfId="250" priority="1531" stopIfTrue="1">
      <formula>AND(WEEKDAY(K$5)=1)</formula>
    </cfRule>
  </conditionalFormatting>
  <conditionalFormatting sqref="K18:N18">
    <cfRule type="expression" dxfId="249" priority="3522" stopIfTrue="1">
      <formula>AND(WEEKDAY(K$5)=1)</formula>
    </cfRule>
  </conditionalFormatting>
  <conditionalFormatting sqref="K17:P17">
    <cfRule type="expression" dxfId="248" priority="1263" stopIfTrue="1">
      <formula>AND(WEEKDAY(K$5)=1)</formula>
    </cfRule>
  </conditionalFormatting>
  <conditionalFormatting sqref="L8:L12">
    <cfRule type="expression" dxfId="247" priority="3718" stopIfTrue="1">
      <formula>AND(WEEKDAY(L$5)=1)</formula>
    </cfRule>
  </conditionalFormatting>
  <conditionalFormatting sqref="L14:L16">
    <cfRule type="expression" dxfId="246" priority="2847" stopIfTrue="1">
      <formula>AND(WEEKDAY(L$5)=1)</formula>
    </cfRule>
  </conditionalFormatting>
  <conditionalFormatting sqref="L16">
    <cfRule type="expression" dxfId="245" priority="2846">
      <formula>AND(WEEKDAY(L$5)=1)</formula>
    </cfRule>
  </conditionalFormatting>
  <conditionalFormatting sqref="L22:L29">
    <cfRule type="expression" dxfId="244" priority="3064" stopIfTrue="1">
      <formula>AND(WEEKDAY(L$5)=1)</formula>
    </cfRule>
  </conditionalFormatting>
  <conditionalFormatting sqref="L23:L29">
    <cfRule type="expression" dxfId="243" priority="3063">
      <formula>AND(WEEKDAY(L$5)=1)</formula>
    </cfRule>
  </conditionalFormatting>
  <conditionalFormatting sqref="L30">
    <cfRule type="expression" dxfId="242" priority="22" stopIfTrue="1">
      <formula>AND(WEEKDAY(L$5)=1)</formula>
    </cfRule>
    <cfRule type="expression" dxfId="241" priority="51">
      <formula>AND(WEEKDAY(L$5)=1)</formula>
    </cfRule>
  </conditionalFormatting>
  <conditionalFormatting sqref="L12:M13 L15:P15">
    <cfRule type="expression" dxfId="240" priority="5782" stopIfTrue="1">
      <formula>AND(WEEKDAY(L$5)=1)</formula>
    </cfRule>
  </conditionalFormatting>
  <conditionalFormatting sqref="L15:M15">
    <cfRule type="expression" dxfId="239" priority="3585" stopIfTrue="1">
      <formula>AND(WEEKDAY(L$5)=1)</formula>
    </cfRule>
  </conditionalFormatting>
  <conditionalFormatting sqref="L23:M29">
    <cfRule type="expression" dxfId="238" priority="3034" stopIfTrue="1">
      <formula>AND(WEEKDAY(L$5)=1)</formula>
    </cfRule>
  </conditionalFormatting>
  <conditionalFormatting sqref="L17:P18">
    <cfRule type="expression" dxfId="237" priority="5792" stopIfTrue="1">
      <formula>AND(WEEKDAY(L$5)=1)</formula>
    </cfRule>
  </conditionalFormatting>
  <conditionalFormatting sqref="L8:Q8 AG20:AG27">
    <cfRule type="expression" dxfId="236" priority="5623">
      <formula>AND(WEEKDAY(L$5)=1)</formula>
    </cfRule>
  </conditionalFormatting>
  <conditionalFormatting sqref="L8:Q8">
    <cfRule type="expression" dxfId="235" priority="5624" stopIfTrue="1">
      <formula>AND(WEEKDAY(L$5)=1)</formula>
    </cfRule>
  </conditionalFormatting>
  <conditionalFormatting sqref="L15:T15">
    <cfRule type="expression" dxfId="234" priority="4019" stopIfTrue="1">
      <formula>AND(WEEKDAY(L$5)=1)</formula>
    </cfRule>
  </conditionalFormatting>
  <conditionalFormatting sqref="L29:T29">
    <cfRule type="expression" dxfId="233" priority="20" stopIfTrue="1">
      <formula>AND(WEEKDAY(L$5)=1)</formula>
    </cfRule>
  </conditionalFormatting>
  <conditionalFormatting sqref="L30:T30">
    <cfRule type="expression" dxfId="232" priority="235" stopIfTrue="1">
      <formula>AND(WEEKDAY(L$5)=1)</formula>
    </cfRule>
  </conditionalFormatting>
  <conditionalFormatting sqref="L16:AA16 L17:W17">
    <cfRule type="expression" dxfId="231" priority="5811" stopIfTrue="1">
      <formula>AND(WEEKDAY(L$5)=1)</formula>
    </cfRule>
  </conditionalFormatting>
  <conditionalFormatting sqref="L30:AF30">
    <cfRule type="expression" dxfId="230" priority="52" stopIfTrue="1">
      <formula>AND(WEEKDAY(L$5)=1)</formula>
    </cfRule>
  </conditionalFormatting>
  <conditionalFormatting sqref="M28">
    <cfRule type="expression" dxfId="229" priority="1046" stopIfTrue="1">
      <formula>AND(WEEKDAY(M$5)=1)</formula>
    </cfRule>
    <cfRule type="expression" dxfId="228" priority="1149">
      <formula>AND(WEEKDAY(M$5)=1)</formula>
    </cfRule>
    <cfRule type="expression" dxfId="227" priority="1150" stopIfTrue="1">
      <formula>AND(WEEKDAY(M$5)=1)</formula>
    </cfRule>
  </conditionalFormatting>
  <conditionalFormatting sqref="M9:N11">
    <cfRule type="expression" dxfId="226" priority="5466" stopIfTrue="1">
      <formula>AND(WEEKDAY(M$5)=1)</formula>
    </cfRule>
  </conditionalFormatting>
  <conditionalFormatting sqref="M16:N19">
    <cfRule type="expression" dxfId="225" priority="2961" stopIfTrue="1">
      <formula>AND(WEEKDAY(M$5)=1)</formula>
    </cfRule>
  </conditionalFormatting>
  <conditionalFormatting sqref="M21:N28">
    <cfRule type="expression" dxfId="224" priority="3178" stopIfTrue="1">
      <formula>AND(WEEKDAY(M$5)=1)</formula>
    </cfRule>
  </conditionalFormatting>
  <conditionalFormatting sqref="M14:O14">
    <cfRule type="expression" dxfId="223" priority="285">
      <formula>AND(WEEKDAY(M$5)=1)</formula>
    </cfRule>
    <cfRule type="expression" dxfId="222" priority="274" stopIfTrue="1">
      <formula>AND(WEEKDAY(M$5)=1)</formula>
    </cfRule>
  </conditionalFormatting>
  <conditionalFormatting sqref="M12:T13">
    <cfRule type="expression" dxfId="221" priority="2741" stopIfTrue="1">
      <formula>AND(WEEKDAY(M$5)=1)</formula>
    </cfRule>
  </conditionalFormatting>
  <conditionalFormatting sqref="M23:AF28">
    <cfRule type="expression" dxfId="220" priority="3173" stopIfTrue="1">
      <formula>AND(WEEKDAY(M$5)=1)</formula>
    </cfRule>
  </conditionalFormatting>
  <conditionalFormatting sqref="M29:AF29">
    <cfRule type="expression" dxfId="219" priority="1" stopIfTrue="1">
      <formula>AND(WEEKDAY(M$5)=1)</formula>
    </cfRule>
    <cfRule type="expression" dxfId="218" priority="17">
      <formula>AND(WEEKDAY(M$5)=1)</formula>
    </cfRule>
  </conditionalFormatting>
  <conditionalFormatting sqref="M30:AF30">
    <cfRule type="expression" dxfId="217" priority="232">
      <formula>AND(WEEKDAY(M$5)=1)</formula>
    </cfRule>
  </conditionalFormatting>
  <conditionalFormatting sqref="N14">
    <cfRule type="expression" dxfId="216" priority="286" stopIfTrue="1">
      <formula>AND(WEEKDAY(N$5)=1)</formula>
    </cfRule>
  </conditionalFormatting>
  <conditionalFormatting sqref="N20:N30">
    <cfRule type="expression" dxfId="215" priority="287" stopIfTrue="1">
      <formula>AND(WEEKDAY(N$5)=1)</formula>
    </cfRule>
  </conditionalFormatting>
  <conditionalFormatting sqref="N21:N30 R23:T30 N28:Q28">
    <cfRule type="expression" dxfId="214" priority="5816" stopIfTrue="1">
      <formula>AND(WEEKDAY(N$5)=1)</formula>
    </cfRule>
  </conditionalFormatting>
  <conditionalFormatting sqref="O9">
    <cfRule type="expression" dxfId="213" priority="238">
      <formula>AND(WEEKDAY(O$5)=1)</formula>
    </cfRule>
    <cfRule type="expression" dxfId="212" priority="239" stopIfTrue="1">
      <formula>AND(WEEKDAY(O$5)=1)</formula>
    </cfRule>
    <cfRule type="expression" dxfId="211" priority="237" stopIfTrue="1">
      <formula>AND(WEEKDAY(O$5)=1)</formula>
    </cfRule>
  </conditionalFormatting>
  <conditionalFormatting sqref="O18:O19">
    <cfRule type="expression" dxfId="210" priority="5787" stopIfTrue="1">
      <formula>AND(WEEKDAY(O$5)=1)</formula>
    </cfRule>
    <cfRule type="expression" dxfId="209" priority="5710" stopIfTrue="1">
      <formula>AND(WEEKDAY(O$5)=1)</formula>
    </cfRule>
  </conditionalFormatting>
  <conditionalFormatting sqref="O20:O22">
    <cfRule type="expression" dxfId="208" priority="290" stopIfTrue="1">
      <formula>AND(WEEKDAY(O$5)=1)</formula>
    </cfRule>
  </conditionalFormatting>
  <conditionalFormatting sqref="O22:O30">
    <cfRule type="expression" dxfId="207" priority="1041" stopIfTrue="1">
      <formula>AND(WEEKDAY(O$5)=1)</formula>
    </cfRule>
  </conditionalFormatting>
  <conditionalFormatting sqref="O21:Q21 S21">
    <cfRule type="expression" dxfId="206" priority="936">
      <formula>AND(WEEKDAY(O$5)=1)</formula>
    </cfRule>
  </conditionalFormatting>
  <conditionalFormatting sqref="O21:Q21">
    <cfRule type="expression" dxfId="205" priority="938" stopIfTrue="1">
      <formula>AND(WEEKDAY(O$5)=1)</formula>
    </cfRule>
  </conditionalFormatting>
  <conditionalFormatting sqref="O21:S21">
    <cfRule type="expression" dxfId="204" priority="669" stopIfTrue="1">
      <formula>AND(WEEKDAY(O$5)=1)</formula>
    </cfRule>
  </conditionalFormatting>
  <conditionalFormatting sqref="O22:S22">
    <cfRule type="expression" dxfId="203" priority="293">
      <formula>AND(WEEKDAY(O$5)=1)</formula>
    </cfRule>
  </conditionalFormatting>
  <conditionalFormatting sqref="P8:P11">
    <cfRule type="expression" dxfId="202" priority="5627" stopIfTrue="1">
      <formula>AND(WEEKDAY(P$5)=1)</formula>
    </cfRule>
  </conditionalFormatting>
  <conditionalFormatting sqref="P12:P13">
    <cfRule type="expression" dxfId="201" priority="5784" stopIfTrue="1">
      <formula>AND(WEEKDAY(P$5)=1)</formula>
    </cfRule>
  </conditionalFormatting>
  <conditionalFormatting sqref="P12:Q16">
    <cfRule type="expression" dxfId="200" priority="2956" stopIfTrue="1">
      <formula>AND(WEEKDAY(P$5)=1)</formula>
    </cfRule>
  </conditionalFormatting>
  <conditionalFormatting sqref="P18:Q18">
    <cfRule type="expression" dxfId="199" priority="5717" stopIfTrue="1">
      <formula>AND(WEEKDAY(P$5)=1)</formula>
    </cfRule>
  </conditionalFormatting>
  <conditionalFormatting sqref="P22:Q22">
    <cfRule type="expression" dxfId="198" priority="372" stopIfTrue="1">
      <formula>AND(WEEKDAY(P$5)=1)</formula>
    </cfRule>
  </conditionalFormatting>
  <conditionalFormatting sqref="P23:R29">
    <cfRule type="expression" dxfId="197" priority="3161" stopIfTrue="1">
      <formula>AND(WEEKDAY(P$5)=1)</formula>
    </cfRule>
  </conditionalFormatting>
  <conditionalFormatting sqref="P19:S19">
    <cfRule type="expression" dxfId="196" priority="377" stopIfTrue="1">
      <formula>AND(WEEKDAY(P$5)=1)</formula>
    </cfRule>
    <cfRule type="expression" dxfId="195" priority="602">
      <formula>AND(WEEKDAY(P$5)=1)</formula>
    </cfRule>
  </conditionalFormatting>
  <conditionalFormatting sqref="P22:S22">
    <cfRule type="expression" dxfId="194" priority="292" stopIfTrue="1">
      <formula>AND(WEEKDAY(P$5)=1)</formula>
    </cfRule>
  </conditionalFormatting>
  <conditionalFormatting sqref="P20:T20">
    <cfRule type="expression" dxfId="193" priority="2987" stopIfTrue="1">
      <formula>AND(WEEKDAY(P$5)=1)</formula>
    </cfRule>
    <cfRule type="expression" dxfId="192" priority="5778" stopIfTrue="1">
      <formula>AND(WEEKDAY(P$5)=1)</formula>
    </cfRule>
  </conditionalFormatting>
  <conditionalFormatting sqref="P10:V10 X12:AC12 T20:U28 Z22:AB30">
    <cfRule type="expression" dxfId="191" priority="5752" stopIfTrue="1">
      <formula>AND(WEEKDAY(P$5)=1)</formula>
    </cfRule>
  </conditionalFormatting>
  <conditionalFormatting sqref="Q12">
    <cfRule type="expression" dxfId="190" priority="379" stopIfTrue="1">
      <formula>AND(WEEKDAY(Q$5)=1)</formula>
    </cfRule>
  </conditionalFormatting>
  <conditionalFormatting sqref="Q15:S18">
    <cfRule type="expression" dxfId="189" priority="2808" stopIfTrue="1">
      <formula>AND(WEEKDAY(Q$5)=1)</formula>
    </cfRule>
  </conditionalFormatting>
  <conditionalFormatting sqref="Q15:T15">
    <cfRule type="expression" dxfId="188" priority="3925" stopIfTrue="1">
      <formula>AND(WEEKDAY(Q$5)=1)</formula>
    </cfRule>
  </conditionalFormatting>
  <conditionalFormatting sqref="R8">
    <cfRule type="expression" dxfId="187" priority="2267" stopIfTrue="1">
      <formula>AND(WEEKDAY(R$5)=1)</formula>
    </cfRule>
    <cfRule type="expression" dxfId="186" priority="2266">
      <formula>AND(WEEKDAY(R$5)=1)</formula>
    </cfRule>
  </conditionalFormatting>
  <conditionalFormatting sqref="R18">
    <cfRule type="expression" dxfId="185" priority="2816" stopIfTrue="1">
      <formula>AND(WEEKDAY(R$5)=1)</formula>
    </cfRule>
  </conditionalFormatting>
  <conditionalFormatting sqref="R21">
    <cfRule type="expression" dxfId="184" priority="668">
      <formula>AND(WEEKDAY(R$5)=1)</formula>
    </cfRule>
  </conditionalFormatting>
  <conditionalFormatting sqref="R21:R22">
    <cfRule type="expression" dxfId="183" priority="294" stopIfTrue="1">
      <formula>AND(WEEKDAY(R$5)=1)</formula>
    </cfRule>
  </conditionalFormatting>
  <conditionalFormatting sqref="R28">
    <cfRule type="expression" dxfId="182" priority="2333" stopIfTrue="1">
      <formula>AND(WEEKDAY(R$5)=1)</formula>
    </cfRule>
    <cfRule type="expression" dxfId="181" priority="2332">
      <formula>AND(WEEKDAY(R$5)=1)</formula>
    </cfRule>
    <cfRule type="expression" dxfId="180" priority="2269" stopIfTrue="1">
      <formula>AND(WEEKDAY(R$5)=1)</formula>
    </cfRule>
  </conditionalFormatting>
  <conditionalFormatting sqref="R18:S18">
    <cfRule type="expression" dxfId="179" priority="2811">
      <formula>AND(WEEKDAY(R$5)=1)</formula>
    </cfRule>
  </conditionalFormatting>
  <conditionalFormatting sqref="R14:T14">
    <cfRule type="expression" dxfId="178" priority="2803" stopIfTrue="1">
      <formula>AND(WEEKDAY(R$5)=1)</formula>
    </cfRule>
    <cfRule type="expression" dxfId="177" priority="2806" stopIfTrue="1">
      <formula>AND(WEEKDAY(R$5)=1)</formula>
    </cfRule>
    <cfRule type="expression" dxfId="176" priority="2802">
      <formula>AND(WEEKDAY(R$5)=1)</formula>
    </cfRule>
    <cfRule type="expression" dxfId="175" priority="2795" stopIfTrue="1">
      <formula>AND(WEEKDAY(R$5)=1)</formula>
    </cfRule>
  </conditionalFormatting>
  <conditionalFormatting sqref="R14:T15">
    <cfRule type="expression" dxfId="174" priority="2646" stopIfTrue="1">
      <formula>AND(WEEKDAY(R$5)=1)</formula>
    </cfRule>
  </conditionalFormatting>
  <conditionalFormatting sqref="R15:T15">
    <cfRule type="expression" dxfId="173" priority="5779" stopIfTrue="1">
      <formula>AND(WEEKDAY(R$5)=1)</formula>
    </cfRule>
  </conditionalFormatting>
  <conditionalFormatting sqref="R16:T16">
    <cfRule type="expression" dxfId="172" priority="5416" stopIfTrue="1">
      <formula>AND(WEEKDAY(R$5)=1)</formula>
    </cfRule>
  </conditionalFormatting>
  <conditionalFormatting sqref="R15:U15">
    <cfRule type="expression" dxfId="171" priority="2604" stopIfTrue="1">
      <formula>AND(WEEKDAY(R$5)=1)</formula>
    </cfRule>
  </conditionalFormatting>
  <conditionalFormatting sqref="R20:W20">
    <cfRule type="expression" dxfId="170" priority="5267" stopIfTrue="1">
      <formula>AND(WEEKDAY(R$5)=1)</formula>
    </cfRule>
  </conditionalFormatting>
  <conditionalFormatting sqref="R29:W29">
    <cfRule type="expression" dxfId="169" priority="16" stopIfTrue="1">
      <formula>AND(WEEKDAY(R$5)=1)</formula>
    </cfRule>
  </conditionalFormatting>
  <conditionalFormatting sqref="R30:W30">
    <cfRule type="expression" dxfId="168" priority="231" stopIfTrue="1">
      <formula>AND(WEEKDAY(R$5)=1)</formula>
    </cfRule>
  </conditionalFormatting>
  <conditionalFormatting sqref="S21">
    <cfRule type="expression" dxfId="167" priority="937" stopIfTrue="1">
      <formula>AND(WEEKDAY(S$5)=1)</formula>
    </cfRule>
  </conditionalFormatting>
  <conditionalFormatting sqref="S22">
    <cfRule type="expression" dxfId="166" priority="374" stopIfTrue="1">
      <formula>AND(WEEKDAY(S$5)=1)</formula>
    </cfRule>
  </conditionalFormatting>
  <conditionalFormatting sqref="S8:AA8">
    <cfRule type="expression" dxfId="165" priority="5772" stopIfTrue="1">
      <formula>AND(WEEKDAY(S$5)=1)</formula>
    </cfRule>
  </conditionalFormatting>
  <conditionalFormatting sqref="T14">
    <cfRule type="expression" dxfId="164" priority="2794">
      <formula>AND(WEEKDAY(T$5)=1)</formula>
    </cfRule>
  </conditionalFormatting>
  <conditionalFormatting sqref="T14:T15">
    <cfRule type="expression" dxfId="163" priority="2805">
      <formula>AND(WEEKDAY(T$5)=1)</formula>
    </cfRule>
  </conditionalFormatting>
  <conditionalFormatting sqref="T15:T16">
    <cfRule type="expression" dxfId="162" priority="5419" stopIfTrue="1">
      <formula>AND(WEEKDAY(T$5)=1)</formula>
    </cfRule>
    <cfRule type="expression" dxfId="161" priority="4018">
      <formula>AND(WEEKDAY(T$5)=1)</formula>
    </cfRule>
  </conditionalFormatting>
  <conditionalFormatting sqref="T17:T18">
    <cfRule type="expression" dxfId="160" priority="2812" stopIfTrue="1">
      <formula>AND(WEEKDAY(T$5)=1)</formula>
    </cfRule>
  </conditionalFormatting>
  <conditionalFormatting sqref="T18">
    <cfRule type="expression" dxfId="159" priority="2815">
      <formula>AND(WEEKDAY(T$5)=1)</formula>
    </cfRule>
  </conditionalFormatting>
  <conditionalFormatting sqref="T19:T22">
    <cfRule type="expression" dxfId="158" priority="5483" stopIfTrue="1">
      <formula>AND(WEEKDAY(T$5)=1)</formula>
    </cfRule>
  </conditionalFormatting>
  <conditionalFormatting sqref="T19:T27">
    <cfRule type="expression" dxfId="157" priority="5807" stopIfTrue="1">
      <formula>AND(WEEKDAY(T$5)=1)</formula>
    </cfRule>
  </conditionalFormatting>
  <conditionalFormatting sqref="T20">
    <cfRule type="expression" dxfId="156" priority="5266">
      <formula>AND(WEEKDAY(T$5)=1)</formula>
    </cfRule>
  </conditionalFormatting>
  <conditionalFormatting sqref="T21:T22 S28:T28">
    <cfRule type="expression" dxfId="155" priority="2665" stopIfTrue="1">
      <formula>AND(WEEKDAY(S$5)=1)</formula>
    </cfRule>
  </conditionalFormatting>
  <conditionalFormatting sqref="T21:T22 T28">
    <cfRule type="expression" dxfId="154" priority="2718">
      <formula>AND(WEEKDAY(T$5)=1)</formula>
    </cfRule>
    <cfRule type="expression" dxfId="153" priority="2664">
      <formula>AND(WEEKDAY(T$5)=1)</formula>
    </cfRule>
  </conditionalFormatting>
  <conditionalFormatting sqref="T8:U8">
    <cfRule type="expression" dxfId="152" priority="5761" stopIfTrue="1">
      <formula>AND(WEEKDAY(T$5)=1)</formula>
    </cfRule>
  </conditionalFormatting>
  <conditionalFormatting sqref="T21:W22 P23:W28">
    <cfRule type="expression" dxfId="151" priority="5641" stopIfTrue="1">
      <formula>AND(WEEKDAY(P$5)=1)</formula>
    </cfRule>
  </conditionalFormatting>
  <conditionalFormatting sqref="T21:W22 S28:V28">
    <cfRule type="expression" dxfId="150" priority="2719" stopIfTrue="1">
      <formula>AND(WEEKDAY(S$5)=1)</formula>
    </cfRule>
  </conditionalFormatting>
  <conditionalFormatting sqref="T9:Y11 Y19:Y20">
    <cfRule type="expression" dxfId="149" priority="5687" stopIfTrue="1">
      <formula>AND(WEEKDAY(T$5)=1)</formula>
    </cfRule>
  </conditionalFormatting>
  <conditionalFormatting sqref="U12:U15">
    <cfRule type="expression" dxfId="148" priority="2644" stopIfTrue="1">
      <formula>AND(WEEKDAY(U$5)=1)</formula>
    </cfRule>
  </conditionalFormatting>
  <conditionalFormatting sqref="U13">
    <cfRule type="expression" dxfId="147" priority="5776" stopIfTrue="1">
      <formula>AND(WEEKDAY(U$5)=1)</formula>
    </cfRule>
  </conditionalFormatting>
  <conditionalFormatting sqref="U15:U16">
    <cfRule type="expression" dxfId="146" priority="5781" stopIfTrue="1">
      <formula>AND(WEEKDAY(U$5)=1)</formula>
    </cfRule>
  </conditionalFormatting>
  <conditionalFormatting sqref="U19:U22">
    <cfRule type="expression" dxfId="145" priority="5804" stopIfTrue="1">
      <formula>AND(WEEKDAY(U$5)=1)</formula>
    </cfRule>
  </conditionalFormatting>
  <conditionalFormatting sqref="U28:V28">
    <cfRule type="expression" dxfId="144" priority="5699" stopIfTrue="1">
      <formula>AND(WEEKDAY(U$5)=1)</formula>
    </cfRule>
  </conditionalFormatting>
  <conditionalFormatting sqref="U18:W18 J18:K20 L23:S28 S28:U28">
    <cfRule type="expression" dxfId="143" priority="5812" stopIfTrue="1">
      <formula>AND(WEEKDAY(J$5)=1)</formula>
    </cfRule>
  </conditionalFormatting>
  <conditionalFormatting sqref="U18:W20">
    <cfRule type="expression" dxfId="142" priority="5714" stopIfTrue="1">
      <formula>AND(WEEKDAY(U$5)=1)</formula>
    </cfRule>
  </conditionalFormatting>
  <conditionalFormatting sqref="U21:W28 E8:E11 J10:O10 E20:E30 P29:W30 S10:W10">
    <cfRule type="expression" dxfId="141" priority="5400" stopIfTrue="1">
      <formula>AND(WEEKDAY(E$5)=1)</formula>
    </cfRule>
  </conditionalFormatting>
  <conditionalFormatting sqref="U14:Z14">
    <cfRule type="expression" dxfId="140" priority="4699" stopIfTrue="1">
      <formula>AND(WEEKDAY(U$5)=1)</formula>
    </cfRule>
  </conditionalFormatting>
  <conditionalFormatting sqref="U19:Z19">
    <cfRule type="expression" dxfId="139" priority="5607">
      <formula>AND(WEEKDAY(U$5)=1)</formula>
    </cfRule>
  </conditionalFormatting>
  <conditionalFormatting sqref="U18:AA18">
    <cfRule type="expression" dxfId="138" priority="244">
      <formula>AND(WEEKDAY(U$5)=1)</formula>
    </cfRule>
  </conditionalFormatting>
  <conditionalFormatting sqref="V16">
    <cfRule type="expression" dxfId="137" priority="4381" stopIfTrue="1">
      <formula>AND(WEEKDAY(V$5)=1)</formula>
    </cfRule>
  </conditionalFormatting>
  <conditionalFormatting sqref="V19:W20">
    <cfRule type="expression" dxfId="136" priority="5805" stopIfTrue="1">
      <formula>AND(WEEKDAY(V$5)=1)</formula>
    </cfRule>
  </conditionalFormatting>
  <conditionalFormatting sqref="V20:W28 V10:Z10">
    <cfRule type="expression" dxfId="135" priority="5643">
      <formula>AND(WEEKDAY(V$5)=1)</formula>
    </cfRule>
  </conditionalFormatting>
  <conditionalFormatting sqref="V15:Y15 V8:AA8 AE18:AF18 U17:W18 AE22:AE27 AD28:AE28 AF19 T16:T17">
    <cfRule type="expression" dxfId="134" priority="5800">
      <formula>AND(WEEKDAY(T$5)=1)</formula>
    </cfRule>
  </conditionalFormatting>
  <conditionalFormatting sqref="V15:Y15">
    <cfRule type="expression" dxfId="133" priority="5795" stopIfTrue="1">
      <formula>AND(WEEKDAY(V$5)=1)</formula>
    </cfRule>
  </conditionalFormatting>
  <conditionalFormatting sqref="V10:Z10 V20:W28">
    <cfRule type="expression" dxfId="132" priority="5635">
      <formula>AND(WEEKDAY(V$5)=1)</formula>
    </cfRule>
  </conditionalFormatting>
  <conditionalFormatting sqref="V29:AA29">
    <cfRule type="expression" dxfId="131" priority="10">
      <formula>AND(WEEKDAY(V$5)=1)</formula>
    </cfRule>
  </conditionalFormatting>
  <conditionalFormatting sqref="V30:AA30">
    <cfRule type="expression" dxfId="130" priority="187">
      <formula>AND(WEEKDAY(V$5)=1)</formula>
    </cfRule>
  </conditionalFormatting>
  <conditionalFormatting sqref="W28">
    <cfRule type="expression" dxfId="129" priority="1042" stopIfTrue="1">
      <formula>AND(WEEKDAY(W$5)=1)</formula>
    </cfRule>
    <cfRule type="expression" dxfId="128" priority="1043">
      <formula>AND(WEEKDAY(W$5)=1)</formula>
    </cfRule>
    <cfRule type="expression" dxfId="127" priority="1044" stopIfTrue="1">
      <formula>AND(WEEKDAY(W$5)=1)</formula>
    </cfRule>
    <cfRule type="expression" dxfId="126" priority="1045">
      <formula>AND(WEEKDAY(W$5)=1)</formula>
    </cfRule>
  </conditionalFormatting>
  <conditionalFormatting sqref="X20">
    <cfRule type="expression" dxfId="125" priority="2263" stopIfTrue="1">
      <formula>AND(WEEKDAY(X$5)=1)</formula>
    </cfRule>
    <cfRule type="expression" dxfId="124" priority="2255" stopIfTrue="1">
      <formula>AND(WEEKDAY(X$5)=1)</formula>
    </cfRule>
    <cfRule type="expression" dxfId="123" priority="2260">
      <formula>AND(WEEKDAY(X$5)=1)</formula>
    </cfRule>
    <cfRule type="expression" dxfId="122" priority="2261" stopIfTrue="1">
      <formula>AND(WEEKDAY(X$5)=1)</formula>
    </cfRule>
    <cfRule type="expression" dxfId="121" priority="2265">
      <formula>AND(WEEKDAY(X$5)=1)</formula>
    </cfRule>
    <cfRule type="expression" dxfId="120" priority="2262">
      <formula>AND(WEEKDAY(X$5)=1)</formula>
    </cfRule>
  </conditionalFormatting>
  <conditionalFormatting sqref="X12:Y14">
    <cfRule type="expression" dxfId="119" priority="4708" stopIfTrue="1">
      <formula>AND(WEEKDAY(X$5)=1)</formula>
    </cfRule>
  </conditionalFormatting>
  <conditionalFormatting sqref="X18:Y18">
    <cfRule type="expression" dxfId="118" priority="4677" stopIfTrue="1">
      <formula>AND(WEEKDAY(X$5)=1)</formula>
    </cfRule>
    <cfRule type="expression" dxfId="117" priority="4685" stopIfTrue="1">
      <formula>AND(WEEKDAY(X$5)=1)</formula>
    </cfRule>
    <cfRule type="expression" dxfId="116" priority="4686">
      <formula>AND(WEEKDAY(X$5)=1)</formula>
    </cfRule>
    <cfRule type="expression" dxfId="115" priority="4687" stopIfTrue="1">
      <formula>AND(WEEKDAY(X$5)=1)</formula>
    </cfRule>
    <cfRule type="expression" dxfId="114" priority="4688">
      <formula>AND(WEEKDAY(X$5)=1)</formula>
    </cfRule>
    <cfRule type="expression" dxfId="113" priority="4691" stopIfTrue="1">
      <formula>AND(WEEKDAY(X$5)=1)</formula>
    </cfRule>
  </conditionalFormatting>
  <conditionalFormatting sqref="X19:Y19">
    <cfRule type="expression" dxfId="112" priority="5733" stopIfTrue="1">
      <formula>AND(WEEKDAY(X$5)=1)</formula>
    </cfRule>
  </conditionalFormatting>
  <conditionalFormatting sqref="X21:Y21 X23:AA28">
    <cfRule type="expression" dxfId="111" priority="4676">
      <formula>AND(WEEKDAY(X$5)=1)</formula>
    </cfRule>
  </conditionalFormatting>
  <conditionalFormatting sqref="X21:Y21">
    <cfRule type="expression" dxfId="110" priority="4674" stopIfTrue="1">
      <formula>AND(WEEKDAY(X$5)=1)</formula>
    </cfRule>
  </conditionalFormatting>
  <conditionalFormatting sqref="X10:Z10">
    <cfRule type="expression" dxfId="109" priority="5668" stopIfTrue="1">
      <formula>AND(WEEKDAY(X$5)=1)</formula>
    </cfRule>
  </conditionalFormatting>
  <conditionalFormatting sqref="X14:Z14">
    <cfRule type="expression" dxfId="108" priority="4701">
      <formula>AND(WEEKDAY(X$5)=1)</formula>
    </cfRule>
  </conditionalFormatting>
  <conditionalFormatting sqref="X17:AD17">
    <cfRule type="expression" dxfId="107" priority="5656" stopIfTrue="1">
      <formula>AND(WEEKDAY(X$5)=1)</formula>
    </cfRule>
  </conditionalFormatting>
  <conditionalFormatting sqref="Y18">
    <cfRule type="expression" dxfId="106" priority="4680">
      <formula>AND(WEEKDAY(Y$5)=1)</formula>
    </cfRule>
    <cfRule type="expression" dxfId="105" priority="4689" stopIfTrue="1">
      <formula>AND(WEEKDAY(Y$5)=1)</formula>
    </cfRule>
    <cfRule type="expression" dxfId="104" priority="4690">
      <formula>AND(WEEKDAY(Y$5)=1)</formula>
    </cfRule>
  </conditionalFormatting>
  <conditionalFormatting sqref="Y20:Y29">
    <cfRule type="expression" dxfId="103" priority="2335" stopIfTrue="1">
      <formula>AND(WEEKDAY(Y$5)=1)</formula>
    </cfRule>
  </conditionalFormatting>
  <conditionalFormatting sqref="Y22">
    <cfRule type="expression" dxfId="102" priority="2338">
      <formula>AND(WEEKDAY(Y$5)=1)</formula>
    </cfRule>
  </conditionalFormatting>
  <conditionalFormatting sqref="Y28">
    <cfRule type="expression" dxfId="101" priority="2254">
      <formula>AND(WEEKDAY(Y$5)=1)</formula>
    </cfRule>
    <cfRule type="expression" dxfId="100" priority="2250" stopIfTrue="1">
      <formula>AND(WEEKDAY(Y$5)=1)</formula>
    </cfRule>
  </conditionalFormatting>
  <conditionalFormatting sqref="Y10:Z10">
    <cfRule type="expression" dxfId="99" priority="5669">
      <formula>AND(WEEKDAY(Y$5)=1)</formula>
    </cfRule>
  </conditionalFormatting>
  <conditionalFormatting sqref="Y17:Z17 AA19:AG20 AD13:AF13 AC14:AF14">
    <cfRule type="expression" dxfId="98" priority="5655">
      <formula>AND(WEEKDAY(Y$5)=1)</formula>
    </cfRule>
  </conditionalFormatting>
  <conditionalFormatting sqref="Y15:AA15">
    <cfRule type="expression" dxfId="97" priority="3571" stopIfTrue="1">
      <formula>AND(WEEKDAY(Y$5)=1)</formula>
    </cfRule>
  </conditionalFormatting>
  <conditionalFormatting sqref="Y10:AB10">
    <cfRule type="expression" dxfId="96" priority="5490">
      <formula>AND(WEEKDAY(Y$5)=1)</formula>
    </cfRule>
  </conditionalFormatting>
  <conditionalFormatting sqref="Y17:AB17">
    <cfRule type="expression" dxfId="95" priority="5653" stopIfTrue="1">
      <formula>AND(WEEKDAY(Y$5)=1)</formula>
    </cfRule>
  </conditionalFormatting>
  <conditionalFormatting sqref="Y20:AB20">
    <cfRule type="expression" dxfId="94" priority="2464">
      <formula>AND(WEEKDAY(Y$5)=1)</formula>
    </cfRule>
  </conditionalFormatting>
  <conditionalFormatting sqref="Z9:Z11">
    <cfRule type="expression" dxfId="93" priority="5468" stopIfTrue="1">
      <formula>AND(WEEKDAY(Z$5)=1)</formula>
    </cfRule>
    <cfRule type="expression" dxfId="92" priority="5470">
      <formula>AND(WEEKDAY(Z$5)=1)</formula>
    </cfRule>
  </conditionalFormatting>
  <conditionalFormatting sqref="Z10">
    <cfRule type="expression" dxfId="91" priority="5689" stopIfTrue="1">
      <formula>AND(WEEKDAY(Z$5)=1)</formula>
    </cfRule>
  </conditionalFormatting>
  <conditionalFormatting sqref="Z13:Z14">
    <cfRule type="expression" dxfId="90" priority="2231" stopIfTrue="1">
      <formula>AND(WEEKDAY(Z$5)=1)</formula>
    </cfRule>
  </conditionalFormatting>
  <conditionalFormatting sqref="Z18">
    <cfRule type="expression" dxfId="89" priority="242" stopIfTrue="1">
      <formula>AND(WEEKDAY(Z$5)=1)</formula>
    </cfRule>
    <cfRule type="expression" dxfId="88" priority="241">
      <formula>AND(WEEKDAY(Z$5)=1)</formula>
    </cfRule>
    <cfRule type="expression" dxfId="87" priority="240" stopIfTrue="1">
      <formula>AND(WEEKDAY(Z$5)=1)</formula>
    </cfRule>
  </conditionalFormatting>
  <conditionalFormatting sqref="Z19">
    <cfRule type="expression" dxfId="86" priority="5605" stopIfTrue="1">
      <formula>AND(WEEKDAY(Z$5)=1)</formula>
    </cfRule>
  </conditionalFormatting>
  <conditionalFormatting sqref="Z19:Z20">
    <cfRule type="expression" dxfId="85" priority="2465" stopIfTrue="1">
      <formula>AND(WEEKDAY(Z$5)=1)</formula>
    </cfRule>
    <cfRule type="expression" dxfId="84" priority="2467">
      <formula>AND(WEEKDAY(Z$5)=1)</formula>
    </cfRule>
  </conditionalFormatting>
  <conditionalFormatting sqref="Z20">
    <cfRule type="expression" dxfId="83" priority="2460">
      <formula>AND(WEEKDAY(Z$5)=1)</formula>
    </cfRule>
    <cfRule type="expression" dxfId="82" priority="2459" stopIfTrue="1">
      <formula>AND(WEEKDAY(Z$5)=1)</formula>
    </cfRule>
    <cfRule type="expression" dxfId="81" priority="2461" stopIfTrue="1">
      <formula>AND(WEEKDAY(Z$5)=1)</formula>
    </cfRule>
    <cfRule type="expression" dxfId="80" priority="2462">
      <formula>AND(WEEKDAY(Z$5)=1)</formula>
    </cfRule>
    <cfRule type="expression" dxfId="79" priority="2458">
      <formula>AND(WEEKDAY(Z$5)=1)</formula>
    </cfRule>
  </conditionalFormatting>
  <conditionalFormatting sqref="Z20:Z21">
    <cfRule type="expression" dxfId="78" priority="2244" stopIfTrue="1">
      <formula>AND(WEEKDAY(Z$5)=1)</formula>
    </cfRule>
  </conditionalFormatting>
  <conditionalFormatting sqref="Z14:AA14">
    <cfRule type="expression" dxfId="77" priority="3583">
      <formula>AND(WEEKDAY(Z$5)=1)</formula>
    </cfRule>
  </conditionalFormatting>
  <conditionalFormatting sqref="Z20:AA20">
    <cfRule type="expression" dxfId="76" priority="2463" stopIfTrue="1">
      <formula>AND(WEEKDAY(Z$5)=1)</formula>
    </cfRule>
  </conditionalFormatting>
  <conditionalFormatting sqref="Z21:AB21">
    <cfRule type="expression" dxfId="75" priority="2248">
      <formula>AND(WEEKDAY(Z$5)=1)</formula>
    </cfRule>
  </conditionalFormatting>
  <conditionalFormatting sqref="Z13:AC13">
    <cfRule type="expression" dxfId="74" priority="2235">
      <formula>AND(WEEKDAY(Z$5)=1)</formula>
    </cfRule>
  </conditionalFormatting>
  <conditionalFormatting sqref="Z13:AE13">
    <cfRule type="expression" dxfId="73" priority="2230" stopIfTrue="1">
      <formula>AND(WEEKDAY(Z$5)=1)</formula>
    </cfRule>
  </conditionalFormatting>
  <conditionalFormatting sqref="AA15">
    <cfRule type="expression" dxfId="72" priority="3576">
      <formula>AND(WEEKDAY(AA$5)=1)</formula>
    </cfRule>
  </conditionalFormatting>
  <conditionalFormatting sqref="AA18">
    <cfRule type="expression" dxfId="71" priority="246" stopIfTrue="1">
      <formula>AND(WEEKDAY(AA$5)=1)</formula>
    </cfRule>
  </conditionalFormatting>
  <conditionalFormatting sqref="AA21">
    <cfRule type="expression" dxfId="70" priority="2249" stopIfTrue="1">
      <formula>AND(WEEKDAY(AA$5)=1)</formula>
    </cfRule>
  </conditionalFormatting>
  <conditionalFormatting sqref="AA8:AB11 AG8:AH11 I9:I11 AE9:AF11 J9:K13 D10:H10 L12:AD12 D12:I17 AH19:AH30 L21:L22 D21:I30 X22 Z22:AE22 L28 X28 Z28:AE28">
    <cfRule type="expression" dxfId="69" priority="247">
      <formula>AND(WEEKDAY(D$5)=1)</formula>
    </cfRule>
  </conditionalFormatting>
  <conditionalFormatting sqref="AA14:AB15">
    <cfRule type="expression" dxfId="68" priority="3578" stopIfTrue="1">
      <formula>AND(WEEKDAY(AA$5)=1)</formula>
    </cfRule>
  </conditionalFormatting>
  <conditionalFormatting sqref="AA19:AB20">
    <cfRule type="expression" dxfId="67" priority="5732" stopIfTrue="1">
      <formula>AND(WEEKDAY(AA$5)=1)</formula>
    </cfRule>
  </conditionalFormatting>
  <conditionalFormatting sqref="AA21:AC21">
    <cfRule type="expression" dxfId="66" priority="2245" stopIfTrue="1">
      <formula>AND(WEEKDAY(AA$5)=1)</formula>
    </cfRule>
  </conditionalFormatting>
  <conditionalFormatting sqref="AA9:AG11">
    <cfRule type="expression" dxfId="65" priority="5526" stopIfTrue="1">
      <formula>AND(WEEKDAY(AA$5)=1)</formula>
    </cfRule>
  </conditionalFormatting>
  <conditionalFormatting sqref="AA20:AG20">
    <cfRule type="expression" dxfId="64" priority="2730" stopIfTrue="1">
      <formula>AND(WEEKDAY(AA$5)=1)</formula>
    </cfRule>
  </conditionalFormatting>
  <conditionalFormatting sqref="AB14:AB15">
    <cfRule type="expression" dxfId="63" priority="5477">
      <formula>AND(WEEKDAY(AB$5)=1)</formula>
    </cfRule>
  </conditionalFormatting>
  <conditionalFormatting sqref="AB17">
    <cfRule type="expression" dxfId="62" priority="5791" stopIfTrue="1">
      <formula>AND(WEEKDAY(AB$5)=1)</formula>
    </cfRule>
  </conditionalFormatting>
  <conditionalFormatting sqref="AB18">
    <cfRule type="expression" dxfId="61" priority="5961">
      <formula>AND(WEEKDAY(Z$5)=1)</formula>
    </cfRule>
    <cfRule type="expression" dxfId="60" priority="5959">
      <formula>AND(WEEKDAY(Z$5)=1)</formula>
    </cfRule>
    <cfRule type="expression" dxfId="59" priority="5960" stopIfTrue="1">
      <formula>AND(WEEKDAY(Z$5)=1)</formula>
    </cfRule>
    <cfRule type="expression" dxfId="58" priority="5955">
      <formula>AND(WEEKDAY(Z$5)=1)</formula>
    </cfRule>
    <cfRule type="expression" dxfId="57" priority="5958" stopIfTrue="1">
      <formula>AND(WEEKDAY(Z$5)=1)</formula>
    </cfRule>
    <cfRule type="expression" dxfId="56" priority="5956" stopIfTrue="1">
      <formula>AND(WEEKDAY(Z$5)=1)</formula>
    </cfRule>
    <cfRule type="expression" dxfId="55" priority="5957">
      <formula>AND(WEEKDAY(Z$5)=1)</formula>
    </cfRule>
  </conditionalFormatting>
  <conditionalFormatting sqref="AB18:AD18">
    <cfRule type="expression" dxfId="54" priority="4682" stopIfTrue="1">
      <formula>AND(WEEKDAY(Z$5)=1)</formula>
    </cfRule>
  </conditionalFormatting>
  <conditionalFormatting sqref="AB19:AD19">
    <cfRule type="expression" dxfId="53" priority="5602" stopIfTrue="1">
      <formula>AND(WEEKDAY(AB$5)=1)</formula>
    </cfRule>
  </conditionalFormatting>
  <conditionalFormatting sqref="AB19:AE19">
    <cfRule type="expression" dxfId="52" priority="5703" stopIfTrue="1">
      <formula>AND(WEEKDAY(AB$5)=1)</formula>
    </cfRule>
  </conditionalFormatting>
  <conditionalFormatting sqref="AB19:AF19">
    <cfRule type="expression" dxfId="51" priority="3557" stopIfTrue="1">
      <formula>AND(WEEKDAY(AB$5)=1)</formula>
    </cfRule>
  </conditionalFormatting>
  <conditionalFormatting sqref="AB8:AG8">
    <cfRule type="expression" dxfId="50" priority="5750" stopIfTrue="1">
      <formula>AND(WEEKDAY(AB$5)=1)</formula>
    </cfRule>
  </conditionalFormatting>
  <conditionalFormatting sqref="AC19">
    <cfRule type="expression" dxfId="49" priority="5601">
      <formula>AND(WEEKDAY(AC$5)=1)</formula>
    </cfRule>
  </conditionalFormatting>
  <conditionalFormatting sqref="AC21">
    <cfRule type="expression" dxfId="48" priority="2242">
      <formula>AND(WEEKDAY(AC$5)=1)</formula>
    </cfRule>
    <cfRule type="expression" dxfId="47" priority="2239" stopIfTrue="1">
      <formula>AND(WEEKDAY(AC$5)=1)</formula>
    </cfRule>
  </conditionalFormatting>
  <conditionalFormatting sqref="AC23:AC29">
    <cfRule type="expression" dxfId="46" priority="3569" stopIfTrue="1">
      <formula>AND(WEEKDAY(AC$5)=1)</formula>
    </cfRule>
  </conditionalFormatting>
  <conditionalFormatting sqref="AC15:AD15">
    <cfRule type="expression" dxfId="45" priority="5786" stopIfTrue="1">
      <formula>AND(WEEKDAY(AC$5)=1)</formula>
    </cfRule>
  </conditionalFormatting>
  <conditionalFormatting sqref="AC18:AD18">
    <cfRule type="expression" dxfId="44" priority="4681">
      <formula>AND(WEEKDAY(AA$5)=1)</formula>
    </cfRule>
  </conditionalFormatting>
  <conditionalFormatting sqref="AC14:AG14">
    <cfRule type="expression" dxfId="43" priority="5701" stopIfTrue="1">
      <formula>AND(WEEKDAY(AC$5)=1)</formula>
    </cfRule>
  </conditionalFormatting>
  <conditionalFormatting sqref="AC15:AH15">
    <cfRule type="expression" dxfId="42" priority="249" stopIfTrue="1">
      <formula>AND(WEEKDAY(AC$5)=1)</formula>
    </cfRule>
  </conditionalFormatting>
  <conditionalFormatting sqref="AC15:AH17">
    <cfRule type="expression" dxfId="41" priority="265">
      <formula>AND(WEEKDAY(AC$5)=1)</formula>
    </cfRule>
  </conditionalFormatting>
  <conditionalFormatting sqref="AD12:AD13">
    <cfRule type="expression" dxfId="40" priority="3988" stopIfTrue="1">
      <formula>AND(WEEKDAY(AD$5)=1)</formula>
    </cfRule>
    <cfRule type="expression" dxfId="39" priority="2653" stopIfTrue="1">
      <formula>AND(WEEKDAY(AD$5)=1)</formula>
    </cfRule>
    <cfRule type="expression" dxfId="38" priority="5768" stopIfTrue="1">
      <formula>AND(WEEKDAY(AD$5)=1)</formula>
    </cfRule>
  </conditionalFormatting>
  <conditionalFormatting sqref="AD16">
    <cfRule type="expression" dxfId="37" priority="5788" stopIfTrue="1">
      <formula>AND(WEEKDAY(AD$5)=1)</formula>
    </cfRule>
  </conditionalFormatting>
  <conditionalFormatting sqref="AD22">
    <cfRule type="expression" dxfId="36" priority="2341" stopIfTrue="1">
      <formula>AND(WEEKDAY(AD$5)=1)</formula>
    </cfRule>
  </conditionalFormatting>
  <conditionalFormatting sqref="AD21:AE21">
    <cfRule type="expression" dxfId="35" priority="5629" stopIfTrue="1">
      <formula>AND(WEEKDAY(AD$5)=1)</formula>
    </cfRule>
  </conditionalFormatting>
  <conditionalFormatting sqref="AD13:AF13">
    <cfRule type="expression" dxfId="34" priority="2729">
      <formula>AND(WEEKDAY(AD$5)=1)</formula>
    </cfRule>
  </conditionalFormatting>
  <conditionalFormatting sqref="AD21:AF22">
    <cfRule type="expression" dxfId="33" priority="2349">
      <formula>AND(WEEKDAY(AD$5)=1)</formula>
    </cfRule>
  </conditionalFormatting>
  <conditionalFormatting sqref="AD12:AG12">
    <cfRule type="expression" dxfId="32" priority="273" stopIfTrue="1">
      <formula>AND(WEEKDAY(AD$5)=1)</formula>
    </cfRule>
  </conditionalFormatting>
  <conditionalFormatting sqref="AD13:AG13">
    <cfRule type="expression" dxfId="31" priority="5770" stopIfTrue="1">
      <formula>AND(WEEKDAY(AD$5)=1)</formula>
    </cfRule>
  </conditionalFormatting>
  <conditionalFormatting sqref="AD28:AG28">
    <cfRule type="expression" dxfId="30" priority="5498">
      <formula>AND(WEEKDAY(AD$5)=1)</formula>
    </cfRule>
  </conditionalFormatting>
  <conditionalFormatting sqref="AD10:AH10 AH20:AH30 L15:Z15 X12:Y12">
    <cfRule type="expression" dxfId="29" priority="5479">
      <formula>AND(WEEKDAY(L$5)=1)</formula>
    </cfRule>
  </conditionalFormatting>
  <conditionalFormatting sqref="AE15">
    <cfRule type="expression" dxfId="28" priority="256">
      <formula>AND(WEEKDAY(AE$5)=1)</formula>
    </cfRule>
  </conditionalFormatting>
  <conditionalFormatting sqref="AE18 T19:Y19">
    <cfRule type="expression" dxfId="27" priority="5817" stopIfTrue="1">
      <formula>AND(WEEKDAY(T$5)=1)</formula>
    </cfRule>
  </conditionalFormatting>
  <conditionalFormatting sqref="AE18:AE19">
    <cfRule type="expression" dxfId="26" priority="3560" stopIfTrue="1">
      <formula>AND(WEEKDAY(AE$5)=1)</formula>
    </cfRule>
  </conditionalFormatting>
  <conditionalFormatting sqref="AE13:AF13">
    <cfRule type="expression" dxfId="25" priority="2733" stopIfTrue="1">
      <formula>AND(WEEKDAY(AE$5)=1)</formula>
    </cfRule>
  </conditionalFormatting>
  <conditionalFormatting sqref="AE18:AF18">
    <cfRule type="expression" dxfId="24" priority="5719" stopIfTrue="1">
      <formula>AND(WEEKDAY(AE$5)=1)</formula>
    </cfRule>
  </conditionalFormatting>
  <conditionalFormatting sqref="AE12:AG12">
    <cfRule type="expression" dxfId="23" priority="269">
      <formula>AND(WEEKDAY(AE$5)=1)</formula>
    </cfRule>
    <cfRule type="expression" dxfId="22" priority="270" stopIfTrue="1">
      <formula>AND(WEEKDAY(AE$5)=1)</formula>
    </cfRule>
  </conditionalFormatting>
  <conditionalFormatting sqref="AE12:AH12">
    <cfRule type="expression" dxfId="21" priority="266" stopIfTrue="1">
      <formula>AND(WEEKDAY(AE$5)=1)</formula>
    </cfRule>
    <cfRule type="expression" dxfId="20" priority="271">
      <formula>AND(WEEKDAY(AE$5)=1)</formula>
    </cfRule>
  </conditionalFormatting>
  <conditionalFormatting sqref="AE18:AH18">
    <cfRule type="expression" dxfId="19" priority="5471">
      <formula>AND(WEEKDAY(AE$5)=1)</formula>
    </cfRule>
  </conditionalFormatting>
  <conditionalFormatting sqref="AF15">
    <cfRule type="expression" dxfId="18" priority="248">
      <formula>AND(WEEKDAY(AF$5)=1)</formula>
    </cfRule>
  </conditionalFormatting>
  <conditionalFormatting sqref="AF18">
    <cfRule type="expression" dxfId="17" priority="3564" stopIfTrue="1">
      <formula>AND(WEEKDAY(AF$5)=1)</formula>
    </cfRule>
    <cfRule type="expression" dxfId="16" priority="3561">
      <formula>AND(WEEKDAY(AF$5)=1)</formula>
    </cfRule>
    <cfRule type="expression" dxfId="15" priority="3562" stopIfTrue="1">
      <formula>AND(WEEKDAY(AF$5)=1)</formula>
    </cfRule>
    <cfRule type="expression" dxfId="14" priority="3563">
      <formula>AND(WEEKDAY(AF$5)=1)</formula>
    </cfRule>
  </conditionalFormatting>
  <conditionalFormatting sqref="AF19:AG19">
    <cfRule type="expression" dxfId="13" priority="5582">
      <formula>AND(WEEKDAY(AF$5)=1)</formula>
    </cfRule>
    <cfRule type="expression" dxfId="12" priority="5583" stopIfTrue="1">
      <formula>AND(WEEKDAY(AF$5)=1)</formula>
    </cfRule>
    <cfRule type="expression" dxfId="11" priority="5585" stopIfTrue="1">
      <formula>AND(WEEKDAY(AF$5)=1)</formula>
    </cfRule>
    <cfRule type="expression" dxfId="10" priority="5584">
      <formula>AND(WEEKDAY(AF$5)=1)</formula>
    </cfRule>
  </conditionalFormatting>
  <conditionalFormatting sqref="AG15">
    <cfRule type="expression" dxfId="9" priority="264" stopIfTrue="1">
      <formula>AND(WEEKDAY(AG$5)=1)</formula>
    </cfRule>
    <cfRule type="expression" dxfId="8" priority="260">
      <formula>AND(WEEKDAY(AG$5)=1)</formula>
    </cfRule>
    <cfRule type="expression" dxfId="7" priority="262" stopIfTrue="1">
      <formula>AND(WEEKDAY(AG$5)=1)</formula>
    </cfRule>
    <cfRule type="expression" dxfId="6" priority="263">
      <formula>AND(WEEKDAY(AG$5)=1)</formula>
    </cfRule>
  </conditionalFormatting>
  <conditionalFormatting sqref="AG20:AG27 AD28:AG28 AE21:AF22">
    <cfRule type="expression" dxfId="5" priority="5626" stopIfTrue="1">
      <formula>AND(WEEKDAY(AD$5)=1)</formula>
    </cfRule>
  </conditionalFormatting>
  <conditionalFormatting sqref="AG29:AG30">
    <cfRule type="expression" dxfId="4" priority="227">
      <formula>AND(WEEKDAY(AG$5)=1)</formula>
    </cfRule>
    <cfRule type="expression" dxfId="3" priority="228" stopIfTrue="1">
      <formula>AND(WEEKDAY(AG$5)=1)</formula>
    </cfRule>
  </conditionalFormatting>
  <conditionalFormatting sqref="AG13:AH14 S8:Z8 O10:Z10 L20:W20 T21:Y21 T22:X22 M23:AF28 AC8:AF8 T19:Y19 I19:O19 P9:Y9 P11:Y11 Y20 L17:AB17 L9:N11 J10:K10 AD21:AE21 AC9:AD11 AD10:AE10 M16:AC16 L13:Y13 U14:Y14 M21:N22 P14:Q14 L14">
    <cfRule type="expression" dxfId="2" priority="5771">
      <formula>AND(WEEKDAY(I$5)=1)</formula>
    </cfRule>
  </conditionalFormatting>
  <conditionalFormatting sqref="AH10 AH20:AH30">
    <cfRule type="expression" dxfId="1" priority="5478" stopIfTrue="1">
      <formula>AND(WEEKDAY(AH$5)=1)</formula>
    </cfRule>
  </conditionalFormatting>
  <conditionalFormatting sqref="AI8:AK30 AN8:AN31">
    <cfRule type="cellIs" dxfId="0" priority="5951" stopIfTrue="1" operator="equal">
      <formula>0</formula>
    </cfRule>
  </conditionalFormatting>
  <dataValidations count="2">
    <dataValidation type="list" allowBlank="1" showInputMessage="1" showErrorMessage="1" sqref="O8:O9 D8:N11 D12:AD22 AE8:AH22 D23:AH30 P8:S11 T11:V11 W8:AD11 T8:V9 D10:AH10" xr:uid="{00000000-0002-0000-5B00-000000000000}">
      <formula1>"ヤ,2早,3早,2オ,3オ,2－,3－,－,日,有,2,3,事,ﾍﾙ,ｹｱ,6:00,6:30,7:00,8:30,8:00,10:00,研"</formula1>
    </dataValidation>
    <dataValidation type="list" allowBlank="1" showInputMessage="1" showErrorMessage="1" sqref="AH31" xr:uid="{00000000-0002-0000-5B00-000001000000}">
      <formula1>"ヤ,2早,3早,2オ,3オ,2－,3－,－,日,有,2,3,"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W51"/>
  <sheetViews>
    <sheetView zoomScaleNormal="100" workbookViewId="0">
      <selection activeCell="W12" sqref="W1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3" width="3.1640625" customWidth="1"/>
    <col min="34" max="34" width="0.832031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2024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9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380" t="s">
        <v>276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365" t="s">
        <v>228</v>
      </c>
      <c r="N3" s="1365"/>
      <c r="O3" s="1365"/>
      <c r="P3" s="1365"/>
      <c r="Q3" s="1365"/>
      <c r="R3" s="1365"/>
      <c r="S3" s="1365"/>
      <c r="T3" s="1365"/>
      <c r="U3" s="1365"/>
      <c r="V3" s="1365"/>
      <c r="W3" s="1365"/>
      <c r="X3" s="1365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45536</v>
      </c>
      <c r="E5" s="11">
        <f>DATE($A$1,$D$2,2)</f>
        <v>45537</v>
      </c>
      <c r="F5" s="11">
        <f>DATE($A$1,$D$2,3)</f>
        <v>45538</v>
      </c>
      <c r="G5" s="11">
        <f>DATE($A$1,$D$2,4)</f>
        <v>45539</v>
      </c>
      <c r="H5" s="11">
        <f>DATE($A$1,$D$2,5)</f>
        <v>45540</v>
      </c>
      <c r="I5" s="11">
        <f>DATE($A$1,$D$2,6)</f>
        <v>45541</v>
      </c>
      <c r="J5" s="11">
        <f>DATE($A$1,$D$2,7)</f>
        <v>45542</v>
      </c>
      <c r="K5" s="11">
        <f>DATE($A$1,$D$2,8)</f>
        <v>45543</v>
      </c>
      <c r="L5" s="11">
        <f>DATE($A$1,$D$2,9)</f>
        <v>45544</v>
      </c>
      <c r="M5" s="11">
        <f>DATE($A$1,$D$2,10)</f>
        <v>45545</v>
      </c>
      <c r="N5" s="56">
        <f>DATE($A$1,$D$2,11)</f>
        <v>45546</v>
      </c>
      <c r="O5" s="11">
        <f>DATE($A$1,$D$2,12)</f>
        <v>45547</v>
      </c>
      <c r="P5" s="11">
        <f>DATE($A$1,$D$2,13)</f>
        <v>45548</v>
      </c>
      <c r="Q5" s="11">
        <f>DATE($A$1,$D$2,14)</f>
        <v>45549</v>
      </c>
      <c r="R5" s="11">
        <f>DATE($A$1,$D$2,15)</f>
        <v>45550</v>
      </c>
      <c r="S5" s="11">
        <f>DATE($A$1,$D$2,16)</f>
        <v>45551</v>
      </c>
      <c r="T5" s="11">
        <f>DATE($A$1,$D$2,17)</f>
        <v>45552</v>
      </c>
      <c r="U5" s="11">
        <f>DATE($A$1,$D$2,18)</f>
        <v>45553</v>
      </c>
      <c r="V5" s="11">
        <f>DATE($A$1,$D$2,19)</f>
        <v>45554</v>
      </c>
      <c r="W5" s="11">
        <f>DATE($A$1,$D$2,20)</f>
        <v>45555</v>
      </c>
      <c r="X5" s="11">
        <f>DATE($A$1,$D$2,21)</f>
        <v>45556</v>
      </c>
      <c r="Y5" s="87">
        <f>DATE($A$1,$D$2,22)</f>
        <v>45557</v>
      </c>
      <c r="Z5" s="87">
        <f>DATE($A$1,$D$2,23)</f>
        <v>45558</v>
      </c>
      <c r="AA5" s="87">
        <f>DATE($A$1,$D$2,24)</f>
        <v>45559</v>
      </c>
      <c r="AB5" s="87">
        <f>DATE($A$1,$D$2,25)</f>
        <v>45560</v>
      </c>
      <c r="AC5" s="87">
        <f>DATE($A$1,$D$2,26)</f>
        <v>45561</v>
      </c>
      <c r="AD5" s="87">
        <f>DATE($A$1,$D$2,27)</f>
        <v>45562</v>
      </c>
      <c r="AE5" s="87">
        <f>DATE($A$1,$D$2,28)</f>
        <v>45563</v>
      </c>
      <c r="AF5" s="88">
        <f>DATE($A$1,$D$2,29)</f>
        <v>45564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">
        <f t="shared" ref="D6:AF6" si="0">IF(MONTH(D5)&gt;$D$2,"",D5)</f>
        <v>45536</v>
      </c>
      <c r="E6" s="13">
        <f t="shared" si="0"/>
        <v>45537</v>
      </c>
      <c r="F6" s="116">
        <f t="shared" si="0"/>
        <v>45538</v>
      </c>
      <c r="G6" s="116">
        <f t="shared" si="0"/>
        <v>45539</v>
      </c>
      <c r="H6" s="116">
        <f t="shared" si="0"/>
        <v>45540</v>
      </c>
      <c r="I6" s="13">
        <f t="shared" si="0"/>
        <v>45541</v>
      </c>
      <c r="J6" s="13">
        <f t="shared" si="0"/>
        <v>45542</v>
      </c>
      <c r="K6" s="13">
        <f t="shared" si="0"/>
        <v>45543</v>
      </c>
      <c r="L6" s="13">
        <f t="shared" si="0"/>
        <v>45544</v>
      </c>
      <c r="M6" s="13">
        <f t="shared" si="0"/>
        <v>45545</v>
      </c>
      <c r="N6" s="13">
        <f t="shared" si="0"/>
        <v>45546</v>
      </c>
      <c r="O6" s="13">
        <f t="shared" si="0"/>
        <v>45547</v>
      </c>
      <c r="P6" s="13">
        <f t="shared" si="0"/>
        <v>45548</v>
      </c>
      <c r="Q6" s="13">
        <f t="shared" si="0"/>
        <v>45549</v>
      </c>
      <c r="R6" s="13">
        <f t="shared" si="0"/>
        <v>45550</v>
      </c>
      <c r="S6" s="145">
        <f t="shared" si="0"/>
        <v>45551</v>
      </c>
      <c r="T6" s="13">
        <f t="shared" si="0"/>
        <v>45552</v>
      </c>
      <c r="U6" s="13">
        <f t="shared" si="0"/>
        <v>45553</v>
      </c>
      <c r="V6" s="13">
        <f t="shared" si="0"/>
        <v>45554</v>
      </c>
      <c r="W6" s="13">
        <f t="shared" si="0"/>
        <v>45555</v>
      </c>
      <c r="X6" s="13">
        <f t="shared" si="0"/>
        <v>45556</v>
      </c>
      <c r="Y6" s="13">
        <f t="shared" si="0"/>
        <v>45557</v>
      </c>
      <c r="Z6" s="145">
        <f t="shared" si="0"/>
        <v>45558</v>
      </c>
      <c r="AA6" s="13">
        <f t="shared" si="0"/>
        <v>45559</v>
      </c>
      <c r="AB6" s="13">
        <f t="shared" si="0"/>
        <v>45560</v>
      </c>
      <c r="AC6" s="13">
        <f t="shared" si="0"/>
        <v>45561</v>
      </c>
      <c r="AD6" s="13">
        <f t="shared" si="0"/>
        <v>45562</v>
      </c>
      <c r="AE6" s="13">
        <f t="shared" si="0"/>
        <v>45563</v>
      </c>
      <c r="AF6" s="13">
        <f t="shared" si="0"/>
        <v>45564</v>
      </c>
      <c r="AG6" s="13">
        <v>30</v>
      </c>
      <c r="AH6" s="13"/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061" t="str">
        <f t="shared" ref="D7:AE7" si="1">IF(D6="","",CHOOSE(WEEKDAY(D6,1),"日","月","火","水","木","金","土"))</f>
        <v>日</v>
      </c>
      <c r="E7" s="16" t="str">
        <f t="shared" si="1"/>
        <v>月</v>
      </c>
      <c r="F7" s="1064" t="str">
        <f>IF(F6="","",CHOOSE(WEEKDAY(F6,1),"日","月","火","水","木","金","土"))</f>
        <v>火</v>
      </c>
      <c r="G7" s="1063" t="str">
        <f t="shared" si="1"/>
        <v>水</v>
      </c>
      <c r="H7" s="1063" t="str">
        <f t="shared" si="1"/>
        <v>木</v>
      </c>
      <c r="I7" s="1063" t="str">
        <f t="shared" si="1"/>
        <v>金</v>
      </c>
      <c r="J7" s="1063" t="str">
        <f t="shared" si="1"/>
        <v>土</v>
      </c>
      <c r="K7" s="1061" t="str">
        <f t="shared" si="1"/>
        <v>日</v>
      </c>
      <c r="L7" s="58" t="str">
        <f t="shared" si="1"/>
        <v>月</v>
      </c>
      <c r="M7" s="16" t="str">
        <f t="shared" si="1"/>
        <v>火</v>
      </c>
      <c r="N7" s="1063" t="str">
        <f t="shared" si="1"/>
        <v>水</v>
      </c>
      <c r="O7" s="1063" t="str">
        <f t="shared" si="1"/>
        <v>木</v>
      </c>
      <c r="P7" s="16" t="str">
        <f t="shared" si="1"/>
        <v>金</v>
      </c>
      <c r="Q7" s="1064" t="str">
        <f t="shared" si="1"/>
        <v>土</v>
      </c>
      <c r="R7" s="1061" t="str">
        <f t="shared" si="1"/>
        <v>日</v>
      </c>
      <c r="S7" s="1183" t="str">
        <f t="shared" si="1"/>
        <v>月</v>
      </c>
      <c r="T7" s="58" t="str">
        <f t="shared" si="1"/>
        <v>火</v>
      </c>
      <c r="U7" s="1063" t="str">
        <f t="shared" si="1"/>
        <v>水</v>
      </c>
      <c r="V7" s="1063" t="str">
        <f t="shared" si="1"/>
        <v>木</v>
      </c>
      <c r="W7" s="16" t="str">
        <f t="shared" si="1"/>
        <v>金</v>
      </c>
      <c r="X7" s="1063" t="str">
        <f t="shared" si="1"/>
        <v>土</v>
      </c>
      <c r="Y7" s="1061" t="str">
        <f t="shared" si="1"/>
        <v>日</v>
      </c>
      <c r="Z7" s="1067" t="str">
        <f t="shared" si="1"/>
        <v>月</v>
      </c>
      <c r="AA7" s="16" t="str">
        <f t="shared" si="1"/>
        <v>火</v>
      </c>
      <c r="AB7" s="1063" t="str">
        <f t="shared" si="1"/>
        <v>水</v>
      </c>
      <c r="AC7" s="1063" t="str">
        <f t="shared" si="1"/>
        <v>木</v>
      </c>
      <c r="AD7" s="16" t="str">
        <f t="shared" si="1"/>
        <v>金</v>
      </c>
      <c r="AE7" s="1063" t="str">
        <f t="shared" si="1"/>
        <v>土</v>
      </c>
      <c r="AF7" s="1061" t="s">
        <v>246</v>
      </c>
      <c r="AG7" s="1114" t="s">
        <v>270</v>
      </c>
      <c r="AH7" s="1114"/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152" t="s">
        <v>21</v>
      </c>
      <c r="E8" s="162" t="s">
        <v>37</v>
      </c>
      <c r="F8" s="120" t="s">
        <v>42</v>
      </c>
      <c r="G8" s="1202" t="s">
        <v>37</v>
      </c>
      <c r="H8" s="42" t="s">
        <v>21</v>
      </c>
      <c r="I8" s="42" t="s">
        <v>21</v>
      </c>
      <c r="J8" s="42" t="s">
        <v>36</v>
      </c>
      <c r="K8" s="1198" t="s">
        <v>37</v>
      </c>
      <c r="L8" s="1197" t="s">
        <v>37</v>
      </c>
      <c r="M8" s="121" t="s">
        <v>21</v>
      </c>
      <c r="N8" s="42" t="s">
        <v>36</v>
      </c>
      <c r="O8" s="42" t="s">
        <v>21</v>
      </c>
      <c r="P8" s="119" t="s">
        <v>36</v>
      </c>
      <c r="Q8" s="154" t="s">
        <v>42</v>
      </c>
      <c r="R8" s="136" t="s">
        <v>24</v>
      </c>
      <c r="S8" s="1184" t="s">
        <v>34</v>
      </c>
      <c r="T8" s="1200" t="s">
        <v>37</v>
      </c>
      <c r="U8" s="121" t="s">
        <v>21</v>
      </c>
      <c r="V8" s="42" t="s">
        <v>36</v>
      </c>
      <c r="W8" s="42" t="s">
        <v>21</v>
      </c>
      <c r="X8" s="1194" t="s">
        <v>37</v>
      </c>
      <c r="Y8" s="42" t="s">
        <v>28</v>
      </c>
      <c r="Z8" s="148" t="s">
        <v>34</v>
      </c>
      <c r="AA8" s="1153" t="s">
        <v>21</v>
      </c>
      <c r="AB8" s="42" t="s">
        <v>42</v>
      </c>
      <c r="AC8" s="42" t="s">
        <v>121</v>
      </c>
      <c r="AD8" s="42" t="s">
        <v>21</v>
      </c>
      <c r="AE8" s="42" t="s">
        <v>60</v>
      </c>
      <c r="AF8" s="1204" t="s">
        <v>37</v>
      </c>
      <c r="AG8" s="42" t="s">
        <v>42</v>
      </c>
      <c r="AH8" s="42"/>
      <c r="AI8" s="99">
        <f>SUM(AO8)</f>
        <v>9</v>
      </c>
      <c r="AJ8" s="100">
        <f>COUNTIF(D8:AH8,"有")</f>
        <v>0</v>
      </c>
      <c r="AK8" s="101">
        <f>SUM(AP8:AQ8)</f>
        <v>2</v>
      </c>
      <c r="AL8" s="102" t="s">
        <v>38</v>
      </c>
      <c r="AM8" s="103"/>
      <c r="AN8" s="55">
        <f t="shared" ref="AN8:AN10" si="2">COUNTIF(D8:AH8,"日")</f>
        <v>7</v>
      </c>
      <c r="AO8" s="55">
        <f t="shared" ref="AO8:AO9" si="3">COUNTIF(D8:AH8,"ヤ")</f>
        <v>9</v>
      </c>
      <c r="AP8" s="55">
        <f t="shared" ref="AP8:AP9" si="4">COUNTIF(D8:AH8,"2－")</f>
        <v>1</v>
      </c>
      <c r="AQ8" s="55">
        <f t="shared" ref="AQ8:AQ9" si="5">COUNTIF(D8:AH8,"3－")</f>
        <v>1</v>
      </c>
      <c r="AR8">
        <f t="shared" ref="AR8:AR9" si="6">COUNTIF(E8:AI8,"有")</f>
        <v>0</v>
      </c>
      <c r="AS8" s="55">
        <f t="shared" ref="AS8:AS9" si="7">COUNTIF(D8:AL8,"2早")</f>
        <v>0</v>
      </c>
      <c r="AT8" s="55">
        <f t="shared" ref="AT8:AT9" si="8">COUNTIF(B8:AL8,"2オ")</f>
        <v>4</v>
      </c>
      <c r="AU8" s="55">
        <f t="shared" ref="AU8:AU9" si="9">COUNTIF(D8:AM8,"3早")</f>
        <v>0</v>
      </c>
      <c r="AV8" s="55">
        <f t="shared" ref="AV8:AV9" si="10">COUNTIF(D8:AN8,"3オ")</f>
        <v>4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1195" t="s">
        <v>37</v>
      </c>
      <c r="E9" s="42" t="s">
        <v>21</v>
      </c>
      <c r="F9" s="42" t="s">
        <v>41</v>
      </c>
      <c r="G9" s="42" t="s">
        <v>21</v>
      </c>
      <c r="H9" s="42" t="s">
        <v>37</v>
      </c>
      <c r="I9" s="173" t="s">
        <v>37</v>
      </c>
      <c r="J9" s="1194" t="s">
        <v>37</v>
      </c>
      <c r="K9" s="42" t="s">
        <v>21</v>
      </c>
      <c r="L9" s="1153" t="s">
        <v>21</v>
      </c>
      <c r="M9" s="173" t="s">
        <v>37</v>
      </c>
      <c r="N9" s="1153" t="s">
        <v>21</v>
      </c>
      <c r="O9" s="173" t="s">
        <v>37</v>
      </c>
      <c r="P9" s="42" t="s">
        <v>40</v>
      </c>
      <c r="Q9" s="122" t="s">
        <v>36</v>
      </c>
      <c r="R9" s="1199" t="s">
        <v>37</v>
      </c>
      <c r="S9" s="215" t="s">
        <v>42</v>
      </c>
      <c r="T9" s="42" t="s">
        <v>21</v>
      </c>
      <c r="U9" s="173" t="s">
        <v>37</v>
      </c>
      <c r="V9" s="42" t="s">
        <v>40</v>
      </c>
      <c r="W9" s="42" t="s">
        <v>36</v>
      </c>
      <c r="X9" s="42" t="s">
        <v>21</v>
      </c>
      <c r="Y9" s="1157" t="s">
        <v>37</v>
      </c>
      <c r="Z9" s="1203" t="s">
        <v>37</v>
      </c>
      <c r="AA9" s="42" t="s">
        <v>36</v>
      </c>
      <c r="AB9" s="1156" t="s">
        <v>37</v>
      </c>
      <c r="AC9" s="42" t="s">
        <v>21</v>
      </c>
      <c r="AD9" s="173" t="s">
        <v>37</v>
      </c>
      <c r="AE9" s="42" t="s">
        <v>36</v>
      </c>
      <c r="AF9" s="1153" t="s">
        <v>21</v>
      </c>
      <c r="AG9" s="173" t="s">
        <v>37</v>
      </c>
      <c r="AH9" s="42"/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13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2</v>
      </c>
      <c r="AT9" s="55">
        <f t="shared" si="8"/>
        <v>1</v>
      </c>
      <c r="AU9" s="55">
        <f t="shared" si="9"/>
        <v>1</v>
      </c>
      <c r="AV9" s="55">
        <f t="shared" si="10"/>
        <v>4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9" t="s">
        <v>78</v>
      </c>
      <c r="D10" s="42"/>
      <c r="E10" s="42"/>
      <c r="F10" s="42"/>
      <c r="G10" s="42"/>
      <c r="H10" s="42"/>
      <c r="I10" s="42"/>
      <c r="J10" s="42"/>
      <c r="K10" s="42" t="s">
        <v>24</v>
      </c>
      <c r="L10" s="42" t="s">
        <v>34</v>
      </c>
      <c r="M10" s="42"/>
      <c r="N10" s="42"/>
      <c r="O10" s="42"/>
      <c r="P10" s="42"/>
      <c r="Q10" s="42"/>
      <c r="R10" s="42"/>
      <c r="S10" s="148"/>
      <c r="T10" s="42"/>
      <c r="U10" s="42"/>
      <c r="V10" s="42"/>
      <c r="W10" s="42"/>
      <c r="X10" s="42"/>
      <c r="Y10" s="42"/>
      <c r="Z10" s="148"/>
      <c r="AA10" s="42"/>
      <c r="AB10" s="42"/>
      <c r="AC10" s="42"/>
      <c r="AD10" s="42"/>
      <c r="AE10" s="42"/>
      <c r="AF10" s="42" t="s">
        <v>24</v>
      </c>
      <c r="AG10" s="42" t="s">
        <v>34</v>
      </c>
      <c r="AH10" s="42"/>
      <c r="AI10" s="99">
        <f>SUM(AO10)</f>
        <v>0</v>
      </c>
      <c r="AJ10" s="100">
        <f>COUNTIF(D10:AH10,"有")</f>
        <v>0</v>
      </c>
      <c r="AK10" s="101">
        <f>SUM(AP10:AQ10)</f>
        <v>2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2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197"/>
      <c r="P11" s="42"/>
      <c r="Q11" s="122"/>
      <c r="R11" s="122"/>
      <c r="S11" s="215"/>
      <c r="T11" s="42"/>
      <c r="U11" s="42"/>
      <c r="V11" s="42"/>
      <c r="W11" s="42"/>
      <c r="X11" s="42"/>
      <c r="Y11" s="42"/>
      <c r="Z11" s="148"/>
      <c r="AA11" s="42"/>
      <c r="AB11" s="42"/>
      <c r="AC11" s="42"/>
      <c r="AD11" s="42"/>
      <c r="AE11" s="42"/>
      <c r="AF11" s="42"/>
      <c r="AG11" s="42"/>
      <c r="AH11" s="42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/>
      <c r="B12" s="20"/>
      <c r="C12" s="3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148"/>
      <c r="T12" s="42"/>
      <c r="U12" s="42"/>
      <c r="V12" s="42"/>
      <c r="W12" s="42"/>
      <c r="X12" s="42"/>
      <c r="Y12" s="42"/>
      <c r="Z12" s="148"/>
      <c r="AA12" s="42"/>
      <c r="AB12" s="42"/>
      <c r="AC12" s="42"/>
      <c r="AD12" s="42"/>
      <c r="AE12" s="42"/>
      <c r="AF12" s="42"/>
      <c r="AG12" s="42"/>
      <c r="AH12" s="42"/>
      <c r="AI12" s="99"/>
      <c r="AJ12" s="100"/>
      <c r="AK12" s="101"/>
      <c r="AL12" s="104"/>
      <c r="AM12" s="103"/>
      <c r="AN12" s="55"/>
      <c r="AO12" s="55"/>
      <c r="AP12" s="55"/>
      <c r="AQ12" s="55"/>
      <c r="AS12" s="55"/>
      <c r="AT12" s="55"/>
      <c r="AU12" s="55"/>
      <c r="AV12" s="55"/>
      <c r="AW12" s="55"/>
    </row>
    <row r="13" spans="1:49" ht="16" customHeight="1">
      <c r="A13" s="19" t="s">
        <v>46</v>
      </c>
      <c r="B13" s="20" t="s">
        <v>32</v>
      </c>
      <c r="C13" s="32" t="s">
        <v>47</v>
      </c>
      <c r="D13" s="1153" t="s">
        <v>34</v>
      </c>
      <c r="E13" s="1153" t="s">
        <v>21</v>
      </c>
      <c r="F13" s="42" t="s">
        <v>24</v>
      </c>
      <c r="G13" s="42" t="s">
        <v>34</v>
      </c>
      <c r="H13" s="42" t="s">
        <v>21</v>
      </c>
      <c r="I13" s="42" t="s">
        <v>40</v>
      </c>
      <c r="J13" s="42" t="s">
        <v>24</v>
      </c>
      <c r="K13" s="42" t="s">
        <v>34</v>
      </c>
      <c r="L13" s="42" t="s">
        <v>21</v>
      </c>
      <c r="M13" s="42" t="s">
        <v>21</v>
      </c>
      <c r="N13" s="42" t="s">
        <v>40</v>
      </c>
      <c r="O13" s="42" t="s">
        <v>24</v>
      </c>
      <c r="P13" s="42" t="s">
        <v>34</v>
      </c>
      <c r="Q13" s="1153" t="s">
        <v>21</v>
      </c>
      <c r="R13" s="1204" t="s">
        <v>36</v>
      </c>
      <c r="S13" s="148" t="s">
        <v>40</v>
      </c>
      <c r="T13" s="42" t="s">
        <v>24</v>
      </c>
      <c r="U13" s="42" t="s">
        <v>34</v>
      </c>
      <c r="V13" s="42" t="s">
        <v>21</v>
      </c>
      <c r="W13" s="42" t="s">
        <v>41</v>
      </c>
      <c r="X13" s="1153" t="s">
        <v>21</v>
      </c>
      <c r="Y13" s="42" t="s">
        <v>42</v>
      </c>
      <c r="Z13" s="148" t="s">
        <v>21</v>
      </c>
      <c r="AA13" s="1153" t="s">
        <v>21</v>
      </c>
      <c r="AB13" s="1137" t="s">
        <v>41</v>
      </c>
      <c r="AC13" s="42" t="s">
        <v>24</v>
      </c>
      <c r="AD13" s="42" t="s">
        <v>34</v>
      </c>
      <c r="AE13" s="1153" t="s">
        <v>35</v>
      </c>
      <c r="AF13" s="1153" t="s">
        <v>35</v>
      </c>
      <c r="AG13" s="42" t="s">
        <v>24</v>
      </c>
      <c r="AH13" s="42"/>
      <c r="AI13" s="99">
        <f>SUM(AO13)</f>
        <v>9</v>
      </c>
      <c r="AJ13" s="100">
        <f t="shared" ref="AJ13:AJ22" si="12">COUNTIF(D13:AH13,"有")</f>
        <v>2</v>
      </c>
      <c r="AK13" s="101">
        <f t="shared" ref="AK13:AK22" si="13">SUM(AP13:AQ13)</f>
        <v>6</v>
      </c>
      <c r="AL13" s="104" t="s">
        <v>48</v>
      </c>
      <c r="AM13" s="103"/>
      <c r="AN13" s="55">
        <f t="shared" ref="AN13:AN22" si="14">COUNTIF(D13:AH13,"日")</f>
        <v>0</v>
      </c>
      <c r="AO13" s="55">
        <f t="shared" ref="AO13:AO22" si="15">COUNTIF(D13:AH13,"ヤ")</f>
        <v>9</v>
      </c>
      <c r="AP13" s="55">
        <f t="shared" ref="AP13:AP22" si="16">COUNTIF(D13:AH13,"2－")</f>
        <v>6</v>
      </c>
      <c r="AQ13" s="55">
        <f t="shared" ref="AQ13:AQ22" si="17">COUNTIF(D13:AH13,"3－")</f>
        <v>0</v>
      </c>
      <c r="AR13">
        <f t="shared" ref="AR13:AR22" si="18">COUNTIF(E13:AI13,"有")</f>
        <v>2</v>
      </c>
      <c r="AS13" s="55">
        <f>COUNTIF(H13:AL13,"2早")</f>
        <v>3</v>
      </c>
      <c r="AT13" s="55">
        <f t="shared" ref="AT13:AT22" si="19">COUNTIF(B13:AL13,"2オ")</f>
        <v>1</v>
      </c>
      <c r="AU13" s="55">
        <f t="shared" ref="AU13:AU22" si="20">COUNTIF(D13:AM13,"3早")</f>
        <v>2</v>
      </c>
      <c r="AV13" s="55">
        <f t="shared" ref="AV13:AV22" si="21">COUNTIF(D13:AN13,"3オ")</f>
        <v>1</v>
      </c>
      <c r="AW13" s="55">
        <f t="shared" ref="AW13:AW22" si="22">COUNTIF(F13:AP13,"10:00")</f>
        <v>0</v>
      </c>
    </row>
    <row r="14" spans="1:49" s="1174" customFormat="1" ht="16" customHeight="1">
      <c r="A14" s="1161" t="s">
        <v>46</v>
      </c>
      <c r="B14" s="1162" t="s">
        <v>32</v>
      </c>
      <c r="C14" s="1163" t="s">
        <v>49</v>
      </c>
      <c r="D14" s="1167" t="s">
        <v>28</v>
      </c>
      <c r="E14" s="1167" t="s">
        <v>34</v>
      </c>
      <c r="F14" s="1164" t="s">
        <v>21</v>
      </c>
      <c r="G14" s="1167" t="s">
        <v>28</v>
      </c>
      <c r="H14" s="1167" t="s">
        <v>34</v>
      </c>
      <c r="I14" s="1167" t="s">
        <v>21</v>
      </c>
      <c r="J14" s="1167" t="s">
        <v>42</v>
      </c>
      <c r="K14" s="1205" t="s">
        <v>41</v>
      </c>
      <c r="L14" s="1167" t="s">
        <v>21</v>
      </c>
      <c r="M14" s="1167" t="s">
        <v>40</v>
      </c>
      <c r="N14" s="1167" t="s">
        <v>28</v>
      </c>
      <c r="O14" s="1167" t="s">
        <v>34</v>
      </c>
      <c r="P14" s="1164" t="s">
        <v>21</v>
      </c>
      <c r="Q14" s="1167" t="s">
        <v>21</v>
      </c>
      <c r="R14" s="1167" t="s">
        <v>42</v>
      </c>
      <c r="S14" s="148" t="s">
        <v>36</v>
      </c>
      <c r="T14" s="1167" t="s">
        <v>41</v>
      </c>
      <c r="U14" s="1167" t="s">
        <v>21</v>
      </c>
      <c r="V14" s="1167" t="s">
        <v>41</v>
      </c>
      <c r="W14" s="1167" t="s">
        <v>28</v>
      </c>
      <c r="X14" s="1167" t="s">
        <v>34</v>
      </c>
      <c r="Y14" s="1167" t="s">
        <v>21</v>
      </c>
      <c r="Z14" s="148" t="s">
        <v>41</v>
      </c>
      <c r="AA14" s="1167" t="s">
        <v>41</v>
      </c>
      <c r="AB14" s="1167" t="s">
        <v>28</v>
      </c>
      <c r="AC14" s="1167" t="s">
        <v>34</v>
      </c>
      <c r="AD14" s="1167" t="s">
        <v>21</v>
      </c>
      <c r="AE14" s="1164" t="s">
        <v>21</v>
      </c>
      <c r="AF14" s="1167" t="s">
        <v>28</v>
      </c>
      <c r="AG14" s="1167" t="s">
        <v>34</v>
      </c>
      <c r="AH14" s="1167"/>
      <c r="AI14" s="1168">
        <f t="shared" ref="AI14:AI22" si="23">SUM(AO14)</f>
        <v>9</v>
      </c>
      <c r="AJ14" s="1169">
        <f t="shared" si="12"/>
        <v>0</v>
      </c>
      <c r="AK14" s="1170">
        <f t="shared" si="13"/>
        <v>6</v>
      </c>
      <c r="AL14" s="1171" t="s">
        <v>48</v>
      </c>
      <c r="AM14" s="1172"/>
      <c r="AN14" s="1173">
        <f t="shared" si="14"/>
        <v>0</v>
      </c>
      <c r="AO14" s="1173">
        <f t="shared" si="15"/>
        <v>9</v>
      </c>
      <c r="AP14" s="1173">
        <f t="shared" si="16"/>
        <v>0</v>
      </c>
      <c r="AQ14" s="1173">
        <f t="shared" si="17"/>
        <v>6</v>
      </c>
      <c r="AR14" s="1174">
        <f t="shared" si="18"/>
        <v>0</v>
      </c>
      <c r="AS14" s="1173">
        <f t="shared" ref="AS14:AS22" si="24">COUNTIF(D14:AL14,"2早")</f>
        <v>1</v>
      </c>
      <c r="AT14" s="1173">
        <f t="shared" si="19"/>
        <v>2</v>
      </c>
      <c r="AU14" s="1173">
        <f t="shared" si="20"/>
        <v>5</v>
      </c>
      <c r="AV14" s="1173">
        <f t="shared" si="21"/>
        <v>1</v>
      </c>
      <c r="AW14" s="1173">
        <f t="shared" si="22"/>
        <v>0</v>
      </c>
    </row>
    <row r="15" spans="1:49" ht="16" customHeight="1">
      <c r="A15" s="19" t="s">
        <v>46</v>
      </c>
      <c r="B15" s="20" t="s">
        <v>32</v>
      </c>
      <c r="C15" s="32" t="s">
        <v>153</v>
      </c>
      <c r="D15" s="1115" t="s">
        <v>21</v>
      </c>
      <c r="E15" s="1196" t="s">
        <v>41</v>
      </c>
      <c r="F15" s="1115" t="s">
        <v>28</v>
      </c>
      <c r="G15" s="42" t="s">
        <v>34</v>
      </c>
      <c r="H15" s="42" t="s">
        <v>21</v>
      </c>
      <c r="I15" s="1137" t="s">
        <v>35</v>
      </c>
      <c r="J15" s="42" t="s">
        <v>21</v>
      </c>
      <c r="K15" s="1201" t="s">
        <v>40</v>
      </c>
      <c r="L15" s="1137" t="s">
        <v>24</v>
      </c>
      <c r="M15" s="42" t="s">
        <v>34</v>
      </c>
      <c r="N15" s="42" t="s">
        <v>21</v>
      </c>
      <c r="O15" s="42" t="s">
        <v>28</v>
      </c>
      <c r="P15" s="42" t="s">
        <v>34</v>
      </c>
      <c r="Q15" s="42" t="s">
        <v>21</v>
      </c>
      <c r="R15" s="42" t="s">
        <v>40</v>
      </c>
      <c r="S15" s="148" t="s">
        <v>24</v>
      </c>
      <c r="T15" s="42" t="s">
        <v>34</v>
      </c>
      <c r="U15" s="42" t="s">
        <v>28</v>
      </c>
      <c r="V15" s="42" t="s">
        <v>34</v>
      </c>
      <c r="W15" s="42" t="s">
        <v>21</v>
      </c>
      <c r="X15" s="42" t="s">
        <v>36</v>
      </c>
      <c r="Y15" s="42" t="s">
        <v>41</v>
      </c>
      <c r="Z15" s="148" t="s">
        <v>21</v>
      </c>
      <c r="AA15" s="42" t="s">
        <v>42</v>
      </c>
      <c r="AB15" s="42" t="s">
        <v>21</v>
      </c>
      <c r="AC15" s="42" t="s">
        <v>40</v>
      </c>
      <c r="AD15" s="42" t="s">
        <v>24</v>
      </c>
      <c r="AE15" s="42" t="s">
        <v>34</v>
      </c>
      <c r="AF15" s="1192" t="s">
        <v>21</v>
      </c>
      <c r="AG15" s="42" t="s">
        <v>41</v>
      </c>
      <c r="AH15" s="42"/>
      <c r="AI15" s="99">
        <f t="shared" si="23"/>
        <v>9</v>
      </c>
      <c r="AJ15" s="100">
        <f t="shared" si="12"/>
        <v>1</v>
      </c>
      <c r="AK15" s="101">
        <f t="shared" si="13"/>
        <v>6</v>
      </c>
      <c r="AL15" s="104" t="s">
        <v>48</v>
      </c>
      <c r="AM15" s="103"/>
      <c r="AN15" s="55">
        <f t="shared" si="14"/>
        <v>0</v>
      </c>
      <c r="AO15" s="55">
        <f t="shared" si="15"/>
        <v>9</v>
      </c>
      <c r="AP15" s="55">
        <f t="shared" si="16"/>
        <v>3</v>
      </c>
      <c r="AQ15" s="55">
        <f t="shared" si="17"/>
        <v>3</v>
      </c>
      <c r="AR15">
        <f t="shared" si="18"/>
        <v>1</v>
      </c>
      <c r="AS15" s="55">
        <f t="shared" si="24"/>
        <v>3</v>
      </c>
      <c r="AT15" s="55">
        <f t="shared" si="19"/>
        <v>1</v>
      </c>
      <c r="AU15" s="55">
        <f t="shared" si="20"/>
        <v>3</v>
      </c>
      <c r="AV15" s="55">
        <f t="shared" si="21"/>
        <v>1</v>
      </c>
      <c r="AW15" s="55">
        <f t="shared" si="22"/>
        <v>0</v>
      </c>
    </row>
    <row r="16" spans="1:49" s="1174" customFormat="1" ht="16" customHeight="1">
      <c r="A16" s="1175" t="s">
        <v>46</v>
      </c>
      <c r="B16" s="1176" t="s">
        <v>32</v>
      </c>
      <c r="C16" s="1163" t="s">
        <v>52</v>
      </c>
      <c r="D16" s="1167" t="s">
        <v>42</v>
      </c>
      <c r="E16" s="1167" t="s">
        <v>40</v>
      </c>
      <c r="F16" s="1167" t="s">
        <v>21</v>
      </c>
      <c r="G16" s="1167" t="s">
        <v>24</v>
      </c>
      <c r="H16" s="1167" t="s">
        <v>34</v>
      </c>
      <c r="I16" s="1167" t="s">
        <v>21</v>
      </c>
      <c r="J16" s="1164" t="s">
        <v>40</v>
      </c>
      <c r="K16" s="1167" t="s">
        <v>36</v>
      </c>
      <c r="L16" s="1167" t="s">
        <v>21</v>
      </c>
      <c r="M16" s="1167" t="s">
        <v>42</v>
      </c>
      <c r="N16" s="1167" t="s">
        <v>41</v>
      </c>
      <c r="O16" s="1167" t="s">
        <v>41</v>
      </c>
      <c r="P16" s="1167" t="s">
        <v>21</v>
      </c>
      <c r="Q16" s="1164" t="s">
        <v>41</v>
      </c>
      <c r="R16" s="1167" t="s">
        <v>28</v>
      </c>
      <c r="S16" s="148" t="s">
        <v>34</v>
      </c>
      <c r="T16" s="1164" t="s">
        <v>21</v>
      </c>
      <c r="U16" s="1167" t="s">
        <v>42</v>
      </c>
      <c r="V16" s="1167" t="s">
        <v>42</v>
      </c>
      <c r="W16" s="1167" t="s">
        <v>21</v>
      </c>
      <c r="X16" s="1165" t="s">
        <v>42</v>
      </c>
      <c r="Y16" s="1167" t="s">
        <v>35</v>
      </c>
      <c r="Z16" s="1191" t="s">
        <v>24</v>
      </c>
      <c r="AA16" s="1167" t="s">
        <v>34</v>
      </c>
      <c r="AB16" s="1167" t="s">
        <v>21</v>
      </c>
      <c r="AC16" s="1167" t="s">
        <v>41</v>
      </c>
      <c r="AD16" s="1167" t="s">
        <v>28</v>
      </c>
      <c r="AE16" s="1164" t="s">
        <v>34</v>
      </c>
      <c r="AF16" s="1164" t="s">
        <v>21</v>
      </c>
      <c r="AG16" s="1164" t="s">
        <v>21</v>
      </c>
      <c r="AH16" s="1167"/>
      <c r="AI16" s="1168">
        <f t="shared" si="23"/>
        <v>9</v>
      </c>
      <c r="AJ16" s="1169">
        <f t="shared" si="12"/>
        <v>1</v>
      </c>
      <c r="AK16" s="1170">
        <f t="shared" si="13"/>
        <v>4</v>
      </c>
      <c r="AL16" s="1171" t="s">
        <v>51</v>
      </c>
      <c r="AM16" s="1172"/>
      <c r="AN16" s="1173">
        <f t="shared" si="14"/>
        <v>0</v>
      </c>
      <c r="AO16" s="1173">
        <f t="shared" si="15"/>
        <v>9</v>
      </c>
      <c r="AP16" s="1173">
        <f t="shared" si="16"/>
        <v>2</v>
      </c>
      <c r="AQ16" s="1173">
        <f t="shared" si="17"/>
        <v>2</v>
      </c>
      <c r="AR16" s="1174">
        <f t="shared" si="18"/>
        <v>1</v>
      </c>
      <c r="AS16" s="1173">
        <f t="shared" si="24"/>
        <v>2</v>
      </c>
      <c r="AT16" s="1173">
        <f t="shared" si="19"/>
        <v>5</v>
      </c>
      <c r="AU16" s="1173">
        <f t="shared" si="20"/>
        <v>4</v>
      </c>
      <c r="AV16" s="1173">
        <f t="shared" si="21"/>
        <v>1</v>
      </c>
      <c r="AW16" s="1173">
        <f t="shared" si="22"/>
        <v>0</v>
      </c>
    </row>
    <row r="17" spans="1:49" ht="16" customHeight="1">
      <c r="A17" s="33" t="s">
        <v>46</v>
      </c>
      <c r="B17" s="34" t="s">
        <v>32</v>
      </c>
      <c r="C17" s="32" t="s">
        <v>53</v>
      </c>
      <c r="D17" s="42" t="s">
        <v>41</v>
      </c>
      <c r="E17" s="42" t="s">
        <v>36</v>
      </c>
      <c r="F17" s="42" t="s">
        <v>21</v>
      </c>
      <c r="G17" s="42" t="s">
        <v>21</v>
      </c>
      <c r="H17" s="42" t="s">
        <v>41</v>
      </c>
      <c r="I17" s="42" t="s">
        <v>28</v>
      </c>
      <c r="J17" s="42" t="s">
        <v>34</v>
      </c>
      <c r="K17" s="1153" t="s">
        <v>21</v>
      </c>
      <c r="L17" s="42" t="s">
        <v>41</v>
      </c>
      <c r="M17" s="42" t="s">
        <v>28</v>
      </c>
      <c r="N17" s="42" t="s">
        <v>34</v>
      </c>
      <c r="O17" s="42" t="s">
        <v>21</v>
      </c>
      <c r="P17" s="42" t="s">
        <v>41</v>
      </c>
      <c r="Q17" s="42" t="s">
        <v>28</v>
      </c>
      <c r="R17" s="42" t="s">
        <v>34</v>
      </c>
      <c r="S17" s="1190" t="s">
        <v>21</v>
      </c>
      <c r="T17" s="42" t="s">
        <v>40</v>
      </c>
      <c r="U17" s="42" t="s">
        <v>24</v>
      </c>
      <c r="V17" s="42" t="s">
        <v>34</v>
      </c>
      <c r="W17" s="42" t="s">
        <v>21</v>
      </c>
      <c r="X17" s="42" t="s">
        <v>28</v>
      </c>
      <c r="Y17" s="42" t="s">
        <v>34</v>
      </c>
      <c r="Z17" s="1190" t="s">
        <v>21</v>
      </c>
      <c r="AA17" s="42" t="s">
        <v>24</v>
      </c>
      <c r="AB17" s="42" t="s">
        <v>34</v>
      </c>
      <c r="AC17" s="42" t="s">
        <v>21</v>
      </c>
      <c r="AD17" s="42" t="s">
        <v>42</v>
      </c>
      <c r="AE17" s="42" t="s">
        <v>40</v>
      </c>
      <c r="AF17" s="42" t="s">
        <v>40</v>
      </c>
      <c r="AG17" s="42" t="s">
        <v>21</v>
      </c>
      <c r="AH17" s="42"/>
      <c r="AI17" s="99">
        <f t="shared" si="23"/>
        <v>9</v>
      </c>
      <c r="AJ17" s="100">
        <f t="shared" si="12"/>
        <v>0</v>
      </c>
      <c r="AK17" s="101">
        <f t="shared" si="13"/>
        <v>6</v>
      </c>
      <c r="AL17" s="104" t="s">
        <v>51</v>
      </c>
      <c r="AM17" s="103"/>
      <c r="AN17" s="55">
        <f t="shared" si="14"/>
        <v>0</v>
      </c>
      <c r="AO17" s="55">
        <f t="shared" si="15"/>
        <v>9</v>
      </c>
      <c r="AP17" s="55">
        <f t="shared" si="16"/>
        <v>2</v>
      </c>
      <c r="AQ17" s="55">
        <f t="shared" si="17"/>
        <v>4</v>
      </c>
      <c r="AR17">
        <f t="shared" si="18"/>
        <v>0</v>
      </c>
      <c r="AS17" s="55">
        <f t="shared" si="24"/>
        <v>3</v>
      </c>
      <c r="AT17" s="55">
        <f t="shared" si="19"/>
        <v>1</v>
      </c>
      <c r="AU17" s="55">
        <f t="shared" si="20"/>
        <v>4</v>
      </c>
      <c r="AV17" s="55">
        <f t="shared" si="21"/>
        <v>1</v>
      </c>
      <c r="AW17" s="55">
        <f t="shared" si="22"/>
        <v>0</v>
      </c>
    </row>
    <row r="18" spans="1:49" s="1174" customFormat="1" ht="16" customHeight="1">
      <c r="A18" s="1161" t="s">
        <v>46</v>
      </c>
      <c r="B18" s="1176" t="s">
        <v>32</v>
      </c>
      <c r="C18" s="1163" t="s">
        <v>54</v>
      </c>
      <c r="D18" s="1164" t="s">
        <v>21</v>
      </c>
      <c r="E18" s="1167" t="s">
        <v>28</v>
      </c>
      <c r="F18" s="1167" t="s">
        <v>34</v>
      </c>
      <c r="G18" s="1164" t="s">
        <v>21</v>
      </c>
      <c r="H18" s="1167" t="s">
        <v>42</v>
      </c>
      <c r="I18" s="1167" t="s">
        <v>41</v>
      </c>
      <c r="J18" s="1167" t="s">
        <v>28</v>
      </c>
      <c r="K18" s="1167" t="s">
        <v>34</v>
      </c>
      <c r="L18" s="1167" t="s">
        <v>21</v>
      </c>
      <c r="M18" s="1167" t="s">
        <v>41</v>
      </c>
      <c r="N18" s="1164" t="s">
        <v>21</v>
      </c>
      <c r="O18" s="1167" t="s">
        <v>42</v>
      </c>
      <c r="P18" s="1167" t="s">
        <v>21</v>
      </c>
      <c r="Q18" s="1167" t="s">
        <v>21</v>
      </c>
      <c r="R18" s="1167" t="s">
        <v>41</v>
      </c>
      <c r="S18" s="148" t="s">
        <v>28</v>
      </c>
      <c r="T18" s="1167" t="s">
        <v>34</v>
      </c>
      <c r="U18" s="1167" t="s">
        <v>21</v>
      </c>
      <c r="V18" s="1167" t="s">
        <v>21</v>
      </c>
      <c r="W18" s="1167" t="s">
        <v>40</v>
      </c>
      <c r="X18" s="1167" t="s">
        <v>24</v>
      </c>
      <c r="Y18" s="1167" t="s">
        <v>34</v>
      </c>
      <c r="Z18" s="1190" t="s">
        <v>35</v>
      </c>
      <c r="AA18" s="1167" t="s">
        <v>28</v>
      </c>
      <c r="AB18" s="1167" t="s">
        <v>34</v>
      </c>
      <c r="AC18" s="1164" t="s">
        <v>35</v>
      </c>
      <c r="AD18" s="1167" t="s">
        <v>41</v>
      </c>
      <c r="AE18" s="1167" t="s">
        <v>28</v>
      </c>
      <c r="AF18" s="1167" t="s">
        <v>34</v>
      </c>
      <c r="AG18" s="1167" t="s">
        <v>21</v>
      </c>
      <c r="AH18" s="1167"/>
      <c r="AI18" s="1168">
        <f t="shared" si="23"/>
        <v>9</v>
      </c>
      <c r="AJ18" s="1169">
        <f t="shared" si="12"/>
        <v>2</v>
      </c>
      <c r="AK18" s="1170">
        <f t="shared" si="13"/>
        <v>6</v>
      </c>
      <c r="AL18" s="1171" t="s">
        <v>48</v>
      </c>
      <c r="AM18" s="1172"/>
      <c r="AN18" s="1173">
        <f t="shared" si="14"/>
        <v>0</v>
      </c>
      <c r="AO18" s="1173">
        <f t="shared" si="15"/>
        <v>9</v>
      </c>
      <c r="AP18" s="1173">
        <f t="shared" si="16"/>
        <v>1</v>
      </c>
      <c r="AQ18" s="1173">
        <f t="shared" si="17"/>
        <v>5</v>
      </c>
      <c r="AR18" s="1174">
        <f t="shared" si="18"/>
        <v>2</v>
      </c>
      <c r="AS18" s="1173">
        <f t="shared" si="24"/>
        <v>1</v>
      </c>
      <c r="AT18" s="1173">
        <f t="shared" si="19"/>
        <v>2</v>
      </c>
      <c r="AU18" s="1173">
        <f t="shared" si="20"/>
        <v>4</v>
      </c>
      <c r="AV18" s="1173">
        <f t="shared" si="21"/>
        <v>0</v>
      </c>
      <c r="AW18" s="1173">
        <f t="shared" si="22"/>
        <v>0</v>
      </c>
    </row>
    <row r="19" spans="1:49" ht="16" customHeight="1">
      <c r="A19" s="36" t="s">
        <v>46</v>
      </c>
      <c r="B19" s="37" t="s">
        <v>32</v>
      </c>
      <c r="C19" s="38" t="s">
        <v>129</v>
      </c>
      <c r="D19" s="1153" t="s">
        <v>21</v>
      </c>
      <c r="E19" s="42" t="s">
        <v>42</v>
      </c>
      <c r="F19" s="42" t="s">
        <v>36</v>
      </c>
      <c r="G19" s="42" t="s">
        <v>40</v>
      </c>
      <c r="H19" s="42" t="s">
        <v>24</v>
      </c>
      <c r="I19" s="42" t="s">
        <v>34</v>
      </c>
      <c r="J19" s="1153" t="s">
        <v>21</v>
      </c>
      <c r="K19" s="1153" t="s">
        <v>21</v>
      </c>
      <c r="L19" s="42" t="s">
        <v>28</v>
      </c>
      <c r="M19" s="42" t="s">
        <v>34</v>
      </c>
      <c r="N19" s="42" t="s">
        <v>21</v>
      </c>
      <c r="O19" s="42" t="s">
        <v>40</v>
      </c>
      <c r="P19" s="42" t="s">
        <v>24</v>
      </c>
      <c r="Q19" s="42" t="s">
        <v>34</v>
      </c>
      <c r="R19" s="1153" t="s">
        <v>21</v>
      </c>
      <c r="S19" s="148" t="s">
        <v>35</v>
      </c>
      <c r="T19" s="42" t="s">
        <v>42</v>
      </c>
      <c r="U19" s="42" t="s">
        <v>40</v>
      </c>
      <c r="V19" s="42" t="s">
        <v>24</v>
      </c>
      <c r="W19" s="42" t="s">
        <v>34</v>
      </c>
      <c r="X19" s="1153" t="s">
        <v>21</v>
      </c>
      <c r="Y19" s="1153" t="s">
        <v>21</v>
      </c>
      <c r="Z19" s="148" t="s">
        <v>28</v>
      </c>
      <c r="AA19" s="42" t="s">
        <v>34</v>
      </c>
      <c r="AB19" s="42" t="s">
        <v>21</v>
      </c>
      <c r="AC19" s="42" t="s">
        <v>36</v>
      </c>
      <c r="AD19" s="42" t="s">
        <v>40</v>
      </c>
      <c r="AE19" s="42" t="s">
        <v>24</v>
      </c>
      <c r="AF19" s="1192" t="s">
        <v>34</v>
      </c>
      <c r="AG19" s="42" t="s">
        <v>21</v>
      </c>
      <c r="AH19" s="42"/>
      <c r="AI19" s="99">
        <f t="shared" si="23"/>
        <v>9</v>
      </c>
      <c r="AJ19" s="100">
        <f t="shared" si="12"/>
        <v>1</v>
      </c>
      <c r="AK19" s="101">
        <f t="shared" si="13"/>
        <v>6</v>
      </c>
      <c r="AL19" s="104" t="s">
        <v>48</v>
      </c>
      <c r="AM19" s="98"/>
      <c r="AN19" s="55">
        <f t="shared" si="14"/>
        <v>0</v>
      </c>
      <c r="AO19" s="55">
        <f t="shared" si="15"/>
        <v>9</v>
      </c>
      <c r="AP19" s="55">
        <f t="shared" si="16"/>
        <v>4</v>
      </c>
      <c r="AQ19" s="55">
        <f t="shared" si="17"/>
        <v>2</v>
      </c>
      <c r="AR19">
        <f t="shared" si="18"/>
        <v>1</v>
      </c>
      <c r="AS19" s="55">
        <f t="shared" si="24"/>
        <v>4</v>
      </c>
      <c r="AT19" s="55">
        <f t="shared" si="19"/>
        <v>2</v>
      </c>
      <c r="AU19" s="55">
        <f t="shared" si="20"/>
        <v>0</v>
      </c>
      <c r="AV19" s="55">
        <f t="shared" si="21"/>
        <v>2</v>
      </c>
      <c r="AW19" s="55">
        <f t="shared" si="22"/>
        <v>0</v>
      </c>
    </row>
    <row r="20" spans="1:49" s="1174" customFormat="1" ht="16" customHeight="1">
      <c r="A20" s="1177" t="s">
        <v>46</v>
      </c>
      <c r="B20" s="1178" t="s">
        <v>32</v>
      </c>
      <c r="C20" s="1163" t="s">
        <v>196</v>
      </c>
      <c r="D20" s="1164" t="s">
        <v>34</v>
      </c>
      <c r="E20" s="1164" t="s">
        <v>21</v>
      </c>
      <c r="F20" s="1167" t="s">
        <v>40</v>
      </c>
      <c r="G20" s="1167" t="s">
        <v>42</v>
      </c>
      <c r="H20" s="1167" t="s">
        <v>40</v>
      </c>
      <c r="I20" s="1167" t="s">
        <v>24</v>
      </c>
      <c r="J20" s="1167" t="s">
        <v>34</v>
      </c>
      <c r="K20" s="1164" t="s">
        <v>21</v>
      </c>
      <c r="L20" s="1167" t="s">
        <v>40</v>
      </c>
      <c r="M20" s="1167" t="s">
        <v>24</v>
      </c>
      <c r="N20" s="1167" t="s">
        <v>34</v>
      </c>
      <c r="O20" s="1167" t="s">
        <v>21</v>
      </c>
      <c r="P20" s="1167" t="s">
        <v>28</v>
      </c>
      <c r="Q20" s="1167" t="s">
        <v>34</v>
      </c>
      <c r="R20" s="1164" t="s">
        <v>21</v>
      </c>
      <c r="S20" s="148" t="s">
        <v>41</v>
      </c>
      <c r="T20" s="1167" t="s">
        <v>28</v>
      </c>
      <c r="U20" s="1167" t="s">
        <v>34</v>
      </c>
      <c r="V20" s="1167" t="s">
        <v>21</v>
      </c>
      <c r="W20" s="1167" t="s">
        <v>24</v>
      </c>
      <c r="X20" s="1167" t="s">
        <v>34</v>
      </c>
      <c r="Y20" s="1167" t="s">
        <v>21</v>
      </c>
      <c r="Z20" s="148" t="s">
        <v>40</v>
      </c>
      <c r="AA20" s="1164" t="s">
        <v>21</v>
      </c>
      <c r="AB20" s="1167" t="s">
        <v>40</v>
      </c>
      <c r="AC20" s="1167" t="s">
        <v>28</v>
      </c>
      <c r="AD20" s="1167" t="s">
        <v>34</v>
      </c>
      <c r="AE20" s="1164" t="s">
        <v>21</v>
      </c>
      <c r="AF20" s="1167" t="s">
        <v>21</v>
      </c>
      <c r="AG20" s="1167" t="s">
        <v>40</v>
      </c>
      <c r="AH20" s="1167"/>
      <c r="AI20" s="1168">
        <f t="shared" si="23"/>
        <v>9</v>
      </c>
      <c r="AJ20" s="1169">
        <f t="shared" si="12"/>
        <v>0</v>
      </c>
      <c r="AK20" s="1170">
        <f t="shared" si="13"/>
        <v>6</v>
      </c>
      <c r="AL20" s="1171" t="s">
        <v>48</v>
      </c>
      <c r="AN20" s="1173">
        <f t="shared" si="14"/>
        <v>0</v>
      </c>
      <c r="AO20" s="1173">
        <f t="shared" si="15"/>
        <v>9</v>
      </c>
      <c r="AP20" s="1173">
        <f t="shared" si="16"/>
        <v>3</v>
      </c>
      <c r="AQ20" s="1173">
        <f t="shared" si="17"/>
        <v>3</v>
      </c>
      <c r="AR20" s="1174">
        <f t="shared" si="18"/>
        <v>0</v>
      </c>
      <c r="AS20" s="1173">
        <f t="shared" si="24"/>
        <v>6</v>
      </c>
      <c r="AT20" s="1173">
        <f t="shared" si="19"/>
        <v>1</v>
      </c>
      <c r="AU20" s="1173">
        <f t="shared" si="20"/>
        <v>1</v>
      </c>
      <c r="AV20" s="1173">
        <f t="shared" si="21"/>
        <v>0</v>
      </c>
      <c r="AW20" s="1173">
        <f t="shared" si="22"/>
        <v>0</v>
      </c>
    </row>
    <row r="21" spans="1:49" ht="16" customHeight="1">
      <c r="A21" s="36" t="s">
        <v>46</v>
      </c>
      <c r="B21" s="37" t="s">
        <v>32</v>
      </c>
      <c r="C21" s="39" t="s">
        <v>197</v>
      </c>
      <c r="D21" s="42" t="s">
        <v>40</v>
      </c>
      <c r="E21" s="42" t="s">
        <v>24</v>
      </c>
      <c r="F21" s="42" t="s">
        <v>34</v>
      </c>
      <c r="G21" s="42" t="s">
        <v>21</v>
      </c>
      <c r="H21" s="42" t="s">
        <v>28</v>
      </c>
      <c r="I21" s="42" t="s">
        <v>34</v>
      </c>
      <c r="J21" s="42" t="s">
        <v>21</v>
      </c>
      <c r="K21" s="1193" t="s">
        <v>28</v>
      </c>
      <c r="L21" s="42" t="s">
        <v>34</v>
      </c>
      <c r="M21" s="42" t="s">
        <v>21</v>
      </c>
      <c r="N21" s="42" t="s">
        <v>42</v>
      </c>
      <c r="O21" s="42" t="s">
        <v>21</v>
      </c>
      <c r="P21" s="42" t="s">
        <v>42</v>
      </c>
      <c r="Q21" s="42" t="s">
        <v>24</v>
      </c>
      <c r="R21" s="42" t="s">
        <v>34</v>
      </c>
      <c r="S21" s="148" t="s">
        <v>21</v>
      </c>
      <c r="T21" s="42" t="s">
        <v>21</v>
      </c>
      <c r="U21" s="42" t="s">
        <v>41</v>
      </c>
      <c r="V21" s="42" t="s">
        <v>21</v>
      </c>
      <c r="W21" s="42" t="s">
        <v>42</v>
      </c>
      <c r="X21" s="42" t="s">
        <v>40</v>
      </c>
      <c r="Y21" s="42" t="s">
        <v>24</v>
      </c>
      <c r="Z21" s="148" t="s">
        <v>34</v>
      </c>
      <c r="AA21" s="1153" t="s">
        <v>21</v>
      </c>
      <c r="AB21" s="1153" t="s">
        <v>21</v>
      </c>
      <c r="AC21" s="42" t="s">
        <v>42</v>
      </c>
      <c r="AD21" s="42" t="s">
        <v>35</v>
      </c>
      <c r="AE21" s="42" t="s">
        <v>42</v>
      </c>
      <c r="AF21" s="42" t="s">
        <v>41</v>
      </c>
      <c r="AG21" s="42" t="s">
        <v>28</v>
      </c>
      <c r="AH21" s="42"/>
      <c r="AI21" s="99">
        <f t="shared" si="23"/>
        <v>9</v>
      </c>
      <c r="AJ21" s="100">
        <f t="shared" si="12"/>
        <v>1</v>
      </c>
      <c r="AK21" s="101">
        <f t="shared" si="13"/>
        <v>6</v>
      </c>
      <c r="AL21" s="104" t="s">
        <v>48</v>
      </c>
      <c r="AM21" s="98"/>
      <c r="AN21" s="55">
        <f t="shared" si="14"/>
        <v>0</v>
      </c>
      <c r="AO21" s="55">
        <f t="shared" si="15"/>
        <v>9</v>
      </c>
      <c r="AP21" s="55">
        <f t="shared" si="16"/>
        <v>3</v>
      </c>
      <c r="AQ21" s="55">
        <f t="shared" si="17"/>
        <v>3</v>
      </c>
      <c r="AR21">
        <f t="shared" si="18"/>
        <v>1</v>
      </c>
      <c r="AS21" s="55">
        <f t="shared" si="24"/>
        <v>2</v>
      </c>
      <c r="AT21" s="55">
        <f t="shared" si="19"/>
        <v>5</v>
      </c>
      <c r="AU21" s="55">
        <f t="shared" si="20"/>
        <v>2</v>
      </c>
      <c r="AV21" s="55">
        <f t="shared" si="21"/>
        <v>0</v>
      </c>
      <c r="AW21" s="55">
        <f t="shared" si="22"/>
        <v>0</v>
      </c>
    </row>
    <row r="22" spans="1:49" s="1174" customFormat="1" ht="16" customHeight="1">
      <c r="A22" s="1177" t="s">
        <v>46</v>
      </c>
      <c r="B22" s="1178" t="s">
        <v>32</v>
      </c>
      <c r="C22" s="1163" t="s">
        <v>222</v>
      </c>
      <c r="D22" s="1167" t="s">
        <v>24</v>
      </c>
      <c r="E22" s="1167" t="s">
        <v>34</v>
      </c>
      <c r="F22" s="1167" t="s">
        <v>21</v>
      </c>
      <c r="G22" s="1167" t="s">
        <v>41</v>
      </c>
      <c r="H22" s="1167" t="s">
        <v>36</v>
      </c>
      <c r="I22" s="1167" t="s">
        <v>42</v>
      </c>
      <c r="J22" s="1167" t="s">
        <v>21</v>
      </c>
      <c r="K22" s="1167" t="s">
        <v>42</v>
      </c>
      <c r="L22" s="1167" t="s">
        <v>42</v>
      </c>
      <c r="M22" s="1167" t="s">
        <v>21</v>
      </c>
      <c r="N22" s="1167" t="s">
        <v>24</v>
      </c>
      <c r="O22" s="1167" t="s">
        <v>34</v>
      </c>
      <c r="P22" s="1167" t="s">
        <v>21</v>
      </c>
      <c r="Q22" s="1167" t="s">
        <v>40</v>
      </c>
      <c r="R22" s="1164" t="s">
        <v>35</v>
      </c>
      <c r="S22" s="1190" t="s">
        <v>35</v>
      </c>
      <c r="T22" s="1164" t="s">
        <v>21</v>
      </c>
      <c r="U22" s="1164" t="s">
        <v>21</v>
      </c>
      <c r="V22" s="1167" t="s">
        <v>28</v>
      </c>
      <c r="W22" s="1167" t="s">
        <v>34</v>
      </c>
      <c r="X22" s="1167" t="s">
        <v>21</v>
      </c>
      <c r="Y22" s="1167" t="s">
        <v>40</v>
      </c>
      <c r="Z22" s="148" t="s">
        <v>42</v>
      </c>
      <c r="AA22" s="1167" t="s">
        <v>40</v>
      </c>
      <c r="AB22" s="1167" t="s">
        <v>24</v>
      </c>
      <c r="AC22" s="1167" t="s">
        <v>34</v>
      </c>
      <c r="AD22" s="1167" t="s">
        <v>21</v>
      </c>
      <c r="AE22" s="1167" t="s">
        <v>41</v>
      </c>
      <c r="AF22" s="1167" t="s">
        <v>42</v>
      </c>
      <c r="AG22" s="1167" t="s">
        <v>21</v>
      </c>
      <c r="AH22" s="1167"/>
      <c r="AI22" s="1168">
        <f t="shared" si="23"/>
        <v>9</v>
      </c>
      <c r="AJ22" s="1169">
        <f t="shared" si="12"/>
        <v>2</v>
      </c>
      <c r="AK22" s="1170">
        <f t="shared" si="13"/>
        <v>4</v>
      </c>
      <c r="AL22" s="1171" t="s">
        <v>223</v>
      </c>
      <c r="AM22" s="1182"/>
      <c r="AN22" s="1173">
        <f t="shared" si="14"/>
        <v>0</v>
      </c>
      <c r="AO22" s="1173">
        <f t="shared" si="15"/>
        <v>9</v>
      </c>
      <c r="AP22" s="1173">
        <f t="shared" si="16"/>
        <v>3</v>
      </c>
      <c r="AQ22" s="1173">
        <f t="shared" si="17"/>
        <v>1</v>
      </c>
      <c r="AR22" s="1174">
        <f t="shared" si="18"/>
        <v>2</v>
      </c>
      <c r="AS22" s="1173">
        <f t="shared" si="24"/>
        <v>3</v>
      </c>
      <c r="AT22" s="1173">
        <f t="shared" si="19"/>
        <v>5</v>
      </c>
      <c r="AU22" s="1173">
        <f t="shared" si="20"/>
        <v>2</v>
      </c>
      <c r="AV22" s="1173">
        <f t="shared" si="21"/>
        <v>1</v>
      </c>
      <c r="AW22" s="1173">
        <f t="shared" si="22"/>
        <v>0</v>
      </c>
    </row>
    <row r="23" spans="1:49" ht="16" customHeight="1">
      <c r="A23" s="36"/>
      <c r="B23" s="37"/>
      <c r="C23" s="39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148"/>
      <c r="T23" s="42"/>
      <c r="U23" s="42"/>
      <c r="V23" s="42"/>
      <c r="W23" s="42"/>
      <c r="X23" s="42"/>
      <c r="Y23" s="42"/>
      <c r="Z23" s="148"/>
      <c r="AA23" s="42"/>
      <c r="AB23" s="42"/>
      <c r="AC23" s="42"/>
      <c r="AD23" s="42"/>
      <c r="AE23" s="42"/>
      <c r="AF23" s="42"/>
      <c r="AG23" s="42"/>
      <c r="AH23" s="42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148"/>
      <c r="T24" s="42"/>
      <c r="U24" s="42"/>
      <c r="V24" s="42"/>
      <c r="W24" s="42"/>
      <c r="X24" s="42"/>
      <c r="Y24" s="42"/>
      <c r="Z24" s="148"/>
      <c r="AA24" s="42"/>
      <c r="AB24" s="42"/>
      <c r="AC24" s="42"/>
      <c r="AD24" s="42"/>
      <c r="AE24" s="42"/>
      <c r="AF24" s="42"/>
      <c r="AG24" s="42"/>
      <c r="AH24" s="42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42"/>
      <c r="E25" s="42"/>
      <c r="F25" s="42"/>
      <c r="G25" s="42"/>
      <c r="H25" s="1137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148"/>
      <c r="T25" s="42"/>
      <c r="U25" s="42"/>
      <c r="V25" s="42"/>
      <c r="W25" s="42"/>
      <c r="X25" s="42"/>
      <c r="Y25" s="42"/>
      <c r="Z25" s="148"/>
      <c r="AA25" s="42"/>
      <c r="AB25" s="42"/>
      <c r="AC25" s="42"/>
      <c r="AD25" s="42"/>
      <c r="AE25" s="42"/>
      <c r="AF25" s="42"/>
      <c r="AG25" s="42"/>
      <c r="AH25" s="42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148"/>
      <c r="T26" s="42"/>
      <c r="U26" s="42"/>
      <c r="V26" s="42"/>
      <c r="W26" s="42"/>
      <c r="X26" s="42"/>
      <c r="Y26" s="42"/>
      <c r="Z26" s="148"/>
      <c r="AA26" s="42"/>
      <c r="AB26" s="42"/>
      <c r="AC26" s="42"/>
      <c r="AD26" s="42"/>
      <c r="AE26" s="42"/>
      <c r="AF26" s="42"/>
      <c r="AG26" s="42"/>
      <c r="AH26" s="42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39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148"/>
      <c r="T27" s="42"/>
      <c r="U27" s="42"/>
      <c r="V27" s="42"/>
      <c r="W27" s="42"/>
      <c r="X27" s="42"/>
      <c r="Y27" s="42"/>
      <c r="Z27" s="148"/>
      <c r="AA27" s="42"/>
      <c r="AB27" s="42"/>
      <c r="AC27" s="42"/>
      <c r="AD27" s="42"/>
      <c r="AE27" s="42"/>
      <c r="AF27" s="42"/>
      <c r="AG27" s="42"/>
      <c r="AH27" s="42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A28" s="36" t="s">
        <v>46</v>
      </c>
      <c r="B28" s="40" t="s">
        <v>44</v>
      </c>
      <c r="C28" s="39" t="s">
        <v>236</v>
      </c>
      <c r="D28" s="1156" t="s">
        <v>36</v>
      </c>
      <c r="E28" s="107" t="s">
        <v>41</v>
      </c>
      <c r="F28" s="42" t="s">
        <v>21</v>
      </c>
      <c r="G28" s="42" t="s">
        <v>36</v>
      </c>
      <c r="H28" s="42" t="s">
        <v>21</v>
      </c>
      <c r="I28" s="42" t="s">
        <v>36</v>
      </c>
      <c r="J28" s="42" t="s">
        <v>41</v>
      </c>
      <c r="K28" s="1137" t="s">
        <v>41</v>
      </c>
      <c r="L28" s="1137" t="s">
        <v>36</v>
      </c>
      <c r="M28" s="42" t="s">
        <v>36</v>
      </c>
      <c r="N28" s="42" t="s">
        <v>21</v>
      </c>
      <c r="O28" s="42" t="s">
        <v>36</v>
      </c>
      <c r="P28" s="42" t="s">
        <v>21</v>
      </c>
      <c r="Q28" s="42" t="s">
        <v>21</v>
      </c>
      <c r="R28" s="1156" t="s">
        <v>36</v>
      </c>
      <c r="S28" s="148" t="s">
        <v>21</v>
      </c>
      <c r="T28" s="42" t="s">
        <v>36</v>
      </c>
      <c r="U28" s="42" t="s">
        <v>36</v>
      </c>
      <c r="V28" s="42" t="s">
        <v>21</v>
      </c>
      <c r="W28" s="42" t="s">
        <v>21</v>
      </c>
      <c r="X28" s="42" t="s">
        <v>41</v>
      </c>
      <c r="Y28" s="1156" t="s">
        <v>36</v>
      </c>
      <c r="Z28" s="148" t="s">
        <v>36</v>
      </c>
      <c r="AA28" s="42" t="s">
        <v>21</v>
      </c>
      <c r="AB28" s="42" t="s">
        <v>36</v>
      </c>
      <c r="AC28" s="42" t="s">
        <v>35</v>
      </c>
      <c r="AD28" s="42" t="s">
        <v>36</v>
      </c>
      <c r="AE28" s="42" t="s">
        <v>35</v>
      </c>
      <c r="AF28" s="1156" t="s">
        <v>36</v>
      </c>
      <c r="AG28" s="42" t="s">
        <v>36</v>
      </c>
      <c r="AH28" s="42"/>
      <c r="AI28" s="99">
        <f>SUM(AO28)</f>
        <v>9</v>
      </c>
      <c r="AJ28" s="100"/>
      <c r="AK28" s="101"/>
      <c r="AL28" s="104" t="s">
        <v>223</v>
      </c>
      <c r="AM28" s="98"/>
      <c r="AN28" s="55">
        <f>COUNTIF(D28:AH28,"日")</f>
        <v>0</v>
      </c>
      <c r="AO28" s="55">
        <f>COUNTIF(D28:AH28,"ヤ")</f>
        <v>9</v>
      </c>
      <c r="AP28" s="55">
        <f>COUNTIF(D28:AH28,"2－")</f>
        <v>0</v>
      </c>
      <c r="AQ28" s="55">
        <f>COUNTIF(D28:AH28,"3－")</f>
        <v>0</v>
      </c>
      <c r="AR28">
        <f>COUNTIF(E28:AI28,"有")</f>
        <v>2</v>
      </c>
      <c r="AS28" s="55">
        <f>COUNTIF(D28:AL28,"2早")</f>
        <v>0</v>
      </c>
      <c r="AT28" s="55">
        <f>COUNTIF(B28:AL28,"2オ")</f>
        <v>0</v>
      </c>
      <c r="AU28" s="55">
        <f>COUNTIF(D28:AM28,"3早")</f>
        <v>4</v>
      </c>
      <c r="AV28" s="55">
        <f>COUNTIF(D28:AN28,"3オ")</f>
        <v>15</v>
      </c>
      <c r="AW28" s="55">
        <f>COUNTIF(F28:AP28,"10:00")</f>
        <v>0</v>
      </c>
    </row>
    <row r="29" spans="1:49" ht="16" customHeight="1">
      <c r="A29" s="36"/>
      <c r="B29" s="37"/>
      <c r="C29" s="3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148"/>
      <c r="T29" s="42"/>
      <c r="U29" s="42"/>
      <c r="V29" s="42"/>
      <c r="W29" s="42"/>
      <c r="X29" s="42"/>
      <c r="Y29" s="42"/>
      <c r="Z29" s="148"/>
      <c r="AA29" s="42"/>
      <c r="AB29" s="42"/>
      <c r="AC29" s="42"/>
      <c r="AD29" s="42"/>
      <c r="AE29" s="42"/>
      <c r="AF29" s="42"/>
      <c r="AG29" s="42"/>
      <c r="AH29" s="42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11"/>
      <c r="T30" s="26"/>
      <c r="U30" s="26"/>
      <c r="V30" s="26"/>
      <c r="W30" s="26"/>
      <c r="X30" s="26"/>
      <c r="Y30" s="26"/>
      <c r="Z30" s="211"/>
      <c r="AA30" s="26"/>
      <c r="AB30" s="26"/>
      <c r="AC30" s="26"/>
      <c r="AD30" s="26"/>
      <c r="AE30" s="26"/>
      <c r="AF30" s="26"/>
      <c r="AG30" s="26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4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 t="s">
        <v>250</v>
      </c>
      <c r="J32" s="1269"/>
      <c r="K32" s="1251"/>
      <c r="L32" s="1251"/>
      <c r="M32" s="1251"/>
      <c r="N32" s="1270"/>
      <c r="O32" s="1251"/>
      <c r="P32" s="1251"/>
      <c r="Q32" s="1270"/>
      <c r="R32" s="1251"/>
      <c r="S32" s="1251" t="s">
        <v>271</v>
      </c>
      <c r="T32" s="1251"/>
      <c r="U32" s="1251"/>
      <c r="V32" s="1251"/>
      <c r="W32" s="1251"/>
      <c r="X32" s="1251"/>
      <c r="Y32" s="1251" t="s">
        <v>272</v>
      </c>
      <c r="Z32" s="1251" t="s">
        <v>273</v>
      </c>
      <c r="AA32" s="1251"/>
      <c r="AB32" s="1251"/>
      <c r="AC32" s="1268"/>
      <c r="AD32" s="1251"/>
      <c r="AE32" s="1251"/>
      <c r="AF32" s="1270"/>
      <c r="AG32" s="1271"/>
      <c r="AH32" s="1274"/>
      <c r="AI32" s="1371"/>
      <c r="AJ32" s="1372"/>
      <c r="AK32" s="1372"/>
      <c r="AL32" s="1373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374"/>
      <c r="AJ33" s="1375"/>
      <c r="AK33" s="1375"/>
      <c r="AL33" s="1376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374"/>
      <c r="AJ34" s="1375"/>
      <c r="AK34" s="1375"/>
      <c r="AL34" s="1376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374"/>
      <c r="AJ35" s="1375"/>
      <c r="AK35" s="1375"/>
      <c r="AL35" s="1376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374"/>
      <c r="AJ36" s="1375"/>
      <c r="AK36" s="1375"/>
      <c r="AL36" s="1376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377"/>
      <c r="AJ37" s="1378"/>
      <c r="AK37" s="1378"/>
      <c r="AL37" s="1379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0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0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1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1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0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0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0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0</v>
      </c>
      <c r="E45" s="55">
        <f t="shared" si="35"/>
        <v>1</v>
      </c>
      <c r="F45" s="55">
        <f t="shared" si="35"/>
        <v>1</v>
      </c>
      <c r="G45" s="55">
        <f t="shared" si="35"/>
        <v>0</v>
      </c>
      <c r="H45" s="55">
        <f t="shared" si="35"/>
        <v>1</v>
      </c>
      <c r="I45" s="55">
        <f t="shared" si="35"/>
        <v>0</v>
      </c>
      <c r="J45" s="55">
        <f t="shared" si="35"/>
        <v>1</v>
      </c>
      <c r="K45" s="55">
        <f t="shared" si="35"/>
        <v>1</v>
      </c>
      <c r="L45" s="55">
        <f t="shared" si="35"/>
        <v>0</v>
      </c>
      <c r="M45" s="55">
        <f t="shared" si="35"/>
        <v>0</v>
      </c>
      <c r="N45" s="55">
        <f t="shared" si="35"/>
        <v>1</v>
      </c>
      <c r="O45" s="55">
        <f t="shared" si="35"/>
        <v>0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0</v>
      </c>
      <c r="U45" s="55">
        <f t="shared" si="35"/>
        <v>0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0</v>
      </c>
      <c r="Z45" s="55">
        <f t="shared" si="35"/>
        <v>0</v>
      </c>
      <c r="AA45" s="55">
        <f t="shared" si="35"/>
        <v>1</v>
      </c>
      <c r="AB45" s="55">
        <f t="shared" si="35"/>
        <v>0</v>
      </c>
      <c r="AC45" s="55">
        <f t="shared" si="35"/>
        <v>1</v>
      </c>
      <c r="AD45" s="55">
        <f t="shared" si="35"/>
        <v>0</v>
      </c>
      <c r="AE45" s="55">
        <f t="shared" si="35"/>
        <v>1</v>
      </c>
      <c r="AF45" s="55">
        <f t="shared" si="35"/>
        <v>0</v>
      </c>
      <c r="AG45" s="55">
        <f t="shared" si="35"/>
        <v>0</v>
      </c>
      <c r="AH45" s="55">
        <f t="shared" si="35"/>
        <v>0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1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0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11"/>
  <conditionalFormatting sqref="D8 AD12">
    <cfRule type="expression" dxfId="17422" priority="2229">
      <formula>AND(WEEKDAY(D$5)=1)</formula>
    </cfRule>
  </conditionalFormatting>
  <conditionalFormatting sqref="D8">
    <cfRule type="expression" dxfId="17421" priority="2227" stopIfTrue="1">
      <formula>AND(WEEKDAY(D$5)=1)</formula>
    </cfRule>
  </conditionalFormatting>
  <conditionalFormatting sqref="D10 D20:D30">
    <cfRule type="expression" dxfId="17420" priority="5903">
      <formula>AND(WEEKDAY(D$5)=1)</formula>
    </cfRule>
    <cfRule type="expression" dxfId="17419" priority="5904">
      <formula>COUNTIF(D10,"*有*")</formula>
    </cfRule>
    <cfRule type="expression" dxfId="17418" priority="5905">
      <formula>AND(WEEKDAY(D$5)=1)</formula>
    </cfRule>
  </conditionalFormatting>
  <conditionalFormatting sqref="D20:D30 D10">
    <cfRule type="expression" dxfId="17417" priority="5902">
      <formula>COUNTIF(D10,"*有*")</formula>
    </cfRule>
  </conditionalFormatting>
  <conditionalFormatting sqref="D28">
    <cfRule type="expression" dxfId="17416" priority="1569" stopIfTrue="1">
      <formula>AND(WEEKDAY(D$5)=1)</formula>
    </cfRule>
    <cfRule type="expression" dxfId="17415" priority="1574">
      <formula>AND(WEEKDAY(D$5)=1)</formula>
    </cfRule>
  </conditionalFormatting>
  <conditionalFormatting sqref="D12:F12">
    <cfRule type="expression" dxfId="17414" priority="4963" stopIfTrue="1">
      <formula>AND(WEEKDAY(D$5)=1)</formula>
    </cfRule>
  </conditionalFormatting>
  <conditionalFormatting sqref="D19:F20">
    <cfRule type="expression" dxfId="17413" priority="5939" stopIfTrue="1">
      <formula>AND(WEEKDAY(D$5)=1)</formula>
    </cfRule>
  </conditionalFormatting>
  <conditionalFormatting sqref="D18:G18">
    <cfRule type="expression" dxfId="17412" priority="5938">
      <formula>AND(WEEKDAY(D$5)=1)</formula>
    </cfRule>
  </conditionalFormatting>
  <conditionalFormatting sqref="D20:G20">
    <cfRule type="expression" dxfId="17411" priority="5945" stopIfTrue="1">
      <formula>AND(WEEKDAY(D$5)=1)</formula>
    </cfRule>
  </conditionalFormatting>
  <conditionalFormatting sqref="D21:G30">
    <cfRule type="expression" dxfId="17410" priority="1575" stopIfTrue="1">
      <formula>AND(WEEKDAY(D$5)=1)</formula>
    </cfRule>
  </conditionalFormatting>
  <conditionalFormatting sqref="D10:H10">
    <cfRule type="expression" dxfId="17409" priority="4962" stopIfTrue="1">
      <formula>AND(WEEKDAY(D$5)=1)</formula>
    </cfRule>
  </conditionalFormatting>
  <conditionalFormatting sqref="D13:H16">
    <cfRule type="expression" dxfId="17408" priority="5920" stopIfTrue="1">
      <formula>AND(WEEKDAY(D$5)=1)</formula>
    </cfRule>
  </conditionalFormatting>
  <conditionalFormatting sqref="D17:H17">
    <cfRule type="expression" dxfId="17407" priority="1314" stopIfTrue="1">
      <formula>AND(WEEKDAY(D$5)=1)</formula>
    </cfRule>
  </conditionalFormatting>
  <conditionalFormatting sqref="D18:H18">
    <cfRule type="expression" dxfId="17406" priority="5837">
      <formula>AND(WEEKDAY(D$5)=1)</formula>
    </cfRule>
  </conditionalFormatting>
  <conditionalFormatting sqref="D19:H20">
    <cfRule type="expression" dxfId="17405" priority="5838" stopIfTrue="1">
      <formula>AND(WEEKDAY(D$5)=1)</formula>
    </cfRule>
  </conditionalFormatting>
  <conditionalFormatting sqref="E28:G28">
    <cfRule type="expression" dxfId="17404" priority="5946" stopIfTrue="1">
      <formula>AND(WEEKDAY(E$5)=1)</formula>
    </cfRule>
  </conditionalFormatting>
  <conditionalFormatting sqref="F9:F11">
    <cfRule type="expression" dxfId="17403" priority="1151" stopIfTrue="1">
      <formula>AND(WEEKDAY(F$5)=1)</formula>
    </cfRule>
    <cfRule type="expression" dxfId="17402" priority="1153">
      <formula>AND(WEEKDAY(F$5)=1)</formula>
    </cfRule>
  </conditionalFormatting>
  <conditionalFormatting sqref="F15:G16">
    <cfRule type="expression" dxfId="17401" priority="5884" stopIfTrue="1">
      <formula>AND(WEEKDAY(F$5)=1)</formula>
    </cfRule>
  </conditionalFormatting>
  <conditionalFormatting sqref="F19:G19 D5:AH7">
    <cfRule type="expression" dxfId="17400" priority="5947" stopIfTrue="1">
      <formula>AND(WEEKDAY(D$5)=1)</formula>
    </cfRule>
  </conditionalFormatting>
  <conditionalFormatting sqref="F12:H12">
    <cfRule type="expression" dxfId="17399" priority="5865" stopIfTrue="1">
      <formula>AND(WEEKDAY(F$5)=1)</formula>
    </cfRule>
  </conditionalFormatting>
  <conditionalFormatting sqref="F14:H15">
    <cfRule type="expression" dxfId="17398" priority="5894" stopIfTrue="1">
      <formula>AND(WEEKDAY(F$5)=1)</formula>
    </cfRule>
  </conditionalFormatting>
  <conditionalFormatting sqref="G10 Z22:AE22 Z28:AE28 V12:W13 X21:X30 AB23:AB27 P23:P30 AH20:AH31 AB29:AB30">
    <cfRule type="expression" dxfId="17397" priority="5948" stopIfTrue="1">
      <formula>AND(WEEKDAY(G$5)=1)</formula>
    </cfRule>
  </conditionalFormatting>
  <conditionalFormatting sqref="G18:G20">
    <cfRule type="expression" dxfId="17396" priority="5915" stopIfTrue="1">
      <formula>AND(WEEKDAY(G$5)=1)</formula>
    </cfRule>
  </conditionalFormatting>
  <conditionalFormatting sqref="G19">
    <cfRule type="expression" dxfId="17395" priority="5906">
      <formula>AND(WEEKDAY(G$5)=1)</formula>
    </cfRule>
  </conditionalFormatting>
  <conditionalFormatting sqref="G20:G30">
    <cfRule type="expression" dxfId="17394" priority="5941" stopIfTrue="1">
      <formula>AND(WEEKDAY(G$5)=1)</formula>
    </cfRule>
  </conditionalFormatting>
  <conditionalFormatting sqref="G9:H11 D19:H19 D20:G20 D9:E11 E28:H28 E8:H8">
    <cfRule type="expression" dxfId="17393" priority="5925">
      <formula>AND(WEEKDAY(D$5)=1)</formula>
    </cfRule>
  </conditionalFormatting>
  <conditionalFormatting sqref="G9:H11">
    <cfRule type="expression" dxfId="17392" priority="5924" stopIfTrue="1">
      <formula>AND(WEEKDAY(G$5)=1)</formula>
    </cfRule>
  </conditionalFormatting>
  <conditionalFormatting sqref="G16:Q16">
    <cfRule type="expression" dxfId="17391" priority="2222" stopIfTrue="1">
      <formula>AND(WEEKDAY(G$5)=1)</formula>
    </cfRule>
  </conditionalFormatting>
  <conditionalFormatting sqref="H10 H20:H21 H23:H30">
    <cfRule type="expression" dxfId="17390" priority="5841" stopIfTrue="1">
      <formula>AND(WEEKDAY(H$5)=1)</formula>
    </cfRule>
    <cfRule type="expression" dxfId="17389" priority="5843">
      <formula>AND(WEEKDAY(H$5)=1)</formula>
    </cfRule>
  </conditionalFormatting>
  <conditionalFormatting sqref="H12">
    <cfRule type="expression" dxfId="17388" priority="5861">
      <formula>AND(WEEKDAY(H$5)=1)</formula>
    </cfRule>
    <cfRule type="expression" dxfId="17387" priority="5862" stopIfTrue="1">
      <formula>AND(WEEKDAY(H$5)=1)</formula>
    </cfRule>
    <cfRule type="expression" dxfId="17386" priority="5864">
      <formula>AND(WEEKDAY(H$5)=1)</formula>
    </cfRule>
  </conditionalFormatting>
  <conditionalFormatting sqref="H15">
    <cfRule type="expression" dxfId="17385" priority="5847" stopIfTrue="1">
      <formula>AND(WEEKDAY(H$5)=1)</formula>
    </cfRule>
    <cfRule type="expression" dxfId="17384" priority="5849">
      <formula>AND(WEEKDAY(H$5)=1)</formula>
    </cfRule>
    <cfRule type="expression" dxfId="17383" priority="5850" stopIfTrue="1">
      <formula>AND(WEEKDAY(H$5)=1)</formula>
    </cfRule>
  </conditionalFormatting>
  <conditionalFormatting sqref="H17">
    <cfRule type="expression" dxfId="17382" priority="1310">
      <formula>AND(WEEKDAY(H$5)=1)</formula>
    </cfRule>
    <cfRule type="expression" dxfId="17381" priority="1311" stopIfTrue="1">
      <formula>AND(WEEKDAY(H$5)=1)</formula>
    </cfRule>
    <cfRule type="expression" dxfId="17380" priority="1313">
      <formula>AND(WEEKDAY(H$5)=1)</formula>
    </cfRule>
  </conditionalFormatting>
  <conditionalFormatting sqref="H18">
    <cfRule type="expression" dxfId="17379" priority="5831" stopIfTrue="1">
      <formula>AND(WEEKDAY(H$5)=1)</formula>
    </cfRule>
    <cfRule type="expression" dxfId="17378" priority="5833">
      <formula>AND(WEEKDAY(H$5)=1)</formula>
    </cfRule>
    <cfRule type="expression" dxfId="17377" priority="5834" stopIfTrue="1">
      <formula>AND(WEEKDAY(H$5)=1)</formula>
    </cfRule>
  </conditionalFormatting>
  <conditionalFormatting sqref="H20 H10 H23:H30">
    <cfRule type="expression" dxfId="17376" priority="5840">
      <formula>AND(WEEKDAY(H$5)=1)</formula>
    </cfRule>
  </conditionalFormatting>
  <conditionalFormatting sqref="H21">
    <cfRule type="expression" dxfId="17375" priority="5881" stopIfTrue="1">
      <formula>AND(WEEKDAY(H$5)=1)</formula>
    </cfRule>
    <cfRule type="expression" dxfId="17374" priority="5883">
      <formula>AND(WEEKDAY(H$5)=1)</formula>
    </cfRule>
    <cfRule type="expression" dxfId="17373" priority="5909" stopIfTrue="1">
      <formula>AND(WEEKDAY(H$5)=1)</formula>
    </cfRule>
  </conditionalFormatting>
  <conditionalFormatting sqref="H22">
    <cfRule type="expression" dxfId="17372" priority="1533" stopIfTrue="1">
      <formula>AND(WEEKDAY(H$5)=1)</formula>
    </cfRule>
    <cfRule type="expression" dxfId="17371" priority="1537">
      <formula>AND(WEEKDAY(H$5)=1)</formula>
    </cfRule>
    <cfRule type="expression" dxfId="17370" priority="1538" stopIfTrue="1">
      <formula>AND(WEEKDAY(H$5)=1)</formula>
    </cfRule>
    <cfRule type="expression" dxfId="17369" priority="1540">
      <formula>AND(WEEKDAY(H$5)=1)</formula>
    </cfRule>
    <cfRule type="expression" dxfId="17368" priority="1541" stopIfTrue="1">
      <formula>AND(WEEKDAY(H$5)=1)</formula>
    </cfRule>
  </conditionalFormatting>
  <conditionalFormatting sqref="H15:I15">
    <cfRule type="expression" dxfId="17367" priority="5312" stopIfTrue="1">
      <formula>AND(WEEKDAY(H$5)=1)</formula>
    </cfRule>
    <cfRule type="expression" dxfId="17366" priority="5332">
      <formula>AND(WEEKDAY(H$5)=1)</formula>
    </cfRule>
  </conditionalFormatting>
  <conditionalFormatting sqref="H17:I17">
    <cfRule type="expression" dxfId="17365" priority="1289" stopIfTrue="1">
      <formula>AND(WEEKDAY(H$5)=1)</formula>
    </cfRule>
  </conditionalFormatting>
  <conditionalFormatting sqref="H18:L18">
    <cfRule type="expression" dxfId="17364" priority="3194" stopIfTrue="1">
      <formula>AND(WEEKDAY(H$5)=1)</formula>
    </cfRule>
  </conditionalFormatting>
  <conditionalFormatting sqref="H18:Q18">
    <cfRule type="expression" dxfId="17363" priority="3521">
      <formula>AND(WEEKDAY(H$5)=1)</formula>
    </cfRule>
  </conditionalFormatting>
  <conditionalFormatting sqref="H12:U12">
    <cfRule type="expression" dxfId="17362" priority="3923" stopIfTrue="1">
      <formula>AND(WEEKDAY(H$5)=1)</formula>
    </cfRule>
  </conditionalFormatting>
  <conditionalFormatting sqref="I8">
    <cfRule type="expression" dxfId="17361" priority="2362">
      <formula>AND(WEEKDAY(I$5)=1)</formula>
    </cfRule>
    <cfRule type="expression" dxfId="17360" priority="2363" stopIfTrue="1">
      <formula>AND(WEEKDAY(I$5)=1)</formula>
    </cfRule>
    <cfRule type="expression" dxfId="17359" priority="2369">
      <formula>AND(WEEKDAY(I$5)=1)</formula>
    </cfRule>
    <cfRule type="expression" dxfId="17358" priority="2370" stopIfTrue="1">
      <formula>AND(WEEKDAY(I$5)=1)</formula>
    </cfRule>
  </conditionalFormatting>
  <conditionalFormatting sqref="I9:I12">
    <cfRule type="expression" dxfId="17357" priority="2454" stopIfTrue="1">
      <formula>AND(WEEKDAY(I$5)=1)</formula>
    </cfRule>
  </conditionalFormatting>
  <conditionalFormatting sqref="I12">
    <cfRule type="expression" dxfId="17356" priority="2431" stopIfTrue="1">
      <formula>AND(WEEKDAY(I$5)=1)</formula>
    </cfRule>
    <cfRule type="expression" dxfId="17355" priority="2453">
      <formula>AND(WEEKDAY(I$5)=1)</formula>
    </cfRule>
  </conditionalFormatting>
  <conditionalFormatting sqref="I13:I16">
    <cfRule type="expression" dxfId="17354" priority="5334" stopIfTrue="1">
      <formula>AND(WEEKDAY(I$5)=1)</formula>
    </cfRule>
  </conditionalFormatting>
  <conditionalFormatting sqref="I20">
    <cfRule type="expression" dxfId="17353" priority="3552">
      <formula>AND(WEEKDAY(I$5)=1)</formula>
    </cfRule>
  </conditionalFormatting>
  <conditionalFormatting sqref="I20:J20">
    <cfRule type="expression" dxfId="17352" priority="3549" stopIfTrue="1">
      <formula>AND(WEEKDAY(I$5)=1)</formula>
    </cfRule>
  </conditionalFormatting>
  <conditionalFormatting sqref="I8:K8">
    <cfRule type="expression" dxfId="17351" priority="1566" stopIfTrue="1">
      <formula>AND(WEEKDAY(I$5)=1)</formula>
    </cfRule>
  </conditionalFormatting>
  <conditionalFormatting sqref="I20:K20">
    <cfRule type="expression" dxfId="17350" priority="3545">
      <formula>AND(WEEKDAY(I$5)=1)</formula>
    </cfRule>
  </conditionalFormatting>
  <conditionalFormatting sqref="I20:K21">
    <cfRule type="expression" dxfId="17349" priority="3546" stopIfTrue="1">
      <formula>AND(WEEKDAY(I$5)=1)</formula>
    </cfRule>
  </conditionalFormatting>
  <conditionalFormatting sqref="I20:M20">
    <cfRule type="expression" dxfId="17348" priority="289" stopIfTrue="1">
      <formula>AND(WEEKDAY(I$5)=1)</formula>
    </cfRule>
  </conditionalFormatting>
  <conditionalFormatting sqref="I19:O19">
    <cfRule type="expression" dxfId="17347" priority="5783" stopIfTrue="1">
      <formula>AND(WEEKDAY(I$5)=1)</formula>
    </cfRule>
  </conditionalFormatting>
  <conditionalFormatting sqref="I19:S19">
    <cfRule type="expression" dxfId="17346" priority="603" stopIfTrue="1">
      <formula>AND(WEEKDAY(I$5)=1)</formula>
    </cfRule>
  </conditionalFormatting>
  <conditionalFormatting sqref="J8">
    <cfRule type="expression" dxfId="17345" priority="1546" stopIfTrue="1">
      <formula>AND(WEEKDAY(J$5)=1)</formula>
    </cfRule>
    <cfRule type="expression" dxfId="17344" priority="1558">
      <formula>AND(WEEKDAY(J$5)=1)</formula>
    </cfRule>
    <cfRule type="expression" dxfId="17343" priority="1559" stopIfTrue="1">
      <formula>AND(WEEKDAY(J$5)=1)</formula>
    </cfRule>
    <cfRule type="expression" dxfId="17342" priority="1565">
      <formula>AND(WEEKDAY(J$5)=1)</formula>
    </cfRule>
  </conditionalFormatting>
  <conditionalFormatting sqref="J14:J16">
    <cfRule type="expression" dxfId="17341" priority="1576" stopIfTrue="1">
      <formula>AND(WEEKDAY(J$5)=1)</formula>
    </cfRule>
  </conditionalFormatting>
  <conditionalFormatting sqref="J17">
    <cfRule type="expression" dxfId="17340" priority="1265" stopIfTrue="1">
      <formula>AND(WEEKDAY(K$5)=1)</formula>
    </cfRule>
    <cfRule type="expression" dxfId="17339" priority="1266">
      <formula>AND(WEEKDAY(K$5)=1)</formula>
    </cfRule>
    <cfRule type="expression" dxfId="17338" priority="1267" stopIfTrue="1">
      <formula>AND(WEEKDAY(K$5)=1)</formula>
    </cfRule>
  </conditionalFormatting>
  <conditionalFormatting sqref="J21">
    <cfRule type="expression" dxfId="17337" priority="2469">
      <formula>AND(WEEKDAY(J$5)=1)</formula>
    </cfRule>
  </conditionalFormatting>
  <conditionalFormatting sqref="J21:J22">
    <cfRule type="expression" dxfId="17336" priority="1317" stopIfTrue="1">
      <formula>AND(WEEKDAY(J$5)=1)</formula>
    </cfRule>
  </conditionalFormatting>
  <conditionalFormatting sqref="J23:J30">
    <cfRule type="expression" dxfId="17335" priority="2600">
      <formula>AND(WEEKDAY(J$5)=1)</formula>
    </cfRule>
  </conditionalFormatting>
  <conditionalFormatting sqref="J14:K14">
    <cfRule type="expression" dxfId="17334" priority="1578" stopIfTrue="1">
      <formula>AND(WEEKDAY(J$5)=1)</formula>
    </cfRule>
    <cfRule type="expression" dxfId="17333" priority="1789">
      <formula>AND(WEEKDAY(J$5)=1)</formula>
    </cfRule>
  </conditionalFormatting>
  <conditionalFormatting sqref="J14:K15">
    <cfRule type="expression" dxfId="17332" priority="1790" stopIfTrue="1">
      <formula>AND(WEEKDAY(J$5)=1)</formula>
    </cfRule>
  </conditionalFormatting>
  <conditionalFormatting sqref="J15:K15">
    <cfRule type="expression" dxfId="17331" priority="2005">
      <formula>AND(WEEKDAY(J$5)=1)</formula>
    </cfRule>
  </conditionalFormatting>
  <conditionalFormatting sqref="J15:K16">
    <cfRule type="expression" dxfId="17330" priority="2006" stopIfTrue="1">
      <formula>AND(WEEKDAY(J$5)=1)</formula>
    </cfRule>
  </conditionalFormatting>
  <conditionalFormatting sqref="J16:K16">
    <cfRule type="expression" dxfId="17329" priority="2221">
      <formula>AND(WEEKDAY(J$5)=1)</formula>
    </cfRule>
  </conditionalFormatting>
  <conditionalFormatting sqref="J22:K22">
    <cfRule type="expression" dxfId="17328" priority="1319" stopIfTrue="1">
      <formula>AND(WEEKDAY(J$5)=1)</formula>
    </cfRule>
    <cfRule type="expression" dxfId="17327" priority="1530">
      <formula>AND(WEEKDAY(J$5)=1)</formula>
    </cfRule>
    <cfRule type="expression" dxfId="17326" priority="1532" stopIfTrue="1">
      <formula>AND(WEEKDAY(J$5)=1)</formula>
    </cfRule>
  </conditionalFormatting>
  <conditionalFormatting sqref="J21:L21">
    <cfRule type="expression" dxfId="17325" priority="2470" stopIfTrue="1">
      <formula>AND(WEEKDAY(J$5)=1)</formula>
    </cfRule>
  </conditionalFormatting>
  <conditionalFormatting sqref="J9:N11 P9:X11 M13:S13 L14 Q14:Q15">
    <cfRule type="expression" dxfId="17324" priority="5774" stopIfTrue="1">
      <formula>AND(WEEKDAY(J$5)=1)</formula>
    </cfRule>
  </conditionalFormatting>
  <conditionalFormatting sqref="J13:R13">
    <cfRule type="expression" dxfId="17323" priority="4951" stopIfTrue="1">
      <formula>AND(WEEKDAY(J$5)=1)</formula>
    </cfRule>
  </conditionalFormatting>
  <conditionalFormatting sqref="J10:V10 M21:M22">
    <cfRule type="expression" dxfId="17322" priority="5796" stopIfTrue="1">
      <formula>AND(WEEKDAY(J$5)=1)</formula>
    </cfRule>
  </conditionalFormatting>
  <conditionalFormatting sqref="J10:Z10">
    <cfRule type="expression" dxfId="17321" priority="5480" stopIfTrue="1">
      <formula>AND(WEEKDAY(J$5)=1)</formula>
    </cfRule>
    <cfRule type="expression" dxfId="17320" priority="5636" stopIfTrue="1">
      <formula>AND(WEEKDAY(J$5)=1)</formula>
    </cfRule>
  </conditionalFormatting>
  <conditionalFormatting sqref="J10:AH10">
    <cfRule type="expression" dxfId="17319" priority="5520" stopIfTrue="1">
      <formula>AND(WEEKDAY(J$5)=1)</formula>
    </cfRule>
  </conditionalFormatting>
  <conditionalFormatting sqref="K8 H23:K30">
    <cfRule type="expression" dxfId="17318" priority="2226" stopIfTrue="1">
      <formula>AND(WEEKDAY(H$5)=1)</formula>
    </cfRule>
  </conditionalFormatting>
  <conditionalFormatting sqref="K8 K23:K30">
    <cfRule type="expression" dxfId="17317" priority="2225">
      <formula>AND(WEEKDAY(K$5)=1)</formula>
    </cfRule>
  </conditionalFormatting>
  <conditionalFormatting sqref="K12">
    <cfRule type="expression" dxfId="17316" priority="2373" stopIfTrue="1">
      <formula>AND(WEEKDAY(K$5)=1)</formula>
    </cfRule>
  </conditionalFormatting>
  <conditionalFormatting sqref="K17">
    <cfRule type="expression" dxfId="17315" priority="1154" stopIfTrue="1">
      <formula>AND(WEEKDAY(K$5)=1)</formula>
    </cfRule>
    <cfRule type="expression" dxfId="17314" priority="1262">
      <formula>AND(WEEKDAY(K$5)=1)</formula>
    </cfRule>
  </conditionalFormatting>
  <conditionalFormatting sqref="K20:K21">
    <cfRule type="expression" dxfId="17313" priority="2603" stopIfTrue="1">
      <formula>AND(WEEKDAY(K$5)=1)</formula>
    </cfRule>
  </conditionalFormatting>
  <conditionalFormatting sqref="K21">
    <cfRule type="expression" dxfId="17312" priority="2602">
      <formula>AND(WEEKDAY(K$5)=1)</formula>
    </cfRule>
  </conditionalFormatting>
  <conditionalFormatting sqref="K22:K30">
    <cfRule type="expression" dxfId="17311" priority="1531" stopIfTrue="1">
      <formula>AND(WEEKDAY(K$5)=1)</formula>
    </cfRule>
  </conditionalFormatting>
  <conditionalFormatting sqref="K18:N18">
    <cfRule type="expression" dxfId="17310" priority="3522" stopIfTrue="1">
      <formula>AND(WEEKDAY(K$5)=1)</formula>
    </cfRule>
  </conditionalFormatting>
  <conditionalFormatting sqref="K17:P17">
    <cfRule type="expression" dxfId="17309" priority="1263" stopIfTrue="1">
      <formula>AND(WEEKDAY(K$5)=1)</formula>
    </cfRule>
  </conditionalFormatting>
  <conditionalFormatting sqref="L8:L12">
    <cfRule type="expression" dxfId="17308" priority="3718" stopIfTrue="1">
      <formula>AND(WEEKDAY(L$5)=1)</formula>
    </cfRule>
  </conditionalFormatting>
  <conditionalFormatting sqref="L14:L16">
    <cfRule type="expression" dxfId="17307" priority="2847" stopIfTrue="1">
      <formula>AND(WEEKDAY(L$5)=1)</formula>
    </cfRule>
  </conditionalFormatting>
  <conditionalFormatting sqref="L16">
    <cfRule type="expression" dxfId="17306" priority="2846">
      <formula>AND(WEEKDAY(L$5)=1)</formula>
    </cfRule>
  </conditionalFormatting>
  <conditionalFormatting sqref="L22:L29">
    <cfRule type="expression" dxfId="17305" priority="3064" stopIfTrue="1">
      <formula>AND(WEEKDAY(L$5)=1)</formula>
    </cfRule>
  </conditionalFormatting>
  <conditionalFormatting sqref="L23:L29">
    <cfRule type="expression" dxfId="17304" priority="3063">
      <formula>AND(WEEKDAY(L$5)=1)</formula>
    </cfRule>
  </conditionalFormatting>
  <conditionalFormatting sqref="L30">
    <cfRule type="expression" dxfId="17303" priority="22" stopIfTrue="1">
      <formula>AND(WEEKDAY(L$5)=1)</formula>
    </cfRule>
    <cfRule type="expression" dxfId="17302" priority="51">
      <formula>AND(WEEKDAY(L$5)=1)</formula>
    </cfRule>
  </conditionalFormatting>
  <conditionalFormatting sqref="L12:M13 L15:P15">
    <cfRule type="expression" dxfId="17301" priority="5782" stopIfTrue="1">
      <formula>AND(WEEKDAY(L$5)=1)</formula>
    </cfRule>
  </conditionalFormatting>
  <conditionalFormatting sqref="L15:M15">
    <cfRule type="expression" dxfId="17300" priority="3585" stopIfTrue="1">
      <formula>AND(WEEKDAY(L$5)=1)</formula>
    </cfRule>
  </conditionalFormatting>
  <conditionalFormatting sqref="L23:M29">
    <cfRule type="expression" dxfId="17299" priority="3034" stopIfTrue="1">
      <formula>AND(WEEKDAY(L$5)=1)</formula>
    </cfRule>
  </conditionalFormatting>
  <conditionalFormatting sqref="L17:P18">
    <cfRule type="expression" dxfId="17298" priority="5792" stopIfTrue="1">
      <formula>AND(WEEKDAY(L$5)=1)</formula>
    </cfRule>
  </conditionalFormatting>
  <conditionalFormatting sqref="L8:Q8 AG20:AG27">
    <cfRule type="expression" dxfId="17297" priority="5623">
      <formula>AND(WEEKDAY(L$5)=1)</formula>
    </cfRule>
  </conditionalFormatting>
  <conditionalFormatting sqref="L8:Q8">
    <cfRule type="expression" dxfId="17296" priority="5624" stopIfTrue="1">
      <formula>AND(WEEKDAY(L$5)=1)</formula>
    </cfRule>
  </conditionalFormatting>
  <conditionalFormatting sqref="L15:T15">
    <cfRule type="expression" dxfId="17295" priority="4019" stopIfTrue="1">
      <formula>AND(WEEKDAY(L$5)=1)</formula>
    </cfRule>
  </conditionalFormatting>
  <conditionalFormatting sqref="L29:T29">
    <cfRule type="expression" dxfId="17294" priority="20" stopIfTrue="1">
      <formula>AND(WEEKDAY(L$5)=1)</formula>
    </cfRule>
  </conditionalFormatting>
  <conditionalFormatting sqref="L30:T30">
    <cfRule type="expression" dxfId="17293" priority="235" stopIfTrue="1">
      <formula>AND(WEEKDAY(L$5)=1)</formula>
    </cfRule>
  </conditionalFormatting>
  <conditionalFormatting sqref="L16:AA16 L17:W17">
    <cfRule type="expression" dxfId="17292" priority="5811" stopIfTrue="1">
      <formula>AND(WEEKDAY(L$5)=1)</formula>
    </cfRule>
  </conditionalFormatting>
  <conditionalFormatting sqref="L30:AF30">
    <cfRule type="expression" dxfId="17291" priority="52" stopIfTrue="1">
      <formula>AND(WEEKDAY(L$5)=1)</formula>
    </cfRule>
  </conditionalFormatting>
  <conditionalFormatting sqref="M28">
    <cfRule type="expression" dxfId="17290" priority="1046" stopIfTrue="1">
      <formula>AND(WEEKDAY(M$5)=1)</formula>
    </cfRule>
    <cfRule type="expression" dxfId="17289" priority="1149">
      <formula>AND(WEEKDAY(M$5)=1)</formula>
    </cfRule>
    <cfRule type="expression" dxfId="17288" priority="1150" stopIfTrue="1">
      <formula>AND(WEEKDAY(M$5)=1)</formula>
    </cfRule>
  </conditionalFormatting>
  <conditionalFormatting sqref="M9:N11">
    <cfRule type="expression" dxfId="17287" priority="5466" stopIfTrue="1">
      <formula>AND(WEEKDAY(M$5)=1)</formula>
    </cfRule>
  </conditionalFormatting>
  <conditionalFormatting sqref="M16:N19">
    <cfRule type="expression" dxfId="17286" priority="2961" stopIfTrue="1">
      <formula>AND(WEEKDAY(M$5)=1)</formula>
    </cfRule>
  </conditionalFormatting>
  <conditionalFormatting sqref="M21:N28">
    <cfRule type="expression" dxfId="17285" priority="3178" stopIfTrue="1">
      <formula>AND(WEEKDAY(M$5)=1)</formula>
    </cfRule>
  </conditionalFormatting>
  <conditionalFormatting sqref="M14:O14">
    <cfRule type="expression" dxfId="17284" priority="274" stopIfTrue="1">
      <formula>AND(WEEKDAY(M$5)=1)</formula>
    </cfRule>
    <cfRule type="expression" dxfId="17283" priority="285">
      <formula>AND(WEEKDAY(M$5)=1)</formula>
    </cfRule>
  </conditionalFormatting>
  <conditionalFormatting sqref="M12:T13">
    <cfRule type="expression" dxfId="17282" priority="2741" stopIfTrue="1">
      <formula>AND(WEEKDAY(M$5)=1)</formula>
    </cfRule>
  </conditionalFormatting>
  <conditionalFormatting sqref="M23:AF28">
    <cfRule type="expression" dxfId="17281" priority="3173" stopIfTrue="1">
      <formula>AND(WEEKDAY(M$5)=1)</formula>
    </cfRule>
  </conditionalFormatting>
  <conditionalFormatting sqref="M29:AF29">
    <cfRule type="expression" dxfId="17280" priority="1" stopIfTrue="1">
      <formula>AND(WEEKDAY(M$5)=1)</formula>
    </cfRule>
    <cfRule type="expression" dxfId="17279" priority="17">
      <formula>AND(WEEKDAY(M$5)=1)</formula>
    </cfRule>
  </conditionalFormatting>
  <conditionalFormatting sqref="M30:AF30">
    <cfRule type="expression" dxfId="17278" priority="232">
      <formula>AND(WEEKDAY(M$5)=1)</formula>
    </cfRule>
  </conditionalFormatting>
  <conditionalFormatting sqref="N14">
    <cfRule type="expression" dxfId="17277" priority="286" stopIfTrue="1">
      <formula>AND(WEEKDAY(N$5)=1)</formula>
    </cfRule>
  </conditionalFormatting>
  <conditionalFormatting sqref="N20:N30">
    <cfRule type="expression" dxfId="17276" priority="287" stopIfTrue="1">
      <formula>AND(WEEKDAY(N$5)=1)</formula>
    </cfRule>
  </conditionalFormatting>
  <conditionalFormatting sqref="N21:N30 R23:T30 N28:Q28">
    <cfRule type="expression" dxfId="17275" priority="5816" stopIfTrue="1">
      <formula>AND(WEEKDAY(N$5)=1)</formula>
    </cfRule>
  </conditionalFormatting>
  <conditionalFormatting sqref="O9">
    <cfRule type="expression" dxfId="17274" priority="237" stopIfTrue="1">
      <formula>AND(WEEKDAY(O$5)=1)</formula>
    </cfRule>
    <cfRule type="expression" dxfId="17273" priority="238">
      <formula>AND(WEEKDAY(O$5)=1)</formula>
    </cfRule>
    <cfRule type="expression" dxfId="17272" priority="239" stopIfTrue="1">
      <formula>AND(WEEKDAY(O$5)=1)</formula>
    </cfRule>
  </conditionalFormatting>
  <conditionalFormatting sqref="O18:O19">
    <cfRule type="expression" dxfId="17271" priority="5710" stopIfTrue="1">
      <formula>AND(WEEKDAY(O$5)=1)</formula>
    </cfRule>
    <cfRule type="expression" dxfId="17270" priority="5787" stopIfTrue="1">
      <formula>AND(WEEKDAY(O$5)=1)</formula>
    </cfRule>
  </conditionalFormatting>
  <conditionalFormatting sqref="O20:O22">
    <cfRule type="expression" dxfId="17269" priority="290" stopIfTrue="1">
      <formula>AND(WEEKDAY(O$5)=1)</formula>
    </cfRule>
  </conditionalFormatting>
  <conditionalFormatting sqref="O22:O30">
    <cfRule type="expression" dxfId="17268" priority="1041" stopIfTrue="1">
      <formula>AND(WEEKDAY(O$5)=1)</formula>
    </cfRule>
  </conditionalFormatting>
  <conditionalFormatting sqref="O21:Q21 S21">
    <cfRule type="expression" dxfId="17267" priority="936">
      <formula>AND(WEEKDAY(O$5)=1)</formula>
    </cfRule>
  </conditionalFormatting>
  <conditionalFormatting sqref="O21:Q21">
    <cfRule type="expression" dxfId="17266" priority="938" stopIfTrue="1">
      <formula>AND(WEEKDAY(O$5)=1)</formula>
    </cfRule>
  </conditionalFormatting>
  <conditionalFormatting sqref="O21:S21">
    <cfRule type="expression" dxfId="17265" priority="669" stopIfTrue="1">
      <formula>AND(WEEKDAY(O$5)=1)</formula>
    </cfRule>
  </conditionalFormatting>
  <conditionalFormatting sqref="O22:S22">
    <cfRule type="expression" dxfId="17264" priority="293">
      <formula>AND(WEEKDAY(O$5)=1)</formula>
    </cfRule>
  </conditionalFormatting>
  <conditionalFormatting sqref="P8:P11">
    <cfRule type="expression" dxfId="17263" priority="5627" stopIfTrue="1">
      <formula>AND(WEEKDAY(P$5)=1)</formula>
    </cfRule>
  </conditionalFormatting>
  <conditionalFormatting sqref="P12:P13">
    <cfRule type="expression" dxfId="17262" priority="5784" stopIfTrue="1">
      <formula>AND(WEEKDAY(P$5)=1)</formula>
    </cfRule>
  </conditionalFormatting>
  <conditionalFormatting sqref="P12:Q16">
    <cfRule type="expression" dxfId="17261" priority="2956" stopIfTrue="1">
      <formula>AND(WEEKDAY(P$5)=1)</formula>
    </cfRule>
  </conditionalFormatting>
  <conditionalFormatting sqref="P18:Q18">
    <cfRule type="expression" dxfId="17260" priority="5717" stopIfTrue="1">
      <formula>AND(WEEKDAY(P$5)=1)</formula>
    </cfRule>
  </conditionalFormatting>
  <conditionalFormatting sqref="P22:Q22">
    <cfRule type="expression" dxfId="17259" priority="372" stopIfTrue="1">
      <formula>AND(WEEKDAY(P$5)=1)</formula>
    </cfRule>
  </conditionalFormatting>
  <conditionalFormatting sqref="P23:R29">
    <cfRule type="expression" dxfId="17258" priority="3161" stopIfTrue="1">
      <formula>AND(WEEKDAY(P$5)=1)</formula>
    </cfRule>
  </conditionalFormatting>
  <conditionalFormatting sqref="P19:S19">
    <cfRule type="expression" dxfId="17257" priority="377" stopIfTrue="1">
      <formula>AND(WEEKDAY(P$5)=1)</formula>
    </cfRule>
    <cfRule type="expression" dxfId="17256" priority="602">
      <formula>AND(WEEKDAY(P$5)=1)</formula>
    </cfRule>
  </conditionalFormatting>
  <conditionalFormatting sqref="P22:S22">
    <cfRule type="expression" dxfId="17255" priority="292" stopIfTrue="1">
      <formula>AND(WEEKDAY(P$5)=1)</formula>
    </cfRule>
  </conditionalFormatting>
  <conditionalFormatting sqref="P20:T20">
    <cfRule type="expression" dxfId="17254" priority="2987" stopIfTrue="1">
      <formula>AND(WEEKDAY(P$5)=1)</formula>
    </cfRule>
    <cfRule type="expression" dxfId="17253" priority="5778" stopIfTrue="1">
      <formula>AND(WEEKDAY(P$5)=1)</formula>
    </cfRule>
  </conditionalFormatting>
  <conditionalFormatting sqref="P10:V10 X12:AC12 T20:U28 Z22:AB30">
    <cfRule type="expression" dxfId="17252" priority="5752" stopIfTrue="1">
      <formula>AND(WEEKDAY(P$5)=1)</formula>
    </cfRule>
  </conditionalFormatting>
  <conditionalFormatting sqref="Q12">
    <cfRule type="expression" dxfId="17251" priority="379" stopIfTrue="1">
      <formula>AND(WEEKDAY(Q$5)=1)</formula>
    </cfRule>
  </conditionalFormatting>
  <conditionalFormatting sqref="Q15:S18">
    <cfRule type="expression" dxfId="17250" priority="2808" stopIfTrue="1">
      <formula>AND(WEEKDAY(Q$5)=1)</formula>
    </cfRule>
  </conditionalFormatting>
  <conditionalFormatting sqref="Q15:T15">
    <cfRule type="expression" dxfId="17249" priority="3925" stopIfTrue="1">
      <formula>AND(WEEKDAY(Q$5)=1)</formula>
    </cfRule>
  </conditionalFormatting>
  <conditionalFormatting sqref="R8">
    <cfRule type="expression" dxfId="17248" priority="2266">
      <formula>AND(WEEKDAY(R$5)=1)</formula>
    </cfRule>
    <cfRule type="expression" dxfId="17247" priority="2267" stopIfTrue="1">
      <formula>AND(WEEKDAY(R$5)=1)</formula>
    </cfRule>
  </conditionalFormatting>
  <conditionalFormatting sqref="R18">
    <cfRule type="expression" dxfId="17246" priority="2816" stopIfTrue="1">
      <formula>AND(WEEKDAY(R$5)=1)</formula>
    </cfRule>
  </conditionalFormatting>
  <conditionalFormatting sqref="R21">
    <cfRule type="expression" dxfId="17245" priority="668">
      <formula>AND(WEEKDAY(R$5)=1)</formula>
    </cfRule>
  </conditionalFormatting>
  <conditionalFormatting sqref="R21:R22">
    <cfRule type="expression" dxfId="17244" priority="294" stopIfTrue="1">
      <formula>AND(WEEKDAY(R$5)=1)</formula>
    </cfRule>
  </conditionalFormatting>
  <conditionalFormatting sqref="R28">
    <cfRule type="expression" dxfId="17243" priority="2269" stopIfTrue="1">
      <formula>AND(WEEKDAY(R$5)=1)</formula>
    </cfRule>
    <cfRule type="expression" dxfId="17242" priority="2332">
      <formula>AND(WEEKDAY(R$5)=1)</formula>
    </cfRule>
    <cfRule type="expression" dxfId="17241" priority="2333" stopIfTrue="1">
      <formula>AND(WEEKDAY(R$5)=1)</formula>
    </cfRule>
  </conditionalFormatting>
  <conditionalFormatting sqref="R18:S18">
    <cfRule type="expression" dxfId="17240" priority="2811">
      <formula>AND(WEEKDAY(R$5)=1)</formula>
    </cfRule>
  </conditionalFormatting>
  <conditionalFormatting sqref="R14:T14">
    <cfRule type="expression" dxfId="17239" priority="2795" stopIfTrue="1">
      <formula>AND(WEEKDAY(R$5)=1)</formula>
    </cfRule>
    <cfRule type="expression" dxfId="17238" priority="2802">
      <formula>AND(WEEKDAY(R$5)=1)</formula>
    </cfRule>
    <cfRule type="expression" dxfId="17237" priority="2803" stopIfTrue="1">
      <formula>AND(WEEKDAY(R$5)=1)</formula>
    </cfRule>
    <cfRule type="expression" dxfId="17236" priority="2806" stopIfTrue="1">
      <formula>AND(WEEKDAY(R$5)=1)</formula>
    </cfRule>
  </conditionalFormatting>
  <conditionalFormatting sqref="R14:T15">
    <cfRule type="expression" dxfId="17235" priority="2646" stopIfTrue="1">
      <formula>AND(WEEKDAY(R$5)=1)</formula>
    </cfRule>
  </conditionalFormatting>
  <conditionalFormatting sqref="R15:T15">
    <cfRule type="expression" dxfId="17234" priority="5779" stopIfTrue="1">
      <formula>AND(WEEKDAY(R$5)=1)</formula>
    </cfRule>
  </conditionalFormatting>
  <conditionalFormatting sqref="R16:T16">
    <cfRule type="expression" dxfId="17233" priority="5416" stopIfTrue="1">
      <formula>AND(WEEKDAY(R$5)=1)</formula>
    </cfRule>
  </conditionalFormatting>
  <conditionalFormatting sqref="R15:U15">
    <cfRule type="expression" dxfId="17232" priority="2604" stopIfTrue="1">
      <formula>AND(WEEKDAY(R$5)=1)</formula>
    </cfRule>
  </conditionalFormatting>
  <conditionalFormatting sqref="R20:W20">
    <cfRule type="expression" dxfId="17231" priority="5267" stopIfTrue="1">
      <formula>AND(WEEKDAY(R$5)=1)</formula>
    </cfRule>
  </conditionalFormatting>
  <conditionalFormatting sqref="R29:W29">
    <cfRule type="expression" dxfId="17230" priority="16" stopIfTrue="1">
      <formula>AND(WEEKDAY(R$5)=1)</formula>
    </cfRule>
  </conditionalFormatting>
  <conditionalFormatting sqref="R30:W30">
    <cfRule type="expression" dxfId="17229" priority="231" stopIfTrue="1">
      <formula>AND(WEEKDAY(R$5)=1)</formula>
    </cfRule>
  </conditionalFormatting>
  <conditionalFormatting sqref="S21">
    <cfRule type="expression" dxfId="17228" priority="937" stopIfTrue="1">
      <formula>AND(WEEKDAY(S$5)=1)</formula>
    </cfRule>
  </conditionalFormatting>
  <conditionalFormatting sqref="S22">
    <cfRule type="expression" dxfId="17227" priority="374" stopIfTrue="1">
      <formula>AND(WEEKDAY(S$5)=1)</formula>
    </cfRule>
  </conditionalFormatting>
  <conditionalFormatting sqref="S8:AA8">
    <cfRule type="expression" dxfId="17226" priority="5772" stopIfTrue="1">
      <formula>AND(WEEKDAY(S$5)=1)</formula>
    </cfRule>
  </conditionalFormatting>
  <conditionalFormatting sqref="T14">
    <cfRule type="expression" dxfId="17225" priority="2794">
      <formula>AND(WEEKDAY(T$5)=1)</formula>
    </cfRule>
  </conditionalFormatting>
  <conditionalFormatting sqref="T14:T15">
    <cfRule type="expression" dxfId="17224" priority="2805">
      <formula>AND(WEEKDAY(T$5)=1)</formula>
    </cfRule>
  </conditionalFormatting>
  <conditionalFormatting sqref="T15:T16">
    <cfRule type="expression" dxfId="17223" priority="4018">
      <formula>AND(WEEKDAY(T$5)=1)</formula>
    </cfRule>
    <cfRule type="expression" dxfId="17222" priority="5419" stopIfTrue="1">
      <formula>AND(WEEKDAY(T$5)=1)</formula>
    </cfRule>
  </conditionalFormatting>
  <conditionalFormatting sqref="T17:T18">
    <cfRule type="expression" dxfId="17221" priority="2812" stopIfTrue="1">
      <formula>AND(WEEKDAY(T$5)=1)</formula>
    </cfRule>
  </conditionalFormatting>
  <conditionalFormatting sqref="T18">
    <cfRule type="expression" dxfId="17220" priority="2815">
      <formula>AND(WEEKDAY(T$5)=1)</formula>
    </cfRule>
  </conditionalFormatting>
  <conditionalFormatting sqref="T19:T22">
    <cfRule type="expression" dxfId="17219" priority="5483" stopIfTrue="1">
      <formula>AND(WEEKDAY(T$5)=1)</formula>
    </cfRule>
  </conditionalFormatting>
  <conditionalFormatting sqref="T19:T27">
    <cfRule type="expression" dxfId="17218" priority="5807" stopIfTrue="1">
      <formula>AND(WEEKDAY(T$5)=1)</formula>
    </cfRule>
  </conditionalFormatting>
  <conditionalFormatting sqref="T20">
    <cfRule type="expression" dxfId="17217" priority="5266">
      <formula>AND(WEEKDAY(T$5)=1)</formula>
    </cfRule>
  </conditionalFormatting>
  <conditionalFormatting sqref="T21:T22 S28:T28">
    <cfRule type="expression" dxfId="17216" priority="2665" stopIfTrue="1">
      <formula>AND(WEEKDAY(S$5)=1)</formula>
    </cfRule>
  </conditionalFormatting>
  <conditionalFormatting sqref="T21:T22 T28">
    <cfRule type="expression" dxfId="17215" priority="2664">
      <formula>AND(WEEKDAY(T$5)=1)</formula>
    </cfRule>
    <cfRule type="expression" dxfId="17214" priority="2718">
      <formula>AND(WEEKDAY(T$5)=1)</formula>
    </cfRule>
  </conditionalFormatting>
  <conditionalFormatting sqref="T8:U8">
    <cfRule type="expression" dxfId="17213" priority="5761" stopIfTrue="1">
      <formula>AND(WEEKDAY(T$5)=1)</formula>
    </cfRule>
  </conditionalFormatting>
  <conditionalFormatting sqref="T21:W22 P23:W28">
    <cfRule type="expression" dxfId="17212" priority="5641" stopIfTrue="1">
      <formula>AND(WEEKDAY(P$5)=1)</formula>
    </cfRule>
  </conditionalFormatting>
  <conditionalFormatting sqref="T21:W22 S28:V28">
    <cfRule type="expression" dxfId="17211" priority="2719" stopIfTrue="1">
      <formula>AND(WEEKDAY(S$5)=1)</formula>
    </cfRule>
  </conditionalFormatting>
  <conditionalFormatting sqref="T9:Y11 Y19:Y20">
    <cfRule type="expression" dxfId="17210" priority="5687" stopIfTrue="1">
      <formula>AND(WEEKDAY(T$5)=1)</formula>
    </cfRule>
  </conditionalFormatting>
  <conditionalFormatting sqref="U12:U15">
    <cfRule type="expression" dxfId="17209" priority="2644" stopIfTrue="1">
      <formula>AND(WEEKDAY(U$5)=1)</formula>
    </cfRule>
  </conditionalFormatting>
  <conditionalFormatting sqref="U13">
    <cfRule type="expression" dxfId="17208" priority="5776" stopIfTrue="1">
      <formula>AND(WEEKDAY(U$5)=1)</formula>
    </cfRule>
  </conditionalFormatting>
  <conditionalFormatting sqref="U15:U16">
    <cfRule type="expression" dxfId="17207" priority="5781" stopIfTrue="1">
      <formula>AND(WEEKDAY(U$5)=1)</formula>
    </cfRule>
  </conditionalFormatting>
  <conditionalFormatting sqref="U19:U22">
    <cfRule type="expression" dxfId="17206" priority="5804" stopIfTrue="1">
      <formula>AND(WEEKDAY(U$5)=1)</formula>
    </cfRule>
  </conditionalFormatting>
  <conditionalFormatting sqref="U28:V28">
    <cfRule type="expression" dxfId="17205" priority="5699" stopIfTrue="1">
      <formula>AND(WEEKDAY(U$5)=1)</formula>
    </cfRule>
  </conditionalFormatting>
  <conditionalFormatting sqref="U18:W18 J18:K20 L23:S28 S28:U28">
    <cfRule type="expression" dxfId="17204" priority="5812" stopIfTrue="1">
      <formula>AND(WEEKDAY(J$5)=1)</formula>
    </cfRule>
  </conditionalFormatting>
  <conditionalFormatting sqref="U18:W20">
    <cfRule type="expression" dxfId="17203" priority="5714" stopIfTrue="1">
      <formula>AND(WEEKDAY(U$5)=1)</formula>
    </cfRule>
  </conditionalFormatting>
  <conditionalFormatting sqref="U21:W28 E8:E11 J10:O10 E20:E30 P29:W30 S10:W10">
    <cfRule type="expression" dxfId="17202" priority="5400" stopIfTrue="1">
      <formula>AND(WEEKDAY(E$5)=1)</formula>
    </cfRule>
  </conditionalFormatting>
  <conditionalFormatting sqref="U14:Z14">
    <cfRule type="expression" dxfId="17201" priority="4699" stopIfTrue="1">
      <formula>AND(WEEKDAY(U$5)=1)</formula>
    </cfRule>
  </conditionalFormatting>
  <conditionalFormatting sqref="U19:Z19">
    <cfRule type="expression" dxfId="17200" priority="5607">
      <formula>AND(WEEKDAY(U$5)=1)</formula>
    </cfRule>
  </conditionalFormatting>
  <conditionalFormatting sqref="U18:AA18">
    <cfRule type="expression" dxfId="17199" priority="244">
      <formula>AND(WEEKDAY(U$5)=1)</formula>
    </cfRule>
  </conditionalFormatting>
  <conditionalFormatting sqref="V16">
    <cfRule type="expression" dxfId="17198" priority="4381" stopIfTrue="1">
      <formula>AND(WEEKDAY(V$5)=1)</formula>
    </cfRule>
  </conditionalFormatting>
  <conditionalFormatting sqref="V19:W20">
    <cfRule type="expression" dxfId="17197" priority="5805" stopIfTrue="1">
      <formula>AND(WEEKDAY(V$5)=1)</formula>
    </cfRule>
  </conditionalFormatting>
  <conditionalFormatting sqref="V20:W28 V10:Z10">
    <cfRule type="expression" dxfId="17196" priority="5643">
      <formula>AND(WEEKDAY(V$5)=1)</formula>
    </cfRule>
  </conditionalFormatting>
  <conditionalFormatting sqref="V15:Y15 V8:AA8 AE18:AF18 U17:W18 AE22:AE27 AD28:AE28 AF19 T16:T17">
    <cfRule type="expression" dxfId="17195" priority="5800">
      <formula>AND(WEEKDAY(T$5)=1)</formula>
    </cfRule>
  </conditionalFormatting>
  <conditionalFormatting sqref="V15:Y15">
    <cfRule type="expression" dxfId="17194" priority="5795" stopIfTrue="1">
      <formula>AND(WEEKDAY(V$5)=1)</formula>
    </cfRule>
  </conditionalFormatting>
  <conditionalFormatting sqref="V10:Z10 V20:W28">
    <cfRule type="expression" dxfId="17193" priority="5635">
      <formula>AND(WEEKDAY(V$5)=1)</formula>
    </cfRule>
  </conditionalFormatting>
  <conditionalFormatting sqref="V29:AA29">
    <cfRule type="expression" dxfId="17192" priority="10">
      <formula>AND(WEEKDAY(V$5)=1)</formula>
    </cfRule>
  </conditionalFormatting>
  <conditionalFormatting sqref="V30:AA30">
    <cfRule type="expression" dxfId="17191" priority="187">
      <formula>AND(WEEKDAY(V$5)=1)</formula>
    </cfRule>
  </conditionalFormatting>
  <conditionalFormatting sqref="W28">
    <cfRule type="expression" dxfId="17190" priority="1042" stopIfTrue="1">
      <formula>AND(WEEKDAY(W$5)=1)</formula>
    </cfRule>
    <cfRule type="expression" dxfId="17189" priority="1043">
      <formula>AND(WEEKDAY(W$5)=1)</formula>
    </cfRule>
    <cfRule type="expression" dxfId="17188" priority="1044" stopIfTrue="1">
      <formula>AND(WEEKDAY(W$5)=1)</formula>
    </cfRule>
    <cfRule type="expression" dxfId="17187" priority="1045">
      <formula>AND(WEEKDAY(W$5)=1)</formula>
    </cfRule>
  </conditionalFormatting>
  <conditionalFormatting sqref="X20">
    <cfRule type="expression" dxfId="17186" priority="2255" stopIfTrue="1">
      <formula>AND(WEEKDAY(X$5)=1)</formula>
    </cfRule>
    <cfRule type="expression" dxfId="17185" priority="2260">
      <formula>AND(WEEKDAY(X$5)=1)</formula>
    </cfRule>
    <cfRule type="expression" dxfId="17184" priority="2261" stopIfTrue="1">
      <formula>AND(WEEKDAY(X$5)=1)</formula>
    </cfRule>
    <cfRule type="expression" dxfId="17183" priority="2262">
      <formula>AND(WEEKDAY(X$5)=1)</formula>
    </cfRule>
    <cfRule type="expression" dxfId="17182" priority="2263" stopIfTrue="1">
      <formula>AND(WEEKDAY(X$5)=1)</formula>
    </cfRule>
    <cfRule type="expression" dxfId="17181" priority="2265">
      <formula>AND(WEEKDAY(X$5)=1)</formula>
    </cfRule>
  </conditionalFormatting>
  <conditionalFormatting sqref="X12:Y14">
    <cfRule type="expression" dxfId="17180" priority="4708" stopIfTrue="1">
      <formula>AND(WEEKDAY(X$5)=1)</formula>
    </cfRule>
  </conditionalFormatting>
  <conditionalFormatting sqref="X18:Y18">
    <cfRule type="expression" dxfId="17179" priority="4677" stopIfTrue="1">
      <formula>AND(WEEKDAY(X$5)=1)</formula>
    </cfRule>
    <cfRule type="expression" dxfId="17178" priority="4685" stopIfTrue="1">
      <formula>AND(WEEKDAY(X$5)=1)</formula>
    </cfRule>
    <cfRule type="expression" dxfId="17177" priority="4686">
      <formula>AND(WEEKDAY(X$5)=1)</formula>
    </cfRule>
    <cfRule type="expression" dxfId="17176" priority="4687" stopIfTrue="1">
      <formula>AND(WEEKDAY(X$5)=1)</formula>
    </cfRule>
    <cfRule type="expression" dxfId="17175" priority="4688">
      <formula>AND(WEEKDAY(X$5)=1)</formula>
    </cfRule>
    <cfRule type="expression" dxfId="17174" priority="4691" stopIfTrue="1">
      <formula>AND(WEEKDAY(X$5)=1)</formula>
    </cfRule>
  </conditionalFormatting>
  <conditionalFormatting sqref="X19:Y19">
    <cfRule type="expression" dxfId="17173" priority="5733" stopIfTrue="1">
      <formula>AND(WEEKDAY(X$5)=1)</formula>
    </cfRule>
  </conditionalFormatting>
  <conditionalFormatting sqref="X21:Y21 X23:AA28">
    <cfRule type="expression" dxfId="17172" priority="4676">
      <formula>AND(WEEKDAY(X$5)=1)</formula>
    </cfRule>
  </conditionalFormatting>
  <conditionalFormatting sqref="X21:Y21">
    <cfRule type="expression" dxfId="17171" priority="4674" stopIfTrue="1">
      <formula>AND(WEEKDAY(X$5)=1)</formula>
    </cfRule>
  </conditionalFormatting>
  <conditionalFormatting sqref="X10:Z10">
    <cfRule type="expression" dxfId="17170" priority="5668" stopIfTrue="1">
      <formula>AND(WEEKDAY(X$5)=1)</formula>
    </cfRule>
  </conditionalFormatting>
  <conditionalFormatting sqref="X14:Z14">
    <cfRule type="expression" dxfId="17169" priority="4701">
      <formula>AND(WEEKDAY(X$5)=1)</formula>
    </cfRule>
  </conditionalFormatting>
  <conditionalFormatting sqref="X17:AD17">
    <cfRule type="expression" dxfId="17168" priority="5656" stopIfTrue="1">
      <formula>AND(WEEKDAY(X$5)=1)</formula>
    </cfRule>
  </conditionalFormatting>
  <conditionalFormatting sqref="Y18">
    <cfRule type="expression" dxfId="17167" priority="4680">
      <formula>AND(WEEKDAY(Y$5)=1)</formula>
    </cfRule>
    <cfRule type="expression" dxfId="17166" priority="4689" stopIfTrue="1">
      <formula>AND(WEEKDAY(Y$5)=1)</formula>
    </cfRule>
    <cfRule type="expression" dxfId="17165" priority="4690">
      <formula>AND(WEEKDAY(Y$5)=1)</formula>
    </cfRule>
  </conditionalFormatting>
  <conditionalFormatting sqref="Y20:Y29">
    <cfRule type="expression" dxfId="17164" priority="2335" stopIfTrue="1">
      <formula>AND(WEEKDAY(Y$5)=1)</formula>
    </cfRule>
  </conditionalFormatting>
  <conditionalFormatting sqref="Y22">
    <cfRule type="expression" dxfId="17163" priority="2338">
      <formula>AND(WEEKDAY(Y$5)=1)</formula>
    </cfRule>
  </conditionalFormatting>
  <conditionalFormatting sqref="Y28">
    <cfRule type="expression" dxfId="17162" priority="2250" stopIfTrue="1">
      <formula>AND(WEEKDAY(Y$5)=1)</formula>
    </cfRule>
    <cfRule type="expression" dxfId="17161" priority="2254">
      <formula>AND(WEEKDAY(Y$5)=1)</formula>
    </cfRule>
  </conditionalFormatting>
  <conditionalFormatting sqref="Y10:Z10">
    <cfRule type="expression" dxfId="17160" priority="5669">
      <formula>AND(WEEKDAY(Y$5)=1)</formula>
    </cfRule>
  </conditionalFormatting>
  <conditionalFormatting sqref="Y17:Z17 AA19:AG20 AD13:AF13 AC14:AF14">
    <cfRule type="expression" dxfId="17159" priority="5655">
      <formula>AND(WEEKDAY(Y$5)=1)</formula>
    </cfRule>
  </conditionalFormatting>
  <conditionalFormatting sqref="Y15:AA15">
    <cfRule type="expression" dxfId="17158" priority="3571" stopIfTrue="1">
      <formula>AND(WEEKDAY(Y$5)=1)</formula>
    </cfRule>
  </conditionalFormatting>
  <conditionalFormatting sqref="Y10:AB10">
    <cfRule type="expression" dxfId="17157" priority="5490">
      <formula>AND(WEEKDAY(Y$5)=1)</formula>
    </cfRule>
  </conditionalFormatting>
  <conditionalFormatting sqref="Y17:AB17">
    <cfRule type="expression" dxfId="17156" priority="5653" stopIfTrue="1">
      <formula>AND(WEEKDAY(Y$5)=1)</formula>
    </cfRule>
  </conditionalFormatting>
  <conditionalFormatting sqref="Y20:AB20">
    <cfRule type="expression" dxfId="17155" priority="2464">
      <formula>AND(WEEKDAY(Y$5)=1)</formula>
    </cfRule>
  </conditionalFormatting>
  <conditionalFormatting sqref="Z9:Z11">
    <cfRule type="expression" dxfId="17154" priority="5468" stopIfTrue="1">
      <formula>AND(WEEKDAY(Z$5)=1)</formula>
    </cfRule>
    <cfRule type="expression" dxfId="17153" priority="5470">
      <formula>AND(WEEKDAY(Z$5)=1)</formula>
    </cfRule>
  </conditionalFormatting>
  <conditionalFormatting sqref="Z10">
    <cfRule type="expression" dxfId="17152" priority="5689" stopIfTrue="1">
      <formula>AND(WEEKDAY(Z$5)=1)</formula>
    </cfRule>
  </conditionalFormatting>
  <conditionalFormatting sqref="Z13:Z14">
    <cfRule type="expression" dxfId="17151" priority="2231" stopIfTrue="1">
      <formula>AND(WEEKDAY(Z$5)=1)</formula>
    </cfRule>
  </conditionalFormatting>
  <conditionalFormatting sqref="Z18">
    <cfRule type="expression" dxfId="17150" priority="240" stopIfTrue="1">
      <formula>AND(WEEKDAY(Z$5)=1)</formula>
    </cfRule>
    <cfRule type="expression" dxfId="17149" priority="241">
      <formula>AND(WEEKDAY(Z$5)=1)</formula>
    </cfRule>
    <cfRule type="expression" dxfId="17148" priority="242" stopIfTrue="1">
      <formula>AND(WEEKDAY(Z$5)=1)</formula>
    </cfRule>
  </conditionalFormatting>
  <conditionalFormatting sqref="Z19">
    <cfRule type="expression" dxfId="17147" priority="5605" stopIfTrue="1">
      <formula>AND(WEEKDAY(Z$5)=1)</formula>
    </cfRule>
  </conditionalFormatting>
  <conditionalFormatting sqref="Z19:Z20">
    <cfRule type="expression" dxfId="17146" priority="2465" stopIfTrue="1">
      <formula>AND(WEEKDAY(Z$5)=1)</formula>
    </cfRule>
    <cfRule type="expression" dxfId="17145" priority="2467">
      <formula>AND(WEEKDAY(Z$5)=1)</formula>
    </cfRule>
  </conditionalFormatting>
  <conditionalFormatting sqref="Z20">
    <cfRule type="expression" dxfId="17144" priority="2458">
      <formula>AND(WEEKDAY(Z$5)=1)</formula>
    </cfRule>
    <cfRule type="expression" dxfId="17143" priority="2459" stopIfTrue="1">
      <formula>AND(WEEKDAY(Z$5)=1)</formula>
    </cfRule>
    <cfRule type="expression" dxfId="17142" priority="2460">
      <formula>AND(WEEKDAY(Z$5)=1)</formula>
    </cfRule>
    <cfRule type="expression" dxfId="17141" priority="2461" stopIfTrue="1">
      <formula>AND(WEEKDAY(Z$5)=1)</formula>
    </cfRule>
    <cfRule type="expression" dxfId="17140" priority="2462">
      <formula>AND(WEEKDAY(Z$5)=1)</formula>
    </cfRule>
  </conditionalFormatting>
  <conditionalFormatting sqref="Z20:Z21">
    <cfRule type="expression" dxfId="17139" priority="2244" stopIfTrue="1">
      <formula>AND(WEEKDAY(Z$5)=1)</formula>
    </cfRule>
  </conditionalFormatting>
  <conditionalFormatting sqref="Z14:AA14">
    <cfRule type="expression" dxfId="17138" priority="3583">
      <formula>AND(WEEKDAY(Z$5)=1)</formula>
    </cfRule>
  </conditionalFormatting>
  <conditionalFormatting sqref="Z20:AA20">
    <cfRule type="expression" dxfId="17137" priority="2463" stopIfTrue="1">
      <formula>AND(WEEKDAY(Z$5)=1)</formula>
    </cfRule>
  </conditionalFormatting>
  <conditionalFormatting sqref="Z21:AB21">
    <cfRule type="expression" dxfId="17136" priority="2248">
      <formula>AND(WEEKDAY(Z$5)=1)</formula>
    </cfRule>
  </conditionalFormatting>
  <conditionalFormatting sqref="Z13:AC13">
    <cfRule type="expression" dxfId="17135" priority="2235">
      <formula>AND(WEEKDAY(Z$5)=1)</formula>
    </cfRule>
  </conditionalFormatting>
  <conditionalFormatting sqref="Z13:AE13">
    <cfRule type="expression" dxfId="17134" priority="2230" stopIfTrue="1">
      <formula>AND(WEEKDAY(Z$5)=1)</formula>
    </cfRule>
  </conditionalFormatting>
  <conditionalFormatting sqref="AA15">
    <cfRule type="expression" dxfId="17133" priority="3576">
      <formula>AND(WEEKDAY(AA$5)=1)</formula>
    </cfRule>
  </conditionalFormatting>
  <conditionalFormatting sqref="AA18">
    <cfRule type="expression" dxfId="17132" priority="246" stopIfTrue="1">
      <formula>AND(WEEKDAY(AA$5)=1)</formula>
    </cfRule>
  </conditionalFormatting>
  <conditionalFormatting sqref="AA21">
    <cfRule type="expression" dxfId="17131" priority="2249" stopIfTrue="1">
      <formula>AND(WEEKDAY(AA$5)=1)</formula>
    </cfRule>
  </conditionalFormatting>
  <conditionalFormatting sqref="AA8:AB11 AG8:AH11 I9:I11 AE9:AF11 J9:K13 D10:H10 L12:AD12 D12:I17 AH19:AH30 L21:L22 D21:I30 X22 Z22:AE22 L28 X28 Z28:AE28">
    <cfRule type="expression" dxfId="17130" priority="247">
      <formula>AND(WEEKDAY(D$5)=1)</formula>
    </cfRule>
  </conditionalFormatting>
  <conditionalFormatting sqref="AA14:AB15">
    <cfRule type="expression" dxfId="17129" priority="3578" stopIfTrue="1">
      <formula>AND(WEEKDAY(AA$5)=1)</formula>
    </cfRule>
  </conditionalFormatting>
  <conditionalFormatting sqref="AA19:AB20">
    <cfRule type="expression" dxfId="17128" priority="5732" stopIfTrue="1">
      <formula>AND(WEEKDAY(AA$5)=1)</formula>
    </cfRule>
  </conditionalFormatting>
  <conditionalFormatting sqref="AA21:AC21">
    <cfRule type="expression" dxfId="17127" priority="2245" stopIfTrue="1">
      <formula>AND(WEEKDAY(AA$5)=1)</formula>
    </cfRule>
  </conditionalFormatting>
  <conditionalFormatting sqref="AA9:AG11">
    <cfRule type="expression" dxfId="17126" priority="5526" stopIfTrue="1">
      <formula>AND(WEEKDAY(AA$5)=1)</formula>
    </cfRule>
  </conditionalFormatting>
  <conditionalFormatting sqref="AA20:AG20">
    <cfRule type="expression" dxfId="17125" priority="2730" stopIfTrue="1">
      <formula>AND(WEEKDAY(AA$5)=1)</formula>
    </cfRule>
  </conditionalFormatting>
  <conditionalFormatting sqref="AB14:AB15">
    <cfRule type="expression" dxfId="17124" priority="5477">
      <formula>AND(WEEKDAY(AB$5)=1)</formula>
    </cfRule>
  </conditionalFormatting>
  <conditionalFormatting sqref="AB17">
    <cfRule type="expression" dxfId="17123" priority="5791" stopIfTrue="1">
      <formula>AND(WEEKDAY(AB$5)=1)</formula>
    </cfRule>
  </conditionalFormatting>
  <conditionalFormatting sqref="AB18">
    <cfRule type="expression" dxfId="17122" priority="5955">
      <formula>AND(WEEKDAY(Z$5)=1)</formula>
    </cfRule>
    <cfRule type="expression" dxfId="17121" priority="5956" stopIfTrue="1">
      <formula>AND(WEEKDAY(Z$5)=1)</formula>
    </cfRule>
    <cfRule type="expression" dxfId="17120" priority="5957">
      <formula>AND(WEEKDAY(Z$5)=1)</formula>
    </cfRule>
    <cfRule type="expression" dxfId="17119" priority="5958" stopIfTrue="1">
      <formula>AND(WEEKDAY(Z$5)=1)</formula>
    </cfRule>
    <cfRule type="expression" dxfId="17118" priority="5959">
      <formula>AND(WEEKDAY(Z$5)=1)</formula>
    </cfRule>
    <cfRule type="expression" dxfId="17117" priority="5960" stopIfTrue="1">
      <formula>AND(WEEKDAY(Z$5)=1)</formula>
    </cfRule>
    <cfRule type="expression" dxfId="17116" priority="5961">
      <formula>AND(WEEKDAY(Z$5)=1)</formula>
    </cfRule>
  </conditionalFormatting>
  <conditionalFormatting sqref="AB18:AD18">
    <cfRule type="expression" dxfId="17115" priority="4682" stopIfTrue="1">
      <formula>AND(WEEKDAY(Z$5)=1)</formula>
    </cfRule>
  </conditionalFormatting>
  <conditionalFormatting sqref="AB19:AD19">
    <cfRule type="expression" dxfId="17114" priority="5602" stopIfTrue="1">
      <formula>AND(WEEKDAY(AB$5)=1)</formula>
    </cfRule>
  </conditionalFormatting>
  <conditionalFormatting sqref="AB19:AE19">
    <cfRule type="expression" dxfId="17113" priority="5703" stopIfTrue="1">
      <formula>AND(WEEKDAY(AB$5)=1)</formula>
    </cfRule>
  </conditionalFormatting>
  <conditionalFormatting sqref="AB19:AF19">
    <cfRule type="expression" dxfId="17112" priority="3557" stopIfTrue="1">
      <formula>AND(WEEKDAY(AB$5)=1)</formula>
    </cfRule>
  </conditionalFormatting>
  <conditionalFormatting sqref="AB8:AG8">
    <cfRule type="expression" dxfId="17111" priority="5750" stopIfTrue="1">
      <formula>AND(WEEKDAY(AB$5)=1)</formula>
    </cfRule>
  </conditionalFormatting>
  <conditionalFormatting sqref="AC19">
    <cfRule type="expression" dxfId="17110" priority="5601">
      <formula>AND(WEEKDAY(AC$5)=1)</formula>
    </cfRule>
  </conditionalFormatting>
  <conditionalFormatting sqref="AC21">
    <cfRule type="expression" dxfId="17109" priority="2239" stopIfTrue="1">
      <formula>AND(WEEKDAY(AC$5)=1)</formula>
    </cfRule>
    <cfRule type="expression" dxfId="17108" priority="2242">
      <formula>AND(WEEKDAY(AC$5)=1)</formula>
    </cfRule>
  </conditionalFormatting>
  <conditionalFormatting sqref="AC23:AC29">
    <cfRule type="expression" dxfId="17107" priority="3569" stopIfTrue="1">
      <formula>AND(WEEKDAY(AC$5)=1)</formula>
    </cfRule>
  </conditionalFormatting>
  <conditionalFormatting sqref="AC15:AD15">
    <cfRule type="expression" dxfId="17106" priority="5786" stopIfTrue="1">
      <formula>AND(WEEKDAY(AC$5)=1)</formula>
    </cfRule>
  </conditionalFormatting>
  <conditionalFormatting sqref="AC18:AD18">
    <cfRule type="expression" dxfId="17105" priority="4681">
      <formula>AND(WEEKDAY(AA$5)=1)</formula>
    </cfRule>
  </conditionalFormatting>
  <conditionalFormatting sqref="AC14:AG14">
    <cfRule type="expression" dxfId="17104" priority="5701" stopIfTrue="1">
      <formula>AND(WEEKDAY(AC$5)=1)</formula>
    </cfRule>
  </conditionalFormatting>
  <conditionalFormatting sqref="AC15:AH15">
    <cfRule type="expression" dxfId="17103" priority="249" stopIfTrue="1">
      <formula>AND(WEEKDAY(AC$5)=1)</formula>
    </cfRule>
  </conditionalFormatting>
  <conditionalFormatting sqref="AC15:AH17">
    <cfRule type="expression" dxfId="17102" priority="265">
      <formula>AND(WEEKDAY(AC$5)=1)</formula>
    </cfRule>
  </conditionalFormatting>
  <conditionalFormatting sqref="AD12:AD13">
    <cfRule type="expression" dxfId="17101" priority="2653" stopIfTrue="1">
      <formula>AND(WEEKDAY(AD$5)=1)</formula>
    </cfRule>
    <cfRule type="expression" dxfId="17100" priority="3988" stopIfTrue="1">
      <formula>AND(WEEKDAY(AD$5)=1)</formula>
    </cfRule>
    <cfRule type="expression" dxfId="17099" priority="5768" stopIfTrue="1">
      <formula>AND(WEEKDAY(AD$5)=1)</formula>
    </cfRule>
  </conditionalFormatting>
  <conditionalFormatting sqref="AD16">
    <cfRule type="expression" dxfId="17098" priority="5788" stopIfTrue="1">
      <formula>AND(WEEKDAY(AD$5)=1)</formula>
    </cfRule>
  </conditionalFormatting>
  <conditionalFormatting sqref="AD22">
    <cfRule type="expression" dxfId="17097" priority="2341" stopIfTrue="1">
      <formula>AND(WEEKDAY(AD$5)=1)</formula>
    </cfRule>
  </conditionalFormatting>
  <conditionalFormatting sqref="AD21:AE21">
    <cfRule type="expression" dxfId="17096" priority="5629" stopIfTrue="1">
      <formula>AND(WEEKDAY(AD$5)=1)</formula>
    </cfRule>
  </conditionalFormatting>
  <conditionalFormatting sqref="AD13:AF13">
    <cfRule type="expression" dxfId="17095" priority="2729">
      <formula>AND(WEEKDAY(AD$5)=1)</formula>
    </cfRule>
  </conditionalFormatting>
  <conditionalFormatting sqref="AD21:AF22">
    <cfRule type="expression" dxfId="17094" priority="2349">
      <formula>AND(WEEKDAY(AD$5)=1)</formula>
    </cfRule>
  </conditionalFormatting>
  <conditionalFormatting sqref="AD12:AG12">
    <cfRule type="expression" dxfId="17093" priority="273" stopIfTrue="1">
      <formula>AND(WEEKDAY(AD$5)=1)</formula>
    </cfRule>
  </conditionalFormatting>
  <conditionalFormatting sqref="AD13:AG13">
    <cfRule type="expression" dxfId="17092" priority="5770" stopIfTrue="1">
      <formula>AND(WEEKDAY(AD$5)=1)</formula>
    </cfRule>
  </conditionalFormatting>
  <conditionalFormatting sqref="AD28:AG28">
    <cfRule type="expression" dxfId="17091" priority="5498">
      <formula>AND(WEEKDAY(AD$5)=1)</formula>
    </cfRule>
  </conditionalFormatting>
  <conditionalFormatting sqref="AD10:AH10 AH20:AH30 L15:Z15 X12:Y12">
    <cfRule type="expression" dxfId="17090" priority="5479">
      <formula>AND(WEEKDAY(L$5)=1)</formula>
    </cfRule>
  </conditionalFormatting>
  <conditionalFormatting sqref="AE15">
    <cfRule type="expression" dxfId="17089" priority="256">
      <formula>AND(WEEKDAY(AE$5)=1)</formula>
    </cfRule>
  </conditionalFormatting>
  <conditionalFormatting sqref="AE18 T19:Y19">
    <cfRule type="expression" dxfId="17088" priority="5817" stopIfTrue="1">
      <formula>AND(WEEKDAY(T$5)=1)</formula>
    </cfRule>
  </conditionalFormatting>
  <conditionalFormatting sqref="AE18:AE19">
    <cfRule type="expression" dxfId="17087" priority="3560" stopIfTrue="1">
      <formula>AND(WEEKDAY(AE$5)=1)</formula>
    </cfRule>
  </conditionalFormatting>
  <conditionalFormatting sqref="AE13:AF13">
    <cfRule type="expression" dxfId="17086" priority="2733" stopIfTrue="1">
      <formula>AND(WEEKDAY(AE$5)=1)</formula>
    </cfRule>
  </conditionalFormatting>
  <conditionalFormatting sqref="AE18:AF18">
    <cfRule type="expression" dxfId="17085" priority="5719" stopIfTrue="1">
      <formula>AND(WEEKDAY(AE$5)=1)</formula>
    </cfRule>
  </conditionalFormatting>
  <conditionalFormatting sqref="AE12:AG12">
    <cfRule type="expression" dxfId="17084" priority="269">
      <formula>AND(WEEKDAY(AE$5)=1)</formula>
    </cfRule>
    <cfRule type="expression" dxfId="17083" priority="270" stopIfTrue="1">
      <formula>AND(WEEKDAY(AE$5)=1)</formula>
    </cfRule>
  </conditionalFormatting>
  <conditionalFormatting sqref="AE12:AH12">
    <cfRule type="expression" dxfId="17082" priority="266" stopIfTrue="1">
      <formula>AND(WEEKDAY(AE$5)=1)</formula>
    </cfRule>
    <cfRule type="expression" dxfId="17081" priority="271">
      <formula>AND(WEEKDAY(AE$5)=1)</formula>
    </cfRule>
  </conditionalFormatting>
  <conditionalFormatting sqref="AE18:AH18">
    <cfRule type="expression" dxfId="17080" priority="5471">
      <formula>AND(WEEKDAY(AE$5)=1)</formula>
    </cfRule>
  </conditionalFormatting>
  <conditionalFormatting sqref="AF15">
    <cfRule type="expression" dxfId="17079" priority="248">
      <formula>AND(WEEKDAY(AF$5)=1)</formula>
    </cfRule>
  </conditionalFormatting>
  <conditionalFormatting sqref="AF18">
    <cfRule type="expression" dxfId="17078" priority="3561">
      <formula>AND(WEEKDAY(AF$5)=1)</formula>
    </cfRule>
    <cfRule type="expression" dxfId="17077" priority="3562" stopIfTrue="1">
      <formula>AND(WEEKDAY(AF$5)=1)</formula>
    </cfRule>
    <cfRule type="expression" dxfId="17076" priority="3563">
      <formula>AND(WEEKDAY(AF$5)=1)</formula>
    </cfRule>
    <cfRule type="expression" dxfId="17075" priority="3564" stopIfTrue="1">
      <formula>AND(WEEKDAY(AF$5)=1)</formula>
    </cfRule>
  </conditionalFormatting>
  <conditionalFormatting sqref="AF19:AG19">
    <cfRule type="expression" dxfId="17074" priority="5582">
      <formula>AND(WEEKDAY(AF$5)=1)</formula>
    </cfRule>
    <cfRule type="expression" dxfId="17073" priority="5583" stopIfTrue="1">
      <formula>AND(WEEKDAY(AF$5)=1)</formula>
    </cfRule>
    <cfRule type="expression" dxfId="17072" priority="5584">
      <formula>AND(WEEKDAY(AF$5)=1)</formula>
    </cfRule>
    <cfRule type="expression" dxfId="17071" priority="5585" stopIfTrue="1">
      <formula>AND(WEEKDAY(AF$5)=1)</formula>
    </cfRule>
  </conditionalFormatting>
  <conditionalFormatting sqref="AG15">
    <cfRule type="expression" dxfId="17070" priority="260">
      <formula>AND(WEEKDAY(AG$5)=1)</formula>
    </cfRule>
    <cfRule type="expression" dxfId="17069" priority="262" stopIfTrue="1">
      <formula>AND(WEEKDAY(AG$5)=1)</formula>
    </cfRule>
    <cfRule type="expression" dxfId="17068" priority="263">
      <formula>AND(WEEKDAY(AG$5)=1)</formula>
    </cfRule>
    <cfRule type="expression" dxfId="17067" priority="264" stopIfTrue="1">
      <formula>AND(WEEKDAY(AG$5)=1)</formula>
    </cfRule>
  </conditionalFormatting>
  <conditionalFormatting sqref="AG20:AG27 AD28:AG28 AE21:AF22">
    <cfRule type="expression" dxfId="17066" priority="5626" stopIfTrue="1">
      <formula>AND(WEEKDAY(AD$5)=1)</formula>
    </cfRule>
  </conditionalFormatting>
  <conditionalFormatting sqref="AG29:AG30">
    <cfRule type="expression" dxfId="17065" priority="227">
      <formula>AND(WEEKDAY(AG$5)=1)</formula>
    </cfRule>
    <cfRule type="expression" dxfId="17064" priority="228" stopIfTrue="1">
      <formula>AND(WEEKDAY(AG$5)=1)</formula>
    </cfRule>
  </conditionalFormatting>
  <conditionalFormatting sqref="AG13:AH14 S8:Z8 O10:Z10 L20:W20 T21:Y21 T22:X22 M23:AF28 AC8:AF8 T19:Y19 I19:O19 P9:Y9 P11:Y11 Y20 L17:AB17 L9:N11 J10:K10 AD21:AE21 AC9:AD11 AD10:AE10 M16:AC16 L13:Y13 U14:Y14 M21:N22 P14:Q14 L14">
    <cfRule type="expression" dxfId="17063" priority="5771">
      <formula>AND(WEEKDAY(I$5)=1)</formula>
    </cfRule>
  </conditionalFormatting>
  <conditionalFormatting sqref="AH10 AH20:AH30">
    <cfRule type="expression" dxfId="17062" priority="5478" stopIfTrue="1">
      <formula>AND(WEEKDAY(AH$5)=1)</formula>
    </cfRule>
  </conditionalFormatting>
  <conditionalFormatting sqref="AI8:AK30 AN8:AN31">
    <cfRule type="cellIs" dxfId="17061" priority="5951" stopIfTrue="1" operator="equal">
      <formula>0</formula>
    </cfRule>
  </conditionalFormatting>
  <dataValidations count="2">
    <dataValidation type="list" allowBlank="1" showInputMessage="1" showErrorMessage="1" sqref="AH31" xr:uid="{00000000-0002-0000-5C00-000000000000}">
      <formula1>"ヤ,2早,3早,2オ,3オ,2－,3－,－,日,有,2,3,"</formula1>
    </dataValidation>
    <dataValidation type="list" allowBlank="1" showInputMessage="1" showErrorMessage="1" sqref="O8:O9 D8:N11 D12:AD22 AE8:AH22 D23:AH30 P8:S11 T11:V11 W8:AD11 T8:V9 D10:AH10" xr:uid="{00000000-0002-0000-5C00-000001000000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9" scale="90" firstPageNumber="4294963191" orientation="landscape" useFirstPageNumber="1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B68B-EAA4-44FC-BD74-973BE5599D64}">
  <dimension ref="A1:AW51"/>
  <sheetViews>
    <sheetView tabSelected="1" zoomScaleNormal="100" workbookViewId="0">
      <selection activeCell="AD22" sqref="AD22"/>
    </sheetView>
  </sheetViews>
  <sheetFormatPr baseColWidth="10" defaultColWidth="9" defaultRowHeight="16.5" customHeight="1" outlineLevelRow="1" outlineLevelCol="1"/>
  <cols>
    <col min="1" max="1" width="7.83203125" customWidth="1"/>
    <col min="2" max="2" width="4.83203125" customWidth="1"/>
    <col min="3" max="3" width="13.83203125" customWidth="1"/>
    <col min="4" max="34" width="3.1640625" customWidth="1"/>
    <col min="35" max="35" width="6.6640625" style="1" customWidth="1"/>
    <col min="36" max="36" width="6.33203125" customWidth="1"/>
    <col min="37" max="37" width="4.33203125" customWidth="1"/>
    <col min="38" max="38" width="16.1640625" bestFit="1" customWidth="1"/>
    <col min="41" max="41" width="4.5" customWidth="1" outlineLevel="1"/>
    <col min="42" max="43" width="4.33203125" customWidth="1" outlineLevel="1"/>
    <col min="44" max="48" width="5" customWidth="1"/>
  </cols>
  <sheetData>
    <row r="1" spans="1:49" ht="14.25" customHeight="1">
      <c r="A1" s="2">
        <v>2025</v>
      </c>
      <c r="B1" s="3" t="s">
        <v>0</v>
      </c>
      <c r="C1" s="3"/>
      <c r="D1" s="3"/>
      <c r="E1" s="3"/>
      <c r="F1" s="3"/>
      <c r="G1" s="3"/>
      <c r="K1" s="1239" t="s">
        <v>218</v>
      </c>
      <c r="L1" s="1239"/>
      <c r="M1" s="1239"/>
      <c r="N1" s="1239"/>
      <c r="O1" s="1239"/>
      <c r="P1" s="1239"/>
      <c r="Q1" s="1239"/>
      <c r="R1" s="1239"/>
      <c r="S1" s="1239"/>
      <c r="T1" s="1239"/>
      <c r="U1" s="3"/>
      <c r="V1" s="3"/>
      <c r="W1" s="3"/>
      <c r="X1" s="3"/>
      <c r="Y1" s="1240" t="s">
        <v>1</v>
      </c>
      <c r="Z1" s="1241"/>
      <c r="AA1" s="1241"/>
      <c r="AB1" s="1241"/>
      <c r="AC1" s="1241"/>
      <c r="AD1" s="1241"/>
      <c r="AE1" s="1241"/>
      <c r="AF1" s="1241"/>
      <c r="AG1" s="1241"/>
      <c r="AH1" s="1241"/>
      <c r="AI1" s="1242" t="s">
        <v>2</v>
      </c>
      <c r="AJ1" s="1242"/>
      <c r="AK1" s="1242"/>
      <c r="AL1" s="1242"/>
    </row>
    <row r="2" spans="1:49" ht="14.25" customHeight="1">
      <c r="A2" s="1243" t="s">
        <v>3</v>
      </c>
      <c r="B2" s="1243"/>
      <c r="C2" s="1243"/>
      <c r="D2" s="4">
        <v>3</v>
      </c>
      <c r="E2" s="1244" t="s">
        <v>244</v>
      </c>
      <c r="F2" s="1245"/>
      <c r="G2" s="1245"/>
      <c r="H2" s="1245"/>
      <c r="I2" s="1245"/>
      <c r="J2" s="1245"/>
      <c r="K2" s="1246" t="s">
        <v>225</v>
      </c>
      <c r="L2" s="1246"/>
      <c r="M2" s="1247" t="s">
        <v>226</v>
      </c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8" t="s">
        <v>5</v>
      </c>
      <c r="Z2" s="1249"/>
      <c r="AA2" s="1249"/>
      <c r="AB2" s="1249"/>
      <c r="AC2" s="1249"/>
      <c r="AD2" s="1249"/>
      <c r="AE2" s="1249"/>
      <c r="AF2" s="1249"/>
      <c r="AG2" s="1249"/>
      <c r="AH2" s="1249"/>
      <c r="AI2" s="1250" t="s">
        <v>3</v>
      </c>
      <c r="AJ2" s="1250"/>
      <c r="AK2" s="1250"/>
      <c r="AL2" s="1250"/>
    </row>
    <row r="3" spans="1:49" ht="15" customHeight="1">
      <c r="A3" s="3"/>
      <c r="B3" s="3"/>
      <c r="C3" s="3"/>
      <c r="D3" s="6"/>
      <c r="E3" s="6"/>
      <c r="F3" s="7"/>
      <c r="G3" s="8"/>
      <c r="H3" s="9"/>
      <c r="I3" s="1060"/>
      <c r="J3" s="8"/>
      <c r="K3" s="1252" t="s">
        <v>227</v>
      </c>
      <c r="L3" s="1252"/>
      <c r="M3" s="1253" t="s">
        <v>283</v>
      </c>
      <c r="N3" s="1253"/>
      <c r="O3" s="1253"/>
      <c r="P3" s="1253"/>
      <c r="Q3" s="1253"/>
      <c r="R3" s="1253"/>
      <c r="S3" s="1253"/>
      <c r="T3" s="1253"/>
      <c r="U3" s="1253"/>
      <c r="V3" s="1253"/>
      <c r="W3" s="1253"/>
      <c r="X3" s="1253"/>
      <c r="Y3" s="83"/>
      <c r="Z3" s="84"/>
      <c r="AA3" s="83"/>
      <c r="AB3" s="83"/>
      <c r="AC3" s="83"/>
      <c r="AD3" s="83"/>
      <c r="AE3" s="84"/>
      <c r="AF3" s="85"/>
      <c r="AG3" s="83"/>
      <c r="AH3" s="85"/>
      <c r="AI3" s="4"/>
      <c r="AJ3" s="3"/>
      <c r="AK3" s="3"/>
      <c r="AL3" s="3"/>
    </row>
    <row r="4" spans="1:49" ht="15" thickBot="1">
      <c r="A4" s="1254" t="s">
        <v>6</v>
      </c>
      <c r="B4" s="1255" t="s">
        <v>7</v>
      </c>
      <c r="C4" s="1256" t="s">
        <v>8</v>
      </c>
      <c r="D4" s="1242" t="s">
        <v>9</v>
      </c>
      <c r="E4" s="1242"/>
      <c r="F4" s="1242"/>
      <c r="G4" s="1257"/>
      <c r="H4" s="1257"/>
      <c r="I4" s="1257"/>
      <c r="J4" s="1257"/>
      <c r="K4" s="1257" t="s">
        <v>10</v>
      </c>
      <c r="L4" s="1257"/>
      <c r="M4" s="1257"/>
      <c r="N4" s="1257"/>
      <c r="O4" s="1257"/>
      <c r="P4" s="1257"/>
      <c r="Q4" s="1257"/>
      <c r="R4" s="1257" t="s">
        <v>11</v>
      </c>
      <c r="S4" s="1257"/>
      <c r="T4" s="1257"/>
      <c r="U4" s="1257"/>
      <c r="V4" s="1257"/>
      <c r="W4" s="1257"/>
      <c r="X4" s="1257"/>
      <c r="Y4" s="1261" t="s">
        <v>12</v>
      </c>
      <c r="Z4" s="1262"/>
      <c r="AA4" s="1262"/>
      <c r="AB4" s="1262"/>
      <c r="AC4" s="1262"/>
      <c r="AD4" s="1262"/>
      <c r="AE4" s="1262"/>
      <c r="AF4" s="1263" t="s">
        <v>13</v>
      </c>
      <c r="AG4" s="1264"/>
      <c r="AH4" s="1264"/>
      <c r="AI4" s="1265" t="s">
        <v>14</v>
      </c>
      <c r="AJ4" s="1265"/>
      <c r="AK4" s="1266"/>
      <c r="AL4" s="1267" t="s">
        <v>15</v>
      </c>
    </row>
    <row r="5" spans="1:49" ht="16.5" hidden="1" customHeight="1" thickTop="1" thickBot="1">
      <c r="A5" s="1254"/>
      <c r="B5" s="1255"/>
      <c r="C5" s="1248"/>
      <c r="D5" s="10">
        <f>DATE($A$1,$D$2,1)</f>
        <v>45717</v>
      </c>
      <c r="E5" s="11">
        <f>DATE($A$1,$D$2,2)</f>
        <v>45718</v>
      </c>
      <c r="F5" s="11">
        <f>DATE($A$1,$D$2,3)</f>
        <v>45719</v>
      </c>
      <c r="G5" s="11">
        <f>DATE($A$1,$D$2,4)</f>
        <v>45720</v>
      </c>
      <c r="H5" s="11">
        <f>DATE($A$1,$D$2,5)</f>
        <v>45721</v>
      </c>
      <c r="I5" s="11">
        <f>DATE($A$1,$D$2,6)</f>
        <v>45722</v>
      </c>
      <c r="J5" s="11">
        <f>DATE($A$1,$D$2,7)</f>
        <v>45723</v>
      </c>
      <c r="K5" s="11">
        <f>DATE($A$1,$D$2,8)</f>
        <v>45724</v>
      </c>
      <c r="L5" s="11">
        <f>DATE($A$1,$D$2,9)</f>
        <v>45725</v>
      </c>
      <c r="M5" s="11">
        <f>DATE($A$1,$D$2,10)</f>
        <v>45726</v>
      </c>
      <c r="N5" s="56">
        <f>DATE($A$1,$D$2,11)</f>
        <v>45727</v>
      </c>
      <c r="O5" s="11">
        <f>DATE($A$1,$D$2,12)</f>
        <v>45728</v>
      </c>
      <c r="P5" s="11">
        <f>DATE($A$1,$D$2,13)</f>
        <v>45729</v>
      </c>
      <c r="Q5" s="11">
        <f>DATE($A$1,$D$2,14)</f>
        <v>45730</v>
      </c>
      <c r="R5" s="11">
        <f>DATE($A$1,$D$2,15)</f>
        <v>45731</v>
      </c>
      <c r="S5" s="11">
        <f>DATE($A$1,$D$2,16)</f>
        <v>45732</v>
      </c>
      <c r="T5" s="11">
        <f>DATE($A$1,$D$2,17)</f>
        <v>45733</v>
      </c>
      <c r="U5" s="11">
        <f>DATE($A$1,$D$2,18)</f>
        <v>45734</v>
      </c>
      <c r="V5" s="11">
        <f>DATE($A$1,$D$2,19)</f>
        <v>45735</v>
      </c>
      <c r="W5" s="11">
        <f>DATE($A$1,$D$2,20)</f>
        <v>45736</v>
      </c>
      <c r="X5" s="11">
        <f>DATE($A$1,$D$2,21)</f>
        <v>45737</v>
      </c>
      <c r="Y5" s="87">
        <f>DATE($A$1,$D$2,22)</f>
        <v>45738</v>
      </c>
      <c r="Z5" s="87">
        <f>DATE($A$1,$D$2,23)</f>
        <v>45739</v>
      </c>
      <c r="AA5" s="87">
        <f>DATE($A$1,$D$2,24)</f>
        <v>45740</v>
      </c>
      <c r="AB5" s="87">
        <f>DATE($A$1,$D$2,25)</f>
        <v>45741</v>
      </c>
      <c r="AC5" s="87">
        <f>DATE($A$1,$D$2,26)</f>
        <v>45742</v>
      </c>
      <c r="AD5" s="87">
        <f>DATE($A$1,$D$2,27)</f>
        <v>45743</v>
      </c>
      <c r="AE5" s="87">
        <f>DATE($A$1,$D$2,28)</f>
        <v>45744</v>
      </c>
      <c r="AF5" s="88">
        <f>DATE($A$1,$D$2,29)</f>
        <v>45745</v>
      </c>
      <c r="AG5" s="88"/>
      <c r="AH5" s="88">
        <v>30</v>
      </c>
      <c r="AI5" s="90"/>
      <c r="AJ5" s="90"/>
      <c r="AK5" s="91"/>
      <c r="AL5" s="1267"/>
    </row>
    <row r="6" spans="1:49" ht="16" thickTop="1" thickBot="1">
      <c r="A6" s="1254"/>
      <c r="B6" s="1255"/>
      <c r="C6" s="1248"/>
      <c r="D6" s="1210">
        <f t="shared" ref="D6:AE6" si="0">IF(MONTH(D5)&gt;$D$2,"",D5)</f>
        <v>45717</v>
      </c>
      <c r="E6" s="13">
        <f t="shared" si="0"/>
        <v>45718</v>
      </c>
      <c r="F6" s="116">
        <f t="shared" si="0"/>
        <v>45719</v>
      </c>
      <c r="G6" s="116">
        <f t="shared" si="0"/>
        <v>45720</v>
      </c>
      <c r="H6" s="116">
        <f t="shared" si="0"/>
        <v>45721</v>
      </c>
      <c r="I6" s="13">
        <f t="shared" si="0"/>
        <v>45722</v>
      </c>
      <c r="J6" s="13">
        <f t="shared" si="0"/>
        <v>45723</v>
      </c>
      <c r="K6" s="1209">
        <f t="shared" si="0"/>
        <v>45724</v>
      </c>
      <c r="L6" s="13">
        <f t="shared" si="0"/>
        <v>45725</v>
      </c>
      <c r="M6" s="13">
        <f t="shared" si="0"/>
        <v>45726</v>
      </c>
      <c r="N6" s="13">
        <f t="shared" si="0"/>
        <v>45727</v>
      </c>
      <c r="O6" s="13">
        <f t="shared" si="0"/>
        <v>45728</v>
      </c>
      <c r="P6" s="13">
        <f t="shared" si="0"/>
        <v>45729</v>
      </c>
      <c r="Q6" s="13">
        <f t="shared" si="0"/>
        <v>45730</v>
      </c>
      <c r="R6" s="1209">
        <f t="shared" si="0"/>
        <v>45731</v>
      </c>
      <c r="S6" s="13">
        <f t="shared" si="0"/>
        <v>45732</v>
      </c>
      <c r="T6" s="13">
        <f t="shared" si="0"/>
        <v>45733</v>
      </c>
      <c r="U6" s="13">
        <f t="shared" si="0"/>
        <v>45734</v>
      </c>
      <c r="V6" s="13">
        <f t="shared" si="0"/>
        <v>45735</v>
      </c>
      <c r="W6" s="1221">
        <f t="shared" si="0"/>
        <v>45736</v>
      </c>
      <c r="X6" s="13">
        <f t="shared" si="0"/>
        <v>45737</v>
      </c>
      <c r="Y6" s="1209">
        <f t="shared" si="0"/>
        <v>45738</v>
      </c>
      <c r="Z6" s="13">
        <f t="shared" si="0"/>
        <v>45739</v>
      </c>
      <c r="AA6" s="13">
        <f t="shared" si="0"/>
        <v>45740</v>
      </c>
      <c r="AB6" s="13">
        <f t="shared" si="0"/>
        <v>45741</v>
      </c>
      <c r="AC6" s="13">
        <f t="shared" si="0"/>
        <v>45742</v>
      </c>
      <c r="AD6" s="13">
        <f t="shared" si="0"/>
        <v>45743</v>
      </c>
      <c r="AE6" s="13">
        <f t="shared" si="0"/>
        <v>45744</v>
      </c>
      <c r="AF6" s="1209">
        <v>29</v>
      </c>
      <c r="AG6" s="1217">
        <v>30</v>
      </c>
      <c r="AH6" s="13">
        <v>31</v>
      </c>
      <c r="AI6" s="92"/>
      <c r="AJ6" s="93"/>
      <c r="AK6" s="94"/>
      <c r="AL6" s="1267"/>
    </row>
    <row r="7" spans="1:49" ht="16" thickTop="1" thickBot="1">
      <c r="A7" s="1254"/>
      <c r="B7" s="1255"/>
      <c r="C7" s="15"/>
      <c r="D7" s="1063" t="str">
        <f t="shared" ref="D7:AE7" si="1">IF(D6="","",CHOOSE(WEEKDAY(D6,1),"日","月","火","水","木","金","土"))</f>
        <v>土</v>
      </c>
      <c r="E7" s="1061" t="str">
        <f t="shared" si="1"/>
        <v>日</v>
      </c>
      <c r="F7" s="1064" t="str">
        <f>IF(F6="","",CHOOSE(WEEKDAY(F6,1),"日","月","火","水","木","金","土"))</f>
        <v>月</v>
      </c>
      <c r="G7" s="1063" t="str">
        <f t="shared" si="1"/>
        <v>火</v>
      </c>
      <c r="H7" s="1063" t="str">
        <f t="shared" si="1"/>
        <v>水</v>
      </c>
      <c r="I7" s="1063" t="str">
        <f t="shared" si="1"/>
        <v>木</v>
      </c>
      <c r="J7" s="1063" t="str">
        <f t="shared" si="1"/>
        <v>金</v>
      </c>
      <c r="K7" s="1063" t="str">
        <f t="shared" si="1"/>
        <v>土</v>
      </c>
      <c r="L7" s="1062" t="str">
        <f t="shared" si="1"/>
        <v>日</v>
      </c>
      <c r="M7" s="1063" t="str">
        <f t="shared" si="1"/>
        <v>月</v>
      </c>
      <c r="N7" s="1063" t="str">
        <f t="shared" si="1"/>
        <v>火</v>
      </c>
      <c r="O7" s="1063" t="str">
        <f t="shared" si="1"/>
        <v>水</v>
      </c>
      <c r="P7" s="1063" t="str">
        <f t="shared" si="1"/>
        <v>木</v>
      </c>
      <c r="Q7" s="1064" t="str">
        <f t="shared" si="1"/>
        <v>金</v>
      </c>
      <c r="R7" s="1063" t="str">
        <f t="shared" si="1"/>
        <v>土</v>
      </c>
      <c r="S7" s="1062" t="str">
        <f t="shared" si="1"/>
        <v>日</v>
      </c>
      <c r="T7" s="1064" t="str">
        <f t="shared" si="1"/>
        <v>月</v>
      </c>
      <c r="U7" s="1063" t="str">
        <f t="shared" si="1"/>
        <v>火</v>
      </c>
      <c r="V7" s="1063" t="str">
        <f t="shared" si="1"/>
        <v>水</v>
      </c>
      <c r="W7" s="1218" t="str">
        <f t="shared" si="1"/>
        <v>木</v>
      </c>
      <c r="X7" s="1063" t="str">
        <f t="shared" si="1"/>
        <v>金</v>
      </c>
      <c r="Y7" s="1063" t="str">
        <f t="shared" si="1"/>
        <v>土</v>
      </c>
      <c r="Z7" s="1061" t="str">
        <f t="shared" si="1"/>
        <v>日</v>
      </c>
      <c r="AA7" s="1063" t="str">
        <f t="shared" si="1"/>
        <v>月</v>
      </c>
      <c r="AB7" s="1063" t="str">
        <f t="shared" si="1"/>
        <v>火</v>
      </c>
      <c r="AC7" s="1063" t="str">
        <f t="shared" si="1"/>
        <v>水</v>
      </c>
      <c r="AD7" s="1063" t="str">
        <f t="shared" si="1"/>
        <v>木</v>
      </c>
      <c r="AE7" s="1063" t="str">
        <f t="shared" si="1"/>
        <v>金</v>
      </c>
      <c r="AF7" s="1063" t="s">
        <v>284</v>
      </c>
      <c r="AG7" s="1218" t="s">
        <v>246</v>
      </c>
      <c r="AH7" s="1063" t="s">
        <v>275</v>
      </c>
      <c r="AI7" s="95" t="s">
        <v>16</v>
      </c>
      <c r="AJ7" s="96" t="s">
        <v>17</v>
      </c>
      <c r="AK7" s="97" t="s">
        <v>18</v>
      </c>
      <c r="AL7" s="1267"/>
      <c r="AM7" s="98" t="s">
        <v>19</v>
      </c>
      <c r="AN7" s="98" t="s">
        <v>20</v>
      </c>
      <c r="AO7" t="s">
        <v>21</v>
      </c>
      <c r="AP7" t="s">
        <v>24</v>
      </c>
      <c r="AQ7" t="s">
        <v>28</v>
      </c>
      <c r="AR7" t="s">
        <v>35</v>
      </c>
      <c r="AS7" t="s">
        <v>181</v>
      </c>
      <c r="AT7" t="s">
        <v>71</v>
      </c>
      <c r="AU7" t="s">
        <v>72</v>
      </c>
      <c r="AV7" t="s">
        <v>73</v>
      </c>
      <c r="AW7" s="115">
        <v>0.41666666666666702</v>
      </c>
    </row>
    <row r="8" spans="1:49" ht="16" customHeight="1" thickTop="1">
      <c r="A8" s="19" t="s">
        <v>31</v>
      </c>
      <c r="B8" s="20" t="s">
        <v>32</v>
      </c>
      <c r="C8" s="21" t="s">
        <v>33</v>
      </c>
      <c r="D8" s="1206" t="s">
        <v>21</v>
      </c>
      <c r="E8" s="1206" t="s">
        <v>21</v>
      </c>
      <c r="F8" s="120" t="s">
        <v>42</v>
      </c>
      <c r="G8" s="121" t="s">
        <v>36</v>
      </c>
      <c r="H8" s="42" t="s">
        <v>21</v>
      </c>
      <c r="I8" s="42" t="s">
        <v>37</v>
      </c>
      <c r="J8" s="1137" t="s">
        <v>28</v>
      </c>
      <c r="K8" s="125" t="s">
        <v>34</v>
      </c>
      <c r="L8" s="1228" t="s">
        <v>37</v>
      </c>
      <c r="M8" s="1226" t="s">
        <v>21</v>
      </c>
      <c r="N8" s="42" t="s">
        <v>21</v>
      </c>
      <c r="O8" s="42" t="s">
        <v>37</v>
      </c>
      <c r="P8" s="119" t="s">
        <v>37</v>
      </c>
      <c r="Q8" s="1230" t="s">
        <v>24</v>
      </c>
      <c r="R8" s="136" t="s">
        <v>34</v>
      </c>
      <c r="S8" s="136" t="s">
        <v>37</v>
      </c>
      <c r="T8" s="120" t="s">
        <v>21</v>
      </c>
      <c r="U8" s="121" t="s">
        <v>37</v>
      </c>
      <c r="V8" s="42" t="s">
        <v>37</v>
      </c>
      <c r="W8" s="1193" t="s">
        <v>24</v>
      </c>
      <c r="X8" s="1137" t="s">
        <v>34</v>
      </c>
      <c r="Y8" s="42" t="s">
        <v>21</v>
      </c>
      <c r="Z8" s="1201" t="s">
        <v>36</v>
      </c>
      <c r="AA8" s="42" t="s">
        <v>37</v>
      </c>
      <c r="AB8" s="42" t="s">
        <v>21</v>
      </c>
      <c r="AC8" s="42" t="s">
        <v>121</v>
      </c>
      <c r="AD8" s="42" t="s">
        <v>21</v>
      </c>
      <c r="AE8" s="42" t="s">
        <v>36</v>
      </c>
      <c r="AF8" s="42" t="s">
        <v>41</v>
      </c>
      <c r="AG8" s="1219" t="s">
        <v>36</v>
      </c>
      <c r="AH8" s="42" t="s">
        <v>41</v>
      </c>
      <c r="AI8" s="99">
        <f>SUM(AO8)</f>
        <v>9</v>
      </c>
      <c r="AJ8" s="100">
        <f>COUNTIF(D8:AH8,"有")</f>
        <v>0</v>
      </c>
      <c r="AK8" s="101">
        <f>SUM(AP8:AQ8)</f>
        <v>3</v>
      </c>
      <c r="AL8" s="102" t="s">
        <v>38</v>
      </c>
      <c r="AM8" s="103"/>
      <c r="AN8" s="55">
        <f t="shared" ref="AN8:AN10" si="2">COUNTIF(D8:AH8,"日")</f>
        <v>8</v>
      </c>
      <c r="AO8" s="55">
        <f t="shared" ref="AO8:AO9" si="3">COUNTIF(D8:AH8,"ヤ")</f>
        <v>9</v>
      </c>
      <c r="AP8" s="55">
        <f t="shared" ref="AP8:AP9" si="4">COUNTIF(D8:AH8,"2－")</f>
        <v>2</v>
      </c>
      <c r="AQ8" s="55">
        <f t="shared" ref="AQ8:AQ9" si="5">COUNTIF(D8:AH8,"3－")</f>
        <v>1</v>
      </c>
      <c r="AR8">
        <f t="shared" ref="AR8:AR9" si="6">COUNTIF(E8:AI8,"有")</f>
        <v>0</v>
      </c>
      <c r="AS8" s="55">
        <f t="shared" ref="AS8:AS9" si="7">COUNTIF(D8:AL8,"2早")</f>
        <v>0</v>
      </c>
      <c r="AT8" s="55">
        <f t="shared" ref="AT8:AT9" si="8">COUNTIF(B8:AL8,"2オ")</f>
        <v>1</v>
      </c>
      <c r="AU8" s="55">
        <f t="shared" ref="AU8:AU9" si="9">COUNTIF(D8:AM8,"3早")</f>
        <v>2</v>
      </c>
      <c r="AV8" s="55">
        <f t="shared" ref="AV8:AV9" si="10">COUNTIF(D8:AN8,"3オ")</f>
        <v>4</v>
      </c>
      <c r="AW8" s="55">
        <f t="shared" ref="AW8:AW9" si="11">COUNTIF(F8:AP8,"10:00")</f>
        <v>0</v>
      </c>
    </row>
    <row r="9" spans="1:49" ht="16" customHeight="1">
      <c r="A9" s="19" t="s">
        <v>31</v>
      </c>
      <c r="B9" s="20" t="s">
        <v>32</v>
      </c>
      <c r="C9" s="21" t="s">
        <v>45</v>
      </c>
      <c r="D9" s="42" t="s">
        <v>36</v>
      </c>
      <c r="E9" s="42" t="s">
        <v>37</v>
      </c>
      <c r="F9" s="42" t="s">
        <v>37</v>
      </c>
      <c r="G9" s="1156" t="s">
        <v>37</v>
      </c>
      <c r="H9" s="42" t="s">
        <v>37</v>
      </c>
      <c r="I9" s="1115" t="s">
        <v>21</v>
      </c>
      <c r="J9" s="42" t="s">
        <v>37</v>
      </c>
      <c r="K9" s="42" t="s">
        <v>40</v>
      </c>
      <c r="L9" s="42" t="s">
        <v>21</v>
      </c>
      <c r="M9" s="42" t="s">
        <v>37</v>
      </c>
      <c r="N9" s="42" t="s">
        <v>37</v>
      </c>
      <c r="O9" s="1137" t="s">
        <v>21</v>
      </c>
      <c r="P9" s="42" t="s">
        <v>21</v>
      </c>
      <c r="Q9" s="122" t="s">
        <v>37</v>
      </c>
      <c r="R9" s="122" t="s">
        <v>40</v>
      </c>
      <c r="S9" s="122" t="s">
        <v>21</v>
      </c>
      <c r="T9" s="42" t="s">
        <v>37</v>
      </c>
      <c r="U9" s="42" t="s">
        <v>21</v>
      </c>
      <c r="V9" s="1115" t="s">
        <v>21</v>
      </c>
      <c r="W9" s="1219" t="s">
        <v>37</v>
      </c>
      <c r="X9" s="42" t="s">
        <v>37</v>
      </c>
      <c r="Y9" s="1231" t="s">
        <v>37</v>
      </c>
      <c r="Z9" s="42" t="s">
        <v>37</v>
      </c>
      <c r="AA9" s="42" t="s">
        <v>21</v>
      </c>
      <c r="AB9" s="42" t="s">
        <v>37</v>
      </c>
      <c r="AC9" s="42" t="s">
        <v>37</v>
      </c>
      <c r="AD9" s="42" t="s">
        <v>37</v>
      </c>
      <c r="AE9" s="42" t="s">
        <v>40</v>
      </c>
      <c r="AF9" s="42" t="s">
        <v>21</v>
      </c>
      <c r="AG9" s="1229" t="s">
        <v>37</v>
      </c>
      <c r="AH9" s="42" t="s">
        <v>37</v>
      </c>
      <c r="AI9" s="99">
        <f>SUM(AO9)</f>
        <v>9</v>
      </c>
      <c r="AJ9" s="100">
        <f>COUNTIF(D9:AH9,"有")</f>
        <v>0</v>
      </c>
      <c r="AK9" s="101">
        <f>SUM(AP9:AQ9)</f>
        <v>0</v>
      </c>
      <c r="AL9" s="102" t="s">
        <v>38</v>
      </c>
      <c r="AM9" s="103"/>
      <c r="AN9" s="55">
        <f>COUNTIF(D9:AH9,"日")</f>
        <v>18</v>
      </c>
      <c r="AO9" s="55">
        <f t="shared" si="3"/>
        <v>9</v>
      </c>
      <c r="AP9" s="55">
        <f t="shared" si="4"/>
        <v>0</v>
      </c>
      <c r="AQ9" s="55">
        <f t="shared" si="5"/>
        <v>0</v>
      </c>
      <c r="AR9">
        <f t="shared" si="6"/>
        <v>0</v>
      </c>
      <c r="AS9" s="55">
        <f t="shared" si="7"/>
        <v>3</v>
      </c>
      <c r="AT9" s="55">
        <f t="shared" si="8"/>
        <v>0</v>
      </c>
      <c r="AU9" s="55">
        <f t="shared" si="9"/>
        <v>0</v>
      </c>
      <c r="AV9" s="55">
        <f t="shared" si="10"/>
        <v>1</v>
      </c>
      <c r="AW9" s="55">
        <f t="shared" si="11"/>
        <v>0</v>
      </c>
    </row>
    <row r="10" spans="1:49" ht="16" customHeight="1">
      <c r="A10" s="36" t="s">
        <v>31</v>
      </c>
      <c r="B10" s="37" t="s">
        <v>210</v>
      </c>
      <c r="C10" s="32" t="s">
        <v>78</v>
      </c>
      <c r="D10" s="42"/>
      <c r="E10" s="42"/>
      <c r="F10" s="42"/>
      <c r="G10" s="42" t="s">
        <v>24</v>
      </c>
      <c r="H10" s="42" t="s">
        <v>34</v>
      </c>
      <c r="I10" s="42"/>
      <c r="J10" s="42"/>
      <c r="K10" s="42"/>
      <c r="L10" s="42" t="s">
        <v>24</v>
      </c>
      <c r="M10" s="42" t="s">
        <v>34</v>
      </c>
      <c r="N10" s="42"/>
      <c r="O10" s="42"/>
      <c r="P10" s="42"/>
      <c r="Q10" s="42"/>
      <c r="R10" s="42"/>
      <c r="S10" s="42"/>
      <c r="T10" s="42"/>
      <c r="U10" s="42"/>
      <c r="V10" s="42" t="s">
        <v>24</v>
      </c>
      <c r="W10" s="1219" t="s">
        <v>34</v>
      </c>
      <c r="X10" s="42"/>
      <c r="Y10" s="42"/>
      <c r="Z10" s="42"/>
      <c r="AA10" s="42"/>
      <c r="AB10" s="42"/>
      <c r="AC10" s="42"/>
      <c r="AD10" s="42"/>
      <c r="AE10" s="42"/>
      <c r="AF10" s="42"/>
      <c r="AG10" s="1219"/>
      <c r="AH10" s="42"/>
      <c r="AI10" s="99">
        <f>SUM(AO10)</f>
        <v>0</v>
      </c>
      <c r="AJ10" s="100">
        <f>COUNTIF(D10:AH10,"有")</f>
        <v>0</v>
      </c>
      <c r="AK10" s="101">
        <f>SUM(AP10:AQ10)</f>
        <v>3</v>
      </c>
      <c r="AL10" s="104" t="s">
        <v>38</v>
      </c>
      <c r="AM10" s="98"/>
      <c r="AN10" s="55">
        <f t="shared" si="2"/>
        <v>0</v>
      </c>
      <c r="AO10" s="55">
        <f>COUNTIF(D10:AH10,"ヤ")</f>
        <v>0</v>
      </c>
      <c r="AP10" s="55">
        <f>COUNTIF(D10:AH10,"2－")</f>
        <v>3</v>
      </c>
      <c r="AQ10" s="55">
        <f>COUNTIF(D10:AH10,"3－")</f>
        <v>0</v>
      </c>
      <c r="AR10">
        <f>COUNTIF(E10:AI10,"有")</f>
        <v>0</v>
      </c>
      <c r="AS10" s="55">
        <f>COUNTIF(D10:AL10,"2早")</f>
        <v>0</v>
      </c>
      <c r="AT10" s="55">
        <f>COUNTIF(B10:AL10,"2オ")</f>
        <v>0</v>
      </c>
      <c r="AU10" s="55">
        <f>COUNTIF(D10:AM10,"3早")</f>
        <v>0</v>
      </c>
      <c r="AV10" s="55">
        <f>COUNTIF(D10:AN10,"3オ")</f>
        <v>0</v>
      </c>
      <c r="AW10" s="55">
        <f>COUNTIF(F10:AP10,"10:00")</f>
        <v>0</v>
      </c>
    </row>
    <row r="11" spans="1:49" ht="16" customHeight="1">
      <c r="A11" s="19"/>
      <c r="B11" s="20"/>
      <c r="C11" s="3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197"/>
      <c r="P11" s="42"/>
      <c r="Q11" s="122"/>
      <c r="R11" s="122"/>
      <c r="S11" s="122"/>
      <c r="T11" s="42"/>
      <c r="U11" s="42"/>
      <c r="V11" s="42"/>
      <c r="W11" s="1219"/>
      <c r="X11" s="42"/>
      <c r="Y11" s="42"/>
      <c r="Z11" s="42"/>
      <c r="AA11" s="42"/>
      <c r="AB11" s="42"/>
      <c r="AC11" s="42"/>
      <c r="AD11" s="42"/>
      <c r="AE11" s="42"/>
      <c r="AF11" s="42"/>
      <c r="AG11" s="1219"/>
      <c r="AH11" s="42"/>
      <c r="AI11" s="99"/>
      <c r="AJ11" s="100"/>
      <c r="AK11" s="101"/>
      <c r="AL11" s="104"/>
      <c r="AM11" s="103"/>
      <c r="AN11" s="55"/>
      <c r="AO11" s="55"/>
      <c r="AP11" s="55"/>
      <c r="AQ11" s="55"/>
      <c r="AS11" s="55"/>
      <c r="AT11" s="55"/>
      <c r="AU11" s="55"/>
      <c r="AV11" s="55"/>
      <c r="AW11" s="55"/>
    </row>
    <row r="12" spans="1:49" ht="16" customHeight="1">
      <c r="A12" s="19" t="s">
        <v>46</v>
      </c>
      <c r="B12" s="20" t="s">
        <v>32</v>
      </c>
      <c r="C12" s="32" t="s">
        <v>47</v>
      </c>
      <c r="D12" s="42" t="s">
        <v>24</v>
      </c>
      <c r="E12" s="42" t="s">
        <v>34</v>
      </c>
      <c r="F12" s="1137" t="s">
        <v>24</v>
      </c>
      <c r="G12" s="42" t="s">
        <v>34</v>
      </c>
      <c r="H12" s="42" t="s">
        <v>21</v>
      </c>
      <c r="I12" s="42" t="s">
        <v>21</v>
      </c>
      <c r="J12" s="42" t="s">
        <v>40</v>
      </c>
      <c r="K12" s="42" t="s">
        <v>41</v>
      </c>
      <c r="L12" s="42" t="s">
        <v>21</v>
      </c>
      <c r="M12" s="1115" t="s">
        <v>21</v>
      </c>
      <c r="N12" s="42" t="s">
        <v>40</v>
      </c>
      <c r="O12" s="42" t="s">
        <v>42</v>
      </c>
      <c r="P12" s="42" t="s">
        <v>24</v>
      </c>
      <c r="Q12" s="42" t="s">
        <v>34</v>
      </c>
      <c r="R12" s="1115" t="s">
        <v>21</v>
      </c>
      <c r="S12" s="42" t="s">
        <v>42</v>
      </c>
      <c r="T12" s="42" t="s">
        <v>24</v>
      </c>
      <c r="U12" s="42" t="s">
        <v>34</v>
      </c>
      <c r="V12" s="42" t="s">
        <v>21</v>
      </c>
      <c r="W12" s="1219" t="s">
        <v>21</v>
      </c>
      <c r="X12" s="42" t="s">
        <v>40</v>
      </c>
      <c r="Y12" s="1137" t="s">
        <v>24</v>
      </c>
      <c r="Z12" s="42" t="s">
        <v>34</v>
      </c>
      <c r="AA12" s="1137" t="s">
        <v>21</v>
      </c>
      <c r="AB12" s="42" t="s">
        <v>24</v>
      </c>
      <c r="AC12" s="1137" t="s">
        <v>34</v>
      </c>
      <c r="AD12" s="1115" t="s">
        <v>21</v>
      </c>
      <c r="AE12" s="1115" t="s">
        <v>35</v>
      </c>
      <c r="AF12" s="1115" t="s">
        <v>35</v>
      </c>
      <c r="AG12" s="1219" t="s">
        <v>24</v>
      </c>
      <c r="AH12" s="42" t="s">
        <v>34</v>
      </c>
      <c r="AI12" s="99">
        <f>SUM(AO12)</f>
        <v>9</v>
      </c>
      <c r="AJ12" s="100">
        <f t="shared" ref="AJ12:AJ22" si="12">COUNTIF(D12:AH12,"有")</f>
        <v>2</v>
      </c>
      <c r="AK12" s="101">
        <f t="shared" ref="AK12:AK22" si="13">SUM(AP12:AQ12)</f>
        <v>7</v>
      </c>
      <c r="AL12" s="104" t="s">
        <v>48</v>
      </c>
      <c r="AM12" s="103"/>
      <c r="AN12" s="55">
        <f t="shared" ref="AN12:AN22" si="14">COUNTIF(D12:AH12,"日")</f>
        <v>0</v>
      </c>
      <c r="AO12" s="55">
        <f t="shared" ref="AO12:AO22" si="15">COUNTIF(D12:AH12,"ヤ")</f>
        <v>9</v>
      </c>
      <c r="AP12" s="55">
        <f t="shared" ref="AP12:AP22" si="16">COUNTIF(D12:AH12,"2－")</f>
        <v>7</v>
      </c>
      <c r="AQ12" s="55">
        <f t="shared" ref="AQ12:AQ22" si="17">COUNTIF(D12:AH12,"3－")</f>
        <v>0</v>
      </c>
      <c r="AR12">
        <f t="shared" ref="AR12:AR22" si="18">COUNTIF(E12:AI12,"有")</f>
        <v>2</v>
      </c>
      <c r="AS12" s="55">
        <f>COUNTIF(H12:AL12,"2早")</f>
        <v>3</v>
      </c>
      <c r="AT12" s="55">
        <f t="shared" ref="AT12:AT21" si="19">COUNTIF(B12:AL12,"2オ")</f>
        <v>2</v>
      </c>
      <c r="AU12" s="55">
        <f t="shared" ref="AU12:AU22" si="20">COUNTIF(D12:AM12,"3早")</f>
        <v>1</v>
      </c>
      <c r="AV12" s="55">
        <f t="shared" ref="AV12:AV22" si="21">COUNTIF(D12:AN12,"3オ")</f>
        <v>0</v>
      </c>
      <c r="AW12" s="55">
        <f t="shared" ref="AW12:AW22" si="22">COUNTIF(F12:AP12,"10:00")</f>
        <v>0</v>
      </c>
    </row>
    <row r="13" spans="1:49" s="1093" customFormat="1" ht="16" customHeight="1">
      <c r="A13" s="1082" t="s">
        <v>46</v>
      </c>
      <c r="B13" s="1083" t="s">
        <v>32</v>
      </c>
      <c r="C13" s="1084" t="s">
        <v>49</v>
      </c>
      <c r="D13" s="1097" t="s">
        <v>34</v>
      </c>
      <c r="E13" s="1097" t="s">
        <v>21</v>
      </c>
      <c r="F13" s="1098" t="s">
        <v>36</v>
      </c>
      <c r="G13" s="1086" t="s">
        <v>21</v>
      </c>
      <c r="H13" s="1085" t="s">
        <v>28</v>
      </c>
      <c r="I13" s="1085" t="s">
        <v>34</v>
      </c>
      <c r="J13" s="1085" t="s">
        <v>21</v>
      </c>
      <c r="K13" s="1085" t="s">
        <v>28</v>
      </c>
      <c r="L13" s="1085" t="s">
        <v>34</v>
      </c>
      <c r="M13" s="1085" t="s">
        <v>21</v>
      </c>
      <c r="N13" s="1085" t="s">
        <v>36</v>
      </c>
      <c r="O13" s="1085" t="s">
        <v>28</v>
      </c>
      <c r="P13" s="1098" t="s">
        <v>34</v>
      </c>
      <c r="Q13" s="1097" t="s">
        <v>21</v>
      </c>
      <c r="R13" s="1086" t="s">
        <v>21</v>
      </c>
      <c r="S13" s="1085" t="s">
        <v>28</v>
      </c>
      <c r="T13" s="1085" t="s">
        <v>34</v>
      </c>
      <c r="U13" s="1085" t="s">
        <v>21</v>
      </c>
      <c r="V13" s="1098" t="s">
        <v>40</v>
      </c>
      <c r="W13" s="1085" t="s">
        <v>42</v>
      </c>
      <c r="X13" s="1085" t="s">
        <v>28</v>
      </c>
      <c r="Y13" s="1097" t="s">
        <v>34</v>
      </c>
      <c r="Z13" s="1097" t="s">
        <v>21</v>
      </c>
      <c r="AA13" s="1085" t="s">
        <v>36</v>
      </c>
      <c r="AB13" s="1085" t="s">
        <v>42</v>
      </c>
      <c r="AC13" s="1085" t="s">
        <v>41</v>
      </c>
      <c r="AD13" s="1085" t="s">
        <v>28</v>
      </c>
      <c r="AE13" s="1085" t="s">
        <v>34</v>
      </c>
      <c r="AF13" s="1097" t="s">
        <v>21</v>
      </c>
      <c r="AG13" s="1097" t="s">
        <v>35</v>
      </c>
      <c r="AH13" s="1097" t="s">
        <v>35</v>
      </c>
      <c r="AI13" s="1087">
        <f t="shared" ref="AI13:AI22" si="23">SUM(AO13)</f>
        <v>9</v>
      </c>
      <c r="AJ13" s="1088">
        <f t="shared" si="12"/>
        <v>2</v>
      </c>
      <c r="AK13" s="1089">
        <f t="shared" si="13"/>
        <v>6</v>
      </c>
      <c r="AL13" s="1090" t="s">
        <v>48</v>
      </c>
      <c r="AM13" s="1091"/>
      <c r="AN13" s="1092">
        <f t="shared" si="14"/>
        <v>0</v>
      </c>
      <c r="AO13" s="1092">
        <f t="shared" si="15"/>
        <v>9</v>
      </c>
      <c r="AP13" s="1092">
        <f t="shared" si="16"/>
        <v>0</v>
      </c>
      <c r="AQ13" s="1092">
        <f t="shared" si="17"/>
        <v>6</v>
      </c>
      <c r="AR13" s="1093">
        <f t="shared" si="18"/>
        <v>2</v>
      </c>
      <c r="AS13" s="1092">
        <f t="shared" ref="AS13:AS22" si="24">COUNTIF(D13:AL13,"2早")</f>
        <v>1</v>
      </c>
      <c r="AT13" s="1092">
        <f t="shared" si="19"/>
        <v>2</v>
      </c>
      <c r="AU13" s="1092">
        <f t="shared" si="20"/>
        <v>1</v>
      </c>
      <c r="AV13" s="1092">
        <f t="shared" si="21"/>
        <v>3</v>
      </c>
      <c r="AW13" s="1092">
        <f t="shared" si="22"/>
        <v>0</v>
      </c>
    </row>
    <row r="14" spans="1:49" ht="16" customHeight="1">
      <c r="A14" s="19" t="s">
        <v>46</v>
      </c>
      <c r="B14" s="20" t="s">
        <v>32</v>
      </c>
      <c r="C14" s="32" t="s">
        <v>153</v>
      </c>
      <c r="D14" s="1115" t="s">
        <v>21</v>
      </c>
      <c r="E14" s="1137" t="s">
        <v>41</v>
      </c>
      <c r="F14" s="127" t="s">
        <v>40</v>
      </c>
      <c r="G14" s="42" t="s">
        <v>21</v>
      </c>
      <c r="H14" s="42" t="s">
        <v>24</v>
      </c>
      <c r="I14" s="42" t="s">
        <v>34</v>
      </c>
      <c r="J14" s="42" t="s">
        <v>21</v>
      </c>
      <c r="K14" s="127" t="s">
        <v>36</v>
      </c>
      <c r="L14" s="42" t="s">
        <v>36</v>
      </c>
      <c r="M14" s="42" t="s">
        <v>36</v>
      </c>
      <c r="N14" s="42" t="s">
        <v>24</v>
      </c>
      <c r="O14" s="127" t="s">
        <v>34</v>
      </c>
      <c r="P14" s="42" t="s">
        <v>21</v>
      </c>
      <c r="Q14" s="42" t="s">
        <v>28</v>
      </c>
      <c r="R14" s="42" t="s">
        <v>34</v>
      </c>
      <c r="S14" s="42" t="s">
        <v>21</v>
      </c>
      <c r="T14" s="127" t="s">
        <v>42</v>
      </c>
      <c r="U14" s="42" t="s">
        <v>40</v>
      </c>
      <c r="V14" s="42" t="s">
        <v>42</v>
      </c>
      <c r="W14" s="1219" t="s">
        <v>28</v>
      </c>
      <c r="X14" s="42" t="s">
        <v>34</v>
      </c>
      <c r="Y14" s="1137" t="s">
        <v>28</v>
      </c>
      <c r="Z14" s="1137" t="s">
        <v>34</v>
      </c>
      <c r="AA14" s="1137" t="s">
        <v>21</v>
      </c>
      <c r="AB14" s="42" t="s">
        <v>21</v>
      </c>
      <c r="AC14" s="127" t="s">
        <v>21</v>
      </c>
      <c r="AD14" s="1137" t="s">
        <v>42</v>
      </c>
      <c r="AE14" s="42" t="s">
        <v>37</v>
      </c>
      <c r="AF14" s="42" t="s">
        <v>42</v>
      </c>
      <c r="AG14" s="1227" t="s">
        <v>21</v>
      </c>
      <c r="AH14" s="1115" t="s">
        <v>35</v>
      </c>
      <c r="AI14" s="99">
        <f t="shared" si="23"/>
        <v>9</v>
      </c>
      <c r="AJ14" s="100">
        <f t="shared" si="12"/>
        <v>1</v>
      </c>
      <c r="AK14" s="101">
        <f t="shared" si="13"/>
        <v>5</v>
      </c>
      <c r="AL14" s="104" t="s">
        <v>48</v>
      </c>
      <c r="AM14" s="103"/>
      <c r="AN14" s="55">
        <f t="shared" si="14"/>
        <v>1</v>
      </c>
      <c r="AO14" s="55">
        <f t="shared" si="15"/>
        <v>9</v>
      </c>
      <c r="AP14" s="55">
        <f t="shared" si="16"/>
        <v>2</v>
      </c>
      <c r="AQ14" s="55">
        <f t="shared" si="17"/>
        <v>3</v>
      </c>
      <c r="AR14">
        <f t="shared" si="18"/>
        <v>1</v>
      </c>
      <c r="AS14" s="55">
        <f t="shared" si="24"/>
        <v>2</v>
      </c>
      <c r="AT14" s="55">
        <f t="shared" si="19"/>
        <v>4</v>
      </c>
      <c r="AU14" s="55">
        <f t="shared" si="20"/>
        <v>1</v>
      </c>
      <c r="AV14" s="55">
        <f t="shared" si="21"/>
        <v>3</v>
      </c>
      <c r="AW14" s="55">
        <f t="shared" si="22"/>
        <v>0</v>
      </c>
    </row>
    <row r="15" spans="1:49" s="1093" customFormat="1" ht="16" customHeight="1">
      <c r="A15" s="1095" t="s">
        <v>46</v>
      </c>
      <c r="B15" s="1096" t="s">
        <v>32</v>
      </c>
      <c r="C15" s="1084" t="s">
        <v>52</v>
      </c>
      <c r="D15" s="1098" t="s">
        <v>40</v>
      </c>
      <c r="E15" s="1085" t="s">
        <v>24</v>
      </c>
      <c r="F15" s="1222" t="s">
        <v>34</v>
      </c>
      <c r="G15" s="1097" t="s">
        <v>21</v>
      </c>
      <c r="H15" s="1085" t="s">
        <v>42</v>
      </c>
      <c r="I15" s="1085" t="s">
        <v>36</v>
      </c>
      <c r="J15" s="1085" t="s">
        <v>41</v>
      </c>
      <c r="K15" s="1085" t="s">
        <v>21</v>
      </c>
      <c r="L15" s="1085" t="s">
        <v>40</v>
      </c>
      <c r="M15" s="1085" t="s">
        <v>21</v>
      </c>
      <c r="N15" s="1085" t="s">
        <v>21</v>
      </c>
      <c r="O15" s="1085" t="s">
        <v>40</v>
      </c>
      <c r="P15" s="1085" t="s">
        <v>41</v>
      </c>
      <c r="Q15" s="1098" t="s">
        <v>21</v>
      </c>
      <c r="R15" s="1098" t="s">
        <v>36</v>
      </c>
      <c r="S15" s="1098" t="s">
        <v>41</v>
      </c>
      <c r="T15" s="1098" t="s">
        <v>28</v>
      </c>
      <c r="U15" s="1222" t="s">
        <v>34</v>
      </c>
      <c r="V15" s="1097" t="s">
        <v>21</v>
      </c>
      <c r="W15" s="1085" t="s">
        <v>21</v>
      </c>
      <c r="X15" s="1098" t="s">
        <v>42</v>
      </c>
      <c r="Y15" s="1085" t="s">
        <v>40</v>
      </c>
      <c r="Z15" s="1085" t="s">
        <v>28</v>
      </c>
      <c r="AA15" s="1085" t="s">
        <v>34</v>
      </c>
      <c r="AB15" s="1085" t="s">
        <v>21</v>
      </c>
      <c r="AC15" s="1085" t="s">
        <v>40</v>
      </c>
      <c r="AD15" s="1085" t="s">
        <v>24</v>
      </c>
      <c r="AE15" s="1085" t="s">
        <v>34</v>
      </c>
      <c r="AF15" s="1085" t="s">
        <v>21</v>
      </c>
      <c r="AG15" s="1085" t="s">
        <v>42</v>
      </c>
      <c r="AH15" s="1085" t="s">
        <v>40</v>
      </c>
      <c r="AI15" s="1087">
        <f t="shared" si="23"/>
        <v>9</v>
      </c>
      <c r="AJ15" s="1088">
        <f t="shared" si="12"/>
        <v>0</v>
      </c>
      <c r="AK15" s="1089">
        <f t="shared" si="13"/>
        <v>4</v>
      </c>
      <c r="AL15" s="1090" t="s">
        <v>51</v>
      </c>
      <c r="AM15" s="1091"/>
      <c r="AN15" s="1092">
        <f t="shared" si="14"/>
        <v>0</v>
      </c>
      <c r="AO15" s="1092">
        <f t="shared" si="15"/>
        <v>9</v>
      </c>
      <c r="AP15" s="1092">
        <f t="shared" si="16"/>
        <v>2</v>
      </c>
      <c r="AQ15" s="1092">
        <f t="shared" si="17"/>
        <v>2</v>
      </c>
      <c r="AR15" s="1093">
        <f t="shared" si="18"/>
        <v>0</v>
      </c>
      <c r="AS15" s="1092">
        <f t="shared" si="24"/>
        <v>6</v>
      </c>
      <c r="AT15" s="1092">
        <f t="shared" si="19"/>
        <v>3</v>
      </c>
      <c r="AU15" s="1092">
        <f t="shared" si="20"/>
        <v>3</v>
      </c>
      <c r="AV15" s="1092">
        <f t="shared" si="21"/>
        <v>2</v>
      </c>
      <c r="AW15" s="1092">
        <f t="shared" si="22"/>
        <v>0</v>
      </c>
    </row>
    <row r="16" spans="1:49" ht="16" customHeight="1">
      <c r="A16" s="33" t="s">
        <v>46</v>
      </c>
      <c r="B16" s="34" t="s">
        <v>32</v>
      </c>
      <c r="C16" s="32" t="s">
        <v>53</v>
      </c>
      <c r="D16" s="1137" t="s">
        <v>28</v>
      </c>
      <c r="E16" s="42" t="s">
        <v>34</v>
      </c>
      <c r="F16" s="1115" t="s">
        <v>21</v>
      </c>
      <c r="G16" s="42" t="s">
        <v>40</v>
      </c>
      <c r="H16" s="42" t="s">
        <v>21</v>
      </c>
      <c r="I16" s="42" t="s">
        <v>24</v>
      </c>
      <c r="J16" s="42" t="s">
        <v>34</v>
      </c>
      <c r="K16" s="42" t="s">
        <v>21</v>
      </c>
      <c r="L16" s="1214" t="s">
        <v>21</v>
      </c>
      <c r="M16" s="42" t="s">
        <v>40</v>
      </c>
      <c r="N16" s="42" t="s">
        <v>28</v>
      </c>
      <c r="O16" s="42" t="s">
        <v>34</v>
      </c>
      <c r="P16" s="42" t="s">
        <v>21</v>
      </c>
      <c r="Q16" s="42" t="s">
        <v>42</v>
      </c>
      <c r="R16" s="1137" t="s">
        <v>41</v>
      </c>
      <c r="S16" s="42" t="s">
        <v>24</v>
      </c>
      <c r="T16" s="42" t="s">
        <v>34</v>
      </c>
      <c r="U16" s="1115" t="s">
        <v>21</v>
      </c>
      <c r="V16" s="42" t="s">
        <v>36</v>
      </c>
      <c r="W16" s="1219" t="s">
        <v>40</v>
      </c>
      <c r="X16" s="42" t="s">
        <v>36</v>
      </c>
      <c r="Y16" s="42" t="s">
        <v>21</v>
      </c>
      <c r="Z16" s="42" t="s">
        <v>40</v>
      </c>
      <c r="AA16" s="1115" t="s">
        <v>21</v>
      </c>
      <c r="AB16" s="42" t="s">
        <v>41</v>
      </c>
      <c r="AC16" s="42" t="s">
        <v>28</v>
      </c>
      <c r="AD16" s="42" t="s">
        <v>34</v>
      </c>
      <c r="AE16" s="42" t="s">
        <v>24</v>
      </c>
      <c r="AF16" s="42" t="s">
        <v>34</v>
      </c>
      <c r="AG16" s="1227" t="s">
        <v>21</v>
      </c>
      <c r="AH16" s="42" t="s">
        <v>28</v>
      </c>
      <c r="AI16" s="99">
        <f t="shared" si="23"/>
        <v>9</v>
      </c>
      <c r="AJ16" s="100">
        <f t="shared" si="12"/>
        <v>0</v>
      </c>
      <c r="AK16" s="101">
        <f t="shared" si="13"/>
        <v>7</v>
      </c>
      <c r="AL16" s="104" t="s">
        <v>51</v>
      </c>
      <c r="AM16" s="103"/>
      <c r="AN16" s="55">
        <f t="shared" si="14"/>
        <v>0</v>
      </c>
      <c r="AO16" s="55">
        <f t="shared" si="15"/>
        <v>9</v>
      </c>
      <c r="AP16" s="55">
        <f t="shared" si="16"/>
        <v>3</v>
      </c>
      <c r="AQ16" s="55">
        <f t="shared" si="17"/>
        <v>4</v>
      </c>
      <c r="AR16">
        <f t="shared" si="18"/>
        <v>0</v>
      </c>
      <c r="AS16" s="55">
        <f t="shared" si="24"/>
        <v>4</v>
      </c>
      <c r="AT16" s="55">
        <f t="shared" si="19"/>
        <v>1</v>
      </c>
      <c r="AU16" s="55">
        <f t="shared" si="20"/>
        <v>2</v>
      </c>
      <c r="AV16" s="55">
        <f t="shared" si="21"/>
        <v>2</v>
      </c>
      <c r="AW16" s="55">
        <f t="shared" si="22"/>
        <v>0</v>
      </c>
    </row>
    <row r="17" spans="1:49" s="1093" customFormat="1" ht="16" customHeight="1">
      <c r="A17" s="1082" t="s">
        <v>46</v>
      </c>
      <c r="B17" s="1096" t="s">
        <v>32</v>
      </c>
      <c r="C17" s="1084" t="s">
        <v>54</v>
      </c>
      <c r="D17" s="1097" t="s">
        <v>21</v>
      </c>
      <c r="E17" s="1085" t="s">
        <v>42</v>
      </c>
      <c r="F17" s="1097" t="s">
        <v>35</v>
      </c>
      <c r="G17" s="1085" t="s">
        <v>28</v>
      </c>
      <c r="H17" s="1098" t="s">
        <v>34</v>
      </c>
      <c r="I17" s="1085" t="s">
        <v>21</v>
      </c>
      <c r="J17" s="1085" t="s">
        <v>21</v>
      </c>
      <c r="K17" s="1085" t="s">
        <v>24</v>
      </c>
      <c r="L17" s="1086" t="s">
        <v>34</v>
      </c>
      <c r="M17" s="1085" t="s">
        <v>21</v>
      </c>
      <c r="N17" s="1085" t="s">
        <v>41</v>
      </c>
      <c r="O17" s="1098" t="s">
        <v>41</v>
      </c>
      <c r="P17" s="1085" t="s">
        <v>28</v>
      </c>
      <c r="Q17" s="1085" t="s">
        <v>34</v>
      </c>
      <c r="R17" s="1097" t="s">
        <v>21</v>
      </c>
      <c r="S17" s="1098" t="s">
        <v>40</v>
      </c>
      <c r="T17" s="1085" t="s">
        <v>41</v>
      </c>
      <c r="U17" s="1085" t="s">
        <v>28</v>
      </c>
      <c r="V17" s="1085" t="s">
        <v>34</v>
      </c>
      <c r="W17" s="1085" t="s">
        <v>21</v>
      </c>
      <c r="X17" s="1085" t="s">
        <v>24</v>
      </c>
      <c r="Y17" s="1085" t="s">
        <v>34</v>
      </c>
      <c r="Z17" s="1086" t="s">
        <v>21</v>
      </c>
      <c r="AA17" s="1085" t="s">
        <v>28</v>
      </c>
      <c r="AB17" s="1085" t="s">
        <v>34</v>
      </c>
      <c r="AC17" s="1085" t="s">
        <v>21</v>
      </c>
      <c r="AD17" s="1085" t="s">
        <v>36</v>
      </c>
      <c r="AE17" s="1085" t="s">
        <v>37</v>
      </c>
      <c r="AF17" s="1085" t="s">
        <v>24</v>
      </c>
      <c r="AG17" s="1097" t="s">
        <v>34</v>
      </c>
      <c r="AH17" s="1085" t="s">
        <v>21</v>
      </c>
      <c r="AI17" s="1087">
        <f t="shared" si="23"/>
        <v>9</v>
      </c>
      <c r="AJ17" s="1088">
        <f t="shared" si="12"/>
        <v>1</v>
      </c>
      <c r="AK17" s="1089">
        <f t="shared" si="13"/>
        <v>7</v>
      </c>
      <c r="AL17" s="1090" t="s">
        <v>48</v>
      </c>
      <c r="AM17" s="1091"/>
      <c r="AN17" s="1092">
        <f t="shared" si="14"/>
        <v>1</v>
      </c>
      <c r="AO17" s="1092">
        <f t="shared" si="15"/>
        <v>9</v>
      </c>
      <c r="AP17" s="1092">
        <f t="shared" si="16"/>
        <v>3</v>
      </c>
      <c r="AQ17" s="1092">
        <f t="shared" si="17"/>
        <v>4</v>
      </c>
      <c r="AR17" s="1093">
        <f t="shared" si="18"/>
        <v>1</v>
      </c>
      <c r="AS17" s="1092">
        <f t="shared" si="24"/>
        <v>1</v>
      </c>
      <c r="AT17" s="1092">
        <f t="shared" si="19"/>
        <v>1</v>
      </c>
      <c r="AU17" s="1092">
        <f t="shared" si="20"/>
        <v>3</v>
      </c>
      <c r="AV17" s="1092">
        <f t="shared" si="21"/>
        <v>1</v>
      </c>
      <c r="AW17" s="1092">
        <f t="shared" si="22"/>
        <v>0</v>
      </c>
    </row>
    <row r="18" spans="1:49" ht="16" customHeight="1">
      <c r="A18" s="36" t="s">
        <v>46</v>
      </c>
      <c r="B18" s="37" t="s">
        <v>32</v>
      </c>
      <c r="C18" s="38" t="s">
        <v>129</v>
      </c>
      <c r="D18" s="29" t="s">
        <v>35</v>
      </c>
      <c r="E18" s="1115" t="s">
        <v>21</v>
      </c>
      <c r="F18" s="42" t="s">
        <v>28</v>
      </c>
      <c r="G18" s="42" t="s">
        <v>34</v>
      </c>
      <c r="H18" s="42" t="s">
        <v>21</v>
      </c>
      <c r="I18" s="42" t="s">
        <v>40</v>
      </c>
      <c r="J18" s="42" t="s">
        <v>24</v>
      </c>
      <c r="K18" s="42" t="s">
        <v>34</v>
      </c>
      <c r="L18" s="29" t="s">
        <v>21</v>
      </c>
      <c r="M18" s="42" t="s">
        <v>28</v>
      </c>
      <c r="N18" s="42" t="s">
        <v>34</v>
      </c>
      <c r="O18" s="42" t="s">
        <v>21</v>
      </c>
      <c r="P18" s="42" t="s">
        <v>42</v>
      </c>
      <c r="Q18" s="42" t="s">
        <v>41</v>
      </c>
      <c r="R18" s="42" t="s">
        <v>24</v>
      </c>
      <c r="S18" s="1137" t="s">
        <v>34</v>
      </c>
      <c r="T18" s="42" t="s">
        <v>21</v>
      </c>
      <c r="U18" s="42" t="s">
        <v>24</v>
      </c>
      <c r="V18" s="42" t="s">
        <v>34</v>
      </c>
      <c r="W18" s="1219" t="s">
        <v>21</v>
      </c>
      <c r="X18" s="42" t="s">
        <v>41</v>
      </c>
      <c r="Y18" s="42" t="s">
        <v>36</v>
      </c>
      <c r="Z18" s="1115" t="s">
        <v>21</v>
      </c>
      <c r="AA18" s="42" t="s">
        <v>40</v>
      </c>
      <c r="AB18" s="42" t="s">
        <v>28</v>
      </c>
      <c r="AC18" s="42" t="s">
        <v>34</v>
      </c>
      <c r="AD18" s="1137" t="s">
        <v>21</v>
      </c>
      <c r="AE18" s="42" t="s">
        <v>28</v>
      </c>
      <c r="AF18" s="42" t="s">
        <v>34</v>
      </c>
      <c r="AG18" s="1227" t="s">
        <v>21</v>
      </c>
      <c r="AH18" s="42" t="s">
        <v>42</v>
      </c>
      <c r="AI18" s="99">
        <f t="shared" si="23"/>
        <v>9</v>
      </c>
      <c r="AJ18" s="100">
        <f t="shared" si="12"/>
        <v>1</v>
      </c>
      <c r="AK18" s="101">
        <f t="shared" si="13"/>
        <v>7</v>
      </c>
      <c r="AL18" s="104" t="s">
        <v>48</v>
      </c>
      <c r="AM18" s="98"/>
      <c r="AN18" s="55">
        <f t="shared" si="14"/>
        <v>0</v>
      </c>
      <c r="AO18" s="55">
        <f t="shared" si="15"/>
        <v>9</v>
      </c>
      <c r="AP18" s="55">
        <f t="shared" si="16"/>
        <v>3</v>
      </c>
      <c r="AQ18" s="55">
        <f t="shared" si="17"/>
        <v>4</v>
      </c>
      <c r="AR18">
        <f t="shared" si="18"/>
        <v>0</v>
      </c>
      <c r="AS18" s="55">
        <f t="shared" si="24"/>
        <v>2</v>
      </c>
      <c r="AT18" s="55">
        <f t="shared" si="19"/>
        <v>2</v>
      </c>
      <c r="AU18" s="55">
        <f t="shared" si="20"/>
        <v>2</v>
      </c>
      <c r="AV18" s="55">
        <f t="shared" si="21"/>
        <v>1</v>
      </c>
      <c r="AW18" s="55">
        <f t="shared" si="22"/>
        <v>0</v>
      </c>
    </row>
    <row r="19" spans="1:49" s="1093" customFormat="1" ht="16" customHeight="1">
      <c r="A19" s="1099" t="s">
        <v>46</v>
      </c>
      <c r="B19" s="1100" t="s">
        <v>32</v>
      </c>
      <c r="C19" s="1224" t="s">
        <v>278</v>
      </c>
      <c r="D19" s="1086" t="s">
        <v>34</v>
      </c>
      <c r="E19" s="1086" t="s">
        <v>21</v>
      </c>
      <c r="F19" s="1086" t="s">
        <v>21</v>
      </c>
      <c r="G19" s="1097" t="s">
        <v>35</v>
      </c>
      <c r="H19" s="1085" t="s">
        <v>41</v>
      </c>
      <c r="I19" s="1085" t="s">
        <v>28</v>
      </c>
      <c r="J19" s="1085" t="s">
        <v>34</v>
      </c>
      <c r="K19" s="1085" t="s">
        <v>21</v>
      </c>
      <c r="L19" s="1085" t="s">
        <v>28</v>
      </c>
      <c r="M19" s="1085" t="s">
        <v>34</v>
      </c>
      <c r="N19" s="1085" t="s">
        <v>21</v>
      </c>
      <c r="O19" s="1085" t="s">
        <v>24</v>
      </c>
      <c r="P19" s="1085" t="s">
        <v>34</v>
      </c>
      <c r="Q19" s="1085" t="s">
        <v>21</v>
      </c>
      <c r="R19" s="1085" t="s">
        <v>28</v>
      </c>
      <c r="S19" s="1085" t="s">
        <v>34</v>
      </c>
      <c r="T19" s="1085" t="s">
        <v>21</v>
      </c>
      <c r="U19" s="1085" t="s">
        <v>36</v>
      </c>
      <c r="V19" s="1085" t="s">
        <v>41</v>
      </c>
      <c r="W19" s="1085" t="s">
        <v>36</v>
      </c>
      <c r="X19" s="1085" t="s">
        <v>21</v>
      </c>
      <c r="Y19" s="1085" t="s">
        <v>41</v>
      </c>
      <c r="Z19" s="1085" t="s">
        <v>24</v>
      </c>
      <c r="AA19" s="1085" t="s">
        <v>34</v>
      </c>
      <c r="AB19" s="1085" t="s">
        <v>21</v>
      </c>
      <c r="AC19" s="1098" t="s">
        <v>42</v>
      </c>
      <c r="AD19" s="1085" t="s">
        <v>41</v>
      </c>
      <c r="AE19" s="1085" t="s">
        <v>42</v>
      </c>
      <c r="AF19" s="1085" t="s">
        <v>28</v>
      </c>
      <c r="AG19" s="1085" t="s">
        <v>34</v>
      </c>
      <c r="AH19" s="1085" t="s">
        <v>21</v>
      </c>
      <c r="AI19" s="1087">
        <f t="shared" si="23"/>
        <v>9</v>
      </c>
      <c r="AJ19" s="1088">
        <f t="shared" si="12"/>
        <v>1</v>
      </c>
      <c r="AK19" s="1089">
        <f t="shared" si="13"/>
        <v>6</v>
      </c>
      <c r="AL19" s="1090" t="s">
        <v>48</v>
      </c>
      <c r="AN19" s="1092">
        <f t="shared" si="14"/>
        <v>0</v>
      </c>
      <c r="AO19" s="1092">
        <f t="shared" si="15"/>
        <v>9</v>
      </c>
      <c r="AP19" s="1092">
        <f t="shared" si="16"/>
        <v>2</v>
      </c>
      <c r="AQ19" s="1092">
        <f t="shared" si="17"/>
        <v>4</v>
      </c>
      <c r="AR19" s="1093">
        <f t="shared" si="18"/>
        <v>1</v>
      </c>
      <c r="AS19" s="1092">
        <f t="shared" si="24"/>
        <v>0</v>
      </c>
      <c r="AT19" s="1092">
        <f t="shared" si="19"/>
        <v>2</v>
      </c>
      <c r="AU19" s="1092">
        <f t="shared" si="20"/>
        <v>4</v>
      </c>
      <c r="AV19" s="1092">
        <f t="shared" si="21"/>
        <v>2</v>
      </c>
      <c r="AW19" s="1092">
        <f t="shared" si="22"/>
        <v>0</v>
      </c>
    </row>
    <row r="20" spans="1:49" ht="16" customHeight="1">
      <c r="A20" s="36" t="s">
        <v>46</v>
      </c>
      <c r="B20" s="37" t="s">
        <v>32</v>
      </c>
      <c r="C20" s="1216" t="s">
        <v>279</v>
      </c>
      <c r="D20" s="1137" t="s">
        <v>41</v>
      </c>
      <c r="E20" s="42" t="s">
        <v>28</v>
      </c>
      <c r="F20" s="42" t="s">
        <v>34</v>
      </c>
      <c r="G20" s="42" t="s">
        <v>21</v>
      </c>
      <c r="H20" s="908" t="s">
        <v>40</v>
      </c>
      <c r="I20" s="42" t="s">
        <v>41</v>
      </c>
      <c r="J20" s="42" t="s">
        <v>42</v>
      </c>
      <c r="K20" s="42" t="s">
        <v>21</v>
      </c>
      <c r="L20" s="42" t="s">
        <v>42</v>
      </c>
      <c r="M20" s="42" t="s">
        <v>24</v>
      </c>
      <c r="N20" s="121" t="s">
        <v>34</v>
      </c>
      <c r="O20" s="42" t="s">
        <v>21</v>
      </c>
      <c r="P20" s="42" t="s">
        <v>21</v>
      </c>
      <c r="Q20" s="42" t="s">
        <v>40</v>
      </c>
      <c r="R20" s="42" t="s">
        <v>42</v>
      </c>
      <c r="S20" s="1115" t="s">
        <v>35</v>
      </c>
      <c r="T20" s="1115" t="s">
        <v>35</v>
      </c>
      <c r="U20" s="1115" t="s">
        <v>21</v>
      </c>
      <c r="V20" s="42" t="s">
        <v>28</v>
      </c>
      <c r="W20" s="1219" t="s">
        <v>34</v>
      </c>
      <c r="X20" s="42" t="s">
        <v>21</v>
      </c>
      <c r="Y20" s="42" t="s">
        <v>42</v>
      </c>
      <c r="Z20" s="42" t="s">
        <v>21</v>
      </c>
      <c r="AA20" s="42" t="s">
        <v>24</v>
      </c>
      <c r="AB20" s="42" t="s">
        <v>34</v>
      </c>
      <c r="AC20" s="42" t="s">
        <v>21</v>
      </c>
      <c r="AD20" s="42" t="s">
        <v>40</v>
      </c>
      <c r="AE20" s="42" t="s">
        <v>21</v>
      </c>
      <c r="AF20" s="42" t="s">
        <v>36</v>
      </c>
      <c r="AG20" s="1219" t="s">
        <v>28</v>
      </c>
      <c r="AH20" s="42" t="s">
        <v>34</v>
      </c>
      <c r="AI20" s="99">
        <f t="shared" si="23"/>
        <v>9</v>
      </c>
      <c r="AJ20" s="100">
        <f t="shared" si="12"/>
        <v>2</v>
      </c>
      <c r="AK20" s="101">
        <f t="shared" si="13"/>
        <v>5</v>
      </c>
      <c r="AL20" s="1211" t="s">
        <v>280</v>
      </c>
      <c r="AM20" s="98"/>
      <c r="AN20" s="55">
        <f t="shared" si="14"/>
        <v>0</v>
      </c>
      <c r="AO20" s="55">
        <f t="shared" si="15"/>
        <v>9</v>
      </c>
      <c r="AP20" s="55">
        <f t="shared" si="16"/>
        <v>2</v>
      </c>
      <c r="AQ20" s="55">
        <f t="shared" si="17"/>
        <v>3</v>
      </c>
      <c r="AR20">
        <f t="shared" si="18"/>
        <v>2</v>
      </c>
      <c r="AS20" s="55">
        <f t="shared" si="24"/>
        <v>3</v>
      </c>
      <c r="AT20" s="55">
        <f t="shared" si="19"/>
        <v>4</v>
      </c>
      <c r="AU20" s="55">
        <f t="shared" si="20"/>
        <v>2</v>
      </c>
      <c r="AV20" s="55">
        <f t="shared" si="21"/>
        <v>1</v>
      </c>
      <c r="AW20" s="55">
        <f t="shared" si="22"/>
        <v>0</v>
      </c>
    </row>
    <row r="21" spans="1:49" s="1093" customFormat="1" ht="16" customHeight="1">
      <c r="A21" s="1099" t="s">
        <v>46</v>
      </c>
      <c r="B21" s="1100" t="s">
        <v>32</v>
      </c>
      <c r="C21" s="1224" t="s">
        <v>281</v>
      </c>
      <c r="D21" s="1098" t="s">
        <v>42</v>
      </c>
      <c r="E21" s="1085" t="s">
        <v>40</v>
      </c>
      <c r="F21" s="1098" t="s">
        <v>21</v>
      </c>
      <c r="G21" s="1098" t="s">
        <v>42</v>
      </c>
      <c r="H21" s="1212" t="s">
        <v>21</v>
      </c>
      <c r="I21" s="1085" t="s">
        <v>42</v>
      </c>
      <c r="J21" s="1097" t="s">
        <v>21</v>
      </c>
      <c r="K21" s="1097" t="s">
        <v>42</v>
      </c>
      <c r="L21" s="1097" t="s">
        <v>21</v>
      </c>
      <c r="M21" s="1097" t="s">
        <v>42</v>
      </c>
      <c r="N21" s="1213" t="s">
        <v>42</v>
      </c>
      <c r="O21" s="1085" t="s">
        <v>21</v>
      </c>
      <c r="P21" s="1085" t="s">
        <v>40</v>
      </c>
      <c r="Q21" s="1193" t="s">
        <v>24</v>
      </c>
      <c r="R21" s="42" t="s">
        <v>34</v>
      </c>
      <c r="S21" s="1097" t="s">
        <v>21</v>
      </c>
      <c r="T21" s="1098" t="s">
        <v>40</v>
      </c>
      <c r="U21" s="1098" t="s">
        <v>42</v>
      </c>
      <c r="V21" s="1085" t="s">
        <v>21</v>
      </c>
      <c r="W21" s="1201" t="s">
        <v>24</v>
      </c>
      <c r="X21" s="1085" t="s">
        <v>34</v>
      </c>
      <c r="Y21" s="1137" t="s">
        <v>21</v>
      </c>
      <c r="Z21" s="1201" t="s">
        <v>42</v>
      </c>
      <c r="AA21" s="1085" t="s">
        <v>42</v>
      </c>
      <c r="AB21" s="1085" t="s">
        <v>40</v>
      </c>
      <c r="AC21" s="42" t="s">
        <v>24</v>
      </c>
      <c r="AD21" s="42" t="s">
        <v>34</v>
      </c>
      <c r="AE21" s="1085" t="s">
        <v>21</v>
      </c>
      <c r="AF21" s="1085" t="s">
        <v>40</v>
      </c>
      <c r="AG21" s="1085" t="s">
        <v>40</v>
      </c>
      <c r="AH21" s="1085" t="s">
        <v>24</v>
      </c>
      <c r="AI21" s="1087">
        <f t="shared" si="23"/>
        <v>9</v>
      </c>
      <c r="AJ21" s="1088">
        <f t="shared" si="12"/>
        <v>0</v>
      </c>
      <c r="AK21" s="1089">
        <f t="shared" si="13"/>
        <v>4</v>
      </c>
      <c r="AL21" s="1225" t="s">
        <v>282</v>
      </c>
      <c r="AM21" s="1102"/>
      <c r="AN21" s="1092">
        <f t="shared" si="14"/>
        <v>0</v>
      </c>
      <c r="AO21" s="1092">
        <f t="shared" si="15"/>
        <v>9</v>
      </c>
      <c r="AP21" s="1092">
        <f t="shared" si="16"/>
        <v>4</v>
      </c>
      <c r="AQ21" s="1092">
        <f t="shared" si="17"/>
        <v>0</v>
      </c>
      <c r="AR21" s="1093">
        <f t="shared" si="18"/>
        <v>0</v>
      </c>
      <c r="AS21" s="1092">
        <f t="shared" si="24"/>
        <v>6</v>
      </c>
      <c r="AT21" s="1092">
        <f t="shared" si="19"/>
        <v>9</v>
      </c>
      <c r="AU21" s="1092">
        <f t="shared" si="20"/>
        <v>0</v>
      </c>
      <c r="AV21" s="1092">
        <f t="shared" si="21"/>
        <v>0</v>
      </c>
      <c r="AW21" s="1092">
        <f t="shared" si="22"/>
        <v>0</v>
      </c>
    </row>
    <row r="22" spans="1:49" ht="16" customHeight="1">
      <c r="A22" s="36" t="s">
        <v>46</v>
      </c>
      <c r="B22" s="40" t="s">
        <v>44</v>
      </c>
      <c r="C22" s="32" t="s">
        <v>236</v>
      </c>
      <c r="D22" s="173" t="s">
        <v>21</v>
      </c>
      <c r="E22" s="42" t="s">
        <v>36</v>
      </c>
      <c r="F22" s="42" t="s">
        <v>41</v>
      </c>
      <c r="G22" s="42" t="s">
        <v>41</v>
      </c>
      <c r="H22" s="42" t="s">
        <v>36</v>
      </c>
      <c r="I22" s="42" t="s">
        <v>21</v>
      </c>
      <c r="J22" s="42" t="s">
        <v>36</v>
      </c>
      <c r="K22" s="1194" t="s">
        <v>21</v>
      </c>
      <c r="L22" s="42" t="s">
        <v>41</v>
      </c>
      <c r="M22" s="42" t="s">
        <v>41</v>
      </c>
      <c r="N22" s="42" t="s">
        <v>21</v>
      </c>
      <c r="O22" s="42" t="s">
        <v>36</v>
      </c>
      <c r="P22" s="42" t="s">
        <v>36</v>
      </c>
      <c r="Q22" s="42" t="s">
        <v>36</v>
      </c>
      <c r="R22" s="1194" t="s">
        <v>21</v>
      </c>
      <c r="S22" s="42" t="s">
        <v>36</v>
      </c>
      <c r="T22" s="42" t="s">
        <v>36</v>
      </c>
      <c r="U22" s="42" t="s">
        <v>41</v>
      </c>
      <c r="V22" s="42" t="s">
        <v>21</v>
      </c>
      <c r="W22" s="1219" t="s">
        <v>41</v>
      </c>
      <c r="X22" s="29" t="s">
        <v>21</v>
      </c>
      <c r="Y22" s="42" t="s">
        <v>21</v>
      </c>
      <c r="Z22" s="42" t="s">
        <v>41</v>
      </c>
      <c r="AA22" s="42" t="s">
        <v>41</v>
      </c>
      <c r="AB22" s="42" t="s">
        <v>36</v>
      </c>
      <c r="AC22" s="42" t="s">
        <v>36</v>
      </c>
      <c r="AD22" s="42" t="s">
        <v>21</v>
      </c>
      <c r="AE22" s="42" t="s">
        <v>41</v>
      </c>
      <c r="AF22" s="1194" t="s">
        <v>21</v>
      </c>
      <c r="AG22" s="1219" t="s">
        <v>41</v>
      </c>
      <c r="AH22" s="42" t="s">
        <v>36</v>
      </c>
      <c r="AI22" s="99">
        <f t="shared" si="23"/>
        <v>10</v>
      </c>
      <c r="AJ22" s="100">
        <f t="shared" si="12"/>
        <v>0</v>
      </c>
      <c r="AK22" s="101">
        <f t="shared" si="13"/>
        <v>0</v>
      </c>
      <c r="AL22" s="1211" t="s">
        <v>285</v>
      </c>
      <c r="AM22" s="98"/>
      <c r="AN22" s="55">
        <f t="shared" si="14"/>
        <v>0</v>
      </c>
      <c r="AO22" s="55">
        <f t="shared" si="15"/>
        <v>10</v>
      </c>
      <c r="AP22" s="55">
        <f t="shared" si="16"/>
        <v>0</v>
      </c>
      <c r="AQ22" s="55">
        <f t="shared" si="17"/>
        <v>0</v>
      </c>
      <c r="AR22">
        <f t="shared" si="18"/>
        <v>0</v>
      </c>
      <c r="AS22" s="55">
        <f t="shared" si="24"/>
        <v>0</v>
      </c>
      <c r="AT22" s="55">
        <f>COUNTIF(D22:AL22,"2オ")</f>
        <v>0</v>
      </c>
      <c r="AU22" s="55">
        <f t="shared" si="20"/>
        <v>10</v>
      </c>
      <c r="AV22" s="55">
        <f t="shared" si="21"/>
        <v>11</v>
      </c>
      <c r="AW22" s="55">
        <f t="shared" si="22"/>
        <v>0</v>
      </c>
    </row>
    <row r="23" spans="1:49" ht="16" customHeight="1">
      <c r="A23" s="36"/>
      <c r="B23" s="37"/>
      <c r="C23" s="3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1219"/>
      <c r="X23" s="42"/>
      <c r="Y23" s="42"/>
      <c r="Z23" s="42"/>
      <c r="AA23" s="42"/>
      <c r="AB23" s="42"/>
      <c r="AC23" s="42"/>
      <c r="AD23" s="42"/>
      <c r="AE23" s="42"/>
      <c r="AF23" s="42"/>
      <c r="AG23" s="1219"/>
      <c r="AH23" s="42"/>
      <c r="AI23" s="99"/>
      <c r="AJ23" s="100"/>
      <c r="AK23" s="101"/>
      <c r="AL23" s="104"/>
      <c r="AM23" s="98"/>
      <c r="AN23" s="55"/>
      <c r="AO23" s="55"/>
      <c r="AP23" s="55"/>
      <c r="AQ23" s="55"/>
      <c r="AS23" s="55"/>
      <c r="AT23" s="55"/>
      <c r="AU23" s="55"/>
      <c r="AV23" s="55"/>
      <c r="AW23" s="55"/>
    </row>
    <row r="24" spans="1:49" ht="16" customHeight="1">
      <c r="A24" s="36"/>
      <c r="B24" s="37"/>
      <c r="C24" s="39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1219"/>
      <c r="X24" s="42"/>
      <c r="Y24" s="42"/>
      <c r="Z24" s="42"/>
      <c r="AA24" s="42"/>
      <c r="AB24" s="42"/>
      <c r="AC24" s="42"/>
      <c r="AD24" s="42"/>
      <c r="AE24" s="42"/>
      <c r="AF24" s="42"/>
      <c r="AG24" s="1219"/>
      <c r="AH24" s="42"/>
      <c r="AI24" s="99"/>
      <c r="AJ24" s="100"/>
      <c r="AK24" s="101"/>
      <c r="AL24" s="104"/>
      <c r="AM24" s="98"/>
      <c r="AN24" s="55"/>
      <c r="AO24" s="55"/>
      <c r="AP24" s="55"/>
      <c r="AQ24" s="55"/>
      <c r="AS24" s="55"/>
      <c r="AT24" s="55"/>
      <c r="AU24" s="55"/>
      <c r="AV24" s="55"/>
      <c r="AW24" s="55"/>
    </row>
    <row r="25" spans="1:49" ht="16" customHeight="1">
      <c r="A25" s="36"/>
      <c r="B25" s="37"/>
      <c r="C25" s="3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1219"/>
      <c r="X25" s="42"/>
      <c r="Y25" s="42"/>
      <c r="Z25" s="42"/>
      <c r="AA25" s="42"/>
      <c r="AB25" s="42"/>
      <c r="AC25" s="42"/>
      <c r="AD25" s="42"/>
      <c r="AE25" s="42"/>
      <c r="AF25" s="42"/>
      <c r="AG25" s="1219"/>
      <c r="AH25" s="42"/>
      <c r="AI25" s="99"/>
      <c r="AJ25" s="100"/>
      <c r="AK25" s="101"/>
      <c r="AL25" s="104"/>
      <c r="AM25" s="98"/>
      <c r="AN25" s="55"/>
      <c r="AO25" s="55"/>
      <c r="AP25" s="55"/>
      <c r="AQ25" s="55"/>
      <c r="AS25" s="55"/>
      <c r="AT25" s="55"/>
      <c r="AU25" s="55"/>
      <c r="AV25" s="55"/>
      <c r="AW25" s="55"/>
    </row>
    <row r="26" spans="1:49" ht="16" customHeight="1">
      <c r="A26" s="36"/>
      <c r="B26" s="37"/>
      <c r="C26" s="39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1219"/>
      <c r="X26" s="42"/>
      <c r="Y26" s="42"/>
      <c r="Z26" s="42"/>
      <c r="AA26" s="42"/>
      <c r="AB26" s="42"/>
      <c r="AC26" s="42"/>
      <c r="AD26" s="42"/>
      <c r="AE26" s="42"/>
      <c r="AF26" s="42"/>
      <c r="AG26" s="1219"/>
      <c r="AH26" s="42"/>
      <c r="AI26" s="99"/>
      <c r="AJ26" s="100"/>
      <c r="AK26" s="101"/>
      <c r="AL26" s="104"/>
      <c r="AM26" s="98"/>
      <c r="AN26" s="55"/>
      <c r="AO26" s="55"/>
      <c r="AP26" s="55"/>
      <c r="AQ26" s="55"/>
      <c r="AS26" s="55"/>
      <c r="AT26" s="55"/>
      <c r="AU26" s="55"/>
      <c r="AV26" s="55"/>
      <c r="AW26" s="55"/>
    </row>
    <row r="27" spans="1:49" ht="16" customHeight="1">
      <c r="A27" s="36"/>
      <c r="B27" s="37"/>
      <c r="C27" s="1208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1219"/>
      <c r="X27" s="42"/>
      <c r="Y27" s="42"/>
      <c r="Z27" s="42"/>
      <c r="AA27" s="42"/>
      <c r="AB27" s="42"/>
      <c r="AC27" s="42"/>
      <c r="AD27" s="42"/>
      <c r="AE27" s="42"/>
      <c r="AF27" s="42"/>
      <c r="AG27" s="1219"/>
      <c r="AH27" s="42"/>
      <c r="AI27" s="99"/>
      <c r="AJ27" s="100"/>
      <c r="AK27" s="101"/>
      <c r="AL27" s="104"/>
      <c r="AM27" s="98"/>
      <c r="AN27" s="55"/>
      <c r="AO27" s="55"/>
      <c r="AP27" s="55"/>
      <c r="AQ27" s="55"/>
      <c r="AS27" s="55"/>
      <c r="AT27" s="55"/>
      <c r="AU27" s="55"/>
      <c r="AV27" s="55"/>
      <c r="AW27" s="55"/>
    </row>
    <row r="28" spans="1:49" ht="16" customHeight="1">
      <c r="B28" s="1207"/>
      <c r="C28" s="120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1219"/>
      <c r="X28" s="42"/>
      <c r="Y28" s="42"/>
      <c r="Z28" s="42"/>
      <c r="AA28" s="42"/>
      <c r="AB28" s="42"/>
      <c r="AC28" s="42"/>
      <c r="AD28" s="42"/>
      <c r="AE28" s="42"/>
      <c r="AF28" s="42"/>
      <c r="AG28" s="1219"/>
      <c r="AH28" s="42"/>
      <c r="AI28" s="99">
        <f>SUM(AO28)</f>
        <v>0</v>
      </c>
      <c r="AJ28" s="100"/>
      <c r="AK28" s="101"/>
      <c r="AL28" s="104"/>
      <c r="AM28" s="98"/>
      <c r="AN28" s="55">
        <f>COUNTIF(D28:AH28,"日")</f>
        <v>0</v>
      </c>
      <c r="AO28" s="55">
        <f>COUNTIF(D28:AH28,"ヤ")</f>
        <v>0</v>
      </c>
      <c r="AP28" s="55">
        <f>COUNTIF(D28:AH28,"2－")</f>
        <v>0</v>
      </c>
      <c r="AQ28" s="55">
        <f>COUNTIF(D28:AH28,"3－")</f>
        <v>0</v>
      </c>
      <c r="AR28">
        <f>COUNTIF(E28:AI28,"有")</f>
        <v>0</v>
      </c>
      <c r="AS28" s="55">
        <f>COUNTIF(D28:AL28,"2早")</f>
        <v>0</v>
      </c>
      <c r="AT28" s="55">
        <f>COUNTIF(B28:AL28,"2オ")</f>
        <v>0</v>
      </c>
      <c r="AU28" s="55">
        <f>COUNTIF(D28:AM28,"3早")</f>
        <v>0</v>
      </c>
      <c r="AV28" s="55">
        <f>COUNTIF(D28:AN28,"3オ")</f>
        <v>0</v>
      </c>
      <c r="AW28" s="55">
        <f>COUNTIF(F28:AP28,"10:00")</f>
        <v>0</v>
      </c>
    </row>
    <row r="29" spans="1:49" ht="16" customHeight="1">
      <c r="A29" s="36"/>
      <c r="B29" s="37"/>
      <c r="C29" s="3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1219"/>
      <c r="X29" s="42"/>
      <c r="Y29" s="42"/>
      <c r="Z29" s="42"/>
      <c r="AA29" s="42"/>
      <c r="AB29" s="42"/>
      <c r="AC29" s="42"/>
      <c r="AD29" s="42"/>
      <c r="AE29" s="42"/>
      <c r="AF29" s="42"/>
      <c r="AG29" s="1219"/>
      <c r="AH29" s="42"/>
      <c r="AI29" s="99"/>
      <c r="AJ29" s="100"/>
      <c r="AK29" s="101"/>
      <c r="AL29" s="104"/>
      <c r="AM29" s="98"/>
      <c r="AN29" s="55"/>
      <c r="AO29" s="55"/>
      <c r="AP29" s="55"/>
      <c r="AQ29" s="55"/>
      <c r="AS29" s="55"/>
      <c r="AT29" s="55"/>
      <c r="AU29" s="55"/>
      <c r="AV29" s="55"/>
      <c r="AW29" s="55"/>
    </row>
    <row r="30" spans="1:49" ht="16" customHeight="1" thickBot="1">
      <c r="A30" s="36"/>
      <c r="B30" s="37"/>
      <c r="C30" s="39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1220"/>
      <c r="X30" s="26"/>
      <c r="Y30" s="26"/>
      <c r="Z30" s="26"/>
      <c r="AA30" s="26"/>
      <c r="AB30" s="26"/>
      <c r="AC30" s="26"/>
      <c r="AD30" s="26"/>
      <c r="AE30" s="26"/>
      <c r="AF30" s="26"/>
      <c r="AG30" s="1220"/>
      <c r="AH30" s="26"/>
      <c r="AI30" s="99"/>
      <c r="AJ30" s="100"/>
      <c r="AK30" s="101"/>
      <c r="AL30" s="104"/>
      <c r="AM30" s="98"/>
      <c r="AN30" s="55"/>
      <c r="AO30" s="55"/>
      <c r="AP30" s="55"/>
      <c r="AQ30" s="55"/>
      <c r="AS30" s="55"/>
      <c r="AT30" s="55"/>
      <c r="AU30" s="55"/>
      <c r="AV30" s="55"/>
      <c r="AW30" s="55"/>
    </row>
    <row r="31" spans="1:49" ht="16" customHeight="1" thickTop="1">
      <c r="A31" s="1258" t="s">
        <v>62</v>
      </c>
      <c r="B31" s="1258"/>
      <c r="C31" s="1258"/>
      <c r="D31" s="45"/>
      <c r="E31" s="46"/>
      <c r="F31" s="47"/>
      <c r="G31" s="48"/>
      <c r="H31" s="46"/>
      <c r="I31" s="63"/>
      <c r="J31" s="64"/>
      <c r="K31" s="65"/>
      <c r="L31" s="66"/>
      <c r="M31" s="46"/>
      <c r="N31" s="46"/>
      <c r="O31" s="67"/>
      <c r="P31" s="67"/>
      <c r="Q31" s="79"/>
      <c r="R31" s="80"/>
      <c r="S31" s="506"/>
      <c r="T31" s="46"/>
      <c r="U31" s="46"/>
      <c r="V31" s="46"/>
      <c r="W31" s="46"/>
      <c r="X31" s="81"/>
      <c r="Y31" s="46"/>
      <c r="Z31" s="46"/>
      <c r="AA31" s="46"/>
      <c r="AB31" s="67"/>
      <c r="AC31" s="46"/>
      <c r="AD31" s="67"/>
      <c r="AE31" s="89"/>
      <c r="AF31" s="46"/>
      <c r="AG31" s="106"/>
      <c r="AH31" s="107"/>
      <c r="AI31" s="108"/>
      <c r="AJ31" s="109"/>
      <c r="AK31" s="110"/>
      <c r="AL31" s="111"/>
      <c r="AM31" s="98"/>
      <c r="AN31" s="55"/>
      <c r="AO31" s="55">
        <f t="shared" ref="AO31:AO34" si="25">COUNTIF(D31:AH31,"ヤ")</f>
        <v>0</v>
      </c>
      <c r="AP31" s="55">
        <f t="shared" ref="AP31:AP34" si="26">COUNTIF(D31:AH31,"2－")</f>
        <v>0</v>
      </c>
      <c r="AQ31" s="55">
        <f t="shared" ref="AQ31:AQ34" si="27">COUNTIF(D31:AH31,"3－")</f>
        <v>0</v>
      </c>
      <c r="AR31">
        <f t="shared" ref="AR31:AR34" si="28">COUNTIF(E31:AI31,"有")</f>
        <v>0</v>
      </c>
    </row>
    <row r="32" spans="1:49" ht="14">
      <c r="A32" s="1259" t="s">
        <v>63</v>
      </c>
      <c r="B32" s="1259"/>
      <c r="C32" s="49"/>
      <c r="D32" s="1260"/>
      <c r="E32" s="1251"/>
      <c r="F32" s="1251"/>
      <c r="G32" s="1251"/>
      <c r="H32" s="1268"/>
      <c r="I32" s="1251"/>
      <c r="J32" s="1269"/>
      <c r="K32" s="1251"/>
      <c r="L32" s="1251"/>
      <c r="M32" s="1251"/>
      <c r="N32" s="1270"/>
      <c r="O32" s="1251"/>
      <c r="P32" s="1251"/>
      <c r="Q32" s="1270"/>
      <c r="R32" s="1251"/>
      <c r="S32" s="1251"/>
      <c r="T32" s="1251"/>
      <c r="U32" s="1251"/>
      <c r="V32" s="1251"/>
      <c r="W32" s="1251"/>
      <c r="X32" s="1251"/>
      <c r="Y32" s="1251"/>
      <c r="Z32" s="1251"/>
      <c r="AA32" s="1251"/>
      <c r="AB32" s="1251"/>
      <c r="AC32" s="1268"/>
      <c r="AD32" s="1251"/>
      <c r="AE32" s="1251" t="s">
        <v>286</v>
      </c>
      <c r="AF32" s="1270"/>
      <c r="AG32" s="1271"/>
      <c r="AH32" s="1274"/>
      <c r="AI32" s="1277"/>
      <c r="AJ32" s="1278"/>
      <c r="AK32" s="1278"/>
      <c r="AL32" s="1279"/>
      <c r="AO32" s="55">
        <f t="shared" si="25"/>
        <v>0</v>
      </c>
      <c r="AP32" s="55">
        <f t="shared" si="26"/>
        <v>0</v>
      </c>
      <c r="AQ32" s="55">
        <f t="shared" si="27"/>
        <v>0</v>
      </c>
      <c r="AR32">
        <f t="shared" si="28"/>
        <v>0</v>
      </c>
    </row>
    <row r="33" spans="1:49" ht="14">
      <c r="A33" s="1259"/>
      <c r="B33" s="1259"/>
      <c r="C33" s="49"/>
      <c r="D33" s="1260"/>
      <c r="E33" s="1251"/>
      <c r="F33" s="1251"/>
      <c r="G33" s="1251"/>
      <c r="H33" s="1251"/>
      <c r="I33" s="1251"/>
      <c r="J33" s="1269"/>
      <c r="K33" s="1251"/>
      <c r="L33" s="1251"/>
      <c r="M33" s="1251"/>
      <c r="N33" s="1270"/>
      <c r="O33" s="1251"/>
      <c r="P33" s="1251"/>
      <c r="Q33" s="1270"/>
      <c r="R33" s="1251"/>
      <c r="S33" s="1251"/>
      <c r="T33" s="1251"/>
      <c r="U33" s="1251"/>
      <c r="V33" s="1251"/>
      <c r="W33" s="1251"/>
      <c r="X33" s="1251"/>
      <c r="Y33" s="1251"/>
      <c r="Z33" s="1251"/>
      <c r="AA33" s="1251"/>
      <c r="AB33" s="1251"/>
      <c r="AC33" s="1251"/>
      <c r="AD33" s="1251"/>
      <c r="AE33" s="1251"/>
      <c r="AF33" s="1270"/>
      <c r="AG33" s="1272"/>
      <c r="AH33" s="1275"/>
      <c r="AI33" s="1280"/>
      <c r="AJ33" s="1281"/>
      <c r="AK33" s="1281"/>
      <c r="AL33" s="1282"/>
      <c r="AO33" s="55">
        <f t="shared" si="25"/>
        <v>0</v>
      </c>
      <c r="AP33" s="55">
        <f t="shared" si="26"/>
        <v>0</v>
      </c>
      <c r="AQ33" s="55">
        <f t="shared" si="27"/>
        <v>0</v>
      </c>
      <c r="AR33">
        <f t="shared" si="28"/>
        <v>0</v>
      </c>
    </row>
    <row r="34" spans="1:49" ht="14">
      <c r="A34" s="1259"/>
      <c r="B34" s="1259"/>
      <c r="C34" s="21"/>
      <c r="D34" s="1260"/>
      <c r="E34" s="1251"/>
      <c r="F34" s="1251"/>
      <c r="G34" s="1251"/>
      <c r="H34" s="1251"/>
      <c r="I34" s="1251"/>
      <c r="J34" s="1269"/>
      <c r="K34" s="1251"/>
      <c r="L34" s="1251"/>
      <c r="M34" s="1251"/>
      <c r="N34" s="1270"/>
      <c r="O34" s="1251"/>
      <c r="P34" s="1251"/>
      <c r="Q34" s="1270"/>
      <c r="R34" s="1251"/>
      <c r="S34" s="1251"/>
      <c r="T34" s="1251"/>
      <c r="U34" s="1251"/>
      <c r="V34" s="1251"/>
      <c r="W34" s="1251"/>
      <c r="X34" s="1251"/>
      <c r="Y34" s="1251"/>
      <c r="Z34" s="1251"/>
      <c r="AA34" s="1251"/>
      <c r="AB34" s="1251"/>
      <c r="AC34" s="1251"/>
      <c r="AD34" s="1251"/>
      <c r="AE34" s="1251"/>
      <c r="AF34" s="1270"/>
      <c r="AG34" s="1272"/>
      <c r="AH34" s="1275"/>
      <c r="AI34" s="1280"/>
      <c r="AJ34" s="1281"/>
      <c r="AK34" s="1281"/>
      <c r="AL34" s="1282"/>
      <c r="AO34" s="55">
        <f t="shared" si="25"/>
        <v>0</v>
      </c>
      <c r="AP34" s="55">
        <f t="shared" si="26"/>
        <v>0</v>
      </c>
      <c r="AQ34" s="55">
        <f t="shared" si="27"/>
        <v>0</v>
      </c>
      <c r="AR34">
        <f t="shared" si="28"/>
        <v>0</v>
      </c>
    </row>
    <row r="35" spans="1:49" ht="14">
      <c r="A35" s="1259"/>
      <c r="B35" s="1259"/>
      <c r="C35" s="50"/>
      <c r="D35" s="1260"/>
      <c r="E35" s="1251"/>
      <c r="F35" s="1251"/>
      <c r="G35" s="1251"/>
      <c r="H35" s="1251"/>
      <c r="I35" s="1251"/>
      <c r="J35" s="1269"/>
      <c r="K35" s="1251"/>
      <c r="L35" s="1251"/>
      <c r="M35" s="1251"/>
      <c r="N35" s="1270"/>
      <c r="O35" s="1251"/>
      <c r="P35" s="1251"/>
      <c r="Q35" s="1270"/>
      <c r="R35" s="1251"/>
      <c r="S35" s="1251"/>
      <c r="T35" s="1251"/>
      <c r="U35" s="1251"/>
      <c r="V35" s="1251"/>
      <c r="W35" s="1251"/>
      <c r="X35" s="1251"/>
      <c r="Y35" s="1251"/>
      <c r="Z35" s="1251"/>
      <c r="AA35" s="1251"/>
      <c r="AB35" s="1251"/>
      <c r="AC35" s="1251"/>
      <c r="AD35" s="1251"/>
      <c r="AE35" s="1251"/>
      <c r="AF35" s="1270"/>
      <c r="AG35" s="1272"/>
      <c r="AH35" s="1275"/>
      <c r="AI35" s="1280"/>
      <c r="AJ35" s="1281"/>
      <c r="AK35" s="1281"/>
      <c r="AL35" s="1282"/>
    </row>
    <row r="36" spans="1:49" ht="14">
      <c r="A36" s="1259"/>
      <c r="B36" s="1259"/>
      <c r="C36" s="51"/>
      <c r="D36" s="1260"/>
      <c r="E36" s="1251"/>
      <c r="F36" s="1251"/>
      <c r="G36" s="1251"/>
      <c r="H36" s="1251"/>
      <c r="I36" s="1251"/>
      <c r="J36" s="1269"/>
      <c r="K36" s="1251"/>
      <c r="L36" s="1251"/>
      <c r="M36" s="1251"/>
      <c r="N36" s="1270"/>
      <c r="O36" s="1251"/>
      <c r="P36" s="1251"/>
      <c r="Q36" s="1270"/>
      <c r="R36" s="1251"/>
      <c r="S36" s="1251"/>
      <c r="T36" s="1251"/>
      <c r="U36" s="1251"/>
      <c r="V36" s="1251"/>
      <c r="W36" s="1251"/>
      <c r="X36" s="1251"/>
      <c r="Y36" s="1251"/>
      <c r="Z36" s="1251"/>
      <c r="AA36" s="1251"/>
      <c r="AB36" s="1251"/>
      <c r="AC36" s="1251"/>
      <c r="AD36" s="1251"/>
      <c r="AE36" s="1251"/>
      <c r="AF36" s="1270"/>
      <c r="AG36" s="1272"/>
      <c r="AH36" s="1275"/>
      <c r="AI36" s="1280"/>
      <c r="AJ36" s="1281"/>
      <c r="AK36" s="1281"/>
      <c r="AL36" s="1282"/>
    </row>
    <row r="37" spans="1:49" ht="14">
      <c r="A37" s="1259"/>
      <c r="B37" s="1259"/>
      <c r="C37" s="52"/>
      <c r="D37" s="1260"/>
      <c r="E37" s="1251"/>
      <c r="F37" s="1251"/>
      <c r="G37" s="1251"/>
      <c r="H37" s="1251"/>
      <c r="I37" s="1251"/>
      <c r="J37" s="1269"/>
      <c r="K37" s="1251"/>
      <c r="L37" s="1251"/>
      <c r="M37" s="1251"/>
      <c r="N37" s="1270"/>
      <c r="O37" s="1251"/>
      <c r="P37" s="1251"/>
      <c r="Q37" s="1270"/>
      <c r="R37" s="1251"/>
      <c r="S37" s="1251"/>
      <c r="T37" s="1251"/>
      <c r="U37" s="1251"/>
      <c r="V37" s="1251"/>
      <c r="W37" s="1251"/>
      <c r="X37" s="1251"/>
      <c r="Y37" s="1251"/>
      <c r="Z37" s="1251"/>
      <c r="AA37" s="1251"/>
      <c r="AB37" s="1251"/>
      <c r="AC37" s="1251"/>
      <c r="AD37" s="1251"/>
      <c r="AE37" s="1251"/>
      <c r="AF37" s="1270"/>
      <c r="AG37" s="1273"/>
      <c r="AH37" s="1276"/>
      <c r="AI37" s="1283"/>
      <c r="AJ37" s="1284"/>
      <c r="AK37" s="1284"/>
      <c r="AL37" s="1285"/>
    </row>
    <row r="38" spans="1:49" ht="14"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49" ht="14">
      <c r="C39" s="54">
        <v>0.27083333333333298</v>
      </c>
      <c r="D39" s="55">
        <f t="shared" ref="D39:AG39" si="29">COUNTIF(D7:D27,"6：30")</f>
        <v>0</v>
      </c>
      <c r="E39" s="55">
        <f t="shared" si="29"/>
        <v>0</v>
      </c>
      <c r="F39" s="55">
        <f t="shared" si="29"/>
        <v>0</v>
      </c>
      <c r="G39" s="55">
        <f t="shared" si="29"/>
        <v>0</v>
      </c>
      <c r="H39" s="55">
        <f t="shared" si="29"/>
        <v>0</v>
      </c>
      <c r="I39" s="55">
        <f t="shared" si="29"/>
        <v>0</v>
      </c>
      <c r="J39" s="55">
        <f t="shared" si="29"/>
        <v>0</v>
      </c>
      <c r="K39" s="55">
        <f t="shared" si="29"/>
        <v>0</v>
      </c>
      <c r="L39" s="55">
        <f t="shared" si="29"/>
        <v>0</v>
      </c>
      <c r="M39" s="55">
        <f t="shared" si="29"/>
        <v>0</v>
      </c>
      <c r="N39" s="55">
        <f t="shared" si="29"/>
        <v>0</v>
      </c>
      <c r="O39" s="55">
        <f t="shared" si="29"/>
        <v>0</v>
      </c>
      <c r="P39" s="55">
        <f t="shared" si="29"/>
        <v>0</v>
      </c>
      <c r="Q39" s="55">
        <f t="shared" si="29"/>
        <v>0</v>
      </c>
      <c r="R39" s="55">
        <f t="shared" si="29"/>
        <v>0</v>
      </c>
      <c r="S39" s="55">
        <f t="shared" si="29"/>
        <v>0</v>
      </c>
      <c r="T39" s="55">
        <f t="shared" si="29"/>
        <v>0</v>
      </c>
      <c r="U39" s="55">
        <f t="shared" si="29"/>
        <v>0</v>
      </c>
      <c r="V39" s="55">
        <f t="shared" si="29"/>
        <v>0</v>
      </c>
      <c r="W39" s="55">
        <f t="shared" si="29"/>
        <v>0</v>
      </c>
      <c r="X39" s="55">
        <f t="shared" si="29"/>
        <v>0</v>
      </c>
      <c r="Y39" s="55">
        <f t="shared" si="29"/>
        <v>0</v>
      </c>
      <c r="Z39" s="55">
        <f t="shared" si="29"/>
        <v>0</v>
      </c>
      <c r="AA39" s="55">
        <f t="shared" si="29"/>
        <v>0</v>
      </c>
      <c r="AB39" s="55">
        <f t="shared" si="29"/>
        <v>0</v>
      </c>
      <c r="AC39" s="55">
        <f t="shared" si="29"/>
        <v>0</v>
      </c>
      <c r="AD39" s="55">
        <f t="shared" si="29"/>
        <v>0</v>
      </c>
      <c r="AE39" s="55">
        <f t="shared" si="29"/>
        <v>0</v>
      </c>
      <c r="AF39" s="55">
        <f t="shared" si="29"/>
        <v>0</v>
      </c>
      <c r="AG39" s="55">
        <f t="shared" si="29"/>
        <v>0</v>
      </c>
      <c r="AH39" s="55">
        <f>COUNTIFS(AH7:AH22,"6:30")</f>
        <v>0</v>
      </c>
    </row>
    <row r="40" spans="1:49" ht="14">
      <c r="C40" s="54">
        <v>0.41666666666666702</v>
      </c>
      <c r="D40" s="55">
        <f t="shared" ref="D40:AH40" si="30">COUNTIF(D8:D27,"10:00")</f>
        <v>0</v>
      </c>
      <c r="E40" s="55">
        <f t="shared" si="30"/>
        <v>0</v>
      </c>
      <c r="F40" s="55">
        <f t="shared" si="30"/>
        <v>0</v>
      </c>
      <c r="G40" s="55">
        <f t="shared" si="30"/>
        <v>0</v>
      </c>
      <c r="H40" s="55">
        <f t="shared" si="30"/>
        <v>0</v>
      </c>
      <c r="I40" s="55">
        <f t="shared" si="30"/>
        <v>0</v>
      </c>
      <c r="J40" s="55">
        <f t="shared" si="30"/>
        <v>0</v>
      </c>
      <c r="K40" s="55">
        <f t="shared" si="30"/>
        <v>0</v>
      </c>
      <c r="L40" s="55">
        <f t="shared" si="30"/>
        <v>0</v>
      </c>
      <c r="M40" s="55">
        <f t="shared" si="30"/>
        <v>0</v>
      </c>
      <c r="N40" s="55">
        <f t="shared" si="30"/>
        <v>0</v>
      </c>
      <c r="O40" s="55">
        <f t="shared" si="30"/>
        <v>0</v>
      </c>
      <c r="P40" s="55">
        <f t="shared" si="30"/>
        <v>0</v>
      </c>
      <c r="Q40" s="55">
        <f t="shared" si="30"/>
        <v>0</v>
      </c>
      <c r="R40" s="55">
        <f t="shared" si="30"/>
        <v>0</v>
      </c>
      <c r="S40" s="55">
        <f t="shared" si="30"/>
        <v>0</v>
      </c>
      <c r="T40" s="55">
        <f t="shared" si="30"/>
        <v>0</v>
      </c>
      <c r="U40" s="55">
        <f t="shared" si="30"/>
        <v>0</v>
      </c>
      <c r="V40" s="55">
        <f t="shared" si="30"/>
        <v>0</v>
      </c>
      <c r="W40" s="55">
        <f t="shared" si="30"/>
        <v>0</v>
      </c>
      <c r="X40" s="55">
        <f t="shared" si="30"/>
        <v>0</v>
      </c>
      <c r="Y40" s="55">
        <f t="shared" si="30"/>
        <v>0</v>
      </c>
      <c r="Z40" s="55">
        <f t="shared" si="30"/>
        <v>0</v>
      </c>
      <c r="AA40" s="55">
        <f t="shared" si="30"/>
        <v>0</v>
      </c>
      <c r="AB40" s="55">
        <f t="shared" si="30"/>
        <v>0</v>
      </c>
      <c r="AC40" s="55">
        <f t="shared" si="30"/>
        <v>0</v>
      </c>
      <c r="AD40" s="55">
        <f t="shared" si="30"/>
        <v>0</v>
      </c>
      <c r="AE40" s="55">
        <f t="shared" si="30"/>
        <v>0</v>
      </c>
      <c r="AF40" s="55">
        <f t="shared" si="30"/>
        <v>0</v>
      </c>
      <c r="AG40" s="55">
        <f t="shared" si="30"/>
        <v>0</v>
      </c>
      <c r="AH40" s="55">
        <f t="shared" si="30"/>
        <v>0</v>
      </c>
    </row>
    <row r="41" spans="1:49" ht="14">
      <c r="C41" s="1" t="s">
        <v>69</v>
      </c>
      <c r="D41" s="55">
        <f t="shared" ref="D41:AH41" si="31">COUNTIF(D8:D27,"2早")</f>
        <v>1</v>
      </c>
      <c r="E41" s="55">
        <f t="shared" si="31"/>
        <v>1</v>
      </c>
      <c r="F41" s="55">
        <f t="shared" si="31"/>
        <v>1</v>
      </c>
      <c r="G41" s="55">
        <f t="shared" si="31"/>
        <v>1</v>
      </c>
      <c r="H41" s="55">
        <f t="shared" si="31"/>
        <v>1</v>
      </c>
      <c r="I41" s="55">
        <f t="shared" si="31"/>
        <v>1</v>
      </c>
      <c r="J41" s="55">
        <f t="shared" si="31"/>
        <v>1</v>
      </c>
      <c r="K41" s="55">
        <f t="shared" si="31"/>
        <v>1</v>
      </c>
      <c r="L41" s="55">
        <f t="shared" si="31"/>
        <v>1</v>
      </c>
      <c r="M41" s="55">
        <f t="shared" si="31"/>
        <v>1</v>
      </c>
      <c r="N41" s="55">
        <f t="shared" si="31"/>
        <v>1</v>
      </c>
      <c r="O41" s="55">
        <f t="shared" si="31"/>
        <v>1</v>
      </c>
      <c r="P41" s="55">
        <f t="shared" si="31"/>
        <v>1</v>
      </c>
      <c r="Q41" s="55">
        <f t="shared" si="31"/>
        <v>1</v>
      </c>
      <c r="R41" s="55">
        <f t="shared" si="31"/>
        <v>1</v>
      </c>
      <c r="S41" s="55">
        <f t="shared" si="31"/>
        <v>1</v>
      </c>
      <c r="T41" s="55">
        <f t="shared" si="31"/>
        <v>1</v>
      </c>
      <c r="U41" s="55">
        <f t="shared" si="31"/>
        <v>1</v>
      </c>
      <c r="V41" s="55">
        <f t="shared" si="31"/>
        <v>1</v>
      </c>
      <c r="W41" s="55">
        <f t="shared" si="31"/>
        <v>1</v>
      </c>
      <c r="X41" s="55">
        <f t="shared" si="31"/>
        <v>1</v>
      </c>
      <c r="Y41" s="55">
        <f t="shared" si="31"/>
        <v>1</v>
      </c>
      <c r="Z41" s="55">
        <f t="shared" si="31"/>
        <v>1</v>
      </c>
      <c r="AA41" s="55">
        <f t="shared" si="31"/>
        <v>1</v>
      </c>
      <c r="AB41" s="55">
        <f t="shared" si="31"/>
        <v>1</v>
      </c>
      <c r="AC41" s="55">
        <f t="shared" si="31"/>
        <v>1</v>
      </c>
      <c r="AD41" s="55">
        <f t="shared" si="31"/>
        <v>1</v>
      </c>
      <c r="AE41" s="55">
        <f t="shared" si="31"/>
        <v>1</v>
      </c>
      <c r="AF41" s="55">
        <f t="shared" si="31"/>
        <v>1</v>
      </c>
      <c r="AG41" s="55">
        <f t="shared" si="31"/>
        <v>1</v>
      </c>
      <c r="AH41" s="55">
        <f t="shared" si="31"/>
        <v>1</v>
      </c>
    </row>
    <row r="42" spans="1:49" ht="14">
      <c r="C42" s="1" t="s">
        <v>42</v>
      </c>
      <c r="D42" s="55">
        <f t="shared" ref="D42:AH42" si="32">COUNTIF(D8:D27,"2オ")</f>
        <v>1</v>
      </c>
      <c r="E42" s="55">
        <f t="shared" si="32"/>
        <v>1</v>
      </c>
      <c r="F42" s="55">
        <f t="shared" si="32"/>
        <v>1</v>
      </c>
      <c r="G42" s="55">
        <f t="shared" si="32"/>
        <v>1</v>
      </c>
      <c r="H42" s="55">
        <f t="shared" si="32"/>
        <v>1</v>
      </c>
      <c r="I42" s="55">
        <f t="shared" si="32"/>
        <v>1</v>
      </c>
      <c r="J42" s="55">
        <f t="shared" si="32"/>
        <v>1</v>
      </c>
      <c r="K42" s="55">
        <f t="shared" si="32"/>
        <v>1</v>
      </c>
      <c r="L42" s="55">
        <f t="shared" si="32"/>
        <v>1</v>
      </c>
      <c r="M42" s="55">
        <f t="shared" si="32"/>
        <v>1</v>
      </c>
      <c r="N42" s="55">
        <f t="shared" si="32"/>
        <v>1</v>
      </c>
      <c r="O42" s="55">
        <f t="shared" si="32"/>
        <v>1</v>
      </c>
      <c r="P42" s="55">
        <f t="shared" si="32"/>
        <v>1</v>
      </c>
      <c r="Q42" s="55">
        <f t="shared" si="32"/>
        <v>1</v>
      </c>
      <c r="R42" s="55">
        <f t="shared" si="32"/>
        <v>1</v>
      </c>
      <c r="S42" s="55">
        <f t="shared" si="32"/>
        <v>1</v>
      </c>
      <c r="T42" s="55">
        <f t="shared" si="32"/>
        <v>1</v>
      </c>
      <c r="U42" s="55">
        <f t="shared" si="32"/>
        <v>1</v>
      </c>
      <c r="V42" s="55">
        <f t="shared" si="32"/>
        <v>1</v>
      </c>
      <c r="W42" s="55">
        <f t="shared" si="32"/>
        <v>1</v>
      </c>
      <c r="X42" s="55">
        <f t="shared" si="32"/>
        <v>1</v>
      </c>
      <c r="Y42" s="55">
        <f t="shared" si="32"/>
        <v>1</v>
      </c>
      <c r="Z42" s="55">
        <f t="shared" si="32"/>
        <v>1</v>
      </c>
      <c r="AA42" s="55">
        <f t="shared" si="32"/>
        <v>1</v>
      </c>
      <c r="AB42" s="55">
        <f t="shared" si="32"/>
        <v>1</v>
      </c>
      <c r="AC42" s="55">
        <f t="shared" si="32"/>
        <v>1</v>
      </c>
      <c r="AD42" s="55">
        <f t="shared" si="32"/>
        <v>1</v>
      </c>
      <c r="AE42" s="55">
        <f t="shared" si="32"/>
        <v>1</v>
      </c>
      <c r="AF42" s="55">
        <f t="shared" si="32"/>
        <v>1</v>
      </c>
      <c r="AG42" s="55">
        <f t="shared" si="32"/>
        <v>1</v>
      </c>
      <c r="AH42" s="55">
        <f t="shared" si="32"/>
        <v>1</v>
      </c>
    </row>
    <row r="43" spans="1:49" ht="14">
      <c r="A43" s="1"/>
      <c r="B43" s="1"/>
      <c r="C43" s="1" t="s">
        <v>24</v>
      </c>
      <c r="D43" s="55">
        <f t="shared" ref="D43:AH43" si="33">COUNTIF(D8:D27,"2－")</f>
        <v>1</v>
      </c>
      <c r="E43" s="55">
        <f t="shared" si="33"/>
        <v>1</v>
      </c>
      <c r="F43" s="55">
        <f t="shared" si="33"/>
        <v>1</v>
      </c>
      <c r="G43" s="55">
        <f t="shared" si="33"/>
        <v>1</v>
      </c>
      <c r="H43" s="55">
        <f t="shared" si="33"/>
        <v>1</v>
      </c>
      <c r="I43" s="55">
        <f t="shared" si="33"/>
        <v>1</v>
      </c>
      <c r="J43" s="55">
        <f t="shared" si="33"/>
        <v>1</v>
      </c>
      <c r="K43" s="55">
        <f t="shared" si="33"/>
        <v>1</v>
      </c>
      <c r="L43" s="55">
        <f t="shared" si="33"/>
        <v>1</v>
      </c>
      <c r="M43" s="55">
        <f t="shared" si="33"/>
        <v>1</v>
      </c>
      <c r="N43" s="55">
        <f t="shared" si="33"/>
        <v>1</v>
      </c>
      <c r="O43" s="55">
        <f t="shared" si="33"/>
        <v>1</v>
      </c>
      <c r="P43" s="55">
        <f t="shared" si="33"/>
        <v>1</v>
      </c>
      <c r="Q43" s="55">
        <f t="shared" si="33"/>
        <v>2</v>
      </c>
      <c r="R43" s="55">
        <f t="shared" si="33"/>
        <v>1</v>
      </c>
      <c r="S43" s="55">
        <f t="shared" si="33"/>
        <v>1</v>
      </c>
      <c r="T43" s="55">
        <f t="shared" si="33"/>
        <v>1</v>
      </c>
      <c r="U43" s="55">
        <f t="shared" si="33"/>
        <v>1</v>
      </c>
      <c r="V43" s="55">
        <f t="shared" si="33"/>
        <v>1</v>
      </c>
      <c r="W43" s="55">
        <f t="shared" si="33"/>
        <v>2</v>
      </c>
      <c r="X43" s="55">
        <f t="shared" si="33"/>
        <v>1</v>
      </c>
      <c r="Y43" s="55">
        <f t="shared" si="33"/>
        <v>1</v>
      </c>
      <c r="Z43" s="55">
        <f t="shared" si="33"/>
        <v>1</v>
      </c>
      <c r="AA43" s="55">
        <f t="shared" si="33"/>
        <v>1</v>
      </c>
      <c r="AB43" s="55">
        <f t="shared" si="33"/>
        <v>1</v>
      </c>
      <c r="AC43" s="55">
        <f t="shared" si="33"/>
        <v>1</v>
      </c>
      <c r="AD43" s="55">
        <f t="shared" si="33"/>
        <v>1</v>
      </c>
      <c r="AE43" s="55">
        <f t="shared" si="33"/>
        <v>1</v>
      </c>
      <c r="AF43" s="55">
        <f t="shared" si="33"/>
        <v>1</v>
      </c>
      <c r="AG43" s="55">
        <f t="shared" si="33"/>
        <v>1</v>
      </c>
      <c r="AH43" s="55">
        <f t="shared" si="33"/>
        <v>1</v>
      </c>
      <c r="AJ43" s="1"/>
      <c r="AK43" s="1"/>
      <c r="AL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4" outlineLevel="1">
      <c r="A44" s="1"/>
      <c r="B44" s="1"/>
      <c r="C44" s="1" t="s">
        <v>41</v>
      </c>
      <c r="D44" s="55">
        <f t="shared" ref="D44:AH44" si="34">COUNTIF(D8:D27,"3早")</f>
        <v>1</v>
      </c>
      <c r="E44" s="55">
        <f t="shared" si="34"/>
        <v>1</v>
      </c>
      <c r="F44" s="55">
        <f t="shared" si="34"/>
        <v>1</v>
      </c>
      <c r="G44" s="55">
        <f t="shared" si="34"/>
        <v>1</v>
      </c>
      <c r="H44" s="55">
        <f t="shared" si="34"/>
        <v>1</v>
      </c>
      <c r="I44" s="55">
        <f t="shared" si="34"/>
        <v>1</v>
      </c>
      <c r="J44" s="55">
        <f t="shared" si="34"/>
        <v>1</v>
      </c>
      <c r="K44" s="55">
        <f t="shared" si="34"/>
        <v>1</v>
      </c>
      <c r="L44" s="55">
        <f t="shared" si="34"/>
        <v>1</v>
      </c>
      <c r="M44" s="55">
        <f t="shared" si="34"/>
        <v>1</v>
      </c>
      <c r="N44" s="55">
        <f t="shared" si="34"/>
        <v>1</v>
      </c>
      <c r="O44" s="55">
        <f t="shared" si="34"/>
        <v>1</v>
      </c>
      <c r="P44" s="55">
        <f t="shared" si="34"/>
        <v>1</v>
      </c>
      <c r="Q44" s="55">
        <f t="shared" si="34"/>
        <v>1</v>
      </c>
      <c r="R44" s="55">
        <f t="shared" si="34"/>
        <v>1</v>
      </c>
      <c r="S44" s="55">
        <f t="shared" si="34"/>
        <v>1</v>
      </c>
      <c r="T44" s="55">
        <f t="shared" si="34"/>
        <v>1</v>
      </c>
      <c r="U44" s="55">
        <f t="shared" si="34"/>
        <v>1</v>
      </c>
      <c r="V44" s="55">
        <f t="shared" si="34"/>
        <v>1</v>
      </c>
      <c r="W44" s="55">
        <f t="shared" si="34"/>
        <v>1</v>
      </c>
      <c r="X44" s="55">
        <f t="shared" si="34"/>
        <v>1</v>
      </c>
      <c r="Y44" s="55">
        <f t="shared" si="34"/>
        <v>1</v>
      </c>
      <c r="Z44" s="55">
        <f t="shared" si="34"/>
        <v>1</v>
      </c>
      <c r="AA44" s="55">
        <f t="shared" si="34"/>
        <v>1</v>
      </c>
      <c r="AB44" s="55">
        <f t="shared" si="34"/>
        <v>1</v>
      </c>
      <c r="AC44" s="55">
        <f t="shared" si="34"/>
        <v>1</v>
      </c>
      <c r="AD44" s="55">
        <f t="shared" si="34"/>
        <v>1</v>
      </c>
      <c r="AE44" s="55">
        <f t="shared" si="34"/>
        <v>1</v>
      </c>
      <c r="AF44" s="55">
        <f t="shared" si="34"/>
        <v>1</v>
      </c>
      <c r="AG44" s="55">
        <f t="shared" si="34"/>
        <v>1</v>
      </c>
      <c r="AH44" s="55">
        <f t="shared" si="34"/>
        <v>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1" customFormat="1" ht="14" outlineLevel="1">
      <c r="C45" s="1" t="s">
        <v>36</v>
      </c>
      <c r="D45" s="55">
        <f t="shared" ref="D45:AH45" si="35">COUNTIF(D8:D27,"3オ")</f>
        <v>1</v>
      </c>
      <c r="E45" s="55">
        <f t="shared" si="35"/>
        <v>1</v>
      </c>
      <c r="F45" s="55">
        <f t="shared" si="35"/>
        <v>1</v>
      </c>
      <c r="G45" s="55">
        <f t="shared" si="35"/>
        <v>1</v>
      </c>
      <c r="H45" s="55">
        <f t="shared" si="35"/>
        <v>1</v>
      </c>
      <c r="I45" s="55">
        <f t="shared" si="35"/>
        <v>1</v>
      </c>
      <c r="J45" s="55">
        <f t="shared" si="35"/>
        <v>1</v>
      </c>
      <c r="K45" s="55">
        <f t="shared" si="35"/>
        <v>1</v>
      </c>
      <c r="L45" s="55">
        <f t="shared" si="35"/>
        <v>1</v>
      </c>
      <c r="M45" s="55">
        <f t="shared" si="35"/>
        <v>1</v>
      </c>
      <c r="N45" s="55">
        <f t="shared" si="35"/>
        <v>1</v>
      </c>
      <c r="O45" s="55">
        <f t="shared" si="35"/>
        <v>1</v>
      </c>
      <c r="P45" s="55">
        <f t="shared" si="35"/>
        <v>1</v>
      </c>
      <c r="Q45" s="55">
        <f t="shared" si="35"/>
        <v>1</v>
      </c>
      <c r="R45" s="55">
        <f t="shared" si="35"/>
        <v>1</v>
      </c>
      <c r="S45" s="55">
        <f t="shared" si="35"/>
        <v>1</v>
      </c>
      <c r="T45" s="55">
        <f t="shared" si="35"/>
        <v>1</v>
      </c>
      <c r="U45" s="55">
        <f t="shared" si="35"/>
        <v>1</v>
      </c>
      <c r="V45" s="55">
        <f t="shared" si="35"/>
        <v>1</v>
      </c>
      <c r="W45" s="55">
        <f t="shared" si="35"/>
        <v>1</v>
      </c>
      <c r="X45" s="55">
        <f t="shared" si="35"/>
        <v>1</v>
      </c>
      <c r="Y45" s="55">
        <f t="shared" si="35"/>
        <v>1</v>
      </c>
      <c r="Z45" s="55">
        <f t="shared" si="35"/>
        <v>1</v>
      </c>
      <c r="AA45" s="55">
        <f t="shared" si="35"/>
        <v>1</v>
      </c>
      <c r="AB45" s="55">
        <f t="shared" si="35"/>
        <v>1</v>
      </c>
      <c r="AC45" s="55">
        <f t="shared" si="35"/>
        <v>1</v>
      </c>
      <c r="AD45" s="55">
        <f t="shared" si="35"/>
        <v>1</v>
      </c>
      <c r="AE45" s="55">
        <f t="shared" si="35"/>
        <v>1</v>
      </c>
      <c r="AF45" s="55">
        <f t="shared" si="35"/>
        <v>1</v>
      </c>
      <c r="AG45" s="55">
        <f t="shared" si="35"/>
        <v>1</v>
      </c>
      <c r="AH45" s="55">
        <f t="shared" si="35"/>
        <v>1</v>
      </c>
    </row>
    <row r="46" spans="1:49" s="1" customFormat="1" ht="14" outlineLevel="1">
      <c r="C46" s="1" t="s">
        <v>28</v>
      </c>
      <c r="D46" s="55">
        <f t="shared" ref="D46:AH46" si="36">COUNTIF(D8:D27,"3－")</f>
        <v>1</v>
      </c>
      <c r="E46" s="55">
        <f t="shared" si="36"/>
        <v>1</v>
      </c>
      <c r="F46" s="55">
        <f t="shared" si="36"/>
        <v>1</v>
      </c>
      <c r="G46" s="55">
        <f t="shared" si="36"/>
        <v>1</v>
      </c>
      <c r="H46" s="55">
        <f t="shared" si="36"/>
        <v>1</v>
      </c>
      <c r="I46" s="55">
        <f t="shared" si="36"/>
        <v>1</v>
      </c>
      <c r="J46" s="55">
        <f t="shared" si="36"/>
        <v>1</v>
      </c>
      <c r="K46" s="55">
        <f t="shared" si="36"/>
        <v>1</v>
      </c>
      <c r="L46" s="55">
        <f t="shared" si="36"/>
        <v>1</v>
      </c>
      <c r="M46" s="55">
        <f t="shared" si="36"/>
        <v>1</v>
      </c>
      <c r="N46" s="55">
        <f t="shared" si="36"/>
        <v>1</v>
      </c>
      <c r="O46" s="55">
        <f t="shared" si="36"/>
        <v>1</v>
      </c>
      <c r="P46" s="55">
        <f t="shared" si="36"/>
        <v>1</v>
      </c>
      <c r="Q46" s="55">
        <f t="shared" si="36"/>
        <v>1</v>
      </c>
      <c r="R46" s="55">
        <f t="shared" si="36"/>
        <v>1</v>
      </c>
      <c r="S46" s="55">
        <f t="shared" si="36"/>
        <v>1</v>
      </c>
      <c r="T46" s="55">
        <f t="shared" si="36"/>
        <v>1</v>
      </c>
      <c r="U46" s="55">
        <f t="shared" si="36"/>
        <v>1</v>
      </c>
      <c r="V46" s="55">
        <f t="shared" si="36"/>
        <v>1</v>
      </c>
      <c r="W46" s="55">
        <f t="shared" si="36"/>
        <v>1</v>
      </c>
      <c r="X46" s="55">
        <f t="shared" si="36"/>
        <v>1</v>
      </c>
      <c r="Y46" s="55">
        <f t="shared" si="36"/>
        <v>1</v>
      </c>
      <c r="Z46" s="55">
        <f t="shared" si="36"/>
        <v>1</v>
      </c>
      <c r="AA46" s="55">
        <f t="shared" si="36"/>
        <v>1</v>
      </c>
      <c r="AB46" s="55">
        <f t="shared" si="36"/>
        <v>1</v>
      </c>
      <c r="AC46" s="55">
        <f t="shared" si="36"/>
        <v>1</v>
      </c>
      <c r="AD46" s="55">
        <f t="shared" si="36"/>
        <v>1</v>
      </c>
      <c r="AE46" s="55">
        <f t="shared" si="36"/>
        <v>1</v>
      </c>
      <c r="AF46" s="55">
        <f t="shared" si="36"/>
        <v>1</v>
      </c>
      <c r="AG46" s="55">
        <f t="shared" si="36"/>
        <v>1</v>
      </c>
      <c r="AH46" s="55">
        <f t="shared" si="36"/>
        <v>1</v>
      </c>
    </row>
    <row r="47" spans="1:49" s="1" customFormat="1" ht="14" outlineLevel="1"/>
    <row r="48" spans="1:49" s="1" customFormat="1" ht="14" outlineLevel="1"/>
    <row r="49" spans="1:49" s="1" customFormat="1" ht="14"/>
    <row r="50" spans="1:49" s="1" customFormat="1" ht="14">
      <c r="AN50"/>
      <c r="AO50"/>
      <c r="AP50"/>
      <c r="AQ50"/>
      <c r="AR50"/>
      <c r="AS50"/>
      <c r="AT50"/>
      <c r="AU50"/>
      <c r="AV50"/>
      <c r="AW50"/>
    </row>
    <row r="51" spans="1:49" s="1" customFormat="1" ht="1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</row>
  </sheetData>
  <mergeCells count="55">
    <mergeCell ref="AG32:AG37"/>
    <mergeCell ref="AH32:AH37"/>
    <mergeCell ref="AI32:AL37"/>
    <mergeCell ref="Z32:Z37"/>
    <mergeCell ref="AA32:AA37"/>
    <mergeCell ref="AB32:AB37"/>
    <mergeCell ref="AC32:AC37"/>
    <mergeCell ref="AD32:AD37"/>
    <mergeCell ref="AE32:AE37"/>
    <mergeCell ref="U32:U37"/>
    <mergeCell ref="V32:V37"/>
    <mergeCell ref="W32:W37"/>
    <mergeCell ref="X32:X37"/>
    <mergeCell ref="AF32:AF37"/>
    <mergeCell ref="Y4:AE4"/>
    <mergeCell ref="AF4:AH4"/>
    <mergeCell ref="AI4:AK4"/>
    <mergeCell ref="AL4:AL7"/>
    <mergeCell ref="H32:H37"/>
    <mergeCell ref="I32:I37"/>
    <mergeCell ref="J32:J37"/>
    <mergeCell ref="K32:K37"/>
    <mergeCell ref="L32:L37"/>
    <mergeCell ref="Y32:Y37"/>
    <mergeCell ref="N32:N37"/>
    <mergeCell ref="O32:O37"/>
    <mergeCell ref="P32:P37"/>
    <mergeCell ref="Q32:Q37"/>
    <mergeCell ref="R32:R37"/>
    <mergeCell ref="S32:S37"/>
    <mergeCell ref="G32:G37"/>
    <mergeCell ref="K3:L3"/>
    <mergeCell ref="M3:X3"/>
    <mergeCell ref="A4:A7"/>
    <mergeCell ref="B4:B7"/>
    <mergeCell ref="C4:C6"/>
    <mergeCell ref="D4:J4"/>
    <mergeCell ref="K4:Q4"/>
    <mergeCell ref="R4:X4"/>
    <mergeCell ref="A31:C31"/>
    <mergeCell ref="A32:B37"/>
    <mergeCell ref="D32:D37"/>
    <mergeCell ref="E32:E37"/>
    <mergeCell ref="F32:F37"/>
    <mergeCell ref="M32:M37"/>
    <mergeCell ref="T32:T37"/>
    <mergeCell ref="K1:T1"/>
    <mergeCell ref="Y1:AH1"/>
    <mergeCell ref="AI1:AL1"/>
    <mergeCell ref="A2:C2"/>
    <mergeCell ref="E2:J2"/>
    <mergeCell ref="K2:L2"/>
    <mergeCell ref="M2:X2"/>
    <mergeCell ref="Y2:AH2"/>
    <mergeCell ref="AI2:AL2"/>
  </mergeCells>
  <phoneticPr fontId="111"/>
  <conditionalFormatting sqref="D7:AH7 J9:K11 U20 T28:U28 Z22:AE22 Z28:AE28 AH10 G10 P10 N10 AB23:AB27 AB29:AB30 R23:S28 R29:T30 P23:P30 R10:V10 T21:U21 V12:W12 I12:I13 F12:H12 J12:M12 AB12:AG12 O12:T12 U22 X20:X30 AH19:AH30 N20:N30 G19:G30 T19:T20 T22:T27 M20:M22">
    <cfRule type="expression" dxfId="17060" priority="5629" stopIfTrue="1">
      <formula>AND(WEEKDAY(D$5)=1)</formula>
    </cfRule>
  </conditionalFormatting>
  <conditionalFormatting sqref="D8">
    <cfRule type="expression" dxfId="17059" priority="2219" stopIfTrue="1">
      <formula>AND(WEEKDAY(D$5)=1)</formula>
    </cfRule>
    <cfRule type="expression" dxfId="17058" priority="2220" stopIfTrue="1">
      <formula>AND(WEEKDAY(D$5)=1)</formula>
    </cfRule>
    <cfRule type="expression" dxfId="17057" priority="2221">
      <formula>AND(WEEKDAY(D$5)=1)</formula>
    </cfRule>
  </conditionalFormatting>
  <conditionalFormatting sqref="I8">
    <cfRule type="expression" dxfId="17056" priority="2336" stopIfTrue="1">
      <formula>AND(WEEKDAY(I$5)=1)</formula>
    </cfRule>
    <cfRule type="expression" dxfId="17055" priority="2337" stopIfTrue="1">
      <formula>AND(WEEKDAY(I$5)=1)</formula>
    </cfRule>
    <cfRule type="expression" dxfId="17054" priority="2338" stopIfTrue="1">
      <formula>AND(WEEKDAY(I$5)=1)</formula>
    </cfRule>
    <cfRule type="expression" dxfId="17053" priority="2339" stopIfTrue="1">
      <formula>AND(WEEKDAY(I$5)=1)</formula>
    </cfRule>
    <cfRule type="expression" dxfId="17052" priority="2340" stopIfTrue="1">
      <formula>AND(WEEKDAY(I$5)=1)</formula>
    </cfRule>
    <cfRule type="expression" dxfId="17051" priority="2341" stopIfTrue="1">
      <formula>AND(WEEKDAY(I$5)=1)</formula>
    </cfRule>
    <cfRule type="expression" dxfId="17050" priority="2342" stopIfTrue="1">
      <formula>AND(WEEKDAY(I$5)=1)</formula>
    </cfRule>
    <cfRule type="expression" dxfId="17049" priority="2343" stopIfTrue="1">
      <formula>AND(WEEKDAY(I$5)=1)</formula>
    </cfRule>
    <cfRule type="expression" dxfId="17048" priority="2344" stopIfTrue="1">
      <formula>AND(WEEKDAY(I$5)=1)</formula>
    </cfRule>
    <cfRule type="expression" dxfId="17047" priority="2345" stopIfTrue="1">
      <formula>AND(WEEKDAY(I$5)=1)</formula>
    </cfRule>
    <cfRule type="expression" dxfId="17046" priority="2346" stopIfTrue="1">
      <formula>AND(WEEKDAY(I$5)=1)</formula>
    </cfRule>
    <cfRule type="expression" dxfId="17045" priority="2347" stopIfTrue="1">
      <formula>AND(WEEKDAY(I$5)=1)</formula>
    </cfRule>
    <cfRule type="expression" dxfId="17044" priority="2348">
      <formula>AND(WEEKDAY(I$5)=1)</formula>
    </cfRule>
    <cfRule type="expression" dxfId="17043" priority="2349" stopIfTrue="1">
      <formula>AND(WEEKDAY(I$5)=1)</formula>
    </cfRule>
    <cfRule type="expression" dxfId="17042" priority="2350" stopIfTrue="1">
      <formula>AND(WEEKDAY(I$5)=1)</formula>
    </cfRule>
    <cfRule type="expression" dxfId="17041" priority="2351" stopIfTrue="1">
      <formula>AND(WEEKDAY(I$5)=1)</formula>
    </cfRule>
    <cfRule type="expression" dxfId="17040" priority="2352" stopIfTrue="1">
      <formula>AND(WEEKDAY(I$5)=1)</formula>
    </cfRule>
    <cfRule type="expression" dxfId="17039" priority="2353" stopIfTrue="1">
      <formula>AND(WEEKDAY(I$5)=1)</formula>
    </cfRule>
    <cfRule type="expression" dxfId="17038" priority="2354" stopIfTrue="1">
      <formula>AND(WEEKDAY(I$5)=1)</formula>
    </cfRule>
    <cfRule type="expression" dxfId="17037" priority="2355">
      <formula>AND(WEEKDAY(I$5)=1)</formula>
    </cfRule>
    <cfRule type="expression" dxfId="17036" priority="2356" stopIfTrue="1">
      <formula>AND(WEEKDAY(I$5)=1)</formula>
    </cfRule>
    <cfRule type="expression" dxfId="17035" priority="2357" stopIfTrue="1">
      <formula>AND(WEEKDAY(I$5)=1)</formula>
    </cfRule>
    <cfRule type="expression" dxfId="17034" priority="2358" stopIfTrue="1">
      <formula>AND(WEEKDAY(I$5)=1)</formula>
    </cfRule>
  </conditionalFormatting>
  <conditionalFormatting sqref="J8">
    <cfRule type="expression" dxfId="17033" priority="1538" stopIfTrue="1">
      <formula>AND(WEEKDAY(J$5)=1)</formula>
    </cfRule>
    <cfRule type="expression" dxfId="17032" priority="1539" stopIfTrue="1">
      <formula>AND(WEEKDAY(J$5)=1)</formula>
    </cfRule>
    <cfRule type="expression" dxfId="17031" priority="1540" stopIfTrue="1">
      <formula>AND(WEEKDAY(J$5)=1)</formula>
    </cfRule>
    <cfRule type="expression" dxfId="17030" priority="1541" stopIfTrue="1">
      <formula>AND(WEEKDAY(J$5)=1)</formula>
    </cfRule>
    <cfRule type="expression" dxfId="17029" priority="1542" stopIfTrue="1">
      <formula>AND(WEEKDAY(J$5)=1)</formula>
    </cfRule>
    <cfRule type="expression" dxfId="17028" priority="1543" stopIfTrue="1">
      <formula>AND(WEEKDAY(J$5)=1)</formula>
    </cfRule>
    <cfRule type="expression" dxfId="17027" priority="1544" stopIfTrue="1">
      <formula>AND(WEEKDAY(J$5)=1)</formula>
    </cfRule>
    <cfRule type="expression" dxfId="17026" priority="1545" stopIfTrue="1">
      <formula>AND(WEEKDAY(J$5)=1)</formula>
    </cfRule>
    <cfRule type="expression" dxfId="17025" priority="1546" stopIfTrue="1">
      <formula>AND(WEEKDAY(J$5)=1)</formula>
    </cfRule>
    <cfRule type="expression" dxfId="17024" priority="1547" stopIfTrue="1">
      <formula>AND(WEEKDAY(J$5)=1)</formula>
    </cfRule>
    <cfRule type="expression" dxfId="17023" priority="1548" stopIfTrue="1">
      <formula>AND(WEEKDAY(J$5)=1)</formula>
    </cfRule>
    <cfRule type="expression" dxfId="17022" priority="1549" stopIfTrue="1">
      <formula>AND(WEEKDAY(J$5)=1)</formula>
    </cfRule>
    <cfRule type="expression" dxfId="17021" priority="1550">
      <formula>AND(WEEKDAY(J$5)=1)</formula>
    </cfRule>
    <cfRule type="expression" dxfId="17020" priority="1551" stopIfTrue="1">
      <formula>AND(WEEKDAY(J$5)=1)</formula>
    </cfRule>
    <cfRule type="expression" dxfId="17019" priority="1552" stopIfTrue="1">
      <formula>AND(WEEKDAY(J$5)=1)</formula>
    </cfRule>
    <cfRule type="expression" dxfId="17018" priority="1553" stopIfTrue="1">
      <formula>AND(WEEKDAY(J$5)=1)</formula>
    </cfRule>
    <cfRule type="expression" dxfId="17017" priority="1554" stopIfTrue="1">
      <formula>AND(WEEKDAY(J$5)=1)</formula>
    </cfRule>
    <cfRule type="expression" dxfId="17016" priority="1555" stopIfTrue="1">
      <formula>AND(WEEKDAY(J$5)=1)</formula>
    </cfRule>
    <cfRule type="expression" dxfId="17015" priority="1556" stopIfTrue="1">
      <formula>AND(WEEKDAY(J$5)=1)</formula>
    </cfRule>
    <cfRule type="expression" dxfId="17014" priority="1557">
      <formula>AND(WEEKDAY(J$5)=1)</formula>
    </cfRule>
    <cfRule type="expression" dxfId="17013" priority="1558" stopIfTrue="1">
      <formula>AND(WEEKDAY(J$5)=1)</formula>
    </cfRule>
    <cfRule type="expression" dxfId="17012" priority="1559" stopIfTrue="1">
      <formula>AND(WEEKDAY(J$5)=1)</formula>
    </cfRule>
    <cfRule type="expression" dxfId="17011" priority="1560" stopIfTrue="1">
      <formula>AND(WEEKDAY(J$5)=1)</formula>
    </cfRule>
  </conditionalFormatting>
  <conditionalFormatting sqref="K8 K23:K30">
    <cfRule type="expression" dxfId="17010" priority="2216" stopIfTrue="1">
      <formula>AND(WEEKDAY(K$5)=1)</formula>
    </cfRule>
    <cfRule type="expression" dxfId="17009" priority="2217">
      <formula>AND(WEEKDAY(K$5)=1)</formula>
    </cfRule>
    <cfRule type="expression" dxfId="17008" priority="2218" stopIfTrue="1">
      <formula>AND(WEEKDAY(K$5)=1)</formula>
    </cfRule>
  </conditionalFormatting>
  <conditionalFormatting sqref="M8:P8 AF20 AF28:AG28 AG10 AG19:AG20 AG29 AF21:AG21 AF12 AG22:AG27 AF22">
    <cfRule type="expression" dxfId="17007" priority="5330">
      <formula>AND(WEEKDAY(M$5)=1)</formula>
    </cfRule>
    <cfRule type="expression" dxfId="17006" priority="5333" stopIfTrue="1">
      <formula>AND(WEEKDAY(M$5)=1)</formula>
    </cfRule>
  </conditionalFormatting>
  <conditionalFormatting sqref="M8">
    <cfRule type="expression" dxfId="17005" priority="5331" stopIfTrue="1">
      <formula>AND(WEEKDAY(M$5)=1)</formula>
    </cfRule>
  </conditionalFormatting>
  <conditionalFormatting sqref="O8">
    <cfRule type="expression" dxfId="17004" priority="5332" stopIfTrue="1">
      <formula>AND(WEEKDAY(O$5)=1)</formula>
    </cfRule>
  </conditionalFormatting>
  <conditionalFormatting sqref="R8">
    <cfRule type="expression" dxfId="17003" priority="2252">
      <formula>AND(WEEKDAY(R$5)=1)</formula>
    </cfRule>
    <cfRule type="expression" dxfId="17002" priority="2253" stopIfTrue="1">
      <formula>AND(WEEKDAY(R$5)=1)</formula>
    </cfRule>
    <cfRule type="expression" dxfId="17001" priority="2254" stopIfTrue="1">
      <formula>AND(WEEKDAY(R$5)=1)</formula>
    </cfRule>
  </conditionalFormatting>
  <conditionalFormatting sqref="U8">
    <cfRule type="expression" dxfId="17000" priority="5461" stopIfTrue="1">
      <formula>AND(WEEKDAY(U$5)=1)</formula>
    </cfRule>
  </conditionalFormatting>
  <conditionalFormatting sqref="AD8 AE28 N10 P23:S28 D10:G10 P29:U30 Z22:AB30 P10:V10 M12:P12 R12 U12 Z12:AB12 AE20:AE22 T19:U28 D20:G30 M20:N22 N23:N30">
    <cfRule type="expression" dxfId="16999" priority="5459" stopIfTrue="1">
      <formula>AND(WEEKDAY(D$5)=1)</formula>
    </cfRule>
    <cfRule type="expression" dxfId="16998" priority="5467" stopIfTrue="1">
      <formula>AND(WEEKDAY(D$5)=1)</formula>
    </cfRule>
  </conditionalFormatting>
  <conditionalFormatting sqref="E9:E11">
    <cfRule type="expression" dxfId="16997" priority="5596" stopIfTrue="1">
      <formula>AND(WEEKDAY(E$5)=1)</formula>
    </cfRule>
  </conditionalFormatting>
  <conditionalFormatting sqref="F9:F11">
    <cfRule type="expression" dxfId="16996" priority="1143" stopIfTrue="1">
      <formula>AND(WEEKDAY(F$5)=1)</formula>
    </cfRule>
    <cfRule type="expression" dxfId="16995" priority="1144" stopIfTrue="1">
      <formula>AND(WEEKDAY(F$5)=1)</formula>
    </cfRule>
    <cfRule type="expression" dxfId="16994" priority="1145">
      <formula>AND(WEEKDAY(F$5)=1)</formula>
    </cfRule>
  </conditionalFormatting>
  <conditionalFormatting sqref="G9:H11">
    <cfRule type="expression" dxfId="16993" priority="5605" stopIfTrue="1">
      <formula>AND(WEEKDAY(G$5)=1)</formula>
    </cfRule>
  </conditionalFormatting>
  <conditionalFormatting sqref="I9:I11">
    <cfRule type="expression" dxfId="16992" priority="5451" stopIfTrue="1">
      <formula>AND(WEEKDAY(I$5)=1)</formula>
    </cfRule>
    <cfRule type="expression" dxfId="16991" priority="5452" stopIfTrue="1">
      <formula>AND(WEEKDAY(I$5)=1)</formula>
    </cfRule>
  </conditionalFormatting>
  <conditionalFormatting sqref="K9:K11">
    <cfRule type="expression" dxfId="16990" priority="5473" stopIfTrue="1">
      <formula>AND(WEEKDAY(K$5)=1)</formula>
    </cfRule>
  </conditionalFormatting>
  <conditionalFormatting sqref="L9:L11">
    <cfRule type="expression" dxfId="16989" priority="5465" stopIfTrue="1">
      <formula>AND(WEEKDAY(L$5)=1)</formula>
    </cfRule>
  </conditionalFormatting>
  <conditionalFormatting sqref="M9:N11 P9:P11">
    <cfRule type="expression" dxfId="16988" priority="5466" stopIfTrue="1">
      <formula>AND(WEEKDAY(M$5)=1)</formula>
    </cfRule>
  </conditionalFormatting>
  <conditionalFormatting sqref="Q9:R11">
    <cfRule type="expression" dxfId="16987" priority="5474" stopIfTrue="1">
      <formula>AND(WEEKDAY(Q$5)=1)</formula>
    </cfRule>
  </conditionalFormatting>
  <conditionalFormatting sqref="Y9:Y11">
    <cfRule type="expression" dxfId="16986" priority="5463" stopIfTrue="1">
      <formula>AND(WEEKDAY(Y$5)=1)</formula>
    </cfRule>
  </conditionalFormatting>
  <conditionalFormatting sqref="Z9:Z11">
    <cfRule type="expression" dxfId="16985" priority="5184" stopIfTrue="1">
      <formula>AND(WEEKDAY(Z$5)=1)</formula>
    </cfRule>
    <cfRule type="expression" dxfId="16984" priority="5185" stopIfTrue="1">
      <formula>AND(WEEKDAY(Z$5)=1)</formula>
    </cfRule>
    <cfRule type="expression" dxfId="16983" priority="5186">
      <formula>AND(WEEKDAY(Z$5)=1)</formula>
    </cfRule>
  </conditionalFormatting>
  <conditionalFormatting sqref="AA9:AA11">
    <cfRule type="expression" dxfId="16982" priority="5454" stopIfTrue="1">
      <formula>AND(WEEKDAY(AA$5)=1)</formula>
    </cfRule>
    <cfRule type="expression" dxfId="16981" priority="5456" stopIfTrue="1">
      <formula>AND(WEEKDAY(AA$5)=1)</formula>
    </cfRule>
  </conditionalFormatting>
  <conditionalFormatting sqref="AB9:AD11">
    <cfRule type="expression" dxfId="16980" priority="5455" stopIfTrue="1">
      <formula>AND(WEEKDAY(AB$5)=1)</formula>
    </cfRule>
  </conditionalFormatting>
  <conditionalFormatting sqref="AB9:AB11">
    <cfRule type="expression" dxfId="16979" priority="5453" stopIfTrue="1">
      <formula>AND(WEEKDAY(AB$5)=1)</formula>
    </cfRule>
  </conditionalFormatting>
  <conditionalFormatting sqref="AE9:AE11">
    <cfRule type="expression" dxfId="16978" priority="5239">
      <formula>AND(WEEKDAY(AE$5)=1)</formula>
    </cfRule>
    <cfRule type="expression" dxfId="16977" priority="5240" stopIfTrue="1">
      <formula>AND(WEEKDAY(AE$5)=1)</formula>
    </cfRule>
  </conditionalFormatting>
  <conditionalFormatting sqref="AF9:AF11 AA8:AB11 I9:K11 D12:I16 U17:Y17 L28 X22 X28 Z22:AE22 Z28:AE28 AG8:AH11 D10:H10 J12:K12 L20:N22 D20:I30 AH18:AH30">
    <cfRule type="expression" dxfId="16976" priority="247">
      <formula>AND(WEEKDAY(D$5)=1)</formula>
    </cfRule>
  </conditionalFormatting>
  <conditionalFormatting sqref="D12:E12">
    <cfRule type="expression" dxfId="16975" priority="5608" stopIfTrue="1">
      <formula>AND(WEEKDAY(D$5)=1)</formula>
    </cfRule>
    <cfRule type="expression" dxfId="16974" priority="5609" stopIfTrue="1">
      <formula>AND(WEEKDAY(D$5)=1)</formula>
    </cfRule>
  </conditionalFormatting>
  <conditionalFormatting sqref="J12:M12">
    <cfRule type="expression" dxfId="16973" priority="5464" stopIfTrue="1">
      <formula>AND(WEEKDAY(J$5)=1)</formula>
    </cfRule>
  </conditionalFormatting>
  <conditionalFormatting sqref="M12:N12">
    <cfRule type="expression" dxfId="16972" priority="4692" stopIfTrue="1">
      <formula>AND(WEEKDAY(M$5)=1)</formula>
    </cfRule>
    <cfRule type="expression" dxfId="16971" priority="4693" stopIfTrue="1">
      <formula>AND(WEEKDAY(M$5)=1)</formula>
    </cfRule>
    <cfRule type="expression" dxfId="16970" priority="4694" stopIfTrue="1">
      <formula>AND(WEEKDAY(M$5)=1)</formula>
    </cfRule>
    <cfRule type="expression" dxfId="16969" priority="4695" stopIfTrue="1">
      <formula>AND(WEEKDAY(M$5)=1)</formula>
    </cfRule>
    <cfRule type="expression" dxfId="16968" priority="4696" stopIfTrue="1">
      <formula>AND(WEEKDAY(M$5)=1)</formula>
    </cfRule>
    <cfRule type="expression" dxfId="16967" priority="4699" stopIfTrue="1">
      <formula>AND(WEEKDAY(M$5)=1)</formula>
    </cfRule>
    <cfRule type="expression" dxfId="16966" priority="4702" stopIfTrue="1">
      <formula>AND(WEEKDAY(M$5)=1)</formula>
    </cfRule>
    <cfRule type="expression" dxfId="16965" priority="4731" stopIfTrue="1">
      <formula>AND(WEEKDAY(M$5)=1)</formula>
    </cfRule>
    <cfRule type="expression" dxfId="16964" priority="4732" stopIfTrue="1">
      <formula>AND(WEEKDAY(M$5)=1)</formula>
    </cfRule>
    <cfRule type="expression" dxfId="16963" priority="4735" stopIfTrue="1">
      <formula>AND(WEEKDAY(M$5)=1)</formula>
    </cfRule>
    <cfRule type="expression" dxfId="16962" priority="4736" stopIfTrue="1">
      <formula>AND(WEEKDAY(M$5)=1)</formula>
    </cfRule>
  </conditionalFormatting>
  <conditionalFormatting sqref="H10 H23:H30 M12">
    <cfRule type="expression" dxfId="16961" priority="4703" stopIfTrue="1">
      <formula>AND(WEEKDAY(H$5)=1)</formula>
    </cfRule>
    <cfRule type="expression" dxfId="16960" priority="4721" stopIfTrue="1">
      <formula>AND(WEEKDAY(H$5)=1)</formula>
    </cfRule>
    <cfRule type="expression" dxfId="16959" priority="4722" stopIfTrue="1">
      <formula>AND(WEEKDAY(H$5)=1)</formula>
    </cfRule>
    <cfRule type="expression" dxfId="16958" priority="4723" stopIfTrue="1">
      <formula>AND(WEEKDAY(H$5)=1)</formula>
    </cfRule>
    <cfRule type="expression" dxfId="16957" priority="4724" stopIfTrue="1">
      <formula>AND(WEEKDAY(H$5)=1)</formula>
    </cfRule>
    <cfRule type="expression" dxfId="16956" priority="4725" stopIfTrue="1">
      <formula>AND(WEEKDAY(H$5)=1)</formula>
    </cfRule>
  </conditionalFormatting>
  <conditionalFormatting sqref="M12:P12">
    <cfRule type="expression" dxfId="16955" priority="4705" stopIfTrue="1">
      <formula>AND(WEEKDAY(M$5)=1)</formula>
    </cfRule>
  </conditionalFormatting>
  <conditionalFormatting sqref="M12:Q12">
    <cfRule type="expression" dxfId="16954" priority="4701" stopIfTrue="1">
      <formula>AND(WEEKDAY(M$5)=1)</formula>
    </cfRule>
  </conditionalFormatting>
  <conditionalFormatting sqref="N12:O12">
    <cfRule type="expression" dxfId="16953" priority="4734" stopIfTrue="1">
      <formula>AND(WEEKDAY(N$5)=1)</formula>
    </cfRule>
    <cfRule type="expression" dxfId="16952" priority="5287" stopIfTrue="1">
      <formula>AND(WEEKDAY(N$5)=1)</formula>
    </cfRule>
  </conditionalFormatting>
  <conditionalFormatting sqref="N12:P12 AE12">
    <cfRule type="expression" dxfId="16951" priority="4704" stopIfTrue="1">
      <formula>AND(WEEKDAY(N$5)=1)</formula>
    </cfRule>
    <cfRule type="expression" dxfId="16950" priority="4733" stopIfTrue="1">
      <formula>AND(WEEKDAY(N$5)=1)</formula>
    </cfRule>
    <cfRule type="expression" dxfId="16949" priority="5286" stopIfTrue="1">
      <formula>AND(WEEKDAY(N$5)=1)</formula>
    </cfRule>
  </conditionalFormatting>
  <conditionalFormatting sqref="N12:Q12">
    <cfRule type="expression" dxfId="16948" priority="4700" stopIfTrue="1">
      <formula>AND(WEEKDAY(N$5)=1)</formula>
    </cfRule>
  </conditionalFormatting>
  <conditionalFormatting sqref="O12:P12">
    <cfRule type="expression" dxfId="16947" priority="4697" stopIfTrue="1">
      <formula>AND(WEEKDAY(O$5)=1)</formula>
    </cfRule>
    <cfRule type="expression" dxfId="16946" priority="4698" stopIfTrue="1">
      <formula>AND(WEEKDAY(O$5)=1)</formula>
    </cfRule>
    <cfRule type="expression" dxfId="16945" priority="4726" stopIfTrue="1">
      <formula>AND(WEEKDAY(O$5)=1)</formula>
    </cfRule>
    <cfRule type="expression" dxfId="16944" priority="4727" stopIfTrue="1">
      <formula>AND(WEEKDAY(O$5)=1)</formula>
    </cfRule>
    <cfRule type="expression" dxfId="16943" priority="4728" stopIfTrue="1">
      <formula>AND(WEEKDAY(O$5)=1)</formula>
    </cfRule>
    <cfRule type="expression" dxfId="16942" priority="4737" stopIfTrue="1">
      <formula>AND(WEEKDAY(O$5)=1)</formula>
    </cfRule>
    <cfRule type="expression" dxfId="16941" priority="5288" stopIfTrue="1">
      <formula>AND(WEEKDAY(O$5)=1)</formula>
    </cfRule>
    <cfRule type="expression" dxfId="16940" priority="5289" stopIfTrue="1">
      <formula>AND(WEEKDAY(O$5)=1)</formula>
    </cfRule>
  </conditionalFormatting>
  <conditionalFormatting sqref="O12:R12">
    <cfRule type="expression" dxfId="16939" priority="5116" stopIfTrue="1">
      <formula>AND(WEEKDAY(O$5)=1)</formula>
    </cfRule>
    <cfRule type="expression" dxfId="16938" priority="5117" stopIfTrue="1">
      <formula>AND(WEEKDAY(O$5)=1)</formula>
    </cfRule>
    <cfRule type="expression" dxfId="16937" priority="5118" stopIfTrue="1">
      <formula>AND(WEEKDAY(O$5)=1)</formula>
    </cfRule>
    <cfRule type="expression" dxfId="16936" priority="5120" stopIfTrue="1">
      <formula>AND(WEEKDAY(O$5)=1)</formula>
    </cfRule>
    <cfRule type="expression" dxfId="16935" priority="5123" stopIfTrue="1">
      <formula>AND(WEEKDAY(O$5)=1)</formula>
    </cfRule>
    <cfRule type="expression" dxfId="16934" priority="5129" stopIfTrue="1">
      <formula>AND(WEEKDAY(O$5)=1)</formula>
    </cfRule>
  </conditionalFormatting>
  <conditionalFormatting sqref="L22 L28 E10 O10 I10 S23:T28 S29:W30 O23:O30 I23:I30 S10:W10 O12 E19:E30 M20:N22 U20:W28 T20:T22">
    <cfRule type="expression" dxfId="16933" priority="5119" stopIfTrue="1">
      <formula>AND(WEEKDAY(E$5)=1)</formula>
    </cfRule>
    <cfRule type="expression" dxfId="16932" priority="5122" stopIfTrue="1">
      <formula>AND(WEEKDAY(E$5)=1)</formula>
    </cfRule>
    <cfRule type="expression" dxfId="16931" priority="5127" stopIfTrue="1">
      <formula>AND(WEEKDAY(E$5)=1)</formula>
    </cfRule>
    <cfRule type="expression" dxfId="16930" priority="5128" stopIfTrue="1">
      <formula>AND(WEEKDAY(E$5)=1)</formula>
    </cfRule>
  </conditionalFormatting>
  <conditionalFormatting sqref="O12:Q12">
    <cfRule type="expression" dxfId="16929" priority="4738" stopIfTrue="1">
      <formula>AND(WEEKDAY(O$5)=1)</formula>
    </cfRule>
  </conditionalFormatting>
  <conditionalFormatting sqref="P12:R12">
    <cfRule type="expression" dxfId="16928" priority="5121" stopIfTrue="1">
      <formula>AND(WEEKDAY(P$5)=1)</formula>
    </cfRule>
    <cfRule type="expression" dxfId="16927" priority="5124" stopIfTrue="1">
      <formula>AND(WEEKDAY(P$5)=1)</formula>
    </cfRule>
  </conditionalFormatting>
  <conditionalFormatting sqref="P12:Q12">
    <cfRule type="expression" dxfId="16926" priority="4716" stopIfTrue="1">
      <formula>AND(WEEKDAY(P$5)=1)</formula>
    </cfRule>
    <cfRule type="expression" dxfId="16925" priority="4717" stopIfTrue="1">
      <formula>AND(WEEKDAY(P$5)=1)</formula>
    </cfRule>
    <cfRule type="expression" dxfId="16924" priority="4718" stopIfTrue="1">
      <formula>AND(WEEKDAY(P$5)=1)</formula>
    </cfRule>
    <cfRule type="expression" dxfId="16923" priority="4719" stopIfTrue="1">
      <formula>AND(WEEKDAY(P$5)=1)</formula>
    </cfRule>
    <cfRule type="expression" dxfId="16922" priority="4720" stopIfTrue="1">
      <formula>AND(WEEKDAY(P$5)=1)</formula>
    </cfRule>
    <cfRule type="expression" dxfId="16921" priority="4739" stopIfTrue="1">
      <formula>AND(WEEKDAY(P$5)=1)</formula>
    </cfRule>
  </conditionalFormatting>
  <conditionalFormatting sqref="Q12">
    <cfRule type="expression" dxfId="16920" priority="4706" stopIfTrue="1">
      <formula>AND(WEEKDAY(Q$5)=1)</formula>
    </cfRule>
    <cfRule type="expression" dxfId="16919" priority="4707" stopIfTrue="1">
      <formula>AND(WEEKDAY(Q$5)=1)</formula>
    </cfRule>
    <cfRule type="expression" dxfId="16918" priority="4708" stopIfTrue="1">
      <formula>AND(WEEKDAY(Q$5)=1)</formula>
    </cfRule>
    <cfRule type="expression" dxfId="16917" priority="4709" stopIfTrue="1">
      <formula>AND(WEEKDAY(Q$5)=1)</formula>
    </cfRule>
    <cfRule type="expression" dxfId="16916" priority="4710" stopIfTrue="1">
      <formula>AND(WEEKDAY(Q$5)=1)</formula>
    </cfRule>
    <cfRule type="expression" dxfId="16915" priority="4711" stopIfTrue="1">
      <formula>AND(WEEKDAY(Q$5)=1)</formula>
    </cfRule>
    <cfRule type="expression" dxfId="16914" priority="4712" stopIfTrue="1">
      <formula>AND(WEEKDAY(Q$5)=1)</formula>
    </cfRule>
    <cfRule type="expression" dxfId="16913" priority="4713" stopIfTrue="1">
      <formula>AND(WEEKDAY(Q$5)=1)</formula>
    </cfRule>
    <cfRule type="expression" dxfId="16912" priority="4714" stopIfTrue="1">
      <formula>AND(WEEKDAY(Q$5)=1)</formula>
    </cfRule>
    <cfRule type="expression" dxfId="16911" priority="4715" stopIfTrue="1">
      <formula>AND(WEEKDAY(Q$5)=1)</formula>
    </cfRule>
    <cfRule type="expression" dxfId="16910" priority="4729" stopIfTrue="1">
      <formula>AND(WEEKDAY(Q$5)=1)</formula>
    </cfRule>
    <cfRule type="expression" dxfId="16909" priority="4730" stopIfTrue="1">
      <formula>AND(WEEKDAY(Q$5)=1)</formula>
    </cfRule>
    <cfRule type="expression" dxfId="16908" priority="5125" stopIfTrue="1">
      <formula>AND(WEEKDAY(Q$5)=1)</formula>
    </cfRule>
    <cfRule type="expression" dxfId="16907" priority="5126" stopIfTrue="1">
      <formula>AND(WEEKDAY(Q$5)=1)</formula>
    </cfRule>
  </conditionalFormatting>
  <conditionalFormatting sqref="X12:Y12">
    <cfRule type="expression" dxfId="16906" priority="5448" stopIfTrue="1">
      <formula>AND(WEEKDAY(X$5)=1)</formula>
    </cfRule>
  </conditionalFormatting>
  <conditionalFormatting sqref="Z12:AC12">
    <cfRule type="expression" dxfId="16905" priority="2224">
      <formula>AND(WEEKDAY(Z$5)=1)</formula>
    </cfRule>
  </conditionalFormatting>
  <conditionalFormatting sqref="Z12:AA12">
    <cfRule type="expression" dxfId="16904" priority="2223">
      <formula>AND(WEEKDAY(Z$5)=1)</formula>
    </cfRule>
  </conditionalFormatting>
  <conditionalFormatting sqref="Z12:AB12">
    <cfRule type="expression" dxfId="16903" priority="2222" stopIfTrue="1">
      <formula>AND(WEEKDAY(Z$5)=1)</formula>
    </cfRule>
  </conditionalFormatting>
  <conditionalFormatting sqref="AD12:AE12">
    <cfRule type="expression" dxfId="16902" priority="2631" stopIfTrue="1">
      <formula>AND(WEEKDAY(AD$5)=1)</formula>
    </cfRule>
    <cfRule type="expression" dxfId="16901" priority="2632" stopIfTrue="1">
      <formula>AND(WEEKDAY(AD$5)=1)</formula>
    </cfRule>
    <cfRule type="expression" dxfId="16900" priority="2633">
      <formula>AND(WEEKDAY(AD$5)=1)</formula>
    </cfRule>
  </conditionalFormatting>
  <conditionalFormatting sqref="D13">
    <cfRule type="expression" dxfId="16899" priority="5616" stopIfTrue="1">
      <formula>AND(WEEKDAY(D$5)=1)</formula>
    </cfRule>
  </conditionalFormatting>
  <conditionalFormatting sqref="E13">
    <cfRule type="expression" dxfId="16898" priority="5617" stopIfTrue="1">
      <formula>AND(WEEKDAY(E$5)=1)</formula>
    </cfRule>
  </conditionalFormatting>
  <conditionalFormatting sqref="F13:H13">
    <cfRule type="expression" dxfId="16897" priority="5604" stopIfTrue="1">
      <formula>AND(WEEKDAY(F$5)=1)</formula>
    </cfRule>
  </conditionalFormatting>
  <conditionalFormatting sqref="J13:K13">
    <cfRule type="expression" dxfId="16896" priority="1584" stopIfTrue="1">
      <formula>AND(WEEKDAY(J$5)=1)</formula>
    </cfRule>
    <cfRule type="expression" dxfId="16895" priority="1585" stopIfTrue="1">
      <formula>AND(WEEKDAY(J$5)=1)</formula>
    </cfRule>
    <cfRule type="expression" dxfId="16894" priority="1586" stopIfTrue="1">
      <formula>AND(WEEKDAY(J$5)=1)</formula>
    </cfRule>
    <cfRule type="expression" dxfId="16893" priority="1587" stopIfTrue="1">
      <formula>AND(WEEKDAY(J$5)=1)</formula>
    </cfRule>
    <cfRule type="expression" dxfId="16892" priority="1594" stopIfTrue="1">
      <formula>AND(WEEKDAY(J$5)=1)</formula>
    </cfRule>
    <cfRule type="expression" dxfId="16891" priority="1595" stopIfTrue="1">
      <formula>AND(WEEKDAY(J$5)=1)</formula>
    </cfRule>
    <cfRule type="expression" dxfId="16890" priority="1596" stopIfTrue="1">
      <formula>AND(WEEKDAY(J$5)=1)</formula>
    </cfRule>
    <cfRule type="expression" dxfId="16889" priority="1597" stopIfTrue="1">
      <formula>AND(WEEKDAY(J$5)=1)</formula>
    </cfRule>
    <cfRule type="expression" dxfId="16888" priority="1600" stopIfTrue="1">
      <formula>AND(WEEKDAY(J$5)=1)</formula>
    </cfRule>
    <cfRule type="expression" dxfId="16887" priority="1601" stopIfTrue="1">
      <formula>AND(WEEKDAY(J$5)=1)</formula>
    </cfRule>
    <cfRule type="expression" dxfId="16886" priority="1602" stopIfTrue="1">
      <formula>AND(WEEKDAY(J$5)=1)</formula>
    </cfRule>
    <cfRule type="expression" dxfId="16885" priority="1605" stopIfTrue="1">
      <formula>AND(WEEKDAY(J$5)=1)</formula>
    </cfRule>
    <cfRule type="expression" dxfId="16884" priority="1606" stopIfTrue="1">
      <formula>AND(WEEKDAY(J$5)=1)</formula>
    </cfRule>
    <cfRule type="expression" dxfId="16883" priority="1616" stopIfTrue="1">
      <formula>AND(WEEKDAY(J$5)=1)</formula>
    </cfRule>
    <cfRule type="expression" dxfId="16882" priority="1626" stopIfTrue="1">
      <formula>AND(WEEKDAY(J$5)=1)</formula>
    </cfRule>
    <cfRule type="expression" dxfId="16881" priority="1643" stopIfTrue="1">
      <formula>AND(WEEKDAY(J$5)=1)</formula>
    </cfRule>
    <cfRule type="expression" dxfId="16880" priority="1644" stopIfTrue="1">
      <formula>AND(WEEKDAY(J$5)=1)</formula>
    </cfRule>
    <cfRule type="expression" dxfId="16879" priority="1645" stopIfTrue="1">
      <formula>AND(WEEKDAY(J$5)=1)</formula>
    </cfRule>
    <cfRule type="expression" dxfId="16878" priority="1646" stopIfTrue="1">
      <formula>AND(WEEKDAY(J$5)=1)</formula>
    </cfRule>
    <cfRule type="expression" dxfId="16877" priority="1653" stopIfTrue="1">
      <formula>AND(WEEKDAY(J$5)=1)</formula>
    </cfRule>
    <cfRule type="expression" dxfId="16876" priority="1654" stopIfTrue="1">
      <formula>AND(WEEKDAY(J$5)=1)</formula>
    </cfRule>
    <cfRule type="expression" dxfId="16875" priority="1655" stopIfTrue="1">
      <formula>AND(WEEKDAY(J$5)=1)</formula>
    </cfRule>
    <cfRule type="expression" dxfId="16874" priority="1656" stopIfTrue="1">
      <formula>AND(WEEKDAY(J$5)=1)</formula>
    </cfRule>
    <cfRule type="expression" dxfId="16873" priority="1659" stopIfTrue="1">
      <formula>AND(WEEKDAY(J$5)=1)</formula>
    </cfRule>
    <cfRule type="expression" dxfId="16872" priority="1669" stopIfTrue="1">
      <formula>AND(WEEKDAY(J$5)=1)</formula>
    </cfRule>
    <cfRule type="expression" dxfId="16871" priority="1686" stopIfTrue="1">
      <formula>AND(WEEKDAY(J$5)=1)</formula>
    </cfRule>
    <cfRule type="expression" dxfId="16870" priority="1687" stopIfTrue="1">
      <formula>AND(WEEKDAY(J$5)=1)</formula>
    </cfRule>
    <cfRule type="expression" dxfId="16869" priority="1688" stopIfTrue="1">
      <formula>AND(WEEKDAY(J$5)=1)</formula>
    </cfRule>
    <cfRule type="expression" dxfId="16868" priority="1689" stopIfTrue="1">
      <formula>AND(WEEKDAY(J$5)=1)</formula>
    </cfRule>
    <cfRule type="expression" dxfId="16867" priority="1696" stopIfTrue="1">
      <formula>AND(WEEKDAY(J$5)=1)</formula>
    </cfRule>
    <cfRule type="expression" dxfId="16866" priority="1697" stopIfTrue="1">
      <formula>AND(WEEKDAY(J$5)=1)</formula>
    </cfRule>
    <cfRule type="expression" dxfId="16865" priority="1698" stopIfTrue="1">
      <formula>AND(WEEKDAY(J$5)=1)</formula>
    </cfRule>
    <cfRule type="expression" dxfId="16864" priority="1699" stopIfTrue="1">
      <formula>AND(WEEKDAY(J$5)=1)</formula>
    </cfRule>
    <cfRule type="expression" dxfId="16863" priority="1702" stopIfTrue="1">
      <formula>AND(WEEKDAY(J$5)=1)</formula>
    </cfRule>
    <cfRule type="expression" dxfId="16862" priority="1719" stopIfTrue="1">
      <formula>AND(WEEKDAY(J$5)=1)</formula>
    </cfRule>
    <cfRule type="expression" dxfId="16861" priority="1720" stopIfTrue="1">
      <formula>AND(WEEKDAY(J$5)=1)</formula>
    </cfRule>
    <cfRule type="expression" dxfId="16860" priority="1721" stopIfTrue="1">
      <formula>AND(WEEKDAY(J$5)=1)</formula>
    </cfRule>
    <cfRule type="expression" dxfId="16859" priority="1722" stopIfTrue="1">
      <formula>AND(WEEKDAY(J$5)=1)</formula>
    </cfRule>
    <cfRule type="expression" dxfId="16858" priority="1729" stopIfTrue="1">
      <formula>AND(WEEKDAY(J$5)=1)</formula>
    </cfRule>
    <cfRule type="expression" dxfId="16857" priority="1730" stopIfTrue="1">
      <formula>AND(WEEKDAY(J$5)=1)</formula>
    </cfRule>
    <cfRule type="expression" dxfId="16856" priority="1731" stopIfTrue="1">
      <formula>AND(WEEKDAY(J$5)=1)</formula>
    </cfRule>
    <cfRule type="expression" dxfId="16855" priority="1732" stopIfTrue="1">
      <formula>AND(WEEKDAY(J$5)=1)</formula>
    </cfRule>
    <cfRule type="expression" dxfId="16854" priority="1735" stopIfTrue="1">
      <formula>AND(WEEKDAY(J$5)=1)</formula>
    </cfRule>
    <cfRule type="expression" dxfId="16853" priority="1736" stopIfTrue="1">
      <formula>AND(WEEKDAY(J$5)=1)</formula>
    </cfRule>
    <cfRule type="expression" dxfId="16852" priority="1737" stopIfTrue="1">
      <formula>AND(WEEKDAY(J$5)=1)</formula>
    </cfRule>
    <cfRule type="expression" dxfId="16851" priority="1740" stopIfTrue="1">
      <formula>AND(WEEKDAY(J$5)=1)</formula>
    </cfRule>
    <cfRule type="expression" dxfId="16850" priority="1741" stopIfTrue="1">
      <formula>AND(WEEKDAY(J$5)=1)</formula>
    </cfRule>
    <cfRule type="expression" dxfId="16849" priority="1745" stopIfTrue="1">
      <formula>AND(WEEKDAY(J$5)=1)</formula>
    </cfRule>
    <cfRule type="expression" dxfId="16848" priority="1746" stopIfTrue="1">
      <formula>AND(WEEKDAY(J$5)=1)</formula>
    </cfRule>
    <cfRule type="expression" dxfId="16847" priority="1747" stopIfTrue="1">
      <formula>AND(WEEKDAY(J$5)=1)</formula>
    </cfRule>
    <cfRule type="expression" dxfId="16846" priority="1748" stopIfTrue="1">
      <formula>AND(WEEKDAY(J$5)=1)</formula>
    </cfRule>
    <cfRule type="expression" dxfId="16845" priority="1759" stopIfTrue="1">
      <formula>AND(WEEKDAY(J$5)=1)</formula>
    </cfRule>
    <cfRule type="expression" dxfId="16844" priority="1760" stopIfTrue="1">
      <formula>AND(WEEKDAY(J$5)=1)</formula>
    </cfRule>
    <cfRule type="expression" dxfId="16843" priority="1761" stopIfTrue="1">
      <formula>AND(WEEKDAY(J$5)=1)</formula>
    </cfRule>
    <cfRule type="expression" dxfId="16842" priority="1762" stopIfTrue="1">
      <formula>AND(WEEKDAY(J$5)=1)</formula>
    </cfRule>
    <cfRule type="expression" dxfId="16841" priority="1765" stopIfTrue="1">
      <formula>AND(WEEKDAY(J$5)=1)</formula>
    </cfRule>
    <cfRule type="expression" dxfId="16840" priority="1772" stopIfTrue="1">
      <formula>AND(WEEKDAY(J$5)=1)</formula>
    </cfRule>
    <cfRule type="expression" dxfId="16839" priority="1773" stopIfTrue="1">
      <formula>AND(WEEKDAY(J$5)=1)</formula>
    </cfRule>
    <cfRule type="expression" dxfId="16838" priority="1774" stopIfTrue="1">
      <formula>AND(WEEKDAY(J$5)=1)</formula>
    </cfRule>
    <cfRule type="expression" dxfId="16837" priority="1775" stopIfTrue="1">
      <formula>AND(WEEKDAY(J$5)=1)</formula>
    </cfRule>
    <cfRule type="expression" dxfId="16836" priority="1781">
      <formula>AND(WEEKDAY(J$5)=1)</formula>
    </cfRule>
    <cfRule type="expression" dxfId="16835" priority="1783" stopIfTrue="1">
      <formula>AND(WEEKDAY(J$5)=1)</formula>
    </cfRule>
  </conditionalFormatting>
  <conditionalFormatting sqref="J13">
    <cfRule type="expression" dxfId="16834" priority="1568" stopIfTrue="1">
      <formula>AND(WEEKDAY(J$5)=1)</formula>
    </cfRule>
    <cfRule type="expression" dxfId="16833" priority="1569" stopIfTrue="1">
      <formula>AND(WEEKDAY(J$5)=1)</formula>
    </cfRule>
    <cfRule type="expression" dxfId="16832" priority="1571" stopIfTrue="1">
      <formula>AND(WEEKDAY(J$5)=1)</formula>
    </cfRule>
    <cfRule type="expression" dxfId="16831" priority="1572" stopIfTrue="1">
      <formula>AND(WEEKDAY(J$5)=1)</formula>
    </cfRule>
    <cfRule type="expression" dxfId="16830" priority="1576" stopIfTrue="1">
      <formula>AND(WEEKDAY(J$5)=1)</formula>
    </cfRule>
    <cfRule type="expression" dxfId="16829" priority="1578" stopIfTrue="1">
      <formula>AND(WEEKDAY(J$5)=1)</formula>
    </cfRule>
    <cfRule type="expression" dxfId="16828" priority="1580" stopIfTrue="1">
      <formula>AND(WEEKDAY(J$5)=1)</formula>
    </cfRule>
    <cfRule type="expression" dxfId="16827" priority="1582" stopIfTrue="1">
      <formula>AND(WEEKDAY(J$5)=1)</formula>
    </cfRule>
    <cfRule type="expression" dxfId="16826" priority="1583" stopIfTrue="1">
      <formula>AND(WEEKDAY(J$5)=1)</formula>
    </cfRule>
    <cfRule type="expression" dxfId="16825" priority="1588" stopIfTrue="1">
      <formula>AND(WEEKDAY(J$5)=1)</formula>
    </cfRule>
    <cfRule type="expression" dxfId="16824" priority="1589" stopIfTrue="1">
      <formula>AND(WEEKDAY(J$5)=1)</formula>
    </cfRule>
    <cfRule type="expression" dxfId="16823" priority="1590" stopIfTrue="1">
      <formula>AND(WEEKDAY(J$5)=1)</formula>
    </cfRule>
    <cfRule type="expression" dxfId="16822" priority="1591" stopIfTrue="1">
      <formula>AND(WEEKDAY(J$5)=1)</formula>
    </cfRule>
    <cfRule type="expression" dxfId="16821" priority="1598" stopIfTrue="1">
      <formula>AND(WEEKDAY(J$5)=1)</formula>
    </cfRule>
    <cfRule type="expression" dxfId="16820" priority="1603" stopIfTrue="1">
      <formula>AND(WEEKDAY(J$5)=1)</formula>
    </cfRule>
    <cfRule type="expression" dxfId="16819" priority="1608" stopIfTrue="1">
      <formula>AND(WEEKDAY(J$5)=1)</formula>
    </cfRule>
    <cfRule type="expression" dxfId="16818" priority="1609" stopIfTrue="1">
      <formula>AND(WEEKDAY(J$5)=1)</formula>
    </cfRule>
    <cfRule type="expression" dxfId="16817" priority="1611" stopIfTrue="1">
      <formula>AND(WEEKDAY(J$5)=1)</formula>
    </cfRule>
    <cfRule type="expression" dxfId="16816" priority="1612" stopIfTrue="1">
      <formula>AND(WEEKDAY(J$5)=1)</formula>
    </cfRule>
    <cfRule type="expression" dxfId="16815" priority="1615" stopIfTrue="1">
      <formula>AND(WEEKDAY(J$5)=1)</formula>
    </cfRule>
    <cfRule type="expression" dxfId="16814" priority="1618" stopIfTrue="1">
      <formula>AND(WEEKDAY(J$5)=1)</formula>
    </cfRule>
    <cfRule type="expression" dxfId="16813" priority="1619" stopIfTrue="1">
      <formula>AND(WEEKDAY(J$5)=1)</formula>
    </cfRule>
    <cfRule type="expression" dxfId="16812" priority="1621" stopIfTrue="1">
      <formula>AND(WEEKDAY(J$5)=1)</formula>
    </cfRule>
    <cfRule type="expression" dxfId="16811" priority="1622" stopIfTrue="1">
      <formula>AND(WEEKDAY(J$5)=1)</formula>
    </cfRule>
    <cfRule type="expression" dxfId="16810" priority="1625" stopIfTrue="1">
      <formula>AND(WEEKDAY(J$5)=1)</formula>
    </cfRule>
    <cfRule type="expression" dxfId="16809" priority="1627" stopIfTrue="1">
      <formula>AND(WEEKDAY(J$5)=1)</formula>
    </cfRule>
    <cfRule type="expression" dxfId="16808" priority="1628" stopIfTrue="1">
      <formula>AND(WEEKDAY(J$5)=1)</formula>
    </cfRule>
    <cfRule type="expression" dxfId="16807" priority="1630" stopIfTrue="1">
      <formula>AND(WEEKDAY(J$5)=1)</formula>
    </cfRule>
    <cfRule type="expression" dxfId="16806" priority="1631" stopIfTrue="1">
      <formula>AND(WEEKDAY(J$5)=1)</formula>
    </cfRule>
    <cfRule type="expression" dxfId="16805" priority="1635" stopIfTrue="1">
      <formula>AND(WEEKDAY(J$5)=1)</formula>
    </cfRule>
    <cfRule type="expression" dxfId="16804" priority="1637" stopIfTrue="1">
      <formula>AND(WEEKDAY(J$5)=1)</formula>
    </cfRule>
    <cfRule type="expression" dxfId="16803" priority="1639" stopIfTrue="1">
      <formula>AND(WEEKDAY(J$5)=1)</formula>
    </cfRule>
    <cfRule type="expression" dxfId="16802" priority="1641" stopIfTrue="1">
      <formula>AND(WEEKDAY(J$5)=1)</formula>
    </cfRule>
    <cfRule type="expression" dxfId="16801" priority="1642" stopIfTrue="1">
      <formula>AND(WEEKDAY(J$5)=1)</formula>
    </cfRule>
    <cfRule type="expression" dxfId="16800" priority="1647" stopIfTrue="1">
      <formula>AND(WEEKDAY(J$5)=1)</formula>
    </cfRule>
    <cfRule type="expression" dxfId="16799" priority="1648" stopIfTrue="1">
      <formula>AND(WEEKDAY(J$5)=1)</formula>
    </cfRule>
    <cfRule type="expression" dxfId="16798" priority="1649" stopIfTrue="1">
      <formula>AND(WEEKDAY(J$5)=1)</formula>
    </cfRule>
    <cfRule type="expression" dxfId="16797" priority="1650" stopIfTrue="1">
      <formula>AND(WEEKDAY(J$5)=1)</formula>
    </cfRule>
    <cfRule type="expression" dxfId="16796" priority="1657" stopIfTrue="1">
      <formula>AND(WEEKDAY(J$5)=1)</formula>
    </cfRule>
    <cfRule type="expression" dxfId="16795" priority="1661" stopIfTrue="1">
      <formula>AND(WEEKDAY(J$5)=1)</formula>
    </cfRule>
    <cfRule type="expression" dxfId="16794" priority="1662" stopIfTrue="1">
      <formula>AND(WEEKDAY(J$5)=1)</formula>
    </cfRule>
    <cfRule type="expression" dxfId="16793" priority="1664" stopIfTrue="1">
      <formula>AND(WEEKDAY(J$5)=1)</formula>
    </cfRule>
    <cfRule type="expression" dxfId="16792" priority="1665" stopIfTrue="1">
      <formula>AND(WEEKDAY(J$5)=1)</formula>
    </cfRule>
    <cfRule type="expression" dxfId="16791" priority="1668" stopIfTrue="1">
      <formula>AND(WEEKDAY(J$5)=1)</formula>
    </cfRule>
    <cfRule type="expression" dxfId="16790" priority="1670" stopIfTrue="1">
      <formula>AND(WEEKDAY(J$5)=1)</formula>
    </cfRule>
    <cfRule type="expression" dxfId="16789" priority="1671" stopIfTrue="1">
      <formula>AND(WEEKDAY(J$5)=1)</formula>
    </cfRule>
    <cfRule type="expression" dxfId="16788" priority="1673" stopIfTrue="1">
      <formula>AND(WEEKDAY(J$5)=1)</formula>
    </cfRule>
    <cfRule type="expression" dxfId="16787" priority="1674" stopIfTrue="1">
      <formula>AND(WEEKDAY(J$5)=1)</formula>
    </cfRule>
    <cfRule type="expression" dxfId="16786" priority="1678" stopIfTrue="1">
      <formula>AND(WEEKDAY(J$5)=1)</formula>
    </cfRule>
    <cfRule type="expression" dxfId="16785" priority="1680" stopIfTrue="1">
      <formula>AND(WEEKDAY(J$5)=1)</formula>
    </cfRule>
    <cfRule type="expression" dxfId="16784" priority="1682" stopIfTrue="1">
      <formula>AND(WEEKDAY(J$5)=1)</formula>
    </cfRule>
    <cfRule type="expression" dxfId="16783" priority="1684" stopIfTrue="1">
      <formula>AND(WEEKDAY(J$5)=1)</formula>
    </cfRule>
    <cfRule type="expression" dxfId="16782" priority="1685" stopIfTrue="1">
      <formula>AND(WEEKDAY(J$5)=1)</formula>
    </cfRule>
    <cfRule type="expression" dxfId="16781" priority="1690" stopIfTrue="1">
      <formula>AND(WEEKDAY(J$5)=1)</formula>
    </cfRule>
    <cfRule type="expression" dxfId="16780" priority="1691" stopIfTrue="1">
      <formula>AND(WEEKDAY(J$5)=1)</formula>
    </cfRule>
    <cfRule type="expression" dxfId="16779" priority="1692" stopIfTrue="1">
      <formula>AND(WEEKDAY(J$5)=1)</formula>
    </cfRule>
    <cfRule type="expression" dxfId="16778" priority="1693" stopIfTrue="1">
      <formula>AND(WEEKDAY(J$5)=1)</formula>
    </cfRule>
    <cfRule type="expression" dxfId="16777" priority="1700" stopIfTrue="1">
      <formula>AND(WEEKDAY(J$5)=1)</formula>
    </cfRule>
    <cfRule type="expression" dxfId="16776" priority="1703" stopIfTrue="1">
      <formula>AND(WEEKDAY(J$5)=1)</formula>
    </cfRule>
    <cfRule type="expression" dxfId="16775" priority="1704" stopIfTrue="1">
      <formula>AND(WEEKDAY(J$5)=1)</formula>
    </cfRule>
    <cfRule type="expression" dxfId="16774" priority="1706" stopIfTrue="1">
      <formula>AND(WEEKDAY(J$5)=1)</formula>
    </cfRule>
    <cfRule type="expression" dxfId="16773" priority="1707" stopIfTrue="1">
      <formula>AND(WEEKDAY(J$5)=1)</formula>
    </cfRule>
    <cfRule type="expression" dxfId="16772" priority="1711" stopIfTrue="1">
      <formula>AND(WEEKDAY(J$5)=1)</formula>
    </cfRule>
    <cfRule type="expression" dxfId="16771" priority="1713" stopIfTrue="1">
      <formula>AND(WEEKDAY(J$5)=1)</formula>
    </cfRule>
    <cfRule type="expression" dxfId="16770" priority="1715" stopIfTrue="1">
      <formula>AND(WEEKDAY(J$5)=1)</formula>
    </cfRule>
    <cfRule type="expression" dxfId="16769" priority="1717" stopIfTrue="1">
      <formula>AND(WEEKDAY(J$5)=1)</formula>
    </cfRule>
    <cfRule type="expression" dxfId="16768" priority="1718" stopIfTrue="1">
      <formula>AND(WEEKDAY(J$5)=1)</formula>
    </cfRule>
    <cfRule type="expression" dxfId="16767" priority="1723" stopIfTrue="1">
      <formula>AND(WEEKDAY(J$5)=1)</formula>
    </cfRule>
    <cfRule type="expression" dxfId="16766" priority="1724" stopIfTrue="1">
      <formula>AND(WEEKDAY(J$5)=1)</formula>
    </cfRule>
    <cfRule type="expression" dxfId="16765" priority="1725" stopIfTrue="1">
      <formula>AND(WEEKDAY(J$5)=1)</formula>
    </cfRule>
    <cfRule type="expression" dxfId="16764" priority="1726" stopIfTrue="1">
      <formula>AND(WEEKDAY(J$5)=1)</formula>
    </cfRule>
    <cfRule type="expression" dxfId="16763" priority="1733" stopIfTrue="1">
      <formula>AND(WEEKDAY(J$5)=1)</formula>
    </cfRule>
    <cfRule type="expression" dxfId="16762" priority="1738" stopIfTrue="1">
      <formula>AND(WEEKDAY(J$5)=1)</formula>
    </cfRule>
    <cfRule type="expression" dxfId="16761" priority="1743" stopIfTrue="1">
      <formula>AND(WEEKDAY(J$5)=1)</formula>
    </cfRule>
    <cfRule type="expression" dxfId="16760" priority="1744" stopIfTrue="1">
      <formula>AND(WEEKDAY(J$5)=1)</formula>
    </cfRule>
    <cfRule type="expression" dxfId="16759" priority="1752" stopIfTrue="1">
      <formula>AND(WEEKDAY(J$5)=1)</formula>
    </cfRule>
    <cfRule type="expression" dxfId="16758" priority="1753" stopIfTrue="1">
      <formula>AND(WEEKDAY(J$5)=1)</formula>
    </cfRule>
    <cfRule type="expression" dxfId="16757" priority="1754" stopIfTrue="1">
      <formula>AND(WEEKDAY(J$5)=1)</formula>
    </cfRule>
    <cfRule type="expression" dxfId="16756" priority="1757" stopIfTrue="1">
      <formula>AND(WEEKDAY(J$5)=1)</formula>
    </cfRule>
    <cfRule type="expression" dxfId="16755" priority="1758" stopIfTrue="1">
      <formula>AND(WEEKDAY(J$5)=1)</formula>
    </cfRule>
    <cfRule type="expression" dxfId="16754" priority="1766" stopIfTrue="1">
      <formula>AND(WEEKDAY(J$5)=1)</formula>
    </cfRule>
    <cfRule type="expression" dxfId="16753" priority="1768" stopIfTrue="1">
      <formula>AND(WEEKDAY(J$5)=1)</formula>
    </cfRule>
    <cfRule type="expression" dxfId="16752" priority="1770" stopIfTrue="1">
      <formula>AND(WEEKDAY(J$5)=1)</formula>
    </cfRule>
    <cfRule type="expression" dxfId="16751" priority="1771" stopIfTrue="1">
      <formula>AND(WEEKDAY(J$5)=1)</formula>
    </cfRule>
    <cfRule type="expression" dxfId="16750" priority="1776" stopIfTrue="1">
      <formula>AND(WEEKDAY(J$5)=1)</formula>
    </cfRule>
    <cfRule type="expression" dxfId="16749" priority="1777" stopIfTrue="1">
      <formula>AND(WEEKDAY(J$5)=1)</formula>
    </cfRule>
    <cfRule type="expression" dxfId="16748" priority="1778" stopIfTrue="1">
      <formula>AND(WEEKDAY(J$5)=1)</formula>
    </cfRule>
    <cfRule type="expression" dxfId="16747" priority="1779" stopIfTrue="1">
      <formula>AND(WEEKDAY(J$5)=1)</formula>
    </cfRule>
  </conditionalFormatting>
  <conditionalFormatting sqref="K13">
    <cfRule type="expression" dxfId="16746" priority="1570" stopIfTrue="1">
      <formula>AND(WEEKDAY(K$5)=1)</formula>
    </cfRule>
    <cfRule type="expression" dxfId="16745" priority="1573" stopIfTrue="1">
      <formula>AND(WEEKDAY(K$5)=1)</formula>
    </cfRule>
    <cfRule type="expression" dxfId="16744" priority="1574" stopIfTrue="1">
      <formula>AND(WEEKDAY(K$5)=1)</formula>
    </cfRule>
    <cfRule type="expression" dxfId="16743" priority="1575" stopIfTrue="1">
      <formula>AND(WEEKDAY(K$5)=1)</formula>
    </cfRule>
    <cfRule type="expression" dxfId="16742" priority="1577" stopIfTrue="1">
      <formula>AND(WEEKDAY(K$5)=1)</formula>
    </cfRule>
    <cfRule type="expression" dxfId="16741" priority="1579" stopIfTrue="1">
      <formula>AND(WEEKDAY(K$5)=1)</formula>
    </cfRule>
    <cfRule type="expression" dxfId="16740" priority="1581" stopIfTrue="1">
      <formula>AND(WEEKDAY(K$5)=1)</formula>
    </cfRule>
    <cfRule type="expression" dxfId="16739" priority="1592" stopIfTrue="1">
      <formula>AND(WEEKDAY(K$5)=1)</formula>
    </cfRule>
    <cfRule type="expression" dxfId="16738" priority="1593" stopIfTrue="1">
      <formula>AND(WEEKDAY(K$5)=1)</formula>
    </cfRule>
    <cfRule type="expression" dxfId="16737" priority="1599" stopIfTrue="1">
      <formula>AND(WEEKDAY(K$5)=1)</formula>
    </cfRule>
    <cfRule type="expression" dxfId="16736" priority="1604" stopIfTrue="1">
      <formula>AND(WEEKDAY(K$5)=1)</formula>
    </cfRule>
    <cfRule type="expression" dxfId="16735" priority="1607" stopIfTrue="1">
      <formula>AND(WEEKDAY(K$5)=1)</formula>
    </cfRule>
    <cfRule type="expression" dxfId="16734" priority="1610" stopIfTrue="1">
      <formula>AND(WEEKDAY(K$5)=1)</formula>
    </cfRule>
    <cfRule type="expression" dxfId="16733" priority="1613" stopIfTrue="1">
      <formula>AND(WEEKDAY(K$5)=1)</formula>
    </cfRule>
    <cfRule type="expression" dxfId="16732" priority="1614" stopIfTrue="1">
      <formula>AND(WEEKDAY(K$5)=1)</formula>
    </cfRule>
    <cfRule type="expression" dxfId="16731" priority="1617" stopIfTrue="1">
      <formula>AND(WEEKDAY(K$5)=1)</formula>
    </cfRule>
    <cfRule type="expression" dxfId="16730" priority="1620" stopIfTrue="1">
      <formula>AND(WEEKDAY(K$5)=1)</formula>
    </cfRule>
    <cfRule type="expression" dxfId="16729" priority="1623" stopIfTrue="1">
      <formula>AND(WEEKDAY(K$5)=1)</formula>
    </cfRule>
    <cfRule type="expression" dxfId="16728" priority="1624" stopIfTrue="1">
      <formula>AND(WEEKDAY(K$5)=1)</formula>
    </cfRule>
    <cfRule type="expression" dxfId="16727" priority="1629" stopIfTrue="1">
      <formula>AND(WEEKDAY(K$5)=1)</formula>
    </cfRule>
    <cfRule type="expression" dxfId="16726" priority="1632" stopIfTrue="1">
      <formula>AND(WEEKDAY(K$5)=1)</formula>
    </cfRule>
    <cfRule type="expression" dxfId="16725" priority="1633" stopIfTrue="1">
      <formula>AND(WEEKDAY(K$5)=1)</formula>
    </cfRule>
    <cfRule type="expression" dxfId="16724" priority="1634" stopIfTrue="1">
      <formula>AND(WEEKDAY(K$5)=1)</formula>
    </cfRule>
    <cfRule type="expression" dxfId="16723" priority="1636" stopIfTrue="1">
      <formula>AND(WEEKDAY(K$5)=1)</formula>
    </cfRule>
    <cfRule type="expression" dxfId="16722" priority="1638" stopIfTrue="1">
      <formula>AND(WEEKDAY(K$5)=1)</formula>
    </cfRule>
    <cfRule type="expression" dxfId="16721" priority="1640" stopIfTrue="1">
      <formula>AND(WEEKDAY(K$5)=1)</formula>
    </cfRule>
    <cfRule type="expression" dxfId="16720" priority="1651" stopIfTrue="1">
      <formula>AND(WEEKDAY(K$5)=1)</formula>
    </cfRule>
    <cfRule type="expression" dxfId="16719" priority="1652" stopIfTrue="1">
      <formula>AND(WEEKDAY(K$5)=1)</formula>
    </cfRule>
    <cfRule type="expression" dxfId="16718" priority="1658" stopIfTrue="1">
      <formula>AND(WEEKDAY(K$5)=1)</formula>
    </cfRule>
    <cfRule type="expression" dxfId="16717" priority="1660" stopIfTrue="1">
      <formula>AND(WEEKDAY(K$5)=1)</formula>
    </cfRule>
    <cfRule type="expression" dxfId="16716" priority="1663" stopIfTrue="1">
      <formula>AND(WEEKDAY(K$5)=1)</formula>
    </cfRule>
    <cfRule type="expression" dxfId="16715" priority="1666" stopIfTrue="1">
      <formula>AND(WEEKDAY(K$5)=1)</formula>
    </cfRule>
    <cfRule type="expression" dxfId="16714" priority="1667" stopIfTrue="1">
      <formula>AND(WEEKDAY(K$5)=1)</formula>
    </cfRule>
    <cfRule type="expression" dxfId="16713" priority="1672" stopIfTrue="1">
      <formula>AND(WEEKDAY(K$5)=1)</formula>
    </cfRule>
    <cfRule type="expression" dxfId="16712" priority="1675" stopIfTrue="1">
      <formula>AND(WEEKDAY(K$5)=1)</formula>
    </cfRule>
    <cfRule type="expression" dxfId="16711" priority="1676" stopIfTrue="1">
      <formula>AND(WEEKDAY(K$5)=1)</formula>
    </cfRule>
    <cfRule type="expression" dxfId="16710" priority="1677" stopIfTrue="1">
      <formula>AND(WEEKDAY(K$5)=1)</formula>
    </cfRule>
    <cfRule type="expression" dxfId="16709" priority="1679" stopIfTrue="1">
      <formula>AND(WEEKDAY(K$5)=1)</formula>
    </cfRule>
    <cfRule type="expression" dxfId="16708" priority="1681" stopIfTrue="1">
      <formula>AND(WEEKDAY(K$5)=1)</formula>
    </cfRule>
    <cfRule type="expression" dxfId="16707" priority="1683" stopIfTrue="1">
      <formula>AND(WEEKDAY(K$5)=1)</formula>
    </cfRule>
    <cfRule type="expression" dxfId="16706" priority="1694" stopIfTrue="1">
      <formula>AND(WEEKDAY(K$5)=1)</formula>
    </cfRule>
    <cfRule type="expression" dxfId="16705" priority="1695" stopIfTrue="1">
      <formula>AND(WEEKDAY(K$5)=1)</formula>
    </cfRule>
    <cfRule type="expression" dxfId="16704" priority="1701" stopIfTrue="1">
      <formula>AND(WEEKDAY(K$5)=1)</formula>
    </cfRule>
    <cfRule type="expression" dxfId="16703" priority="1705" stopIfTrue="1">
      <formula>AND(WEEKDAY(K$5)=1)</formula>
    </cfRule>
    <cfRule type="expression" dxfId="16702" priority="1708" stopIfTrue="1">
      <formula>AND(WEEKDAY(K$5)=1)</formula>
    </cfRule>
    <cfRule type="expression" dxfId="16701" priority="1709" stopIfTrue="1">
      <formula>AND(WEEKDAY(K$5)=1)</formula>
    </cfRule>
    <cfRule type="expression" dxfId="16700" priority="1710" stopIfTrue="1">
      <formula>AND(WEEKDAY(K$5)=1)</formula>
    </cfRule>
    <cfRule type="expression" dxfId="16699" priority="1712" stopIfTrue="1">
      <formula>AND(WEEKDAY(K$5)=1)</formula>
    </cfRule>
    <cfRule type="expression" dxfId="16698" priority="1714" stopIfTrue="1">
      <formula>AND(WEEKDAY(K$5)=1)</formula>
    </cfRule>
    <cfRule type="expression" dxfId="16697" priority="1716" stopIfTrue="1">
      <formula>AND(WEEKDAY(K$5)=1)</formula>
    </cfRule>
    <cfRule type="expression" dxfId="16696" priority="1727" stopIfTrue="1">
      <formula>AND(WEEKDAY(K$5)=1)</formula>
    </cfRule>
    <cfRule type="expression" dxfId="16695" priority="1728" stopIfTrue="1">
      <formula>AND(WEEKDAY(K$5)=1)</formula>
    </cfRule>
    <cfRule type="expression" dxfId="16694" priority="1734" stopIfTrue="1">
      <formula>AND(WEEKDAY(K$5)=1)</formula>
    </cfRule>
    <cfRule type="expression" dxfId="16693" priority="1739" stopIfTrue="1">
      <formula>AND(WEEKDAY(K$5)=1)</formula>
    </cfRule>
    <cfRule type="expression" dxfId="16692" priority="1742" stopIfTrue="1">
      <formula>AND(WEEKDAY(K$5)=1)</formula>
    </cfRule>
    <cfRule type="expression" dxfId="16691" priority="1749" stopIfTrue="1">
      <formula>AND(WEEKDAY(K$5)=1)</formula>
    </cfRule>
    <cfRule type="expression" dxfId="16690" priority="1750" stopIfTrue="1">
      <formula>AND(WEEKDAY(K$5)=1)</formula>
    </cfRule>
    <cfRule type="expression" dxfId="16689" priority="1751" stopIfTrue="1">
      <formula>AND(WEEKDAY(K$5)=1)</formula>
    </cfRule>
    <cfRule type="expression" dxfId="16688" priority="1755" stopIfTrue="1">
      <formula>AND(WEEKDAY(K$5)=1)</formula>
    </cfRule>
    <cfRule type="expression" dxfId="16687" priority="1756" stopIfTrue="1">
      <formula>AND(WEEKDAY(K$5)=1)</formula>
    </cfRule>
    <cfRule type="expression" dxfId="16686" priority="1763" stopIfTrue="1">
      <formula>AND(WEEKDAY(K$5)=1)</formula>
    </cfRule>
    <cfRule type="expression" dxfId="16685" priority="1764" stopIfTrue="1">
      <formula>AND(WEEKDAY(K$5)=1)</formula>
    </cfRule>
    <cfRule type="expression" dxfId="16684" priority="1767" stopIfTrue="1">
      <formula>AND(WEEKDAY(K$5)=1)</formula>
    </cfRule>
    <cfRule type="expression" dxfId="16683" priority="1769" stopIfTrue="1">
      <formula>AND(WEEKDAY(K$5)=1)</formula>
    </cfRule>
    <cfRule type="expression" dxfId="16682" priority="1780" stopIfTrue="1">
      <formula>AND(WEEKDAY(K$5)=1)</formula>
    </cfRule>
    <cfRule type="expression" dxfId="16681" priority="1782" stopIfTrue="1">
      <formula>AND(WEEKDAY(K$5)=1)</formula>
    </cfRule>
  </conditionalFormatting>
  <conditionalFormatting sqref="L13">
    <cfRule type="expression" dxfId="16680" priority="5458" stopIfTrue="1">
      <formula>AND(WEEKDAY(L$5)=1)</formula>
    </cfRule>
  </conditionalFormatting>
  <conditionalFormatting sqref="M13:O13">
    <cfRule type="expression" dxfId="16679" priority="271" stopIfTrue="1">
      <formula>AND(WEEKDAY(M$5)=1)</formula>
    </cfRule>
    <cfRule type="expression" dxfId="16678" priority="276" stopIfTrue="1">
      <formula>AND(WEEKDAY(M$5)=1)</formula>
    </cfRule>
    <cfRule type="expression" dxfId="16677" priority="277">
      <formula>AND(WEEKDAY(M$5)=1)</formula>
    </cfRule>
  </conditionalFormatting>
  <conditionalFormatting sqref="M13">
    <cfRule type="expression" dxfId="16676" priority="266" stopIfTrue="1">
      <formula>AND(WEEKDAY(M$5)=1)</formula>
    </cfRule>
    <cfRule type="expression" dxfId="16675" priority="267" stopIfTrue="1">
      <formula>AND(WEEKDAY(M$5)=1)</formula>
    </cfRule>
    <cfRule type="expression" dxfId="16674" priority="269" stopIfTrue="1">
      <formula>AND(WEEKDAY(M$5)=1)</formula>
    </cfRule>
    <cfRule type="expression" dxfId="16673" priority="274" stopIfTrue="1">
      <formula>AND(WEEKDAY(M$5)=1)</formula>
    </cfRule>
  </conditionalFormatting>
  <conditionalFormatting sqref="N13">
    <cfRule type="expression" dxfId="16672" priority="272" stopIfTrue="1">
      <formula>AND(WEEKDAY(N$5)=1)</formula>
    </cfRule>
    <cfRule type="expression" dxfId="16671" priority="273" stopIfTrue="1">
      <formula>AND(WEEKDAY(N$5)=1)</formula>
    </cfRule>
    <cfRule type="expression" dxfId="16670" priority="278" stopIfTrue="1">
      <formula>AND(WEEKDAY(N$5)=1)</formula>
    </cfRule>
  </conditionalFormatting>
  <conditionalFormatting sqref="O13">
    <cfRule type="expression" dxfId="16669" priority="268" stopIfTrue="1">
      <formula>AND(WEEKDAY(O$5)=1)</formula>
    </cfRule>
    <cfRule type="expression" dxfId="16668" priority="270" stopIfTrue="1">
      <formula>AND(WEEKDAY(O$5)=1)</formula>
    </cfRule>
    <cfRule type="expression" dxfId="16667" priority="275" stopIfTrue="1">
      <formula>AND(WEEKDAY(O$5)=1)</formula>
    </cfRule>
  </conditionalFormatting>
  <conditionalFormatting sqref="P13">
    <cfRule type="expression" dxfId="16666" priority="5446" stopIfTrue="1">
      <formula>AND(WEEKDAY(P$5)=1)</formula>
    </cfRule>
    <cfRule type="expression" dxfId="16665" priority="5447" stopIfTrue="1">
      <formula>AND(WEEKDAY(P$5)=1)</formula>
    </cfRule>
  </conditionalFormatting>
  <conditionalFormatting sqref="R13:S13">
    <cfRule type="expression" dxfId="16664" priority="2636" stopIfTrue="1">
      <formula>AND(WEEKDAY(R$5)=1)</formula>
    </cfRule>
    <cfRule type="expression" dxfId="16663" priority="2637" stopIfTrue="1">
      <formula>AND(WEEKDAY(R$5)=1)</formula>
    </cfRule>
    <cfRule type="expression" dxfId="16662" priority="2640" stopIfTrue="1">
      <formula>AND(WEEKDAY(R$5)=1)</formula>
    </cfRule>
    <cfRule type="expression" dxfId="16661" priority="2641" stopIfTrue="1">
      <formula>AND(WEEKDAY(R$5)=1)</formula>
    </cfRule>
    <cfRule type="expression" dxfId="16660" priority="2659" stopIfTrue="1">
      <formula>AND(WEEKDAY(R$5)=1)</formula>
    </cfRule>
    <cfRule type="expression" dxfId="16659" priority="2661" stopIfTrue="1">
      <formula>AND(WEEKDAY(R$5)=1)</formula>
    </cfRule>
    <cfRule type="expression" dxfId="16658" priority="2666" stopIfTrue="1">
      <formula>AND(WEEKDAY(R$5)=1)</formula>
    </cfRule>
    <cfRule type="expression" dxfId="16657" priority="2673" stopIfTrue="1">
      <formula>AND(WEEKDAY(R$5)=1)</formula>
    </cfRule>
    <cfRule type="expression" dxfId="16656" priority="2674" stopIfTrue="1">
      <formula>AND(WEEKDAY(R$5)=1)</formula>
    </cfRule>
    <cfRule type="expression" dxfId="16655" priority="2675" stopIfTrue="1">
      <formula>AND(WEEKDAY(R$5)=1)</formula>
    </cfRule>
    <cfRule type="expression" dxfId="16654" priority="2684" stopIfTrue="1">
      <formula>AND(WEEKDAY(R$5)=1)</formula>
    </cfRule>
    <cfRule type="expression" dxfId="16653" priority="2685" stopIfTrue="1">
      <formula>AND(WEEKDAY(R$5)=1)</formula>
    </cfRule>
    <cfRule type="expression" dxfId="16652" priority="2688" stopIfTrue="1">
      <formula>AND(WEEKDAY(R$5)=1)</formula>
    </cfRule>
    <cfRule type="expression" dxfId="16651" priority="2691" stopIfTrue="1">
      <formula>AND(WEEKDAY(R$5)=1)</formula>
    </cfRule>
    <cfRule type="expression" dxfId="16650" priority="2694" stopIfTrue="1">
      <formula>AND(WEEKDAY(R$5)=1)</formula>
    </cfRule>
    <cfRule type="expression" dxfId="16649" priority="2699" stopIfTrue="1">
      <formula>AND(WEEKDAY(R$5)=1)</formula>
    </cfRule>
  </conditionalFormatting>
  <conditionalFormatting sqref="R13">
    <cfRule type="expression" dxfId="16648" priority="2638" stopIfTrue="1">
      <formula>AND(WEEKDAY(R$5)=1)</formula>
    </cfRule>
    <cfRule type="expression" dxfId="16647" priority="2664" stopIfTrue="1">
      <formula>AND(WEEKDAY(R$5)=1)</formula>
    </cfRule>
    <cfRule type="expression" dxfId="16646" priority="2667" stopIfTrue="1">
      <formula>AND(WEEKDAY(R$5)=1)</formula>
    </cfRule>
    <cfRule type="expression" dxfId="16645" priority="2687" stopIfTrue="1">
      <formula>AND(WEEKDAY(R$5)=1)</formula>
    </cfRule>
    <cfRule type="expression" dxfId="16644" priority="2689" stopIfTrue="1">
      <formula>AND(WEEKDAY(R$5)=1)</formula>
    </cfRule>
    <cfRule type="expression" dxfId="16643" priority="2695" stopIfTrue="1">
      <formula>AND(WEEKDAY(R$5)=1)</formula>
    </cfRule>
    <cfRule type="expression" dxfId="16642" priority="2702" stopIfTrue="1">
      <formula>AND(WEEKDAY(R$5)=1)</formula>
    </cfRule>
    <cfRule type="expression" dxfId="16641" priority="2705" stopIfTrue="1">
      <formula>AND(WEEKDAY(R$5)=1)</formula>
    </cfRule>
  </conditionalFormatting>
  <conditionalFormatting sqref="R13:T13">
    <cfRule type="expression" dxfId="16640" priority="2644" stopIfTrue="1">
      <formula>AND(WEEKDAY(R$5)=1)</formula>
    </cfRule>
    <cfRule type="expression" dxfId="16639" priority="2645" stopIfTrue="1">
      <formula>AND(WEEKDAY(R$5)=1)</formula>
    </cfRule>
    <cfRule type="expression" dxfId="16638" priority="2646" stopIfTrue="1">
      <formula>AND(WEEKDAY(R$5)=1)</formula>
    </cfRule>
    <cfRule type="expression" dxfId="16637" priority="2670" stopIfTrue="1">
      <formula>AND(WEEKDAY(R$5)=1)</formula>
    </cfRule>
    <cfRule type="expression" dxfId="16636" priority="2693" stopIfTrue="1">
      <formula>AND(WEEKDAY(R$5)=1)</formula>
    </cfRule>
    <cfRule type="expression" dxfId="16635" priority="2700">
      <formula>AND(WEEKDAY(R$5)=1)</formula>
    </cfRule>
    <cfRule type="expression" dxfId="16634" priority="2704" stopIfTrue="1">
      <formula>AND(WEEKDAY(R$5)=1)</formula>
    </cfRule>
  </conditionalFormatting>
  <conditionalFormatting sqref="S13 M12">
    <cfRule type="expression" dxfId="16633" priority="2639" stopIfTrue="1">
      <formula>AND(WEEKDAY(M$5)=1)</formula>
    </cfRule>
    <cfRule type="expression" dxfId="16632" priority="2651" stopIfTrue="1">
      <formula>AND(WEEKDAY(M$5)=1)</formula>
    </cfRule>
    <cfRule type="expression" dxfId="16631" priority="2654" stopIfTrue="1">
      <formula>AND(WEEKDAY(M$5)=1)</formula>
    </cfRule>
    <cfRule type="expression" dxfId="16630" priority="2656" stopIfTrue="1">
      <formula>AND(WEEKDAY(M$5)=1)</formula>
    </cfRule>
    <cfRule type="expression" dxfId="16629" priority="2663" stopIfTrue="1">
      <formula>AND(WEEKDAY(M$5)=1)</formula>
    </cfRule>
    <cfRule type="expression" dxfId="16628" priority="2669" stopIfTrue="1">
      <formula>AND(WEEKDAY(M$5)=1)</formula>
    </cfRule>
    <cfRule type="expression" dxfId="16627" priority="2671" stopIfTrue="1">
      <formula>AND(WEEKDAY(M$5)=1)</formula>
    </cfRule>
    <cfRule type="expression" dxfId="16626" priority="2672" stopIfTrue="1">
      <formula>AND(WEEKDAY(M$5)=1)</formula>
    </cfRule>
    <cfRule type="expression" dxfId="16625" priority="2676" stopIfTrue="1">
      <formula>AND(WEEKDAY(M$5)=1)</formula>
    </cfRule>
    <cfRule type="expression" dxfId="16624" priority="2677" stopIfTrue="1">
      <formula>AND(WEEKDAY(M$5)=1)</formula>
    </cfRule>
    <cfRule type="expression" dxfId="16623" priority="2678" stopIfTrue="1">
      <formula>AND(WEEKDAY(M$5)=1)</formula>
    </cfRule>
    <cfRule type="expression" dxfId="16622" priority="2679" stopIfTrue="1">
      <formula>AND(WEEKDAY(M$5)=1)</formula>
    </cfRule>
    <cfRule type="expression" dxfId="16621" priority="2680" stopIfTrue="1">
      <formula>AND(WEEKDAY(M$5)=1)</formula>
    </cfRule>
    <cfRule type="expression" dxfId="16620" priority="2681" stopIfTrue="1">
      <formula>AND(WEEKDAY(M$5)=1)</formula>
    </cfRule>
    <cfRule type="expression" dxfId="16619" priority="2682" stopIfTrue="1">
      <formula>AND(WEEKDAY(M$5)=1)</formula>
    </cfRule>
    <cfRule type="expression" dxfId="16618" priority="2683" stopIfTrue="1">
      <formula>AND(WEEKDAY(M$5)=1)</formula>
    </cfRule>
    <cfRule type="expression" dxfId="16617" priority="2686" stopIfTrue="1">
      <formula>AND(WEEKDAY(M$5)=1)</formula>
    </cfRule>
    <cfRule type="expression" dxfId="16616" priority="2690" stopIfTrue="1">
      <formula>AND(WEEKDAY(M$5)=1)</formula>
    </cfRule>
    <cfRule type="expression" dxfId="16615" priority="2697" stopIfTrue="1">
      <formula>AND(WEEKDAY(M$5)=1)</formula>
    </cfRule>
  </conditionalFormatting>
  <conditionalFormatting sqref="S13:T13">
    <cfRule type="expression" dxfId="16614" priority="2642" stopIfTrue="1">
      <formula>AND(WEEKDAY(S$5)=1)</formula>
    </cfRule>
    <cfRule type="expression" dxfId="16613" priority="2643" stopIfTrue="1">
      <formula>AND(WEEKDAY(S$5)=1)</formula>
    </cfRule>
    <cfRule type="expression" dxfId="16612" priority="2647" stopIfTrue="1">
      <formula>AND(WEEKDAY(S$5)=1)</formula>
    </cfRule>
    <cfRule type="expression" dxfId="16611" priority="2648" stopIfTrue="1">
      <formula>AND(WEEKDAY(S$5)=1)</formula>
    </cfRule>
    <cfRule type="expression" dxfId="16610" priority="2650" stopIfTrue="1">
      <formula>AND(WEEKDAY(S$5)=1)</formula>
    </cfRule>
    <cfRule type="expression" dxfId="16609" priority="2653" stopIfTrue="1">
      <formula>AND(WEEKDAY(S$5)=1)</formula>
    </cfRule>
    <cfRule type="expression" dxfId="16608" priority="2657" stopIfTrue="1">
      <formula>AND(WEEKDAY(S$5)=1)</formula>
    </cfRule>
    <cfRule type="expression" dxfId="16607" priority="2701" stopIfTrue="1">
      <formula>AND(WEEKDAY(S$5)=1)</formula>
    </cfRule>
  </conditionalFormatting>
  <conditionalFormatting sqref="T13">
    <cfRule type="expression" dxfId="16606" priority="2649" stopIfTrue="1">
      <formula>AND(WEEKDAY(T$5)=1)</formula>
    </cfRule>
    <cfRule type="expression" dxfId="16605" priority="2652" stopIfTrue="1">
      <formula>AND(WEEKDAY(T$5)=1)</formula>
    </cfRule>
    <cfRule type="expression" dxfId="16604" priority="2655" stopIfTrue="1">
      <formula>AND(WEEKDAY(T$5)=1)</formula>
    </cfRule>
    <cfRule type="expression" dxfId="16603" priority="2658" stopIfTrue="1">
      <formula>AND(WEEKDAY(T$5)=1)</formula>
    </cfRule>
    <cfRule type="expression" dxfId="16602" priority="2660" stopIfTrue="1">
      <formula>AND(WEEKDAY(T$5)=1)</formula>
    </cfRule>
    <cfRule type="expression" dxfId="16601" priority="2662" stopIfTrue="1">
      <formula>AND(WEEKDAY(T$5)=1)</formula>
    </cfRule>
    <cfRule type="expression" dxfId="16600" priority="2665" stopIfTrue="1">
      <formula>AND(WEEKDAY(T$5)=1)</formula>
    </cfRule>
    <cfRule type="expression" dxfId="16599" priority="2668" stopIfTrue="1">
      <formula>AND(WEEKDAY(T$5)=1)</formula>
    </cfRule>
    <cfRule type="expression" dxfId="16598" priority="2692">
      <formula>AND(WEEKDAY(T$5)=1)</formula>
    </cfRule>
    <cfRule type="expression" dxfId="16597" priority="2696" stopIfTrue="1">
      <formula>AND(WEEKDAY(T$5)=1)</formula>
    </cfRule>
    <cfRule type="expression" dxfId="16596" priority="2698" stopIfTrue="1">
      <formula>AND(WEEKDAY(T$5)=1)</formula>
    </cfRule>
    <cfRule type="expression" dxfId="16595" priority="2703">
      <formula>AND(WEEKDAY(T$5)=1)</formula>
    </cfRule>
  </conditionalFormatting>
  <conditionalFormatting sqref="U13">
    <cfRule type="expression" dxfId="16594" priority="5402" stopIfTrue="1">
      <formula>AND(WEEKDAY(U$5)=1)</formula>
    </cfRule>
  </conditionalFormatting>
  <conditionalFormatting sqref="U13:W13">
    <cfRule type="expression" dxfId="16593" priority="5404" stopIfTrue="1">
      <formula>AND(WEEKDAY(U$5)=1)</formula>
    </cfRule>
  </conditionalFormatting>
  <conditionalFormatting sqref="V13">
    <cfRule type="expression" dxfId="16592" priority="5400" stopIfTrue="1">
      <formula>AND(WEEKDAY(V$5)=1)</formula>
    </cfRule>
    <cfRule type="expression" dxfId="16591" priority="5403" stopIfTrue="1">
      <formula>AND(WEEKDAY(V$5)=1)</formula>
    </cfRule>
  </conditionalFormatting>
  <conditionalFormatting sqref="W13">
    <cfRule type="expression" dxfId="16590" priority="5401" stopIfTrue="1">
      <formula>AND(WEEKDAY(W$5)=1)</formula>
    </cfRule>
  </conditionalFormatting>
  <conditionalFormatting sqref="X13:Y13">
    <cfRule type="expression" dxfId="16589" priority="4489" stopIfTrue="1">
      <formula>AND(WEEKDAY(X$5)=1)</formula>
    </cfRule>
    <cfRule type="expression" dxfId="16588" priority="4490" stopIfTrue="1">
      <formula>AND(WEEKDAY(X$5)=1)</formula>
    </cfRule>
    <cfRule type="expression" dxfId="16587" priority="4491">
      <formula>AND(WEEKDAY(X$5)=1)</formula>
    </cfRule>
    <cfRule type="expression" dxfId="16586" priority="4492" stopIfTrue="1">
      <formula>AND(WEEKDAY(X$5)=1)</formula>
    </cfRule>
  </conditionalFormatting>
  <conditionalFormatting sqref="X13">
    <cfRule type="expression" dxfId="16585" priority="4488" stopIfTrue="1">
      <formula>AND(WEEKDAY(X$5)=1)</formula>
    </cfRule>
  </conditionalFormatting>
  <conditionalFormatting sqref="Y13">
    <cfRule type="expression" dxfId="16584" priority="4486" stopIfTrue="1">
      <formula>AND(WEEKDAY(Y$5)=1)</formula>
    </cfRule>
    <cfRule type="expression" dxfId="16583" priority="4487" stopIfTrue="1">
      <formula>AND(WEEKDAY(Y$5)=1)</formula>
    </cfRule>
  </conditionalFormatting>
  <conditionalFormatting sqref="Z13">
    <cfRule type="expression" dxfId="16582" priority="4481" stopIfTrue="1">
      <formula>AND(WEEKDAY(Z$5)=1)</formula>
    </cfRule>
    <cfRule type="expression" dxfId="16581" priority="4482">
      <formula>AND(WEEKDAY(Z$5)=1)</formula>
    </cfRule>
    <cfRule type="expression" dxfId="16580" priority="4483" stopIfTrue="1">
      <formula>AND(WEEKDAY(Z$5)=1)</formula>
    </cfRule>
    <cfRule type="expression" dxfId="16579" priority="4484" stopIfTrue="1">
      <formula>AND(WEEKDAY(Z$5)=1)</formula>
    </cfRule>
    <cfRule type="expression" dxfId="16578" priority="4485">
      <formula>AND(WEEKDAY(Z$5)=1)</formula>
    </cfRule>
  </conditionalFormatting>
  <conditionalFormatting sqref="AA13">
    <cfRule type="expression" dxfId="16577" priority="3477" stopIfTrue="1">
      <formula>AND(WEEKDAY(AA$5)=1)</formula>
    </cfRule>
    <cfRule type="expression" dxfId="16576" priority="3478" stopIfTrue="1">
      <formula>AND(WEEKDAY(AA$5)=1)</formula>
    </cfRule>
    <cfRule type="expression" dxfId="16575" priority="3479" stopIfTrue="1">
      <formula>AND(WEEKDAY(AA$5)=1)</formula>
    </cfRule>
    <cfRule type="expression" dxfId="16574" priority="3480" stopIfTrue="1">
      <formula>AND(WEEKDAY(AA$5)=1)</formula>
    </cfRule>
    <cfRule type="expression" dxfId="16573" priority="3481">
      <formula>AND(WEEKDAY(AA$5)=1)</formula>
    </cfRule>
  </conditionalFormatting>
  <conditionalFormatting sqref="AC13">
    <cfRule type="expression" dxfId="16572" priority="5449" stopIfTrue="1">
      <formula>AND(WEEKDAY(AC$5)=1)</formula>
    </cfRule>
    <cfRule type="expression" dxfId="16571" priority="5450" stopIfTrue="1">
      <formula>AND(WEEKDAY(AC$5)=1)</formula>
    </cfRule>
  </conditionalFormatting>
  <conditionalFormatting sqref="AF13:AG13">
    <cfRule type="expression" dxfId="16570" priority="5408" stopIfTrue="1">
      <formula>AND(WEEKDAY(AF$5)=1)</formula>
    </cfRule>
    <cfRule type="expression" dxfId="16569" priority="5409" stopIfTrue="1">
      <formula>AND(WEEKDAY(AF$5)=1)</formula>
    </cfRule>
  </conditionalFormatting>
  <conditionalFormatting sqref="D14:G14">
    <cfRule type="expression" dxfId="16568" priority="5614" stopIfTrue="1">
      <formula>AND(WEEKDAY(D$5)=1)</formula>
    </cfRule>
  </conditionalFormatting>
  <conditionalFormatting sqref="D14">
    <cfRule type="expression" dxfId="16567" priority="5610" stopIfTrue="1">
      <formula>AND(WEEKDAY(D$5)=1)</formula>
    </cfRule>
  </conditionalFormatting>
  <conditionalFormatting sqref="E14">
    <cfRule type="expression" dxfId="16566" priority="5613" stopIfTrue="1">
      <formula>AND(WEEKDAY(E$5)=1)</formula>
    </cfRule>
  </conditionalFormatting>
  <conditionalFormatting sqref="F14:G14">
    <cfRule type="expression" dxfId="16565" priority="5579" stopIfTrue="1">
      <formula>AND(WEEKDAY(F$5)=1)</formula>
    </cfRule>
  </conditionalFormatting>
  <conditionalFormatting sqref="F14">
    <cfRule type="expression" dxfId="16564" priority="5611" stopIfTrue="1">
      <formula>AND(WEEKDAY(F$5)=1)</formula>
    </cfRule>
  </conditionalFormatting>
  <conditionalFormatting sqref="F14:H14">
    <cfRule type="expression" dxfId="16563" priority="5580" stopIfTrue="1">
      <formula>AND(WEEKDAY(F$5)=1)</formula>
    </cfRule>
  </conditionalFormatting>
  <conditionalFormatting sqref="G14">
    <cfRule type="expression" dxfId="16562" priority="5612" stopIfTrue="1">
      <formula>AND(WEEKDAY(G$5)=1)</formula>
    </cfRule>
  </conditionalFormatting>
  <conditionalFormatting sqref="H14">
    <cfRule type="expression" dxfId="16561" priority="5541" stopIfTrue="1">
      <formula>AND(WEEKDAY(H$5)=1)</formula>
    </cfRule>
    <cfRule type="expression" dxfId="16560" priority="5542" stopIfTrue="1">
      <formula>AND(WEEKDAY(H$5)=1)</formula>
    </cfRule>
    <cfRule type="expression" dxfId="16559" priority="5543">
      <formula>AND(WEEKDAY(H$5)=1)</formula>
    </cfRule>
    <cfRule type="expression" dxfId="16558" priority="5544" stopIfTrue="1">
      <formula>AND(WEEKDAY(H$5)=1)</formula>
    </cfRule>
    <cfRule type="expression" dxfId="16557" priority="5545" stopIfTrue="1">
      <formula>AND(WEEKDAY(H$5)=1)</formula>
    </cfRule>
    <cfRule type="expression" dxfId="16556" priority="5546">
      <formula>AND(WEEKDAY(H$5)=1)</formula>
    </cfRule>
    <cfRule type="expression" dxfId="16555" priority="5547" stopIfTrue="1">
      <formula>AND(WEEKDAY(H$5)=1)</formula>
    </cfRule>
    <cfRule type="expression" dxfId="16554" priority="5548" stopIfTrue="1">
      <formula>AND(WEEKDAY(H$5)=1)</formula>
    </cfRule>
    <cfRule type="expression" dxfId="16553" priority="5549" stopIfTrue="1">
      <formula>AND(WEEKDAY(H$5)=1)</formula>
    </cfRule>
    <cfRule type="expression" dxfId="16552" priority="5550" stopIfTrue="1">
      <formula>AND(WEEKDAY(H$5)=1)</formula>
    </cfRule>
    <cfRule type="expression" dxfId="16551" priority="5551" stopIfTrue="1">
      <formula>AND(WEEKDAY(H$5)=1)</formula>
    </cfRule>
    <cfRule type="expression" dxfId="16550" priority="5552" stopIfTrue="1">
      <formula>AND(WEEKDAY(H$5)=1)</formula>
    </cfRule>
    <cfRule type="expression" dxfId="16549" priority="5553" stopIfTrue="1">
      <formula>AND(WEEKDAY(H$5)=1)</formula>
    </cfRule>
    <cfRule type="expression" dxfId="16548" priority="5554" stopIfTrue="1">
      <formula>AND(WEEKDAY(H$5)=1)</formula>
    </cfRule>
    <cfRule type="expression" dxfId="16547" priority="5555" stopIfTrue="1">
      <formula>AND(WEEKDAY(H$5)=1)</formula>
    </cfRule>
    <cfRule type="expression" dxfId="16546" priority="5618" stopIfTrue="1">
      <formula>AND(WEEKDAY(H$5)=1)</formula>
    </cfRule>
  </conditionalFormatting>
  <conditionalFormatting sqref="I14">
    <cfRule type="expression" dxfId="16545" priority="5049" stopIfTrue="1">
      <formula>AND(WEEKDAY(I$5)=1)</formula>
    </cfRule>
    <cfRule type="expression" dxfId="16544" priority="5051" stopIfTrue="1">
      <formula>AND(WEEKDAY(I$5)=1)</formula>
    </cfRule>
    <cfRule type="expression" dxfId="16543" priority="5052" stopIfTrue="1">
      <formula>AND(WEEKDAY(I$5)=1)</formula>
    </cfRule>
    <cfRule type="expression" dxfId="16542" priority="5053" stopIfTrue="1">
      <formula>AND(WEEKDAY(I$5)=1)</formula>
    </cfRule>
    <cfRule type="expression" dxfId="16541" priority="5055" stopIfTrue="1">
      <formula>AND(WEEKDAY(I$5)=1)</formula>
    </cfRule>
    <cfRule type="expression" dxfId="16540" priority="5056" stopIfTrue="1">
      <formula>AND(WEEKDAY(I$5)=1)</formula>
    </cfRule>
    <cfRule type="expression" dxfId="16539" priority="5057" stopIfTrue="1">
      <formula>AND(WEEKDAY(I$5)=1)</formula>
    </cfRule>
    <cfRule type="expression" dxfId="16538" priority="5058" stopIfTrue="1">
      <formula>AND(WEEKDAY(I$5)=1)</formula>
    </cfRule>
    <cfRule type="expression" dxfId="16537" priority="5063" stopIfTrue="1">
      <formula>AND(WEEKDAY(I$5)=1)</formula>
    </cfRule>
    <cfRule type="expression" dxfId="16536" priority="5064" stopIfTrue="1">
      <formula>AND(WEEKDAY(I$5)=1)</formula>
    </cfRule>
    <cfRule type="expression" dxfId="16535" priority="5065" stopIfTrue="1">
      <formula>AND(WEEKDAY(I$5)=1)</formula>
    </cfRule>
    <cfRule type="expression" dxfId="16534" priority="5068" stopIfTrue="1">
      <formula>AND(WEEKDAY(I$5)=1)</formula>
    </cfRule>
    <cfRule type="expression" dxfId="16533" priority="5069">
      <formula>AND(WEEKDAY(I$5)=1)</formula>
    </cfRule>
    <cfRule type="expression" dxfId="16532" priority="5071" stopIfTrue="1">
      <formula>AND(WEEKDAY(I$5)=1)</formula>
    </cfRule>
    <cfRule type="expression" dxfId="16531" priority="5075" stopIfTrue="1">
      <formula>AND(WEEKDAY(I$5)=1)</formula>
    </cfRule>
    <cfRule type="expression" dxfId="16530" priority="5076" stopIfTrue="1">
      <formula>AND(WEEKDAY(I$5)=1)</formula>
    </cfRule>
    <cfRule type="expression" dxfId="16529" priority="5080" stopIfTrue="1">
      <formula>AND(WEEKDAY(I$5)=1)</formula>
    </cfRule>
    <cfRule type="expression" dxfId="16528" priority="5081" stopIfTrue="1">
      <formula>AND(WEEKDAY(I$5)=1)</formula>
    </cfRule>
    <cfRule type="expression" dxfId="16527" priority="5285" stopIfTrue="1">
      <formula>AND(WEEKDAY(I$5)=1)</formula>
    </cfRule>
    <cfRule type="expression" dxfId="16526" priority="5486" stopIfTrue="1">
      <formula>AND(WEEKDAY(I$5)=1)</formula>
    </cfRule>
  </conditionalFormatting>
  <conditionalFormatting sqref="J14:K14">
    <cfRule type="expression" dxfId="16525" priority="1800" stopIfTrue="1">
      <formula>AND(WEEKDAY(J$5)=1)</formula>
    </cfRule>
    <cfRule type="expression" dxfId="16524" priority="1801" stopIfTrue="1">
      <formula>AND(WEEKDAY(J$5)=1)</formula>
    </cfRule>
    <cfRule type="expression" dxfId="16523" priority="1802" stopIfTrue="1">
      <formula>AND(WEEKDAY(J$5)=1)</formula>
    </cfRule>
    <cfRule type="expression" dxfId="16522" priority="1803" stopIfTrue="1">
      <formula>AND(WEEKDAY(J$5)=1)</formula>
    </cfRule>
    <cfRule type="expression" dxfId="16521" priority="1810" stopIfTrue="1">
      <formula>AND(WEEKDAY(J$5)=1)</formula>
    </cfRule>
    <cfRule type="expression" dxfId="16520" priority="1811" stopIfTrue="1">
      <formula>AND(WEEKDAY(J$5)=1)</formula>
    </cfRule>
    <cfRule type="expression" dxfId="16519" priority="1812" stopIfTrue="1">
      <formula>AND(WEEKDAY(J$5)=1)</formula>
    </cfRule>
    <cfRule type="expression" dxfId="16518" priority="1813" stopIfTrue="1">
      <formula>AND(WEEKDAY(J$5)=1)</formula>
    </cfRule>
    <cfRule type="expression" dxfId="16517" priority="1816" stopIfTrue="1">
      <formula>AND(WEEKDAY(J$5)=1)</formula>
    </cfRule>
    <cfRule type="expression" dxfId="16516" priority="1817" stopIfTrue="1">
      <formula>AND(WEEKDAY(J$5)=1)</formula>
    </cfRule>
    <cfRule type="expression" dxfId="16515" priority="1818" stopIfTrue="1">
      <formula>AND(WEEKDAY(J$5)=1)</formula>
    </cfRule>
    <cfRule type="expression" dxfId="16514" priority="1821" stopIfTrue="1">
      <formula>AND(WEEKDAY(J$5)=1)</formula>
    </cfRule>
    <cfRule type="expression" dxfId="16513" priority="1822" stopIfTrue="1">
      <formula>AND(WEEKDAY(J$5)=1)</formula>
    </cfRule>
    <cfRule type="expression" dxfId="16512" priority="1832" stopIfTrue="1">
      <formula>AND(WEEKDAY(J$5)=1)</formula>
    </cfRule>
    <cfRule type="expression" dxfId="16511" priority="1842" stopIfTrue="1">
      <formula>AND(WEEKDAY(J$5)=1)</formula>
    </cfRule>
    <cfRule type="expression" dxfId="16510" priority="1859" stopIfTrue="1">
      <formula>AND(WEEKDAY(J$5)=1)</formula>
    </cfRule>
    <cfRule type="expression" dxfId="16509" priority="1860" stopIfTrue="1">
      <formula>AND(WEEKDAY(J$5)=1)</formula>
    </cfRule>
    <cfRule type="expression" dxfId="16508" priority="1861" stopIfTrue="1">
      <formula>AND(WEEKDAY(J$5)=1)</formula>
    </cfRule>
    <cfRule type="expression" dxfId="16507" priority="1862" stopIfTrue="1">
      <formula>AND(WEEKDAY(J$5)=1)</formula>
    </cfRule>
    <cfRule type="expression" dxfId="16506" priority="1869" stopIfTrue="1">
      <formula>AND(WEEKDAY(J$5)=1)</formula>
    </cfRule>
    <cfRule type="expression" dxfId="16505" priority="1870" stopIfTrue="1">
      <formula>AND(WEEKDAY(J$5)=1)</formula>
    </cfRule>
    <cfRule type="expression" dxfId="16504" priority="1871" stopIfTrue="1">
      <formula>AND(WEEKDAY(J$5)=1)</formula>
    </cfRule>
    <cfRule type="expression" dxfId="16503" priority="1872" stopIfTrue="1">
      <formula>AND(WEEKDAY(J$5)=1)</formula>
    </cfRule>
    <cfRule type="expression" dxfId="16502" priority="1875" stopIfTrue="1">
      <formula>AND(WEEKDAY(J$5)=1)</formula>
    </cfRule>
    <cfRule type="expression" dxfId="16501" priority="1885" stopIfTrue="1">
      <formula>AND(WEEKDAY(J$5)=1)</formula>
    </cfRule>
    <cfRule type="expression" dxfId="16500" priority="1902" stopIfTrue="1">
      <formula>AND(WEEKDAY(J$5)=1)</formula>
    </cfRule>
    <cfRule type="expression" dxfId="16499" priority="1903" stopIfTrue="1">
      <formula>AND(WEEKDAY(J$5)=1)</formula>
    </cfRule>
    <cfRule type="expression" dxfId="16498" priority="1904" stopIfTrue="1">
      <formula>AND(WEEKDAY(J$5)=1)</formula>
    </cfRule>
    <cfRule type="expression" dxfId="16497" priority="1905" stopIfTrue="1">
      <formula>AND(WEEKDAY(J$5)=1)</formula>
    </cfRule>
    <cfRule type="expression" dxfId="16496" priority="1912" stopIfTrue="1">
      <formula>AND(WEEKDAY(J$5)=1)</formula>
    </cfRule>
    <cfRule type="expression" dxfId="16495" priority="1913" stopIfTrue="1">
      <formula>AND(WEEKDAY(J$5)=1)</formula>
    </cfRule>
    <cfRule type="expression" dxfId="16494" priority="1914" stopIfTrue="1">
      <formula>AND(WEEKDAY(J$5)=1)</formula>
    </cfRule>
    <cfRule type="expression" dxfId="16493" priority="1915" stopIfTrue="1">
      <formula>AND(WEEKDAY(J$5)=1)</formula>
    </cfRule>
    <cfRule type="expression" dxfId="16492" priority="1918" stopIfTrue="1">
      <formula>AND(WEEKDAY(J$5)=1)</formula>
    </cfRule>
    <cfRule type="expression" dxfId="16491" priority="1935" stopIfTrue="1">
      <formula>AND(WEEKDAY(J$5)=1)</formula>
    </cfRule>
    <cfRule type="expression" dxfId="16490" priority="1936" stopIfTrue="1">
      <formula>AND(WEEKDAY(J$5)=1)</formula>
    </cfRule>
    <cfRule type="expression" dxfId="16489" priority="1937" stopIfTrue="1">
      <formula>AND(WEEKDAY(J$5)=1)</formula>
    </cfRule>
    <cfRule type="expression" dxfId="16488" priority="1938" stopIfTrue="1">
      <formula>AND(WEEKDAY(J$5)=1)</formula>
    </cfRule>
    <cfRule type="expression" dxfId="16487" priority="1945" stopIfTrue="1">
      <formula>AND(WEEKDAY(J$5)=1)</formula>
    </cfRule>
    <cfRule type="expression" dxfId="16486" priority="1946" stopIfTrue="1">
      <formula>AND(WEEKDAY(J$5)=1)</formula>
    </cfRule>
    <cfRule type="expression" dxfId="16485" priority="1947" stopIfTrue="1">
      <formula>AND(WEEKDAY(J$5)=1)</formula>
    </cfRule>
    <cfRule type="expression" dxfId="16484" priority="1948" stopIfTrue="1">
      <formula>AND(WEEKDAY(J$5)=1)</formula>
    </cfRule>
    <cfRule type="expression" dxfId="16483" priority="1951" stopIfTrue="1">
      <formula>AND(WEEKDAY(J$5)=1)</formula>
    </cfRule>
    <cfRule type="expression" dxfId="16482" priority="1952" stopIfTrue="1">
      <formula>AND(WEEKDAY(J$5)=1)</formula>
    </cfRule>
    <cfRule type="expression" dxfId="16481" priority="1953" stopIfTrue="1">
      <formula>AND(WEEKDAY(J$5)=1)</formula>
    </cfRule>
    <cfRule type="expression" dxfId="16480" priority="1956" stopIfTrue="1">
      <formula>AND(WEEKDAY(J$5)=1)</formula>
    </cfRule>
    <cfRule type="expression" dxfId="16479" priority="1957" stopIfTrue="1">
      <formula>AND(WEEKDAY(J$5)=1)</formula>
    </cfRule>
    <cfRule type="expression" dxfId="16478" priority="1961" stopIfTrue="1">
      <formula>AND(WEEKDAY(J$5)=1)</formula>
    </cfRule>
    <cfRule type="expression" dxfId="16477" priority="1962" stopIfTrue="1">
      <formula>AND(WEEKDAY(J$5)=1)</formula>
    </cfRule>
    <cfRule type="expression" dxfId="16476" priority="1963" stopIfTrue="1">
      <formula>AND(WEEKDAY(J$5)=1)</formula>
    </cfRule>
    <cfRule type="expression" dxfId="16475" priority="1964" stopIfTrue="1">
      <formula>AND(WEEKDAY(J$5)=1)</formula>
    </cfRule>
    <cfRule type="expression" dxfId="16474" priority="1975" stopIfTrue="1">
      <formula>AND(WEEKDAY(J$5)=1)</formula>
    </cfRule>
    <cfRule type="expression" dxfId="16473" priority="1976" stopIfTrue="1">
      <formula>AND(WEEKDAY(J$5)=1)</formula>
    </cfRule>
    <cfRule type="expression" dxfId="16472" priority="1977" stopIfTrue="1">
      <formula>AND(WEEKDAY(J$5)=1)</formula>
    </cfRule>
    <cfRule type="expression" dxfId="16471" priority="1978" stopIfTrue="1">
      <formula>AND(WEEKDAY(J$5)=1)</formula>
    </cfRule>
    <cfRule type="expression" dxfId="16470" priority="1981" stopIfTrue="1">
      <formula>AND(WEEKDAY(J$5)=1)</formula>
    </cfRule>
    <cfRule type="expression" dxfId="16469" priority="1988" stopIfTrue="1">
      <formula>AND(WEEKDAY(J$5)=1)</formula>
    </cfRule>
    <cfRule type="expression" dxfId="16468" priority="1989" stopIfTrue="1">
      <formula>AND(WEEKDAY(J$5)=1)</formula>
    </cfRule>
    <cfRule type="expression" dxfId="16467" priority="1990" stopIfTrue="1">
      <formula>AND(WEEKDAY(J$5)=1)</formula>
    </cfRule>
    <cfRule type="expression" dxfId="16466" priority="1991" stopIfTrue="1">
      <formula>AND(WEEKDAY(J$5)=1)</formula>
    </cfRule>
    <cfRule type="expression" dxfId="16465" priority="1997">
      <formula>AND(WEEKDAY(J$5)=1)</formula>
    </cfRule>
    <cfRule type="expression" dxfId="16464" priority="1999" stopIfTrue="1">
      <formula>AND(WEEKDAY(J$5)=1)</formula>
    </cfRule>
  </conditionalFormatting>
  <conditionalFormatting sqref="J14">
    <cfRule type="expression" dxfId="16463" priority="1784" stopIfTrue="1">
      <formula>AND(WEEKDAY(J$5)=1)</formula>
    </cfRule>
    <cfRule type="expression" dxfId="16462" priority="1785" stopIfTrue="1">
      <formula>AND(WEEKDAY(J$5)=1)</formula>
    </cfRule>
    <cfRule type="expression" dxfId="16461" priority="1787" stopIfTrue="1">
      <formula>AND(WEEKDAY(J$5)=1)</formula>
    </cfRule>
    <cfRule type="expression" dxfId="16460" priority="1788" stopIfTrue="1">
      <formula>AND(WEEKDAY(J$5)=1)</formula>
    </cfRule>
    <cfRule type="expression" dxfId="16459" priority="1792" stopIfTrue="1">
      <formula>AND(WEEKDAY(J$5)=1)</formula>
    </cfRule>
    <cfRule type="expression" dxfId="16458" priority="1794" stopIfTrue="1">
      <formula>AND(WEEKDAY(J$5)=1)</formula>
    </cfRule>
    <cfRule type="expression" dxfId="16457" priority="1796" stopIfTrue="1">
      <formula>AND(WEEKDAY(J$5)=1)</formula>
    </cfRule>
    <cfRule type="expression" dxfId="16456" priority="1798" stopIfTrue="1">
      <formula>AND(WEEKDAY(J$5)=1)</formula>
    </cfRule>
    <cfRule type="expression" dxfId="16455" priority="1799" stopIfTrue="1">
      <formula>AND(WEEKDAY(J$5)=1)</formula>
    </cfRule>
    <cfRule type="expression" dxfId="16454" priority="1804" stopIfTrue="1">
      <formula>AND(WEEKDAY(J$5)=1)</formula>
    </cfRule>
    <cfRule type="expression" dxfId="16453" priority="1805" stopIfTrue="1">
      <formula>AND(WEEKDAY(J$5)=1)</formula>
    </cfRule>
    <cfRule type="expression" dxfId="16452" priority="1806" stopIfTrue="1">
      <formula>AND(WEEKDAY(J$5)=1)</formula>
    </cfRule>
    <cfRule type="expression" dxfId="16451" priority="1807" stopIfTrue="1">
      <formula>AND(WEEKDAY(J$5)=1)</formula>
    </cfRule>
    <cfRule type="expression" dxfId="16450" priority="1814" stopIfTrue="1">
      <formula>AND(WEEKDAY(J$5)=1)</formula>
    </cfRule>
    <cfRule type="expression" dxfId="16449" priority="1819" stopIfTrue="1">
      <formula>AND(WEEKDAY(J$5)=1)</formula>
    </cfRule>
    <cfRule type="expression" dxfId="16448" priority="1824" stopIfTrue="1">
      <formula>AND(WEEKDAY(J$5)=1)</formula>
    </cfRule>
    <cfRule type="expression" dxfId="16447" priority="1825" stopIfTrue="1">
      <formula>AND(WEEKDAY(J$5)=1)</formula>
    </cfRule>
    <cfRule type="expression" dxfId="16446" priority="1827" stopIfTrue="1">
      <formula>AND(WEEKDAY(J$5)=1)</formula>
    </cfRule>
    <cfRule type="expression" dxfId="16445" priority="1828" stopIfTrue="1">
      <formula>AND(WEEKDAY(J$5)=1)</formula>
    </cfRule>
    <cfRule type="expression" dxfId="16444" priority="1831" stopIfTrue="1">
      <formula>AND(WEEKDAY(J$5)=1)</formula>
    </cfRule>
    <cfRule type="expression" dxfId="16443" priority="1834" stopIfTrue="1">
      <formula>AND(WEEKDAY(J$5)=1)</formula>
    </cfRule>
    <cfRule type="expression" dxfId="16442" priority="1835" stopIfTrue="1">
      <formula>AND(WEEKDAY(J$5)=1)</formula>
    </cfRule>
    <cfRule type="expression" dxfId="16441" priority="1837" stopIfTrue="1">
      <formula>AND(WEEKDAY(J$5)=1)</formula>
    </cfRule>
    <cfRule type="expression" dxfId="16440" priority="1838" stopIfTrue="1">
      <formula>AND(WEEKDAY(J$5)=1)</formula>
    </cfRule>
    <cfRule type="expression" dxfId="16439" priority="1841" stopIfTrue="1">
      <formula>AND(WEEKDAY(J$5)=1)</formula>
    </cfRule>
    <cfRule type="expression" dxfId="16438" priority="1843" stopIfTrue="1">
      <formula>AND(WEEKDAY(J$5)=1)</formula>
    </cfRule>
    <cfRule type="expression" dxfId="16437" priority="1844" stopIfTrue="1">
      <formula>AND(WEEKDAY(J$5)=1)</formula>
    </cfRule>
    <cfRule type="expression" dxfId="16436" priority="1846" stopIfTrue="1">
      <formula>AND(WEEKDAY(J$5)=1)</formula>
    </cfRule>
    <cfRule type="expression" dxfId="16435" priority="1847" stopIfTrue="1">
      <formula>AND(WEEKDAY(J$5)=1)</formula>
    </cfRule>
    <cfRule type="expression" dxfId="16434" priority="1851" stopIfTrue="1">
      <formula>AND(WEEKDAY(J$5)=1)</formula>
    </cfRule>
    <cfRule type="expression" dxfId="16433" priority="1853" stopIfTrue="1">
      <formula>AND(WEEKDAY(J$5)=1)</formula>
    </cfRule>
    <cfRule type="expression" dxfId="16432" priority="1855" stopIfTrue="1">
      <formula>AND(WEEKDAY(J$5)=1)</formula>
    </cfRule>
    <cfRule type="expression" dxfId="16431" priority="1857" stopIfTrue="1">
      <formula>AND(WEEKDAY(J$5)=1)</formula>
    </cfRule>
    <cfRule type="expression" dxfId="16430" priority="1858" stopIfTrue="1">
      <formula>AND(WEEKDAY(J$5)=1)</formula>
    </cfRule>
    <cfRule type="expression" dxfId="16429" priority="1863" stopIfTrue="1">
      <formula>AND(WEEKDAY(J$5)=1)</formula>
    </cfRule>
    <cfRule type="expression" dxfId="16428" priority="1864" stopIfTrue="1">
      <formula>AND(WEEKDAY(J$5)=1)</formula>
    </cfRule>
    <cfRule type="expression" dxfId="16427" priority="1865" stopIfTrue="1">
      <formula>AND(WEEKDAY(J$5)=1)</formula>
    </cfRule>
    <cfRule type="expression" dxfId="16426" priority="1866" stopIfTrue="1">
      <formula>AND(WEEKDAY(J$5)=1)</formula>
    </cfRule>
    <cfRule type="expression" dxfId="16425" priority="1873" stopIfTrue="1">
      <formula>AND(WEEKDAY(J$5)=1)</formula>
    </cfRule>
    <cfRule type="expression" dxfId="16424" priority="1877" stopIfTrue="1">
      <formula>AND(WEEKDAY(J$5)=1)</formula>
    </cfRule>
    <cfRule type="expression" dxfId="16423" priority="1878" stopIfTrue="1">
      <formula>AND(WEEKDAY(J$5)=1)</formula>
    </cfRule>
    <cfRule type="expression" dxfId="16422" priority="1880" stopIfTrue="1">
      <formula>AND(WEEKDAY(J$5)=1)</formula>
    </cfRule>
    <cfRule type="expression" dxfId="16421" priority="1881" stopIfTrue="1">
      <formula>AND(WEEKDAY(J$5)=1)</formula>
    </cfRule>
    <cfRule type="expression" dxfId="16420" priority="1884" stopIfTrue="1">
      <formula>AND(WEEKDAY(J$5)=1)</formula>
    </cfRule>
    <cfRule type="expression" dxfId="16419" priority="1886" stopIfTrue="1">
      <formula>AND(WEEKDAY(J$5)=1)</formula>
    </cfRule>
    <cfRule type="expression" dxfId="16418" priority="1887" stopIfTrue="1">
      <formula>AND(WEEKDAY(J$5)=1)</formula>
    </cfRule>
    <cfRule type="expression" dxfId="16417" priority="1889" stopIfTrue="1">
      <formula>AND(WEEKDAY(J$5)=1)</formula>
    </cfRule>
    <cfRule type="expression" dxfId="16416" priority="1890" stopIfTrue="1">
      <formula>AND(WEEKDAY(J$5)=1)</formula>
    </cfRule>
    <cfRule type="expression" dxfId="16415" priority="1894" stopIfTrue="1">
      <formula>AND(WEEKDAY(J$5)=1)</formula>
    </cfRule>
    <cfRule type="expression" dxfId="16414" priority="1896" stopIfTrue="1">
      <formula>AND(WEEKDAY(J$5)=1)</formula>
    </cfRule>
    <cfRule type="expression" dxfId="16413" priority="1898" stopIfTrue="1">
      <formula>AND(WEEKDAY(J$5)=1)</formula>
    </cfRule>
    <cfRule type="expression" dxfId="16412" priority="1900" stopIfTrue="1">
      <formula>AND(WEEKDAY(J$5)=1)</formula>
    </cfRule>
    <cfRule type="expression" dxfId="16411" priority="1901" stopIfTrue="1">
      <formula>AND(WEEKDAY(J$5)=1)</formula>
    </cfRule>
    <cfRule type="expression" dxfId="16410" priority="1906" stopIfTrue="1">
      <formula>AND(WEEKDAY(J$5)=1)</formula>
    </cfRule>
    <cfRule type="expression" dxfId="16409" priority="1907" stopIfTrue="1">
      <formula>AND(WEEKDAY(J$5)=1)</formula>
    </cfRule>
    <cfRule type="expression" dxfId="16408" priority="1908" stopIfTrue="1">
      <formula>AND(WEEKDAY(J$5)=1)</formula>
    </cfRule>
    <cfRule type="expression" dxfId="16407" priority="1909" stopIfTrue="1">
      <formula>AND(WEEKDAY(J$5)=1)</formula>
    </cfRule>
    <cfRule type="expression" dxfId="16406" priority="1916" stopIfTrue="1">
      <formula>AND(WEEKDAY(J$5)=1)</formula>
    </cfRule>
    <cfRule type="expression" dxfId="16405" priority="1919" stopIfTrue="1">
      <formula>AND(WEEKDAY(J$5)=1)</formula>
    </cfRule>
    <cfRule type="expression" dxfId="16404" priority="1920" stopIfTrue="1">
      <formula>AND(WEEKDAY(J$5)=1)</formula>
    </cfRule>
    <cfRule type="expression" dxfId="16403" priority="1922" stopIfTrue="1">
      <formula>AND(WEEKDAY(J$5)=1)</formula>
    </cfRule>
    <cfRule type="expression" dxfId="16402" priority="1923" stopIfTrue="1">
      <formula>AND(WEEKDAY(J$5)=1)</formula>
    </cfRule>
    <cfRule type="expression" dxfId="16401" priority="1927" stopIfTrue="1">
      <formula>AND(WEEKDAY(J$5)=1)</formula>
    </cfRule>
    <cfRule type="expression" dxfId="16400" priority="1929" stopIfTrue="1">
      <formula>AND(WEEKDAY(J$5)=1)</formula>
    </cfRule>
    <cfRule type="expression" dxfId="16399" priority="1931" stopIfTrue="1">
      <formula>AND(WEEKDAY(J$5)=1)</formula>
    </cfRule>
    <cfRule type="expression" dxfId="16398" priority="1933" stopIfTrue="1">
      <formula>AND(WEEKDAY(J$5)=1)</formula>
    </cfRule>
    <cfRule type="expression" dxfId="16397" priority="1934" stopIfTrue="1">
      <formula>AND(WEEKDAY(J$5)=1)</formula>
    </cfRule>
    <cfRule type="expression" dxfId="16396" priority="1939" stopIfTrue="1">
      <formula>AND(WEEKDAY(J$5)=1)</formula>
    </cfRule>
    <cfRule type="expression" dxfId="16395" priority="1940" stopIfTrue="1">
      <formula>AND(WEEKDAY(J$5)=1)</formula>
    </cfRule>
    <cfRule type="expression" dxfId="16394" priority="1941" stopIfTrue="1">
      <formula>AND(WEEKDAY(J$5)=1)</formula>
    </cfRule>
    <cfRule type="expression" dxfId="16393" priority="1942" stopIfTrue="1">
      <formula>AND(WEEKDAY(J$5)=1)</formula>
    </cfRule>
    <cfRule type="expression" dxfId="16392" priority="1949" stopIfTrue="1">
      <formula>AND(WEEKDAY(J$5)=1)</formula>
    </cfRule>
    <cfRule type="expression" dxfId="16391" priority="1954" stopIfTrue="1">
      <formula>AND(WEEKDAY(J$5)=1)</formula>
    </cfRule>
    <cfRule type="expression" dxfId="16390" priority="1959" stopIfTrue="1">
      <formula>AND(WEEKDAY(J$5)=1)</formula>
    </cfRule>
    <cfRule type="expression" dxfId="16389" priority="1960" stopIfTrue="1">
      <formula>AND(WEEKDAY(J$5)=1)</formula>
    </cfRule>
    <cfRule type="expression" dxfId="16388" priority="1968" stopIfTrue="1">
      <formula>AND(WEEKDAY(J$5)=1)</formula>
    </cfRule>
    <cfRule type="expression" dxfId="16387" priority="1969" stopIfTrue="1">
      <formula>AND(WEEKDAY(J$5)=1)</formula>
    </cfRule>
    <cfRule type="expression" dxfId="16386" priority="1970" stopIfTrue="1">
      <formula>AND(WEEKDAY(J$5)=1)</formula>
    </cfRule>
    <cfRule type="expression" dxfId="16385" priority="1973" stopIfTrue="1">
      <formula>AND(WEEKDAY(J$5)=1)</formula>
    </cfRule>
    <cfRule type="expression" dxfId="16384" priority="1974" stopIfTrue="1">
      <formula>AND(WEEKDAY(J$5)=1)</formula>
    </cfRule>
    <cfRule type="expression" dxfId="16383" priority="1982" stopIfTrue="1">
      <formula>AND(WEEKDAY(J$5)=1)</formula>
    </cfRule>
    <cfRule type="expression" dxfId="16382" priority="1984" stopIfTrue="1">
      <formula>AND(WEEKDAY(J$5)=1)</formula>
    </cfRule>
    <cfRule type="expression" dxfId="16381" priority="1986" stopIfTrue="1">
      <formula>AND(WEEKDAY(J$5)=1)</formula>
    </cfRule>
    <cfRule type="expression" dxfId="16380" priority="1987" stopIfTrue="1">
      <formula>AND(WEEKDAY(J$5)=1)</formula>
    </cfRule>
    <cfRule type="expression" dxfId="16379" priority="1992" stopIfTrue="1">
      <formula>AND(WEEKDAY(J$5)=1)</formula>
    </cfRule>
    <cfRule type="expression" dxfId="16378" priority="1993" stopIfTrue="1">
      <formula>AND(WEEKDAY(J$5)=1)</formula>
    </cfRule>
    <cfRule type="expression" dxfId="16377" priority="1994" stopIfTrue="1">
      <formula>AND(WEEKDAY(J$5)=1)</formula>
    </cfRule>
    <cfRule type="expression" dxfId="16376" priority="1995" stopIfTrue="1">
      <formula>AND(WEEKDAY(J$5)=1)</formula>
    </cfRule>
  </conditionalFormatting>
  <conditionalFormatting sqref="K14">
    <cfRule type="expression" dxfId="16375" priority="1786" stopIfTrue="1">
      <formula>AND(WEEKDAY(K$5)=1)</formula>
    </cfRule>
    <cfRule type="expression" dxfId="16374" priority="1789" stopIfTrue="1">
      <formula>AND(WEEKDAY(K$5)=1)</formula>
    </cfRule>
    <cfRule type="expression" dxfId="16373" priority="1790" stopIfTrue="1">
      <formula>AND(WEEKDAY(K$5)=1)</formula>
    </cfRule>
    <cfRule type="expression" dxfId="16372" priority="1791" stopIfTrue="1">
      <formula>AND(WEEKDAY(K$5)=1)</formula>
    </cfRule>
    <cfRule type="expression" dxfId="16371" priority="1793" stopIfTrue="1">
      <formula>AND(WEEKDAY(K$5)=1)</formula>
    </cfRule>
    <cfRule type="expression" dxfId="16370" priority="1795" stopIfTrue="1">
      <formula>AND(WEEKDAY(K$5)=1)</formula>
    </cfRule>
    <cfRule type="expression" dxfId="16369" priority="1797" stopIfTrue="1">
      <formula>AND(WEEKDAY(K$5)=1)</formula>
    </cfRule>
    <cfRule type="expression" dxfId="16368" priority="1808" stopIfTrue="1">
      <formula>AND(WEEKDAY(K$5)=1)</formula>
    </cfRule>
    <cfRule type="expression" dxfId="16367" priority="1809" stopIfTrue="1">
      <formula>AND(WEEKDAY(K$5)=1)</formula>
    </cfRule>
    <cfRule type="expression" dxfId="16366" priority="1815" stopIfTrue="1">
      <formula>AND(WEEKDAY(K$5)=1)</formula>
    </cfRule>
    <cfRule type="expression" dxfId="16365" priority="1820" stopIfTrue="1">
      <formula>AND(WEEKDAY(K$5)=1)</formula>
    </cfRule>
    <cfRule type="expression" dxfId="16364" priority="1823" stopIfTrue="1">
      <formula>AND(WEEKDAY(K$5)=1)</formula>
    </cfRule>
    <cfRule type="expression" dxfId="16363" priority="1826" stopIfTrue="1">
      <formula>AND(WEEKDAY(K$5)=1)</formula>
    </cfRule>
    <cfRule type="expression" dxfId="16362" priority="1829" stopIfTrue="1">
      <formula>AND(WEEKDAY(K$5)=1)</formula>
    </cfRule>
    <cfRule type="expression" dxfId="16361" priority="1830" stopIfTrue="1">
      <formula>AND(WEEKDAY(K$5)=1)</formula>
    </cfRule>
    <cfRule type="expression" dxfId="16360" priority="1833" stopIfTrue="1">
      <formula>AND(WEEKDAY(K$5)=1)</formula>
    </cfRule>
    <cfRule type="expression" dxfId="16359" priority="1836" stopIfTrue="1">
      <formula>AND(WEEKDAY(K$5)=1)</formula>
    </cfRule>
    <cfRule type="expression" dxfId="16358" priority="1839" stopIfTrue="1">
      <formula>AND(WEEKDAY(K$5)=1)</formula>
    </cfRule>
    <cfRule type="expression" dxfId="16357" priority="1840" stopIfTrue="1">
      <formula>AND(WEEKDAY(K$5)=1)</formula>
    </cfRule>
    <cfRule type="expression" dxfId="16356" priority="1845" stopIfTrue="1">
      <formula>AND(WEEKDAY(K$5)=1)</formula>
    </cfRule>
    <cfRule type="expression" dxfId="16355" priority="1848" stopIfTrue="1">
      <formula>AND(WEEKDAY(K$5)=1)</formula>
    </cfRule>
    <cfRule type="expression" dxfId="16354" priority="1849" stopIfTrue="1">
      <formula>AND(WEEKDAY(K$5)=1)</formula>
    </cfRule>
    <cfRule type="expression" dxfId="16353" priority="1850" stopIfTrue="1">
      <formula>AND(WEEKDAY(K$5)=1)</formula>
    </cfRule>
    <cfRule type="expression" dxfId="16352" priority="1852" stopIfTrue="1">
      <formula>AND(WEEKDAY(K$5)=1)</formula>
    </cfRule>
    <cfRule type="expression" dxfId="16351" priority="1854" stopIfTrue="1">
      <formula>AND(WEEKDAY(K$5)=1)</formula>
    </cfRule>
    <cfRule type="expression" dxfId="16350" priority="1856" stopIfTrue="1">
      <formula>AND(WEEKDAY(K$5)=1)</formula>
    </cfRule>
    <cfRule type="expression" dxfId="16349" priority="1867" stopIfTrue="1">
      <formula>AND(WEEKDAY(K$5)=1)</formula>
    </cfRule>
    <cfRule type="expression" dxfId="16348" priority="1868" stopIfTrue="1">
      <formula>AND(WEEKDAY(K$5)=1)</formula>
    </cfRule>
    <cfRule type="expression" dxfId="16347" priority="1874" stopIfTrue="1">
      <formula>AND(WEEKDAY(K$5)=1)</formula>
    </cfRule>
    <cfRule type="expression" dxfId="16346" priority="1876" stopIfTrue="1">
      <formula>AND(WEEKDAY(K$5)=1)</formula>
    </cfRule>
    <cfRule type="expression" dxfId="16345" priority="1879" stopIfTrue="1">
      <formula>AND(WEEKDAY(K$5)=1)</formula>
    </cfRule>
    <cfRule type="expression" dxfId="16344" priority="1882" stopIfTrue="1">
      <formula>AND(WEEKDAY(K$5)=1)</formula>
    </cfRule>
    <cfRule type="expression" dxfId="16343" priority="1883" stopIfTrue="1">
      <formula>AND(WEEKDAY(K$5)=1)</formula>
    </cfRule>
    <cfRule type="expression" dxfId="16342" priority="1888" stopIfTrue="1">
      <formula>AND(WEEKDAY(K$5)=1)</formula>
    </cfRule>
    <cfRule type="expression" dxfId="16341" priority="1891" stopIfTrue="1">
      <formula>AND(WEEKDAY(K$5)=1)</formula>
    </cfRule>
    <cfRule type="expression" dxfId="16340" priority="1892" stopIfTrue="1">
      <formula>AND(WEEKDAY(K$5)=1)</formula>
    </cfRule>
    <cfRule type="expression" dxfId="16339" priority="1893" stopIfTrue="1">
      <formula>AND(WEEKDAY(K$5)=1)</formula>
    </cfRule>
    <cfRule type="expression" dxfId="16338" priority="1895" stopIfTrue="1">
      <formula>AND(WEEKDAY(K$5)=1)</formula>
    </cfRule>
    <cfRule type="expression" dxfId="16337" priority="1897" stopIfTrue="1">
      <formula>AND(WEEKDAY(K$5)=1)</formula>
    </cfRule>
    <cfRule type="expression" dxfId="16336" priority="1899" stopIfTrue="1">
      <formula>AND(WEEKDAY(K$5)=1)</formula>
    </cfRule>
    <cfRule type="expression" dxfId="16335" priority="1910" stopIfTrue="1">
      <formula>AND(WEEKDAY(K$5)=1)</formula>
    </cfRule>
    <cfRule type="expression" dxfId="16334" priority="1911" stopIfTrue="1">
      <formula>AND(WEEKDAY(K$5)=1)</formula>
    </cfRule>
    <cfRule type="expression" dxfId="16333" priority="1917" stopIfTrue="1">
      <formula>AND(WEEKDAY(K$5)=1)</formula>
    </cfRule>
    <cfRule type="expression" dxfId="16332" priority="1921" stopIfTrue="1">
      <formula>AND(WEEKDAY(K$5)=1)</formula>
    </cfRule>
    <cfRule type="expression" dxfId="16331" priority="1924" stopIfTrue="1">
      <formula>AND(WEEKDAY(K$5)=1)</formula>
    </cfRule>
    <cfRule type="expression" dxfId="16330" priority="1925" stopIfTrue="1">
      <formula>AND(WEEKDAY(K$5)=1)</formula>
    </cfRule>
    <cfRule type="expression" dxfId="16329" priority="1926" stopIfTrue="1">
      <formula>AND(WEEKDAY(K$5)=1)</formula>
    </cfRule>
    <cfRule type="expression" dxfId="16328" priority="1928" stopIfTrue="1">
      <formula>AND(WEEKDAY(K$5)=1)</formula>
    </cfRule>
    <cfRule type="expression" dxfId="16327" priority="1930" stopIfTrue="1">
      <formula>AND(WEEKDAY(K$5)=1)</formula>
    </cfRule>
    <cfRule type="expression" dxfId="16326" priority="1932" stopIfTrue="1">
      <formula>AND(WEEKDAY(K$5)=1)</formula>
    </cfRule>
    <cfRule type="expression" dxfId="16325" priority="1943" stopIfTrue="1">
      <formula>AND(WEEKDAY(K$5)=1)</formula>
    </cfRule>
    <cfRule type="expression" dxfId="16324" priority="1944" stopIfTrue="1">
      <formula>AND(WEEKDAY(K$5)=1)</formula>
    </cfRule>
    <cfRule type="expression" dxfId="16323" priority="1950" stopIfTrue="1">
      <formula>AND(WEEKDAY(K$5)=1)</formula>
    </cfRule>
    <cfRule type="expression" dxfId="16322" priority="1955" stopIfTrue="1">
      <formula>AND(WEEKDAY(K$5)=1)</formula>
    </cfRule>
    <cfRule type="expression" dxfId="16321" priority="1958" stopIfTrue="1">
      <formula>AND(WEEKDAY(K$5)=1)</formula>
    </cfRule>
    <cfRule type="expression" dxfId="16320" priority="1965" stopIfTrue="1">
      <formula>AND(WEEKDAY(K$5)=1)</formula>
    </cfRule>
    <cfRule type="expression" dxfId="16319" priority="1966" stopIfTrue="1">
      <formula>AND(WEEKDAY(K$5)=1)</formula>
    </cfRule>
    <cfRule type="expression" dxfId="16318" priority="1967" stopIfTrue="1">
      <formula>AND(WEEKDAY(K$5)=1)</formula>
    </cfRule>
    <cfRule type="expression" dxfId="16317" priority="1971" stopIfTrue="1">
      <formula>AND(WEEKDAY(K$5)=1)</formula>
    </cfRule>
    <cfRule type="expression" dxfId="16316" priority="1972" stopIfTrue="1">
      <formula>AND(WEEKDAY(K$5)=1)</formula>
    </cfRule>
    <cfRule type="expression" dxfId="16315" priority="1979" stopIfTrue="1">
      <formula>AND(WEEKDAY(K$5)=1)</formula>
    </cfRule>
    <cfRule type="expression" dxfId="16314" priority="1980" stopIfTrue="1">
      <formula>AND(WEEKDAY(K$5)=1)</formula>
    </cfRule>
    <cfRule type="expression" dxfId="16313" priority="1983" stopIfTrue="1">
      <formula>AND(WEEKDAY(K$5)=1)</formula>
    </cfRule>
    <cfRule type="expression" dxfId="16312" priority="1985" stopIfTrue="1">
      <formula>AND(WEEKDAY(K$5)=1)</formula>
    </cfRule>
    <cfRule type="expression" dxfId="16311" priority="1996" stopIfTrue="1">
      <formula>AND(WEEKDAY(K$5)=1)</formula>
    </cfRule>
    <cfRule type="expression" dxfId="16310" priority="1998" stopIfTrue="1">
      <formula>AND(WEEKDAY(K$5)=1)</formula>
    </cfRule>
  </conditionalFormatting>
  <conditionalFormatting sqref="L14">
    <cfRule type="expression" dxfId="16309" priority="3482" stopIfTrue="1">
      <formula>AND(WEEKDAY(L$5)=1)</formula>
    </cfRule>
    <cfRule type="expression" dxfId="16308" priority="3489" stopIfTrue="1">
      <formula>AND(WEEKDAY(L$5)=1)</formula>
    </cfRule>
    <cfRule type="expression" dxfId="16307" priority="3493" stopIfTrue="1">
      <formula>AND(WEEKDAY(L$5)=1)</formula>
    </cfRule>
    <cfRule type="expression" dxfId="16306" priority="3495" stopIfTrue="1">
      <formula>AND(WEEKDAY(L$5)=1)</formula>
    </cfRule>
    <cfRule type="expression" dxfId="16305" priority="3500" stopIfTrue="1">
      <formula>AND(WEEKDAY(L$5)=1)</formula>
    </cfRule>
    <cfRule type="expression" dxfId="16304" priority="3501" stopIfTrue="1">
      <formula>AND(WEEKDAY(L$5)=1)</formula>
    </cfRule>
    <cfRule type="expression" dxfId="16303" priority="3502" stopIfTrue="1">
      <formula>AND(WEEKDAY(L$5)=1)</formula>
    </cfRule>
    <cfRule type="expression" dxfId="16302" priority="3503" stopIfTrue="1">
      <formula>AND(WEEKDAY(L$5)=1)</formula>
    </cfRule>
    <cfRule type="expression" dxfId="16301" priority="3504" stopIfTrue="1">
      <formula>AND(WEEKDAY(L$5)=1)</formula>
    </cfRule>
    <cfRule type="expression" dxfId="16300" priority="3505" stopIfTrue="1">
      <formula>AND(WEEKDAY(L$5)=1)</formula>
    </cfRule>
    <cfRule type="expression" dxfId="16299" priority="3506" stopIfTrue="1">
      <formula>AND(WEEKDAY(L$5)=1)</formula>
    </cfRule>
    <cfRule type="expression" dxfId="16298" priority="3507" stopIfTrue="1">
      <formula>AND(WEEKDAY(L$5)=1)</formula>
    </cfRule>
    <cfRule type="expression" dxfId="16297" priority="3508" stopIfTrue="1">
      <formula>AND(WEEKDAY(L$5)=1)</formula>
    </cfRule>
    <cfRule type="expression" dxfId="16296" priority="3509" stopIfTrue="1">
      <formula>AND(WEEKDAY(L$5)=1)</formula>
    </cfRule>
    <cfRule type="expression" dxfId="16295" priority="3510" stopIfTrue="1">
      <formula>AND(WEEKDAY(L$5)=1)</formula>
    </cfRule>
    <cfRule type="expression" dxfId="16294" priority="3511" stopIfTrue="1">
      <formula>AND(WEEKDAY(L$5)=1)</formula>
    </cfRule>
    <cfRule type="expression" dxfId="16293" priority="3512" stopIfTrue="1">
      <formula>AND(WEEKDAY(L$5)=1)</formula>
    </cfRule>
    <cfRule type="expression" dxfId="16292" priority="3513" stopIfTrue="1">
      <formula>AND(WEEKDAY(L$5)=1)</formula>
    </cfRule>
    <cfRule type="expression" dxfId="16291" priority="3514" stopIfTrue="1">
      <formula>AND(WEEKDAY(L$5)=1)</formula>
    </cfRule>
    <cfRule type="expression" dxfId="16290" priority="3515" stopIfTrue="1">
      <formula>AND(WEEKDAY(L$5)=1)</formula>
    </cfRule>
    <cfRule type="expression" dxfId="16289" priority="3516" stopIfTrue="1">
      <formula>AND(WEEKDAY(L$5)=1)</formula>
    </cfRule>
    <cfRule type="expression" dxfId="16288" priority="3517" stopIfTrue="1">
      <formula>AND(WEEKDAY(L$5)=1)</formula>
    </cfRule>
    <cfRule type="expression" dxfId="16287" priority="3518" stopIfTrue="1">
      <formula>AND(WEEKDAY(L$5)=1)</formula>
    </cfRule>
    <cfRule type="expression" dxfId="16286" priority="3519" stopIfTrue="1">
      <formula>AND(WEEKDAY(L$5)=1)</formula>
    </cfRule>
    <cfRule type="expression" dxfId="16285" priority="3520" stopIfTrue="1">
      <formula>AND(WEEKDAY(L$5)=1)</formula>
    </cfRule>
    <cfRule type="expression" dxfId="16284" priority="3521" stopIfTrue="1">
      <formula>AND(WEEKDAY(L$5)=1)</formula>
    </cfRule>
    <cfRule type="expression" dxfId="16283" priority="3522" stopIfTrue="1">
      <formula>AND(WEEKDAY(L$5)=1)</formula>
    </cfRule>
    <cfRule type="expression" dxfId="16282" priority="3523" stopIfTrue="1">
      <formula>AND(WEEKDAY(L$5)=1)</formula>
    </cfRule>
    <cfRule type="expression" dxfId="16281" priority="3524" stopIfTrue="1">
      <formula>AND(WEEKDAY(L$5)=1)</formula>
    </cfRule>
    <cfRule type="expression" dxfId="16280" priority="3525" stopIfTrue="1">
      <formula>AND(WEEKDAY(L$5)=1)</formula>
    </cfRule>
    <cfRule type="expression" dxfId="16279" priority="3526" stopIfTrue="1">
      <formula>AND(WEEKDAY(L$5)=1)</formula>
    </cfRule>
    <cfRule type="expression" dxfId="16278" priority="3527" stopIfTrue="1">
      <formula>AND(WEEKDAY(L$5)=1)</formula>
    </cfRule>
    <cfRule type="expression" dxfId="16277" priority="3530" stopIfTrue="1">
      <formula>AND(WEEKDAY(L$5)=1)</formula>
    </cfRule>
    <cfRule type="expression" dxfId="16276" priority="3531" stopIfTrue="1">
      <formula>AND(WEEKDAY(L$5)=1)</formula>
    </cfRule>
    <cfRule type="expression" dxfId="16275" priority="3534" stopIfTrue="1">
      <formula>AND(WEEKDAY(L$5)=1)</formula>
    </cfRule>
    <cfRule type="expression" dxfId="16274" priority="3542" stopIfTrue="1">
      <formula>AND(WEEKDAY(L$5)=1)</formula>
    </cfRule>
    <cfRule type="expression" dxfId="16273" priority="3543" stopIfTrue="1">
      <formula>AND(WEEKDAY(L$5)=1)</formula>
    </cfRule>
    <cfRule type="expression" dxfId="16272" priority="3544" stopIfTrue="1">
      <formula>AND(WEEKDAY(L$5)=1)</formula>
    </cfRule>
    <cfRule type="expression" dxfId="16271" priority="3545" stopIfTrue="1">
      <formula>AND(WEEKDAY(L$5)=1)</formula>
    </cfRule>
    <cfRule type="expression" dxfId="16270" priority="3567" stopIfTrue="1">
      <formula>AND(WEEKDAY(L$5)=1)</formula>
    </cfRule>
    <cfRule type="expression" dxfId="16269" priority="3568" stopIfTrue="1">
      <formula>AND(WEEKDAY(L$5)=1)</formula>
    </cfRule>
    <cfRule type="expression" dxfId="16268" priority="3569" stopIfTrue="1">
      <formula>AND(WEEKDAY(L$5)=1)</formula>
    </cfRule>
    <cfRule type="expression" dxfId="16267" priority="3570" stopIfTrue="1">
      <formula>AND(WEEKDAY(L$5)=1)</formula>
    </cfRule>
    <cfRule type="expression" dxfId="16266" priority="3575" stopIfTrue="1">
      <formula>AND(WEEKDAY(L$5)=1)</formula>
    </cfRule>
    <cfRule type="expression" dxfId="16265" priority="3580" stopIfTrue="1">
      <formula>AND(WEEKDAY(L$5)=1)</formula>
    </cfRule>
    <cfRule type="expression" dxfId="16264" priority="3581" stopIfTrue="1">
      <formula>AND(WEEKDAY(L$5)=1)</formula>
    </cfRule>
    <cfRule type="expression" dxfId="16263" priority="3582" stopIfTrue="1">
      <formula>AND(WEEKDAY(L$5)=1)</formula>
    </cfRule>
    <cfRule type="expression" dxfId="16262" priority="3583" stopIfTrue="1">
      <formula>AND(WEEKDAY(L$5)=1)</formula>
    </cfRule>
    <cfRule type="expression" dxfId="16261" priority="3584" stopIfTrue="1">
      <formula>AND(WEEKDAY(L$5)=1)</formula>
    </cfRule>
    <cfRule type="expression" dxfId="16260" priority="3585" stopIfTrue="1">
      <formula>AND(WEEKDAY(L$5)=1)</formula>
    </cfRule>
    <cfRule type="expression" dxfId="16259" priority="3586" stopIfTrue="1">
      <formula>AND(WEEKDAY(L$5)=1)</formula>
    </cfRule>
    <cfRule type="expression" dxfId="16258" priority="3587" stopIfTrue="1">
      <formula>AND(WEEKDAY(L$5)=1)</formula>
    </cfRule>
    <cfRule type="expression" dxfId="16257" priority="3594" stopIfTrue="1">
      <formula>AND(WEEKDAY(L$5)=1)</formula>
    </cfRule>
    <cfRule type="expression" dxfId="16256" priority="3595" stopIfTrue="1">
      <formula>AND(WEEKDAY(L$5)=1)</formula>
    </cfRule>
    <cfRule type="expression" dxfId="16255" priority="3596" stopIfTrue="1">
      <formula>AND(WEEKDAY(L$5)=1)</formula>
    </cfRule>
    <cfRule type="expression" dxfId="16254" priority="3597" stopIfTrue="1">
      <formula>AND(WEEKDAY(L$5)=1)</formula>
    </cfRule>
    <cfRule type="expression" dxfId="16253" priority="3598" stopIfTrue="1">
      <formula>AND(WEEKDAY(L$5)=1)</formula>
    </cfRule>
    <cfRule type="expression" dxfId="16252" priority="3599" stopIfTrue="1">
      <formula>AND(WEEKDAY(L$5)=1)</formula>
    </cfRule>
    <cfRule type="expression" dxfId="16251" priority="3600" stopIfTrue="1">
      <formula>AND(WEEKDAY(L$5)=1)</formula>
    </cfRule>
    <cfRule type="expression" dxfId="16250" priority="3601" stopIfTrue="1">
      <formula>AND(WEEKDAY(L$5)=1)</formula>
    </cfRule>
    <cfRule type="expression" dxfId="16249" priority="3607" stopIfTrue="1">
      <formula>AND(WEEKDAY(L$5)=1)</formula>
    </cfRule>
    <cfRule type="expression" dxfId="16248" priority="3608" stopIfTrue="1">
      <formula>AND(WEEKDAY(L$5)=1)</formula>
    </cfRule>
    <cfRule type="expression" dxfId="16247" priority="3611" stopIfTrue="1">
      <formula>AND(WEEKDAY(L$5)=1)</formula>
    </cfRule>
    <cfRule type="expression" dxfId="16246" priority="4205" stopIfTrue="1">
      <formula>AND(WEEKDAY(L$5)=1)</formula>
    </cfRule>
    <cfRule type="expression" dxfId="16245" priority="4206" stopIfTrue="1">
      <formula>AND(WEEKDAY(L$5)=1)</formula>
    </cfRule>
    <cfRule type="expression" dxfId="16244" priority="4207" stopIfTrue="1">
      <formula>AND(WEEKDAY(L$5)=1)</formula>
    </cfRule>
    <cfRule type="expression" dxfId="16243" priority="4208" stopIfTrue="1">
      <formula>AND(WEEKDAY(L$5)=1)</formula>
    </cfRule>
    <cfRule type="expression" dxfId="16242" priority="4209" stopIfTrue="1">
      <formula>AND(WEEKDAY(L$5)=1)</formula>
    </cfRule>
    <cfRule type="expression" dxfId="16241" priority="4210" stopIfTrue="1">
      <formula>AND(WEEKDAY(L$5)=1)</formula>
    </cfRule>
    <cfRule type="expression" dxfId="16240" priority="4211" stopIfTrue="1">
      <formula>AND(WEEKDAY(L$5)=1)</formula>
    </cfRule>
    <cfRule type="expression" dxfId="16239" priority="4212" stopIfTrue="1">
      <formula>AND(WEEKDAY(L$5)=1)</formula>
    </cfRule>
    <cfRule type="expression" dxfId="16238" priority="4213" stopIfTrue="1">
      <formula>AND(WEEKDAY(L$5)=1)</formula>
    </cfRule>
    <cfRule type="expression" dxfId="16237" priority="4214" stopIfTrue="1">
      <formula>AND(WEEKDAY(L$5)=1)</formula>
    </cfRule>
    <cfRule type="expression" dxfId="16236" priority="4215" stopIfTrue="1">
      <formula>AND(WEEKDAY(L$5)=1)</formula>
    </cfRule>
    <cfRule type="expression" dxfId="16235" priority="4216" stopIfTrue="1">
      <formula>AND(WEEKDAY(L$5)=1)</formula>
    </cfRule>
    <cfRule type="expression" dxfId="16234" priority="4217" stopIfTrue="1">
      <formula>AND(WEEKDAY(L$5)=1)</formula>
    </cfRule>
    <cfRule type="expression" dxfId="16233" priority="4218" stopIfTrue="1">
      <formula>AND(WEEKDAY(L$5)=1)</formula>
    </cfRule>
    <cfRule type="expression" dxfId="16232" priority="4219" stopIfTrue="1">
      <formula>AND(WEEKDAY(L$5)=1)</formula>
    </cfRule>
    <cfRule type="expression" dxfId="16231" priority="4220" stopIfTrue="1">
      <formula>AND(WEEKDAY(L$5)=1)</formula>
    </cfRule>
    <cfRule type="expression" dxfId="16230" priority="4221" stopIfTrue="1">
      <formula>AND(WEEKDAY(L$5)=1)</formula>
    </cfRule>
    <cfRule type="expression" dxfId="16229" priority="4222" stopIfTrue="1">
      <formula>AND(WEEKDAY(L$5)=1)</formula>
    </cfRule>
    <cfRule type="expression" dxfId="16228" priority="4223" stopIfTrue="1">
      <formula>AND(WEEKDAY(L$5)=1)</formula>
    </cfRule>
    <cfRule type="expression" dxfId="16227" priority="4224" stopIfTrue="1">
      <formula>AND(WEEKDAY(L$5)=1)</formula>
    </cfRule>
    <cfRule type="expression" dxfId="16226" priority="4225" stopIfTrue="1">
      <formula>AND(WEEKDAY(L$5)=1)</formula>
    </cfRule>
    <cfRule type="expression" dxfId="16225" priority="4226" stopIfTrue="1">
      <formula>AND(WEEKDAY(L$5)=1)</formula>
    </cfRule>
    <cfRule type="expression" dxfId="16224" priority="4227" stopIfTrue="1">
      <formula>AND(WEEKDAY(L$5)=1)</formula>
    </cfRule>
    <cfRule type="expression" dxfId="16223" priority="4228" stopIfTrue="1">
      <formula>AND(WEEKDAY(L$5)=1)</formula>
    </cfRule>
    <cfRule type="expression" dxfId="16222" priority="4229" stopIfTrue="1">
      <formula>AND(WEEKDAY(L$5)=1)</formula>
    </cfRule>
    <cfRule type="expression" dxfId="16221" priority="4230" stopIfTrue="1">
      <formula>AND(WEEKDAY(L$5)=1)</formula>
    </cfRule>
    <cfRule type="expression" dxfId="16220" priority="4231" stopIfTrue="1">
      <formula>AND(WEEKDAY(L$5)=1)</formula>
    </cfRule>
    <cfRule type="expression" dxfId="16219" priority="4232" stopIfTrue="1">
      <formula>AND(WEEKDAY(L$5)=1)</formula>
    </cfRule>
    <cfRule type="expression" dxfId="16218" priority="4235" stopIfTrue="1">
      <formula>AND(WEEKDAY(L$5)=1)</formula>
    </cfRule>
    <cfRule type="expression" dxfId="16217" priority="4236" stopIfTrue="1">
      <formula>AND(WEEKDAY(L$5)=1)</formula>
    </cfRule>
    <cfRule type="expression" dxfId="16216" priority="4239" stopIfTrue="1">
      <formula>AND(WEEKDAY(L$5)=1)</formula>
    </cfRule>
    <cfRule type="expression" dxfId="16215" priority="4247" stopIfTrue="1">
      <formula>AND(WEEKDAY(L$5)=1)</formula>
    </cfRule>
    <cfRule type="expression" dxfId="16214" priority="4248" stopIfTrue="1">
      <formula>AND(WEEKDAY(L$5)=1)</formula>
    </cfRule>
    <cfRule type="expression" dxfId="16213" priority="4249" stopIfTrue="1">
      <formula>AND(WEEKDAY(L$5)=1)</formula>
    </cfRule>
    <cfRule type="expression" dxfId="16212" priority="4250" stopIfTrue="1">
      <formula>AND(WEEKDAY(L$5)=1)</formula>
    </cfRule>
    <cfRule type="expression" dxfId="16211" priority="4272" stopIfTrue="1">
      <formula>AND(WEEKDAY(L$5)=1)</formula>
    </cfRule>
    <cfRule type="expression" dxfId="16210" priority="4273" stopIfTrue="1">
      <formula>AND(WEEKDAY(L$5)=1)</formula>
    </cfRule>
    <cfRule type="expression" dxfId="16209" priority="4274" stopIfTrue="1">
      <formula>AND(WEEKDAY(L$5)=1)</formula>
    </cfRule>
    <cfRule type="expression" dxfId="16208" priority="4275" stopIfTrue="1">
      <formula>AND(WEEKDAY(L$5)=1)</formula>
    </cfRule>
    <cfRule type="expression" dxfId="16207" priority="4280" stopIfTrue="1">
      <formula>AND(WEEKDAY(L$5)=1)</formula>
    </cfRule>
    <cfRule type="expression" dxfId="16206" priority="4285" stopIfTrue="1">
      <formula>AND(WEEKDAY(L$5)=1)</formula>
    </cfRule>
    <cfRule type="expression" dxfId="16205" priority="4286" stopIfTrue="1">
      <formula>AND(WEEKDAY(L$5)=1)</formula>
    </cfRule>
    <cfRule type="expression" dxfId="16204" priority="4287" stopIfTrue="1">
      <formula>AND(WEEKDAY(L$5)=1)</formula>
    </cfRule>
    <cfRule type="expression" dxfId="16203" priority="4288" stopIfTrue="1">
      <formula>AND(WEEKDAY(L$5)=1)</formula>
    </cfRule>
    <cfRule type="expression" dxfId="16202" priority="4289" stopIfTrue="1">
      <formula>AND(WEEKDAY(L$5)=1)</formula>
    </cfRule>
    <cfRule type="expression" dxfId="16201" priority="4290" stopIfTrue="1">
      <formula>AND(WEEKDAY(L$5)=1)</formula>
    </cfRule>
    <cfRule type="expression" dxfId="16200" priority="4291" stopIfTrue="1">
      <formula>AND(WEEKDAY(L$5)=1)</formula>
    </cfRule>
    <cfRule type="expression" dxfId="16199" priority="4292" stopIfTrue="1">
      <formula>AND(WEEKDAY(L$5)=1)</formula>
    </cfRule>
    <cfRule type="expression" dxfId="16198" priority="4299" stopIfTrue="1">
      <formula>AND(WEEKDAY(L$5)=1)</formula>
    </cfRule>
    <cfRule type="expression" dxfId="16197" priority="4300" stopIfTrue="1">
      <formula>AND(WEEKDAY(L$5)=1)</formula>
    </cfRule>
    <cfRule type="expression" dxfId="16196" priority="4301" stopIfTrue="1">
      <formula>AND(WEEKDAY(L$5)=1)</formula>
    </cfRule>
    <cfRule type="expression" dxfId="16195" priority="4302" stopIfTrue="1">
      <formula>AND(WEEKDAY(L$5)=1)</formula>
    </cfRule>
    <cfRule type="expression" dxfId="16194" priority="4303" stopIfTrue="1">
      <formula>AND(WEEKDAY(L$5)=1)</formula>
    </cfRule>
    <cfRule type="expression" dxfId="16193" priority="4304" stopIfTrue="1">
      <formula>AND(WEEKDAY(L$5)=1)</formula>
    </cfRule>
    <cfRule type="expression" dxfId="16192" priority="4305" stopIfTrue="1">
      <formula>AND(WEEKDAY(L$5)=1)</formula>
    </cfRule>
    <cfRule type="expression" dxfId="16191" priority="4306" stopIfTrue="1">
      <formula>AND(WEEKDAY(L$5)=1)</formula>
    </cfRule>
    <cfRule type="expression" dxfId="16190" priority="4312" stopIfTrue="1">
      <formula>AND(WEEKDAY(L$5)=1)</formula>
    </cfRule>
    <cfRule type="expression" dxfId="16189" priority="4313" stopIfTrue="1">
      <formula>AND(WEEKDAY(L$5)=1)</formula>
    </cfRule>
    <cfRule type="expression" dxfId="16188" priority="4316" stopIfTrue="1">
      <formula>AND(WEEKDAY(L$5)=1)</formula>
    </cfRule>
    <cfRule type="expression" dxfId="16187" priority="4785" stopIfTrue="1">
      <formula>AND(WEEKDAY(L$5)=1)</formula>
    </cfRule>
    <cfRule type="expression" dxfId="16186" priority="4786" stopIfTrue="1">
      <formula>AND(WEEKDAY(L$5)=1)</formula>
    </cfRule>
    <cfRule type="expression" dxfId="16185" priority="4787" stopIfTrue="1">
      <formula>AND(WEEKDAY(L$5)=1)</formula>
    </cfRule>
    <cfRule type="expression" dxfId="16184" priority="4788" stopIfTrue="1">
      <formula>AND(WEEKDAY(L$5)=1)</formula>
    </cfRule>
    <cfRule type="expression" dxfId="16183" priority="4816" stopIfTrue="1">
      <formula>AND(WEEKDAY(L$5)=1)</formula>
    </cfRule>
    <cfRule type="expression" dxfId="16182" priority="4821" stopIfTrue="1">
      <formula>AND(WEEKDAY(L$5)=1)</formula>
    </cfRule>
    <cfRule type="expression" dxfId="16181" priority="4822" stopIfTrue="1">
      <formula>AND(WEEKDAY(L$5)=1)</formula>
    </cfRule>
    <cfRule type="expression" dxfId="16180" priority="4823" stopIfTrue="1">
      <formula>AND(WEEKDAY(L$5)=1)</formula>
    </cfRule>
    <cfRule type="expression" dxfId="16179" priority="4824" stopIfTrue="1">
      <formula>AND(WEEKDAY(L$5)=1)</formula>
    </cfRule>
    <cfRule type="expression" dxfId="16178" priority="4825" stopIfTrue="1">
      <formula>AND(WEEKDAY(L$5)=1)</formula>
    </cfRule>
    <cfRule type="expression" dxfId="16177" priority="4826" stopIfTrue="1">
      <formula>AND(WEEKDAY(L$5)=1)</formula>
    </cfRule>
    <cfRule type="expression" dxfId="16176" priority="4827" stopIfTrue="1">
      <formula>AND(WEEKDAY(L$5)=1)</formula>
    </cfRule>
    <cfRule type="expression" dxfId="16175" priority="4828" stopIfTrue="1">
      <formula>AND(WEEKDAY(L$5)=1)</formula>
    </cfRule>
    <cfRule type="expression" dxfId="16174" priority="4835" stopIfTrue="1">
      <formula>AND(WEEKDAY(L$5)=1)</formula>
    </cfRule>
    <cfRule type="expression" dxfId="16173" priority="4836" stopIfTrue="1">
      <formula>AND(WEEKDAY(L$5)=1)</formula>
    </cfRule>
    <cfRule type="expression" dxfId="16172" priority="4837" stopIfTrue="1">
      <formula>AND(WEEKDAY(L$5)=1)</formula>
    </cfRule>
    <cfRule type="expression" dxfId="16171" priority="4838" stopIfTrue="1">
      <formula>AND(WEEKDAY(L$5)=1)</formula>
    </cfRule>
    <cfRule type="expression" dxfId="16170" priority="4839" stopIfTrue="1">
      <formula>AND(WEEKDAY(L$5)=1)</formula>
    </cfRule>
    <cfRule type="expression" dxfId="16169" priority="4840" stopIfTrue="1">
      <formula>AND(WEEKDAY(L$5)=1)</formula>
    </cfRule>
    <cfRule type="expression" dxfId="16168" priority="4841" stopIfTrue="1">
      <formula>AND(WEEKDAY(L$5)=1)</formula>
    </cfRule>
    <cfRule type="expression" dxfId="16167" priority="4842" stopIfTrue="1">
      <formula>AND(WEEKDAY(L$5)=1)</formula>
    </cfRule>
    <cfRule type="expression" dxfId="16166" priority="4853" stopIfTrue="1">
      <formula>AND(WEEKDAY(L$5)=1)</formula>
    </cfRule>
    <cfRule type="expression" dxfId="16165" priority="4854" stopIfTrue="1">
      <formula>AND(WEEKDAY(L$5)=1)</formula>
    </cfRule>
    <cfRule type="expression" dxfId="16164" priority="4868" stopIfTrue="1">
      <formula>AND(WEEKDAY(L$5)=1)</formula>
    </cfRule>
    <cfRule type="expression" dxfId="16163" priority="5037" stopIfTrue="1">
      <formula>AND(WEEKDAY(L$5)=1)</formula>
    </cfRule>
    <cfRule type="expression" dxfId="16162" priority="5038" stopIfTrue="1">
      <formula>AND(WEEKDAY(L$5)=1)</formula>
    </cfRule>
    <cfRule type="expression" dxfId="16161" priority="5039" stopIfTrue="1">
      <formula>AND(WEEKDAY(L$5)=1)</formula>
    </cfRule>
    <cfRule type="expression" dxfId="16160" priority="5040" stopIfTrue="1">
      <formula>AND(WEEKDAY(L$5)=1)</formula>
    </cfRule>
    <cfRule type="expression" dxfId="16159" priority="5041" stopIfTrue="1">
      <formula>AND(WEEKDAY(L$5)=1)</formula>
    </cfRule>
    <cfRule type="expression" dxfId="16158" priority="5042" stopIfTrue="1">
      <formula>AND(WEEKDAY(L$5)=1)</formula>
    </cfRule>
    <cfRule type="expression" dxfId="16157" priority="5043" stopIfTrue="1">
      <formula>AND(WEEKDAY(L$5)=1)</formula>
    </cfRule>
    <cfRule type="expression" dxfId="16156" priority="5044" stopIfTrue="1">
      <formula>AND(WEEKDAY(L$5)=1)</formula>
    </cfRule>
    <cfRule type="expression" dxfId="16155" priority="5045" stopIfTrue="1">
      <formula>AND(WEEKDAY(L$5)=1)</formula>
    </cfRule>
    <cfRule type="expression" dxfId="16154" priority="5046" stopIfTrue="1">
      <formula>AND(WEEKDAY(L$5)=1)</formula>
    </cfRule>
    <cfRule type="expression" dxfId="16153" priority="5047" stopIfTrue="1">
      <formula>AND(WEEKDAY(L$5)=1)</formula>
    </cfRule>
    <cfRule type="expression" dxfId="16152" priority="5048" stopIfTrue="1">
      <formula>AND(WEEKDAY(L$5)=1)</formula>
    </cfRule>
    <cfRule type="expression" dxfId="16151" priority="5050" stopIfTrue="1">
      <formula>AND(WEEKDAY(L$5)=1)</formula>
    </cfRule>
    <cfRule type="expression" dxfId="16150" priority="5054" stopIfTrue="1">
      <formula>AND(WEEKDAY(L$5)=1)</formula>
    </cfRule>
    <cfRule type="expression" dxfId="16149" priority="5059" stopIfTrue="1">
      <formula>AND(WEEKDAY(L$5)=1)</formula>
    </cfRule>
    <cfRule type="expression" dxfId="16148" priority="5060" stopIfTrue="1">
      <formula>AND(WEEKDAY(L$5)=1)</formula>
    </cfRule>
    <cfRule type="expression" dxfId="16147" priority="5061" stopIfTrue="1">
      <formula>AND(WEEKDAY(L$5)=1)</formula>
    </cfRule>
    <cfRule type="expression" dxfId="16146" priority="5062" stopIfTrue="1">
      <formula>AND(WEEKDAY(L$5)=1)</formula>
    </cfRule>
    <cfRule type="expression" dxfId="16145" priority="5066" stopIfTrue="1">
      <formula>AND(WEEKDAY(L$5)=1)</formula>
    </cfRule>
    <cfRule type="expression" dxfId="16144" priority="5067" stopIfTrue="1">
      <formula>AND(WEEKDAY(L$5)=1)</formula>
    </cfRule>
    <cfRule type="expression" dxfId="16143" priority="5070" stopIfTrue="1">
      <formula>AND(WEEKDAY(L$5)=1)</formula>
    </cfRule>
    <cfRule type="expression" dxfId="16142" priority="5072" stopIfTrue="1">
      <formula>AND(WEEKDAY(L$5)=1)</formula>
    </cfRule>
    <cfRule type="expression" dxfId="16141" priority="5073" stopIfTrue="1">
      <formula>AND(WEEKDAY(L$5)=1)</formula>
    </cfRule>
    <cfRule type="expression" dxfId="16140" priority="5074" stopIfTrue="1">
      <formula>AND(WEEKDAY(L$5)=1)</formula>
    </cfRule>
    <cfRule type="expression" dxfId="16139" priority="5077" stopIfTrue="1">
      <formula>AND(WEEKDAY(L$5)=1)</formula>
    </cfRule>
    <cfRule type="expression" dxfId="16138" priority="5078" stopIfTrue="1">
      <formula>AND(WEEKDAY(L$5)=1)</formula>
    </cfRule>
    <cfRule type="expression" dxfId="16137" priority="5079" stopIfTrue="1">
      <formula>AND(WEEKDAY(L$5)=1)</formula>
    </cfRule>
    <cfRule type="expression" dxfId="16136" priority="5082" stopIfTrue="1">
      <formula>AND(WEEKDAY(L$5)=1)</formula>
    </cfRule>
    <cfRule type="expression" dxfId="16135" priority="5245" stopIfTrue="1">
      <formula>AND(WEEKDAY(L$5)=1)</formula>
    </cfRule>
    <cfRule type="expression" dxfId="16134" priority="5246" stopIfTrue="1">
      <formula>AND(WEEKDAY(L$5)=1)</formula>
    </cfRule>
    <cfRule type="expression" dxfId="16133" priority="5254" stopIfTrue="1">
      <formula>AND(WEEKDAY(L$5)=1)</formula>
    </cfRule>
  </conditionalFormatting>
  <conditionalFormatting sqref="L14:M14">
    <cfRule type="expression" dxfId="16132" priority="3483" stopIfTrue="1">
      <formula>AND(WEEKDAY(L$5)=1)</formula>
    </cfRule>
    <cfRule type="expression" dxfId="16131" priority="3484" stopIfTrue="1">
      <formula>AND(WEEKDAY(L$5)=1)</formula>
    </cfRule>
    <cfRule type="expression" dxfId="16130" priority="3485" stopIfTrue="1">
      <formula>AND(WEEKDAY(L$5)=1)</formula>
    </cfRule>
    <cfRule type="expression" dxfId="16129" priority="3486" stopIfTrue="1">
      <formula>AND(WEEKDAY(L$5)=1)</formula>
    </cfRule>
    <cfRule type="expression" dxfId="16128" priority="3487" stopIfTrue="1">
      <formula>AND(WEEKDAY(L$5)=1)</formula>
    </cfRule>
    <cfRule type="expression" dxfId="16127" priority="3488" stopIfTrue="1">
      <formula>AND(WEEKDAY(L$5)=1)</formula>
    </cfRule>
    <cfRule type="expression" dxfId="16126" priority="3490" stopIfTrue="1">
      <formula>AND(WEEKDAY(L$5)=1)</formula>
    </cfRule>
    <cfRule type="expression" dxfId="16125" priority="3491" stopIfTrue="1">
      <formula>AND(WEEKDAY(L$5)=1)</formula>
    </cfRule>
    <cfRule type="expression" dxfId="16124" priority="3492" stopIfTrue="1">
      <formula>AND(WEEKDAY(L$5)=1)</formula>
    </cfRule>
    <cfRule type="expression" dxfId="16123" priority="3494" stopIfTrue="1">
      <formula>AND(WEEKDAY(L$5)=1)</formula>
    </cfRule>
    <cfRule type="expression" dxfId="16122" priority="3497" stopIfTrue="1">
      <formula>AND(WEEKDAY(L$5)=1)</formula>
    </cfRule>
    <cfRule type="expression" dxfId="16121" priority="3536" stopIfTrue="1">
      <formula>AND(WEEKDAY(L$5)=1)</formula>
    </cfRule>
    <cfRule type="expression" dxfId="16120" priority="3537" stopIfTrue="1">
      <formula>AND(WEEKDAY(L$5)=1)</formula>
    </cfRule>
    <cfRule type="expression" dxfId="16119" priority="3538" stopIfTrue="1">
      <formula>AND(WEEKDAY(L$5)=1)</formula>
    </cfRule>
    <cfRule type="expression" dxfId="16118" priority="3539" stopIfTrue="1">
      <formula>AND(WEEKDAY(L$5)=1)</formula>
    </cfRule>
    <cfRule type="expression" dxfId="16117" priority="3540" stopIfTrue="1">
      <formula>AND(WEEKDAY(L$5)=1)</formula>
    </cfRule>
    <cfRule type="expression" dxfId="16116" priority="3541" stopIfTrue="1">
      <formula>AND(WEEKDAY(L$5)=1)</formula>
    </cfRule>
    <cfRule type="expression" dxfId="16115" priority="3548" stopIfTrue="1">
      <formula>AND(WEEKDAY(L$5)=1)</formula>
    </cfRule>
    <cfRule type="expression" dxfId="16114" priority="3565" stopIfTrue="1">
      <formula>AND(WEEKDAY(L$5)=1)</formula>
    </cfRule>
    <cfRule type="expression" dxfId="16113" priority="3566" stopIfTrue="1">
      <formula>AND(WEEKDAY(L$5)=1)</formula>
    </cfRule>
    <cfRule type="expression" dxfId="16112" priority="3573" stopIfTrue="1">
      <formula>AND(WEEKDAY(L$5)=1)</formula>
    </cfRule>
    <cfRule type="expression" dxfId="16111" priority="3577" stopIfTrue="1">
      <formula>AND(WEEKDAY(L$5)=1)</formula>
    </cfRule>
    <cfRule type="expression" dxfId="16110" priority="3578" stopIfTrue="1">
      <formula>AND(WEEKDAY(L$5)=1)</formula>
    </cfRule>
    <cfRule type="expression" dxfId="16109" priority="3579" stopIfTrue="1">
      <formula>AND(WEEKDAY(L$5)=1)</formula>
    </cfRule>
    <cfRule type="expression" dxfId="16108" priority="3603" stopIfTrue="1">
      <formula>AND(WEEKDAY(L$5)=1)</formula>
    </cfRule>
    <cfRule type="expression" dxfId="16107" priority="3604" stopIfTrue="1">
      <formula>AND(WEEKDAY(L$5)=1)</formula>
    </cfRule>
    <cfRule type="expression" dxfId="16106" priority="3613" stopIfTrue="1">
      <formula>AND(WEEKDAY(L$5)=1)</formula>
    </cfRule>
    <cfRule type="expression" dxfId="16105" priority="3614" stopIfTrue="1">
      <formula>AND(WEEKDAY(L$5)=1)</formula>
    </cfRule>
    <cfRule type="expression" dxfId="16104" priority="3615" stopIfTrue="1">
      <formula>AND(WEEKDAY(L$5)=1)</formula>
    </cfRule>
    <cfRule type="expression" dxfId="16103" priority="4241" stopIfTrue="1">
      <formula>AND(WEEKDAY(L$5)=1)</formula>
    </cfRule>
    <cfRule type="expression" dxfId="16102" priority="4242" stopIfTrue="1">
      <formula>AND(WEEKDAY(L$5)=1)</formula>
    </cfRule>
    <cfRule type="expression" dxfId="16101" priority="4243" stopIfTrue="1">
      <formula>AND(WEEKDAY(L$5)=1)</formula>
    </cfRule>
    <cfRule type="expression" dxfId="16100" priority="4244" stopIfTrue="1">
      <formula>AND(WEEKDAY(L$5)=1)</formula>
    </cfRule>
    <cfRule type="expression" dxfId="16099" priority="4245" stopIfTrue="1">
      <formula>AND(WEEKDAY(L$5)=1)</formula>
    </cfRule>
    <cfRule type="expression" dxfId="16098" priority="4246" stopIfTrue="1">
      <formula>AND(WEEKDAY(L$5)=1)</formula>
    </cfRule>
    <cfRule type="expression" dxfId="16097" priority="4253" stopIfTrue="1">
      <formula>AND(WEEKDAY(L$5)=1)</formula>
    </cfRule>
    <cfRule type="expression" dxfId="16096" priority="4270" stopIfTrue="1">
      <formula>AND(WEEKDAY(L$5)=1)</formula>
    </cfRule>
    <cfRule type="expression" dxfId="16095" priority="4271" stopIfTrue="1">
      <formula>AND(WEEKDAY(L$5)=1)</formula>
    </cfRule>
    <cfRule type="expression" dxfId="16094" priority="4278" stopIfTrue="1">
      <formula>AND(WEEKDAY(L$5)=1)</formula>
    </cfRule>
    <cfRule type="expression" dxfId="16093" priority="4282" stopIfTrue="1">
      <formula>AND(WEEKDAY(L$5)=1)</formula>
    </cfRule>
    <cfRule type="expression" dxfId="16092" priority="4283" stopIfTrue="1">
      <formula>AND(WEEKDAY(L$5)=1)</formula>
    </cfRule>
    <cfRule type="expression" dxfId="16091" priority="4284" stopIfTrue="1">
      <formula>AND(WEEKDAY(L$5)=1)</formula>
    </cfRule>
    <cfRule type="expression" dxfId="16090" priority="4308" stopIfTrue="1">
      <formula>AND(WEEKDAY(L$5)=1)</formula>
    </cfRule>
    <cfRule type="expression" dxfId="16089" priority="4309" stopIfTrue="1">
      <formula>AND(WEEKDAY(L$5)=1)</formula>
    </cfRule>
    <cfRule type="expression" dxfId="16088" priority="4318" stopIfTrue="1">
      <formula>AND(WEEKDAY(L$5)=1)</formula>
    </cfRule>
    <cfRule type="expression" dxfId="16087" priority="4319" stopIfTrue="1">
      <formula>AND(WEEKDAY(L$5)=1)</formula>
    </cfRule>
    <cfRule type="expression" dxfId="16086" priority="4320" stopIfTrue="1">
      <formula>AND(WEEKDAY(L$5)=1)</formula>
    </cfRule>
    <cfRule type="expression" dxfId="16085" priority="4779" stopIfTrue="1">
      <formula>AND(WEEKDAY(L$5)=1)</formula>
    </cfRule>
    <cfRule type="expression" dxfId="16084" priority="4818" stopIfTrue="1">
      <formula>AND(WEEKDAY(L$5)=1)</formula>
    </cfRule>
    <cfRule type="expression" dxfId="16083" priority="4819" stopIfTrue="1">
      <formula>AND(WEEKDAY(L$5)=1)</formula>
    </cfRule>
    <cfRule type="expression" dxfId="16082" priority="4820" stopIfTrue="1">
      <formula>AND(WEEKDAY(L$5)=1)</formula>
    </cfRule>
    <cfRule type="expression" dxfId="16081" priority="4844" stopIfTrue="1">
      <formula>AND(WEEKDAY(L$5)=1)</formula>
    </cfRule>
    <cfRule type="expression" dxfId="16080" priority="4845" stopIfTrue="1">
      <formula>AND(WEEKDAY(L$5)=1)</formula>
    </cfRule>
    <cfRule type="expression" dxfId="16079" priority="4877" stopIfTrue="1">
      <formula>AND(WEEKDAY(L$5)=1)</formula>
    </cfRule>
    <cfRule type="expression" dxfId="16078" priority="5257" stopIfTrue="1">
      <formula>AND(WEEKDAY(L$5)=1)</formula>
    </cfRule>
    <cfRule type="expression" dxfId="16077" priority="5491" stopIfTrue="1">
      <formula>AND(WEEKDAY(L$5)=1)</formula>
    </cfRule>
  </conditionalFormatting>
  <conditionalFormatting sqref="L14:N14">
    <cfRule type="expression" dxfId="16076" priority="4778" stopIfTrue="1">
      <formula>AND(WEEKDAY(L$5)=1)</formula>
    </cfRule>
    <cfRule type="expression" dxfId="16075" priority="4870" stopIfTrue="1">
      <formula>AND(WEEKDAY(L$5)=1)</formula>
    </cfRule>
    <cfRule type="expression" dxfId="16074" priority="5256" stopIfTrue="1">
      <formula>AND(WEEKDAY(L$5)=1)</formula>
    </cfRule>
    <cfRule type="expression" dxfId="16073" priority="5259" stopIfTrue="1">
      <formula>AND(WEEKDAY(L$5)=1)</formula>
    </cfRule>
  </conditionalFormatting>
  <conditionalFormatting sqref="L14:P14">
    <cfRule type="expression" dxfId="16072" priority="4804" stopIfTrue="1">
      <formula>AND(WEEKDAY(L$5)=1)</formula>
    </cfRule>
    <cfRule type="expression" dxfId="16071" priority="4883" stopIfTrue="1">
      <formula>AND(WEEKDAY(L$5)=1)</formula>
    </cfRule>
  </conditionalFormatting>
  <conditionalFormatting sqref="M14">
    <cfRule type="expression" dxfId="16070" priority="3496" stopIfTrue="1">
      <formula>AND(WEEKDAY(M$5)=1)</formula>
    </cfRule>
    <cfRule type="expression" dxfId="16069" priority="3498" stopIfTrue="1">
      <formula>AND(WEEKDAY(M$5)=1)</formula>
    </cfRule>
    <cfRule type="expression" dxfId="16068" priority="3499" stopIfTrue="1">
      <formula>AND(WEEKDAY(M$5)=1)</formula>
    </cfRule>
    <cfRule type="expression" dxfId="16067" priority="3528" stopIfTrue="1">
      <formula>AND(WEEKDAY(M$5)=1)</formula>
    </cfRule>
    <cfRule type="expression" dxfId="16066" priority="3529" stopIfTrue="1">
      <formula>AND(WEEKDAY(M$5)=1)</formula>
    </cfRule>
    <cfRule type="expression" dxfId="16065" priority="3532" stopIfTrue="1">
      <formula>AND(WEEKDAY(M$5)=1)</formula>
    </cfRule>
    <cfRule type="expression" dxfId="16064" priority="3533" stopIfTrue="1">
      <formula>AND(WEEKDAY(M$5)=1)</formula>
    </cfRule>
    <cfRule type="expression" dxfId="16063" priority="3535" stopIfTrue="1">
      <formula>AND(WEEKDAY(M$5)=1)</formula>
    </cfRule>
    <cfRule type="expression" dxfId="16062" priority="3546" stopIfTrue="1">
      <formula>AND(WEEKDAY(M$5)=1)</formula>
    </cfRule>
    <cfRule type="expression" dxfId="16061" priority="3547" stopIfTrue="1">
      <formula>AND(WEEKDAY(M$5)=1)</formula>
    </cfRule>
    <cfRule type="expression" dxfId="16060" priority="3549" stopIfTrue="1">
      <formula>AND(WEEKDAY(M$5)=1)</formula>
    </cfRule>
    <cfRule type="expression" dxfId="16059" priority="3550" stopIfTrue="1">
      <formula>AND(WEEKDAY(M$5)=1)</formula>
    </cfRule>
    <cfRule type="expression" dxfId="16058" priority="3551" stopIfTrue="1">
      <formula>AND(WEEKDAY(M$5)=1)</formula>
    </cfRule>
    <cfRule type="expression" dxfId="16057" priority="3552" stopIfTrue="1">
      <formula>AND(WEEKDAY(M$5)=1)</formula>
    </cfRule>
    <cfRule type="expression" dxfId="16056" priority="3553" stopIfTrue="1">
      <formula>AND(WEEKDAY(M$5)=1)</formula>
    </cfRule>
    <cfRule type="expression" dxfId="16055" priority="3554" stopIfTrue="1">
      <formula>AND(WEEKDAY(M$5)=1)</formula>
    </cfRule>
    <cfRule type="expression" dxfId="16054" priority="3555" stopIfTrue="1">
      <formula>AND(WEEKDAY(M$5)=1)</formula>
    </cfRule>
    <cfRule type="expression" dxfId="16053" priority="3556" stopIfTrue="1">
      <formula>AND(WEEKDAY(M$5)=1)</formula>
    </cfRule>
    <cfRule type="expression" dxfId="16052" priority="3557" stopIfTrue="1">
      <formula>AND(WEEKDAY(M$5)=1)</formula>
    </cfRule>
    <cfRule type="expression" dxfId="16051" priority="3558" stopIfTrue="1">
      <formula>AND(WEEKDAY(M$5)=1)</formula>
    </cfRule>
    <cfRule type="expression" dxfId="16050" priority="3559" stopIfTrue="1">
      <formula>AND(WEEKDAY(M$5)=1)</formula>
    </cfRule>
    <cfRule type="expression" dxfId="16049" priority="3560" stopIfTrue="1">
      <formula>AND(WEEKDAY(M$5)=1)</formula>
    </cfRule>
    <cfRule type="expression" dxfId="16048" priority="3561" stopIfTrue="1">
      <formula>AND(WEEKDAY(M$5)=1)</formula>
    </cfRule>
    <cfRule type="expression" dxfId="16047" priority="3562" stopIfTrue="1">
      <formula>AND(WEEKDAY(M$5)=1)</formula>
    </cfRule>
    <cfRule type="expression" dxfId="16046" priority="3563" stopIfTrue="1">
      <formula>AND(WEEKDAY(M$5)=1)</formula>
    </cfRule>
    <cfRule type="expression" dxfId="16045" priority="3564" stopIfTrue="1">
      <formula>AND(WEEKDAY(M$5)=1)</formula>
    </cfRule>
    <cfRule type="expression" dxfId="16044" priority="3571" stopIfTrue="1">
      <formula>AND(WEEKDAY(M$5)=1)</formula>
    </cfRule>
    <cfRule type="expression" dxfId="16043" priority="3572" stopIfTrue="1">
      <formula>AND(WEEKDAY(M$5)=1)</formula>
    </cfRule>
    <cfRule type="expression" dxfId="16042" priority="3574" stopIfTrue="1">
      <formula>AND(WEEKDAY(M$5)=1)</formula>
    </cfRule>
    <cfRule type="expression" dxfId="16041" priority="3576" stopIfTrue="1">
      <formula>AND(WEEKDAY(M$5)=1)</formula>
    </cfRule>
    <cfRule type="expression" dxfId="16040" priority="3588" stopIfTrue="1">
      <formula>AND(WEEKDAY(M$5)=1)</formula>
    </cfRule>
    <cfRule type="expression" dxfId="16039" priority="3589" stopIfTrue="1">
      <formula>AND(WEEKDAY(M$5)=1)</formula>
    </cfRule>
    <cfRule type="expression" dxfId="16038" priority="3590" stopIfTrue="1">
      <formula>AND(WEEKDAY(M$5)=1)</formula>
    </cfRule>
    <cfRule type="expression" dxfId="16037" priority="3591" stopIfTrue="1">
      <formula>AND(WEEKDAY(M$5)=1)</formula>
    </cfRule>
    <cfRule type="expression" dxfId="16036" priority="3592" stopIfTrue="1">
      <formula>AND(WEEKDAY(M$5)=1)</formula>
    </cfRule>
    <cfRule type="expression" dxfId="16035" priority="3593" stopIfTrue="1">
      <formula>AND(WEEKDAY(M$5)=1)</formula>
    </cfRule>
    <cfRule type="expression" dxfId="16034" priority="3602" stopIfTrue="1">
      <formula>AND(WEEKDAY(M$5)=1)</formula>
    </cfRule>
    <cfRule type="expression" dxfId="16033" priority="3605" stopIfTrue="1">
      <formula>AND(WEEKDAY(M$5)=1)</formula>
    </cfRule>
    <cfRule type="expression" dxfId="16032" priority="3606" stopIfTrue="1">
      <formula>AND(WEEKDAY(M$5)=1)</formula>
    </cfRule>
    <cfRule type="expression" dxfId="16031" priority="3609" stopIfTrue="1">
      <formula>AND(WEEKDAY(M$5)=1)</formula>
    </cfRule>
    <cfRule type="expression" dxfId="16030" priority="3610" stopIfTrue="1">
      <formula>AND(WEEKDAY(M$5)=1)</formula>
    </cfRule>
    <cfRule type="expression" dxfId="16029" priority="3612" stopIfTrue="1">
      <formula>AND(WEEKDAY(M$5)=1)</formula>
    </cfRule>
    <cfRule type="expression" dxfId="16028" priority="4203" stopIfTrue="1">
      <formula>AND(WEEKDAY(M$5)=1)</formula>
    </cfRule>
    <cfRule type="expression" dxfId="16027" priority="4204" stopIfTrue="1">
      <formula>AND(WEEKDAY(M$5)=1)</formula>
    </cfRule>
    <cfRule type="expression" dxfId="16026" priority="4233" stopIfTrue="1">
      <formula>AND(WEEKDAY(M$5)=1)</formula>
    </cfRule>
    <cfRule type="expression" dxfId="16025" priority="4234" stopIfTrue="1">
      <formula>AND(WEEKDAY(M$5)=1)</formula>
    </cfRule>
    <cfRule type="expression" dxfId="16024" priority="4237" stopIfTrue="1">
      <formula>AND(WEEKDAY(M$5)=1)</formula>
    </cfRule>
    <cfRule type="expression" dxfId="16023" priority="4238" stopIfTrue="1">
      <formula>AND(WEEKDAY(M$5)=1)</formula>
    </cfRule>
    <cfRule type="expression" dxfId="16022" priority="4240" stopIfTrue="1">
      <formula>AND(WEEKDAY(M$5)=1)</formula>
    </cfRule>
    <cfRule type="expression" dxfId="16021" priority="4251" stopIfTrue="1">
      <formula>AND(WEEKDAY(M$5)=1)</formula>
    </cfRule>
    <cfRule type="expression" dxfId="16020" priority="4252" stopIfTrue="1">
      <formula>AND(WEEKDAY(M$5)=1)</formula>
    </cfRule>
    <cfRule type="expression" dxfId="16019" priority="4254" stopIfTrue="1">
      <formula>AND(WEEKDAY(M$5)=1)</formula>
    </cfRule>
    <cfRule type="expression" dxfId="16018" priority="4255" stopIfTrue="1">
      <formula>AND(WEEKDAY(M$5)=1)</formula>
    </cfRule>
    <cfRule type="expression" dxfId="16017" priority="4256" stopIfTrue="1">
      <formula>AND(WEEKDAY(M$5)=1)</formula>
    </cfRule>
    <cfRule type="expression" dxfId="16016" priority="4257" stopIfTrue="1">
      <formula>AND(WEEKDAY(M$5)=1)</formula>
    </cfRule>
    <cfRule type="expression" dxfId="16015" priority="4258" stopIfTrue="1">
      <formula>AND(WEEKDAY(M$5)=1)</formula>
    </cfRule>
    <cfRule type="expression" dxfId="16014" priority="4259" stopIfTrue="1">
      <formula>AND(WEEKDAY(M$5)=1)</formula>
    </cfRule>
    <cfRule type="expression" dxfId="16013" priority="4260" stopIfTrue="1">
      <formula>AND(WEEKDAY(M$5)=1)</formula>
    </cfRule>
    <cfRule type="expression" dxfId="16012" priority="4261" stopIfTrue="1">
      <formula>AND(WEEKDAY(M$5)=1)</formula>
    </cfRule>
    <cfRule type="expression" dxfId="16011" priority="4262" stopIfTrue="1">
      <formula>AND(WEEKDAY(M$5)=1)</formula>
    </cfRule>
    <cfRule type="expression" dxfId="16010" priority="4263" stopIfTrue="1">
      <formula>AND(WEEKDAY(M$5)=1)</formula>
    </cfRule>
    <cfRule type="expression" dxfId="16009" priority="4264" stopIfTrue="1">
      <formula>AND(WEEKDAY(M$5)=1)</formula>
    </cfRule>
    <cfRule type="expression" dxfId="16008" priority="4265" stopIfTrue="1">
      <formula>AND(WEEKDAY(M$5)=1)</formula>
    </cfRule>
    <cfRule type="expression" dxfId="16007" priority="4266" stopIfTrue="1">
      <formula>AND(WEEKDAY(M$5)=1)</formula>
    </cfRule>
    <cfRule type="expression" dxfId="16006" priority="4267" stopIfTrue="1">
      <formula>AND(WEEKDAY(M$5)=1)</formula>
    </cfRule>
    <cfRule type="expression" dxfId="16005" priority="4268" stopIfTrue="1">
      <formula>AND(WEEKDAY(M$5)=1)</formula>
    </cfRule>
    <cfRule type="expression" dxfId="16004" priority="4269" stopIfTrue="1">
      <formula>AND(WEEKDAY(M$5)=1)</formula>
    </cfRule>
    <cfRule type="expression" dxfId="16003" priority="4276" stopIfTrue="1">
      <formula>AND(WEEKDAY(M$5)=1)</formula>
    </cfRule>
    <cfRule type="expression" dxfId="16002" priority="4277" stopIfTrue="1">
      <formula>AND(WEEKDAY(M$5)=1)</formula>
    </cfRule>
    <cfRule type="expression" dxfId="16001" priority="4279" stopIfTrue="1">
      <formula>AND(WEEKDAY(M$5)=1)</formula>
    </cfRule>
    <cfRule type="expression" dxfId="16000" priority="4281" stopIfTrue="1">
      <formula>AND(WEEKDAY(M$5)=1)</formula>
    </cfRule>
    <cfRule type="expression" dxfId="15999" priority="4293" stopIfTrue="1">
      <formula>AND(WEEKDAY(M$5)=1)</formula>
    </cfRule>
    <cfRule type="expression" dxfId="15998" priority="4294" stopIfTrue="1">
      <formula>AND(WEEKDAY(M$5)=1)</formula>
    </cfRule>
    <cfRule type="expression" dxfId="15997" priority="4295" stopIfTrue="1">
      <formula>AND(WEEKDAY(M$5)=1)</formula>
    </cfRule>
    <cfRule type="expression" dxfId="15996" priority="4296" stopIfTrue="1">
      <formula>AND(WEEKDAY(M$5)=1)</formula>
    </cfRule>
    <cfRule type="expression" dxfId="15995" priority="4297" stopIfTrue="1">
      <formula>AND(WEEKDAY(M$5)=1)</formula>
    </cfRule>
    <cfRule type="expression" dxfId="15994" priority="4298" stopIfTrue="1">
      <formula>AND(WEEKDAY(M$5)=1)</formula>
    </cfRule>
    <cfRule type="expression" dxfId="15993" priority="4307" stopIfTrue="1">
      <formula>AND(WEEKDAY(M$5)=1)</formula>
    </cfRule>
    <cfRule type="expression" dxfId="15992" priority="4310" stopIfTrue="1">
      <formula>AND(WEEKDAY(M$5)=1)</formula>
    </cfRule>
    <cfRule type="expression" dxfId="15991" priority="4311" stopIfTrue="1">
      <formula>AND(WEEKDAY(M$5)=1)</formula>
    </cfRule>
    <cfRule type="expression" dxfId="15990" priority="4314" stopIfTrue="1">
      <formula>AND(WEEKDAY(M$5)=1)</formula>
    </cfRule>
    <cfRule type="expression" dxfId="15989" priority="4315" stopIfTrue="1">
      <formula>AND(WEEKDAY(M$5)=1)</formula>
    </cfRule>
    <cfRule type="expression" dxfId="15988" priority="4317" stopIfTrue="1">
      <formula>AND(WEEKDAY(M$5)=1)</formula>
    </cfRule>
    <cfRule type="expression" dxfId="15987" priority="4792" stopIfTrue="1">
      <formula>AND(WEEKDAY(M$5)=1)</formula>
    </cfRule>
    <cfRule type="expression" dxfId="15986" priority="4798" stopIfTrue="1">
      <formula>AND(WEEKDAY(M$5)=1)</formula>
    </cfRule>
    <cfRule type="expression" dxfId="15985" priority="4817" stopIfTrue="1">
      <formula>AND(WEEKDAY(M$5)=1)</formula>
    </cfRule>
    <cfRule type="expression" dxfId="15984" priority="4829" stopIfTrue="1">
      <formula>AND(WEEKDAY(M$5)=1)</formula>
    </cfRule>
    <cfRule type="expression" dxfId="15983" priority="4830" stopIfTrue="1">
      <formula>AND(WEEKDAY(M$5)=1)</formula>
    </cfRule>
    <cfRule type="expression" dxfId="15982" priority="4831" stopIfTrue="1">
      <formula>AND(WEEKDAY(M$5)=1)</formula>
    </cfRule>
    <cfRule type="expression" dxfId="15981" priority="4832" stopIfTrue="1">
      <formula>AND(WEEKDAY(M$5)=1)</formula>
    </cfRule>
    <cfRule type="expression" dxfId="15980" priority="4833" stopIfTrue="1">
      <formula>AND(WEEKDAY(M$5)=1)</formula>
    </cfRule>
    <cfRule type="expression" dxfId="15979" priority="4834" stopIfTrue="1">
      <formula>AND(WEEKDAY(M$5)=1)</formula>
    </cfRule>
    <cfRule type="expression" dxfId="15978" priority="4843" stopIfTrue="1">
      <formula>AND(WEEKDAY(M$5)=1)</formula>
    </cfRule>
    <cfRule type="expression" dxfId="15977" priority="4850" stopIfTrue="1">
      <formula>AND(WEEKDAY(M$5)=1)</formula>
    </cfRule>
    <cfRule type="expression" dxfId="15976" priority="4855" stopIfTrue="1">
      <formula>AND(WEEKDAY(M$5)=1)</formula>
    </cfRule>
    <cfRule type="expression" dxfId="15975" priority="5242" stopIfTrue="1">
      <formula>AND(WEEKDAY(M$5)=1)</formula>
    </cfRule>
    <cfRule type="expression" dxfId="15974" priority="5247" stopIfTrue="1">
      <formula>AND(WEEKDAY(M$5)=1)</formula>
    </cfRule>
  </conditionalFormatting>
  <conditionalFormatting sqref="M14:N14">
    <cfRule type="expression" dxfId="15973" priority="4851" stopIfTrue="1">
      <formula>AND(WEEKDAY(M$5)=1)</formula>
    </cfRule>
    <cfRule type="expression" dxfId="15972" priority="4856" stopIfTrue="1">
      <formula>AND(WEEKDAY(M$5)=1)</formula>
    </cfRule>
    <cfRule type="expression" dxfId="15971" priority="4869" stopIfTrue="1">
      <formula>AND(WEEKDAY(M$5)=1)</formula>
    </cfRule>
    <cfRule type="expression" dxfId="15970" priority="5243" stopIfTrue="1">
      <formula>AND(WEEKDAY(M$5)=1)</formula>
    </cfRule>
    <cfRule type="expression" dxfId="15969" priority="5248" stopIfTrue="1">
      <formula>AND(WEEKDAY(M$5)=1)</formula>
    </cfRule>
    <cfRule type="expression" dxfId="15968" priority="5255" stopIfTrue="1">
      <formula>AND(WEEKDAY(M$5)=1)</formula>
    </cfRule>
  </conditionalFormatting>
  <conditionalFormatting sqref="N14">
    <cfRule type="expression" dxfId="15967" priority="4186" stopIfTrue="1">
      <formula>AND(WEEKDAY(N$5)=1)</formula>
    </cfRule>
    <cfRule type="expression" dxfId="15966" priority="4187" stopIfTrue="1">
      <formula>AND(WEEKDAY(N$5)=1)</formula>
    </cfRule>
    <cfRule type="expression" dxfId="15965" priority="4188" stopIfTrue="1">
      <formula>AND(WEEKDAY(N$5)=1)</formula>
    </cfRule>
    <cfRule type="expression" dxfId="15964" priority="4189" stopIfTrue="1">
      <formula>AND(WEEKDAY(N$5)=1)</formula>
    </cfRule>
    <cfRule type="expression" dxfId="15963" priority="4190" stopIfTrue="1">
      <formula>AND(WEEKDAY(N$5)=1)</formula>
    </cfRule>
    <cfRule type="expression" dxfId="15962" priority="4191" stopIfTrue="1">
      <formula>AND(WEEKDAY(N$5)=1)</formula>
    </cfRule>
    <cfRule type="expression" dxfId="15961" priority="4192" stopIfTrue="1">
      <formula>AND(WEEKDAY(N$5)=1)</formula>
    </cfRule>
    <cfRule type="expression" dxfId="15960" priority="4193" stopIfTrue="1">
      <formula>AND(WEEKDAY(N$5)=1)</formula>
    </cfRule>
    <cfRule type="expression" dxfId="15959" priority="4194" stopIfTrue="1">
      <formula>AND(WEEKDAY(N$5)=1)</formula>
    </cfRule>
    <cfRule type="expression" dxfId="15958" priority="4195" stopIfTrue="1">
      <formula>AND(WEEKDAY(N$5)=1)</formula>
    </cfRule>
    <cfRule type="expression" dxfId="15957" priority="4196" stopIfTrue="1">
      <formula>AND(WEEKDAY(N$5)=1)</formula>
    </cfRule>
    <cfRule type="expression" dxfId="15956" priority="4197" stopIfTrue="1">
      <formula>AND(WEEKDAY(N$5)=1)</formula>
    </cfRule>
    <cfRule type="expression" dxfId="15955" priority="4780" stopIfTrue="1">
      <formula>AND(WEEKDAY(N$5)=1)</formula>
    </cfRule>
    <cfRule type="expression" dxfId="15954" priority="4796" stopIfTrue="1">
      <formula>AND(WEEKDAY(N$5)=1)</formula>
    </cfRule>
    <cfRule type="expression" dxfId="15953" priority="4797" stopIfTrue="1">
      <formula>AND(WEEKDAY(N$5)=1)</formula>
    </cfRule>
    <cfRule type="expression" dxfId="15952" priority="4801" stopIfTrue="1">
      <formula>AND(WEEKDAY(N$5)=1)</formula>
    </cfRule>
    <cfRule type="expression" dxfId="15951" priority="4852" stopIfTrue="1">
      <formula>AND(WEEKDAY(N$5)=1)</formula>
    </cfRule>
    <cfRule type="expression" dxfId="15950" priority="4857" stopIfTrue="1">
      <formula>AND(WEEKDAY(N$5)=1)</formula>
    </cfRule>
    <cfRule type="expression" dxfId="15949" priority="4863" stopIfTrue="1">
      <formula>AND(WEEKDAY(N$5)=1)</formula>
    </cfRule>
    <cfRule type="expression" dxfId="15948" priority="4864" stopIfTrue="1">
      <formula>AND(WEEKDAY(N$5)=1)</formula>
    </cfRule>
    <cfRule type="expression" dxfId="15947" priority="4878" stopIfTrue="1">
      <formula>AND(WEEKDAY(N$5)=1)</formula>
    </cfRule>
    <cfRule type="expression" dxfId="15946" priority="5479" stopIfTrue="1">
      <formula>AND(WEEKDAY(N$5)=1)</formula>
    </cfRule>
  </conditionalFormatting>
  <conditionalFormatting sqref="N14:O14">
    <cfRule type="expression" dxfId="15945" priority="4866" stopIfTrue="1">
      <formula>AND(WEEKDAY(N$5)=1)</formula>
    </cfRule>
  </conditionalFormatting>
  <conditionalFormatting sqref="N14:P14">
    <cfRule type="expression" dxfId="15944" priority="4198" stopIfTrue="1">
      <formula>AND(WEEKDAY(N$5)=1)</formula>
    </cfRule>
    <cfRule type="expression" dxfId="15943" priority="4199" stopIfTrue="1">
      <formula>AND(WEEKDAY(N$5)=1)</formula>
    </cfRule>
    <cfRule type="expression" dxfId="15942" priority="4793" stopIfTrue="1">
      <formula>AND(WEEKDAY(N$5)=1)</formula>
    </cfRule>
    <cfRule type="expression" dxfId="15941" priority="4860" stopIfTrue="1">
      <formula>AND(WEEKDAY(N$5)=1)</formula>
    </cfRule>
  </conditionalFormatting>
  <conditionalFormatting sqref="O14 T20:T22">
    <cfRule type="expression" dxfId="15940" priority="4781" stopIfTrue="1">
      <formula>AND(WEEKDAY(O$5)=1)</formula>
    </cfRule>
    <cfRule type="expression" dxfId="15939" priority="4783" stopIfTrue="1">
      <formula>AND(WEEKDAY(O$5)=1)</formula>
    </cfRule>
    <cfRule type="expression" dxfId="15938" priority="4790" stopIfTrue="1">
      <formula>AND(WEEKDAY(O$5)=1)</formula>
    </cfRule>
    <cfRule type="expression" dxfId="15937" priority="4799" stopIfTrue="1">
      <formula>AND(WEEKDAY(O$5)=1)</formula>
    </cfRule>
    <cfRule type="expression" dxfId="15936" priority="4800" stopIfTrue="1">
      <formula>AND(WEEKDAY(O$5)=1)</formula>
    </cfRule>
    <cfRule type="expression" dxfId="15935" priority="4802" stopIfTrue="1">
      <formula>AND(WEEKDAY(O$5)=1)</formula>
    </cfRule>
    <cfRule type="expression" dxfId="15934" priority="4847" stopIfTrue="1">
      <formula>AND(WEEKDAY(O$5)=1)</formula>
    </cfRule>
    <cfRule type="expression" dxfId="15933" priority="4865" stopIfTrue="1">
      <formula>AND(WEEKDAY(O$5)=1)</formula>
    </cfRule>
    <cfRule type="expression" dxfId="15932" priority="4867" stopIfTrue="1">
      <formula>AND(WEEKDAY(O$5)=1)</formula>
    </cfRule>
    <cfRule type="expression" dxfId="15931" priority="4871" stopIfTrue="1">
      <formula>AND(WEEKDAY(O$5)=1)</formula>
    </cfRule>
    <cfRule type="expression" dxfId="15930" priority="4874" stopIfTrue="1">
      <formula>AND(WEEKDAY(O$5)=1)</formula>
    </cfRule>
    <cfRule type="expression" dxfId="15929" priority="4879" stopIfTrue="1">
      <formula>AND(WEEKDAY(O$5)=1)</formula>
    </cfRule>
    <cfRule type="expression" dxfId="15928" priority="4882" stopIfTrue="1">
      <formula>AND(WEEKDAY(O$5)=1)</formula>
    </cfRule>
  </conditionalFormatting>
  <conditionalFormatting sqref="O14:Q14">
    <cfRule type="expression" dxfId="15927" priority="5320" stopIfTrue="1">
      <formula>AND(WEEKDAY(O$5)=1)</formula>
    </cfRule>
  </conditionalFormatting>
  <conditionalFormatting sqref="O14:P14">
    <cfRule type="expression" dxfId="15926" priority="4846" stopIfTrue="1">
      <formula>AND(WEEKDAY(O$5)=1)</formula>
    </cfRule>
    <cfRule type="expression" dxfId="15925" priority="4848" stopIfTrue="1">
      <formula>AND(WEEKDAY(O$5)=1)</formula>
    </cfRule>
    <cfRule type="expression" dxfId="15924" priority="4849" stopIfTrue="1">
      <formula>AND(WEEKDAY(O$5)=1)</formula>
    </cfRule>
    <cfRule type="expression" dxfId="15923" priority="4872" stopIfTrue="1">
      <formula>AND(WEEKDAY(O$5)=1)</formula>
    </cfRule>
    <cfRule type="expression" dxfId="15922" priority="4875" stopIfTrue="1">
      <formula>AND(WEEKDAY(O$5)=1)</formula>
    </cfRule>
    <cfRule type="expression" dxfId="15921" priority="5317" stopIfTrue="1">
      <formula>AND(WEEKDAY(O$5)=1)</formula>
    </cfRule>
  </conditionalFormatting>
  <conditionalFormatting sqref="P14 P12">
    <cfRule type="expression" dxfId="15920" priority="4782" stopIfTrue="1">
      <formula>AND(WEEKDAY(P$5)=1)</formula>
    </cfRule>
    <cfRule type="expression" dxfId="15919" priority="4789" stopIfTrue="1">
      <formula>AND(WEEKDAY(P$5)=1)</formula>
    </cfRule>
    <cfRule type="expression" dxfId="15918" priority="4791" stopIfTrue="1">
      <formula>AND(WEEKDAY(P$5)=1)</formula>
    </cfRule>
    <cfRule type="expression" dxfId="15917" priority="4794" stopIfTrue="1">
      <formula>AND(WEEKDAY(P$5)=1)</formula>
    </cfRule>
    <cfRule type="expression" dxfId="15916" priority="4795" stopIfTrue="1">
      <formula>AND(WEEKDAY(P$5)=1)</formula>
    </cfRule>
    <cfRule type="expression" dxfId="15915" priority="4803" stopIfTrue="1">
      <formula>AND(WEEKDAY(P$5)=1)</formula>
    </cfRule>
    <cfRule type="expression" dxfId="15914" priority="4806" stopIfTrue="1">
      <formula>AND(WEEKDAY(P$5)=1)</formula>
    </cfRule>
    <cfRule type="expression" dxfId="15913" priority="4807" stopIfTrue="1">
      <formula>AND(WEEKDAY(P$5)=1)</formula>
    </cfRule>
    <cfRule type="expression" dxfId="15912" priority="4808" stopIfTrue="1">
      <formula>AND(WEEKDAY(P$5)=1)</formula>
    </cfRule>
    <cfRule type="expression" dxfId="15911" priority="4809" stopIfTrue="1">
      <formula>AND(WEEKDAY(P$5)=1)</formula>
    </cfRule>
    <cfRule type="expression" dxfId="15910" priority="4810" stopIfTrue="1">
      <formula>AND(WEEKDAY(P$5)=1)</formula>
    </cfRule>
    <cfRule type="expression" dxfId="15909" priority="4811" stopIfTrue="1">
      <formula>AND(WEEKDAY(P$5)=1)</formula>
    </cfRule>
    <cfRule type="expression" dxfId="15908" priority="4812" stopIfTrue="1">
      <formula>AND(WEEKDAY(P$5)=1)</formula>
    </cfRule>
    <cfRule type="expression" dxfId="15907" priority="4813" stopIfTrue="1">
      <formula>AND(WEEKDAY(P$5)=1)</formula>
    </cfRule>
    <cfRule type="expression" dxfId="15906" priority="4814" stopIfTrue="1">
      <formula>AND(WEEKDAY(P$5)=1)</formula>
    </cfRule>
    <cfRule type="expression" dxfId="15905" priority="4815" stopIfTrue="1">
      <formula>AND(WEEKDAY(P$5)=1)</formula>
    </cfRule>
    <cfRule type="expression" dxfId="15904" priority="4858" stopIfTrue="1">
      <formula>AND(WEEKDAY(P$5)=1)</formula>
    </cfRule>
    <cfRule type="expression" dxfId="15903" priority="4859" stopIfTrue="1">
      <formula>AND(WEEKDAY(P$5)=1)</formula>
    </cfRule>
    <cfRule type="expression" dxfId="15902" priority="4861" stopIfTrue="1">
      <formula>AND(WEEKDAY(P$5)=1)</formula>
    </cfRule>
    <cfRule type="expression" dxfId="15901" priority="4862" stopIfTrue="1">
      <formula>AND(WEEKDAY(P$5)=1)</formula>
    </cfRule>
    <cfRule type="expression" dxfId="15900" priority="4873" stopIfTrue="1">
      <formula>AND(WEEKDAY(P$5)=1)</formula>
    </cfRule>
    <cfRule type="expression" dxfId="15899" priority="4876" stopIfTrue="1">
      <formula>AND(WEEKDAY(P$5)=1)</formula>
    </cfRule>
    <cfRule type="expression" dxfId="15898" priority="4880" stopIfTrue="1">
      <formula>AND(WEEKDAY(P$5)=1)</formula>
    </cfRule>
    <cfRule type="expression" dxfId="15897" priority="4881" stopIfTrue="1">
      <formula>AND(WEEKDAY(P$5)=1)</formula>
    </cfRule>
    <cfRule type="expression" dxfId="15896" priority="5318" stopIfTrue="1">
      <formula>AND(WEEKDAY(P$5)=1)</formula>
    </cfRule>
    <cfRule type="expression" dxfId="15895" priority="5323" stopIfTrue="1">
      <formula>AND(WEEKDAY(P$5)=1)</formula>
    </cfRule>
    <cfRule type="expression" dxfId="15894" priority="5325" stopIfTrue="1">
      <formula>AND(WEEKDAY(P$5)=1)</formula>
    </cfRule>
    <cfRule type="expression" dxfId="15893" priority="5481" stopIfTrue="1">
      <formula>AND(WEEKDAY(P$5)=1)</formula>
    </cfRule>
  </conditionalFormatting>
  <conditionalFormatting sqref="P14:Q14">
    <cfRule type="expression" dxfId="15892" priority="5321" stopIfTrue="1">
      <formula>AND(WEEKDAY(P$5)=1)</formula>
    </cfRule>
  </conditionalFormatting>
  <conditionalFormatting sqref="Q14">
    <cfRule type="expression" dxfId="15891" priority="3817" stopIfTrue="1">
      <formula>AND(WEEKDAY(Q$5)=1)</formula>
    </cfRule>
    <cfRule type="expression" dxfId="15890" priority="3821" stopIfTrue="1">
      <formula>AND(WEEKDAY(Q$5)=1)</formula>
    </cfRule>
    <cfRule type="expression" dxfId="15889" priority="3822" stopIfTrue="1">
      <formula>AND(WEEKDAY(Q$5)=1)</formula>
    </cfRule>
    <cfRule type="expression" dxfId="15888" priority="3823" stopIfTrue="1">
      <formula>AND(WEEKDAY(Q$5)=1)</formula>
    </cfRule>
    <cfRule type="expression" dxfId="15887" priority="3824" stopIfTrue="1">
      <formula>AND(WEEKDAY(Q$5)=1)</formula>
    </cfRule>
    <cfRule type="expression" dxfId="15886" priority="3825" stopIfTrue="1">
      <formula>AND(WEEKDAY(Q$5)=1)</formula>
    </cfRule>
    <cfRule type="expression" dxfId="15885" priority="3826" stopIfTrue="1">
      <formula>AND(WEEKDAY(Q$5)=1)</formula>
    </cfRule>
    <cfRule type="expression" dxfId="15884" priority="3827" stopIfTrue="1">
      <formula>AND(WEEKDAY(Q$5)=1)</formula>
    </cfRule>
    <cfRule type="expression" dxfId="15883" priority="3828" stopIfTrue="1">
      <formula>AND(WEEKDAY(Q$5)=1)</formula>
    </cfRule>
    <cfRule type="expression" dxfId="15882" priority="3829" stopIfTrue="1">
      <formula>AND(WEEKDAY(Q$5)=1)</formula>
    </cfRule>
    <cfRule type="expression" dxfId="15881" priority="3830" stopIfTrue="1">
      <formula>AND(WEEKDAY(Q$5)=1)</formula>
    </cfRule>
    <cfRule type="expression" dxfId="15880" priority="3831" stopIfTrue="1">
      <formula>AND(WEEKDAY(Q$5)=1)</formula>
    </cfRule>
    <cfRule type="expression" dxfId="15879" priority="3832" stopIfTrue="1">
      <formula>AND(WEEKDAY(Q$5)=1)</formula>
    </cfRule>
    <cfRule type="expression" dxfId="15878" priority="3833" stopIfTrue="1">
      <formula>AND(WEEKDAY(Q$5)=1)</formula>
    </cfRule>
    <cfRule type="expression" dxfId="15877" priority="3835" stopIfTrue="1">
      <formula>AND(WEEKDAY(Q$5)=1)</formula>
    </cfRule>
    <cfRule type="expression" dxfId="15876" priority="3836" stopIfTrue="1">
      <formula>AND(WEEKDAY(Q$5)=1)</formula>
    </cfRule>
    <cfRule type="expression" dxfId="15875" priority="3841" stopIfTrue="1">
      <formula>AND(WEEKDAY(Q$5)=1)</formula>
    </cfRule>
    <cfRule type="expression" dxfId="15874" priority="3842" stopIfTrue="1">
      <formula>AND(WEEKDAY(Q$5)=1)</formula>
    </cfRule>
    <cfRule type="expression" dxfId="15873" priority="3843" stopIfTrue="1">
      <formula>AND(WEEKDAY(Q$5)=1)</formula>
    </cfRule>
    <cfRule type="expression" dxfId="15872" priority="3844" stopIfTrue="1">
      <formula>AND(WEEKDAY(Q$5)=1)</formula>
    </cfRule>
    <cfRule type="expression" dxfId="15871" priority="3845" stopIfTrue="1">
      <formula>AND(WEEKDAY(Q$5)=1)</formula>
    </cfRule>
    <cfRule type="expression" dxfId="15870" priority="3848" stopIfTrue="1">
      <formula>AND(WEEKDAY(Q$5)=1)</formula>
    </cfRule>
    <cfRule type="expression" dxfId="15869" priority="3849" stopIfTrue="1">
      <formula>AND(WEEKDAY(Q$5)=1)</formula>
    </cfRule>
    <cfRule type="expression" dxfId="15868" priority="3851" stopIfTrue="1">
      <formula>AND(WEEKDAY(Q$5)=1)</formula>
    </cfRule>
    <cfRule type="expression" dxfId="15867" priority="3854" stopIfTrue="1">
      <formula>AND(WEEKDAY(Q$5)=1)</formula>
    </cfRule>
    <cfRule type="expression" dxfId="15866" priority="3876" stopIfTrue="1">
      <formula>AND(WEEKDAY(Q$5)=1)</formula>
    </cfRule>
    <cfRule type="expression" dxfId="15865" priority="3877" stopIfTrue="1">
      <formula>AND(WEEKDAY(Q$5)=1)</formula>
    </cfRule>
    <cfRule type="expression" dxfId="15864" priority="3883" stopIfTrue="1">
      <formula>AND(WEEKDAY(Q$5)=1)</formula>
    </cfRule>
    <cfRule type="expression" dxfId="15863" priority="3903" stopIfTrue="1">
      <formula>AND(WEEKDAY(Q$5)=1)</formula>
    </cfRule>
    <cfRule type="expression" dxfId="15862" priority="3904" stopIfTrue="1">
      <formula>AND(WEEKDAY(Q$5)=1)</formula>
    </cfRule>
    <cfRule type="expression" dxfId="15861" priority="3908" stopIfTrue="1">
      <formula>AND(WEEKDAY(Q$5)=1)</formula>
    </cfRule>
    <cfRule type="expression" dxfId="15860" priority="3915" stopIfTrue="1">
      <formula>AND(WEEKDAY(Q$5)=1)</formula>
    </cfRule>
    <cfRule type="expression" dxfId="15859" priority="3916" stopIfTrue="1">
      <formula>AND(WEEKDAY(Q$5)=1)</formula>
    </cfRule>
    <cfRule type="expression" dxfId="15858" priority="3919" stopIfTrue="1">
      <formula>AND(WEEKDAY(Q$5)=1)</formula>
    </cfRule>
    <cfRule type="expression" dxfId="15857" priority="5324" stopIfTrue="1">
      <formula>AND(WEEKDAY(Q$5)=1)</formula>
    </cfRule>
    <cfRule type="expression" dxfId="15856" priority="5482" stopIfTrue="1">
      <formula>AND(WEEKDAY(Q$5)=1)</formula>
    </cfRule>
  </conditionalFormatting>
  <conditionalFormatting sqref="Q14:S14">
    <cfRule type="expression" dxfId="15855" priority="3820" stopIfTrue="1">
      <formula>AND(WEEKDAY(Q$5)=1)</formula>
    </cfRule>
    <cfRule type="expression" dxfId="15854" priority="3846" stopIfTrue="1">
      <formula>AND(WEEKDAY(Q$5)=1)</formula>
    </cfRule>
    <cfRule type="expression" dxfId="15853" priority="3847" stopIfTrue="1">
      <formula>AND(WEEKDAY(Q$5)=1)</formula>
    </cfRule>
    <cfRule type="expression" dxfId="15852" priority="3853" stopIfTrue="1">
      <formula>AND(WEEKDAY(Q$5)=1)</formula>
    </cfRule>
    <cfRule type="expression" dxfId="15851" priority="3855" stopIfTrue="1">
      <formula>AND(WEEKDAY(Q$5)=1)</formula>
    </cfRule>
    <cfRule type="expression" dxfId="15850" priority="3873" stopIfTrue="1">
      <formula>AND(WEEKDAY(Q$5)=1)</formula>
    </cfRule>
    <cfRule type="expression" dxfId="15849" priority="3875" stopIfTrue="1">
      <formula>AND(WEEKDAY(Q$5)=1)</formula>
    </cfRule>
    <cfRule type="expression" dxfId="15848" priority="3890" stopIfTrue="1">
      <formula>AND(WEEKDAY(Q$5)=1)</formula>
    </cfRule>
    <cfRule type="expression" dxfId="15847" priority="3891" stopIfTrue="1">
      <formula>AND(WEEKDAY(Q$5)=1)</formula>
    </cfRule>
    <cfRule type="expression" dxfId="15846" priority="3892" stopIfTrue="1">
      <formula>AND(WEEKDAY(Q$5)=1)</formula>
    </cfRule>
    <cfRule type="expression" dxfId="15845" priority="3901" stopIfTrue="1">
      <formula>AND(WEEKDAY(Q$5)=1)</formula>
    </cfRule>
    <cfRule type="expression" dxfId="15844" priority="3902" stopIfTrue="1">
      <formula>AND(WEEKDAY(Q$5)=1)</formula>
    </cfRule>
    <cfRule type="expression" dxfId="15843" priority="3914" stopIfTrue="1">
      <formula>AND(WEEKDAY(Q$5)=1)</formula>
    </cfRule>
    <cfRule type="expression" dxfId="15842" priority="3921" stopIfTrue="1">
      <formula>AND(WEEKDAY(Q$5)=1)</formula>
    </cfRule>
  </conditionalFormatting>
  <conditionalFormatting sqref="Q14:T14">
    <cfRule type="expression" dxfId="15841" priority="3819" stopIfTrue="1">
      <formula>AND(WEEKDAY(Q$5)=1)</formula>
    </cfRule>
    <cfRule type="expression" dxfId="15840" priority="3858" stopIfTrue="1">
      <formula>AND(WEEKDAY(Q$5)=1)</formula>
    </cfRule>
    <cfRule type="expression" dxfId="15839" priority="3859" stopIfTrue="1">
      <formula>AND(WEEKDAY(Q$5)=1)</formula>
    </cfRule>
    <cfRule type="expression" dxfId="15838" priority="3860" stopIfTrue="1">
      <formula>AND(WEEKDAY(Q$5)=1)</formula>
    </cfRule>
    <cfRule type="expression" dxfId="15837" priority="3887" stopIfTrue="1">
      <formula>AND(WEEKDAY(Q$5)=1)</formula>
    </cfRule>
    <cfRule type="expression" dxfId="15836" priority="3913" stopIfTrue="1">
      <formula>AND(WEEKDAY(Q$5)=1)</formula>
    </cfRule>
  </conditionalFormatting>
  <conditionalFormatting sqref="Q14:R14">
    <cfRule type="expression" dxfId="15835" priority="3839" stopIfTrue="1">
      <formula>AND(WEEKDAY(Q$5)=1)</formula>
    </cfRule>
    <cfRule type="expression" dxfId="15834" priority="3840" stopIfTrue="1">
      <formula>AND(WEEKDAY(Q$5)=1)</formula>
    </cfRule>
  </conditionalFormatting>
  <conditionalFormatting sqref="R14:S14 AD12">
    <cfRule type="expression" dxfId="15833" priority="2557" stopIfTrue="1">
      <formula>AND(WEEKDAY(R$5)=1)</formula>
    </cfRule>
    <cfRule type="expression" dxfId="15832" priority="2561" stopIfTrue="1">
      <formula>AND(WEEKDAY(R$5)=1)</formula>
    </cfRule>
    <cfRule type="expression" dxfId="15831" priority="2565" stopIfTrue="1">
      <formula>AND(WEEKDAY(R$5)=1)</formula>
    </cfRule>
    <cfRule type="expression" dxfId="15830" priority="3882" stopIfTrue="1">
      <formula>AND(WEEKDAY(R$5)=1)</formula>
    </cfRule>
    <cfRule type="expression" dxfId="15829" priority="3907" stopIfTrue="1">
      <formula>AND(WEEKDAY(R$5)=1)</formula>
    </cfRule>
    <cfRule type="expression" dxfId="15828" priority="3911" stopIfTrue="1">
      <formula>AND(WEEKDAY(R$5)=1)</formula>
    </cfRule>
    <cfRule type="expression" dxfId="15827" priority="5477" stopIfTrue="1">
      <formula>AND(WEEKDAY(R$5)=1)</formula>
    </cfRule>
  </conditionalFormatting>
  <conditionalFormatting sqref="R14">
    <cfRule type="expression" dxfId="15826" priority="2508" stopIfTrue="1">
      <formula>AND(WEEKDAY(R$5)=1)</formula>
    </cfRule>
    <cfRule type="expression" dxfId="15825" priority="2509" stopIfTrue="1">
      <formula>AND(WEEKDAY(R$5)=1)</formula>
    </cfRule>
    <cfRule type="expression" dxfId="15824" priority="2510" stopIfTrue="1">
      <formula>AND(WEEKDAY(R$5)=1)</formula>
    </cfRule>
    <cfRule type="expression" dxfId="15823" priority="2511" stopIfTrue="1">
      <formula>AND(WEEKDAY(R$5)=1)</formula>
    </cfRule>
    <cfRule type="expression" dxfId="15822" priority="2512" stopIfTrue="1">
      <formula>AND(WEEKDAY(R$5)=1)</formula>
    </cfRule>
    <cfRule type="expression" dxfId="15821" priority="2513" stopIfTrue="1">
      <formula>AND(WEEKDAY(R$5)=1)</formula>
    </cfRule>
    <cfRule type="expression" dxfId="15820" priority="2514" stopIfTrue="1">
      <formula>AND(WEEKDAY(R$5)=1)</formula>
    </cfRule>
    <cfRule type="expression" dxfId="15819" priority="2515" stopIfTrue="1">
      <formula>AND(WEEKDAY(R$5)=1)</formula>
    </cfRule>
    <cfRule type="expression" dxfId="15818" priority="2516" stopIfTrue="1">
      <formula>AND(WEEKDAY(R$5)=1)</formula>
    </cfRule>
    <cfRule type="expression" dxfId="15817" priority="2517" stopIfTrue="1">
      <formula>AND(WEEKDAY(R$5)=1)</formula>
    </cfRule>
    <cfRule type="expression" dxfId="15816" priority="2518" stopIfTrue="1">
      <formula>AND(WEEKDAY(R$5)=1)</formula>
    </cfRule>
    <cfRule type="expression" dxfId="15815" priority="2519" stopIfTrue="1">
      <formula>AND(WEEKDAY(R$5)=1)</formula>
    </cfRule>
    <cfRule type="expression" dxfId="15814" priority="2520" stopIfTrue="1">
      <formula>AND(WEEKDAY(R$5)=1)</formula>
    </cfRule>
    <cfRule type="expression" dxfId="15813" priority="2521" stopIfTrue="1">
      <formula>AND(WEEKDAY(R$5)=1)</formula>
    </cfRule>
    <cfRule type="expression" dxfId="15812" priority="2522" stopIfTrue="1">
      <formula>AND(WEEKDAY(R$5)=1)</formula>
    </cfRule>
    <cfRule type="expression" dxfId="15811" priority="2523" stopIfTrue="1">
      <formula>AND(WEEKDAY(R$5)=1)</formula>
    </cfRule>
    <cfRule type="expression" dxfId="15810" priority="2524" stopIfTrue="1">
      <formula>AND(WEEKDAY(R$5)=1)</formula>
    </cfRule>
    <cfRule type="expression" dxfId="15809" priority="2525" stopIfTrue="1">
      <formula>AND(WEEKDAY(R$5)=1)</formula>
    </cfRule>
    <cfRule type="expression" dxfId="15808" priority="2526" stopIfTrue="1">
      <formula>AND(WEEKDAY(R$5)=1)</formula>
    </cfRule>
    <cfRule type="expression" dxfId="15807" priority="2527" stopIfTrue="1">
      <formula>AND(WEEKDAY(R$5)=1)</formula>
    </cfRule>
    <cfRule type="expression" dxfId="15806" priority="2528" stopIfTrue="1">
      <formula>AND(WEEKDAY(R$5)=1)</formula>
    </cfRule>
    <cfRule type="expression" dxfId="15805" priority="2529" stopIfTrue="1">
      <formula>AND(WEEKDAY(R$5)=1)</formula>
    </cfRule>
    <cfRule type="expression" dxfId="15804" priority="2530" stopIfTrue="1">
      <formula>AND(WEEKDAY(R$5)=1)</formula>
    </cfRule>
    <cfRule type="expression" dxfId="15803" priority="2531" stopIfTrue="1">
      <formula>AND(WEEKDAY(R$5)=1)</formula>
    </cfRule>
    <cfRule type="expression" dxfId="15802" priority="2532" stopIfTrue="1">
      <formula>AND(WEEKDAY(R$5)=1)</formula>
    </cfRule>
    <cfRule type="expression" dxfId="15801" priority="2533" stopIfTrue="1">
      <formula>AND(WEEKDAY(R$5)=1)</formula>
    </cfRule>
    <cfRule type="expression" dxfId="15800" priority="2534" stopIfTrue="1">
      <formula>AND(WEEKDAY(R$5)=1)</formula>
    </cfRule>
    <cfRule type="expression" dxfId="15799" priority="2535" stopIfTrue="1">
      <formula>AND(WEEKDAY(R$5)=1)</formula>
    </cfRule>
    <cfRule type="expression" dxfId="15798" priority="2536" stopIfTrue="1">
      <formula>AND(WEEKDAY(R$5)=1)</formula>
    </cfRule>
    <cfRule type="expression" dxfId="15797" priority="2537" stopIfTrue="1">
      <formula>AND(WEEKDAY(R$5)=1)</formula>
    </cfRule>
    <cfRule type="expression" dxfId="15796" priority="2538" stopIfTrue="1">
      <formula>AND(WEEKDAY(R$5)=1)</formula>
    </cfRule>
    <cfRule type="expression" dxfId="15795" priority="2539" stopIfTrue="1">
      <formula>AND(WEEKDAY(R$5)=1)</formula>
    </cfRule>
    <cfRule type="expression" dxfId="15794" priority="2540" stopIfTrue="1">
      <formula>AND(WEEKDAY(R$5)=1)</formula>
    </cfRule>
    <cfRule type="expression" dxfId="15793" priority="2541" stopIfTrue="1">
      <formula>AND(WEEKDAY(R$5)=1)</formula>
    </cfRule>
    <cfRule type="expression" dxfId="15792" priority="2542" stopIfTrue="1">
      <formula>AND(WEEKDAY(R$5)=1)</formula>
    </cfRule>
    <cfRule type="expression" dxfId="15791" priority="2543" stopIfTrue="1">
      <formula>AND(WEEKDAY(R$5)=1)</formula>
    </cfRule>
    <cfRule type="expression" dxfId="15790" priority="3834" stopIfTrue="1">
      <formula>AND(WEEKDAY(R$5)=1)</formula>
    </cfRule>
    <cfRule type="expression" dxfId="15789" priority="3837" stopIfTrue="1">
      <formula>AND(WEEKDAY(R$5)=1)</formula>
    </cfRule>
    <cfRule type="expression" dxfId="15788" priority="3838" stopIfTrue="1">
      <formula>AND(WEEKDAY(R$5)=1)</formula>
    </cfRule>
    <cfRule type="expression" dxfId="15787" priority="3850" stopIfTrue="1">
      <formula>AND(WEEKDAY(R$5)=1)</formula>
    </cfRule>
    <cfRule type="expression" dxfId="15786" priority="3880" stopIfTrue="1">
      <formula>AND(WEEKDAY(R$5)=1)</formula>
    </cfRule>
    <cfRule type="expression" dxfId="15785" priority="3884" stopIfTrue="1">
      <formula>AND(WEEKDAY(R$5)=1)</formula>
    </cfRule>
    <cfRule type="expression" dxfId="15784" priority="3906" stopIfTrue="1">
      <formula>AND(WEEKDAY(R$5)=1)</formula>
    </cfRule>
    <cfRule type="expression" dxfId="15783" priority="3909" stopIfTrue="1">
      <formula>AND(WEEKDAY(R$5)=1)</formula>
    </cfRule>
    <cfRule type="expression" dxfId="15782" priority="3917" stopIfTrue="1">
      <formula>AND(WEEKDAY(R$5)=1)</formula>
    </cfRule>
  </conditionalFormatting>
  <conditionalFormatting sqref="R14:T14">
    <cfRule type="expression" dxfId="15781" priority="2550" stopIfTrue="1">
      <formula>AND(WEEKDAY(R$5)=1)</formula>
    </cfRule>
    <cfRule type="expression" dxfId="15780" priority="2551" stopIfTrue="1">
      <formula>AND(WEEKDAY(R$5)=1)</formula>
    </cfRule>
    <cfRule type="expression" dxfId="15779" priority="2566" stopIfTrue="1">
      <formula>AND(WEEKDAY(R$5)=1)</formula>
    </cfRule>
    <cfRule type="expression" dxfId="15778" priority="2567" stopIfTrue="1">
      <formula>AND(WEEKDAY(R$5)=1)</formula>
    </cfRule>
  </conditionalFormatting>
  <conditionalFormatting sqref="R14:U14">
    <cfRule type="expression" dxfId="15777" priority="2546" stopIfTrue="1">
      <formula>AND(WEEKDAY(R$5)=1)</formula>
    </cfRule>
    <cfRule type="expression" dxfId="15776" priority="2547" stopIfTrue="1">
      <formula>AND(WEEKDAY(R$5)=1)</formula>
    </cfRule>
    <cfRule type="expression" dxfId="15775" priority="2556" stopIfTrue="1">
      <formula>AND(WEEKDAY(R$5)=1)</formula>
    </cfRule>
    <cfRule type="expression" dxfId="15774" priority="2560" stopIfTrue="1">
      <formula>AND(WEEKDAY(R$5)=1)</formula>
    </cfRule>
  </conditionalFormatting>
  <conditionalFormatting sqref="S14">
    <cfRule type="expression" dxfId="15773" priority="3852" stopIfTrue="1">
      <formula>AND(WEEKDAY(S$5)=1)</formula>
    </cfRule>
    <cfRule type="expression" dxfId="15772" priority="3865" stopIfTrue="1">
      <formula>AND(WEEKDAY(S$5)=1)</formula>
    </cfRule>
    <cfRule type="expression" dxfId="15771" priority="3868" stopIfTrue="1">
      <formula>AND(WEEKDAY(S$5)=1)</formula>
    </cfRule>
    <cfRule type="expression" dxfId="15770" priority="3870" stopIfTrue="1">
      <formula>AND(WEEKDAY(S$5)=1)</formula>
    </cfRule>
    <cfRule type="expression" dxfId="15769" priority="3886" stopIfTrue="1">
      <formula>AND(WEEKDAY(S$5)=1)</formula>
    </cfRule>
    <cfRule type="expression" dxfId="15768" priority="3888" stopIfTrue="1">
      <formula>AND(WEEKDAY(S$5)=1)</formula>
    </cfRule>
    <cfRule type="expression" dxfId="15767" priority="3889" stopIfTrue="1">
      <formula>AND(WEEKDAY(S$5)=1)</formula>
    </cfRule>
    <cfRule type="expression" dxfId="15766" priority="3893" stopIfTrue="1">
      <formula>AND(WEEKDAY(S$5)=1)</formula>
    </cfRule>
    <cfRule type="expression" dxfId="15765" priority="3894" stopIfTrue="1">
      <formula>AND(WEEKDAY(S$5)=1)</formula>
    </cfRule>
    <cfRule type="expression" dxfId="15764" priority="3895" stopIfTrue="1">
      <formula>AND(WEEKDAY(S$5)=1)</formula>
    </cfRule>
    <cfRule type="expression" dxfId="15763" priority="3896" stopIfTrue="1">
      <formula>AND(WEEKDAY(S$5)=1)</formula>
    </cfRule>
    <cfRule type="expression" dxfId="15762" priority="3897" stopIfTrue="1">
      <formula>AND(WEEKDAY(S$5)=1)</formula>
    </cfRule>
    <cfRule type="expression" dxfId="15761" priority="3898" stopIfTrue="1">
      <formula>AND(WEEKDAY(S$5)=1)</formula>
    </cfRule>
    <cfRule type="expression" dxfId="15760" priority="3899" stopIfTrue="1">
      <formula>AND(WEEKDAY(S$5)=1)</formula>
    </cfRule>
    <cfRule type="expression" dxfId="15759" priority="3900" stopIfTrue="1">
      <formula>AND(WEEKDAY(S$5)=1)</formula>
    </cfRule>
    <cfRule type="expression" dxfId="15758" priority="3910" stopIfTrue="1">
      <formula>AND(WEEKDAY(S$5)=1)</formula>
    </cfRule>
    <cfRule type="expression" dxfId="15757" priority="3920" stopIfTrue="1">
      <formula>AND(WEEKDAY(S$5)=1)</formula>
    </cfRule>
  </conditionalFormatting>
  <conditionalFormatting sqref="S14:T14">
    <cfRule type="expression" dxfId="15756" priority="2544" stopIfTrue="1">
      <formula>AND(WEEKDAY(S$5)=1)</formula>
    </cfRule>
    <cfRule type="expression" dxfId="15755" priority="2545" stopIfTrue="1">
      <formula>AND(WEEKDAY(S$5)=1)</formula>
    </cfRule>
    <cfRule type="expression" dxfId="15754" priority="2552" stopIfTrue="1">
      <formula>AND(WEEKDAY(S$5)=1)</formula>
    </cfRule>
    <cfRule type="expression" dxfId="15753" priority="2553" stopIfTrue="1">
      <formula>AND(WEEKDAY(S$5)=1)</formula>
    </cfRule>
    <cfRule type="expression" dxfId="15752" priority="3856" stopIfTrue="1">
      <formula>AND(WEEKDAY(S$5)=1)</formula>
    </cfRule>
    <cfRule type="expression" dxfId="15751" priority="3857" stopIfTrue="1">
      <formula>AND(WEEKDAY(S$5)=1)</formula>
    </cfRule>
    <cfRule type="expression" dxfId="15750" priority="3861" stopIfTrue="1">
      <formula>AND(WEEKDAY(S$5)=1)</formula>
    </cfRule>
    <cfRule type="expression" dxfId="15749" priority="3862" stopIfTrue="1">
      <formula>AND(WEEKDAY(S$5)=1)</formula>
    </cfRule>
    <cfRule type="expression" dxfId="15748" priority="3864" stopIfTrue="1">
      <formula>AND(WEEKDAY(S$5)=1)</formula>
    </cfRule>
    <cfRule type="expression" dxfId="15747" priority="3867" stopIfTrue="1">
      <formula>AND(WEEKDAY(S$5)=1)</formula>
    </cfRule>
    <cfRule type="expression" dxfId="15746" priority="3871" stopIfTrue="1">
      <formula>AND(WEEKDAY(S$5)=1)</formula>
    </cfRule>
  </conditionalFormatting>
  <conditionalFormatting sqref="T14">
    <cfRule type="expression" dxfId="15745" priority="2555" stopIfTrue="1">
      <formula>AND(WEEKDAY(T$5)=1)</formula>
    </cfRule>
    <cfRule type="expression" dxfId="15744" priority="2559" stopIfTrue="1">
      <formula>AND(WEEKDAY(T$5)=1)</formula>
    </cfRule>
    <cfRule type="expression" dxfId="15743" priority="2564" stopIfTrue="1">
      <formula>AND(WEEKDAY(T$5)=1)</formula>
    </cfRule>
    <cfRule type="expression" dxfId="15742" priority="3818">
      <formula>AND(WEEKDAY(T$5)=1)</formula>
    </cfRule>
    <cfRule type="expression" dxfId="15741" priority="3863" stopIfTrue="1">
      <formula>AND(WEEKDAY(T$5)=1)</formula>
    </cfRule>
    <cfRule type="expression" dxfId="15740" priority="3866" stopIfTrue="1">
      <formula>AND(WEEKDAY(T$5)=1)</formula>
    </cfRule>
    <cfRule type="expression" dxfId="15739" priority="3869" stopIfTrue="1">
      <formula>AND(WEEKDAY(T$5)=1)</formula>
    </cfRule>
    <cfRule type="expression" dxfId="15738" priority="3872" stopIfTrue="1">
      <formula>AND(WEEKDAY(T$5)=1)</formula>
    </cfRule>
    <cfRule type="expression" dxfId="15737" priority="3874" stopIfTrue="1">
      <formula>AND(WEEKDAY(T$5)=1)</formula>
    </cfRule>
    <cfRule type="expression" dxfId="15736" priority="3878" stopIfTrue="1">
      <formula>AND(WEEKDAY(T$5)=1)</formula>
    </cfRule>
    <cfRule type="expression" dxfId="15735" priority="3881" stopIfTrue="1">
      <formula>AND(WEEKDAY(T$5)=1)</formula>
    </cfRule>
    <cfRule type="expression" dxfId="15734" priority="3885" stopIfTrue="1">
      <formula>AND(WEEKDAY(T$5)=1)</formula>
    </cfRule>
    <cfRule type="expression" dxfId="15733" priority="3912">
      <formula>AND(WEEKDAY(T$5)=1)</formula>
    </cfRule>
    <cfRule type="expression" dxfId="15732" priority="3918" stopIfTrue="1">
      <formula>AND(WEEKDAY(T$5)=1)</formula>
    </cfRule>
    <cfRule type="expression" dxfId="15731" priority="5476" stopIfTrue="1">
      <formula>AND(WEEKDAY(T$5)=1)</formula>
    </cfRule>
  </conditionalFormatting>
  <conditionalFormatting sqref="U14">
    <cfRule type="expression" dxfId="15730" priority="2548" stopIfTrue="1">
      <formula>AND(WEEKDAY(U$5)=1)</formula>
    </cfRule>
    <cfRule type="expression" dxfId="15729" priority="2549" stopIfTrue="1">
      <formula>AND(WEEKDAY(U$5)=1)</formula>
    </cfRule>
    <cfRule type="expression" dxfId="15728" priority="2554" stopIfTrue="1">
      <formula>AND(WEEKDAY(U$5)=1)</formula>
    </cfRule>
    <cfRule type="expression" dxfId="15727" priority="2558" stopIfTrue="1">
      <formula>AND(WEEKDAY(U$5)=1)</formula>
    </cfRule>
    <cfRule type="expression" dxfId="15726" priority="2562" stopIfTrue="1">
      <formula>AND(WEEKDAY(U$5)=1)</formula>
    </cfRule>
    <cfRule type="expression" dxfId="15725" priority="2563" stopIfTrue="1">
      <formula>AND(WEEKDAY(U$5)=1)</formula>
    </cfRule>
    <cfRule type="expression" dxfId="15724" priority="5478" stopIfTrue="1">
      <formula>AND(WEEKDAY(U$5)=1)</formula>
    </cfRule>
  </conditionalFormatting>
  <conditionalFormatting sqref="Y14">
    <cfRule type="expression" dxfId="15723" priority="5373" stopIfTrue="1">
      <formula>AND(WEEKDAY(Y$5)=1)</formula>
    </cfRule>
    <cfRule type="expression" dxfId="15722" priority="5374" stopIfTrue="1">
      <formula>AND(WEEKDAY(Y$5)=1)</formula>
    </cfRule>
  </conditionalFormatting>
  <conditionalFormatting sqref="Z14 AH10 AH19:AH30">
    <cfRule type="expression" dxfId="15721" priority="5194" stopIfTrue="1">
      <formula>AND(WEEKDAY(Z$5)=1)</formula>
    </cfRule>
    <cfRule type="expression" dxfId="15720" priority="5195">
      <formula>AND(WEEKDAY(Z$5)=1)</formula>
    </cfRule>
  </conditionalFormatting>
  <conditionalFormatting sqref="AA14">
    <cfRule type="expression" dxfId="15719" priority="3469" stopIfTrue="1">
      <formula>AND(WEEKDAY(AA$5)=1)</formula>
    </cfRule>
    <cfRule type="expression" dxfId="15718" priority="3470" stopIfTrue="1">
      <formula>AND(WEEKDAY(AA$5)=1)</formula>
    </cfRule>
    <cfRule type="expression" dxfId="15717" priority="3471" stopIfTrue="1">
      <formula>AND(WEEKDAY(AA$5)=1)</formula>
    </cfRule>
    <cfRule type="expression" dxfId="15716" priority="3472" stopIfTrue="1">
      <formula>AND(WEEKDAY(AA$5)=1)</formula>
    </cfRule>
    <cfRule type="expression" dxfId="15715" priority="3473" stopIfTrue="1">
      <formula>AND(WEEKDAY(AA$5)=1)</formula>
    </cfRule>
    <cfRule type="expression" dxfId="15714" priority="3474">
      <formula>AND(WEEKDAY(AA$5)=1)</formula>
    </cfRule>
    <cfRule type="expression" dxfId="15713" priority="3475">
      <formula>AND(WEEKDAY(AA$5)=1)</formula>
    </cfRule>
    <cfRule type="expression" dxfId="15712" priority="3476" stopIfTrue="1">
      <formula>AND(WEEKDAY(AA$5)=1)</formula>
    </cfRule>
  </conditionalFormatting>
  <conditionalFormatting sqref="AC14:AD14">
    <cfRule type="expression" dxfId="15711" priority="5354" stopIfTrue="1">
      <formula>AND(WEEKDAY(AC$5)=1)</formula>
    </cfRule>
    <cfRule type="expression" dxfId="15710" priority="5357" stopIfTrue="1">
      <formula>AND(WEEKDAY(AC$5)=1)</formula>
    </cfRule>
    <cfRule type="expression" dxfId="15709" priority="5358">
      <formula>AND(WEEKDAY(AC$5)=1)</formula>
    </cfRule>
  </conditionalFormatting>
  <conditionalFormatting sqref="AC14">
    <cfRule type="expression" dxfId="15708" priority="5353" stopIfTrue="1">
      <formula>AND(WEEKDAY(AC$5)=1)</formula>
    </cfRule>
    <cfRule type="expression" dxfId="15707" priority="5355" stopIfTrue="1">
      <formula>AND(WEEKDAY(AC$5)=1)</formula>
    </cfRule>
    <cfRule type="expression" dxfId="15706" priority="5356" stopIfTrue="1">
      <formula>AND(WEEKDAY(AC$5)=1)</formula>
    </cfRule>
  </conditionalFormatting>
  <conditionalFormatting sqref="AC14:AD14">
    <cfRule type="expression" dxfId="15705" priority="5483" stopIfTrue="1">
      <formula>AND(WEEKDAY(AC$5)=1)</formula>
    </cfRule>
  </conditionalFormatting>
  <conditionalFormatting sqref="AE14">
    <cfRule type="expression" dxfId="15704" priority="250" stopIfTrue="1">
      <formula>AND(WEEKDAY(AE$5)=1)</formula>
    </cfRule>
    <cfRule type="expression" dxfId="15703" priority="252" stopIfTrue="1">
      <formula>AND(WEEKDAY(AE$5)=1)</formula>
    </cfRule>
    <cfRule type="expression" dxfId="15702" priority="253" stopIfTrue="1">
      <formula>AND(WEEKDAY(AE$5)=1)</formula>
    </cfRule>
    <cfRule type="expression" dxfId="15701" priority="254" stopIfTrue="1">
      <formula>AND(WEEKDAY(AE$5)=1)</formula>
    </cfRule>
    <cfRule type="expression" dxfId="15700" priority="255" stopIfTrue="1">
      <formula>AND(WEEKDAY(AE$5)=1)</formula>
    </cfRule>
    <cfRule type="expression" dxfId="15699" priority="256">
      <formula>AND(WEEKDAY(AE$5)=1)</formula>
    </cfRule>
  </conditionalFormatting>
  <conditionalFormatting sqref="AF14">
    <cfRule type="expression" dxfId="15698" priority="248">
      <formula>AND(WEEKDAY(AF$5)=1)</formula>
    </cfRule>
    <cfRule type="expression" dxfId="15697" priority="249" stopIfTrue="1">
      <formula>AND(WEEKDAY(AF$5)=1)</formula>
    </cfRule>
    <cfRule type="expression" dxfId="15696" priority="251" stopIfTrue="1">
      <formula>AND(WEEKDAY(AF$5)=1)</formula>
    </cfRule>
  </conditionalFormatting>
  <conditionalFormatting sqref="AG14">
    <cfRule type="expression" dxfId="15695" priority="258" stopIfTrue="1">
      <formula>AND(WEEKDAY(AG$5)=1)</formula>
    </cfRule>
    <cfRule type="expression" dxfId="15694" priority="259" stopIfTrue="1">
      <formula>AND(WEEKDAY(AG$5)=1)</formula>
    </cfRule>
    <cfRule type="expression" dxfId="15693" priority="260">
      <formula>AND(WEEKDAY(AG$5)=1)</formula>
    </cfRule>
    <cfRule type="expression" dxfId="15692" priority="261">
      <formula>AND(WEEKDAY(AG$5)=1)</formula>
    </cfRule>
    <cfRule type="expression" dxfId="15691" priority="262" stopIfTrue="1">
      <formula>AND(WEEKDAY(AG$5)=1)</formula>
    </cfRule>
    <cfRule type="expression" dxfId="15690" priority="263">
      <formula>AND(WEEKDAY(AG$5)=1)</formula>
    </cfRule>
    <cfRule type="expression" dxfId="15689" priority="264" stopIfTrue="1">
      <formula>AND(WEEKDAY(AG$5)=1)</formula>
    </cfRule>
  </conditionalFormatting>
  <conditionalFormatting sqref="AH14">
    <cfRule type="expression" dxfId="15688" priority="257" stopIfTrue="1">
      <formula>AND(WEEKDAY(AH$5)=1)</formula>
    </cfRule>
  </conditionalFormatting>
  <conditionalFormatting sqref="D15:H15">
    <cfRule type="expression" dxfId="15687" priority="5624" stopIfTrue="1">
      <formula>AND(WEEKDAY(D$5)=1)</formula>
    </cfRule>
  </conditionalFormatting>
  <conditionalFormatting sqref="F15:G15">
    <cfRule type="expression" dxfId="15686" priority="5572" stopIfTrue="1">
      <formula>AND(WEEKDAY(F$5)=1)</formula>
    </cfRule>
    <cfRule type="expression" dxfId="15685" priority="5585" stopIfTrue="1">
      <formula>AND(WEEKDAY(F$5)=1)</formula>
    </cfRule>
  </conditionalFormatting>
  <conditionalFormatting sqref="F15">
    <cfRule type="expression" dxfId="15684" priority="5570" stopIfTrue="1">
      <formula>AND(WEEKDAY(F$5)=1)</formula>
    </cfRule>
    <cfRule type="expression" dxfId="15683" priority="5575" stopIfTrue="1">
      <formula>AND(WEEKDAY(F$5)=1)</formula>
    </cfRule>
    <cfRule type="expression" dxfId="15682" priority="5577" stopIfTrue="1">
      <formula>AND(WEEKDAY(F$5)=1)</formula>
    </cfRule>
  </conditionalFormatting>
  <conditionalFormatting sqref="G15:H15">
    <cfRule type="expression" dxfId="15681" priority="5576" stopIfTrue="1">
      <formula>AND(WEEKDAY(G$5)=1)</formula>
    </cfRule>
    <cfRule type="expression" dxfId="15680" priority="5578" stopIfTrue="1">
      <formula>AND(WEEKDAY(G$5)=1)</formula>
    </cfRule>
  </conditionalFormatting>
  <conditionalFormatting sqref="G15">
    <cfRule type="expression" dxfId="15679" priority="5571" stopIfTrue="1">
      <formula>AND(WEEKDAY(G$5)=1)</formula>
    </cfRule>
  </conditionalFormatting>
  <conditionalFormatting sqref="H15">
    <cfRule type="expression" dxfId="15678" priority="5573" stopIfTrue="1">
      <formula>AND(WEEKDAY(H$5)=1)</formula>
    </cfRule>
    <cfRule type="expression" dxfId="15677" priority="5574" stopIfTrue="1">
      <formula>AND(WEEKDAY(H$5)=1)</formula>
    </cfRule>
  </conditionalFormatting>
  <conditionalFormatting sqref="I15">
    <cfRule type="expression" dxfId="15676" priority="5281" stopIfTrue="1">
      <formula>AND(WEEKDAY(I$5)=1)</formula>
    </cfRule>
    <cfRule type="expression" dxfId="15675" priority="5282" stopIfTrue="1">
      <formula>AND(WEEKDAY(I$5)=1)</formula>
    </cfRule>
    <cfRule type="expression" dxfId="15674" priority="5283" stopIfTrue="1">
      <formula>AND(WEEKDAY(I$5)=1)</formula>
    </cfRule>
    <cfRule type="expression" dxfId="15673" priority="5284" stopIfTrue="1">
      <formula>AND(WEEKDAY(I$5)=1)</formula>
    </cfRule>
    <cfRule type="expression" dxfId="15672" priority="5507" stopIfTrue="1">
      <formula>AND(WEEKDAY(I$5)=1)</formula>
    </cfRule>
  </conditionalFormatting>
  <conditionalFormatting sqref="J15">
    <cfRule type="expression" dxfId="15671" priority="2000" stopIfTrue="1">
      <formula>AND(WEEKDAY(J$5)=1)</formula>
    </cfRule>
    <cfRule type="expression" dxfId="15670" priority="2001" stopIfTrue="1">
      <formula>AND(WEEKDAY(J$5)=1)</formula>
    </cfRule>
    <cfRule type="expression" dxfId="15669" priority="2003" stopIfTrue="1">
      <formula>AND(WEEKDAY(J$5)=1)</formula>
    </cfRule>
    <cfRule type="expression" dxfId="15668" priority="2004" stopIfTrue="1">
      <formula>AND(WEEKDAY(J$5)=1)</formula>
    </cfRule>
    <cfRule type="expression" dxfId="15667" priority="2008" stopIfTrue="1">
      <formula>AND(WEEKDAY(J$5)=1)</formula>
    </cfRule>
    <cfRule type="expression" dxfId="15666" priority="2010" stopIfTrue="1">
      <formula>AND(WEEKDAY(J$5)=1)</formula>
    </cfRule>
    <cfRule type="expression" dxfId="15665" priority="2012" stopIfTrue="1">
      <formula>AND(WEEKDAY(J$5)=1)</formula>
    </cfRule>
    <cfRule type="expression" dxfId="15664" priority="2014" stopIfTrue="1">
      <formula>AND(WEEKDAY(J$5)=1)</formula>
    </cfRule>
    <cfRule type="expression" dxfId="15663" priority="2015" stopIfTrue="1">
      <formula>AND(WEEKDAY(J$5)=1)</formula>
    </cfRule>
    <cfRule type="expression" dxfId="15662" priority="2020" stopIfTrue="1">
      <formula>AND(WEEKDAY(J$5)=1)</formula>
    </cfRule>
    <cfRule type="expression" dxfId="15661" priority="2021" stopIfTrue="1">
      <formula>AND(WEEKDAY(J$5)=1)</formula>
    </cfRule>
    <cfRule type="expression" dxfId="15660" priority="2022" stopIfTrue="1">
      <formula>AND(WEEKDAY(J$5)=1)</formula>
    </cfRule>
    <cfRule type="expression" dxfId="15659" priority="2023" stopIfTrue="1">
      <formula>AND(WEEKDAY(J$5)=1)</formula>
    </cfRule>
    <cfRule type="expression" dxfId="15658" priority="2030" stopIfTrue="1">
      <formula>AND(WEEKDAY(J$5)=1)</formula>
    </cfRule>
    <cfRule type="expression" dxfId="15657" priority="2035" stopIfTrue="1">
      <formula>AND(WEEKDAY(J$5)=1)</formula>
    </cfRule>
    <cfRule type="expression" dxfId="15656" priority="2040" stopIfTrue="1">
      <formula>AND(WEEKDAY(J$5)=1)</formula>
    </cfRule>
    <cfRule type="expression" dxfId="15655" priority="2041" stopIfTrue="1">
      <formula>AND(WEEKDAY(J$5)=1)</formula>
    </cfRule>
    <cfRule type="expression" dxfId="15654" priority="2043" stopIfTrue="1">
      <formula>AND(WEEKDAY(J$5)=1)</formula>
    </cfRule>
    <cfRule type="expression" dxfId="15653" priority="2044" stopIfTrue="1">
      <formula>AND(WEEKDAY(J$5)=1)</formula>
    </cfRule>
    <cfRule type="expression" dxfId="15652" priority="2047" stopIfTrue="1">
      <formula>AND(WEEKDAY(J$5)=1)</formula>
    </cfRule>
    <cfRule type="expression" dxfId="15651" priority="2050" stopIfTrue="1">
      <formula>AND(WEEKDAY(J$5)=1)</formula>
    </cfRule>
    <cfRule type="expression" dxfId="15650" priority="2051" stopIfTrue="1">
      <formula>AND(WEEKDAY(J$5)=1)</formula>
    </cfRule>
    <cfRule type="expression" dxfId="15649" priority="2053" stopIfTrue="1">
      <formula>AND(WEEKDAY(J$5)=1)</formula>
    </cfRule>
    <cfRule type="expression" dxfId="15648" priority="2054" stopIfTrue="1">
      <formula>AND(WEEKDAY(J$5)=1)</formula>
    </cfRule>
    <cfRule type="expression" dxfId="15647" priority="2057" stopIfTrue="1">
      <formula>AND(WEEKDAY(J$5)=1)</formula>
    </cfRule>
    <cfRule type="expression" dxfId="15646" priority="2059" stopIfTrue="1">
      <formula>AND(WEEKDAY(J$5)=1)</formula>
    </cfRule>
    <cfRule type="expression" dxfId="15645" priority="2060" stopIfTrue="1">
      <formula>AND(WEEKDAY(J$5)=1)</formula>
    </cfRule>
    <cfRule type="expression" dxfId="15644" priority="2062" stopIfTrue="1">
      <formula>AND(WEEKDAY(J$5)=1)</formula>
    </cfRule>
    <cfRule type="expression" dxfId="15643" priority="2063" stopIfTrue="1">
      <formula>AND(WEEKDAY(J$5)=1)</formula>
    </cfRule>
    <cfRule type="expression" dxfId="15642" priority="2067" stopIfTrue="1">
      <formula>AND(WEEKDAY(J$5)=1)</formula>
    </cfRule>
    <cfRule type="expression" dxfId="15641" priority="2069" stopIfTrue="1">
      <formula>AND(WEEKDAY(J$5)=1)</formula>
    </cfRule>
    <cfRule type="expression" dxfId="15640" priority="2071" stopIfTrue="1">
      <formula>AND(WEEKDAY(J$5)=1)</formula>
    </cfRule>
    <cfRule type="expression" dxfId="15639" priority="2073" stopIfTrue="1">
      <formula>AND(WEEKDAY(J$5)=1)</formula>
    </cfRule>
    <cfRule type="expression" dxfId="15638" priority="2074" stopIfTrue="1">
      <formula>AND(WEEKDAY(J$5)=1)</formula>
    </cfRule>
    <cfRule type="expression" dxfId="15637" priority="2079" stopIfTrue="1">
      <formula>AND(WEEKDAY(J$5)=1)</formula>
    </cfRule>
    <cfRule type="expression" dxfId="15636" priority="2080" stopIfTrue="1">
      <formula>AND(WEEKDAY(J$5)=1)</formula>
    </cfRule>
    <cfRule type="expression" dxfId="15635" priority="2081" stopIfTrue="1">
      <formula>AND(WEEKDAY(J$5)=1)</formula>
    </cfRule>
    <cfRule type="expression" dxfId="15634" priority="2082" stopIfTrue="1">
      <formula>AND(WEEKDAY(J$5)=1)</formula>
    </cfRule>
    <cfRule type="expression" dxfId="15633" priority="2089" stopIfTrue="1">
      <formula>AND(WEEKDAY(J$5)=1)</formula>
    </cfRule>
    <cfRule type="expression" dxfId="15632" priority="2093" stopIfTrue="1">
      <formula>AND(WEEKDAY(J$5)=1)</formula>
    </cfRule>
    <cfRule type="expression" dxfId="15631" priority="2094" stopIfTrue="1">
      <formula>AND(WEEKDAY(J$5)=1)</formula>
    </cfRule>
    <cfRule type="expression" dxfId="15630" priority="2096" stopIfTrue="1">
      <formula>AND(WEEKDAY(J$5)=1)</formula>
    </cfRule>
    <cfRule type="expression" dxfId="15629" priority="2097" stopIfTrue="1">
      <formula>AND(WEEKDAY(J$5)=1)</formula>
    </cfRule>
    <cfRule type="expression" dxfId="15628" priority="2100" stopIfTrue="1">
      <formula>AND(WEEKDAY(J$5)=1)</formula>
    </cfRule>
    <cfRule type="expression" dxfId="15627" priority="2102" stopIfTrue="1">
      <formula>AND(WEEKDAY(J$5)=1)</formula>
    </cfRule>
    <cfRule type="expression" dxfId="15626" priority="2103" stopIfTrue="1">
      <formula>AND(WEEKDAY(J$5)=1)</formula>
    </cfRule>
    <cfRule type="expression" dxfId="15625" priority="2105" stopIfTrue="1">
      <formula>AND(WEEKDAY(J$5)=1)</formula>
    </cfRule>
    <cfRule type="expression" dxfId="15624" priority="2106" stopIfTrue="1">
      <formula>AND(WEEKDAY(J$5)=1)</formula>
    </cfRule>
    <cfRule type="expression" dxfId="15623" priority="2110" stopIfTrue="1">
      <formula>AND(WEEKDAY(J$5)=1)</formula>
    </cfRule>
    <cfRule type="expression" dxfId="15622" priority="2112" stopIfTrue="1">
      <formula>AND(WEEKDAY(J$5)=1)</formula>
    </cfRule>
    <cfRule type="expression" dxfId="15621" priority="2114" stopIfTrue="1">
      <formula>AND(WEEKDAY(J$5)=1)</formula>
    </cfRule>
    <cfRule type="expression" dxfId="15620" priority="2116" stopIfTrue="1">
      <formula>AND(WEEKDAY(J$5)=1)</formula>
    </cfRule>
    <cfRule type="expression" dxfId="15619" priority="2117" stopIfTrue="1">
      <formula>AND(WEEKDAY(J$5)=1)</formula>
    </cfRule>
    <cfRule type="expression" dxfId="15618" priority="2122" stopIfTrue="1">
      <formula>AND(WEEKDAY(J$5)=1)</formula>
    </cfRule>
    <cfRule type="expression" dxfId="15617" priority="2123" stopIfTrue="1">
      <formula>AND(WEEKDAY(J$5)=1)</formula>
    </cfRule>
    <cfRule type="expression" dxfId="15616" priority="2124" stopIfTrue="1">
      <formula>AND(WEEKDAY(J$5)=1)</formula>
    </cfRule>
    <cfRule type="expression" dxfId="15615" priority="2125" stopIfTrue="1">
      <formula>AND(WEEKDAY(J$5)=1)</formula>
    </cfRule>
    <cfRule type="expression" dxfId="15614" priority="2132" stopIfTrue="1">
      <formula>AND(WEEKDAY(J$5)=1)</formula>
    </cfRule>
    <cfRule type="expression" dxfId="15613" priority="2135" stopIfTrue="1">
      <formula>AND(WEEKDAY(J$5)=1)</formula>
    </cfRule>
    <cfRule type="expression" dxfId="15612" priority="2136" stopIfTrue="1">
      <formula>AND(WEEKDAY(J$5)=1)</formula>
    </cfRule>
    <cfRule type="expression" dxfId="15611" priority="2138" stopIfTrue="1">
      <formula>AND(WEEKDAY(J$5)=1)</formula>
    </cfRule>
    <cfRule type="expression" dxfId="15610" priority="2139" stopIfTrue="1">
      <formula>AND(WEEKDAY(J$5)=1)</formula>
    </cfRule>
    <cfRule type="expression" dxfId="15609" priority="2143" stopIfTrue="1">
      <formula>AND(WEEKDAY(J$5)=1)</formula>
    </cfRule>
    <cfRule type="expression" dxfId="15608" priority="2145" stopIfTrue="1">
      <formula>AND(WEEKDAY(J$5)=1)</formula>
    </cfRule>
    <cfRule type="expression" dxfId="15607" priority="2147" stopIfTrue="1">
      <formula>AND(WEEKDAY(J$5)=1)</formula>
    </cfRule>
    <cfRule type="expression" dxfId="15606" priority="2149" stopIfTrue="1">
      <formula>AND(WEEKDAY(J$5)=1)</formula>
    </cfRule>
    <cfRule type="expression" dxfId="15605" priority="2150" stopIfTrue="1">
      <formula>AND(WEEKDAY(J$5)=1)</formula>
    </cfRule>
    <cfRule type="expression" dxfId="15604" priority="2155" stopIfTrue="1">
      <formula>AND(WEEKDAY(J$5)=1)</formula>
    </cfRule>
    <cfRule type="expression" dxfId="15603" priority="2156" stopIfTrue="1">
      <formula>AND(WEEKDAY(J$5)=1)</formula>
    </cfRule>
    <cfRule type="expression" dxfId="15602" priority="2157" stopIfTrue="1">
      <formula>AND(WEEKDAY(J$5)=1)</formula>
    </cfRule>
    <cfRule type="expression" dxfId="15601" priority="2158" stopIfTrue="1">
      <formula>AND(WEEKDAY(J$5)=1)</formula>
    </cfRule>
    <cfRule type="expression" dxfId="15600" priority="2165" stopIfTrue="1">
      <formula>AND(WEEKDAY(J$5)=1)</formula>
    </cfRule>
    <cfRule type="expression" dxfId="15599" priority="2170" stopIfTrue="1">
      <formula>AND(WEEKDAY(J$5)=1)</formula>
    </cfRule>
    <cfRule type="expression" dxfId="15598" priority="2175" stopIfTrue="1">
      <formula>AND(WEEKDAY(J$5)=1)</formula>
    </cfRule>
    <cfRule type="expression" dxfId="15597" priority="2176" stopIfTrue="1">
      <formula>AND(WEEKDAY(J$5)=1)</formula>
    </cfRule>
    <cfRule type="expression" dxfId="15596" priority="2184" stopIfTrue="1">
      <formula>AND(WEEKDAY(J$5)=1)</formula>
    </cfRule>
    <cfRule type="expression" dxfId="15595" priority="2185" stopIfTrue="1">
      <formula>AND(WEEKDAY(J$5)=1)</formula>
    </cfRule>
    <cfRule type="expression" dxfId="15594" priority="2186" stopIfTrue="1">
      <formula>AND(WEEKDAY(J$5)=1)</formula>
    </cfRule>
    <cfRule type="expression" dxfId="15593" priority="2189" stopIfTrue="1">
      <formula>AND(WEEKDAY(J$5)=1)</formula>
    </cfRule>
    <cfRule type="expression" dxfId="15592" priority="2190" stopIfTrue="1">
      <formula>AND(WEEKDAY(J$5)=1)</formula>
    </cfRule>
    <cfRule type="expression" dxfId="15591" priority="2198" stopIfTrue="1">
      <formula>AND(WEEKDAY(J$5)=1)</formula>
    </cfRule>
    <cfRule type="expression" dxfId="15590" priority="2200" stopIfTrue="1">
      <formula>AND(WEEKDAY(J$5)=1)</formula>
    </cfRule>
    <cfRule type="expression" dxfId="15589" priority="2202" stopIfTrue="1">
      <formula>AND(WEEKDAY(J$5)=1)</formula>
    </cfRule>
    <cfRule type="expression" dxfId="15588" priority="2203" stopIfTrue="1">
      <formula>AND(WEEKDAY(J$5)=1)</formula>
    </cfRule>
    <cfRule type="expression" dxfId="15587" priority="2208" stopIfTrue="1">
      <formula>AND(WEEKDAY(J$5)=1)</formula>
    </cfRule>
    <cfRule type="expression" dxfId="15586" priority="2209" stopIfTrue="1">
      <formula>AND(WEEKDAY(J$5)=1)</formula>
    </cfRule>
    <cfRule type="expression" dxfId="15585" priority="2210" stopIfTrue="1">
      <formula>AND(WEEKDAY(J$5)=1)</formula>
    </cfRule>
    <cfRule type="expression" dxfId="15584" priority="2211" stopIfTrue="1">
      <formula>AND(WEEKDAY(J$5)=1)</formula>
    </cfRule>
  </conditionalFormatting>
  <conditionalFormatting sqref="J15:K15">
    <cfRule type="expression" dxfId="15583" priority="2016" stopIfTrue="1">
      <formula>AND(WEEKDAY(J$5)=1)</formula>
    </cfRule>
    <cfRule type="expression" dxfId="15582" priority="2017" stopIfTrue="1">
      <formula>AND(WEEKDAY(J$5)=1)</formula>
    </cfRule>
    <cfRule type="expression" dxfId="15581" priority="2018" stopIfTrue="1">
      <formula>AND(WEEKDAY(J$5)=1)</formula>
    </cfRule>
    <cfRule type="expression" dxfId="15580" priority="2019" stopIfTrue="1">
      <formula>AND(WEEKDAY(J$5)=1)</formula>
    </cfRule>
    <cfRule type="expression" dxfId="15579" priority="2026" stopIfTrue="1">
      <formula>AND(WEEKDAY(J$5)=1)</formula>
    </cfRule>
    <cfRule type="expression" dxfId="15578" priority="2027" stopIfTrue="1">
      <formula>AND(WEEKDAY(J$5)=1)</formula>
    </cfRule>
    <cfRule type="expression" dxfId="15577" priority="2028" stopIfTrue="1">
      <formula>AND(WEEKDAY(J$5)=1)</formula>
    </cfRule>
    <cfRule type="expression" dxfId="15576" priority="2029" stopIfTrue="1">
      <formula>AND(WEEKDAY(J$5)=1)</formula>
    </cfRule>
    <cfRule type="expression" dxfId="15575" priority="2032" stopIfTrue="1">
      <formula>AND(WEEKDAY(J$5)=1)</formula>
    </cfRule>
    <cfRule type="expression" dxfId="15574" priority="2033" stopIfTrue="1">
      <formula>AND(WEEKDAY(J$5)=1)</formula>
    </cfRule>
    <cfRule type="expression" dxfId="15573" priority="2034" stopIfTrue="1">
      <formula>AND(WEEKDAY(J$5)=1)</formula>
    </cfRule>
    <cfRule type="expression" dxfId="15572" priority="2037" stopIfTrue="1">
      <formula>AND(WEEKDAY(J$5)=1)</formula>
    </cfRule>
    <cfRule type="expression" dxfId="15571" priority="2038" stopIfTrue="1">
      <formula>AND(WEEKDAY(J$5)=1)</formula>
    </cfRule>
    <cfRule type="expression" dxfId="15570" priority="2048" stopIfTrue="1">
      <formula>AND(WEEKDAY(J$5)=1)</formula>
    </cfRule>
    <cfRule type="expression" dxfId="15569" priority="2058" stopIfTrue="1">
      <formula>AND(WEEKDAY(J$5)=1)</formula>
    </cfRule>
    <cfRule type="expression" dxfId="15568" priority="2075" stopIfTrue="1">
      <formula>AND(WEEKDAY(J$5)=1)</formula>
    </cfRule>
    <cfRule type="expression" dxfId="15567" priority="2076" stopIfTrue="1">
      <formula>AND(WEEKDAY(J$5)=1)</formula>
    </cfRule>
    <cfRule type="expression" dxfId="15566" priority="2077" stopIfTrue="1">
      <formula>AND(WEEKDAY(J$5)=1)</formula>
    </cfRule>
    <cfRule type="expression" dxfId="15565" priority="2078" stopIfTrue="1">
      <formula>AND(WEEKDAY(J$5)=1)</formula>
    </cfRule>
    <cfRule type="expression" dxfId="15564" priority="2085" stopIfTrue="1">
      <formula>AND(WEEKDAY(J$5)=1)</formula>
    </cfRule>
    <cfRule type="expression" dxfId="15563" priority="2086" stopIfTrue="1">
      <formula>AND(WEEKDAY(J$5)=1)</formula>
    </cfRule>
    <cfRule type="expression" dxfId="15562" priority="2087" stopIfTrue="1">
      <formula>AND(WEEKDAY(J$5)=1)</formula>
    </cfRule>
    <cfRule type="expression" dxfId="15561" priority="2088" stopIfTrue="1">
      <formula>AND(WEEKDAY(J$5)=1)</formula>
    </cfRule>
    <cfRule type="expression" dxfId="15560" priority="2091" stopIfTrue="1">
      <formula>AND(WEEKDAY(J$5)=1)</formula>
    </cfRule>
    <cfRule type="expression" dxfId="15559" priority="2101" stopIfTrue="1">
      <formula>AND(WEEKDAY(J$5)=1)</formula>
    </cfRule>
    <cfRule type="expression" dxfId="15558" priority="2118" stopIfTrue="1">
      <formula>AND(WEEKDAY(J$5)=1)</formula>
    </cfRule>
    <cfRule type="expression" dxfId="15557" priority="2119" stopIfTrue="1">
      <formula>AND(WEEKDAY(J$5)=1)</formula>
    </cfRule>
    <cfRule type="expression" dxfId="15556" priority="2120" stopIfTrue="1">
      <formula>AND(WEEKDAY(J$5)=1)</formula>
    </cfRule>
    <cfRule type="expression" dxfId="15555" priority="2121" stopIfTrue="1">
      <formula>AND(WEEKDAY(J$5)=1)</formula>
    </cfRule>
    <cfRule type="expression" dxfId="15554" priority="2128" stopIfTrue="1">
      <formula>AND(WEEKDAY(J$5)=1)</formula>
    </cfRule>
    <cfRule type="expression" dxfId="15553" priority="2129" stopIfTrue="1">
      <formula>AND(WEEKDAY(J$5)=1)</formula>
    </cfRule>
    <cfRule type="expression" dxfId="15552" priority="2130" stopIfTrue="1">
      <formula>AND(WEEKDAY(J$5)=1)</formula>
    </cfRule>
    <cfRule type="expression" dxfId="15551" priority="2131" stopIfTrue="1">
      <formula>AND(WEEKDAY(J$5)=1)</formula>
    </cfRule>
    <cfRule type="expression" dxfId="15550" priority="2134" stopIfTrue="1">
      <formula>AND(WEEKDAY(J$5)=1)</formula>
    </cfRule>
    <cfRule type="expression" dxfId="15549" priority="2151" stopIfTrue="1">
      <formula>AND(WEEKDAY(J$5)=1)</formula>
    </cfRule>
    <cfRule type="expression" dxfId="15548" priority="2152" stopIfTrue="1">
      <formula>AND(WEEKDAY(J$5)=1)</formula>
    </cfRule>
    <cfRule type="expression" dxfId="15547" priority="2153" stopIfTrue="1">
      <formula>AND(WEEKDAY(J$5)=1)</formula>
    </cfRule>
    <cfRule type="expression" dxfId="15546" priority="2154" stopIfTrue="1">
      <formula>AND(WEEKDAY(J$5)=1)</formula>
    </cfRule>
    <cfRule type="expression" dxfId="15545" priority="2161" stopIfTrue="1">
      <formula>AND(WEEKDAY(J$5)=1)</formula>
    </cfRule>
    <cfRule type="expression" dxfId="15544" priority="2162" stopIfTrue="1">
      <formula>AND(WEEKDAY(J$5)=1)</formula>
    </cfRule>
    <cfRule type="expression" dxfId="15543" priority="2163" stopIfTrue="1">
      <formula>AND(WEEKDAY(J$5)=1)</formula>
    </cfRule>
    <cfRule type="expression" dxfId="15542" priority="2164" stopIfTrue="1">
      <formula>AND(WEEKDAY(J$5)=1)</formula>
    </cfRule>
    <cfRule type="expression" dxfId="15541" priority="2167" stopIfTrue="1">
      <formula>AND(WEEKDAY(J$5)=1)</formula>
    </cfRule>
    <cfRule type="expression" dxfId="15540" priority="2168" stopIfTrue="1">
      <formula>AND(WEEKDAY(J$5)=1)</formula>
    </cfRule>
    <cfRule type="expression" dxfId="15539" priority="2169" stopIfTrue="1">
      <formula>AND(WEEKDAY(J$5)=1)</formula>
    </cfRule>
    <cfRule type="expression" dxfId="15538" priority="2172" stopIfTrue="1">
      <formula>AND(WEEKDAY(J$5)=1)</formula>
    </cfRule>
    <cfRule type="expression" dxfId="15537" priority="2173" stopIfTrue="1">
      <formula>AND(WEEKDAY(J$5)=1)</formula>
    </cfRule>
    <cfRule type="expression" dxfId="15536" priority="2177" stopIfTrue="1">
      <formula>AND(WEEKDAY(J$5)=1)</formula>
    </cfRule>
    <cfRule type="expression" dxfId="15535" priority="2178" stopIfTrue="1">
      <formula>AND(WEEKDAY(J$5)=1)</formula>
    </cfRule>
    <cfRule type="expression" dxfId="15534" priority="2179" stopIfTrue="1">
      <formula>AND(WEEKDAY(J$5)=1)</formula>
    </cfRule>
    <cfRule type="expression" dxfId="15533" priority="2180" stopIfTrue="1">
      <formula>AND(WEEKDAY(J$5)=1)</formula>
    </cfRule>
    <cfRule type="expression" dxfId="15532" priority="2191" stopIfTrue="1">
      <formula>AND(WEEKDAY(J$5)=1)</formula>
    </cfRule>
    <cfRule type="expression" dxfId="15531" priority="2192" stopIfTrue="1">
      <formula>AND(WEEKDAY(J$5)=1)</formula>
    </cfRule>
    <cfRule type="expression" dxfId="15530" priority="2193" stopIfTrue="1">
      <formula>AND(WEEKDAY(J$5)=1)</formula>
    </cfRule>
    <cfRule type="expression" dxfId="15529" priority="2194" stopIfTrue="1">
      <formula>AND(WEEKDAY(J$5)=1)</formula>
    </cfRule>
    <cfRule type="expression" dxfId="15528" priority="2197" stopIfTrue="1">
      <formula>AND(WEEKDAY(J$5)=1)</formula>
    </cfRule>
    <cfRule type="expression" dxfId="15527" priority="2204" stopIfTrue="1">
      <formula>AND(WEEKDAY(J$5)=1)</formula>
    </cfRule>
    <cfRule type="expression" dxfId="15526" priority="2205" stopIfTrue="1">
      <formula>AND(WEEKDAY(J$5)=1)</formula>
    </cfRule>
    <cfRule type="expression" dxfId="15525" priority="2206" stopIfTrue="1">
      <formula>AND(WEEKDAY(J$5)=1)</formula>
    </cfRule>
    <cfRule type="expression" dxfId="15524" priority="2207" stopIfTrue="1">
      <formula>AND(WEEKDAY(J$5)=1)</formula>
    </cfRule>
    <cfRule type="expression" dxfId="15523" priority="2213">
      <formula>AND(WEEKDAY(J$5)=1)</formula>
    </cfRule>
    <cfRule type="expression" dxfId="15522" priority="2215" stopIfTrue="1">
      <formula>AND(WEEKDAY(J$5)=1)</formula>
    </cfRule>
  </conditionalFormatting>
  <conditionalFormatting sqref="K15">
    <cfRule type="expression" dxfId="15521" priority="2002" stopIfTrue="1">
      <formula>AND(WEEKDAY(K$5)=1)</formula>
    </cfRule>
    <cfRule type="expression" dxfId="15520" priority="2005" stopIfTrue="1">
      <formula>AND(WEEKDAY(K$5)=1)</formula>
    </cfRule>
    <cfRule type="expression" dxfId="15519" priority="2006" stopIfTrue="1">
      <formula>AND(WEEKDAY(K$5)=1)</formula>
    </cfRule>
    <cfRule type="expression" dxfId="15518" priority="2007" stopIfTrue="1">
      <formula>AND(WEEKDAY(K$5)=1)</formula>
    </cfRule>
    <cfRule type="expression" dxfId="15517" priority="2009" stopIfTrue="1">
      <formula>AND(WEEKDAY(K$5)=1)</formula>
    </cfRule>
    <cfRule type="expression" dxfId="15516" priority="2011" stopIfTrue="1">
      <formula>AND(WEEKDAY(K$5)=1)</formula>
    </cfRule>
    <cfRule type="expression" dxfId="15515" priority="2013" stopIfTrue="1">
      <formula>AND(WEEKDAY(K$5)=1)</formula>
    </cfRule>
    <cfRule type="expression" dxfId="15514" priority="2024" stopIfTrue="1">
      <formula>AND(WEEKDAY(K$5)=1)</formula>
    </cfRule>
    <cfRule type="expression" dxfId="15513" priority="2025" stopIfTrue="1">
      <formula>AND(WEEKDAY(K$5)=1)</formula>
    </cfRule>
    <cfRule type="expression" dxfId="15512" priority="2031" stopIfTrue="1">
      <formula>AND(WEEKDAY(K$5)=1)</formula>
    </cfRule>
    <cfRule type="expression" dxfId="15511" priority="2036" stopIfTrue="1">
      <formula>AND(WEEKDAY(K$5)=1)</formula>
    </cfRule>
    <cfRule type="expression" dxfId="15510" priority="2039" stopIfTrue="1">
      <formula>AND(WEEKDAY(K$5)=1)</formula>
    </cfRule>
    <cfRule type="expression" dxfId="15509" priority="2042" stopIfTrue="1">
      <formula>AND(WEEKDAY(K$5)=1)</formula>
    </cfRule>
    <cfRule type="expression" dxfId="15508" priority="2045" stopIfTrue="1">
      <formula>AND(WEEKDAY(K$5)=1)</formula>
    </cfRule>
    <cfRule type="expression" dxfId="15507" priority="2046" stopIfTrue="1">
      <formula>AND(WEEKDAY(K$5)=1)</formula>
    </cfRule>
    <cfRule type="expression" dxfId="15506" priority="2049" stopIfTrue="1">
      <formula>AND(WEEKDAY(K$5)=1)</formula>
    </cfRule>
    <cfRule type="expression" dxfId="15505" priority="2052" stopIfTrue="1">
      <formula>AND(WEEKDAY(K$5)=1)</formula>
    </cfRule>
    <cfRule type="expression" dxfId="15504" priority="2055" stopIfTrue="1">
      <formula>AND(WEEKDAY(K$5)=1)</formula>
    </cfRule>
    <cfRule type="expression" dxfId="15503" priority="2056" stopIfTrue="1">
      <formula>AND(WEEKDAY(K$5)=1)</formula>
    </cfRule>
    <cfRule type="expression" dxfId="15502" priority="2061" stopIfTrue="1">
      <formula>AND(WEEKDAY(K$5)=1)</formula>
    </cfRule>
    <cfRule type="expression" dxfId="15501" priority="2064" stopIfTrue="1">
      <formula>AND(WEEKDAY(K$5)=1)</formula>
    </cfRule>
    <cfRule type="expression" dxfId="15500" priority="2065" stopIfTrue="1">
      <formula>AND(WEEKDAY(K$5)=1)</formula>
    </cfRule>
    <cfRule type="expression" dxfId="15499" priority="2066" stopIfTrue="1">
      <formula>AND(WEEKDAY(K$5)=1)</formula>
    </cfRule>
    <cfRule type="expression" dxfId="15498" priority="2068" stopIfTrue="1">
      <formula>AND(WEEKDAY(K$5)=1)</formula>
    </cfRule>
    <cfRule type="expression" dxfId="15497" priority="2070" stopIfTrue="1">
      <formula>AND(WEEKDAY(K$5)=1)</formula>
    </cfRule>
    <cfRule type="expression" dxfId="15496" priority="2072" stopIfTrue="1">
      <formula>AND(WEEKDAY(K$5)=1)</formula>
    </cfRule>
    <cfRule type="expression" dxfId="15495" priority="2083" stopIfTrue="1">
      <formula>AND(WEEKDAY(K$5)=1)</formula>
    </cfRule>
    <cfRule type="expression" dxfId="15494" priority="2084" stopIfTrue="1">
      <formula>AND(WEEKDAY(K$5)=1)</formula>
    </cfRule>
    <cfRule type="expression" dxfId="15493" priority="2090" stopIfTrue="1">
      <formula>AND(WEEKDAY(K$5)=1)</formula>
    </cfRule>
    <cfRule type="expression" dxfId="15492" priority="2092" stopIfTrue="1">
      <formula>AND(WEEKDAY(K$5)=1)</formula>
    </cfRule>
    <cfRule type="expression" dxfId="15491" priority="2095" stopIfTrue="1">
      <formula>AND(WEEKDAY(K$5)=1)</formula>
    </cfRule>
    <cfRule type="expression" dxfId="15490" priority="2098" stopIfTrue="1">
      <formula>AND(WEEKDAY(K$5)=1)</formula>
    </cfRule>
    <cfRule type="expression" dxfId="15489" priority="2099" stopIfTrue="1">
      <formula>AND(WEEKDAY(K$5)=1)</formula>
    </cfRule>
    <cfRule type="expression" dxfId="15488" priority="2104" stopIfTrue="1">
      <formula>AND(WEEKDAY(K$5)=1)</formula>
    </cfRule>
    <cfRule type="expression" dxfId="15487" priority="2107" stopIfTrue="1">
      <formula>AND(WEEKDAY(K$5)=1)</formula>
    </cfRule>
    <cfRule type="expression" dxfId="15486" priority="2108" stopIfTrue="1">
      <formula>AND(WEEKDAY(K$5)=1)</formula>
    </cfRule>
    <cfRule type="expression" dxfId="15485" priority="2109" stopIfTrue="1">
      <formula>AND(WEEKDAY(K$5)=1)</formula>
    </cfRule>
    <cfRule type="expression" dxfId="15484" priority="2111" stopIfTrue="1">
      <formula>AND(WEEKDAY(K$5)=1)</formula>
    </cfRule>
    <cfRule type="expression" dxfId="15483" priority="2113" stopIfTrue="1">
      <formula>AND(WEEKDAY(K$5)=1)</formula>
    </cfRule>
    <cfRule type="expression" dxfId="15482" priority="2115" stopIfTrue="1">
      <formula>AND(WEEKDAY(K$5)=1)</formula>
    </cfRule>
    <cfRule type="expression" dxfId="15481" priority="2126" stopIfTrue="1">
      <formula>AND(WEEKDAY(K$5)=1)</formula>
    </cfRule>
    <cfRule type="expression" dxfId="15480" priority="2127" stopIfTrue="1">
      <formula>AND(WEEKDAY(K$5)=1)</formula>
    </cfRule>
    <cfRule type="expression" dxfId="15479" priority="2133" stopIfTrue="1">
      <formula>AND(WEEKDAY(K$5)=1)</formula>
    </cfRule>
    <cfRule type="expression" dxfId="15478" priority="2137" stopIfTrue="1">
      <formula>AND(WEEKDAY(K$5)=1)</formula>
    </cfRule>
    <cfRule type="expression" dxfId="15477" priority="2140" stopIfTrue="1">
      <formula>AND(WEEKDAY(K$5)=1)</formula>
    </cfRule>
    <cfRule type="expression" dxfId="15476" priority="2141" stopIfTrue="1">
      <formula>AND(WEEKDAY(K$5)=1)</formula>
    </cfRule>
    <cfRule type="expression" dxfId="15475" priority="2142" stopIfTrue="1">
      <formula>AND(WEEKDAY(K$5)=1)</formula>
    </cfRule>
    <cfRule type="expression" dxfId="15474" priority="2144" stopIfTrue="1">
      <formula>AND(WEEKDAY(K$5)=1)</formula>
    </cfRule>
    <cfRule type="expression" dxfId="15473" priority="2146" stopIfTrue="1">
      <formula>AND(WEEKDAY(K$5)=1)</formula>
    </cfRule>
    <cfRule type="expression" dxfId="15472" priority="2148" stopIfTrue="1">
      <formula>AND(WEEKDAY(K$5)=1)</formula>
    </cfRule>
    <cfRule type="expression" dxfId="15471" priority="2159" stopIfTrue="1">
      <formula>AND(WEEKDAY(K$5)=1)</formula>
    </cfRule>
    <cfRule type="expression" dxfId="15470" priority="2160" stopIfTrue="1">
      <formula>AND(WEEKDAY(K$5)=1)</formula>
    </cfRule>
    <cfRule type="expression" dxfId="15469" priority="2166" stopIfTrue="1">
      <formula>AND(WEEKDAY(K$5)=1)</formula>
    </cfRule>
    <cfRule type="expression" dxfId="15468" priority="2171" stopIfTrue="1">
      <formula>AND(WEEKDAY(K$5)=1)</formula>
    </cfRule>
    <cfRule type="expression" dxfId="15467" priority="2174" stopIfTrue="1">
      <formula>AND(WEEKDAY(K$5)=1)</formula>
    </cfRule>
    <cfRule type="expression" dxfId="15466" priority="2181" stopIfTrue="1">
      <formula>AND(WEEKDAY(K$5)=1)</formula>
    </cfRule>
    <cfRule type="expression" dxfId="15465" priority="2182" stopIfTrue="1">
      <formula>AND(WEEKDAY(K$5)=1)</formula>
    </cfRule>
    <cfRule type="expression" dxfId="15464" priority="2183" stopIfTrue="1">
      <formula>AND(WEEKDAY(K$5)=1)</formula>
    </cfRule>
    <cfRule type="expression" dxfId="15463" priority="2187" stopIfTrue="1">
      <formula>AND(WEEKDAY(K$5)=1)</formula>
    </cfRule>
    <cfRule type="expression" dxfId="15462" priority="2188" stopIfTrue="1">
      <formula>AND(WEEKDAY(K$5)=1)</formula>
    </cfRule>
    <cfRule type="expression" dxfId="15461" priority="2195" stopIfTrue="1">
      <formula>AND(WEEKDAY(K$5)=1)</formula>
    </cfRule>
    <cfRule type="expression" dxfId="15460" priority="2196" stopIfTrue="1">
      <formula>AND(WEEKDAY(K$5)=1)</formula>
    </cfRule>
    <cfRule type="expression" dxfId="15459" priority="2199" stopIfTrue="1">
      <formula>AND(WEEKDAY(K$5)=1)</formula>
    </cfRule>
    <cfRule type="expression" dxfId="15458" priority="2201" stopIfTrue="1">
      <formula>AND(WEEKDAY(K$5)=1)</formula>
    </cfRule>
    <cfRule type="expression" dxfId="15457" priority="2212" stopIfTrue="1">
      <formula>AND(WEEKDAY(K$5)=1)</formula>
    </cfRule>
    <cfRule type="expression" dxfId="15456" priority="2214" stopIfTrue="1">
      <formula>AND(WEEKDAY(K$5)=1)</formula>
    </cfRule>
  </conditionalFormatting>
  <conditionalFormatting sqref="L15">
    <cfRule type="expression" dxfId="15455" priority="2715" stopIfTrue="1">
      <formula>AND(WEEKDAY(L$5)=1)</formula>
    </cfRule>
    <cfRule type="expression" dxfId="15454" priority="2716" stopIfTrue="1">
      <formula>AND(WEEKDAY(L$5)=1)</formula>
    </cfRule>
    <cfRule type="expression" dxfId="15453" priority="2717" stopIfTrue="1">
      <formula>AND(WEEKDAY(L$5)=1)</formula>
    </cfRule>
    <cfRule type="expression" dxfId="15452" priority="2718" stopIfTrue="1">
      <formula>AND(WEEKDAY(L$5)=1)</formula>
    </cfRule>
    <cfRule type="expression" dxfId="15451" priority="2719" stopIfTrue="1">
      <formula>AND(WEEKDAY(L$5)=1)</formula>
    </cfRule>
    <cfRule type="expression" dxfId="15450" priority="2720" stopIfTrue="1">
      <formula>AND(WEEKDAY(L$5)=1)</formula>
    </cfRule>
    <cfRule type="expression" dxfId="15449" priority="2721" stopIfTrue="1">
      <formula>AND(WEEKDAY(L$5)=1)</formula>
    </cfRule>
    <cfRule type="expression" dxfId="15448" priority="2722" stopIfTrue="1">
      <formula>AND(WEEKDAY(L$5)=1)</formula>
    </cfRule>
    <cfRule type="expression" dxfId="15447" priority="2723" stopIfTrue="1">
      <formula>AND(WEEKDAY(L$5)=1)</formula>
    </cfRule>
    <cfRule type="expression" dxfId="15446" priority="2724" stopIfTrue="1">
      <formula>AND(WEEKDAY(L$5)=1)</formula>
    </cfRule>
    <cfRule type="expression" dxfId="15445" priority="2725" stopIfTrue="1">
      <formula>AND(WEEKDAY(L$5)=1)</formula>
    </cfRule>
    <cfRule type="expression" dxfId="15444" priority="2726" stopIfTrue="1">
      <formula>AND(WEEKDAY(L$5)=1)</formula>
    </cfRule>
    <cfRule type="expression" dxfId="15443" priority="2727" stopIfTrue="1">
      <formula>AND(WEEKDAY(L$5)=1)</formula>
    </cfRule>
    <cfRule type="expression" dxfId="15442" priority="2728" stopIfTrue="1">
      <formula>AND(WEEKDAY(L$5)=1)</formula>
    </cfRule>
    <cfRule type="expression" dxfId="15441" priority="2729" stopIfTrue="1">
      <formula>AND(WEEKDAY(L$5)=1)</formula>
    </cfRule>
    <cfRule type="expression" dxfId="15440" priority="2730" stopIfTrue="1">
      <formula>AND(WEEKDAY(L$5)=1)</formula>
    </cfRule>
    <cfRule type="expression" dxfId="15439" priority="2731" stopIfTrue="1">
      <formula>AND(WEEKDAY(L$5)=1)</formula>
    </cfRule>
    <cfRule type="expression" dxfId="15438" priority="2732" stopIfTrue="1">
      <formula>AND(WEEKDAY(L$5)=1)</formula>
    </cfRule>
    <cfRule type="expression" dxfId="15437" priority="2733" stopIfTrue="1">
      <formula>AND(WEEKDAY(L$5)=1)</formula>
    </cfRule>
    <cfRule type="expression" dxfId="15436" priority="2734" stopIfTrue="1">
      <formula>AND(WEEKDAY(L$5)=1)</formula>
    </cfRule>
    <cfRule type="expression" dxfId="15435" priority="2735" stopIfTrue="1">
      <formula>AND(WEEKDAY(L$5)=1)</formula>
    </cfRule>
    <cfRule type="expression" dxfId="15434" priority="2736" stopIfTrue="1">
      <formula>AND(WEEKDAY(L$5)=1)</formula>
    </cfRule>
    <cfRule type="expression" dxfId="15433" priority="2737" stopIfTrue="1">
      <formula>AND(WEEKDAY(L$5)=1)</formula>
    </cfRule>
    <cfRule type="expression" dxfId="15432" priority="2738" stopIfTrue="1">
      <formula>AND(WEEKDAY(L$5)=1)</formula>
    </cfRule>
    <cfRule type="expression" dxfId="15431" priority="2739" stopIfTrue="1">
      <formula>AND(WEEKDAY(L$5)=1)</formula>
    </cfRule>
    <cfRule type="expression" dxfId="15430" priority="2740" stopIfTrue="1">
      <formula>AND(WEEKDAY(L$5)=1)</formula>
    </cfRule>
    <cfRule type="expression" dxfId="15429" priority="2741" stopIfTrue="1">
      <formula>AND(WEEKDAY(L$5)=1)</formula>
    </cfRule>
    <cfRule type="expression" dxfId="15428" priority="2742" stopIfTrue="1">
      <formula>AND(WEEKDAY(L$5)=1)</formula>
    </cfRule>
    <cfRule type="expression" dxfId="15427" priority="2743" stopIfTrue="1">
      <formula>AND(WEEKDAY(L$5)=1)</formula>
    </cfRule>
    <cfRule type="expression" dxfId="15426" priority="2744">
      <formula>AND(WEEKDAY(L$5)=1)</formula>
    </cfRule>
    <cfRule type="expression" dxfId="15425" priority="2745" stopIfTrue="1">
      <formula>AND(WEEKDAY(L$5)=1)</formula>
    </cfRule>
    <cfRule type="expression" dxfId="15424" priority="2746" stopIfTrue="1">
      <formula>AND(WEEKDAY(L$5)=1)</formula>
    </cfRule>
  </conditionalFormatting>
  <conditionalFormatting sqref="M15:N15">
    <cfRule type="expression" dxfId="15423" priority="2859" stopIfTrue="1">
      <formula>AND(WEEKDAY(M$5)=1)</formula>
    </cfRule>
    <cfRule type="expression" dxfId="15422" priority="2862" stopIfTrue="1">
      <formula>AND(WEEKDAY(M$5)=1)</formula>
    </cfRule>
  </conditionalFormatting>
  <conditionalFormatting sqref="M15">
    <cfRule type="expression" dxfId="15421" priority="2747" stopIfTrue="1">
      <formula>AND(WEEKDAY(M$5)=1)</formula>
    </cfRule>
    <cfRule type="expression" dxfId="15420" priority="2748" stopIfTrue="1">
      <formula>AND(WEEKDAY(M$5)=1)</formula>
    </cfRule>
    <cfRule type="expression" dxfId="15419" priority="2749" stopIfTrue="1">
      <formula>AND(WEEKDAY(M$5)=1)</formula>
    </cfRule>
    <cfRule type="expression" dxfId="15418" priority="2750" stopIfTrue="1">
      <formula>AND(WEEKDAY(M$5)=1)</formula>
    </cfRule>
    <cfRule type="expression" dxfId="15417" priority="2751" stopIfTrue="1">
      <formula>AND(WEEKDAY(M$5)=1)</formula>
    </cfRule>
    <cfRule type="expression" dxfId="15416" priority="2752" stopIfTrue="1">
      <formula>AND(WEEKDAY(M$5)=1)</formula>
    </cfRule>
    <cfRule type="expression" dxfId="15415" priority="2753" stopIfTrue="1">
      <formula>AND(WEEKDAY(M$5)=1)</formula>
    </cfRule>
    <cfRule type="expression" dxfId="15414" priority="2754" stopIfTrue="1">
      <formula>AND(WEEKDAY(M$5)=1)</formula>
    </cfRule>
    <cfRule type="expression" dxfId="15413" priority="2755" stopIfTrue="1">
      <formula>AND(WEEKDAY(M$5)=1)</formula>
    </cfRule>
    <cfRule type="expression" dxfId="15412" priority="2756" stopIfTrue="1">
      <formula>AND(WEEKDAY(M$5)=1)</formula>
    </cfRule>
    <cfRule type="expression" dxfId="15411" priority="2757" stopIfTrue="1">
      <formula>AND(WEEKDAY(M$5)=1)</formula>
    </cfRule>
    <cfRule type="expression" dxfId="15410" priority="2758" stopIfTrue="1">
      <formula>AND(WEEKDAY(M$5)=1)</formula>
    </cfRule>
    <cfRule type="expression" dxfId="15409" priority="2759" stopIfTrue="1">
      <formula>AND(WEEKDAY(M$5)=1)</formula>
    </cfRule>
    <cfRule type="expression" dxfId="15408" priority="2760" stopIfTrue="1">
      <formula>AND(WEEKDAY(M$5)=1)</formula>
    </cfRule>
    <cfRule type="expression" dxfId="15407" priority="2761" stopIfTrue="1">
      <formula>AND(WEEKDAY(M$5)=1)</formula>
    </cfRule>
    <cfRule type="expression" dxfId="15406" priority="2762" stopIfTrue="1">
      <formula>AND(WEEKDAY(M$5)=1)</formula>
    </cfRule>
    <cfRule type="expression" dxfId="15405" priority="2763" stopIfTrue="1">
      <formula>AND(WEEKDAY(M$5)=1)</formula>
    </cfRule>
    <cfRule type="expression" dxfId="15404" priority="2764" stopIfTrue="1">
      <formula>AND(WEEKDAY(M$5)=1)</formula>
    </cfRule>
    <cfRule type="expression" dxfId="15403" priority="2765" stopIfTrue="1">
      <formula>AND(WEEKDAY(M$5)=1)</formula>
    </cfRule>
    <cfRule type="expression" dxfId="15402" priority="2766" stopIfTrue="1">
      <formula>AND(WEEKDAY(M$5)=1)</formula>
    </cfRule>
    <cfRule type="expression" dxfId="15401" priority="2767" stopIfTrue="1">
      <formula>AND(WEEKDAY(M$5)=1)</formula>
    </cfRule>
    <cfRule type="expression" dxfId="15400" priority="2768" stopIfTrue="1">
      <formula>AND(WEEKDAY(M$5)=1)</formula>
    </cfRule>
    <cfRule type="expression" dxfId="15399" priority="2769" stopIfTrue="1">
      <formula>AND(WEEKDAY(M$5)=1)</formula>
    </cfRule>
    <cfRule type="expression" dxfId="15398" priority="2770" stopIfTrue="1">
      <formula>AND(WEEKDAY(M$5)=1)</formula>
    </cfRule>
    <cfRule type="expression" dxfId="15397" priority="2771" stopIfTrue="1">
      <formula>AND(WEEKDAY(M$5)=1)</formula>
    </cfRule>
    <cfRule type="expression" dxfId="15396" priority="2772" stopIfTrue="1">
      <formula>AND(WEEKDAY(M$5)=1)</formula>
    </cfRule>
    <cfRule type="expression" dxfId="15395" priority="2773" stopIfTrue="1">
      <formula>AND(WEEKDAY(M$5)=1)</formula>
    </cfRule>
    <cfRule type="expression" dxfId="15394" priority="2774" stopIfTrue="1">
      <formula>AND(WEEKDAY(M$5)=1)</formula>
    </cfRule>
    <cfRule type="expression" dxfId="15393" priority="2775" stopIfTrue="1">
      <formula>AND(WEEKDAY(M$5)=1)</formula>
    </cfRule>
    <cfRule type="expression" dxfId="15392" priority="2776" stopIfTrue="1">
      <formula>AND(WEEKDAY(M$5)=1)</formula>
    </cfRule>
    <cfRule type="expression" dxfId="15391" priority="2777" stopIfTrue="1">
      <formula>AND(WEEKDAY(M$5)=1)</formula>
    </cfRule>
    <cfRule type="expression" dxfId="15390" priority="2778" stopIfTrue="1">
      <formula>AND(WEEKDAY(M$5)=1)</formula>
    </cfRule>
    <cfRule type="expression" dxfId="15389" priority="2779" stopIfTrue="1">
      <formula>AND(WEEKDAY(M$5)=1)</formula>
    </cfRule>
    <cfRule type="expression" dxfId="15388" priority="2780" stopIfTrue="1">
      <formula>AND(WEEKDAY(M$5)=1)</formula>
    </cfRule>
    <cfRule type="expression" dxfId="15387" priority="2781" stopIfTrue="1">
      <formula>AND(WEEKDAY(M$5)=1)</formula>
    </cfRule>
    <cfRule type="expression" dxfId="15386" priority="2782" stopIfTrue="1">
      <formula>AND(WEEKDAY(M$5)=1)</formula>
    </cfRule>
    <cfRule type="expression" dxfId="15385" priority="2783" stopIfTrue="1">
      <formula>AND(WEEKDAY(M$5)=1)</formula>
    </cfRule>
    <cfRule type="expression" dxfId="15384" priority="2784" stopIfTrue="1">
      <formula>AND(WEEKDAY(M$5)=1)</formula>
    </cfRule>
    <cfRule type="expression" dxfId="15383" priority="2785" stopIfTrue="1">
      <formula>AND(WEEKDAY(M$5)=1)</formula>
    </cfRule>
    <cfRule type="expression" dxfId="15382" priority="2786" stopIfTrue="1">
      <formula>AND(WEEKDAY(M$5)=1)</formula>
    </cfRule>
    <cfRule type="expression" dxfId="15381" priority="2787" stopIfTrue="1">
      <formula>AND(WEEKDAY(M$5)=1)</formula>
    </cfRule>
    <cfRule type="expression" dxfId="15380" priority="2788" stopIfTrue="1">
      <formula>AND(WEEKDAY(M$5)=1)</formula>
    </cfRule>
    <cfRule type="expression" dxfId="15379" priority="2789" stopIfTrue="1">
      <formula>AND(WEEKDAY(M$5)=1)</formula>
    </cfRule>
    <cfRule type="expression" dxfId="15378" priority="2790" stopIfTrue="1">
      <formula>AND(WEEKDAY(M$5)=1)</formula>
    </cfRule>
    <cfRule type="expression" dxfId="15377" priority="2791" stopIfTrue="1">
      <formula>AND(WEEKDAY(M$5)=1)</formula>
    </cfRule>
    <cfRule type="expression" dxfId="15376" priority="2792" stopIfTrue="1">
      <formula>AND(WEEKDAY(M$5)=1)</formula>
    </cfRule>
    <cfRule type="expression" dxfId="15375" priority="2793" stopIfTrue="1">
      <formula>AND(WEEKDAY(M$5)=1)</formula>
    </cfRule>
    <cfRule type="expression" dxfId="15374" priority="2794" stopIfTrue="1">
      <formula>AND(WEEKDAY(M$5)=1)</formula>
    </cfRule>
    <cfRule type="expression" dxfId="15373" priority="2795" stopIfTrue="1">
      <formula>AND(WEEKDAY(M$5)=1)</formula>
    </cfRule>
    <cfRule type="expression" dxfId="15372" priority="2796" stopIfTrue="1">
      <formula>AND(WEEKDAY(M$5)=1)</formula>
    </cfRule>
    <cfRule type="expression" dxfId="15371" priority="2797" stopIfTrue="1">
      <formula>AND(WEEKDAY(M$5)=1)</formula>
    </cfRule>
    <cfRule type="expression" dxfId="15370" priority="2798" stopIfTrue="1">
      <formula>AND(WEEKDAY(M$5)=1)</formula>
    </cfRule>
    <cfRule type="expression" dxfId="15369" priority="2799" stopIfTrue="1">
      <formula>AND(WEEKDAY(M$5)=1)</formula>
    </cfRule>
    <cfRule type="expression" dxfId="15368" priority="2800" stopIfTrue="1">
      <formula>AND(WEEKDAY(M$5)=1)</formula>
    </cfRule>
    <cfRule type="expression" dxfId="15367" priority="2801" stopIfTrue="1">
      <formula>AND(WEEKDAY(M$5)=1)</formula>
    </cfRule>
    <cfRule type="expression" dxfId="15366" priority="2802" stopIfTrue="1">
      <formula>AND(WEEKDAY(M$5)=1)</formula>
    </cfRule>
    <cfRule type="expression" dxfId="15365" priority="2803" stopIfTrue="1">
      <formula>AND(WEEKDAY(M$5)=1)</formula>
    </cfRule>
    <cfRule type="expression" dxfId="15364" priority="2804" stopIfTrue="1">
      <formula>AND(WEEKDAY(M$5)=1)</formula>
    </cfRule>
    <cfRule type="expression" dxfId="15363" priority="2805" stopIfTrue="1">
      <formula>AND(WEEKDAY(M$5)=1)</formula>
    </cfRule>
    <cfRule type="expression" dxfId="15362" priority="2806" stopIfTrue="1">
      <formula>AND(WEEKDAY(M$5)=1)</formula>
    </cfRule>
    <cfRule type="expression" dxfId="15361" priority="2807" stopIfTrue="1">
      <formula>AND(WEEKDAY(M$5)=1)</formula>
    </cfRule>
    <cfRule type="expression" dxfId="15360" priority="2808" stopIfTrue="1">
      <formula>AND(WEEKDAY(M$5)=1)</formula>
    </cfRule>
    <cfRule type="expression" dxfId="15359" priority="2809" stopIfTrue="1">
      <formula>AND(WEEKDAY(M$5)=1)</formula>
    </cfRule>
    <cfRule type="expression" dxfId="15358" priority="2810" stopIfTrue="1">
      <formula>AND(WEEKDAY(M$5)=1)</formula>
    </cfRule>
    <cfRule type="expression" dxfId="15357" priority="2811" stopIfTrue="1">
      <formula>AND(WEEKDAY(M$5)=1)</formula>
    </cfRule>
    <cfRule type="expression" dxfId="15356" priority="2812" stopIfTrue="1">
      <formula>AND(WEEKDAY(M$5)=1)</formula>
    </cfRule>
    <cfRule type="expression" dxfId="15355" priority="2813" stopIfTrue="1">
      <formula>AND(WEEKDAY(M$5)=1)</formula>
    </cfRule>
    <cfRule type="expression" dxfId="15354" priority="2814" stopIfTrue="1">
      <formula>AND(WEEKDAY(M$5)=1)</formula>
    </cfRule>
    <cfRule type="expression" dxfId="15353" priority="2815" stopIfTrue="1">
      <formula>AND(WEEKDAY(M$5)=1)</formula>
    </cfRule>
    <cfRule type="expression" dxfId="15352" priority="2816" stopIfTrue="1">
      <formula>AND(WEEKDAY(M$5)=1)</formula>
    </cfRule>
    <cfRule type="expression" dxfId="15351" priority="2817" stopIfTrue="1">
      <formula>AND(WEEKDAY(M$5)=1)</formula>
    </cfRule>
    <cfRule type="expression" dxfId="15350" priority="2818" stopIfTrue="1">
      <formula>AND(WEEKDAY(M$5)=1)</formula>
    </cfRule>
    <cfRule type="expression" dxfId="15349" priority="2819" stopIfTrue="1">
      <formula>AND(WEEKDAY(M$5)=1)</formula>
    </cfRule>
    <cfRule type="expression" dxfId="15348" priority="2820" stopIfTrue="1">
      <formula>AND(WEEKDAY(M$5)=1)</formula>
    </cfRule>
    <cfRule type="expression" dxfId="15347" priority="2821" stopIfTrue="1">
      <formula>AND(WEEKDAY(M$5)=1)</formula>
    </cfRule>
    <cfRule type="expression" dxfId="15346" priority="2822" stopIfTrue="1">
      <formula>AND(WEEKDAY(M$5)=1)</formula>
    </cfRule>
    <cfRule type="expression" dxfId="15345" priority="2823" stopIfTrue="1">
      <formula>AND(WEEKDAY(M$5)=1)</formula>
    </cfRule>
    <cfRule type="expression" dxfId="15344" priority="2824" stopIfTrue="1">
      <formula>AND(WEEKDAY(M$5)=1)</formula>
    </cfRule>
    <cfRule type="expression" dxfId="15343" priority="2825" stopIfTrue="1">
      <formula>AND(WEEKDAY(M$5)=1)</formula>
    </cfRule>
    <cfRule type="expression" dxfId="15342" priority="2826" stopIfTrue="1">
      <formula>AND(WEEKDAY(M$5)=1)</formula>
    </cfRule>
    <cfRule type="expression" dxfId="15341" priority="2827" stopIfTrue="1">
      <formula>AND(WEEKDAY(M$5)=1)</formula>
    </cfRule>
    <cfRule type="expression" dxfId="15340" priority="2828" stopIfTrue="1">
      <formula>AND(WEEKDAY(M$5)=1)</formula>
    </cfRule>
    <cfRule type="expression" dxfId="15339" priority="2829" stopIfTrue="1">
      <formula>AND(WEEKDAY(M$5)=1)</formula>
    </cfRule>
    <cfRule type="expression" dxfId="15338" priority="2830" stopIfTrue="1">
      <formula>AND(WEEKDAY(M$5)=1)</formula>
    </cfRule>
    <cfRule type="expression" dxfId="15337" priority="2831" stopIfTrue="1">
      <formula>AND(WEEKDAY(M$5)=1)</formula>
    </cfRule>
    <cfRule type="expression" dxfId="15336" priority="2832" stopIfTrue="1">
      <formula>AND(WEEKDAY(M$5)=1)</formula>
    </cfRule>
    <cfRule type="expression" dxfId="15335" priority="2833" stopIfTrue="1">
      <formula>AND(WEEKDAY(M$5)=1)</formula>
    </cfRule>
    <cfRule type="expression" dxfId="15334" priority="2834" stopIfTrue="1">
      <formula>AND(WEEKDAY(M$5)=1)</formula>
    </cfRule>
    <cfRule type="expression" dxfId="15333" priority="2835" stopIfTrue="1">
      <formula>AND(WEEKDAY(M$5)=1)</formula>
    </cfRule>
    <cfRule type="expression" dxfId="15332" priority="2836" stopIfTrue="1">
      <formula>AND(WEEKDAY(M$5)=1)</formula>
    </cfRule>
    <cfRule type="expression" dxfId="15331" priority="2837" stopIfTrue="1">
      <formula>AND(WEEKDAY(M$5)=1)</formula>
    </cfRule>
    <cfRule type="expression" dxfId="15330" priority="2838" stopIfTrue="1">
      <formula>AND(WEEKDAY(M$5)=1)</formula>
    </cfRule>
    <cfRule type="expression" dxfId="15329" priority="2839" stopIfTrue="1">
      <formula>AND(WEEKDAY(M$5)=1)</formula>
    </cfRule>
    <cfRule type="expression" dxfId="15328" priority="2840" stopIfTrue="1">
      <formula>AND(WEEKDAY(M$5)=1)</formula>
    </cfRule>
    <cfRule type="expression" dxfId="15327" priority="2841" stopIfTrue="1">
      <formula>AND(WEEKDAY(M$5)=1)</formula>
    </cfRule>
    <cfRule type="expression" dxfId="15326" priority="2855" stopIfTrue="1">
      <formula>AND(WEEKDAY(M$5)=1)</formula>
    </cfRule>
    <cfRule type="expression" dxfId="15325" priority="2857" stopIfTrue="1">
      <formula>AND(WEEKDAY(M$5)=1)</formula>
    </cfRule>
    <cfRule type="expression" dxfId="15324" priority="2860" stopIfTrue="1">
      <formula>AND(WEEKDAY(M$5)=1)</formula>
    </cfRule>
    <cfRule type="expression" dxfId="15323" priority="2871" stopIfTrue="1">
      <formula>AND(WEEKDAY(M$5)=1)</formula>
    </cfRule>
  </conditionalFormatting>
  <conditionalFormatting sqref="M15:Q15">
    <cfRule type="expression" dxfId="15322" priority="2856" stopIfTrue="1">
      <formula>AND(WEEKDAY(M$5)=1)</formula>
    </cfRule>
    <cfRule type="expression" dxfId="15321" priority="2858" stopIfTrue="1">
      <formula>AND(WEEKDAY(M$5)=1)</formula>
    </cfRule>
  </conditionalFormatting>
  <conditionalFormatting sqref="N15">
    <cfRule type="expression" dxfId="15320" priority="2866" stopIfTrue="1">
      <formula>AND(WEEKDAY(N$5)=1)</formula>
    </cfRule>
    <cfRule type="expression" dxfId="15319" priority="2868" stopIfTrue="1">
      <formula>AND(WEEKDAY(N$5)=1)</formula>
    </cfRule>
    <cfRule type="expression" dxfId="15318" priority="2869" stopIfTrue="1">
      <formula>AND(WEEKDAY(N$5)=1)</formula>
    </cfRule>
    <cfRule type="expression" dxfId="15317" priority="2872" stopIfTrue="1">
      <formula>AND(WEEKDAY(N$5)=1)</formula>
    </cfRule>
  </conditionalFormatting>
  <conditionalFormatting sqref="N15:Q15">
    <cfRule type="expression" dxfId="15316" priority="2861" stopIfTrue="1">
      <formula>AND(WEEKDAY(N$5)=1)</formula>
    </cfRule>
  </conditionalFormatting>
  <conditionalFormatting sqref="O15">
    <cfRule type="expression" dxfId="15315" priority="2863" stopIfTrue="1">
      <formula>AND(WEEKDAY(O$5)=1)</formula>
    </cfRule>
    <cfRule type="expression" dxfId="15314" priority="2870" stopIfTrue="1">
      <formula>AND(WEEKDAY(O$5)=1)</formula>
    </cfRule>
    <cfRule type="expression" dxfId="15313" priority="2873" stopIfTrue="1">
      <formula>AND(WEEKDAY(O$5)=1)</formula>
    </cfRule>
    <cfRule type="expression" dxfId="15312" priority="2875" stopIfTrue="1">
      <formula>AND(WEEKDAY(O$5)=1)</formula>
    </cfRule>
    <cfRule type="expression" dxfId="15311" priority="2877" stopIfTrue="1">
      <formula>AND(WEEKDAY(O$5)=1)</formula>
    </cfRule>
    <cfRule type="expression" dxfId="15310" priority="2881" stopIfTrue="1">
      <formula>AND(WEEKDAY(O$5)=1)</formula>
    </cfRule>
    <cfRule type="expression" dxfId="15309" priority="2882" stopIfTrue="1">
      <formula>AND(WEEKDAY(O$5)=1)</formula>
    </cfRule>
  </conditionalFormatting>
  <conditionalFormatting sqref="P15">
    <cfRule type="expression" dxfId="15308" priority="2850" stopIfTrue="1">
      <formula>AND(WEEKDAY(P$5)=1)</formula>
    </cfRule>
    <cfRule type="expression" dxfId="15307" priority="2852" stopIfTrue="1">
      <formula>AND(WEEKDAY(P$5)=1)</formula>
    </cfRule>
    <cfRule type="expression" dxfId="15306" priority="2853" stopIfTrue="1">
      <formula>AND(WEEKDAY(P$5)=1)</formula>
    </cfRule>
    <cfRule type="expression" dxfId="15305" priority="2864" stopIfTrue="1">
      <formula>AND(WEEKDAY(P$5)=1)</formula>
    </cfRule>
    <cfRule type="expression" dxfId="15304" priority="2874" stopIfTrue="1">
      <formula>AND(WEEKDAY(P$5)=1)</formula>
    </cfRule>
    <cfRule type="expression" dxfId="15303" priority="2883" stopIfTrue="1">
      <formula>AND(WEEKDAY(P$5)=1)</formula>
    </cfRule>
  </conditionalFormatting>
  <conditionalFormatting sqref="P15:Q15">
    <cfRule type="expression" dxfId="15302" priority="2854" stopIfTrue="1">
      <formula>AND(WEEKDAY(P$5)=1)</formula>
    </cfRule>
  </conditionalFormatting>
  <conditionalFormatting sqref="Q15">
    <cfRule type="expression" dxfId="15301" priority="2842" stopIfTrue="1">
      <formula>AND(WEEKDAY(Q$5)=1)</formula>
    </cfRule>
    <cfRule type="expression" dxfId="15300" priority="2843" stopIfTrue="1">
      <formula>AND(WEEKDAY(Q$5)=1)</formula>
    </cfRule>
    <cfRule type="expression" dxfId="15299" priority="2844" stopIfTrue="1">
      <formula>AND(WEEKDAY(Q$5)=1)</formula>
    </cfRule>
    <cfRule type="expression" dxfId="15298" priority="2845" stopIfTrue="1">
      <formula>AND(WEEKDAY(Q$5)=1)</formula>
    </cfRule>
    <cfRule type="expression" dxfId="15297" priority="2846" stopIfTrue="1">
      <formula>AND(WEEKDAY(Q$5)=1)</formula>
    </cfRule>
    <cfRule type="expression" dxfId="15296" priority="2847" stopIfTrue="1">
      <formula>AND(WEEKDAY(Q$5)=1)</formula>
    </cfRule>
    <cfRule type="expression" dxfId="15295" priority="2848" stopIfTrue="1">
      <formula>AND(WEEKDAY(Q$5)=1)</formula>
    </cfRule>
    <cfRule type="expression" dxfId="15294" priority="2849" stopIfTrue="1">
      <formula>AND(WEEKDAY(Q$5)=1)</formula>
    </cfRule>
    <cfRule type="expression" dxfId="15293" priority="2851" stopIfTrue="1">
      <formula>AND(WEEKDAY(Q$5)=1)</formula>
    </cfRule>
    <cfRule type="expression" dxfId="15292" priority="2865" stopIfTrue="1">
      <formula>AND(WEEKDAY(Q$5)=1)</formula>
    </cfRule>
    <cfRule type="expression" dxfId="15291" priority="2867" stopIfTrue="1">
      <formula>AND(WEEKDAY(Q$5)=1)</formula>
    </cfRule>
    <cfRule type="expression" dxfId="15290" priority="2879" stopIfTrue="1">
      <formula>AND(WEEKDAY(Q$5)=1)</formula>
    </cfRule>
    <cfRule type="expression" dxfId="15289" priority="2880" stopIfTrue="1">
      <formula>AND(WEEKDAY(Q$5)=1)</formula>
    </cfRule>
  </conditionalFormatting>
  <conditionalFormatting sqref="R15:S15 I10 I23:I30">
    <cfRule type="expression" dxfId="15288" priority="5007" stopIfTrue="1">
      <formula>AND(WEEKDAY(I$5)=1)</formula>
    </cfRule>
    <cfRule type="expression" dxfId="15287" priority="5008" stopIfTrue="1">
      <formula>AND(WEEKDAY(I$5)=1)</formula>
    </cfRule>
    <cfRule type="expression" dxfId="15286" priority="5009" stopIfTrue="1">
      <formula>AND(WEEKDAY(I$5)=1)</formula>
    </cfRule>
    <cfRule type="expression" dxfId="15285" priority="5018" stopIfTrue="1">
      <formula>AND(WEEKDAY(I$5)=1)</formula>
    </cfRule>
    <cfRule type="expression" dxfId="15284" priority="5019" stopIfTrue="1">
      <formula>AND(WEEKDAY(I$5)=1)</formula>
    </cfRule>
    <cfRule type="expression" dxfId="15283" priority="5022" stopIfTrue="1">
      <formula>AND(WEEKDAY(I$5)=1)</formula>
    </cfRule>
    <cfRule type="expression" dxfId="15282" priority="5025" stopIfTrue="1">
      <formula>AND(WEEKDAY(I$5)=1)</formula>
    </cfRule>
    <cfRule type="expression" dxfId="15281" priority="5026" stopIfTrue="1">
      <formula>AND(WEEKDAY(I$5)=1)</formula>
    </cfRule>
    <cfRule type="expression" dxfId="15280" priority="5027" stopIfTrue="1">
      <formula>AND(WEEKDAY(I$5)=1)</formula>
    </cfRule>
    <cfRule type="expression" dxfId="15279" priority="5030" stopIfTrue="1">
      <formula>AND(WEEKDAY(I$5)=1)</formula>
    </cfRule>
    <cfRule type="expression" dxfId="15278" priority="5133" stopIfTrue="1">
      <formula>AND(WEEKDAY(I$5)=1)</formula>
    </cfRule>
    <cfRule type="expression" dxfId="15277" priority="5138" stopIfTrue="1">
      <formula>AND(WEEKDAY(I$5)=1)</formula>
    </cfRule>
  </conditionalFormatting>
  <conditionalFormatting sqref="R15">
    <cfRule type="expression" dxfId="15276" priority="5021" stopIfTrue="1">
      <formula>AND(WEEKDAY(R$5)=1)</formula>
    </cfRule>
    <cfRule type="expression" dxfId="15275" priority="5023" stopIfTrue="1">
      <formula>AND(WEEKDAY(R$5)=1)</formula>
    </cfRule>
    <cfRule type="expression" dxfId="15274" priority="5028" stopIfTrue="1">
      <formula>AND(WEEKDAY(R$5)=1)</formula>
    </cfRule>
    <cfRule type="expression" dxfId="15273" priority="5134" stopIfTrue="1">
      <formula>AND(WEEKDAY(R$5)=1)</formula>
    </cfRule>
  </conditionalFormatting>
  <conditionalFormatting sqref="R15:T15">
    <cfRule type="expression" dxfId="15272" priority="5132" stopIfTrue="1">
      <formula>AND(WEEKDAY(R$5)=1)</formula>
    </cfRule>
  </conditionalFormatting>
  <conditionalFormatting sqref="S15">
    <cfRule type="expression" dxfId="15271" priority="5005" stopIfTrue="1">
      <formula>AND(WEEKDAY(S$5)=1)</formula>
    </cfRule>
    <cfRule type="expression" dxfId="15270" priority="5006" stopIfTrue="1">
      <formula>AND(WEEKDAY(S$5)=1)</formula>
    </cfRule>
    <cfRule type="expression" dxfId="15269" priority="5010" stopIfTrue="1">
      <formula>AND(WEEKDAY(S$5)=1)</formula>
    </cfRule>
    <cfRule type="expression" dxfId="15268" priority="5011" stopIfTrue="1">
      <formula>AND(WEEKDAY(S$5)=1)</formula>
    </cfRule>
    <cfRule type="expression" dxfId="15267" priority="5012" stopIfTrue="1">
      <formula>AND(WEEKDAY(S$5)=1)</formula>
    </cfRule>
    <cfRule type="expression" dxfId="15266" priority="5013" stopIfTrue="1">
      <formula>AND(WEEKDAY(S$5)=1)</formula>
    </cfRule>
    <cfRule type="expression" dxfId="15265" priority="5014" stopIfTrue="1">
      <formula>AND(WEEKDAY(S$5)=1)</formula>
    </cfRule>
    <cfRule type="expression" dxfId="15264" priority="5015" stopIfTrue="1">
      <formula>AND(WEEKDAY(S$5)=1)</formula>
    </cfRule>
    <cfRule type="expression" dxfId="15263" priority="5016" stopIfTrue="1">
      <formula>AND(WEEKDAY(S$5)=1)</formula>
    </cfRule>
    <cfRule type="expression" dxfId="15262" priority="5017" stopIfTrue="1">
      <formula>AND(WEEKDAY(S$5)=1)</formula>
    </cfRule>
    <cfRule type="expression" dxfId="15261" priority="5020" stopIfTrue="1">
      <formula>AND(WEEKDAY(S$5)=1)</formula>
    </cfRule>
    <cfRule type="expression" dxfId="15260" priority="5024" stopIfTrue="1">
      <formula>AND(WEEKDAY(S$5)=1)</formula>
    </cfRule>
    <cfRule type="expression" dxfId="15259" priority="5029" stopIfTrue="1">
      <formula>AND(WEEKDAY(S$5)=1)</formula>
    </cfRule>
    <cfRule type="expression" dxfId="15258" priority="5136" stopIfTrue="1">
      <formula>AND(WEEKDAY(S$5)=1)</formula>
    </cfRule>
  </conditionalFormatting>
  <conditionalFormatting sqref="T15">
    <cfRule type="expression" dxfId="15257" priority="5131">
      <formula>AND(WEEKDAY(T$5)=1)</formula>
    </cfRule>
    <cfRule type="expression" dxfId="15256" priority="5135" stopIfTrue="1">
      <formula>AND(WEEKDAY(T$5)=1)</formula>
    </cfRule>
    <cfRule type="expression" dxfId="15255" priority="5137" stopIfTrue="1">
      <formula>AND(WEEKDAY(T$5)=1)</formula>
    </cfRule>
  </conditionalFormatting>
  <conditionalFormatting sqref="U15">
    <cfRule type="expression" dxfId="15254" priority="5490" stopIfTrue="1">
      <formula>AND(WEEKDAY(U$5)=1)</formula>
    </cfRule>
  </conditionalFormatting>
  <conditionalFormatting sqref="V15">
    <cfRule type="expression" dxfId="15253" priority="4200" stopIfTrue="1">
      <formula>AND(WEEKDAY(V$5)=1)</formula>
    </cfRule>
    <cfRule type="expression" dxfId="15252" priority="4201" stopIfTrue="1">
      <formula>AND(WEEKDAY(V$5)=1)</formula>
    </cfRule>
    <cfRule type="expression" dxfId="15251" priority="4202" stopIfTrue="1">
      <formula>AND(WEEKDAY(V$5)=1)</formula>
    </cfRule>
  </conditionalFormatting>
  <conditionalFormatting sqref="AD15">
    <cfRule type="expression" dxfId="15250" priority="5485" stopIfTrue="1">
      <formula>AND(WEEKDAY(AD$5)=1)</formula>
    </cfRule>
    <cfRule type="expression" dxfId="15249" priority="5495" stopIfTrue="1">
      <formula>AND(WEEKDAY(AD$5)=1)</formula>
    </cfRule>
  </conditionalFormatting>
  <conditionalFormatting sqref="D16:G16">
    <cfRule type="expression" dxfId="15248" priority="5625" stopIfTrue="1">
      <formula>AND(WEEKDAY(D$5)=1)</formula>
    </cfRule>
  </conditionalFormatting>
  <conditionalFormatting sqref="H16">
    <cfRule type="expression" dxfId="15247" priority="1297" stopIfTrue="1">
      <formula>AND(WEEKDAY(H$5)=1)</formula>
    </cfRule>
    <cfRule type="expression" dxfId="15246" priority="1298" stopIfTrue="1">
      <formula>AND(WEEKDAY(H$5)=1)</formula>
    </cfRule>
    <cfRule type="expression" dxfId="15245" priority="1299" stopIfTrue="1">
      <formula>AND(WEEKDAY(H$5)=1)</formula>
    </cfRule>
    <cfRule type="expression" dxfId="15244" priority="1300" stopIfTrue="1">
      <formula>AND(WEEKDAY(H$5)=1)</formula>
    </cfRule>
    <cfRule type="expression" dxfId="15243" priority="1301" stopIfTrue="1">
      <formula>AND(WEEKDAY(H$5)=1)</formula>
    </cfRule>
    <cfRule type="expression" dxfId="15242" priority="1302">
      <formula>AND(WEEKDAY(H$5)=1)</formula>
    </cfRule>
    <cfRule type="expression" dxfId="15241" priority="1303" stopIfTrue="1">
      <formula>AND(WEEKDAY(H$5)=1)</formula>
    </cfRule>
    <cfRule type="expression" dxfId="15240" priority="1304" stopIfTrue="1">
      <formula>AND(WEEKDAY(H$5)=1)</formula>
    </cfRule>
    <cfRule type="expression" dxfId="15239" priority="1305">
      <formula>AND(WEEKDAY(H$5)=1)</formula>
    </cfRule>
    <cfRule type="expression" dxfId="15238" priority="1306" stopIfTrue="1">
      <formula>AND(WEEKDAY(H$5)=1)</formula>
    </cfRule>
    <cfRule type="expression" dxfId="15237" priority="1307" stopIfTrue="1">
      <formula>AND(WEEKDAY(H$5)=1)</formula>
    </cfRule>
    <cfRule type="expression" dxfId="15236" priority="1308" stopIfTrue="1">
      <formula>AND(WEEKDAY(H$5)=1)</formula>
    </cfRule>
  </conditionalFormatting>
  <conditionalFormatting sqref="I16">
    <cfRule type="expression" dxfId="15235" priority="1281" stopIfTrue="1">
      <formula>AND(WEEKDAY(I$5)=1)</formula>
    </cfRule>
    <cfRule type="expression" dxfId="15234" priority="1282" stopIfTrue="1">
      <formula>AND(WEEKDAY(I$5)=1)</formula>
    </cfRule>
    <cfRule type="expression" dxfId="15233" priority="1283" stopIfTrue="1">
      <formula>AND(WEEKDAY(I$5)=1)</formula>
    </cfRule>
    <cfRule type="expression" dxfId="15232" priority="1284" stopIfTrue="1">
      <formula>AND(WEEKDAY(I$5)=1)</formula>
    </cfRule>
    <cfRule type="expression" dxfId="15231" priority="1285" stopIfTrue="1">
      <formula>AND(WEEKDAY(I$5)=1)</formula>
    </cfRule>
    <cfRule type="expression" dxfId="15230" priority="1286" stopIfTrue="1">
      <formula>AND(WEEKDAY(I$5)=1)</formula>
    </cfRule>
    <cfRule type="expression" dxfId="15229" priority="1287" stopIfTrue="1">
      <formula>AND(WEEKDAY(I$5)=1)</formula>
    </cfRule>
    <cfRule type="expression" dxfId="15228" priority="1288" stopIfTrue="1">
      <formula>AND(WEEKDAY(I$5)=1)</formula>
    </cfRule>
    <cfRule type="expression" dxfId="15227" priority="1289" stopIfTrue="1">
      <formula>AND(WEEKDAY(I$5)=1)</formula>
    </cfRule>
    <cfRule type="expression" dxfId="15226" priority="1290" stopIfTrue="1">
      <formula>AND(WEEKDAY(I$5)=1)</formula>
    </cfRule>
    <cfRule type="expression" dxfId="15225" priority="1291" stopIfTrue="1">
      <formula>AND(WEEKDAY(I$5)=1)</formula>
    </cfRule>
    <cfRule type="expression" dxfId="15224" priority="1292" stopIfTrue="1">
      <formula>AND(WEEKDAY(I$5)=1)</formula>
    </cfRule>
    <cfRule type="expression" dxfId="15223" priority="1293" stopIfTrue="1">
      <formula>AND(WEEKDAY(I$5)=1)</formula>
    </cfRule>
    <cfRule type="expression" dxfId="15222" priority="1294" stopIfTrue="1">
      <formula>AND(WEEKDAY(I$5)=1)</formula>
    </cfRule>
    <cfRule type="expression" dxfId="15221" priority="1295" stopIfTrue="1">
      <formula>AND(WEEKDAY(I$5)=1)</formula>
    </cfRule>
    <cfRule type="expression" dxfId="15220" priority="1296" stopIfTrue="1">
      <formula>AND(WEEKDAY(I$5)=1)</formula>
    </cfRule>
  </conditionalFormatting>
  <conditionalFormatting sqref="J16">
    <cfRule type="expression" dxfId="15219" priority="1257" stopIfTrue="1">
      <formula>AND(WEEKDAY(K$5)=1)</formula>
    </cfRule>
    <cfRule type="expression" dxfId="15218" priority="1258">
      <formula>AND(WEEKDAY(K$5)=1)</formula>
    </cfRule>
    <cfRule type="expression" dxfId="15217" priority="1259" stopIfTrue="1">
      <formula>AND(WEEKDAY(K$5)=1)</formula>
    </cfRule>
    <cfRule type="expression" dxfId="15216" priority="1260" stopIfTrue="1">
      <formula>AND(WEEKDAY(K$5)=1)</formula>
    </cfRule>
    <cfRule type="expression" dxfId="15215" priority="1261" stopIfTrue="1">
      <formula>AND(WEEKDAY(K$5)=1)</formula>
    </cfRule>
    <cfRule type="expression" dxfId="15214" priority="1262" stopIfTrue="1">
      <formula>AND(WEEKDAY(K$5)=1)</formula>
    </cfRule>
    <cfRule type="expression" dxfId="15213" priority="1263" stopIfTrue="1">
      <formula>AND(WEEKDAY(K$5)=1)</formula>
    </cfRule>
    <cfRule type="expression" dxfId="15212" priority="1264" stopIfTrue="1">
      <formula>AND(WEEKDAY(K$5)=1)</formula>
    </cfRule>
    <cfRule type="expression" dxfId="15211" priority="1265" stopIfTrue="1">
      <formula>AND(WEEKDAY(K$5)=1)</formula>
    </cfRule>
    <cfRule type="expression" dxfId="15210" priority="1266" stopIfTrue="1">
      <formula>AND(WEEKDAY(K$5)=1)</formula>
    </cfRule>
    <cfRule type="expression" dxfId="15209" priority="1267" stopIfTrue="1">
      <formula>AND(WEEKDAY(K$5)=1)</formula>
    </cfRule>
    <cfRule type="expression" dxfId="15208" priority="1268" stopIfTrue="1">
      <formula>AND(WEEKDAY(K$5)=1)</formula>
    </cfRule>
    <cfRule type="expression" dxfId="15207" priority="1269" stopIfTrue="1">
      <formula>AND(WEEKDAY(K$5)=1)</formula>
    </cfRule>
    <cfRule type="expression" dxfId="15206" priority="1270" stopIfTrue="1">
      <formula>AND(WEEKDAY(K$5)=1)</formula>
    </cfRule>
    <cfRule type="expression" dxfId="15205" priority="1271" stopIfTrue="1">
      <formula>AND(WEEKDAY(K$5)=1)</formula>
    </cfRule>
    <cfRule type="expression" dxfId="15204" priority="1272" stopIfTrue="1">
      <formula>AND(WEEKDAY(K$5)=1)</formula>
    </cfRule>
    <cfRule type="expression" dxfId="15203" priority="1273" stopIfTrue="1">
      <formula>AND(WEEKDAY(K$5)=1)</formula>
    </cfRule>
    <cfRule type="expression" dxfId="15202" priority="1274" stopIfTrue="1">
      <formula>AND(WEEKDAY(K$5)=1)</formula>
    </cfRule>
    <cfRule type="expression" dxfId="15201" priority="1275" stopIfTrue="1">
      <formula>AND(WEEKDAY(K$5)=1)</formula>
    </cfRule>
    <cfRule type="expression" dxfId="15200" priority="1276" stopIfTrue="1">
      <formula>AND(WEEKDAY(K$5)=1)</formula>
    </cfRule>
    <cfRule type="expression" dxfId="15199" priority="1277" stopIfTrue="1">
      <formula>AND(WEEKDAY(K$5)=1)</formula>
    </cfRule>
    <cfRule type="expression" dxfId="15198" priority="1278" stopIfTrue="1">
      <formula>AND(WEEKDAY(K$5)=1)</formula>
    </cfRule>
    <cfRule type="expression" dxfId="15197" priority="1279" stopIfTrue="1">
      <formula>AND(WEEKDAY(K$5)=1)</formula>
    </cfRule>
    <cfRule type="expression" dxfId="15196" priority="1280" stopIfTrue="1">
      <formula>AND(WEEKDAY(K$5)=1)</formula>
    </cfRule>
  </conditionalFormatting>
  <conditionalFormatting sqref="K16">
    <cfRule type="expression" dxfId="15195" priority="1146" stopIfTrue="1">
      <formula>AND(WEEKDAY(K$5)=1)</formula>
    </cfRule>
    <cfRule type="expression" dxfId="15194" priority="1147" stopIfTrue="1">
      <formula>AND(WEEKDAY(K$5)=1)</formula>
    </cfRule>
    <cfRule type="expression" dxfId="15193" priority="1148" stopIfTrue="1">
      <formula>AND(WEEKDAY(K$5)=1)</formula>
    </cfRule>
    <cfRule type="expression" dxfId="15192" priority="1149" stopIfTrue="1">
      <formula>AND(WEEKDAY(K$5)=1)</formula>
    </cfRule>
    <cfRule type="expression" dxfId="15191" priority="1150" stopIfTrue="1">
      <formula>AND(WEEKDAY(K$5)=1)</formula>
    </cfRule>
    <cfRule type="expression" dxfId="15190" priority="1151" stopIfTrue="1">
      <formula>AND(WEEKDAY(K$5)=1)</formula>
    </cfRule>
    <cfRule type="expression" dxfId="15189" priority="1152" stopIfTrue="1">
      <formula>AND(WEEKDAY(K$5)=1)</formula>
    </cfRule>
    <cfRule type="expression" dxfId="15188" priority="1153" stopIfTrue="1">
      <formula>AND(WEEKDAY(K$5)=1)</formula>
    </cfRule>
    <cfRule type="expression" dxfId="15187" priority="1154" stopIfTrue="1">
      <formula>AND(WEEKDAY(K$5)=1)</formula>
    </cfRule>
    <cfRule type="expression" dxfId="15186" priority="1155" stopIfTrue="1">
      <formula>AND(WEEKDAY(K$5)=1)</formula>
    </cfRule>
    <cfRule type="expression" dxfId="15185" priority="1156" stopIfTrue="1">
      <formula>AND(WEEKDAY(K$5)=1)</formula>
    </cfRule>
    <cfRule type="expression" dxfId="15184" priority="1157" stopIfTrue="1">
      <formula>AND(WEEKDAY(K$5)=1)</formula>
    </cfRule>
    <cfRule type="expression" dxfId="15183" priority="1158" stopIfTrue="1">
      <formula>AND(WEEKDAY(K$5)=1)</formula>
    </cfRule>
    <cfRule type="expression" dxfId="15182" priority="1159" stopIfTrue="1">
      <formula>AND(WEEKDAY(K$5)=1)</formula>
    </cfRule>
    <cfRule type="expression" dxfId="15181" priority="1160" stopIfTrue="1">
      <formula>AND(WEEKDAY(K$5)=1)</formula>
    </cfRule>
    <cfRule type="expression" dxfId="15180" priority="1161" stopIfTrue="1">
      <formula>AND(WEEKDAY(K$5)=1)</formula>
    </cfRule>
    <cfRule type="expression" dxfId="15179" priority="1162" stopIfTrue="1">
      <formula>AND(WEEKDAY(K$5)=1)</formula>
    </cfRule>
    <cfRule type="expression" dxfId="15178" priority="1163" stopIfTrue="1">
      <formula>AND(WEEKDAY(K$5)=1)</formula>
    </cfRule>
    <cfRule type="expression" dxfId="15177" priority="1164" stopIfTrue="1">
      <formula>AND(WEEKDAY(K$5)=1)</formula>
    </cfRule>
    <cfRule type="expression" dxfId="15176" priority="1165" stopIfTrue="1">
      <formula>AND(WEEKDAY(K$5)=1)</formula>
    </cfRule>
    <cfRule type="expression" dxfId="15175" priority="1166" stopIfTrue="1">
      <formula>AND(WEEKDAY(K$5)=1)</formula>
    </cfRule>
    <cfRule type="expression" dxfId="15174" priority="1167" stopIfTrue="1">
      <formula>AND(WEEKDAY(K$5)=1)</formula>
    </cfRule>
    <cfRule type="expression" dxfId="15173" priority="1168" stopIfTrue="1">
      <formula>AND(WEEKDAY(K$5)=1)</formula>
    </cfRule>
    <cfRule type="expression" dxfId="15172" priority="1169" stopIfTrue="1">
      <formula>AND(WEEKDAY(K$5)=1)</formula>
    </cfRule>
    <cfRule type="expression" dxfId="15171" priority="1170" stopIfTrue="1">
      <formula>AND(WEEKDAY(K$5)=1)</formula>
    </cfRule>
    <cfRule type="expression" dxfId="15170" priority="1171" stopIfTrue="1">
      <formula>AND(WEEKDAY(K$5)=1)</formula>
    </cfRule>
    <cfRule type="expression" dxfId="15169" priority="1172" stopIfTrue="1">
      <formula>AND(WEEKDAY(K$5)=1)</formula>
    </cfRule>
    <cfRule type="expression" dxfId="15168" priority="1173" stopIfTrue="1">
      <formula>AND(WEEKDAY(K$5)=1)</formula>
    </cfRule>
    <cfRule type="expression" dxfId="15167" priority="1174" stopIfTrue="1">
      <formula>AND(WEEKDAY(K$5)=1)</formula>
    </cfRule>
    <cfRule type="expression" dxfId="15166" priority="1175" stopIfTrue="1">
      <formula>AND(WEEKDAY(K$5)=1)</formula>
    </cfRule>
    <cfRule type="expression" dxfId="15165" priority="1176" stopIfTrue="1">
      <formula>AND(WEEKDAY(K$5)=1)</formula>
    </cfRule>
    <cfRule type="expression" dxfId="15164" priority="1177" stopIfTrue="1">
      <formula>AND(WEEKDAY(K$5)=1)</formula>
    </cfRule>
    <cfRule type="expression" dxfId="15163" priority="1178" stopIfTrue="1">
      <formula>AND(WEEKDAY(K$5)=1)</formula>
    </cfRule>
    <cfRule type="expression" dxfId="15162" priority="1179" stopIfTrue="1">
      <formula>AND(WEEKDAY(K$5)=1)</formula>
    </cfRule>
    <cfRule type="expression" dxfId="15161" priority="1180" stopIfTrue="1">
      <formula>AND(WEEKDAY(K$5)=1)</formula>
    </cfRule>
    <cfRule type="expression" dxfId="15160" priority="1181" stopIfTrue="1">
      <formula>AND(WEEKDAY(K$5)=1)</formula>
    </cfRule>
    <cfRule type="expression" dxfId="15159" priority="1182" stopIfTrue="1">
      <formula>AND(WEEKDAY(K$5)=1)</formula>
    </cfRule>
    <cfRule type="expression" dxfId="15158" priority="1183" stopIfTrue="1">
      <formula>AND(WEEKDAY(K$5)=1)</formula>
    </cfRule>
    <cfRule type="expression" dxfId="15157" priority="1184" stopIfTrue="1">
      <formula>AND(WEEKDAY(K$5)=1)</formula>
    </cfRule>
    <cfRule type="expression" dxfId="15156" priority="1185" stopIfTrue="1">
      <formula>AND(WEEKDAY(K$5)=1)</formula>
    </cfRule>
    <cfRule type="expression" dxfId="15155" priority="1186" stopIfTrue="1">
      <formula>AND(WEEKDAY(K$5)=1)</formula>
    </cfRule>
    <cfRule type="expression" dxfId="15154" priority="1187" stopIfTrue="1">
      <formula>AND(WEEKDAY(K$5)=1)</formula>
    </cfRule>
    <cfRule type="expression" dxfId="15153" priority="1188" stopIfTrue="1">
      <formula>AND(WEEKDAY(K$5)=1)</formula>
    </cfRule>
    <cfRule type="expression" dxfId="15152" priority="1189" stopIfTrue="1">
      <formula>AND(WEEKDAY(K$5)=1)</formula>
    </cfRule>
    <cfRule type="expression" dxfId="15151" priority="1190" stopIfTrue="1">
      <formula>AND(WEEKDAY(K$5)=1)</formula>
    </cfRule>
    <cfRule type="expression" dxfId="15150" priority="1191" stopIfTrue="1">
      <formula>AND(WEEKDAY(K$5)=1)</formula>
    </cfRule>
    <cfRule type="expression" dxfId="15149" priority="1192" stopIfTrue="1">
      <formula>AND(WEEKDAY(K$5)=1)</formula>
    </cfRule>
    <cfRule type="expression" dxfId="15148" priority="1193" stopIfTrue="1">
      <formula>AND(WEEKDAY(K$5)=1)</formula>
    </cfRule>
    <cfRule type="expression" dxfId="15147" priority="1194" stopIfTrue="1">
      <formula>AND(WEEKDAY(K$5)=1)</formula>
    </cfRule>
    <cfRule type="expression" dxfId="15146" priority="1195" stopIfTrue="1">
      <formula>AND(WEEKDAY(K$5)=1)</formula>
    </cfRule>
    <cfRule type="expression" dxfId="15145" priority="1196" stopIfTrue="1">
      <formula>AND(WEEKDAY(K$5)=1)</formula>
    </cfRule>
    <cfRule type="expression" dxfId="15144" priority="1197" stopIfTrue="1">
      <formula>AND(WEEKDAY(K$5)=1)</formula>
    </cfRule>
    <cfRule type="expression" dxfId="15143" priority="1198" stopIfTrue="1">
      <formula>AND(WEEKDAY(K$5)=1)</formula>
    </cfRule>
    <cfRule type="expression" dxfId="15142" priority="1199" stopIfTrue="1">
      <formula>AND(WEEKDAY(K$5)=1)</formula>
    </cfRule>
    <cfRule type="expression" dxfId="15141" priority="1200" stopIfTrue="1">
      <formula>AND(WEEKDAY(K$5)=1)</formula>
    </cfRule>
    <cfRule type="expression" dxfId="15140" priority="1201" stopIfTrue="1">
      <formula>AND(WEEKDAY(K$5)=1)</formula>
    </cfRule>
    <cfRule type="expression" dxfId="15139" priority="1202" stopIfTrue="1">
      <formula>AND(WEEKDAY(K$5)=1)</formula>
    </cfRule>
    <cfRule type="expression" dxfId="15138" priority="1203" stopIfTrue="1">
      <formula>AND(WEEKDAY(K$5)=1)</formula>
    </cfRule>
    <cfRule type="expression" dxfId="15137" priority="1204" stopIfTrue="1">
      <formula>AND(WEEKDAY(K$5)=1)</formula>
    </cfRule>
    <cfRule type="expression" dxfId="15136" priority="1205" stopIfTrue="1">
      <formula>AND(WEEKDAY(K$5)=1)</formula>
    </cfRule>
    <cfRule type="expression" dxfId="15135" priority="1206" stopIfTrue="1">
      <formula>AND(WEEKDAY(K$5)=1)</formula>
    </cfRule>
    <cfRule type="expression" dxfId="15134" priority="1207" stopIfTrue="1">
      <formula>AND(WEEKDAY(K$5)=1)</formula>
    </cfRule>
    <cfRule type="expression" dxfId="15133" priority="1208" stopIfTrue="1">
      <formula>AND(WEEKDAY(K$5)=1)</formula>
    </cfRule>
    <cfRule type="expression" dxfId="15132" priority="1209" stopIfTrue="1">
      <formula>AND(WEEKDAY(K$5)=1)</formula>
    </cfRule>
    <cfRule type="expression" dxfId="15131" priority="1210" stopIfTrue="1">
      <formula>AND(WEEKDAY(K$5)=1)</formula>
    </cfRule>
    <cfRule type="expression" dxfId="15130" priority="1211" stopIfTrue="1">
      <formula>AND(WEEKDAY(K$5)=1)</formula>
    </cfRule>
    <cfRule type="expression" dxfId="15129" priority="1212" stopIfTrue="1">
      <formula>AND(WEEKDAY(K$5)=1)</formula>
    </cfRule>
    <cfRule type="expression" dxfId="15128" priority="1213" stopIfTrue="1">
      <formula>AND(WEEKDAY(K$5)=1)</formula>
    </cfRule>
    <cfRule type="expression" dxfId="15127" priority="1214" stopIfTrue="1">
      <formula>AND(WEEKDAY(K$5)=1)</formula>
    </cfRule>
    <cfRule type="expression" dxfId="15126" priority="1215" stopIfTrue="1">
      <formula>AND(WEEKDAY(K$5)=1)</formula>
    </cfRule>
    <cfRule type="expression" dxfId="15125" priority="1216" stopIfTrue="1">
      <formula>AND(WEEKDAY(K$5)=1)</formula>
    </cfRule>
    <cfRule type="expression" dxfId="15124" priority="1217" stopIfTrue="1">
      <formula>AND(WEEKDAY(K$5)=1)</formula>
    </cfRule>
    <cfRule type="expression" dxfId="15123" priority="1218" stopIfTrue="1">
      <formula>AND(WEEKDAY(K$5)=1)</formula>
    </cfRule>
    <cfRule type="expression" dxfId="15122" priority="1219" stopIfTrue="1">
      <formula>AND(WEEKDAY(K$5)=1)</formula>
    </cfRule>
    <cfRule type="expression" dxfId="15121" priority="1220" stopIfTrue="1">
      <formula>AND(WEEKDAY(K$5)=1)</formula>
    </cfRule>
    <cfRule type="expression" dxfId="15120" priority="1221" stopIfTrue="1">
      <formula>AND(WEEKDAY(K$5)=1)</formula>
    </cfRule>
    <cfRule type="expression" dxfId="15119" priority="1222" stopIfTrue="1">
      <formula>AND(WEEKDAY(K$5)=1)</formula>
    </cfRule>
    <cfRule type="expression" dxfId="15118" priority="1223" stopIfTrue="1">
      <formula>AND(WEEKDAY(K$5)=1)</formula>
    </cfRule>
    <cfRule type="expression" dxfId="15117" priority="1224" stopIfTrue="1">
      <formula>AND(WEEKDAY(K$5)=1)</formula>
    </cfRule>
    <cfRule type="expression" dxfId="15116" priority="1225" stopIfTrue="1">
      <formula>AND(WEEKDAY(K$5)=1)</formula>
    </cfRule>
    <cfRule type="expression" dxfId="15115" priority="1226" stopIfTrue="1">
      <formula>AND(WEEKDAY(K$5)=1)</formula>
    </cfRule>
    <cfRule type="expression" dxfId="15114" priority="1227" stopIfTrue="1">
      <formula>AND(WEEKDAY(K$5)=1)</formula>
    </cfRule>
    <cfRule type="expression" dxfId="15113" priority="1228" stopIfTrue="1">
      <formula>AND(WEEKDAY(K$5)=1)</formula>
    </cfRule>
    <cfRule type="expression" dxfId="15112" priority="1229" stopIfTrue="1">
      <formula>AND(WEEKDAY(K$5)=1)</formula>
    </cfRule>
    <cfRule type="expression" dxfId="15111" priority="1230" stopIfTrue="1">
      <formula>AND(WEEKDAY(K$5)=1)</formula>
    </cfRule>
    <cfRule type="expression" dxfId="15110" priority="1231" stopIfTrue="1">
      <formula>AND(WEEKDAY(K$5)=1)</formula>
    </cfRule>
    <cfRule type="expression" dxfId="15109" priority="1232" stopIfTrue="1">
      <formula>AND(WEEKDAY(K$5)=1)</formula>
    </cfRule>
    <cfRule type="expression" dxfId="15108" priority="1233" stopIfTrue="1">
      <formula>AND(WEEKDAY(K$5)=1)</formula>
    </cfRule>
    <cfRule type="expression" dxfId="15107" priority="1234" stopIfTrue="1">
      <formula>AND(WEEKDAY(K$5)=1)</formula>
    </cfRule>
    <cfRule type="expression" dxfId="15106" priority="1235" stopIfTrue="1">
      <formula>AND(WEEKDAY(K$5)=1)</formula>
    </cfRule>
    <cfRule type="expression" dxfId="15105" priority="1236" stopIfTrue="1">
      <formula>AND(WEEKDAY(K$5)=1)</formula>
    </cfRule>
    <cfRule type="expression" dxfId="15104" priority="1237" stopIfTrue="1">
      <formula>AND(WEEKDAY(K$5)=1)</formula>
    </cfRule>
    <cfRule type="expression" dxfId="15103" priority="1238" stopIfTrue="1">
      <formula>AND(WEEKDAY(K$5)=1)</formula>
    </cfRule>
    <cfRule type="expression" dxfId="15102" priority="1239" stopIfTrue="1">
      <formula>AND(WEEKDAY(K$5)=1)</formula>
    </cfRule>
    <cfRule type="expression" dxfId="15101" priority="1240" stopIfTrue="1">
      <formula>AND(WEEKDAY(K$5)=1)</formula>
    </cfRule>
    <cfRule type="expression" dxfId="15100" priority="1241" stopIfTrue="1">
      <formula>AND(WEEKDAY(K$5)=1)</formula>
    </cfRule>
    <cfRule type="expression" dxfId="15099" priority="1242" stopIfTrue="1">
      <formula>AND(WEEKDAY(K$5)=1)</formula>
    </cfRule>
    <cfRule type="expression" dxfId="15098" priority="1243" stopIfTrue="1">
      <formula>AND(WEEKDAY(K$5)=1)</formula>
    </cfRule>
    <cfRule type="expression" dxfId="15097" priority="1244" stopIfTrue="1">
      <formula>AND(WEEKDAY(K$5)=1)</formula>
    </cfRule>
    <cfRule type="expression" dxfId="15096" priority="1245" stopIfTrue="1">
      <formula>AND(WEEKDAY(K$5)=1)</formula>
    </cfRule>
    <cfRule type="expression" dxfId="15095" priority="1246" stopIfTrue="1">
      <formula>AND(WEEKDAY(K$5)=1)</formula>
    </cfRule>
    <cfRule type="expression" dxfId="15094" priority="1247" stopIfTrue="1">
      <formula>AND(WEEKDAY(K$5)=1)</formula>
    </cfRule>
    <cfRule type="expression" dxfId="15093" priority="1248" stopIfTrue="1">
      <formula>AND(WEEKDAY(K$5)=1)</formula>
    </cfRule>
    <cfRule type="expression" dxfId="15092" priority="1249" stopIfTrue="1">
      <formula>AND(WEEKDAY(K$5)=1)</formula>
    </cfRule>
    <cfRule type="expression" dxfId="15091" priority="1250" stopIfTrue="1">
      <formula>AND(WEEKDAY(K$5)=1)</formula>
    </cfRule>
    <cfRule type="expression" dxfId="15090" priority="1251" stopIfTrue="1">
      <formula>AND(WEEKDAY(K$5)=1)</formula>
    </cfRule>
    <cfRule type="expression" dxfId="15089" priority="1252" stopIfTrue="1">
      <formula>AND(WEEKDAY(K$5)=1)</formula>
    </cfRule>
    <cfRule type="expression" dxfId="15088" priority="1253" stopIfTrue="1">
      <formula>AND(WEEKDAY(K$5)=1)</formula>
    </cfRule>
    <cfRule type="expression" dxfId="15087" priority="1254">
      <formula>AND(WEEKDAY(K$5)=1)</formula>
    </cfRule>
    <cfRule type="expression" dxfId="15086" priority="1255" stopIfTrue="1">
      <formula>AND(WEEKDAY(K$5)=1)</formula>
    </cfRule>
    <cfRule type="expression" dxfId="15085" priority="1256" stopIfTrue="1">
      <formula>AND(WEEKDAY(K$5)=1)</formula>
    </cfRule>
  </conditionalFormatting>
  <conditionalFormatting sqref="L16">
    <cfRule type="expression" dxfId="15084" priority="3616" stopIfTrue="1">
      <formula>AND(WEEKDAY(L$5)=1)</formula>
    </cfRule>
    <cfRule type="expression" dxfId="15083" priority="3618" stopIfTrue="1">
      <formula>AND(WEEKDAY(L$5)=1)</formula>
    </cfRule>
    <cfRule type="expression" dxfId="15082" priority="3656" stopIfTrue="1">
      <formula>AND(WEEKDAY(L$5)=1)</formula>
    </cfRule>
    <cfRule type="expression" dxfId="15081" priority="3657" stopIfTrue="1">
      <formula>AND(WEEKDAY(L$5)=1)</formula>
    </cfRule>
    <cfRule type="expression" dxfId="15080" priority="3658" stopIfTrue="1">
      <formula>AND(WEEKDAY(L$5)=1)</formula>
    </cfRule>
    <cfRule type="expression" dxfId="15079" priority="3659" stopIfTrue="1">
      <formula>AND(WEEKDAY(L$5)=1)</formula>
    </cfRule>
    <cfRule type="expression" dxfId="15078" priority="3660" stopIfTrue="1">
      <formula>AND(WEEKDAY(L$5)=1)</formula>
    </cfRule>
    <cfRule type="expression" dxfId="15077" priority="3661" stopIfTrue="1">
      <formula>AND(WEEKDAY(L$5)=1)</formula>
    </cfRule>
    <cfRule type="expression" dxfId="15076" priority="3662" stopIfTrue="1">
      <formula>AND(WEEKDAY(L$5)=1)</formula>
    </cfRule>
    <cfRule type="expression" dxfId="15075" priority="3663" stopIfTrue="1">
      <formula>AND(WEEKDAY(L$5)=1)</formula>
    </cfRule>
    <cfRule type="expression" dxfId="15074" priority="3664" stopIfTrue="1">
      <formula>AND(WEEKDAY(L$5)=1)</formula>
    </cfRule>
    <cfRule type="expression" dxfId="15073" priority="3665" stopIfTrue="1">
      <formula>AND(WEEKDAY(L$5)=1)</formula>
    </cfRule>
    <cfRule type="expression" dxfId="15072" priority="3666" stopIfTrue="1">
      <formula>AND(WEEKDAY(L$5)=1)</formula>
    </cfRule>
    <cfRule type="expression" dxfId="15071" priority="3667" stopIfTrue="1">
      <formula>AND(WEEKDAY(L$5)=1)</formula>
    </cfRule>
    <cfRule type="expression" dxfId="15070" priority="3668" stopIfTrue="1">
      <formula>AND(WEEKDAY(L$5)=1)</formula>
    </cfRule>
    <cfRule type="expression" dxfId="15069" priority="3669" stopIfTrue="1">
      <formula>AND(WEEKDAY(L$5)=1)</formula>
    </cfRule>
    <cfRule type="expression" dxfId="15068" priority="3670" stopIfTrue="1">
      <formula>AND(WEEKDAY(L$5)=1)</formula>
    </cfRule>
    <cfRule type="expression" dxfId="15067" priority="3671" stopIfTrue="1">
      <formula>AND(WEEKDAY(L$5)=1)</formula>
    </cfRule>
    <cfRule type="expression" dxfId="15066" priority="3672" stopIfTrue="1">
      <formula>AND(WEEKDAY(L$5)=1)</formula>
    </cfRule>
    <cfRule type="expression" dxfId="15065" priority="3673" stopIfTrue="1">
      <formula>AND(WEEKDAY(L$5)=1)</formula>
    </cfRule>
    <cfRule type="expression" dxfId="15064" priority="3674" stopIfTrue="1">
      <formula>AND(WEEKDAY(L$5)=1)</formula>
    </cfRule>
    <cfRule type="expression" dxfId="15063" priority="3675" stopIfTrue="1">
      <formula>AND(WEEKDAY(L$5)=1)</formula>
    </cfRule>
    <cfRule type="expression" dxfId="15062" priority="3676" stopIfTrue="1">
      <formula>AND(WEEKDAY(L$5)=1)</formula>
    </cfRule>
    <cfRule type="expression" dxfId="15061" priority="3677" stopIfTrue="1">
      <formula>AND(WEEKDAY(L$5)=1)</formula>
    </cfRule>
    <cfRule type="expression" dxfId="15060" priority="3678" stopIfTrue="1">
      <formula>AND(WEEKDAY(L$5)=1)</formula>
    </cfRule>
    <cfRule type="expression" dxfId="15059" priority="3679" stopIfTrue="1">
      <formula>AND(WEEKDAY(L$5)=1)</formula>
    </cfRule>
    <cfRule type="expression" dxfId="15058" priority="3680" stopIfTrue="1">
      <formula>AND(WEEKDAY(L$5)=1)</formula>
    </cfRule>
    <cfRule type="expression" dxfId="15057" priority="3681" stopIfTrue="1">
      <formula>AND(WEEKDAY(L$5)=1)</formula>
    </cfRule>
    <cfRule type="expression" dxfId="15056" priority="3682" stopIfTrue="1">
      <formula>AND(WEEKDAY(L$5)=1)</formula>
    </cfRule>
    <cfRule type="expression" dxfId="15055" priority="3683" stopIfTrue="1">
      <formula>AND(WEEKDAY(L$5)=1)</formula>
    </cfRule>
    <cfRule type="expression" dxfId="15054" priority="3686" stopIfTrue="1">
      <formula>AND(WEEKDAY(L$5)=1)</formula>
    </cfRule>
    <cfRule type="expression" dxfId="15053" priority="3687" stopIfTrue="1">
      <formula>AND(WEEKDAY(L$5)=1)</formula>
    </cfRule>
    <cfRule type="expression" dxfId="15052" priority="3690" stopIfTrue="1">
      <formula>AND(WEEKDAY(L$5)=1)</formula>
    </cfRule>
    <cfRule type="expression" dxfId="15051" priority="3698" stopIfTrue="1">
      <formula>AND(WEEKDAY(L$5)=1)</formula>
    </cfRule>
    <cfRule type="expression" dxfId="15050" priority="3699" stopIfTrue="1">
      <formula>AND(WEEKDAY(L$5)=1)</formula>
    </cfRule>
    <cfRule type="expression" dxfId="15049" priority="3700" stopIfTrue="1">
      <formula>AND(WEEKDAY(L$5)=1)</formula>
    </cfRule>
    <cfRule type="expression" dxfId="15048" priority="3701" stopIfTrue="1">
      <formula>AND(WEEKDAY(L$5)=1)</formula>
    </cfRule>
    <cfRule type="expression" dxfId="15047" priority="3739" stopIfTrue="1">
      <formula>AND(WEEKDAY(L$5)=1)</formula>
    </cfRule>
    <cfRule type="expression" dxfId="15046" priority="3740" stopIfTrue="1">
      <formula>AND(WEEKDAY(L$5)=1)</formula>
    </cfRule>
    <cfRule type="expression" dxfId="15045" priority="3741" stopIfTrue="1">
      <formula>AND(WEEKDAY(L$5)=1)</formula>
    </cfRule>
    <cfRule type="expression" dxfId="15044" priority="3742" stopIfTrue="1">
      <formula>AND(WEEKDAY(L$5)=1)</formula>
    </cfRule>
    <cfRule type="expression" dxfId="15043" priority="3751" stopIfTrue="1">
      <formula>AND(WEEKDAY(L$5)=1)</formula>
    </cfRule>
    <cfRule type="expression" dxfId="15042" priority="3756" stopIfTrue="1">
      <formula>AND(WEEKDAY(L$5)=1)</formula>
    </cfRule>
    <cfRule type="expression" dxfId="15041" priority="3757" stopIfTrue="1">
      <formula>AND(WEEKDAY(L$5)=1)</formula>
    </cfRule>
    <cfRule type="expression" dxfId="15040" priority="3758" stopIfTrue="1">
      <formula>AND(WEEKDAY(L$5)=1)</formula>
    </cfRule>
    <cfRule type="expression" dxfId="15039" priority="3759" stopIfTrue="1">
      <formula>AND(WEEKDAY(L$5)=1)</formula>
    </cfRule>
    <cfRule type="expression" dxfId="15038" priority="3760" stopIfTrue="1">
      <formula>AND(WEEKDAY(L$5)=1)</formula>
    </cfRule>
    <cfRule type="expression" dxfId="15037" priority="3761" stopIfTrue="1">
      <formula>AND(WEEKDAY(L$5)=1)</formula>
    </cfRule>
    <cfRule type="expression" dxfId="15036" priority="3762" stopIfTrue="1">
      <formula>AND(WEEKDAY(L$5)=1)</formula>
    </cfRule>
    <cfRule type="expression" dxfId="15035" priority="3763" stopIfTrue="1">
      <formula>AND(WEEKDAY(L$5)=1)</formula>
    </cfRule>
    <cfRule type="expression" dxfId="15034" priority="3770" stopIfTrue="1">
      <formula>AND(WEEKDAY(L$5)=1)</formula>
    </cfRule>
    <cfRule type="expression" dxfId="15033" priority="3771" stopIfTrue="1">
      <formula>AND(WEEKDAY(L$5)=1)</formula>
    </cfRule>
    <cfRule type="expression" dxfId="15032" priority="3772" stopIfTrue="1">
      <formula>AND(WEEKDAY(L$5)=1)</formula>
    </cfRule>
    <cfRule type="expression" dxfId="15031" priority="3773" stopIfTrue="1">
      <formula>AND(WEEKDAY(L$5)=1)</formula>
    </cfRule>
    <cfRule type="expression" dxfId="15030" priority="3774" stopIfTrue="1">
      <formula>AND(WEEKDAY(L$5)=1)</formula>
    </cfRule>
    <cfRule type="expression" dxfId="15029" priority="3775" stopIfTrue="1">
      <formula>AND(WEEKDAY(L$5)=1)</formula>
    </cfRule>
    <cfRule type="expression" dxfId="15028" priority="3776" stopIfTrue="1">
      <formula>AND(WEEKDAY(L$5)=1)</formula>
    </cfRule>
    <cfRule type="expression" dxfId="15027" priority="3777" stopIfTrue="1">
      <formula>AND(WEEKDAY(L$5)=1)</formula>
    </cfRule>
    <cfRule type="expression" dxfId="15026" priority="3784" stopIfTrue="1">
      <formula>AND(WEEKDAY(L$5)=1)</formula>
    </cfRule>
    <cfRule type="expression" dxfId="15025" priority="3785" stopIfTrue="1">
      <formula>AND(WEEKDAY(L$5)=1)</formula>
    </cfRule>
    <cfRule type="expression" dxfId="15024" priority="3793" stopIfTrue="1">
      <formula>AND(WEEKDAY(L$5)=1)</formula>
    </cfRule>
    <cfRule type="expression" dxfId="15023" priority="5083" stopIfTrue="1">
      <formula>AND(WEEKDAY(L$5)=1)</formula>
    </cfRule>
    <cfRule type="expression" dxfId="15022" priority="5084" stopIfTrue="1">
      <formula>AND(WEEKDAY(L$5)=1)</formula>
    </cfRule>
    <cfRule type="expression" dxfId="15021" priority="5085" stopIfTrue="1">
      <formula>AND(WEEKDAY(L$5)=1)</formula>
    </cfRule>
    <cfRule type="expression" dxfId="15020" priority="5086" stopIfTrue="1">
      <formula>AND(WEEKDAY(L$5)=1)</formula>
    </cfRule>
    <cfRule type="expression" dxfId="15019" priority="5087" stopIfTrue="1">
      <formula>AND(WEEKDAY(L$5)=1)</formula>
    </cfRule>
    <cfRule type="expression" dxfId="15018" priority="5088" stopIfTrue="1">
      <formula>AND(WEEKDAY(L$5)=1)</formula>
    </cfRule>
    <cfRule type="expression" dxfId="15017" priority="5089" stopIfTrue="1">
      <formula>AND(WEEKDAY(L$5)=1)</formula>
    </cfRule>
    <cfRule type="expression" dxfId="15016" priority="5141" stopIfTrue="1">
      <formula>AND(WEEKDAY(L$5)=1)</formula>
    </cfRule>
    <cfRule type="expression" dxfId="15015" priority="5147" stopIfTrue="1">
      <formula>AND(WEEKDAY(L$5)=1)</formula>
    </cfRule>
    <cfRule type="expression" dxfId="15014" priority="5148" stopIfTrue="1">
      <formula>AND(WEEKDAY(L$5)=1)</formula>
    </cfRule>
    <cfRule type="expression" dxfId="15013" priority="5149" stopIfTrue="1">
      <formula>AND(WEEKDAY(L$5)=1)</formula>
    </cfRule>
    <cfRule type="expression" dxfId="15012" priority="5150" stopIfTrue="1">
      <formula>AND(WEEKDAY(L$5)=1)</formula>
    </cfRule>
    <cfRule type="expression" dxfId="15011" priority="5151" stopIfTrue="1">
      <formula>AND(WEEKDAY(L$5)=1)</formula>
    </cfRule>
    <cfRule type="expression" dxfId="15010" priority="5152" stopIfTrue="1">
      <formula>AND(WEEKDAY(L$5)=1)</formula>
    </cfRule>
    <cfRule type="expression" dxfId="15009" priority="5153" stopIfTrue="1">
      <formula>AND(WEEKDAY(L$5)=1)</formula>
    </cfRule>
    <cfRule type="expression" dxfId="15008" priority="5154" stopIfTrue="1">
      <formula>AND(WEEKDAY(L$5)=1)</formula>
    </cfRule>
    <cfRule type="expression" dxfId="15007" priority="5260" stopIfTrue="1">
      <formula>AND(WEEKDAY(L$5)=1)</formula>
    </cfRule>
    <cfRule type="expression" dxfId="15006" priority="5261" stopIfTrue="1">
      <formula>AND(WEEKDAY(L$5)=1)</formula>
    </cfRule>
    <cfRule type="expression" dxfId="15005" priority="5262" stopIfTrue="1">
      <formula>AND(WEEKDAY(L$5)=1)</formula>
    </cfRule>
    <cfRule type="expression" dxfId="15004" priority="5263" stopIfTrue="1">
      <formula>AND(WEEKDAY(L$5)=1)</formula>
    </cfRule>
    <cfRule type="expression" dxfId="15003" priority="5264" stopIfTrue="1">
      <formula>AND(WEEKDAY(L$5)=1)</formula>
    </cfRule>
    <cfRule type="expression" dxfId="15002" priority="5265" stopIfTrue="1">
      <formula>AND(WEEKDAY(L$5)=1)</formula>
    </cfRule>
    <cfRule type="expression" dxfId="15001" priority="5266" stopIfTrue="1">
      <formula>AND(WEEKDAY(L$5)=1)</formula>
    </cfRule>
    <cfRule type="expression" dxfId="15000" priority="5267" stopIfTrue="1">
      <formula>AND(WEEKDAY(L$5)=1)</formula>
    </cfRule>
  </conditionalFormatting>
  <conditionalFormatting sqref="L16:N16">
    <cfRule type="expression" dxfId="14999" priority="3617" stopIfTrue="1">
      <formula>AND(WEEKDAY(L$5)=1)</formula>
    </cfRule>
    <cfRule type="expression" dxfId="14998" priority="3620" stopIfTrue="1">
      <formula>AND(WEEKDAY(L$5)=1)</formula>
    </cfRule>
    <cfRule type="expression" dxfId="14997" priority="3735" stopIfTrue="1">
      <formula>AND(WEEKDAY(L$5)=1)</formula>
    </cfRule>
    <cfRule type="expression" dxfId="14996" priority="3749" stopIfTrue="1">
      <formula>AND(WEEKDAY(L$5)=1)</formula>
    </cfRule>
    <cfRule type="expression" dxfId="14995" priority="3795" stopIfTrue="1">
      <formula>AND(WEEKDAY(L$5)=1)</formula>
    </cfRule>
    <cfRule type="expression" dxfId="14994" priority="3798" stopIfTrue="1">
      <formula>AND(WEEKDAY(L$5)=1)</formula>
    </cfRule>
    <cfRule type="expression" dxfId="14993" priority="5143" stopIfTrue="1">
      <formula>AND(WEEKDAY(L$5)=1)</formula>
    </cfRule>
    <cfRule type="expression" dxfId="14992" priority="5146" stopIfTrue="1">
      <formula>AND(WEEKDAY(L$5)=1)</formula>
    </cfRule>
  </conditionalFormatting>
  <conditionalFormatting sqref="L16:M16 Q12">
    <cfRule type="expression" dxfId="14991" priority="3692" stopIfTrue="1">
      <formula>AND(WEEKDAY(L$5)=1)</formula>
    </cfRule>
    <cfRule type="expression" dxfId="14990" priority="3693" stopIfTrue="1">
      <formula>AND(WEEKDAY(L$5)=1)</formula>
    </cfRule>
    <cfRule type="expression" dxfId="14989" priority="3694" stopIfTrue="1">
      <formula>AND(WEEKDAY(L$5)=1)</formula>
    </cfRule>
    <cfRule type="expression" dxfId="14988" priority="3695" stopIfTrue="1">
      <formula>AND(WEEKDAY(L$5)=1)</formula>
    </cfRule>
    <cfRule type="expression" dxfId="14987" priority="3696" stopIfTrue="1">
      <formula>AND(WEEKDAY(L$5)=1)</formula>
    </cfRule>
    <cfRule type="expression" dxfId="14986" priority="3697" stopIfTrue="1">
      <formula>AND(WEEKDAY(L$5)=1)</formula>
    </cfRule>
    <cfRule type="expression" dxfId="14985" priority="3704" stopIfTrue="1">
      <formula>AND(WEEKDAY(L$5)=1)</formula>
    </cfRule>
    <cfRule type="expression" dxfId="14984" priority="3736" stopIfTrue="1">
      <formula>AND(WEEKDAY(L$5)=1)</formula>
    </cfRule>
    <cfRule type="expression" dxfId="14983" priority="3753" stopIfTrue="1">
      <formula>AND(WEEKDAY(L$5)=1)</formula>
    </cfRule>
    <cfRule type="expression" dxfId="14982" priority="3754" stopIfTrue="1">
      <formula>AND(WEEKDAY(L$5)=1)</formula>
    </cfRule>
    <cfRule type="expression" dxfId="14981" priority="3755" stopIfTrue="1">
      <formula>AND(WEEKDAY(L$5)=1)</formula>
    </cfRule>
    <cfRule type="expression" dxfId="14980" priority="3779" stopIfTrue="1">
      <formula>AND(WEEKDAY(L$5)=1)</formula>
    </cfRule>
    <cfRule type="expression" dxfId="14979" priority="3780" stopIfTrue="1">
      <formula>AND(WEEKDAY(L$5)=1)</formula>
    </cfRule>
    <cfRule type="expression" dxfId="14978" priority="3796" stopIfTrue="1">
      <formula>AND(WEEKDAY(L$5)=1)</formula>
    </cfRule>
    <cfRule type="expression" dxfId="14977" priority="5144" stopIfTrue="1">
      <formula>AND(WEEKDAY(L$5)=1)</formula>
    </cfRule>
  </conditionalFormatting>
  <conditionalFormatting sqref="M16:P16">
    <cfRule type="expression" dxfId="14976" priority="5489" stopIfTrue="1">
      <formula>AND(WEEKDAY(M$5)=1)</formula>
    </cfRule>
  </conditionalFormatting>
  <conditionalFormatting sqref="M16:N16">
    <cfRule type="expression" dxfId="14975" priority="3619" stopIfTrue="1">
      <formula>AND(WEEKDAY(M$5)=1)</formula>
    </cfRule>
    <cfRule type="expression" dxfId="14974" priority="3707" stopIfTrue="1">
      <formula>AND(WEEKDAY(M$5)=1)</formula>
    </cfRule>
    <cfRule type="expression" dxfId="14973" priority="3710" stopIfTrue="1">
      <formula>AND(WEEKDAY(M$5)=1)</formula>
    </cfRule>
    <cfRule type="expression" dxfId="14972" priority="3716" stopIfTrue="1">
      <formula>AND(WEEKDAY(M$5)=1)</formula>
    </cfRule>
    <cfRule type="expression" dxfId="14971" priority="3717" stopIfTrue="1">
      <formula>AND(WEEKDAY(M$5)=1)</formula>
    </cfRule>
    <cfRule type="expression" dxfId="14970" priority="3720" stopIfTrue="1">
      <formula>AND(WEEKDAY(M$5)=1)</formula>
    </cfRule>
    <cfRule type="expression" dxfId="14969" priority="3723" stopIfTrue="1">
      <formula>AND(WEEKDAY(M$5)=1)</formula>
    </cfRule>
    <cfRule type="expression" dxfId="14968" priority="3733" stopIfTrue="1">
      <formula>AND(WEEKDAY(M$5)=1)</formula>
    </cfRule>
    <cfRule type="expression" dxfId="14967" priority="3782" stopIfTrue="1">
      <formula>AND(WEEKDAY(M$5)=1)</formula>
    </cfRule>
    <cfRule type="expression" dxfId="14966" priority="3787" stopIfTrue="1">
      <formula>AND(WEEKDAY(M$5)=1)</formula>
    </cfRule>
    <cfRule type="expression" dxfId="14965" priority="3794" stopIfTrue="1">
      <formula>AND(WEEKDAY(M$5)=1)</formula>
    </cfRule>
    <cfRule type="expression" dxfId="14964" priority="5142" stopIfTrue="1">
      <formula>AND(WEEKDAY(M$5)=1)</formula>
    </cfRule>
  </conditionalFormatting>
  <conditionalFormatting sqref="M16">
    <cfRule type="expression" dxfId="14963" priority="3654" stopIfTrue="1">
      <formula>AND(WEEKDAY(M$5)=1)</formula>
    </cfRule>
    <cfRule type="expression" dxfId="14962" priority="3655" stopIfTrue="1">
      <formula>AND(WEEKDAY(M$5)=1)</formula>
    </cfRule>
    <cfRule type="expression" dxfId="14961" priority="3684" stopIfTrue="1">
      <formula>AND(WEEKDAY(M$5)=1)</formula>
    </cfRule>
    <cfRule type="expression" dxfId="14960" priority="3685" stopIfTrue="1">
      <formula>AND(WEEKDAY(M$5)=1)</formula>
    </cfRule>
    <cfRule type="expression" dxfId="14959" priority="3688" stopIfTrue="1">
      <formula>AND(WEEKDAY(M$5)=1)</formula>
    </cfRule>
    <cfRule type="expression" dxfId="14958" priority="3689" stopIfTrue="1">
      <formula>AND(WEEKDAY(M$5)=1)</formula>
    </cfRule>
    <cfRule type="expression" dxfId="14957" priority="3691" stopIfTrue="1">
      <formula>AND(WEEKDAY(M$5)=1)</formula>
    </cfRule>
    <cfRule type="expression" dxfId="14956" priority="3702" stopIfTrue="1">
      <formula>AND(WEEKDAY(M$5)=1)</formula>
    </cfRule>
    <cfRule type="expression" dxfId="14955" priority="3703" stopIfTrue="1">
      <formula>AND(WEEKDAY(M$5)=1)</formula>
    </cfRule>
    <cfRule type="expression" dxfId="14954" priority="3705" stopIfTrue="1">
      <formula>AND(WEEKDAY(M$5)=1)</formula>
    </cfRule>
    <cfRule type="expression" dxfId="14953" priority="3706" stopIfTrue="1">
      <formula>AND(WEEKDAY(M$5)=1)</formula>
    </cfRule>
    <cfRule type="expression" dxfId="14952" priority="3709" stopIfTrue="1">
      <formula>AND(WEEKDAY(M$5)=1)</formula>
    </cfRule>
    <cfRule type="expression" dxfId="14951" priority="3718" stopIfTrue="1">
      <formula>AND(WEEKDAY(M$5)=1)</formula>
    </cfRule>
    <cfRule type="expression" dxfId="14950" priority="3722" stopIfTrue="1">
      <formula>AND(WEEKDAY(M$5)=1)</formula>
    </cfRule>
    <cfRule type="expression" dxfId="14949" priority="3724" stopIfTrue="1">
      <formula>AND(WEEKDAY(M$5)=1)</formula>
    </cfRule>
    <cfRule type="expression" dxfId="14948" priority="3727" stopIfTrue="1">
      <formula>AND(WEEKDAY(M$5)=1)</formula>
    </cfRule>
    <cfRule type="expression" dxfId="14947" priority="3731" stopIfTrue="1">
      <formula>AND(WEEKDAY(M$5)=1)</formula>
    </cfRule>
    <cfRule type="expression" dxfId="14946" priority="3734" stopIfTrue="1">
      <formula>AND(WEEKDAY(M$5)=1)</formula>
    </cfRule>
    <cfRule type="expression" dxfId="14945" priority="3743" stopIfTrue="1">
      <formula>AND(WEEKDAY(M$5)=1)</formula>
    </cfRule>
    <cfRule type="expression" dxfId="14944" priority="3747" stopIfTrue="1">
      <formula>AND(WEEKDAY(M$5)=1)</formula>
    </cfRule>
    <cfRule type="expression" dxfId="14943" priority="3750" stopIfTrue="1">
      <formula>AND(WEEKDAY(M$5)=1)</formula>
    </cfRule>
    <cfRule type="expression" dxfId="14942" priority="3752" stopIfTrue="1">
      <formula>AND(WEEKDAY(M$5)=1)</formula>
    </cfRule>
    <cfRule type="expression" dxfId="14941" priority="3764" stopIfTrue="1">
      <formula>AND(WEEKDAY(M$5)=1)</formula>
    </cfRule>
    <cfRule type="expression" dxfId="14940" priority="3765" stopIfTrue="1">
      <formula>AND(WEEKDAY(M$5)=1)</formula>
    </cfRule>
    <cfRule type="expression" dxfId="14939" priority="3766" stopIfTrue="1">
      <formula>AND(WEEKDAY(M$5)=1)</formula>
    </cfRule>
    <cfRule type="expression" dxfId="14938" priority="3767" stopIfTrue="1">
      <formula>AND(WEEKDAY(M$5)=1)</formula>
    </cfRule>
    <cfRule type="expression" dxfId="14937" priority="3768" stopIfTrue="1">
      <formula>AND(WEEKDAY(M$5)=1)</formula>
    </cfRule>
    <cfRule type="expression" dxfId="14936" priority="3769" stopIfTrue="1">
      <formula>AND(WEEKDAY(M$5)=1)</formula>
    </cfRule>
    <cfRule type="expression" dxfId="14935" priority="3778" stopIfTrue="1">
      <formula>AND(WEEKDAY(M$5)=1)</formula>
    </cfRule>
    <cfRule type="expression" dxfId="14934" priority="3781" stopIfTrue="1">
      <formula>AND(WEEKDAY(M$5)=1)</formula>
    </cfRule>
    <cfRule type="expression" dxfId="14933" priority="3786" stopIfTrue="1">
      <formula>AND(WEEKDAY(M$5)=1)</formula>
    </cfRule>
  </conditionalFormatting>
  <conditionalFormatting sqref="N16">
    <cfRule type="expression" dxfId="14932" priority="3621" stopIfTrue="1">
      <formula>AND(WEEKDAY(N$5)=1)</formula>
    </cfRule>
    <cfRule type="expression" dxfId="14931" priority="3622" stopIfTrue="1">
      <formula>AND(WEEKDAY(N$5)=1)</formula>
    </cfRule>
    <cfRule type="expression" dxfId="14930" priority="3623" stopIfTrue="1">
      <formula>AND(WEEKDAY(N$5)=1)</formula>
    </cfRule>
    <cfRule type="expression" dxfId="14929" priority="3624" stopIfTrue="1">
      <formula>AND(WEEKDAY(N$5)=1)</formula>
    </cfRule>
    <cfRule type="expression" dxfId="14928" priority="3625" stopIfTrue="1">
      <formula>AND(WEEKDAY(N$5)=1)</formula>
    </cfRule>
    <cfRule type="expression" dxfId="14927" priority="3626" stopIfTrue="1">
      <formula>AND(WEEKDAY(N$5)=1)</formula>
    </cfRule>
    <cfRule type="expression" dxfId="14926" priority="3627" stopIfTrue="1">
      <formula>AND(WEEKDAY(N$5)=1)</formula>
    </cfRule>
    <cfRule type="expression" dxfId="14925" priority="3628" stopIfTrue="1">
      <formula>AND(WEEKDAY(N$5)=1)</formula>
    </cfRule>
    <cfRule type="expression" dxfId="14924" priority="3629" stopIfTrue="1">
      <formula>AND(WEEKDAY(N$5)=1)</formula>
    </cfRule>
    <cfRule type="expression" dxfId="14923" priority="3630" stopIfTrue="1">
      <formula>AND(WEEKDAY(N$5)=1)</formula>
    </cfRule>
    <cfRule type="expression" dxfId="14922" priority="3631" stopIfTrue="1">
      <formula>AND(WEEKDAY(N$5)=1)</formula>
    </cfRule>
    <cfRule type="expression" dxfId="14921" priority="3632" stopIfTrue="1">
      <formula>AND(WEEKDAY(N$5)=1)</formula>
    </cfRule>
    <cfRule type="expression" dxfId="14920" priority="3633" stopIfTrue="1">
      <formula>AND(WEEKDAY(N$5)=1)</formula>
    </cfRule>
    <cfRule type="expression" dxfId="14919" priority="3634" stopIfTrue="1">
      <formula>AND(WEEKDAY(N$5)=1)</formula>
    </cfRule>
    <cfRule type="expression" dxfId="14918" priority="3635" stopIfTrue="1">
      <formula>AND(WEEKDAY(N$5)=1)</formula>
    </cfRule>
    <cfRule type="expression" dxfId="14917" priority="3636" stopIfTrue="1">
      <formula>AND(WEEKDAY(N$5)=1)</formula>
    </cfRule>
    <cfRule type="expression" dxfId="14916" priority="3637" stopIfTrue="1">
      <formula>AND(WEEKDAY(N$5)=1)</formula>
    </cfRule>
    <cfRule type="expression" dxfId="14915" priority="3638" stopIfTrue="1">
      <formula>AND(WEEKDAY(N$5)=1)</formula>
    </cfRule>
    <cfRule type="expression" dxfId="14914" priority="3639" stopIfTrue="1">
      <formula>AND(WEEKDAY(N$5)=1)</formula>
    </cfRule>
    <cfRule type="expression" dxfId="14913" priority="3640" stopIfTrue="1">
      <formula>AND(WEEKDAY(N$5)=1)</formula>
    </cfRule>
    <cfRule type="expression" dxfId="14912" priority="3641" stopIfTrue="1">
      <formula>AND(WEEKDAY(N$5)=1)</formula>
    </cfRule>
    <cfRule type="expression" dxfId="14911" priority="3642" stopIfTrue="1">
      <formula>AND(WEEKDAY(N$5)=1)</formula>
    </cfRule>
    <cfRule type="expression" dxfId="14910" priority="3643" stopIfTrue="1">
      <formula>AND(WEEKDAY(N$5)=1)</formula>
    </cfRule>
    <cfRule type="expression" dxfId="14909" priority="3644" stopIfTrue="1">
      <formula>AND(WEEKDAY(N$5)=1)</formula>
    </cfRule>
    <cfRule type="expression" dxfId="14908" priority="3645" stopIfTrue="1">
      <formula>AND(WEEKDAY(N$5)=1)</formula>
    </cfRule>
    <cfRule type="expression" dxfId="14907" priority="3646" stopIfTrue="1">
      <formula>AND(WEEKDAY(N$5)=1)</formula>
    </cfRule>
    <cfRule type="expression" dxfId="14906" priority="3647" stopIfTrue="1">
      <formula>AND(WEEKDAY(N$5)=1)</formula>
    </cfRule>
    <cfRule type="expression" dxfId="14905" priority="3648" stopIfTrue="1">
      <formula>AND(WEEKDAY(N$5)=1)</formula>
    </cfRule>
    <cfRule type="expression" dxfId="14904" priority="3649" stopIfTrue="1">
      <formula>AND(WEEKDAY(N$5)=1)</formula>
    </cfRule>
    <cfRule type="expression" dxfId="14903" priority="3650" stopIfTrue="1">
      <formula>AND(WEEKDAY(N$5)=1)</formula>
    </cfRule>
    <cfRule type="expression" dxfId="14902" priority="3651" stopIfTrue="1">
      <formula>AND(WEEKDAY(N$5)=1)</formula>
    </cfRule>
    <cfRule type="expression" dxfId="14901" priority="3652" stopIfTrue="1">
      <formula>AND(WEEKDAY(N$5)=1)</formula>
    </cfRule>
    <cfRule type="expression" dxfId="14900" priority="3653" stopIfTrue="1">
      <formula>AND(WEEKDAY(N$5)=1)</formula>
    </cfRule>
    <cfRule type="expression" dxfId="14899" priority="3708" stopIfTrue="1">
      <formula>AND(WEEKDAY(N$5)=1)</formula>
    </cfRule>
    <cfRule type="expression" dxfId="14898" priority="3711" stopIfTrue="1">
      <formula>AND(WEEKDAY(N$5)=1)</formula>
    </cfRule>
    <cfRule type="expression" dxfId="14897" priority="3712" stopIfTrue="1">
      <formula>AND(WEEKDAY(N$5)=1)</formula>
    </cfRule>
    <cfRule type="expression" dxfId="14896" priority="3713" stopIfTrue="1">
      <formula>AND(WEEKDAY(N$5)=1)</formula>
    </cfRule>
    <cfRule type="expression" dxfId="14895" priority="3714" stopIfTrue="1">
      <formula>AND(WEEKDAY(N$5)=1)</formula>
    </cfRule>
    <cfRule type="expression" dxfId="14894" priority="3715" stopIfTrue="1">
      <formula>AND(WEEKDAY(N$5)=1)</formula>
    </cfRule>
    <cfRule type="expression" dxfId="14893" priority="3719" stopIfTrue="1">
      <formula>AND(WEEKDAY(N$5)=1)</formula>
    </cfRule>
    <cfRule type="expression" dxfId="14892" priority="3721" stopIfTrue="1">
      <formula>AND(WEEKDAY(N$5)=1)</formula>
    </cfRule>
    <cfRule type="expression" dxfId="14891" priority="3725" stopIfTrue="1">
      <formula>AND(WEEKDAY(N$5)=1)</formula>
    </cfRule>
    <cfRule type="expression" dxfId="14890" priority="3726" stopIfTrue="1">
      <formula>AND(WEEKDAY(N$5)=1)</formula>
    </cfRule>
    <cfRule type="expression" dxfId="14889" priority="3728" stopIfTrue="1">
      <formula>AND(WEEKDAY(N$5)=1)</formula>
    </cfRule>
    <cfRule type="expression" dxfId="14888" priority="3729" stopIfTrue="1">
      <formula>AND(WEEKDAY(N$5)=1)</formula>
    </cfRule>
    <cfRule type="expression" dxfId="14887" priority="3730" stopIfTrue="1">
      <formula>AND(WEEKDAY(N$5)=1)</formula>
    </cfRule>
    <cfRule type="expression" dxfId="14886" priority="3732" stopIfTrue="1">
      <formula>AND(WEEKDAY(N$5)=1)</formula>
    </cfRule>
    <cfRule type="expression" dxfId="14885" priority="3737" stopIfTrue="1">
      <formula>AND(WEEKDAY(N$5)=1)</formula>
    </cfRule>
    <cfRule type="expression" dxfId="14884" priority="3738" stopIfTrue="1">
      <formula>AND(WEEKDAY(N$5)=1)</formula>
    </cfRule>
    <cfRule type="expression" dxfId="14883" priority="3744" stopIfTrue="1">
      <formula>AND(WEEKDAY(N$5)=1)</formula>
    </cfRule>
    <cfRule type="expression" dxfId="14882" priority="3745" stopIfTrue="1">
      <formula>AND(WEEKDAY(N$5)=1)</formula>
    </cfRule>
    <cfRule type="expression" dxfId="14881" priority="3746" stopIfTrue="1">
      <formula>AND(WEEKDAY(N$5)=1)</formula>
    </cfRule>
    <cfRule type="expression" dxfId="14880" priority="3748" stopIfTrue="1">
      <formula>AND(WEEKDAY(N$5)=1)</formula>
    </cfRule>
    <cfRule type="expression" dxfId="14879" priority="3783" stopIfTrue="1">
      <formula>AND(WEEKDAY(N$5)=1)</formula>
    </cfRule>
    <cfRule type="expression" dxfId="14878" priority="3788" stopIfTrue="1">
      <formula>AND(WEEKDAY(N$5)=1)</formula>
    </cfRule>
    <cfRule type="expression" dxfId="14877" priority="3789" stopIfTrue="1">
      <formula>AND(WEEKDAY(N$5)=1)</formula>
    </cfRule>
    <cfRule type="expression" dxfId="14876" priority="3790" stopIfTrue="1">
      <formula>AND(WEEKDAY(N$5)=1)</formula>
    </cfRule>
    <cfRule type="expression" dxfId="14875" priority="3791" stopIfTrue="1">
      <formula>AND(WEEKDAY(N$5)=1)</formula>
    </cfRule>
    <cfRule type="expression" dxfId="14874" priority="3792" stopIfTrue="1">
      <formula>AND(WEEKDAY(N$5)=1)</formula>
    </cfRule>
    <cfRule type="expression" dxfId="14873" priority="3797" stopIfTrue="1">
      <formula>AND(WEEKDAY(N$5)=1)</formula>
    </cfRule>
  </conditionalFormatting>
  <conditionalFormatting sqref="N16:P16">
    <cfRule type="expression" dxfId="14872" priority="3938" stopIfTrue="1">
      <formula>AND(WEEKDAY(N$5)=1)</formula>
    </cfRule>
    <cfRule type="expression" dxfId="14871" priority="3948" stopIfTrue="1">
      <formula>AND(WEEKDAY(N$5)=1)</formula>
    </cfRule>
    <cfRule type="expression" dxfId="14870" priority="3970" stopIfTrue="1">
      <formula>AND(WEEKDAY(N$5)=1)</formula>
    </cfRule>
    <cfRule type="expression" dxfId="14869" priority="3991" stopIfTrue="1">
      <formula>AND(WEEKDAY(N$5)=1)</formula>
    </cfRule>
    <cfRule type="expression" dxfId="14868" priority="4111" stopIfTrue="1">
      <formula>AND(WEEKDAY(N$5)=1)</formula>
    </cfRule>
    <cfRule type="expression" dxfId="14867" priority="4121" stopIfTrue="1">
      <formula>AND(WEEKDAY(N$5)=1)</formula>
    </cfRule>
    <cfRule type="expression" dxfId="14866" priority="4132" stopIfTrue="1">
      <formula>AND(WEEKDAY(N$5)=1)</formula>
    </cfRule>
    <cfRule type="expression" dxfId="14865" priority="4142" stopIfTrue="1">
      <formula>AND(WEEKDAY(N$5)=1)</formula>
    </cfRule>
    <cfRule type="expression" dxfId="14864" priority="4164" stopIfTrue="1">
      <formula>AND(WEEKDAY(N$5)=1)</formula>
    </cfRule>
    <cfRule type="expression" dxfId="14863" priority="4185" stopIfTrue="1">
      <formula>AND(WEEKDAY(N$5)=1)</formula>
    </cfRule>
  </conditionalFormatting>
  <conditionalFormatting sqref="N16:O16">
    <cfRule type="expression" dxfId="14862" priority="3976" stopIfTrue="1">
      <formula>AND(WEEKDAY(N$5)=1)</formula>
    </cfRule>
    <cfRule type="expression" dxfId="14861" priority="4170" stopIfTrue="1">
      <formula>AND(WEEKDAY(N$5)=1)</formula>
    </cfRule>
  </conditionalFormatting>
  <conditionalFormatting sqref="O16">
    <cfRule type="expression" dxfId="14860" priority="3931" stopIfTrue="1">
      <formula>AND(WEEKDAY(O$5)=1)</formula>
    </cfRule>
    <cfRule type="expression" dxfId="14859" priority="3933" stopIfTrue="1">
      <formula>AND(WEEKDAY(O$5)=1)</formula>
    </cfRule>
    <cfRule type="expression" dxfId="14858" priority="3936" stopIfTrue="1">
      <formula>AND(WEEKDAY(O$5)=1)</formula>
    </cfRule>
    <cfRule type="expression" dxfId="14857" priority="3943" stopIfTrue="1">
      <formula>AND(WEEKDAY(O$5)=1)</formula>
    </cfRule>
    <cfRule type="expression" dxfId="14856" priority="3944" stopIfTrue="1">
      <formula>AND(WEEKDAY(O$5)=1)</formula>
    </cfRule>
    <cfRule type="expression" dxfId="14855" priority="3946" stopIfTrue="1">
      <formula>AND(WEEKDAY(O$5)=1)</formula>
    </cfRule>
    <cfRule type="expression" dxfId="14854" priority="3949" stopIfTrue="1">
      <formula>AND(WEEKDAY(O$5)=1)</formula>
    </cfRule>
    <cfRule type="expression" dxfId="14853" priority="3961" stopIfTrue="1">
      <formula>AND(WEEKDAY(O$5)=1)</formula>
    </cfRule>
    <cfRule type="expression" dxfId="14852" priority="3975" stopIfTrue="1">
      <formula>AND(WEEKDAY(O$5)=1)</formula>
    </cfRule>
    <cfRule type="expression" dxfId="14851" priority="3977" stopIfTrue="1">
      <formula>AND(WEEKDAY(O$5)=1)</formula>
    </cfRule>
    <cfRule type="expression" dxfId="14850" priority="3980" stopIfTrue="1">
      <formula>AND(WEEKDAY(O$5)=1)</formula>
    </cfRule>
    <cfRule type="expression" dxfId="14849" priority="3983" stopIfTrue="1">
      <formula>AND(WEEKDAY(O$5)=1)</formula>
    </cfRule>
    <cfRule type="expression" dxfId="14848" priority="3987" stopIfTrue="1">
      <formula>AND(WEEKDAY(O$5)=1)</formula>
    </cfRule>
    <cfRule type="expression" dxfId="14847" priority="3990" stopIfTrue="1">
      <formula>AND(WEEKDAY(O$5)=1)</formula>
    </cfRule>
    <cfRule type="expression" dxfId="14846" priority="4004" stopIfTrue="1">
      <formula>AND(WEEKDAY(O$5)=1)</formula>
    </cfRule>
    <cfRule type="expression" dxfId="14845" priority="4007" stopIfTrue="1">
      <formula>AND(WEEKDAY(O$5)=1)</formula>
    </cfRule>
    <cfRule type="expression" dxfId="14844" priority="4010" stopIfTrue="1">
      <formula>AND(WEEKDAY(O$5)=1)</formula>
    </cfRule>
    <cfRule type="expression" dxfId="14843" priority="4013" stopIfTrue="1">
      <formula>AND(WEEKDAY(O$5)=1)</formula>
    </cfRule>
    <cfRule type="expression" dxfId="14842" priority="4015" stopIfTrue="1">
      <formula>AND(WEEKDAY(O$5)=1)</formula>
    </cfRule>
    <cfRule type="expression" dxfId="14841" priority="4020" stopIfTrue="1">
      <formula>AND(WEEKDAY(O$5)=1)</formula>
    </cfRule>
    <cfRule type="expression" dxfId="14840" priority="4023" stopIfTrue="1">
      <formula>AND(WEEKDAY(O$5)=1)</formula>
    </cfRule>
    <cfRule type="expression" dxfId="14839" priority="4026" stopIfTrue="1">
      <formula>AND(WEEKDAY(O$5)=1)</formula>
    </cfRule>
    <cfRule type="expression" dxfId="14838" priority="4027" stopIfTrue="1">
      <formula>AND(WEEKDAY(O$5)=1)</formula>
    </cfRule>
    <cfRule type="expression" dxfId="14837" priority="4032" stopIfTrue="1">
      <formula>AND(WEEKDAY(O$5)=1)</formula>
    </cfRule>
    <cfRule type="expression" dxfId="14836" priority="4039" stopIfTrue="1">
      <formula>AND(WEEKDAY(O$5)=1)</formula>
    </cfRule>
    <cfRule type="expression" dxfId="14835" priority="4040" stopIfTrue="1">
      <formula>AND(WEEKDAY(O$5)=1)</formula>
    </cfRule>
    <cfRule type="expression" dxfId="14834" priority="4041" stopIfTrue="1">
      <formula>AND(WEEKDAY(O$5)=1)</formula>
    </cfRule>
    <cfRule type="expression" dxfId="14833" priority="4043" stopIfTrue="1">
      <formula>AND(WEEKDAY(O$5)=1)</formula>
    </cfRule>
    <cfRule type="expression" dxfId="14832" priority="4044" stopIfTrue="1">
      <formula>AND(WEEKDAY(O$5)=1)</formula>
    </cfRule>
    <cfRule type="expression" dxfId="14831" priority="4047" stopIfTrue="1">
      <formula>AND(WEEKDAY(O$5)=1)</formula>
    </cfRule>
    <cfRule type="expression" dxfId="14830" priority="4049" stopIfTrue="1">
      <formula>AND(WEEKDAY(O$5)=1)</formula>
    </cfRule>
    <cfRule type="expression" dxfId="14829" priority="4052" stopIfTrue="1">
      <formula>AND(WEEKDAY(O$5)=1)</formula>
    </cfRule>
    <cfRule type="expression" dxfId="14828" priority="4055" stopIfTrue="1">
      <formula>AND(WEEKDAY(O$5)=1)</formula>
    </cfRule>
    <cfRule type="expression" dxfId="14827" priority="4058" stopIfTrue="1">
      <formula>AND(WEEKDAY(O$5)=1)</formula>
    </cfRule>
    <cfRule type="expression" dxfId="14826" priority="4059" stopIfTrue="1">
      <formula>AND(WEEKDAY(O$5)=1)</formula>
    </cfRule>
    <cfRule type="expression" dxfId="14825" priority="4061" stopIfTrue="1">
      <formula>AND(WEEKDAY(O$5)=1)</formula>
    </cfRule>
    <cfRule type="expression" dxfId="14824" priority="4063" stopIfTrue="1">
      <formula>AND(WEEKDAY(O$5)=1)</formula>
    </cfRule>
    <cfRule type="expression" dxfId="14823" priority="4066" stopIfTrue="1">
      <formula>AND(WEEKDAY(O$5)=1)</formula>
    </cfRule>
    <cfRule type="expression" dxfId="14822" priority="4071" stopIfTrue="1">
      <formula>AND(WEEKDAY(O$5)=1)</formula>
    </cfRule>
    <cfRule type="expression" dxfId="14821" priority="4072" stopIfTrue="1">
      <formula>AND(WEEKDAY(O$5)=1)</formula>
    </cfRule>
    <cfRule type="expression" dxfId="14820" priority="4073" stopIfTrue="1">
      <formula>AND(WEEKDAY(O$5)=1)</formula>
    </cfRule>
    <cfRule type="expression" dxfId="14819" priority="4076" stopIfTrue="1">
      <formula>AND(WEEKDAY(O$5)=1)</formula>
    </cfRule>
    <cfRule type="expression" dxfId="14818" priority="4089" stopIfTrue="1">
      <formula>AND(WEEKDAY(O$5)=1)</formula>
    </cfRule>
    <cfRule type="expression" dxfId="14817" priority="4092" stopIfTrue="1">
      <formula>AND(WEEKDAY(O$5)=1)</formula>
    </cfRule>
    <cfRule type="expression" dxfId="14816" priority="4095" stopIfTrue="1">
      <formula>AND(WEEKDAY(O$5)=1)</formula>
    </cfRule>
    <cfRule type="expression" dxfId="14815" priority="4098" stopIfTrue="1">
      <formula>AND(WEEKDAY(O$5)=1)</formula>
    </cfRule>
    <cfRule type="expression" dxfId="14814" priority="4100" stopIfTrue="1">
      <formula>AND(WEEKDAY(O$5)=1)</formula>
    </cfRule>
    <cfRule type="expression" dxfId="14813" priority="4104" stopIfTrue="1">
      <formula>AND(WEEKDAY(O$5)=1)</formula>
    </cfRule>
    <cfRule type="expression" dxfId="14812" priority="4106" stopIfTrue="1">
      <formula>AND(WEEKDAY(O$5)=1)</formula>
    </cfRule>
    <cfRule type="expression" dxfId="14811" priority="4109" stopIfTrue="1">
      <formula>AND(WEEKDAY(O$5)=1)</formula>
    </cfRule>
    <cfRule type="expression" dxfId="14810" priority="4116" stopIfTrue="1">
      <formula>AND(WEEKDAY(O$5)=1)</formula>
    </cfRule>
    <cfRule type="expression" dxfId="14809" priority="4117" stopIfTrue="1">
      <formula>AND(WEEKDAY(O$5)=1)</formula>
    </cfRule>
    <cfRule type="expression" dxfId="14808" priority="4119" stopIfTrue="1">
      <formula>AND(WEEKDAY(O$5)=1)</formula>
    </cfRule>
    <cfRule type="expression" dxfId="14807" priority="4122" stopIfTrue="1">
      <formula>AND(WEEKDAY(O$5)=1)</formula>
    </cfRule>
    <cfRule type="expression" dxfId="14806" priority="4125" stopIfTrue="1">
      <formula>AND(WEEKDAY(O$5)=1)</formula>
    </cfRule>
    <cfRule type="expression" dxfId="14805" priority="4127" stopIfTrue="1">
      <formula>AND(WEEKDAY(O$5)=1)</formula>
    </cfRule>
    <cfRule type="expression" dxfId="14804" priority="4130" stopIfTrue="1">
      <formula>AND(WEEKDAY(O$5)=1)</formula>
    </cfRule>
    <cfRule type="expression" dxfId="14803" priority="4137" stopIfTrue="1">
      <formula>AND(WEEKDAY(O$5)=1)</formula>
    </cfRule>
    <cfRule type="expression" dxfId="14802" priority="4138" stopIfTrue="1">
      <formula>AND(WEEKDAY(O$5)=1)</formula>
    </cfRule>
    <cfRule type="expression" dxfId="14801" priority="4140" stopIfTrue="1">
      <formula>AND(WEEKDAY(O$5)=1)</formula>
    </cfRule>
    <cfRule type="expression" dxfId="14800" priority="4143" stopIfTrue="1">
      <formula>AND(WEEKDAY(O$5)=1)</formula>
    </cfRule>
    <cfRule type="expression" dxfId="14799" priority="4155" stopIfTrue="1">
      <formula>AND(WEEKDAY(O$5)=1)</formula>
    </cfRule>
    <cfRule type="expression" dxfId="14798" priority="4169" stopIfTrue="1">
      <formula>AND(WEEKDAY(O$5)=1)</formula>
    </cfRule>
    <cfRule type="expression" dxfId="14797" priority="4171" stopIfTrue="1">
      <formula>AND(WEEKDAY(O$5)=1)</formula>
    </cfRule>
    <cfRule type="expression" dxfId="14796" priority="4174" stopIfTrue="1">
      <formula>AND(WEEKDAY(O$5)=1)</formula>
    </cfRule>
    <cfRule type="expression" dxfId="14795" priority="4177" stopIfTrue="1">
      <formula>AND(WEEKDAY(O$5)=1)</formula>
    </cfRule>
    <cfRule type="expression" dxfId="14794" priority="4181" stopIfTrue="1">
      <formula>AND(WEEKDAY(O$5)=1)</formula>
    </cfRule>
    <cfRule type="expression" dxfId="14793" priority="4184" stopIfTrue="1">
      <formula>AND(WEEKDAY(O$5)=1)</formula>
    </cfRule>
  </conditionalFormatting>
  <conditionalFormatting sqref="O16:P16">
    <cfRule type="expression" dxfId="14792" priority="3960" stopIfTrue="1">
      <formula>AND(WEEKDAY(O$5)=1)</formula>
    </cfRule>
    <cfRule type="expression" dxfId="14791" priority="3962" stopIfTrue="1">
      <formula>AND(WEEKDAY(O$5)=1)</formula>
    </cfRule>
    <cfRule type="expression" dxfId="14790" priority="3963" stopIfTrue="1">
      <formula>AND(WEEKDAY(O$5)=1)</formula>
    </cfRule>
    <cfRule type="expression" dxfId="14789" priority="3981" stopIfTrue="1">
      <formula>AND(WEEKDAY(O$5)=1)</formula>
    </cfRule>
    <cfRule type="expression" dxfId="14788" priority="3984" stopIfTrue="1">
      <formula>AND(WEEKDAY(O$5)=1)</formula>
    </cfRule>
    <cfRule type="expression" dxfId="14787" priority="4005" stopIfTrue="1">
      <formula>AND(WEEKDAY(O$5)=1)</formula>
    </cfRule>
    <cfRule type="expression" dxfId="14786" priority="4008" stopIfTrue="1">
      <formula>AND(WEEKDAY(O$5)=1)</formula>
    </cfRule>
    <cfRule type="expression" dxfId="14785" priority="4017" stopIfTrue="1">
      <formula>AND(WEEKDAY(O$5)=1)</formula>
    </cfRule>
    <cfRule type="expression" dxfId="14784" priority="4018" stopIfTrue="1">
      <formula>AND(WEEKDAY(O$5)=1)</formula>
    </cfRule>
    <cfRule type="expression" dxfId="14783" priority="4019" stopIfTrue="1">
      <formula>AND(WEEKDAY(O$5)=1)</formula>
    </cfRule>
    <cfRule type="expression" dxfId="14782" priority="4021" stopIfTrue="1">
      <formula>AND(WEEKDAY(O$5)=1)</formula>
    </cfRule>
    <cfRule type="expression" dxfId="14781" priority="4024" stopIfTrue="1">
      <formula>AND(WEEKDAY(O$5)=1)</formula>
    </cfRule>
    <cfRule type="expression" dxfId="14780" priority="4030" stopIfTrue="1">
      <formula>AND(WEEKDAY(O$5)=1)</formula>
    </cfRule>
    <cfRule type="expression" dxfId="14779" priority="4031" stopIfTrue="1">
      <formula>AND(WEEKDAY(O$5)=1)</formula>
    </cfRule>
    <cfRule type="expression" dxfId="14778" priority="4033" stopIfTrue="1">
      <formula>AND(WEEKDAY(O$5)=1)</formula>
    </cfRule>
    <cfRule type="expression" dxfId="14777" priority="4034" stopIfTrue="1">
      <formula>AND(WEEKDAY(O$5)=1)</formula>
    </cfRule>
    <cfRule type="expression" dxfId="14776" priority="4048" stopIfTrue="1">
      <formula>AND(WEEKDAY(O$5)=1)</formula>
    </cfRule>
    <cfRule type="expression" dxfId="14775" priority="4050" stopIfTrue="1">
      <formula>AND(WEEKDAY(O$5)=1)</formula>
    </cfRule>
    <cfRule type="expression" dxfId="14774" priority="4053" stopIfTrue="1">
      <formula>AND(WEEKDAY(O$5)=1)</formula>
    </cfRule>
    <cfRule type="expression" dxfId="14773" priority="4068" stopIfTrue="1">
      <formula>AND(WEEKDAY(O$5)=1)</formula>
    </cfRule>
    <cfRule type="expression" dxfId="14772" priority="4075" stopIfTrue="1">
      <formula>AND(WEEKDAY(O$5)=1)</formula>
    </cfRule>
    <cfRule type="expression" dxfId="14771" priority="4090" stopIfTrue="1">
      <formula>AND(WEEKDAY(O$5)=1)</formula>
    </cfRule>
    <cfRule type="expression" dxfId="14770" priority="4093" stopIfTrue="1">
      <formula>AND(WEEKDAY(O$5)=1)</formula>
    </cfRule>
    <cfRule type="expression" dxfId="14769" priority="4154" stopIfTrue="1">
      <formula>AND(WEEKDAY(O$5)=1)</formula>
    </cfRule>
    <cfRule type="expression" dxfId="14768" priority="4156" stopIfTrue="1">
      <formula>AND(WEEKDAY(O$5)=1)</formula>
    </cfRule>
    <cfRule type="expression" dxfId="14767" priority="4157" stopIfTrue="1">
      <formula>AND(WEEKDAY(O$5)=1)</formula>
    </cfRule>
    <cfRule type="expression" dxfId="14766" priority="4175" stopIfTrue="1">
      <formula>AND(WEEKDAY(O$5)=1)</formula>
    </cfRule>
    <cfRule type="expression" dxfId="14765" priority="4178" stopIfTrue="1">
      <formula>AND(WEEKDAY(O$5)=1)</formula>
    </cfRule>
  </conditionalFormatting>
  <conditionalFormatting sqref="P16">
    <cfRule type="expression" dxfId="14764" priority="3932" stopIfTrue="1">
      <formula>AND(WEEKDAY(P$5)=1)</formula>
    </cfRule>
    <cfRule type="expression" dxfId="14763" priority="3935" stopIfTrue="1">
      <formula>AND(WEEKDAY(P$5)=1)</formula>
    </cfRule>
    <cfRule type="expression" dxfId="14762" priority="3937" stopIfTrue="1">
      <formula>AND(WEEKDAY(P$5)=1)</formula>
    </cfRule>
    <cfRule type="expression" dxfId="14761" priority="3939" stopIfTrue="1">
      <formula>AND(WEEKDAY(P$5)=1)</formula>
    </cfRule>
    <cfRule type="expression" dxfId="14760" priority="3940" stopIfTrue="1">
      <formula>AND(WEEKDAY(P$5)=1)</formula>
    </cfRule>
    <cfRule type="expression" dxfId="14759" priority="3947" stopIfTrue="1">
      <formula>AND(WEEKDAY(P$5)=1)</formula>
    </cfRule>
    <cfRule type="expression" dxfId="14758" priority="3950" stopIfTrue="1">
      <formula>AND(WEEKDAY(P$5)=1)</formula>
    </cfRule>
    <cfRule type="expression" dxfId="14757" priority="3951" stopIfTrue="1">
      <formula>AND(WEEKDAY(P$5)=1)</formula>
    </cfRule>
    <cfRule type="expression" dxfId="14756" priority="3952" stopIfTrue="1">
      <formula>AND(WEEKDAY(P$5)=1)</formula>
    </cfRule>
    <cfRule type="expression" dxfId="14755" priority="3953" stopIfTrue="1">
      <formula>AND(WEEKDAY(P$5)=1)</formula>
    </cfRule>
    <cfRule type="expression" dxfId="14754" priority="3954" stopIfTrue="1">
      <formula>AND(WEEKDAY(P$5)=1)</formula>
    </cfRule>
    <cfRule type="expression" dxfId="14753" priority="3955" stopIfTrue="1">
      <formula>AND(WEEKDAY(P$5)=1)</formula>
    </cfRule>
    <cfRule type="expression" dxfId="14752" priority="3956" stopIfTrue="1">
      <formula>AND(WEEKDAY(P$5)=1)</formula>
    </cfRule>
    <cfRule type="expression" dxfId="14751" priority="3957" stopIfTrue="1">
      <formula>AND(WEEKDAY(P$5)=1)</formula>
    </cfRule>
    <cfRule type="expression" dxfId="14750" priority="3958" stopIfTrue="1">
      <formula>AND(WEEKDAY(P$5)=1)</formula>
    </cfRule>
    <cfRule type="expression" dxfId="14749" priority="3959" stopIfTrue="1">
      <formula>AND(WEEKDAY(P$5)=1)</formula>
    </cfRule>
    <cfRule type="expression" dxfId="14748" priority="3968" stopIfTrue="1">
      <formula>AND(WEEKDAY(P$5)=1)</formula>
    </cfRule>
    <cfRule type="expression" dxfId="14747" priority="3969" stopIfTrue="1">
      <formula>AND(WEEKDAY(P$5)=1)</formula>
    </cfRule>
    <cfRule type="expression" dxfId="14746" priority="3971" stopIfTrue="1">
      <formula>AND(WEEKDAY(P$5)=1)</formula>
    </cfRule>
    <cfRule type="expression" dxfId="14745" priority="3972" stopIfTrue="1">
      <formula>AND(WEEKDAY(P$5)=1)</formula>
    </cfRule>
    <cfRule type="expression" dxfId="14744" priority="3982" stopIfTrue="1">
      <formula>AND(WEEKDAY(P$5)=1)</formula>
    </cfRule>
    <cfRule type="expression" dxfId="14743" priority="3985" stopIfTrue="1">
      <formula>AND(WEEKDAY(P$5)=1)</formula>
    </cfRule>
    <cfRule type="expression" dxfId="14742" priority="3988" stopIfTrue="1">
      <formula>AND(WEEKDAY(P$5)=1)</formula>
    </cfRule>
    <cfRule type="expression" dxfId="14741" priority="3989" stopIfTrue="1">
      <formula>AND(WEEKDAY(P$5)=1)</formula>
    </cfRule>
    <cfRule type="expression" dxfId="14740" priority="4006" stopIfTrue="1">
      <formula>AND(WEEKDAY(P$5)=1)</formula>
    </cfRule>
    <cfRule type="expression" dxfId="14739" priority="4009" stopIfTrue="1">
      <formula>AND(WEEKDAY(P$5)=1)</formula>
    </cfRule>
    <cfRule type="expression" dxfId="14738" priority="4011" stopIfTrue="1">
      <formula>AND(WEEKDAY(P$5)=1)</formula>
    </cfRule>
    <cfRule type="expression" dxfId="14737" priority="4012" stopIfTrue="1">
      <formula>AND(WEEKDAY(P$5)=1)</formula>
    </cfRule>
    <cfRule type="expression" dxfId="14736" priority="4016" stopIfTrue="1">
      <formula>AND(WEEKDAY(P$5)=1)</formula>
    </cfRule>
    <cfRule type="expression" dxfId="14735" priority="4022" stopIfTrue="1">
      <formula>AND(WEEKDAY(P$5)=1)</formula>
    </cfRule>
    <cfRule type="expression" dxfId="14734" priority="4025" stopIfTrue="1">
      <formula>AND(WEEKDAY(P$5)=1)</formula>
    </cfRule>
    <cfRule type="expression" dxfId="14733" priority="4028" stopIfTrue="1">
      <formula>AND(WEEKDAY(P$5)=1)</formula>
    </cfRule>
    <cfRule type="expression" dxfId="14732" priority="4029" stopIfTrue="1">
      <formula>AND(WEEKDAY(P$5)=1)</formula>
    </cfRule>
    <cfRule type="expression" dxfId="14731" priority="4035" stopIfTrue="1">
      <formula>AND(WEEKDAY(P$5)=1)</formula>
    </cfRule>
    <cfRule type="expression" dxfId="14730" priority="4036" stopIfTrue="1">
      <formula>AND(WEEKDAY(P$5)=1)</formula>
    </cfRule>
    <cfRule type="expression" dxfId="14729" priority="4037" stopIfTrue="1">
      <formula>AND(WEEKDAY(P$5)=1)</formula>
    </cfRule>
    <cfRule type="expression" dxfId="14728" priority="4038" stopIfTrue="1">
      <formula>AND(WEEKDAY(P$5)=1)</formula>
    </cfRule>
    <cfRule type="expression" dxfId="14727" priority="4042" stopIfTrue="1">
      <formula>AND(WEEKDAY(P$5)=1)</formula>
    </cfRule>
    <cfRule type="expression" dxfId="14726" priority="4045" stopIfTrue="1">
      <formula>AND(WEEKDAY(P$5)=1)</formula>
    </cfRule>
    <cfRule type="expression" dxfId="14725" priority="4046" stopIfTrue="1">
      <formula>AND(WEEKDAY(P$5)=1)</formula>
    </cfRule>
    <cfRule type="expression" dxfId="14724" priority="4051" stopIfTrue="1">
      <formula>AND(WEEKDAY(P$5)=1)</formula>
    </cfRule>
    <cfRule type="expression" dxfId="14723" priority="4054" stopIfTrue="1">
      <formula>AND(WEEKDAY(P$5)=1)</formula>
    </cfRule>
    <cfRule type="expression" dxfId="14722" priority="4056" stopIfTrue="1">
      <formula>AND(WEEKDAY(P$5)=1)</formula>
    </cfRule>
    <cfRule type="expression" dxfId="14721" priority="4057" stopIfTrue="1">
      <formula>AND(WEEKDAY(P$5)=1)</formula>
    </cfRule>
    <cfRule type="expression" dxfId="14720" priority="4060" stopIfTrue="1">
      <formula>AND(WEEKDAY(P$5)=1)</formula>
    </cfRule>
    <cfRule type="expression" dxfId="14719" priority="4062" stopIfTrue="1">
      <formula>AND(WEEKDAY(P$5)=1)</formula>
    </cfRule>
    <cfRule type="expression" dxfId="14718" priority="4064" stopIfTrue="1">
      <formula>AND(WEEKDAY(P$5)=1)</formula>
    </cfRule>
    <cfRule type="expression" dxfId="14717" priority="4065" stopIfTrue="1">
      <formula>AND(WEEKDAY(P$5)=1)</formula>
    </cfRule>
    <cfRule type="expression" dxfId="14716" priority="4067" stopIfTrue="1">
      <formula>AND(WEEKDAY(P$5)=1)</formula>
    </cfRule>
    <cfRule type="expression" dxfId="14715" priority="4069" stopIfTrue="1">
      <formula>AND(WEEKDAY(P$5)=1)</formula>
    </cfRule>
    <cfRule type="expression" dxfId="14714" priority="4070" stopIfTrue="1">
      <formula>AND(WEEKDAY(P$5)=1)</formula>
    </cfRule>
    <cfRule type="expression" dxfId="14713" priority="4074" stopIfTrue="1">
      <formula>AND(WEEKDAY(P$5)=1)</formula>
    </cfRule>
    <cfRule type="expression" dxfId="14712" priority="4091" stopIfTrue="1">
      <formula>AND(WEEKDAY(P$5)=1)</formula>
    </cfRule>
    <cfRule type="expression" dxfId="14711" priority="4094" stopIfTrue="1">
      <formula>AND(WEEKDAY(P$5)=1)</formula>
    </cfRule>
    <cfRule type="expression" dxfId="14710" priority="4096" stopIfTrue="1">
      <formula>AND(WEEKDAY(P$5)=1)</formula>
    </cfRule>
    <cfRule type="expression" dxfId="14709" priority="4097" stopIfTrue="1">
      <formula>AND(WEEKDAY(P$5)=1)</formula>
    </cfRule>
    <cfRule type="expression" dxfId="14708" priority="4101" stopIfTrue="1">
      <formula>AND(WEEKDAY(P$5)=1)</formula>
    </cfRule>
    <cfRule type="expression" dxfId="14707" priority="4105" stopIfTrue="1">
      <formula>AND(WEEKDAY(P$5)=1)</formula>
    </cfRule>
    <cfRule type="expression" dxfId="14706" priority="4108" stopIfTrue="1">
      <formula>AND(WEEKDAY(P$5)=1)</formula>
    </cfRule>
    <cfRule type="expression" dxfId="14705" priority="4110" stopIfTrue="1">
      <formula>AND(WEEKDAY(P$5)=1)</formula>
    </cfRule>
    <cfRule type="expression" dxfId="14704" priority="4112" stopIfTrue="1">
      <formula>AND(WEEKDAY(P$5)=1)</formula>
    </cfRule>
    <cfRule type="expression" dxfId="14703" priority="4113" stopIfTrue="1">
      <formula>AND(WEEKDAY(P$5)=1)</formula>
    </cfRule>
    <cfRule type="expression" dxfId="14702" priority="4120" stopIfTrue="1">
      <formula>AND(WEEKDAY(P$5)=1)</formula>
    </cfRule>
    <cfRule type="expression" dxfId="14701" priority="4126" stopIfTrue="1">
      <formula>AND(WEEKDAY(P$5)=1)</formula>
    </cfRule>
    <cfRule type="expression" dxfId="14700" priority="4129" stopIfTrue="1">
      <formula>AND(WEEKDAY(P$5)=1)</formula>
    </cfRule>
    <cfRule type="expression" dxfId="14699" priority="4131" stopIfTrue="1">
      <formula>AND(WEEKDAY(P$5)=1)</formula>
    </cfRule>
    <cfRule type="expression" dxfId="14698" priority="4133" stopIfTrue="1">
      <formula>AND(WEEKDAY(P$5)=1)</formula>
    </cfRule>
    <cfRule type="expression" dxfId="14697" priority="4134" stopIfTrue="1">
      <formula>AND(WEEKDAY(P$5)=1)</formula>
    </cfRule>
    <cfRule type="expression" dxfId="14696" priority="4141" stopIfTrue="1">
      <formula>AND(WEEKDAY(P$5)=1)</formula>
    </cfRule>
    <cfRule type="expression" dxfId="14695" priority="4144" stopIfTrue="1">
      <formula>AND(WEEKDAY(P$5)=1)</formula>
    </cfRule>
    <cfRule type="expression" dxfId="14694" priority="4145" stopIfTrue="1">
      <formula>AND(WEEKDAY(P$5)=1)</formula>
    </cfRule>
    <cfRule type="expression" dxfId="14693" priority="4146" stopIfTrue="1">
      <formula>AND(WEEKDAY(P$5)=1)</formula>
    </cfRule>
    <cfRule type="expression" dxfId="14692" priority="4147" stopIfTrue="1">
      <formula>AND(WEEKDAY(P$5)=1)</formula>
    </cfRule>
    <cfRule type="expression" dxfId="14691" priority="4148" stopIfTrue="1">
      <formula>AND(WEEKDAY(P$5)=1)</formula>
    </cfRule>
    <cfRule type="expression" dxfId="14690" priority="4149" stopIfTrue="1">
      <formula>AND(WEEKDAY(P$5)=1)</formula>
    </cfRule>
    <cfRule type="expression" dxfId="14689" priority="4150" stopIfTrue="1">
      <formula>AND(WEEKDAY(P$5)=1)</formula>
    </cfRule>
    <cfRule type="expression" dxfId="14688" priority="4151" stopIfTrue="1">
      <formula>AND(WEEKDAY(P$5)=1)</formula>
    </cfRule>
    <cfRule type="expression" dxfId="14687" priority="4152" stopIfTrue="1">
      <formula>AND(WEEKDAY(P$5)=1)</formula>
    </cfRule>
    <cfRule type="expression" dxfId="14686" priority="4153" stopIfTrue="1">
      <formula>AND(WEEKDAY(P$5)=1)</formula>
    </cfRule>
    <cfRule type="expression" dxfId="14685" priority="4162" stopIfTrue="1">
      <formula>AND(WEEKDAY(P$5)=1)</formula>
    </cfRule>
    <cfRule type="expression" dxfId="14684" priority="4163" stopIfTrue="1">
      <formula>AND(WEEKDAY(P$5)=1)</formula>
    </cfRule>
    <cfRule type="expression" dxfId="14683" priority="4165" stopIfTrue="1">
      <formula>AND(WEEKDAY(P$5)=1)</formula>
    </cfRule>
    <cfRule type="expression" dxfId="14682" priority="4166" stopIfTrue="1">
      <formula>AND(WEEKDAY(P$5)=1)</formula>
    </cfRule>
    <cfRule type="expression" dxfId="14681" priority="4176" stopIfTrue="1">
      <formula>AND(WEEKDAY(P$5)=1)</formula>
    </cfRule>
    <cfRule type="expression" dxfId="14680" priority="4179" stopIfTrue="1">
      <formula>AND(WEEKDAY(P$5)=1)</formula>
    </cfRule>
    <cfRule type="expression" dxfId="14679" priority="4182" stopIfTrue="1">
      <formula>AND(WEEKDAY(P$5)=1)</formula>
    </cfRule>
    <cfRule type="expression" dxfId="14678" priority="4183" stopIfTrue="1">
      <formula>AND(WEEKDAY(P$5)=1)</formula>
    </cfRule>
  </conditionalFormatting>
  <conditionalFormatting sqref="Q16">
    <cfRule type="expression" dxfId="14677" priority="3922" stopIfTrue="1">
      <formula>AND(WEEKDAY(Q$5)=1)</formula>
    </cfRule>
    <cfRule type="expression" dxfId="14676" priority="3923" stopIfTrue="1">
      <formula>AND(WEEKDAY(Q$5)=1)</formula>
    </cfRule>
    <cfRule type="expression" dxfId="14675" priority="3924" stopIfTrue="1">
      <formula>AND(WEEKDAY(Q$5)=1)</formula>
    </cfRule>
    <cfRule type="expression" dxfId="14674" priority="3925" stopIfTrue="1">
      <formula>AND(WEEKDAY(Q$5)=1)</formula>
    </cfRule>
    <cfRule type="expression" dxfId="14673" priority="3928" stopIfTrue="1">
      <formula>AND(WEEKDAY(Q$5)=1)</formula>
    </cfRule>
    <cfRule type="expression" dxfId="14672" priority="5327" stopIfTrue="1">
      <formula>AND(WEEKDAY(Q$5)=1)</formula>
    </cfRule>
  </conditionalFormatting>
  <conditionalFormatting sqref="R16:S16">
    <cfRule type="expression" dxfId="14671" priority="3927" stopIfTrue="1">
      <formula>AND(WEEKDAY(R$5)=1)</formula>
    </cfRule>
  </conditionalFormatting>
  <conditionalFormatting sqref="T16">
    <cfRule type="expression" dxfId="14670" priority="3926" stopIfTrue="1">
      <formula>AND(WEEKDAY(T$5)=1)</formula>
    </cfRule>
  </conditionalFormatting>
  <conditionalFormatting sqref="X16">
    <cfRule type="expression" dxfId="14669" priority="5390" stopIfTrue="1">
      <formula>AND(WEEKDAY(X$5)=1)</formula>
    </cfRule>
    <cfRule type="expression" dxfId="14668" priority="5391" stopIfTrue="1">
      <formula>AND(WEEKDAY(X$5)=1)</formula>
    </cfRule>
  </conditionalFormatting>
  <conditionalFormatting sqref="Y16">
    <cfRule type="expression" dxfId="14667" priority="5364" stopIfTrue="1">
      <formula>AND(WEEKDAY(Y$5)=1)</formula>
    </cfRule>
    <cfRule type="expression" dxfId="14666" priority="5365" stopIfTrue="1">
      <formula>AND(WEEKDAY(Y$5)=1)</formula>
    </cfRule>
    <cfRule type="expression" dxfId="14665" priority="5386" stopIfTrue="1">
      <formula>AND(WEEKDAY(Y$5)=1)</formula>
    </cfRule>
    <cfRule type="expression" dxfId="14664" priority="5387" stopIfTrue="1">
      <formula>AND(WEEKDAY(Y$5)=1)</formula>
    </cfRule>
  </conditionalFormatting>
  <conditionalFormatting sqref="Y16:AA16">
    <cfRule type="expression" dxfId="14663" priority="5361" stopIfTrue="1">
      <formula>AND(WEEKDAY(Y$5)=1)</formula>
    </cfRule>
  </conditionalFormatting>
  <conditionalFormatting sqref="Z16">
    <cfRule type="expression" dxfId="14662" priority="5366" stopIfTrue="1">
      <formula>AND(WEEKDAY(Z$5)=1)</formula>
    </cfRule>
    <cfRule type="expression" dxfId="14661" priority="5367" stopIfTrue="1">
      <formula>AND(WEEKDAY(Z$5)=1)</formula>
    </cfRule>
    <cfRule type="expression" dxfId="14660" priority="5388" stopIfTrue="1">
      <formula>AND(WEEKDAY(Z$5)=1)</formula>
    </cfRule>
    <cfRule type="expression" dxfId="14659" priority="5389" stopIfTrue="1">
      <formula>AND(WEEKDAY(Z$5)=1)</formula>
    </cfRule>
  </conditionalFormatting>
  <conditionalFormatting sqref="AA16">
    <cfRule type="expression" dxfId="14658" priority="5363" stopIfTrue="1">
      <formula>AND(WEEKDAY(AA$5)=1)</formula>
    </cfRule>
    <cfRule type="expression" dxfId="14657" priority="5368" stopIfTrue="1">
      <formula>AND(WEEKDAY(AA$5)=1)</formula>
    </cfRule>
    <cfRule type="expression" dxfId="14656" priority="5369" stopIfTrue="1">
      <formula>AND(WEEKDAY(AA$5)=1)</formula>
    </cfRule>
    <cfRule type="expression" dxfId="14655" priority="5392" stopIfTrue="1">
      <formula>AND(WEEKDAY(AA$5)=1)</formula>
    </cfRule>
    <cfRule type="expression" dxfId="14654" priority="5393" stopIfTrue="1">
      <formula>AND(WEEKDAY(AA$5)=1)</formula>
    </cfRule>
  </conditionalFormatting>
  <conditionalFormatting sqref="AB16">
    <cfRule type="expression" dxfId="14653" priority="5360" stopIfTrue="1">
      <formula>AND(WEEKDAY(AB$5)=1)</formula>
    </cfRule>
    <cfRule type="expression" dxfId="14652" priority="5370" stopIfTrue="1">
      <formula>AND(WEEKDAY(AB$5)=1)</formula>
    </cfRule>
    <cfRule type="expression" dxfId="14651" priority="5371" stopIfTrue="1">
      <formula>AND(WEEKDAY(AB$5)=1)</formula>
    </cfRule>
    <cfRule type="expression" dxfId="14650" priority="5372" stopIfTrue="1">
      <formula>AND(WEEKDAY(AB$5)=1)</formula>
    </cfRule>
    <cfRule type="expression" dxfId="14649" priority="5488" stopIfTrue="1">
      <formula>AND(WEEKDAY(AB$5)=1)</formula>
    </cfRule>
  </conditionalFormatting>
  <conditionalFormatting sqref="AC16:AD16">
    <cfRule type="expression" dxfId="14648" priority="5413" stopIfTrue="1">
      <formula>AND(WEEKDAY(AC$5)=1)</formula>
    </cfRule>
    <cfRule type="expression" dxfId="14647" priority="5416" stopIfTrue="1">
      <formula>AND(WEEKDAY(AC$5)=1)</formula>
    </cfRule>
  </conditionalFormatting>
  <conditionalFormatting sqref="AC16">
    <cfRule type="expression" dxfId="14646" priority="5412" stopIfTrue="1">
      <formula>AND(WEEKDAY(AC$5)=1)</formula>
    </cfRule>
    <cfRule type="expression" dxfId="14645" priority="5414" stopIfTrue="1">
      <formula>AND(WEEKDAY(AC$5)=1)</formula>
    </cfRule>
    <cfRule type="expression" dxfId="14644" priority="5415" stopIfTrue="1">
      <formula>AND(WEEKDAY(AC$5)=1)</formula>
    </cfRule>
  </conditionalFormatting>
  <conditionalFormatting sqref="G17">
    <cfRule type="expression" dxfId="14643" priority="5599" stopIfTrue="1">
      <formula>AND(WEEKDAY(G$5)=1)</formula>
    </cfRule>
    <cfRule type="expression" dxfId="14642" priority="5600" stopIfTrue="1">
      <formula>AND(WEEKDAY(G$5)=1)</formula>
    </cfRule>
  </conditionalFormatting>
  <conditionalFormatting sqref="H17">
    <cfRule type="expression" dxfId="14641" priority="5515" stopIfTrue="1">
      <formula>AND(WEEKDAY(H$5)=1)</formula>
    </cfRule>
    <cfRule type="expression" dxfId="14640" priority="5516" stopIfTrue="1">
      <formula>AND(WEEKDAY(H$5)=1)</formula>
    </cfRule>
    <cfRule type="expression" dxfId="14639" priority="5517" stopIfTrue="1">
      <formula>AND(WEEKDAY(H$5)=1)</formula>
    </cfRule>
    <cfRule type="expression" dxfId="14638" priority="5518" stopIfTrue="1">
      <formula>AND(WEEKDAY(H$5)=1)</formula>
    </cfRule>
    <cfRule type="expression" dxfId="14637" priority="5519" stopIfTrue="1">
      <formula>AND(WEEKDAY(H$5)=1)</formula>
    </cfRule>
    <cfRule type="expression" dxfId="14636" priority="5520" stopIfTrue="1">
      <formula>AND(WEEKDAY(H$5)=1)</formula>
    </cfRule>
    <cfRule type="expression" dxfId="14635" priority="5521" stopIfTrue="1">
      <formula>AND(WEEKDAY(H$5)=1)</formula>
    </cfRule>
    <cfRule type="expression" dxfId="14634" priority="5522" stopIfTrue="1">
      <formula>AND(WEEKDAY(H$5)=1)</formula>
    </cfRule>
    <cfRule type="expression" dxfId="14633" priority="5523" stopIfTrue="1">
      <formula>AND(WEEKDAY(H$5)=1)</formula>
    </cfRule>
    <cfRule type="expression" dxfId="14632" priority="5524" stopIfTrue="1">
      <formula>AND(WEEKDAY(H$5)=1)</formula>
    </cfRule>
    <cfRule type="expression" dxfId="14631" priority="5525" stopIfTrue="1">
      <formula>AND(WEEKDAY(H$5)=1)</formula>
    </cfRule>
    <cfRule type="expression" dxfId="14630" priority="5526" stopIfTrue="1">
      <formula>AND(WEEKDAY(H$5)=1)</formula>
    </cfRule>
    <cfRule type="expression" dxfId="14629" priority="5527">
      <formula>AND(WEEKDAY(H$5)=1)</formula>
    </cfRule>
    <cfRule type="expression" dxfId="14628" priority="5528" stopIfTrue="1">
      <formula>AND(WEEKDAY(H$5)=1)</formula>
    </cfRule>
    <cfRule type="expression" dxfId="14627" priority="5529" stopIfTrue="1">
      <formula>AND(WEEKDAY(H$5)=1)</formula>
    </cfRule>
    <cfRule type="expression" dxfId="14626" priority="5530">
      <formula>AND(WEEKDAY(H$5)=1)</formula>
    </cfRule>
    <cfRule type="expression" dxfId="14625" priority="5531" stopIfTrue="1">
      <formula>AND(WEEKDAY(H$5)=1)</formula>
    </cfRule>
    <cfRule type="expression" dxfId="14624" priority="5532" stopIfTrue="1">
      <formula>AND(WEEKDAY(H$5)=1)</formula>
    </cfRule>
    <cfRule type="expression" dxfId="14623" priority="5533" stopIfTrue="1">
      <formula>AND(WEEKDAY(H$5)=1)</formula>
    </cfRule>
    <cfRule type="expression" dxfId="14622" priority="5534">
      <formula>AND(WEEKDAY(H$5)=1)</formula>
    </cfRule>
  </conditionalFormatting>
  <conditionalFormatting sqref="I17 K23:K30 N12">
    <cfRule type="expression" dxfId="14621" priority="3092" stopIfTrue="1">
      <formula>AND(WEEKDAY(I$5)=1)</formula>
    </cfRule>
    <cfRule type="expression" dxfId="14620" priority="3093" stopIfTrue="1">
      <formula>AND(WEEKDAY(I$5)=1)</formula>
    </cfRule>
    <cfRule type="expression" dxfId="14619" priority="3094" stopIfTrue="1">
      <formula>AND(WEEKDAY(I$5)=1)</formula>
    </cfRule>
    <cfRule type="expression" dxfId="14618" priority="3095" stopIfTrue="1">
      <formula>AND(WEEKDAY(I$5)=1)</formula>
    </cfRule>
    <cfRule type="expression" dxfId="14617" priority="3096" stopIfTrue="1">
      <formula>AND(WEEKDAY(I$5)=1)</formula>
    </cfRule>
    <cfRule type="expression" dxfId="14616" priority="3097" stopIfTrue="1">
      <formula>AND(WEEKDAY(I$5)=1)</formula>
    </cfRule>
    <cfRule type="expression" dxfId="14615" priority="3098" stopIfTrue="1">
      <formula>AND(WEEKDAY(I$5)=1)</formula>
    </cfRule>
    <cfRule type="expression" dxfId="14614" priority="3099" stopIfTrue="1">
      <formula>AND(WEEKDAY(I$5)=1)</formula>
    </cfRule>
    <cfRule type="expression" dxfId="14613" priority="3100" stopIfTrue="1">
      <formula>AND(WEEKDAY(I$5)=1)</formula>
    </cfRule>
    <cfRule type="expression" dxfId="14612" priority="3388" stopIfTrue="1">
      <formula>AND(WEEKDAY(I$5)=1)</formula>
    </cfRule>
    <cfRule type="expression" dxfId="14611" priority="3389" stopIfTrue="1">
      <formula>AND(WEEKDAY(I$5)=1)</formula>
    </cfRule>
    <cfRule type="expression" dxfId="14610" priority="3390" stopIfTrue="1">
      <formula>AND(WEEKDAY(I$5)=1)</formula>
    </cfRule>
    <cfRule type="expression" dxfId="14609" priority="3395" stopIfTrue="1">
      <formula>AND(WEEKDAY(I$5)=1)</formula>
    </cfRule>
    <cfRule type="expression" dxfId="14608" priority="3398" stopIfTrue="1">
      <formula>AND(WEEKDAY(I$5)=1)</formula>
    </cfRule>
    <cfRule type="expression" dxfId="14607" priority="3399" stopIfTrue="1">
      <formula>AND(WEEKDAY(I$5)=1)</formula>
    </cfRule>
    <cfRule type="expression" dxfId="14606" priority="3403" stopIfTrue="1">
      <formula>AND(WEEKDAY(I$5)=1)</formula>
    </cfRule>
    <cfRule type="expression" dxfId="14605" priority="3405" stopIfTrue="1">
      <formula>AND(WEEKDAY(I$5)=1)</formula>
    </cfRule>
    <cfRule type="expression" dxfId="14604" priority="3406" stopIfTrue="1">
      <formula>AND(WEEKDAY(I$5)=1)</formula>
    </cfRule>
    <cfRule type="expression" dxfId="14603" priority="3414" stopIfTrue="1">
      <formula>AND(WEEKDAY(I$5)=1)</formula>
    </cfRule>
    <cfRule type="expression" dxfId="14602" priority="3415" stopIfTrue="1">
      <formula>AND(WEEKDAY(I$5)=1)</formula>
    </cfRule>
    <cfRule type="expression" dxfId="14601" priority="3416" stopIfTrue="1">
      <formula>AND(WEEKDAY(I$5)=1)</formula>
    </cfRule>
  </conditionalFormatting>
  <conditionalFormatting sqref="I17:L17">
    <cfRule type="expression" dxfId="14600" priority="3419">
      <formula>AND(WEEKDAY(I$5)=1)</formula>
    </cfRule>
  </conditionalFormatting>
  <conditionalFormatting sqref="I17:J17">
    <cfRule type="expression" dxfId="14599" priority="3382" stopIfTrue="1">
      <formula>AND(WEEKDAY(I$5)=1)</formula>
    </cfRule>
    <cfRule type="expression" dxfId="14598" priority="3383" stopIfTrue="1">
      <formula>AND(WEEKDAY(I$5)=1)</formula>
    </cfRule>
    <cfRule type="expression" dxfId="14597" priority="3397" stopIfTrue="1">
      <formula>AND(WEEKDAY(I$5)=1)</formula>
    </cfRule>
    <cfRule type="expression" dxfId="14596" priority="3404" stopIfTrue="1">
      <formula>AND(WEEKDAY(I$5)=1)</formula>
    </cfRule>
  </conditionalFormatting>
  <conditionalFormatting sqref="J17">
    <cfRule type="expression" dxfId="14595" priority="3105" stopIfTrue="1">
      <formula>AND(WEEKDAY(J$5)=1)</formula>
    </cfRule>
    <cfRule type="expression" dxfId="14594" priority="3106" stopIfTrue="1">
      <formula>AND(WEEKDAY(J$5)=1)</formula>
    </cfRule>
    <cfRule type="expression" dxfId="14593" priority="3116" stopIfTrue="1">
      <formula>AND(WEEKDAY(J$5)=1)</formula>
    </cfRule>
    <cfRule type="expression" dxfId="14592" priority="3117" stopIfTrue="1">
      <formula>AND(WEEKDAY(J$5)=1)</formula>
    </cfRule>
    <cfRule type="expression" dxfId="14591" priority="3121" stopIfTrue="1">
      <formula>AND(WEEKDAY(J$5)=1)</formula>
    </cfRule>
    <cfRule type="expression" dxfId="14590" priority="3123" stopIfTrue="1">
      <formula>AND(WEEKDAY(J$5)=1)</formula>
    </cfRule>
    <cfRule type="expression" dxfId="14589" priority="3125" stopIfTrue="1">
      <formula>AND(WEEKDAY(J$5)=1)</formula>
    </cfRule>
    <cfRule type="expression" dxfId="14588" priority="3128" stopIfTrue="1">
      <formula>AND(WEEKDAY(J$5)=1)</formula>
    </cfRule>
    <cfRule type="expression" dxfId="14587" priority="3129" stopIfTrue="1">
      <formula>AND(WEEKDAY(J$5)=1)</formula>
    </cfRule>
    <cfRule type="expression" dxfId="14586" priority="3134" stopIfTrue="1">
      <formula>AND(WEEKDAY(J$5)=1)</formula>
    </cfRule>
    <cfRule type="expression" dxfId="14585" priority="3135" stopIfTrue="1">
      <formula>AND(WEEKDAY(J$5)=1)</formula>
    </cfRule>
    <cfRule type="expression" dxfId="14584" priority="3136" stopIfTrue="1">
      <formula>AND(WEEKDAY(J$5)=1)</formula>
    </cfRule>
    <cfRule type="expression" dxfId="14583" priority="3137" stopIfTrue="1">
      <formula>AND(WEEKDAY(J$5)=1)</formula>
    </cfRule>
    <cfRule type="expression" dxfId="14582" priority="3148" stopIfTrue="1">
      <formula>AND(WEEKDAY(J$5)=1)</formula>
    </cfRule>
    <cfRule type="expression" dxfId="14581" priority="3157" stopIfTrue="1">
      <formula>AND(WEEKDAY(J$5)=1)</formula>
    </cfRule>
    <cfRule type="expression" dxfId="14580" priority="3163" stopIfTrue="1">
      <formula>AND(WEEKDAY(J$5)=1)</formula>
    </cfRule>
    <cfRule type="expression" dxfId="14579" priority="3164" stopIfTrue="1">
      <formula>AND(WEEKDAY(J$5)=1)</formula>
    </cfRule>
    <cfRule type="expression" dxfId="14578" priority="3170" stopIfTrue="1">
      <formula>AND(WEEKDAY(J$5)=1)</formula>
    </cfRule>
    <cfRule type="expression" dxfId="14577" priority="3171" stopIfTrue="1">
      <formula>AND(WEEKDAY(J$5)=1)</formula>
    </cfRule>
    <cfRule type="expression" dxfId="14576" priority="3174" stopIfTrue="1">
      <formula>AND(WEEKDAY(J$5)=1)</formula>
    </cfRule>
    <cfRule type="expression" dxfId="14575" priority="3178" stopIfTrue="1">
      <formula>AND(WEEKDAY(J$5)=1)</formula>
    </cfRule>
    <cfRule type="expression" dxfId="14574" priority="3179" stopIfTrue="1">
      <formula>AND(WEEKDAY(J$5)=1)</formula>
    </cfRule>
    <cfRule type="expression" dxfId="14573" priority="3185" stopIfTrue="1">
      <formula>AND(WEEKDAY(J$5)=1)</formula>
    </cfRule>
    <cfRule type="expression" dxfId="14572" priority="3186" stopIfTrue="1">
      <formula>AND(WEEKDAY(J$5)=1)</formula>
    </cfRule>
    <cfRule type="expression" dxfId="14571" priority="3189" stopIfTrue="1">
      <formula>AND(WEEKDAY(J$5)=1)</formula>
    </cfRule>
    <cfRule type="expression" dxfId="14570" priority="3195" stopIfTrue="1">
      <formula>AND(WEEKDAY(J$5)=1)</formula>
    </cfRule>
    <cfRule type="expression" dxfId="14569" priority="3196" stopIfTrue="1">
      <formula>AND(WEEKDAY(J$5)=1)</formula>
    </cfRule>
    <cfRule type="expression" dxfId="14568" priority="3206" stopIfTrue="1">
      <formula>AND(WEEKDAY(J$5)=1)</formula>
    </cfRule>
    <cfRule type="expression" dxfId="14567" priority="3207" stopIfTrue="1">
      <formula>AND(WEEKDAY(J$5)=1)</formula>
    </cfRule>
    <cfRule type="expression" dxfId="14566" priority="3211" stopIfTrue="1">
      <formula>AND(WEEKDAY(J$5)=1)</formula>
    </cfRule>
    <cfRule type="expression" dxfId="14565" priority="3213" stopIfTrue="1">
      <formula>AND(WEEKDAY(J$5)=1)</formula>
    </cfRule>
    <cfRule type="expression" dxfId="14564" priority="3215" stopIfTrue="1">
      <formula>AND(WEEKDAY(J$5)=1)</formula>
    </cfRule>
    <cfRule type="expression" dxfId="14563" priority="3218" stopIfTrue="1">
      <formula>AND(WEEKDAY(J$5)=1)</formula>
    </cfRule>
    <cfRule type="expression" dxfId="14562" priority="3219" stopIfTrue="1">
      <formula>AND(WEEKDAY(J$5)=1)</formula>
    </cfRule>
    <cfRule type="expression" dxfId="14561" priority="3224" stopIfTrue="1">
      <formula>AND(WEEKDAY(J$5)=1)</formula>
    </cfRule>
    <cfRule type="expression" dxfId="14560" priority="3225" stopIfTrue="1">
      <formula>AND(WEEKDAY(J$5)=1)</formula>
    </cfRule>
    <cfRule type="expression" dxfId="14559" priority="3226" stopIfTrue="1">
      <formula>AND(WEEKDAY(J$5)=1)</formula>
    </cfRule>
    <cfRule type="expression" dxfId="14558" priority="3227" stopIfTrue="1">
      <formula>AND(WEEKDAY(J$5)=1)</formula>
    </cfRule>
    <cfRule type="expression" dxfId="14557" priority="3238" stopIfTrue="1">
      <formula>AND(WEEKDAY(J$5)=1)</formula>
    </cfRule>
    <cfRule type="expression" dxfId="14556" priority="3243" stopIfTrue="1">
      <formula>AND(WEEKDAY(J$5)=1)</formula>
    </cfRule>
    <cfRule type="expression" dxfId="14555" priority="3244" stopIfTrue="1">
      <formula>AND(WEEKDAY(J$5)=1)</formula>
    </cfRule>
    <cfRule type="expression" dxfId="14554" priority="3250" stopIfTrue="1">
      <formula>AND(WEEKDAY(J$5)=1)</formula>
    </cfRule>
    <cfRule type="expression" dxfId="14553" priority="3251" stopIfTrue="1">
      <formula>AND(WEEKDAY(J$5)=1)</formula>
    </cfRule>
    <cfRule type="expression" dxfId="14552" priority="3254" stopIfTrue="1">
      <formula>AND(WEEKDAY(J$5)=1)</formula>
    </cfRule>
    <cfRule type="expression" dxfId="14551" priority="3260" stopIfTrue="1">
      <formula>AND(WEEKDAY(J$5)=1)</formula>
    </cfRule>
    <cfRule type="expression" dxfId="14550" priority="3261" stopIfTrue="1">
      <formula>AND(WEEKDAY(J$5)=1)</formula>
    </cfRule>
    <cfRule type="expression" dxfId="14549" priority="3271" stopIfTrue="1">
      <formula>AND(WEEKDAY(J$5)=1)</formula>
    </cfRule>
    <cfRule type="expression" dxfId="14548" priority="3272" stopIfTrue="1">
      <formula>AND(WEEKDAY(J$5)=1)</formula>
    </cfRule>
    <cfRule type="expression" dxfId="14547" priority="3276" stopIfTrue="1">
      <formula>AND(WEEKDAY(J$5)=1)</formula>
    </cfRule>
    <cfRule type="expression" dxfId="14546" priority="3278" stopIfTrue="1">
      <formula>AND(WEEKDAY(J$5)=1)</formula>
    </cfRule>
    <cfRule type="expression" dxfId="14545" priority="3280" stopIfTrue="1">
      <formula>AND(WEEKDAY(J$5)=1)</formula>
    </cfRule>
    <cfRule type="expression" dxfId="14544" priority="3283" stopIfTrue="1">
      <formula>AND(WEEKDAY(J$5)=1)</formula>
    </cfRule>
    <cfRule type="expression" dxfId="14543" priority="3284" stopIfTrue="1">
      <formula>AND(WEEKDAY(J$5)=1)</formula>
    </cfRule>
    <cfRule type="expression" dxfId="14542" priority="3289" stopIfTrue="1">
      <formula>AND(WEEKDAY(J$5)=1)</formula>
    </cfRule>
    <cfRule type="expression" dxfId="14541" priority="3290" stopIfTrue="1">
      <formula>AND(WEEKDAY(J$5)=1)</formula>
    </cfRule>
    <cfRule type="expression" dxfId="14540" priority="3291" stopIfTrue="1">
      <formula>AND(WEEKDAY(J$5)=1)</formula>
    </cfRule>
    <cfRule type="expression" dxfId="14539" priority="3292" stopIfTrue="1">
      <formula>AND(WEEKDAY(J$5)=1)</formula>
    </cfRule>
    <cfRule type="expression" dxfId="14538" priority="3303" stopIfTrue="1">
      <formula>AND(WEEKDAY(J$5)=1)</formula>
    </cfRule>
    <cfRule type="expression" dxfId="14537" priority="3310" stopIfTrue="1">
      <formula>AND(WEEKDAY(J$5)=1)</formula>
    </cfRule>
    <cfRule type="expression" dxfId="14536" priority="3311" stopIfTrue="1">
      <formula>AND(WEEKDAY(J$5)=1)</formula>
    </cfRule>
    <cfRule type="expression" dxfId="14535" priority="3321" stopIfTrue="1">
      <formula>AND(WEEKDAY(J$5)=1)</formula>
    </cfRule>
    <cfRule type="expression" dxfId="14534" priority="3322" stopIfTrue="1">
      <formula>AND(WEEKDAY(J$5)=1)</formula>
    </cfRule>
    <cfRule type="expression" dxfId="14533" priority="3326" stopIfTrue="1">
      <formula>AND(WEEKDAY(J$5)=1)</formula>
    </cfRule>
    <cfRule type="expression" dxfId="14532" priority="3328" stopIfTrue="1">
      <formula>AND(WEEKDAY(J$5)=1)</formula>
    </cfRule>
    <cfRule type="expression" dxfId="14531" priority="3330" stopIfTrue="1">
      <formula>AND(WEEKDAY(J$5)=1)</formula>
    </cfRule>
    <cfRule type="expression" dxfId="14530" priority="3333" stopIfTrue="1">
      <formula>AND(WEEKDAY(J$5)=1)</formula>
    </cfRule>
    <cfRule type="expression" dxfId="14529" priority="3334" stopIfTrue="1">
      <formula>AND(WEEKDAY(J$5)=1)</formula>
    </cfRule>
    <cfRule type="expression" dxfId="14528" priority="3339" stopIfTrue="1">
      <formula>AND(WEEKDAY(J$5)=1)</formula>
    </cfRule>
    <cfRule type="expression" dxfId="14527" priority="3340" stopIfTrue="1">
      <formula>AND(WEEKDAY(J$5)=1)</formula>
    </cfRule>
    <cfRule type="expression" dxfId="14526" priority="3341" stopIfTrue="1">
      <formula>AND(WEEKDAY(J$5)=1)</formula>
    </cfRule>
    <cfRule type="expression" dxfId="14525" priority="3342" stopIfTrue="1">
      <formula>AND(WEEKDAY(J$5)=1)</formula>
    </cfRule>
    <cfRule type="expression" dxfId="14524" priority="3353" stopIfTrue="1">
      <formula>AND(WEEKDAY(J$5)=1)</formula>
    </cfRule>
    <cfRule type="expression" dxfId="14523" priority="3362" stopIfTrue="1">
      <formula>AND(WEEKDAY(J$5)=1)</formula>
    </cfRule>
    <cfRule type="expression" dxfId="14522" priority="3367" stopIfTrue="1">
      <formula>AND(WEEKDAY(J$5)=1)</formula>
    </cfRule>
    <cfRule type="expression" dxfId="14521" priority="3368" stopIfTrue="1">
      <formula>AND(WEEKDAY(J$5)=1)</formula>
    </cfRule>
    <cfRule type="expression" dxfId="14520" priority="3377" stopIfTrue="1">
      <formula>AND(WEEKDAY(J$5)=1)</formula>
    </cfRule>
    <cfRule type="expression" dxfId="14519" priority="3378" stopIfTrue="1">
      <formula>AND(WEEKDAY(J$5)=1)</formula>
    </cfRule>
    <cfRule type="expression" dxfId="14518" priority="3379" stopIfTrue="1">
      <formula>AND(WEEKDAY(J$5)=1)</formula>
    </cfRule>
    <cfRule type="expression" dxfId="14517" priority="3394" stopIfTrue="1">
      <formula>AND(WEEKDAY(J$5)=1)</formula>
    </cfRule>
    <cfRule type="expression" dxfId="14516" priority="3402" stopIfTrue="1">
      <formula>AND(WEEKDAY(J$5)=1)</formula>
    </cfRule>
    <cfRule type="expression" dxfId="14515" priority="3411" stopIfTrue="1">
      <formula>AND(WEEKDAY(J$5)=1)</formula>
    </cfRule>
    <cfRule type="expression" dxfId="14514" priority="3412" stopIfTrue="1">
      <formula>AND(WEEKDAY(J$5)=1)</formula>
    </cfRule>
    <cfRule type="expression" dxfId="14513" priority="3413" stopIfTrue="1">
      <formula>AND(WEEKDAY(J$5)=1)</formula>
    </cfRule>
    <cfRule type="expression" dxfId="14512" priority="3417" stopIfTrue="1">
      <formula>AND(WEEKDAY(J$5)=1)</formula>
    </cfRule>
  </conditionalFormatting>
  <conditionalFormatting sqref="J17:L17">
    <cfRule type="expression" dxfId="14511" priority="3130" stopIfTrue="1">
      <formula>AND(WEEKDAY(J$5)=1)</formula>
    </cfRule>
    <cfRule type="expression" dxfId="14510" priority="3131" stopIfTrue="1">
      <formula>AND(WEEKDAY(J$5)=1)</formula>
    </cfRule>
    <cfRule type="expression" dxfId="14509" priority="3132" stopIfTrue="1">
      <formula>AND(WEEKDAY(J$5)=1)</formula>
    </cfRule>
    <cfRule type="expression" dxfId="14508" priority="3133" stopIfTrue="1">
      <formula>AND(WEEKDAY(J$5)=1)</formula>
    </cfRule>
    <cfRule type="expression" dxfId="14507" priority="3140" stopIfTrue="1">
      <formula>AND(WEEKDAY(J$5)=1)</formula>
    </cfRule>
    <cfRule type="expression" dxfId="14506" priority="3141" stopIfTrue="1">
      <formula>AND(WEEKDAY(J$5)=1)</formula>
    </cfRule>
    <cfRule type="expression" dxfId="14505" priority="3150" stopIfTrue="1">
      <formula>AND(WEEKDAY(J$5)=1)</formula>
    </cfRule>
    <cfRule type="expression" dxfId="14504" priority="3159" stopIfTrue="1">
      <formula>AND(WEEKDAY(J$5)=1)</formula>
    </cfRule>
    <cfRule type="expression" dxfId="14503" priority="3160" stopIfTrue="1">
      <formula>AND(WEEKDAY(J$5)=1)</formula>
    </cfRule>
    <cfRule type="expression" dxfId="14502" priority="3175" stopIfTrue="1">
      <formula>AND(WEEKDAY(J$5)=1)</formula>
    </cfRule>
    <cfRule type="expression" dxfId="14501" priority="3190" stopIfTrue="1">
      <formula>AND(WEEKDAY(J$5)=1)</formula>
    </cfRule>
    <cfRule type="expression" dxfId="14500" priority="3220" stopIfTrue="1">
      <formula>AND(WEEKDAY(J$5)=1)</formula>
    </cfRule>
    <cfRule type="expression" dxfId="14499" priority="3221" stopIfTrue="1">
      <formula>AND(WEEKDAY(J$5)=1)</formula>
    </cfRule>
    <cfRule type="expression" dxfId="14498" priority="3222" stopIfTrue="1">
      <formula>AND(WEEKDAY(J$5)=1)</formula>
    </cfRule>
    <cfRule type="expression" dxfId="14497" priority="3223" stopIfTrue="1">
      <formula>AND(WEEKDAY(J$5)=1)</formula>
    </cfRule>
    <cfRule type="expression" dxfId="14496" priority="3230" stopIfTrue="1">
      <formula>AND(WEEKDAY(J$5)=1)</formula>
    </cfRule>
    <cfRule type="expression" dxfId="14495" priority="3231" stopIfTrue="1">
      <formula>AND(WEEKDAY(J$5)=1)</formula>
    </cfRule>
    <cfRule type="expression" dxfId="14494" priority="3240" stopIfTrue="1">
      <formula>AND(WEEKDAY(J$5)=1)</formula>
    </cfRule>
    <cfRule type="expression" dxfId="14493" priority="3255" stopIfTrue="1">
      <formula>AND(WEEKDAY(J$5)=1)</formula>
    </cfRule>
    <cfRule type="expression" dxfId="14492" priority="3285" stopIfTrue="1">
      <formula>AND(WEEKDAY(J$5)=1)</formula>
    </cfRule>
    <cfRule type="expression" dxfId="14491" priority="3286" stopIfTrue="1">
      <formula>AND(WEEKDAY(J$5)=1)</formula>
    </cfRule>
    <cfRule type="expression" dxfId="14490" priority="3287" stopIfTrue="1">
      <formula>AND(WEEKDAY(J$5)=1)</formula>
    </cfRule>
    <cfRule type="expression" dxfId="14489" priority="3288" stopIfTrue="1">
      <formula>AND(WEEKDAY(J$5)=1)</formula>
    </cfRule>
    <cfRule type="expression" dxfId="14488" priority="3295" stopIfTrue="1">
      <formula>AND(WEEKDAY(J$5)=1)</formula>
    </cfRule>
    <cfRule type="expression" dxfId="14487" priority="3296" stopIfTrue="1">
      <formula>AND(WEEKDAY(J$5)=1)</formula>
    </cfRule>
    <cfRule type="expression" dxfId="14486" priority="3305" stopIfTrue="1">
      <formula>AND(WEEKDAY(J$5)=1)</formula>
    </cfRule>
    <cfRule type="expression" dxfId="14485" priority="3335" stopIfTrue="1">
      <formula>AND(WEEKDAY(J$5)=1)</formula>
    </cfRule>
    <cfRule type="expression" dxfId="14484" priority="3336" stopIfTrue="1">
      <formula>AND(WEEKDAY(J$5)=1)</formula>
    </cfRule>
    <cfRule type="expression" dxfId="14483" priority="3337" stopIfTrue="1">
      <formula>AND(WEEKDAY(J$5)=1)</formula>
    </cfRule>
    <cfRule type="expression" dxfId="14482" priority="3338" stopIfTrue="1">
      <formula>AND(WEEKDAY(J$5)=1)</formula>
    </cfRule>
    <cfRule type="expression" dxfId="14481" priority="3345" stopIfTrue="1">
      <formula>AND(WEEKDAY(J$5)=1)</formula>
    </cfRule>
    <cfRule type="expression" dxfId="14480" priority="3346" stopIfTrue="1">
      <formula>AND(WEEKDAY(J$5)=1)</formula>
    </cfRule>
    <cfRule type="expression" dxfId="14479" priority="3355" stopIfTrue="1">
      <formula>AND(WEEKDAY(J$5)=1)</formula>
    </cfRule>
    <cfRule type="expression" dxfId="14478" priority="3364" stopIfTrue="1">
      <formula>AND(WEEKDAY(J$5)=1)</formula>
    </cfRule>
    <cfRule type="expression" dxfId="14477" priority="3365" stopIfTrue="1">
      <formula>AND(WEEKDAY(J$5)=1)</formula>
    </cfRule>
    <cfRule type="expression" dxfId="14476" priority="3369" stopIfTrue="1">
      <formula>AND(WEEKDAY(J$5)=1)</formula>
    </cfRule>
    <cfRule type="expression" dxfId="14475" priority="3370" stopIfTrue="1">
      <formula>AND(WEEKDAY(J$5)=1)</formula>
    </cfRule>
    <cfRule type="expression" dxfId="14474" priority="3371" stopIfTrue="1">
      <formula>AND(WEEKDAY(J$5)=1)</formula>
    </cfRule>
    <cfRule type="expression" dxfId="14473" priority="3372" stopIfTrue="1">
      <formula>AND(WEEKDAY(J$5)=1)</formula>
    </cfRule>
    <cfRule type="expression" dxfId="14472" priority="3384" stopIfTrue="1">
      <formula>AND(WEEKDAY(J$5)=1)</formula>
    </cfRule>
    <cfRule type="expression" dxfId="14471" priority="3385" stopIfTrue="1">
      <formula>AND(WEEKDAY(J$5)=1)</formula>
    </cfRule>
    <cfRule type="expression" dxfId="14470" priority="3386" stopIfTrue="1">
      <formula>AND(WEEKDAY(J$5)=1)</formula>
    </cfRule>
    <cfRule type="expression" dxfId="14469" priority="3387" stopIfTrue="1">
      <formula>AND(WEEKDAY(J$5)=1)</formula>
    </cfRule>
    <cfRule type="expression" dxfId="14468" priority="3393" stopIfTrue="1">
      <formula>AND(WEEKDAY(J$5)=1)</formula>
    </cfRule>
    <cfRule type="expression" dxfId="14467" priority="3407" stopIfTrue="1">
      <formula>AND(WEEKDAY(J$5)=1)</formula>
    </cfRule>
    <cfRule type="expression" dxfId="14466" priority="3408" stopIfTrue="1">
      <formula>AND(WEEKDAY(J$5)=1)</formula>
    </cfRule>
    <cfRule type="expression" dxfId="14465" priority="3409" stopIfTrue="1">
      <formula>AND(WEEKDAY(J$5)=1)</formula>
    </cfRule>
    <cfRule type="expression" dxfId="14464" priority="3410" stopIfTrue="1">
      <formula>AND(WEEKDAY(J$5)=1)</formula>
    </cfRule>
  </conditionalFormatting>
  <conditionalFormatting sqref="J17:K17">
    <cfRule type="expression" dxfId="14463" priority="3144" stopIfTrue="1">
      <formula>AND(WEEKDAY(J$5)=1)</formula>
    </cfRule>
    <cfRule type="expression" dxfId="14462" priority="3145" stopIfTrue="1">
      <formula>AND(WEEKDAY(J$5)=1)</formula>
    </cfRule>
    <cfRule type="expression" dxfId="14461" priority="3153" stopIfTrue="1">
      <formula>AND(WEEKDAY(J$5)=1)</formula>
    </cfRule>
    <cfRule type="expression" dxfId="14460" priority="3154" stopIfTrue="1">
      <formula>AND(WEEKDAY(J$5)=1)</formula>
    </cfRule>
    <cfRule type="expression" dxfId="14459" priority="3234" stopIfTrue="1">
      <formula>AND(WEEKDAY(J$5)=1)</formula>
    </cfRule>
    <cfRule type="expression" dxfId="14458" priority="3235" stopIfTrue="1">
      <formula>AND(WEEKDAY(J$5)=1)</formula>
    </cfRule>
    <cfRule type="expression" dxfId="14457" priority="3299" stopIfTrue="1">
      <formula>AND(WEEKDAY(J$5)=1)</formula>
    </cfRule>
    <cfRule type="expression" dxfId="14456" priority="3300" stopIfTrue="1">
      <formula>AND(WEEKDAY(J$5)=1)</formula>
    </cfRule>
    <cfRule type="expression" dxfId="14455" priority="3349" stopIfTrue="1">
      <formula>AND(WEEKDAY(J$5)=1)</formula>
    </cfRule>
    <cfRule type="expression" dxfId="14454" priority="3350" stopIfTrue="1">
      <formula>AND(WEEKDAY(J$5)=1)</formula>
    </cfRule>
    <cfRule type="expression" dxfId="14453" priority="3358" stopIfTrue="1">
      <formula>AND(WEEKDAY(J$5)=1)</formula>
    </cfRule>
    <cfRule type="expression" dxfId="14452" priority="3359" stopIfTrue="1">
      <formula>AND(WEEKDAY(J$5)=1)</formula>
    </cfRule>
  </conditionalFormatting>
  <conditionalFormatting sqref="K17">
    <cfRule type="expression" dxfId="14451" priority="3115" stopIfTrue="1">
      <formula>AND(WEEKDAY(K$5)=1)</formula>
    </cfRule>
    <cfRule type="expression" dxfId="14450" priority="3118" stopIfTrue="1">
      <formula>AND(WEEKDAY(K$5)=1)</formula>
    </cfRule>
    <cfRule type="expression" dxfId="14449" priority="3119" stopIfTrue="1">
      <formula>AND(WEEKDAY(K$5)=1)</formula>
    </cfRule>
    <cfRule type="expression" dxfId="14448" priority="3120" stopIfTrue="1">
      <formula>AND(WEEKDAY(K$5)=1)</formula>
    </cfRule>
    <cfRule type="expression" dxfId="14447" priority="3122" stopIfTrue="1">
      <formula>AND(WEEKDAY(K$5)=1)</formula>
    </cfRule>
    <cfRule type="expression" dxfId="14446" priority="3127" stopIfTrue="1">
      <formula>AND(WEEKDAY(K$5)=1)</formula>
    </cfRule>
    <cfRule type="expression" dxfId="14445" priority="3169" stopIfTrue="1">
      <formula>AND(WEEKDAY(K$5)=1)</formula>
    </cfRule>
    <cfRule type="expression" dxfId="14444" priority="3172" stopIfTrue="1">
      <formula>AND(WEEKDAY(K$5)=1)</formula>
    </cfRule>
    <cfRule type="expression" dxfId="14443" priority="3173" stopIfTrue="1">
      <formula>AND(WEEKDAY(K$5)=1)</formula>
    </cfRule>
    <cfRule type="expression" dxfId="14442" priority="3184" stopIfTrue="1">
      <formula>AND(WEEKDAY(K$5)=1)</formula>
    </cfRule>
    <cfRule type="expression" dxfId="14441" priority="3187" stopIfTrue="1">
      <formula>AND(WEEKDAY(K$5)=1)</formula>
    </cfRule>
    <cfRule type="expression" dxfId="14440" priority="3188" stopIfTrue="1">
      <formula>AND(WEEKDAY(K$5)=1)</formula>
    </cfRule>
    <cfRule type="expression" dxfId="14439" priority="3205" stopIfTrue="1">
      <formula>AND(WEEKDAY(K$5)=1)</formula>
    </cfRule>
    <cfRule type="expression" dxfId="14438" priority="3208" stopIfTrue="1">
      <formula>AND(WEEKDAY(K$5)=1)</formula>
    </cfRule>
    <cfRule type="expression" dxfId="14437" priority="3209" stopIfTrue="1">
      <formula>AND(WEEKDAY(K$5)=1)</formula>
    </cfRule>
    <cfRule type="expression" dxfId="14436" priority="3210" stopIfTrue="1">
      <formula>AND(WEEKDAY(K$5)=1)</formula>
    </cfRule>
    <cfRule type="expression" dxfId="14435" priority="3212" stopIfTrue="1">
      <formula>AND(WEEKDAY(K$5)=1)</formula>
    </cfRule>
    <cfRule type="expression" dxfId="14434" priority="3217" stopIfTrue="1">
      <formula>AND(WEEKDAY(K$5)=1)</formula>
    </cfRule>
    <cfRule type="expression" dxfId="14433" priority="3249" stopIfTrue="1">
      <formula>AND(WEEKDAY(K$5)=1)</formula>
    </cfRule>
    <cfRule type="expression" dxfId="14432" priority="3252" stopIfTrue="1">
      <formula>AND(WEEKDAY(K$5)=1)</formula>
    </cfRule>
    <cfRule type="expression" dxfId="14431" priority="3253" stopIfTrue="1">
      <formula>AND(WEEKDAY(K$5)=1)</formula>
    </cfRule>
    <cfRule type="expression" dxfId="14430" priority="3270" stopIfTrue="1">
      <formula>AND(WEEKDAY(K$5)=1)</formula>
    </cfRule>
    <cfRule type="expression" dxfId="14429" priority="3273" stopIfTrue="1">
      <formula>AND(WEEKDAY(K$5)=1)</formula>
    </cfRule>
    <cfRule type="expression" dxfId="14428" priority="3274" stopIfTrue="1">
      <formula>AND(WEEKDAY(K$5)=1)</formula>
    </cfRule>
    <cfRule type="expression" dxfId="14427" priority="3275" stopIfTrue="1">
      <formula>AND(WEEKDAY(K$5)=1)</formula>
    </cfRule>
    <cfRule type="expression" dxfId="14426" priority="3277" stopIfTrue="1">
      <formula>AND(WEEKDAY(K$5)=1)</formula>
    </cfRule>
    <cfRule type="expression" dxfId="14425" priority="3282" stopIfTrue="1">
      <formula>AND(WEEKDAY(K$5)=1)</formula>
    </cfRule>
    <cfRule type="expression" dxfId="14424" priority="3320" stopIfTrue="1">
      <formula>AND(WEEKDAY(K$5)=1)</formula>
    </cfRule>
    <cfRule type="expression" dxfId="14423" priority="3323" stopIfTrue="1">
      <formula>AND(WEEKDAY(K$5)=1)</formula>
    </cfRule>
    <cfRule type="expression" dxfId="14422" priority="3324" stopIfTrue="1">
      <formula>AND(WEEKDAY(K$5)=1)</formula>
    </cfRule>
    <cfRule type="expression" dxfId="14421" priority="3325" stopIfTrue="1">
      <formula>AND(WEEKDAY(K$5)=1)</formula>
    </cfRule>
    <cfRule type="expression" dxfId="14420" priority="3327" stopIfTrue="1">
      <formula>AND(WEEKDAY(K$5)=1)</formula>
    </cfRule>
    <cfRule type="expression" dxfId="14419" priority="3332" stopIfTrue="1">
      <formula>AND(WEEKDAY(K$5)=1)</formula>
    </cfRule>
    <cfRule type="expression" dxfId="14418" priority="3375" stopIfTrue="1">
      <formula>AND(WEEKDAY(K$5)=1)</formula>
    </cfRule>
    <cfRule type="expression" dxfId="14417" priority="3401" stopIfTrue="1">
      <formula>AND(WEEKDAY(K$5)=1)</formula>
    </cfRule>
  </conditionalFormatting>
  <conditionalFormatting sqref="K17:L17">
    <cfRule type="expression" dxfId="14416" priority="3124" stopIfTrue="1">
      <formula>AND(WEEKDAY(K$5)=1)</formula>
    </cfRule>
    <cfRule type="expression" dxfId="14415" priority="3138" stopIfTrue="1">
      <formula>AND(WEEKDAY(K$5)=1)</formula>
    </cfRule>
    <cfRule type="expression" dxfId="14414" priority="3139" stopIfTrue="1">
      <formula>AND(WEEKDAY(K$5)=1)</formula>
    </cfRule>
    <cfRule type="expression" dxfId="14413" priority="3149" stopIfTrue="1">
      <formula>AND(WEEKDAY(K$5)=1)</formula>
    </cfRule>
    <cfRule type="expression" dxfId="14412" priority="3158" stopIfTrue="1">
      <formula>AND(WEEKDAY(K$5)=1)</formula>
    </cfRule>
    <cfRule type="expression" dxfId="14411" priority="3162" stopIfTrue="1">
      <formula>AND(WEEKDAY(K$5)=1)</formula>
    </cfRule>
    <cfRule type="expression" dxfId="14410" priority="3177" stopIfTrue="1">
      <formula>AND(WEEKDAY(K$5)=1)</formula>
    </cfRule>
    <cfRule type="expression" dxfId="14409" priority="3214" stopIfTrue="1">
      <formula>AND(WEEKDAY(K$5)=1)</formula>
    </cfRule>
    <cfRule type="expression" dxfId="14408" priority="3228" stopIfTrue="1">
      <formula>AND(WEEKDAY(K$5)=1)</formula>
    </cfRule>
    <cfRule type="expression" dxfId="14407" priority="3229" stopIfTrue="1">
      <formula>AND(WEEKDAY(K$5)=1)</formula>
    </cfRule>
    <cfRule type="expression" dxfId="14406" priority="3239" stopIfTrue="1">
      <formula>AND(WEEKDAY(K$5)=1)</formula>
    </cfRule>
    <cfRule type="expression" dxfId="14405" priority="3242" stopIfTrue="1">
      <formula>AND(WEEKDAY(K$5)=1)</formula>
    </cfRule>
    <cfRule type="expression" dxfId="14404" priority="3279" stopIfTrue="1">
      <formula>AND(WEEKDAY(K$5)=1)</formula>
    </cfRule>
    <cfRule type="expression" dxfId="14403" priority="3293" stopIfTrue="1">
      <formula>AND(WEEKDAY(K$5)=1)</formula>
    </cfRule>
    <cfRule type="expression" dxfId="14402" priority="3294" stopIfTrue="1">
      <formula>AND(WEEKDAY(K$5)=1)</formula>
    </cfRule>
    <cfRule type="expression" dxfId="14401" priority="3304" stopIfTrue="1">
      <formula>AND(WEEKDAY(K$5)=1)</formula>
    </cfRule>
    <cfRule type="expression" dxfId="14400" priority="3329" stopIfTrue="1">
      <formula>AND(WEEKDAY(K$5)=1)</formula>
    </cfRule>
    <cfRule type="expression" dxfId="14399" priority="3343" stopIfTrue="1">
      <formula>AND(WEEKDAY(K$5)=1)</formula>
    </cfRule>
    <cfRule type="expression" dxfId="14398" priority="3344" stopIfTrue="1">
      <formula>AND(WEEKDAY(K$5)=1)</formula>
    </cfRule>
    <cfRule type="expression" dxfId="14397" priority="3354" stopIfTrue="1">
      <formula>AND(WEEKDAY(K$5)=1)</formula>
    </cfRule>
    <cfRule type="expression" dxfId="14396" priority="3363" stopIfTrue="1">
      <formula>AND(WEEKDAY(K$5)=1)</formula>
    </cfRule>
    <cfRule type="expression" dxfId="14395" priority="3366" stopIfTrue="1">
      <formula>AND(WEEKDAY(K$5)=1)</formula>
    </cfRule>
    <cfRule type="expression" dxfId="14394" priority="3373" stopIfTrue="1">
      <formula>AND(WEEKDAY(K$5)=1)</formula>
    </cfRule>
    <cfRule type="expression" dxfId="14393" priority="3374" stopIfTrue="1">
      <formula>AND(WEEKDAY(K$5)=1)</formula>
    </cfRule>
    <cfRule type="expression" dxfId="14392" priority="3380" stopIfTrue="1">
      <formula>AND(WEEKDAY(K$5)=1)</formula>
    </cfRule>
    <cfRule type="expression" dxfId="14391" priority="3381" stopIfTrue="1">
      <formula>AND(WEEKDAY(K$5)=1)</formula>
    </cfRule>
    <cfRule type="expression" dxfId="14390" priority="3391" stopIfTrue="1">
      <formula>AND(WEEKDAY(K$5)=1)</formula>
    </cfRule>
    <cfRule type="expression" dxfId="14389" priority="3392" stopIfTrue="1">
      <formula>AND(WEEKDAY(K$5)=1)</formula>
    </cfRule>
    <cfRule type="expression" dxfId="14388" priority="3396" stopIfTrue="1">
      <formula>AND(WEEKDAY(K$5)=1)</formula>
    </cfRule>
    <cfRule type="expression" dxfId="14387" priority="3418" stopIfTrue="1">
      <formula>AND(WEEKDAY(K$5)=1)</formula>
    </cfRule>
    <cfRule type="expression" dxfId="14386" priority="3420" stopIfTrue="1">
      <formula>AND(WEEKDAY(K$5)=1)</formula>
    </cfRule>
  </conditionalFormatting>
  <conditionalFormatting sqref="L17">
    <cfRule type="expression" dxfId="14385" priority="3101" stopIfTrue="1">
      <formula>AND(WEEKDAY(L$5)=1)</formula>
    </cfRule>
    <cfRule type="expression" dxfId="14384" priority="3102" stopIfTrue="1">
      <formula>AND(WEEKDAY(L$5)=1)</formula>
    </cfRule>
    <cfRule type="expression" dxfId="14383" priority="3103" stopIfTrue="1">
      <formula>AND(WEEKDAY(L$5)=1)</formula>
    </cfRule>
    <cfRule type="expression" dxfId="14382" priority="3104" stopIfTrue="1">
      <formula>AND(WEEKDAY(L$5)=1)</formula>
    </cfRule>
    <cfRule type="expression" dxfId="14381" priority="3107" stopIfTrue="1">
      <formula>AND(WEEKDAY(L$5)=1)</formula>
    </cfRule>
    <cfRule type="expression" dxfId="14380" priority="3108" stopIfTrue="1">
      <formula>AND(WEEKDAY(L$5)=1)</formula>
    </cfRule>
    <cfRule type="expression" dxfId="14379" priority="3109" stopIfTrue="1">
      <formula>AND(WEEKDAY(L$5)=1)</formula>
    </cfRule>
    <cfRule type="expression" dxfId="14378" priority="3110" stopIfTrue="1">
      <formula>AND(WEEKDAY(L$5)=1)</formula>
    </cfRule>
    <cfRule type="expression" dxfId="14377" priority="3111" stopIfTrue="1">
      <formula>AND(WEEKDAY(L$5)=1)</formula>
    </cfRule>
    <cfRule type="expression" dxfId="14376" priority="3112" stopIfTrue="1">
      <formula>AND(WEEKDAY(L$5)=1)</formula>
    </cfRule>
    <cfRule type="expression" dxfId="14375" priority="3113" stopIfTrue="1">
      <formula>AND(WEEKDAY(L$5)=1)</formula>
    </cfRule>
    <cfRule type="expression" dxfId="14374" priority="3114" stopIfTrue="1">
      <formula>AND(WEEKDAY(L$5)=1)</formula>
    </cfRule>
    <cfRule type="expression" dxfId="14373" priority="3126" stopIfTrue="1">
      <formula>AND(WEEKDAY(L$5)=1)</formula>
    </cfRule>
    <cfRule type="expression" dxfId="14372" priority="3142" stopIfTrue="1">
      <formula>AND(WEEKDAY(L$5)=1)</formula>
    </cfRule>
    <cfRule type="expression" dxfId="14371" priority="3143" stopIfTrue="1">
      <formula>AND(WEEKDAY(L$5)=1)</formula>
    </cfRule>
    <cfRule type="expression" dxfId="14370" priority="3146" stopIfTrue="1">
      <formula>AND(WEEKDAY(L$5)=1)</formula>
    </cfRule>
    <cfRule type="expression" dxfId="14369" priority="3147" stopIfTrue="1">
      <formula>AND(WEEKDAY(L$5)=1)</formula>
    </cfRule>
    <cfRule type="expression" dxfId="14368" priority="3151" stopIfTrue="1">
      <formula>AND(WEEKDAY(L$5)=1)</formula>
    </cfRule>
    <cfRule type="expression" dxfId="14367" priority="3152" stopIfTrue="1">
      <formula>AND(WEEKDAY(L$5)=1)</formula>
    </cfRule>
    <cfRule type="expression" dxfId="14366" priority="3155" stopIfTrue="1">
      <formula>AND(WEEKDAY(L$5)=1)</formula>
    </cfRule>
    <cfRule type="expression" dxfId="14365" priority="3156" stopIfTrue="1">
      <formula>AND(WEEKDAY(L$5)=1)</formula>
    </cfRule>
    <cfRule type="expression" dxfId="14364" priority="3161" stopIfTrue="1">
      <formula>AND(WEEKDAY(L$5)=1)</formula>
    </cfRule>
    <cfRule type="expression" dxfId="14363" priority="3165" stopIfTrue="1">
      <formula>AND(WEEKDAY(L$5)=1)</formula>
    </cfRule>
    <cfRule type="expression" dxfId="14362" priority="3166" stopIfTrue="1">
      <formula>AND(WEEKDAY(L$5)=1)</formula>
    </cfRule>
    <cfRule type="expression" dxfId="14361" priority="3167" stopIfTrue="1">
      <formula>AND(WEEKDAY(L$5)=1)</formula>
    </cfRule>
    <cfRule type="expression" dxfId="14360" priority="3168" stopIfTrue="1">
      <formula>AND(WEEKDAY(L$5)=1)</formula>
    </cfRule>
    <cfRule type="expression" dxfId="14359" priority="3176" stopIfTrue="1">
      <formula>AND(WEEKDAY(L$5)=1)</formula>
    </cfRule>
    <cfRule type="expression" dxfId="14358" priority="3180" stopIfTrue="1">
      <formula>AND(WEEKDAY(L$5)=1)</formula>
    </cfRule>
    <cfRule type="expression" dxfId="14357" priority="3181" stopIfTrue="1">
      <formula>AND(WEEKDAY(L$5)=1)</formula>
    </cfRule>
    <cfRule type="expression" dxfId="14356" priority="3182" stopIfTrue="1">
      <formula>AND(WEEKDAY(L$5)=1)</formula>
    </cfRule>
    <cfRule type="expression" dxfId="14355" priority="3183" stopIfTrue="1">
      <formula>AND(WEEKDAY(L$5)=1)</formula>
    </cfRule>
    <cfRule type="expression" dxfId="14354" priority="3191" stopIfTrue="1">
      <formula>AND(WEEKDAY(L$5)=1)</formula>
    </cfRule>
    <cfRule type="expression" dxfId="14353" priority="3192" stopIfTrue="1">
      <formula>AND(WEEKDAY(L$5)=1)</formula>
    </cfRule>
    <cfRule type="expression" dxfId="14352" priority="3193" stopIfTrue="1">
      <formula>AND(WEEKDAY(L$5)=1)</formula>
    </cfRule>
    <cfRule type="expression" dxfId="14351" priority="3194" stopIfTrue="1">
      <formula>AND(WEEKDAY(L$5)=1)</formula>
    </cfRule>
    <cfRule type="expression" dxfId="14350" priority="3197" stopIfTrue="1">
      <formula>AND(WEEKDAY(L$5)=1)</formula>
    </cfRule>
    <cfRule type="expression" dxfId="14349" priority="3198" stopIfTrue="1">
      <formula>AND(WEEKDAY(L$5)=1)</formula>
    </cfRule>
    <cfRule type="expression" dxfId="14348" priority="3199" stopIfTrue="1">
      <formula>AND(WEEKDAY(L$5)=1)</formula>
    </cfRule>
    <cfRule type="expression" dxfId="14347" priority="3200" stopIfTrue="1">
      <formula>AND(WEEKDAY(L$5)=1)</formula>
    </cfRule>
    <cfRule type="expression" dxfId="14346" priority="3201" stopIfTrue="1">
      <formula>AND(WEEKDAY(L$5)=1)</formula>
    </cfRule>
    <cfRule type="expression" dxfId="14345" priority="3202" stopIfTrue="1">
      <formula>AND(WEEKDAY(L$5)=1)</formula>
    </cfRule>
    <cfRule type="expression" dxfId="14344" priority="3203" stopIfTrue="1">
      <formula>AND(WEEKDAY(L$5)=1)</formula>
    </cfRule>
    <cfRule type="expression" dxfId="14343" priority="3204" stopIfTrue="1">
      <formula>AND(WEEKDAY(L$5)=1)</formula>
    </cfRule>
    <cfRule type="expression" dxfId="14342" priority="3216" stopIfTrue="1">
      <formula>AND(WEEKDAY(L$5)=1)</formula>
    </cfRule>
    <cfRule type="expression" dxfId="14341" priority="3232" stopIfTrue="1">
      <formula>AND(WEEKDAY(L$5)=1)</formula>
    </cfRule>
    <cfRule type="expression" dxfId="14340" priority="3233" stopIfTrue="1">
      <formula>AND(WEEKDAY(L$5)=1)</formula>
    </cfRule>
    <cfRule type="expression" dxfId="14339" priority="3236" stopIfTrue="1">
      <formula>AND(WEEKDAY(L$5)=1)</formula>
    </cfRule>
    <cfRule type="expression" dxfId="14338" priority="3237" stopIfTrue="1">
      <formula>AND(WEEKDAY(L$5)=1)</formula>
    </cfRule>
    <cfRule type="expression" dxfId="14337" priority="3241" stopIfTrue="1">
      <formula>AND(WEEKDAY(L$5)=1)</formula>
    </cfRule>
    <cfRule type="expression" dxfId="14336" priority="3245" stopIfTrue="1">
      <formula>AND(WEEKDAY(L$5)=1)</formula>
    </cfRule>
    <cfRule type="expression" dxfId="14335" priority="3246" stopIfTrue="1">
      <formula>AND(WEEKDAY(L$5)=1)</formula>
    </cfRule>
    <cfRule type="expression" dxfId="14334" priority="3247" stopIfTrue="1">
      <formula>AND(WEEKDAY(L$5)=1)</formula>
    </cfRule>
    <cfRule type="expression" dxfId="14333" priority="3248" stopIfTrue="1">
      <formula>AND(WEEKDAY(L$5)=1)</formula>
    </cfRule>
    <cfRule type="expression" dxfId="14332" priority="3256" stopIfTrue="1">
      <formula>AND(WEEKDAY(L$5)=1)</formula>
    </cfRule>
    <cfRule type="expression" dxfId="14331" priority="3257" stopIfTrue="1">
      <formula>AND(WEEKDAY(L$5)=1)</formula>
    </cfRule>
    <cfRule type="expression" dxfId="14330" priority="3258" stopIfTrue="1">
      <formula>AND(WEEKDAY(L$5)=1)</formula>
    </cfRule>
    <cfRule type="expression" dxfId="14329" priority="3259" stopIfTrue="1">
      <formula>AND(WEEKDAY(L$5)=1)</formula>
    </cfRule>
    <cfRule type="expression" dxfId="14328" priority="3262" stopIfTrue="1">
      <formula>AND(WEEKDAY(L$5)=1)</formula>
    </cfRule>
    <cfRule type="expression" dxfId="14327" priority="3263" stopIfTrue="1">
      <formula>AND(WEEKDAY(L$5)=1)</formula>
    </cfRule>
    <cfRule type="expression" dxfId="14326" priority="3264" stopIfTrue="1">
      <formula>AND(WEEKDAY(L$5)=1)</formula>
    </cfRule>
    <cfRule type="expression" dxfId="14325" priority="3265" stopIfTrue="1">
      <formula>AND(WEEKDAY(L$5)=1)</formula>
    </cfRule>
    <cfRule type="expression" dxfId="14324" priority="3266" stopIfTrue="1">
      <formula>AND(WEEKDAY(L$5)=1)</formula>
    </cfRule>
    <cfRule type="expression" dxfId="14323" priority="3267" stopIfTrue="1">
      <formula>AND(WEEKDAY(L$5)=1)</formula>
    </cfRule>
    <cfRule type="expression" dxfId="14322" priority="3268" stopIfTrue="1">
      <formula>AND(WEEKDAY(L$5)=1)</formula>
    </cfRule>
    <cfRule type="expression" dxfId="14321" priority="3269" stopIfTrue="1">
      <formula>AND(WEEKDAY(L$5)=1)</formula>
    </cfRule>
    <cfRule type="expression" dxfId="14320" priority="3281" stopIfTrue="1">
      <formula>AND(WEEKDAY(L$5)=1)</formula>
    </cfRule>
    <cfRule type="expression" dxfId="14319" priority="3297" stopIfTrue="1">
      <formula>AND(WEEKDAY(L$5)=1)</formula>
    </cfRule>
    <cfRule type="expression" dxfId="14318" priority="3298" stopIfTrue="1">
      <formula>AND(WEEKDAY(L$5)=1)</formula>
    </cfRule>
    <cfRule type="expression" dxfId="14317" priority="3301" stopIfTrue="1">
      <formula>AND(WEEKDAY(L$5)=1)</formula>
    </cfRule>
    <cfRule type="expression" dxfId="14316" priority="3302" stopIfTrue="1">
      <formula>AND(WEEKDAY(L$5)=1)</formula>
    </cfRule>
    <cfRule type="expression" dxfId="14315" priority="3306" stopIfTrue="1">
      <formula>AND(WEEKDAY(L$5)=1)</formula>
    </cfRule>
    <cfRule type="expression" dxfId="14314" priority="3307" stopIfTrue="1">
      <formula>AND(WEEKDAY(L$5)=1)</formula>
    </cfRule>
    <cfRule type="expression" dxfId="14313" priority="3308" stopIfTrue="1">
      <formula>AND(WEEKDAY(L$5)=1)</formula>
    </cfRule>
    <cfRule type="expression" dxfId="14312" priority="3309" stopIfTrue="1">
      <formula>AND(WEEKDAY(L$5)=1)</formula>
    </cfRule>
    <cfRule type="expression" dxfId="14311" priority="3312" stopIfTrue="1">
      <formula>AND(WEEKDAY(L$5)=1)</formula>
    </cfRule>
    <cfRule type="expression" dxfId="14310" priority="3313" stopIfTrue="1">
      <formula>AND(WEEKDAY(L$5)=1)</formula>
    </cfRule>
    <cfRule type="expression" dxfId="14309" priority="3314" stopIfTrue="1">
      <formula>AND(WEEKDAY(L$5)=1)</formula>
    </cfRule>
    <cfRule type="expression" dxfId="14308" priority="3315" stopIfTrue="1">
      <formula>AND(WEEKDAY(L$5)=1)</formula>
    </cfRule>
    <cfRule type="expression" dxfId="14307" priority="3316" stopIfTrue="1">
      <formula>AND(WEEKDAY(L$5)=1)</formula>
    </cfRule>
    <cfRule type="expression" dxfId="14306" priority="3317" stopIfTrue="1">
      <formula>AND(WEEKDAY(L$5)=1)</formula>
    </cfRule>
    <cfRule type="expression" dxfId="14305" priority="3318" stopIfTrue="1">
      <formula>AND(WEEKDAY(L$5)=1)</formula>
    </cfRule>
    <cfRule type="expression" dxfId="14304" priority="3319" stopIfTrue="1">
      <formula>AND(WEEKDAY(L$5)=1)</formula>
    </cfRule>
    <cfRule type="expression" dxfId="14303" priority="3331" stopIfTrue="1">
      <formula>AND(WEEKDAY(L$5)=1)</formula>
    </cfRule>
    <cfRule type="expression" dxfId="14302" priority="3347" stopIfTrue="1">
      <formula>AND(WEEKDAY(L$5)=1)</formula>
    </cfRule>
    <cfRule type="expression" dxfId="14301" priority="3348" stopIfTrue="1">
      <formula>AND(WEEKDAY(L$5)=1)</formula>
    </cfRule>
    <cfRule type="expression" dxfId="14300" priority="3351" stopIfTrue="1">
      <formula>AND(WEEKDAY(L$5)=1)</formula>
    </cfRule>
    <cfRule type="expression" dxfId="14299" priority="3352" stopIfTrue="1">
      <formula>AND(WEEKDAY(L$5)=1)</formula>
    </cfRule>
    <cfRule type="expression" dxfId="14298" priority="3356" stopIfTrue="1">
      <formula>AND(WEEKDAY(L$5)=1)</formula>
    </cfRule>
    <cfRule type="expression" dxfId="14297" priority="3357" stopIfTrue="1">
      <formula>AND(WEEKDAY(L$5)=1)</formula>
    </cfRule>
    <cfRule type="expression" dxfId="14296" priority="3360" stopIfTrue="1">
      <formula>AND(WEEKDAY(L$5)=1)</formula>
    </cfRule>
    <cfRule type="expression" dxfId="14295" priority="3361" stopIfTrue="1">
      <formula>AND(WEEKDAY(L$5)=1)</formula>
    </cfRule>
    <cfRule type="expression" dxfId="14294" priority="3376" stopIfTrue="1">
      <formula>AND(WEEKDAY(L$5)=1)</formula>
    </cfRule>
    <cfRule type="expression" dxfId="14293" priority="3400" stopIfTrue="1">
      <formula>AND(WEEKDAY(L$5)=1)</formula>
    </cfRule>
  </conditionalFormatting>
  <conditionalFormatting sqref="M17:N17">
    <cfRule type="expression" dxfId="14292" priority="3811" stopIfTrue="1">
      <formula>AND(WEEKDAY(M$5)=1)</formula>
    </cfRule>
    <cfRule type="expression" dxfId="14291" priority="3812" stopIfTrue="1">
      <formula>AND(WEEKDAY(M$5)=1)</formula>
    </cfRule>
    <cfRule type="expression" dxfId="14290" priority="3814" stopIfTrue="1">
      <formula>AND(WEEKDAY(M$5)=1)</formula>
    </cfRule>
    <cfRule type="expression" dxfId="14289" priority="3815" stopIfTrue="1">
      <formula>AND(WEEKDAY(M$5)=1)</formula>
    </cfRule>
    <cfRule type="expression" dxfId="14288" priority="3816" stopIfTrue="1">
      <formula>AND(WEEKDAY(M$5)=1)</formula>
    </cfRule>
    <cfRule type="expression" dxfId="14287" priority="5442" stopIfTrue="1">
      <formula>AND(WEEKDAY(M$5)=1)</formula>
    </cfRule>
  </conditionalFormatting>
  <conditionalFormatting sqref="M17">
    <cfRule type="expression" dxfId="14286" priority="3813" stopIfTrue="1">
      <formula>AND(WEEKDAY(M$5)=1)</formula>
    </cfRule>
  </conditionalFormatting>
  <conditionalFormatting sqref="M17:P17">
    <cfRule type="expression" dxfId="14285" priority="5494" stopIfTrue="1">
      <formula>AND(WEEKDAY(M$5)=1)</formula>
    </cfRule>
  </conditionalFormatting>
  <conditionalFormatting sqref="N17">
    <cfRule type="expression" dxfId="14284" priority="3799" stopIfTrue="1">
      <formula>AND(WEEKDAY(N$5)=1)</formula>
    </cfRule>
    <cfRule type="expression" dxfId="14283" priority="3800" stopIfTrue="1">
      <formula>AND(WEEKDAY(N$5)=1)</formula>
    </cfRule>
    <cfRule type="expression" dxfId="14282" priority="3801" stopIfTrue="1">
      <formula>AND(WEEKDAY(N$5)=1)</formula>
    </cfRule>
    <cfRule type="expression" dxfId="14281" priority="3802" stopIfTrue="1">
      <formula>AND(WEEKDAY(N$5)=1)</formula>
    </cfRule>
    <cfRule type="expression" dxfId="14280" priority="3803" stopIfTrue="1">
      <formula>AND(WEEKDAY(N$5)=1)</formula>
    </cfRule>
    <cfRule type="expression" dxfId="14279" priority="3804" stopIfTrue="1">
      <formula>AND(WEEKDAY(N$5)=1)</formula>
    </cfRule>
    <cfRule type="expression" dxfId="14278" priority="3805" stopIfTrue="1">
      <formula>AND(WEEKDAY(N$5)=1)</formula>
    </cfRule>
    <cfRule type="expression" dxfId="14277" priority="3806" stopIfTrue="1">
      <formula>AND(WEEKDAY(N$5)=1)</formula>
    </cfRule>
    <cfRule type="expression" dxfId="14276" priority="3807" stopIfTrue="1">
      <formula>AND(WEEKDAY(N$5)=1)</formula>
    </cfRule>
    <cfRule type="expression" dxfId="14275" priority="3808" stopIfTrue="1">
      <formula>AND(WEEKDAY(N$5)=1)</formula>
    </cfRule>
    <cfRule type="expression" dxfId="14274" priority="3809" stopIfTrue="1">
      <formula>AND(WEEKDAY(N$5)=1)</formula>
    </cfRule>
    <cfRule type="expression" dxfId="14273" priority="3810" stopIfTrue="1">
      <formula>AND(WEEKDAY(N$5)=1)</formula>
    </cfRule>
  </conditionalFormatting>
  <conditionalFormatting sqref="O17">
    <cfRule type="expression" dxfId="14272" priority="5423" stopIfTrue="1">
      <formula>AND(WEEKDAY(O$5)=1)</formula>
    </cfRule>
    <cfRule type="expression" dxfId="14271" priority="5484" stopIfTrue="1">
      <formula>AND(WEEKDAY(O$5)=1)</formula>
    </cfRule>
  </conditionalFormatting>
  <conditionalFormatting sqref="P17">
    <cfRule type="expression" dxfId="14270" priority="5424" stopIfTrue="1">
      <formula>AND(WEEKDAY(P$5)=1)</formula>
    </cfRule>
  </conditionalFormatting>
  <conditionalFormatting sqref="Q17">
    <cfRule type="expression" dxfId="14269" priority="4968" stopIfTrue="1">
      <formula>AND(WEEKDAY(Q$5)=1)</formula>
    </cfRule>
    <cfRule type="expression" dxfId="14268" priority="4969" stopIfTrue="1">
      <formula>AND(WEEKDAY(Q$5)=1)</formula>
    </cfRule>
    <cfRule type="expression" dxfId="14267" priority="4970" stopIfTrue="1">
      <formula>AND(WEEKDAY(Q$5)=1)</formula>
    </cfRule>
    <cfRule type="expression" dxfId="14266" priority="4971" stopIfTrue="1">
      <formula>AND(WEEKDAY(Q$5)=1)</formula>
    </cfRule>
    <cfRule type="expression" dxfId="14265" priority="4972" stopIfTrue="1">
      <formula>AND(WEEKDAY(Q$5)=1)</formula>
    </cfRule>
    <cfRule type="expression" dxfId="14264" priority="4973" stopIfTrue="1">
      <formula>AND(WEEKDAY(Q$5)=1)</formula>
    </cfRule>
    <cfRule type="expression" dxfId="14263" priority="4974" stopIfTrue="1">
      <formula>AND(WEEKDAY(Q$5)=1)</formula>
    </cfRule>
    <cfRule type="expression" dxfId="14262" priority="4975" stopIfTrue="1">
      <formula>AND(WEEKDAY(Q$5)=1)</formula>
    </cfRule>
    <cfRule type="expression" dxfId="14261" priority="4976" stopIfTrue="1">
      <formula>AND(WEEKDAY(Q$5)=1)</formula>
    </cfRule>
    <cfRule type="expression" dxfId="14260" priority="4977" stopIfTrue="1">
      <formula>AND(WEEKDAY(Q$5)=1)</formula>
    </cfRule>
    <cfRule type="expression" dxfId="14259" priority="4978" stopIfTrue="1">
      <formula>AND(WEEKDAY(Q$5)=1)</formula>
    </cfRule>
    <cfRule type="expression" dxfId="14258" priority="4979" stopIfTrue="1">
      <formula>AND(WEEKDAY(Q$5)=1)</formula>
    </cfRule>
    <cfRule type="expression" dxfId="14257" priority="4980" stopIfTrue="1">
      <formula>AND(WEEKDAY(Q$5)=1)</formula>
    </cfRule>
    <cfRule type="expression" dxfId="14256" priority="4981" stopIfTrue="1">
      <formula>AND(WEEKDAY(Q$5)=1)</formula>
    </cfRule>
    <cfRule type="expression" dxfId="14255" priority="4982" stopIfTrue="1">
      <formula>AND(WEEKDAY(Q$5)=1)</formula>
    </cfRule>
    <cfRule type="expression" dxfId="14254" priority="4983" stopIfTrue="1">
      <formula>AND(WEEKDAY(Q$5)=1)</formula>
    </cfRule>
    <cfRule type="expression" dxfId="14253" priority="4984" stopIfTrue="1">
      <formula>AND(WEEKDAY(Q$5)=1)</formula>
    </cfRule>
    <cfRule type="expression" dxfId="14252" priority="4985" stopIfTrue="1">
      <formula>AND(WEEKDAY(Q$5)=1)</formula>
    </cfRule>
    <cfRule type="expression" dxfId="14251" priority="4986" stopIfTrue="1">
      <formula>AND(WEEKDAY(Q$5)=1)</formula>
    </cfRule>
    <cfRule type="expression" dxfId="14250" priority="4987" stopIfTrue="1">
      <formula>AND(WEEKDAY(Q$5)=1)</formula>
    </cfRule>
    <cfRule type="expression" dxfId="14249" priority="4988" stopIfTrue="1">
      <formula>AND(WEEKDAY(Q$5)=1)</formula>
    </cfRule>
    <cfRule type="expression" dxfId="14248" priority="4989" stopIfTrue="1">
      <formula>AND(WEEKDAY(Q$5)=1)</formula>
    </cfRule>
    <cfRule type="expression" dxfId="14247" priority="4990" stopIfTrue="1">
      <formula>AND(WEEKDAY(Q$5)=1)</formula>
    </cfRule>
    <cfRule type="expression" dxfId="14246" priority="4991" stopIfTrue="1">
      <formula>AND(WEEKDAY(Q$5)=1)</formula>
    </cfRule>
    <cfRule type="expression" dxfId="14245" priority="4992" stopIfTrue="1">
      <formula>AND(WEEKDAY(Q$5)=1)</formula>
    </cfRule>
    <cfRule type="expression" dxfId="14244" priority="4993" stopIfTrue="1">
      <formula>AND(WEEKDAY(Q$5)=1)</formula>
    </cfRule>
    <cfRule type="expression" dxfId="14243" priority="4994" stopIfTrue="1">
      <formula>AND(WEEKDAY(Q$5)=1)</formula>
    </cfRule>
    <cfRule type="expression" dxfId="14242" priority="4995" stopIfTrue="1">
      <formula>AND(WEEKDAY(Q$5)=1)</formula>
    </cfRule>
    <cfRule type="expression" dxfId="14241" priority="4996" stopIfTrue="1">
      <formula>AND(WEEKDAY(Q$5)=1)</formula>
    </cfRule>
    <cfRule type="expression" dxfId="14240" priority="4997" stopIfTrue="1">
      <formula>AND(WEEKDAY(Q$5)=1)</formula>
    </cfRule>
    <cfRule type="expression" dxfId="14239" priority="4998" stopIfTrue="1">
      <formula>AND(WEEKDAY(Q$5)=1)</formula>
    </cfRule>
    <cfRule type="expression" dxfId="14238" priority="4999" stopIfTrue="1">
      <formula>AND(WEEKDAY(Q$5)=1)</formula>
    </cfRule>
    <cfRule type="expression" dxfId="14237" priority="5000" stopIfTrue="1">
      <formula>AND(WEEKDAY(Q$5)=1)</formula>
    </cfRule>
    <cfRule type="expression" dxfId="14236" priority="5425" stopIfTrue="1">
      <formula>AND(WEEKDAY(Q$5)=1)</formula>
    </cfRule>
    <cfRule type="expression" dxfId="14235" priority="5512" stopIfTrue="1">
      <formula>AND(WEEKDAY(Q$5)=1)</formula>
    </cfRule>
  </conditionalFormatting>
  <conditionalFormatting sqref="R17">
    <cfRule type="expression" dxfId="14234" priority="2714" stopIfTrue="1">
      <formula>AND(WEEKDAY(R$5)=1)</formula>
    </cfRule>
  </conditionalFormatting>
  <conditionalFormatting sqref="S17">
    <cfRule type="expression" dxfId="14233" priority="2706" stopIfTrue="1">
      <formula>AND(WEEKDAY(S$5)=1)</formula>
    </cfRule>
    <cfRule type="expression" dxfId="14232" priority="2707" stopIfTrue="1">
      <formula>AND(WEEKDAY(S$5)=1)</formula>
    </cfRule>
    <cfRule type="expression" dxfId="14231" priority="2708" stopIfTrue="1">
      <formula>AND(WEEKDAY(S$5)=1)</formula>
    </cfRule>
    <cfRule type="expression" dxfId="14230" priority="2709">
      <formula>AND(WEEKDAY(S$5)=1)</formula>
    </cfRule>
  </conditionalFormatting>
  <conditionalFormatting sqref="T17">
    <cfRule type="expression" dxfId="14229" priority="2710" stopIfTrue="1">
      <formula>AND(WEEKDAY(T$5)=1)</formula>
    </cfRule>
    <cfRule type="expression" dxfId="14228" priority="2712" stopIfTrue="1">
      <formula>AND(WEEKDAY(T$5)=1)</formula>
    </cfRule>
  </conditionalFormatting>
  <conditionalFormatting sqref="U17">
    <cfRule type="expression" dxfId="14227" priority="5421" stopIfTrue="1">
      <formula>AND(WEEKDAY(U$5)=1)</formula>
    </cfRule>
  </conditionalFormatting>
  <conditionalFormatting sqref="V17">
    <cfRule type="expression" dxfId="14226" priority="5422" stopIfTrue="1">
      <formula>AND(WEEKDAY(V$5)=1)</formula>
    </cfRule>
  </conditionalFormatting>
  <conditionalFormatting sqref="W17">
    <cfRule type="expression" dxfId="14225" priority="5443" stopIfTrue="1">
      <formula>AND(WEEKDAY(W$5)=1)</formula>
    </cfRule>
  </conditionalFormatting>
  <conditionalFormatting sqref="X17">
    <cfRule type="expression" dxfId="14224" priority="4479" stopIfTrue="1">
      <formula>AND(WEEKDAY(X$5)=1)</formula>
    </cfRule>
    <cfRule type="expression" dxfId="14223" priority="4480" stopIfTrue="1">
      <formula>AND(WEEKDAY(X$5)=1)</formula>
    </cfRule>
  </conditionalFormatting>
  <conditionalFormatting sqref="X17:Y17">
    <cfRule type="expression" dxfId="14222" priority="4461" stopIfTrue="1">
      <formula>AND(WEEKDAY(X$5)=1)</formula>
    </cfRule>
    <cfRule type="expression" dxfId="14221" priority="4462" stopIfTrue="1">
      <formula>AND(WEEKDAY(X$5)=1)</formula>
    </cfRule>
    <cfRule type="expression" dxfId="14220" priority="4469" stopIfTrue="1">
      <formula>AND(WEEKDAY(X$5)=1)</formula>
    </cfRule>
    <cfRule type="expression" dxfId="14219" priority="4470">
      <formula>AND(WEEKDAY(X$5)=1)</formula>
    </cfRule>
    <cfRule type="expression" dxfId="14218" priority="4471" stopIfTrue="1">
      <formula>AND(WEEKDAY(X$5)=1)</formula>
    </cfRule>
    <cfRule type="expression" dxfId="14217" priority="4472">
      <formula>AND(WEEKDAY(X$5)=1)</formula>
    </cfRule>
  </conditionalFormatting>
  <conditionalFormatting sqref="Y17">
    <cfRule type="expression" dxfId="14216" priority="4475" stopIfTrue="1">
      <formula>AND(WEEKDAY(Y$5)=1)</formula>
    </cfRule>
    <cfRule type="expression" dxfId="14215" priority="4476" stopIfTrue="1">
      <formula>AND(WEEKDAY(Y$5)=1)</formula>
    </cfRule>
  </conditionalFormatting>
  <conditionalFormatting sqref="Y17">
    <cfRule type="expression" dxfId="14214" priority="4463" stopIfTrue="1">
      <formula>AND(WEEKDAY(Y$5)=1)</formula>
    </cfRule>
    <cfRule type="expression" dxfId="14213" priority="4464">
      <formula>AND(WEEKDAY(Y$5)=1)</formula>
    </cfRule>
    <cfRule type="expression" dxfId="14212" priority="4473" stopIfTrue="1">
      <formula>AND(WEEKDAY(Y$5)=1)</formula>
    </cfRule>
    <cfRule type="expression" dxfId="14211" priority="4474">
      <formula>AND(WEEKDAY(Y$5)=1)</formula>
    </cfRule>
  </conditionalFormatting>
  <conditionalFormatting sqref="AB17">
    <cfRule type="expression" dxfId="14210" priority="4477" stopIfTrue="1">
      <formula>AND(WEEKDAY(Z$5)=1)</formula>
    </cfRule>
    <cfRule type="expression" dxfId="14209" priority="4478" stopIfTrue="1">
      <formula>AND(WEEKDAY(Z$5)=1)</formula>
    </cfRule>
  </conditionalFormatting>
  <conditionalFormatting sqref="AC17">
    <cfRule type="expression" dxfId="14208" priority="4467">
      <formula>AND(WEEKDAY(AA$5)=1)</formula>
    </cfRule>
    <cfRule type="expression" dxfId="14207" priority="4468" stopIfTrue="1">
      <formula>AND(WEEKDAY(AA$5)=1)</formula>
    </cfRule>
  </conditionalFormatting>
  <conditionalFormatting sqref="AD17">
    <cfRule type="expression" dxfId="14206" priority="4465">
      <formula>AND(WEEKDAY(AB$5)=1)</formula>
    </cfRule>
    <cfRule type="expression" dxfId="14205" priority="4466" stopIfTrue="1">
      <formula>AND(WEEKDAY(AB$5)=1)</formula>
    </cfRule>
  </conditionalFormatting>
  <conditionalFormatting sqref="AE17">
    <cfRule type="expression" dxfId="14204" priority="3464" stopIfTrue="1">
      <formula>AND(WEEKDAY(AE$5)=1)</formula>
    </cfRule>
    <cfRule type="expression" dxfId="14203" priority="3465" stopIfTrue="1">
      <formula>AND(WEEKDAY(AE$5)=1)</formula>
    </cfRule>
  </conditionalFormatting>
  <conditionalFormatting sqref="AE17:AF17">
    <cfRule type="expression" dxfId="14202" priority="5426" stopIfTrue="1">
      <formula>AND(WEEKDAY(AE$5)=1)</formula>
    </cfRule>
  </conditionalFormatting>
  <conditionalFormatting sqref="AE17">
    <cfRule type="expression" dxfId="14201" priority="3458" stopIfTrue="1">
      <formula>AND(WEEKDAY(AE$5)=1)</formula>
    </cfRule>
  </conditionalFormatting>
  <conditionalFormatting sqref="AF17">
    <cfRule type="expression" dxfId="14200" priority="3459">
      <formula>AND(WEEKDAY(AF$5)=1)</formula>
    </cfRule>
    <cfRule type="expression" dxfId="14199" priority="3460" stopIfTrue="1">
      <formula>AND(WEEKDAY(AF$5)=1)</formula>
    </cfRule>
    <cfRule type="expression" dxfId="14198" priority="3461">
      <formula>AND(WEEKDAY(AF$5)=1)</formula>
    </cfRule>
    <cfRule type="expression" dxfId="14197" priority="3462" stopIfTrue="1">
      <formula>AND(WEEKDAY(AF$5)=1)</formula>
    </cfRule>
  </conditionalFormatting>
  <conditionalFormatting sqref="AG17">
    <cfRule type="expression" dxfId="14196" priority="5188">
      <formula>AND(WEEKDAY(AG$5)=1)</formula>
    </cfRule>
  </conditionalFormatting>
  <conditionalFormatting sqref="AH17">
    <cfRule type="expression" dxfId="14195" priority="5187">
      <formula>AND(WEEKDAY(AH$5)=1)</formula>
    </cfRule>
  </conditionalFormatting>
  <conditionalFormatting sqref="D18:H18">
    <cfRule type="expression" dxfId="14194" priority="5562" stopIfTrue="1">
      <formula>AND(WEEKDAY(D$5)=1)</formula>
    </cfRule>
  </conditionalFormatting>
  <conditionalFormatting sqref="G18:H18">
    <cfRule type="expression" dxfId="14193" priority="5561" stopIfTrue="1">
      <formula>AND(WEEKDAY(G$5)=1)</formula>
    </cfRule>
  </conditionalFormatting>
  <conditionalFormatting sqref="H18">
    <cfRule type="expression" dxfId="14192" priority="5560" stopIfTrue="1">
      <formula>AND(WEEKDAY(H$5)=1)</formula>
    </cfRule>
    <cfRule type="expression" dxfId="14191" priority="5591" stopIfTrue="1">
      <formula>AND(WEEKDAY(H$5)=1)</formula>
    </cfRule>
    <cfRule type="expression" dxfId="14190" priority="5592" stopIfTrue="1">
      <formula>AND(WEEKDAY(H$5)=1)</formula>
    </cfRule>
  </conditionalFormatting>
  <conditionalFormatting sqref="I18">
    <cfRule type="expression" dxfId="14189" priority="5229" stopIfTrue="1">
      <formula>AND(WEEKDAY(I$5)=1)</formula>
    </cfRule>
    <cfRule type="expression" dxfId="14188" priority="5231" stopIfTrue="1">
      <formula>AND(WEEKDAY(I$5)=1)</formula>
    </cfRule>
    <cfRule type="expression" dxfId="14187" priority="5377" stopIfTrue="1">
      <formula>AND(WEEKDAY(I$5)=1)</formula>
    </cfRule>
    <cfRule type="expression" dxfId="14186" priority="5378" stopIfTrue="1">
      <formula>AND(WEEKDAY(I$5)=1)</formula>
    </cfRule>
    <cfRule type="expression" dxfId="14185" priority="5445" stopIfTrue="1">
      <formula>AND(WEEKDAY(I$5)=1)</formula>
    </cfRule>
    <cfRule type="expression" dxfId="14184" priority="5505" stopIfTrue="1">
      <formula>AND(WEEKDAY(I$5)=1)</formula>
    </cfRule>
  </conditionalFormatting>
  <conditionalFormatting sqref="J18:K18">
    <cfRule type="expression" dxfId="14183" priority="4438" stopIfTrue="1">
      <formula>AND(WEEKDAY(J$5)=1)</formula>
    </cfRule>
    <cfRule type="expression" dxfId="14182" priority="4439" stopIfTrue="1">
      <formula>AND(WEEKDAY(J$5)=1)</formula>
    </cfRule>
    <cfRule type="expression" dxfId="14181" priority="4927" stopIfTrue="1">
      <formula>AND(WEEKDAY(J$5)=1)</formula>
    </cfRule>
    <cfRule type="expression" dxfId="14180" priority="4928" stopIfTrue="1">
      <formula>AND(WEEKDAY(J$5)=1)</formula>
    </cfRule>
  </conditionalFormatting>
  <conditionalFormatting sqref="J18">
    <cfRule type="expression" dxfId="14179" priority="4323" stopIfTrue="1">
      <formula>AND(WEEKDAY(J$5)=1)</formula>
    </cfRule>
    <cfRule type="expression" dxfId="14178" priority="4324" stopIfTrue="1">
      <formula>AND(WEEKDAY(J$5)=1)</formula>
    </cfRule>
    <cfRule type="expression" dxfId="14177" priority="4330" stopIfTrue="1">
      <formula>AND(WEEKDAY(J$5)=1)</formula>
    </cfRule>
    <cfRule type="expression" dxfId="14176" priority="4332" stopIfTrue="1">
      <formula>AND(WEEKDAY(J$5)=1)</formula>
    </cfRule>
    <cfRule type="expression" dxfId="14175" priority="4335" stopIfTrue="1">
      <formula>AND(WEEKDAY(J$5)=1)</formula>
    </cfRule>
    <cfRule type="expression" dxfId="14174" priority="4343" stopIfTrue="1">
      <formula>AND(WEEKDAY(J$5)=1)</formula>
    </cfRule>
    <cfRule type="expression" dxfId="14173" priority="4344" stopIfTrue="1">
      <formula>AND(WEEKDAY(J$5)=1)</formula>
    </cfRule>
    <cfRule type="expression" dxfId="14172" priority="4354" stopIfTrue="1">
      <formula>AND(WEEKDAY(J$5)=1)</formula>
    </cfRule>
    <cfRule type="expression" dxfId="14171" priority="4356" stopIfTrue="1">
      <formula>AND(WEEKDAY(J$5)=1)</formula>
    </cfRule>
    <cfRule type="expression" dxfId="14170" priority="4360" stopIfTrue="1">
      <formula>AND(WEEKDAY(J$5)=1)</formula>
    </cfRule>
    <cfRule type="expression" dxfId="14169" priority="4363" stopIfTrue="1">
      <formula>AND(WEEKDAY(J$5)=1)</formula>
    </cfRule>
    <cfRule type="expression" dxfId="14168" priority="4365" stopIfTrue="1">
      <formula>AND(WEEKDAY(J$5)=1)</formula>
    </cfRule>
    <cfRule type="expression" dxfId="14167" priority="4368" stopIfTrue="1">
      <formula>AND(WEEKDAY(J$5)=1)</formula>
    </cfRule>
    <cfRule type="expression" dxfId="14166" priority="4369" stopIfTrue="1">
      <formula>AND(WEEKDAY(J$5)=1)</formula>
    </cfRule>
    <cfRule type="expression" dxfId="14165" priority="4374" stopIfTrue="1">
      <formula>AND(WEEKDAY(J$5)=1)</formula>
    </cfRule>
    <cfRule type="expression" dxfId="14164" priority="4375" stopIfTrue="1">
      <formula>AND(WEEKDAY(J$5)=1)</formula>
    </cfRule>
    <cfRule type="expression" dxfId="14163" priority="4376" stopIfTrue="1">
      <formula>AND(WEEKDAY(J$5)=1)</formula>
    </cfRule>
    <cfRule type="expression" dxfId="14162" priority="4377" stopIfTrue="1">
      <formula>AND(WEEKDAY(J$5)=1)</formula>
    </cfRule>
    <cfRule type="expression" dxfId="14161" priority="4392" stopIfTrue="1">
      <formula>AND(WEEKDAY(J$5)=1)</formula>
    </cfRule>
    <cfRule type="expression" dxfId="14160" priority="4399" stopIfTrue="1">
      <formula>AND(WEEKDAY(J$5)=1)</formula>
    </cfRule>
    <cfRule type="expression" dxfId="14159" priority="4400" stopIfTrue="1">
      <formula>AND(WEEKDAY(J$5)=1)</formula>
    </cfRule>
    <cfRule type="expression" dxfId="14158" priority="4410" stopIfTrue="1">
      <formula>AND(WEEKDAY(J$5)=1)</formula>
    </cfRule>
    <cfRule type="expression" dxfId="14157" priority="4411" stopIfTrue="1">
      <formula>AND(WEEKDAY(J$5)=1)</formula>
    </cfRule>
    <cfRule type="expression" dxfId="14156" priority="4415" stopIfTrue="1">
      <formula>AND(WEEKDAY(J$5)=1)</formula>
    </cfRule>
    <cfRule type="expression" dxfId="14155" priority="4417" stopIfTrue="1">
      <formula>AND(WEEKDAY(J$5)=1)</formula>
    </cfRule>
    <cfRule type="expression" dxfId="14154" priority="4419" stopIfTrue="1">
      <formula>AND(WEEKDAY(J$5)=1)</formula>
    </cfRule>
    <cfRule type="expression" dxfId="14153" priority="4422" stopIfTrue="1">
      <formula>AND(WEEKDAY(J$5)=1)</formula>
    </cfRule>
    <cfRule type="expression" dxfId="14152" priority="4423" stopIfTrue="1">
      <formula>AND(WEEKDAY(J$5)=1)</formula>
    </cfRule>
    <cfRule type="expression" dxfId="14151" priority="4428" stopIfTrue="1">
      <formula>AND(WEEKDAY(J$5)=1)</formula>
    </cfRule>
    <cfRule type="expression" dxfId="14150" priority="4429" stopIfTrue="1">
      <formula>AND(WEEKDAY(J$5)=1)</formula>
    </cfRule>
    <cfRule type="expression" dxfId="14149" priority="4430" stopIfTrue="1">
      <formula>AND(WEEKDAY(J$5)=1)</formula>
    </cfRule>
    <cfRule type="expression" dxfId="14148" priority="4431" stopIfTrue="1">
      <formula>AND(WEEKDAY(J$5)=1)</formula>
    </cfRule>
    <cfRule type="expression" dxfId="14147" priority="4442" stopIfTrue="1">
      <formula>AND(WEEKDAY(J$5)=1)</formula>
    </cfRule>
    <cfRule type="expression" dxfId="14146" priority="4454" stopIfTrue="1">
      <formula>AND(WEEKDAY(J$5)=1)</formula>
    </cfRule>
    <cfRule type="expression" dxfId="14145" priority="4888" stopIfTrue="1">
      <formula>AND(WEEKDAY(J$5)=1)</formula>
    </cfRule>
    <cfRule type="expression" dxfId="14144" priority="4889" stopIfTrue="1">
      <formula>AND(WEEKDAY(J$5)=1)</formula>
    </cfRule>
    <cfRule type="expression" dxfId="14143" priority="4899" stopIfTrue="1">
      <formula>AND(WEEKDAY(J$5)=1)</formula>
    </cfRule>
    <cfRule type="expression" dxfId="14142" priority="4900" stopIfTrue="1">
      <formula>AND(WEEKDAY(J$5)=1)</formula>
    </cfRule>
    <cfRule type="expression" dxfId="14141" priority="4904" stopIfTrue="1">
      <formula>AND(WEEKDAY(J$5)=1)</formula>
    </cfRule>
    <cfRule type="expression" dxfId="14140" priority="4906" stopIfTrue="1">
      <formula>AND(WEEKDAY(J$5)=1)</formula>
    </cfRule>
    <cfRule type="expression" dxfId="14139" priority="4908" stopIfTrue="1">
      <formula>AND(WEEKDAY(J$5)=1)</formula>
    </cfRule>
    <cfRule type="expression" dxfId="14138" priority="4911" stopIfTrue="1">
      <formula>AND(WEEKDAY(J$5)=1)</formula>
    </cfRule>
    <cfRule type="expression" dxfId="14137" priority="4912" stopIfTrue="1">
      <formula>AND(WEEKDAY(J$5)=1)</formula>
    </cfRule>
    <cfRule type="expression" dxfId="14136" priority="4917" stopIfTrue="1">
      <formula>AND(WEEKDAY(J$5)=1)</formula>
    </cfRule>
    <cfRule type="expression" dxfId="14135" priority="4918" stopIfTrue="1">
      <formula>AND(WEEKDAY(J$5)=1)</formula>
    </cfRule>
    <cfRule type="expression" dxfId="14134" priority="4919" stopIfTrue="1">
      <formula>AND(WEEKDAY(J$5)=1)</formula>
    </cfRule>
    <cfRule type="expression" dxfId="14133" priority="4920" stopIfTrue="1">
      <formula>AND(WEEKDAY(J$5)=1)</formula>
    </cfRule>
    <cfRule type="expression" dxfId="14132" priority="4931" stopIfTrue="1">
      <formula>AND(WEEKDAY(J$5)=1)</formula>
    </cfRule>
    <cfRule type="expression" dxfId="14131" priority="4949" stopIfTrue="1">
      <formula>AND(WEEKDAY(J$5)=1)</formula>
    </cfRule>
    <cfRule type="expression" dxfId="14130" priority="5436" stopIfTrue="1">
      <formula>AND(WEEKDAY(J$5)=1)</formula>
    </cfRule>
    <cfRule type="expression" dxfId="14129" priority="5444" stopIfTrue="1">
      <formula>AND(WEEKDAY(J$5)=1)</formula>
    </cfRule>
    <cfRule type="expression" dxfId="14128" priority="5498" stopIfTrue="1">
      <formula>AND(WEEKDAY(J$5)=1)</formula>
    </cfRule>
  </conditionalFormatting>
  <conditionalFormatting sqref="J18:M18">
    <cfRule type="expression" dxfId="14127" priority="4336" stopIfTrue="1">
      <formula>AND(WEEKDAY(J$5)=1)</formula>
    </cfRule>
    <cfRule type="expression" dxfId="14126" priority="4381" stopIfTrue="1">
      <formula>AND(WEEKDAY(J$5)=1)</formula>
    </cfRule>
    <cfRule type="expression" dxfId="14125" priority="4382" stopIfTrue="1">
      <formula>AND(WEEKDAY(J$5)=1)</formula>
    </cfRule>
    <cfRule type="expression" dxfId="14124" priority="4394" stopIfTrue="1">
      <formula>AND(WEEKDAY(J$5)=1)</formula>
    </cfRule>
    <cfRule type="expression" dxfId="14123" priority="4456" stopIfTrue="1">
      <formula>AND(WEEKDAY(J$5)=1)</formula>
    </cfRule>
    <cfRule type="expression" dxfId="14122" priority="4457" stopIfTrue="1">
      <formula>AND(WEEKDAY(J$5)=1)</formula>
    </cfRule>
    <cfRule type="expression" dxfId="14121" priority="4961" stopIfTrue="1">
      <formula>AND(WEEKDAY(J$5)=1)</formula>
    </cfRule>
  </conditionalFormatting>
  <conditionalFormatting sqref="J18:N18">
    <cfRule type="expression" dxfId="14120" priority="4952" stopIfTrue="1">
      <formula>AND(WEEKDAY(J$5)=1)</formula>
    </cfRule>
  </conditionalFormatting>
  <conditionalFormatting sqref="J18:L18">
    <cfRule type="expression" dxfId="14119" priority="4370" stopIfTrue="1">
      <formula>AND(WEEKDAY(J$5)=1)</formula>
    </cfRule>
    <cfRule type="expression" dxfId="14118" priority="4371" stopIfTrue="1">
      <formula>AND(WEEKDAY(J$5)=1)</formula>
    </cfRule>
    <cfRule type="expression" dxfId="14117" priority="4372" stopIfTrue="1">
      <formula>AND(WEEKDAY(J$5)=1)</formula>
    </cfRule>
    <cfRule type="expression" dxfId="14116" priority="4373" stopIfTrue="1">
      <formula>AND(WEEKDAY(J$5)=1)</formula>
    </cfRule>
    <cfRule type="expression" dxfId="14115" priority="4424" stopIfTrue="1">
      <formula>AND(WEEKDAY(J$5)=1)</formula>
    </cfRule>
    <cfRule type="expression" dxfId="14114" priority="4425" stopIfTrue="1">
      <formula>AND(WEEKDAY(J$5)=1)</formula>
    </cfRule>
    <cfRule type="expression" dxfId="14113" priority="4426" stopIfTrue="1">
      <formula>AND(WEEKDAY(J$5)=1)</formula>
    </cfRule>
    <cfRule type="expression" dxfId="14112" priority="4427" stopIfTrue="1">
      <formula>AND(WEEKDAY(J$5)=1)</formula>
    </cfRule>
    <cfRule type="expression" dxfId="14111" priority="4434" stopIfTrue="1">
      <formula>AND(WEEKDAY(J$5)=1)</formula>
    </cfRule>
    <cfRule type="expression" dxfId="14110" priority="4435" stopIfTrue="1">
      <formula>AND(WEEKDAY(J$5)=1)</formula>
    </cfRule>
    <cfRule type="expression" dxfId="14109" priority="4444" stopIfTrue="1">
      <formula>AND(WEEKDAY(J$5)=1)</formula>
    </cfRule>
    <cfRule type="expression" dxfId="14108" priority="4913" stopIfTrue="1">
      <formula>AND(WEEKDAY(J$5)=1)</formula>
    </cfRule>
    <cfRule type="expression" dxfId="14107" priority="4914" stopIfTrue="1">
      <formula>AND(WEEKDAY(J$5)=1)</formula>
    </cfRule>
    <cfRule type="expression" dxfId="14106" priority="4915" stopIfTrue="1">
      <formula>AND(WEEKDAY(J$5)=1)</formula>
    </cfRule>
    <cfRule type="expression" dxfId="14105" priority="4916" stopIfTrue="1">
      <formula>AND(WEEKDAY(J$5)=1)</formula>
    </cfRule>
    <cfRule type="expression" dxfId="14104" priority="4923" stopIfTrue="1">
      <formula>AND(WEEKDAY(J$5)=1)</formula>
    </cfRule>
    <cfRule type="expression" dxfId="14103" priority="4924" stopIfTrue="1">
      <formula>AND(WEEKDAY(J$5)=1)</formula>
    </cfRule>
    <cfRule type="expression" dxfId="14102" priority="4933" stopIfTrue="1">
      <formula>AND(WEEKDAY(J$5)=1)</formula>
    </cfRule>
  </conditionalFormatting>
  <conditionalFormatting sqref="K18">
    <cfRule type="expression" dxfId="14101" priority="4329" stopIfTrue="1">
      <formula>AND(WEEKDAY(K$5)=1)</formula>
    </cfRule>
    <cfRule type="expression" dxfId="14100" priority="4333" stopIfTrue="1">
      <formula>AND(WEEKDAY(K$5)=1)</formula>
    </cfRule>
    <cfRule type="expression" dxfId="14099" priority="4358" stopIfTrue="1">
      <formula>AND(WEEKDAY(K$5)=1)</formula>
    </cfRule>
    <cfRule type="expression" dxfId="14098" priority="4367" stopIfTrue="1">
      <formula>AND(WEEKDAY(K$5)=1)</formula>
    </cfRule>
    <cfRule type="expression" dxfId="14097" priority="4409" stopIfTrue="1">
      <formula>AND(WEEKDAY(K$5)=1)</formula>
    </cfRule>
    <cfRule type="expression" dxfId="14096" priority="4412" stopIfTrue="1">
      <formula>AND(WEEKDAY(K$5)=1)</formula>
    </cfRule>
    <cfRule type="expression" dxfId="14095" priority="4413" stopIfTrue="1">
      <formula>AND(WEEKDAY(K$5)=1)</formula>
    </cfRule>
    <cfRule type="expression" dxfId="14094" priority="4414" stopIfTrue="1">
      <formula>AND(WEEKDAY(K$5)=1)</formula>
    </cfRule>
    <cfRule type="expression" dxfId="14093" priority="4416" stopIfTrue="1">
      <formula>AND(WEEKDAY(K$5)=1)</formula>
    </cfRule>
    <cfRule type="expression" dxfId="14092" priority="4421" stopIfTrue="1">
      <formula>AND(WEEKDAY(K$5)=1)</formula>
    </cfRule>
    <cfRule type="expression" dxfId="14091" priority="4898" stopIfTrue="1">
      <formula>AND(WEEKDAY(K$5)=1)</formula>
    </cfRule>
    <cfRule type="expression" dxfId="14090" priority="4901" stopIfTrue="1">
      <formula>AND(WEEKDAY(K$5)=1)</formula>
    </cfRule>
    <cfRule type="expression" dxfId="14089" priority="4902" stopIfTrue="1">
      <formula>AND(WEEKDAY(K$5)=1)</formula>
    </cfRule>
    <cfRule type="expression" dxfId="14088" priority="4903" stopIfTrue="1">
      <formula>AND(WEEKDAY(K$5)=1)</formula>
    </cfRule>
    <cfRule type="expression" dxfId="14087" priority="4905" stopIfTrue="1">
      <formula>AND(WEEKDAY(K$5)=1)</formula>
    </cfRule>
    <cfRule type="expression" dxfId="14086" priority="4910" stopIfTrue="1">
      <formula>AND(WEEKDAY(K$5)=1)</formula>
    </cfRule>
    <cfRule type="expression" dxfId="14085" priority="5430" stopIfTrue="1">
      <formula>AND(WEEKDAY(K$5)=1)</formula>
    </cfRule>
  </conditionalFormatting>
  <conditionalFormatting sqref="K18:M18">
    <cfRule type="expression" dxfId="14084" priority="4322" stopIfTrue="1">
      <formula>AND(WEEKDAY(K$5)=1)</formula>
    </cfRule>
    <cfRule type="expression" dxfId="14083" priority="4393" stopIfTrue="1">
      <formula>AND(WEEKDAY(K$5)=1)</formula>
    </cfRule>
    <cfRule type="expression" dxfId="14082" priority="4455" stopIfTrue="1">
      <formula>AND(WEEKDAY(K$5)=1)</formula>
    </cfRule>
    <cfRule type="expression" dxfId="14081" priority="4950" stopIfTrue="1">
      <formula>AND(WEEKDAY(K$5)=1)</formula>
    </cfRule>
    <cfRule type="expression" dxfId="14080" priority="5230" stopIfTrue="1">
      <formula>AND(WEEKDAY(K$5)=1)</formula>
    </cfRule>
  </conditionalFormatting>
  <conditionalFormatting sqref="K18:L18">
    <cfRule type="expression" dxfId="14079" priority="4364" stopIfTrue="1">
      <formula>AND(WEEKDAY(K$5)=1)</formula>
    </cfRule>
    <cfRule type="expression" dxfId="14078" priority="4378" stopIfTrue="1">
      <formula>AND(WEEKDAY(K$5)=1)</formula>
    </cfRule>
    <cfRule type="expression" dxfId="14077" priority="4379" stopIfTrue="1">
      <formula>AND(WEEKDAY(K$5)=1)</formula>
    </cfRule>
    <cfRule type="expression" dxfId="14076" priority="4418" stopIfTrue="1">
      <formula>AND(WEEKDAY(K$5)=1)</formula>
    </cfRule>
    <cfRule type="expression" dxfId="14075" priority="4432" stopIfTrue="1">
      <formula>AND(WEEKDAY(K$5)=1)</formula>
    </cfRule>
    <cfRule type="expression" dxfId="14074" priority="4433" stopIfTrue="1">
      <formula>AND(WEEKDAY(K$5)=1)</formula>
    </cfRule>
    <cfRule type="expression" dxfId="14073" priority="4443" stopIfTrue="1">
      <formula>AND(WEEKDAY(K$5)=1)</formula>
    </cfRule>
    <cfRule type="expression" dxfId="14072" priority="4907" stopIfTrue="1">
      <formula>AND(WEEKDAY(K$5)=1)</formula>
    </cfRule>
    <cfRule type="expression" dxfId="14071" priority="4921" stopIfTrue="1">
      <formula>AND(WEEKDAY(K$5)=1)</formula>
    </cfRule>
    <cfRule type="expression" dxfId="14070" priority="4922" stopIfTrue="1">
      <formula>AND(WEEKDAY(K$5)=1)</formula>
    </cfRule>
    <cfRule type="expression" dxfId="14069" priority="4932" stopIfTrue="1">
      <formula>AND(WEEKDAY(K$5)=1)</formula>
    </cfRule>
  </conditionalFormatting>
  <conditionalFormatting sqref="L18">
    <cfRule type="expression" dxfId="14068" priority="4325" stopIfTrue="1">
      <formula>AND(WEEKDAY(L$5)=1)</formula>
    </cfRule>
    <cfRule type="expression" dxfId="14067" priority="4326" stopIfTrue="1">
      <formula>AND(WEEKDAY(L$5)=1)</formula>
    </cfRule>
    <cfRule type="expression" dxfId="14066" priority="4327" stopIfTrue="1">
      <formula>AND(WEEKDAY(L$5)=1)</formula>
    </cfRule>
    <cfRule type="expression" dxfId="14065" priority="4328" stopIfTrue="1">
      <formula>AND(WEEKDAY(L$5)=1)</formula>
    </cfRule>
    <cfRule type="expression" dxfId="14064" priority="4338" stopIfTrue="1">
      <formula>AND(WEEKDAY(L$5)=1)</formula>
    </cfRule>
    <cfRule type="expression" dxfId="14063" priority="4345" stopIfTrue="1">
      <formula>AND(WEEKDAY(L$5)=1)</formula>
    </cfRule>
    <cfRule type="expression" dxfId="14062" priority="4346" stopIfTrue="1">
      <formula>AND(WEEKDAY(L$5)=1)</formula>
    </cfRule>
    <cfRule type="expression" dxfId="14061" priority="4347" stopIfTrue="1">
      <formula>AND(WEEKDAY(L$5)=1)</formula>
    </cfRule>
    <cfRule type="expression" dxfId="14060" priority="4348" stopIfTrue="1">
      <formula>AND(WEEKDAY(L$5)=1)</formula>
    </cfRule>
    <cfRule type="expression" dxfId="14059" priority="4349" stopIfTrue="1">
      <formula>AND(WEEKDAY(L$5)=1)</formula>
    </cfRule>
    <cfRule type="expression" dxfId="14058" priority="4350" stopIfTrue="1">
      <formula>AND(WEEKDAY(L$5)=1)</formula>
    </cfRule>
    <cfRule type="expression" dxfId="14057" priority="4351" stopIfTrue="1">
      <formula>AND(WEEKDAY(L$5)=1)</formula>
    </cfRule>
    <cfRule type="expression" dxfId="14056" priority="4352" stopIfTrue="1">
      <formula>AND(WEEKDAY(L$5)=1)</formula>
    </cfRule>
    <cfRule type="expression" dxfId="14055" priority="4366" stopIfTrue="1">
      <formula>AND(WEEKDAY(L$5)=1)</formula>
    </cfRule>
    <cfRule type="expression" dxfId="14054" priority="4385" stopIfTrue="1">
      <formula>AND(WEEKDAY(L$5)=1)</formula>
    </cfRule>
    <cfRule type="expression" dxfId="14053" priority="4386" stopIfTrue="1">
      <formula>AND(WEEKDAY(L$5)=1)</formula>
    </cfRule>
    <cfRule type="expression" dxfId="14052" priority="4389" stopIfTrue="1">
      <formula>AND(WEEKDAY(L$5)=1)</formula>
    </cfRule>
    <cfRule type="expression" dxfId="14051" priority="4395" stopIfTrue="1">
      <formula>AND(WEEKDAY(L$5)=1)</formula>
    </cfRule>
    <cfRule type="expression" dxfId="14050" priority="4396" stopIfTrue="1">
      <formula>AND(WEEKDAY(L$5)=1)</formula>
    </cfRule>
    <cfRule type="expression" dxfId="14049" priority="4397" stopIfTrue="1">
      <formula>AND(WEEKDAY(L$5)=1)</formula>
    </cfRule>
    <cfRule type="expression" dxfId="14048" priority="4398" stopIfTrue="1">
      <formula>AND(WEEKDAY(L$5)=1)</formula>
    </cfRule>
    <cfRule type="expression" dxfId="14047" priority="4401" stopIfTrue="1">
      <formula>AND(WEEKDAY(L$5)=1)</formula>
    </cfRule>
    <cfRule type="expression" dxfId="14046" priority="4402" stopIfTrue="1">
      <formula>AND(WEEKDAY(L$5)=1)</formula>
    </cfRule>
    <cfRule type="expression" dxfId="14045" priority="4403" stopIfTrue="1">
      <formula>AND(WEEKDAY(L$5)=1)</formula>
    </cfRule>
    <cfRule type="expression" dxfId="14044" priority="4404" stopIfTrue="1">
      <formula>AND(WEEKDAY(L$5)=1)</formula>
    </cfRule>
    <cfRule type="expression" dxfId="14043" priority="4405" stopIfTrue="1">
      <formula>AND(WEEKDAY(L$5)=1)</formula>
    </cfRule>
    <cfRule type="expression" dxfId="14042" priority="4406" stopIfTrue="1">
      <formula>AND(WEEKDAY(L$5)=1)</formula>
    </cfRule>
    <cfRule type="expression" dxfId="14041" priority="4407" stopIfTrue="1">
      <formula>AND(WEEKDAY(L$5)=1)</formula>
    </cfRule>
    <cfRule type="expression" dxfId="14040" priority="4408" stopIfTrue="1">
      <formula>AND(WEEKDAY(L$5)=1)</formula>
    </cfRule>
    <cfRule type="expression" dxfId="14039" priority="4420" stopIfTrue="1">
      <formula>AND(WEEKDAY(L$5)=1)</formula>
    </cfRule>
    <cfRule type="expression" dxfId="14038" priority="4436" stopIfTrue="1">
      <formula>AND(WEEKDAY(L$5)=1)</formula>
    </cfRule>
    <cfRule type="expression" dxfId="14037" priority="4437" stopIfTrue="1">
      <formula>AND(WEEKDAY(L$5)=1)</formula>
    </cfRule>
    <cfRule type="expression" dxfId="14036" priority="4440" stopIfTrue="1">
      <formula>AND(WEEKDAY(L$5)=1)</formula>
    </cfRule>
    <cfRule type="expression" dxfId="14035" priority="4441" stopIfTrue="1">
      <formula>AND(WEEKDAY(L$5)=1)</formula>
    </cfRule>
    <cfRule type="expression" dxfId="14034" priority="4447" stopIfTrue="1">
      <formula>AND(WEEKDAY(L$5)=1)</formula>
    </cfRule>
    <cfRule type="expression" dxfId="14033" priority="4448" stopIfTrue="1">
      <formula>AND(WEEKDAY(L$5)=1)</formula>
    </cfRule>
    <cfRule type="expression" dxfId="14032" priority="4451" stopIfTrue="1">
      <formula>AND(WEEKDAY(L$5)=1)</formula>
    </cfRule>
    <cfRule type="expression" dxfId="14031" priority="4884" stopIfTrue="1">
      <formula>AND(WEEKDAY(L$5)=1)</formula>
    </cfRule>
    <cfRule type="expression" dxfId="14030" priority="4885" stopIfTrue="1">
      <formula>AND(WEEKDAY(L$5)=1)</formula>
    </cfRule>
    <cfRule type="expression" dxfId="14029" priority="4886" stopIfTrue="1">
      <formula>AND(WEEKDAY(L$5)=1)</formula>
    </cfRule>
    <cfRule type="expression" dxfId="14028" priority="4887" stopIfTrue="1">
      <formula>AND(WEEKDAY(L$5)=1)</formula>
    </cfRule>
    <cfRule type="expression" dxfId="14027" priority="4890" stopIfTrue="1">
      <formula>AND(WEEKDAY(L$5)=1)</formula>
    </cfRule>
    <cfRule type="expression" dxfId="14026" priority="4891" stopIfTrue="1">
      <formula>AND(WEEKDAY(L$5)=1)</formula>
    </cfRule>
    <cfRule type="expression" dxfId="14025" priority="4892" stopIfTrue="1">
      <formula>AND(WEEKDAY(L$5)=1)</formula>
    </cfRule>
    <cfRule type="expression" dxfId="14024" priority="4893" stopIfTrue="1">
      <formula>AND(WEEKDAY(L$5)=1)</formula>
    </cfRule>
    <cfRule type="expression" dxfId="14023" priority="4894" stopIfTrue="1">
      <formula>AND(WEEKDAY(L$5)=1)</formula>
    </cfRule>
    <cfRule type="expression" dxfId="14022" priority="4895" stopIfTrue="1">
      <formula>AND(WEEKDAY(L$5)=1)</formula>
    </cfRule>
    <cfRule type="expression" dxfId="14021" priority="4896" stopIfTrue="1">
      <formula>AND(WEEKDAY(L$5)=1)</formula>
    </cfRule>
    <cfRule type="expression" dxfId="14020" priority="4897" stopIfTrue="1">
      <formula>AND(WEEKDAY(L$5)=1)</formula>
    </cfRule>
    <cfRule type="expression" dxfId="14019" priority="4909" stopIfTrue="1">
      <formula>AND(WEEKDAY(L$5)=1)</formula>
    </cfRule>
    <cfRule type="expression" dxfId="14018" priority="4925" stopIfTrue="1">
      <formula>AND(WEEKDAY(L$5)=1)</formula>
    </cfRule>
    <cfRule type="expression" dxfId="14017" priority="4926" stopIfTrue="1">
      <formula>AND(WEEKDAY(L$5)=1)</formula>
    </cfRule>
    <cfRule type="expression" dxfId="14016" priority="4929" stopIfTrue="1">
      <formula>AND(WEEKDAY(L$5)=1)</formula>
    </cfRule>
    <cfRule type="expression" dxfId="14015" priority="4930" stopIfTrue="1">
      <formula>AND(WEEKDAY(L$5)=1)</formula>
    </cfRule>
    <cfRule type="expression" dxfId="14014" priority="4937" stopIfTrue="1">
      <formula>AND(WEEKDAY(L$5)=1)</formula>
    </cfRule>
    <cfRule type="expression" dxfId="14013" priority="4938" stopIfTrue="1">
      <formula>AND(WEEKDAY(L$5)=1)</formula>
    </cfRule>
    <cfRule type="expression" dxfId="14012" priority="4946" stopIfTrue="1">
      <formula>AND(WEEKDAY(L$5)=1)</formula>
    </cfRule>
  </conditionalFormatting>
  <conditionalFormatting sqref="L18:M18">
    <cfRule type="expression" dxfId="14011" priority="4321" stopIfTrue="1">
      <formula>AND(WEEKDAY(L$5)=1)</formula>
    </cfRule>
    <cfRule type="expression" dxfId="14010" priority="4340" stopIfTrue="1">
      <formula>AND(WEEKDAY(L$5)=1)</formula>
    </cfRule>
    <cfRule type="expression" dxfId="14009" priority="4341" stopIfTrue="1">
      <formula>AND(WEEKDAY(L$5)=1)</formula>
    </cfRule>
    <cfRule type="expression" dxfId="14008" priority="4342" stopIfTrue="1">
      <formula>AND(WEEKDAY(L$5)=1)</formula>
    </cfRule>
    <cfRule type="expression" dxfId="14007" priority="4391" stopIfTrue="1">
      <formula>AND(WEEKDAY(L$5)=1)</formula>
    </cfRule>
    <cfRule type="expression" dxfId="14006" priority="4453" stopIfTrue="1">
      <formula>AND(WEEKDAY(L$5)=1)</formula>
    </cfRule>
  </conditionalFormatting>
  <conditionalFormatting sqref="L18:N18">
    <cfRule type="expression" dxfId="14005" priority="4948" stopIfTrue="1">
      <formula>AND(WEEKDAY(L$5)=1)</formula>
    </cfRule>
    <cfRule type="expression" dxfId="14004" priority="5228" stopIfTrue="1">
      <formula>AND(WEEKDAY(L$5)=1)</formula>
    </cfRule>
  </conditionalFormatting>
  <conditionalFormatting sqref="M18">
    <cfRule type="expression" dxfId="14003" priority="4331" stopIfTrue="1">
      <formula>AND(WEEKDAY(M$5)=1)</formula>
    </cfRule>
    <cfRule type="expression" dxfId="14002" priority="4337" stopIfTrue="1">
      <formula>AND(WEEKDAY(M$5)=1)</formula>
    </cfRule>
    <cfRule type="expression" dxfId="14001" priority="4339" stopIfTrue="1">
      <formula>AND(WEEKDAY(M$5)=1)</formula>
    </cfRule>
    <cfRule type="expression" dxfId="14000" priority="4355" stopIfTrue="1">
      <formula>AND(WEEKDAY(M$5)=1)</formula>
    </cfRule>
    <cfRule type="expression" dxfId="13999" priority="4362" stopIfTrue="1">
      <formula>AND(WEEKDAY(M$5)=1)</formula>
    </cfRule>
    <cfRule type="expression" dxfId="13998" priority="4380" stopIfTrue="1">
      <formula>AND(WEEKDAY(M$5)=1)</formula>
    </cfRule>
    <cfRule type="expression" dxfId="13997" priority="4383" stopIfTrue="1">
      <formula>AND(WEEKDAY(M$5)=1)</formula>
    </cfRule>
    <cfRule type="expression" dxfId="13996" priority="4384" stopIfTrue="1">
      <formula>AND(WEEKDAY(M$5)=1)</formula>
    </cfRule>
    <cfRule type="expression" dxfId="13995" priority="4390" stopIfTrue="1">
      <formula>AND(WEEKDAY(M$5)=1)</formula>
    </cfRule>
    <cfRule type="expression" dxfId="13994" priority="4445" stopIfTrue="1">
      <formula>AND(WEEKDAY(M$5)=1)</formula>
    </cfRule>
    <cfRule type="expression" dxfId="13993" priority="4446" stopIfTrue="1">
      <formula>AND(WEEKDAY(M$5)=1)</formula>
    </cfRule>
    <cfRule type="expression" dxfId="13992" priority="4452" stopIfTrue="1">
      <formula>AND(WEEKDAY(M$5)=1)</formula>
    </cfRule>
    <cfRule type="expression" dxfId="13991" priority="4762" stopIfTrue="1">
      <formula>AND(WEEKDAY(M$5)=1)</formula>
    </cfRule>
    <cfRule type="expression" dxfId="13990" priority="4765" stopIfTrue="1">
      <formula>AND(WEEKDAY(M$5)=1)</formula>
    </cfRule>
    <cfRule type="expression" dxfId="13989" priority="4934" stopIfTrue="1">
      <formula>AND(WEEKDAY(M$5)=1)</formula>
    </cfRule>
  </conditionalFormatting>
  <conditionalFormatting sqref="M18:N18">
    <cfRule type="expression" dxfId="13988" priority="4935" stopIfTrue="1">
      <formula>AND(WEEKDAY(M$5)=1)</formula>
    </cfRule>
    <cfRule type="expression" dxfId="13987" priority="4947" stopIfTrue="1">
      <formula>AND(WEEKDAY(M$5)=1)</formula>
    </cfRule>
  </conditionalFormatting>
  <conditionalFormatting sqref="N18">
    <cfRule type="expression" dxfId="13986" priority="4752" stopIfTrue="1">
      <formula>AND(WEEKDAY(N$5)=1)</formula>
    </cfRule>
    <cfRule type="expression" dxfId="13985" priority="4753" stopIfTrue="1">
      <formula>AND(WEEKDAY(N$5)=1)</formula>
    </cfRule>
    <cfRule type="expression" dxfId="13984" priority="4756" stopIfTrue="1">
      <formula>AND(WEEKDAY(N$5)=1)</formula>
    </cfRule>
    <cfRule type="expression" dxfId="13983" priority="4757" stopIfTrue="1">
      <formula>AND(WEEKDAY(N$5)=1)</formula>
    </cfRule>
    <cfRule type="expression" dxfId="13982" priority="4763" stopIfTrue="1">
      <formula>AND(WEEKDAY(N$5)=1)</formula>
    </cfRule>
    <cfRule type="expression" dxfId="13981" priority="4936" stopIfTrue="1">
      <formula>AND(WEEKDAY(N$5)=1)</formula>
    </cfRule>
    <cfRule type="expression" dxfId="13980" priority="4941" stopIfTrue="1">
      <formula>AND(WEEKDAY(N$5)=1)</formula>
    </cfRule>
    <cfRule type="expression" dxfId="13979" priority="4942" stopIfTrue="1">
      <formula>AND(WEEKDAY(N$5)=1)</formula>
    </cfRule>
    <cfRule type="expression" dxfId="13978" priority="4943" stopIfTrue="1">
      <formula>AND(WEEKDAY(N$5)=1)</formula>
    </cfRule>
    <cfRule type="expression" dxfId="13977" priority="4944" stopIfTrue="1">
      <formula>AND(WEEKDAY(N$5)=1)</formula>
    </cfRule>
    <cfRule type="expression" dxfId="13976" priority="4945" stopIfTrue="1">
      <formula>AND(WEEKDAY(N$5)=1)</formula>
    </cfRule>
    <cfRule type="expression" dxfId="13975" priority="4951" stopIfTrue="1">
      <formula>AND(WEEKDAY(N$5)=1)</formula>
    </cfRule>
    <cfRule type="expression" dxfId="13974" priority="4959" stopIfTrue="1">
      <formula>AND(WEEKDAY(N$5)=1)</formula>
    </cfRule>
    <cfRule type="expression" dxfId="13973" priority="5499" stopIfTrue="1">
      <formula>AND(WEEKDAY(N$5)=1)</formula>
    </cfRule>
  </conditionalFormatting>
  <conditionalFormatting sqref="N18:O18">
    <cfRule type="expression" dxfId="13972" priority="4750" stopIfTrue="1">
      <formula>AND(WEEKDAY(N$5)=1)</formula>
    </cfRule>
    <cfRule type="expression" dxfId="13971" priority="4751" stopIfTrue="1">
      <formula>AND(WEEKDAY(N$5)=1)</formula>
    </cfRule>
    <cfRule type="expression" dxfId="13970" priority="4767" stopIfTrue="1">
      <formula>AND(WEEKDAY(N$5)=1)</formula>
    </cfRule>
  </conditionalFormatting>
  <conditionalFormatting sqref="O18">
    <cfRule type="expression" dxfId="13969" priority="4671" stopIfTrue="1">
      <formula>AND(WEEKDAY(O$5)=1)</formula>
    </cfRule>
    <cfRule type="expression" dxfId="13968" priority="4672" stopIfTrue="1">
      <formula>AND(WEEKDAY(O$5)=1)</formula>
    </cfRule>
    <cfRule type="expression" dxfId="13967" priority="4673" stopIfTrue="1">
      <formula>AND(WEEKDAY(O$5)=1)</formula>
    </cfRule>
    <cfRule type="expression" dxfId="13966" priority="4674" stopIfTrue="1">
      <formula>AND(WEEKDAY(O$5)=1)</formula>
    </cfRule>
    <cfRule type="expression" dxfId="13965" priority="4675" stopIfTrue="1">
      <formula>AND(WEEKDAY(O$5)=1)</formula>
    </cfRule>
    <cfRule type="expression" dxfId="13964" priority="4676" stopIfTrue="1">
      <formula>AND(WEEKDAY(O$5)=1)</formula>
    </cfRule>
    <cfRule type="expression" dxfId="13963" priority="4677" stopIfTrue="1">
      <formula>AND(WEEKDAY(O$5)=1)</formula>
    </cfRule>
    <cfRule type="expression" dxfId="13962" priority="4678" stopIfTrue="1">
      <formula>AND(WEEKDAY(O$5)=1)</formula>
    </cfRule>
    <cfRule type="expression" dxfId="13961" priority="4679" stopIfTrue="1">
      <formula>AND(WEEKDAY(O$5)=1)</formula>
    </cfRule>
    <cfRule type="expression" dxfId="13960" priority="4680" stopIfTrue="1">
      <formula>AND(WEEKDAY(O$5)=1)</formula>
    </cfRule>
    <cfRule type="expression" dxfId="13959" priority="4681" stopIfTrue="1">
      <formula>AND(WEEKDAY(O$5)=1)</formula>
    </cfRule>
    <cfRule type="expression" dxfId="13958" priority="4682" stopIfTrue="1">
      <formula>AND(WEEKDAY(O$5)=1)</formula>
    </cfRule>
    <cfRule type="expression" dxfId="13957" priority="4683" stopIfTrue="1">
      <formula>AND(WEEKDAY(O$5)=1)</formula>
    </cfRule>
    <cfRule type="expression" dxfId="13956" priority="4684" stopIfTrue="1">
      <formula>AND(WEEKDAY(O$5)=1)</formula>
    </cfRule>
    <cfRule type="expression" dxfId="13955" priority="4685" stopIfTrue="1">
      <formula>AND(WEEKDAY(O$5)=1)</formula>
    </cfRule>
    <cfRule type="expression" dxfId="13954" priority="4686" stopIfTrue="1">
      <formula>AND(WEEKDAY(O$5)=1)</formula>
    </cfRule>
    <cfRule type="expression" dxfId="13953" priority="4687" stopIfTrue="1">
      <formula>AND(WEEKDAY(O$5)=1)</formula>
    </cfRule>
    <cfRule type="expression" dxfId="13952" priority="4688" stopIfTrue="1">
      <formula>AND(WEEKDAY(O$5)=1)</formula>
    </cfRule>
    <cfRule type="expression" dxfId="13951" priority="4689" stopIfTrue="1">
      <formula>AND(WEEKDAY(O$5)=1)</formula>
    </cfRule>
    <cfRule type="expression" dxfId="13950" priority="4690" stopIfTrue="1">
      <formula>AND(WEEKDAY(O$5)=1)</formula>
    </cfRule>
    <cfRule type="expression" dxfId="13949" priority="4691" stopIfTrue="1">
      <formula>AND(WEEKDAY(O$5)=1)</formula>
    </cfRule>
    <cfRule type="expression" dxfId="13948" priority="4740" stopIfTrue="1">
      <formula>AND(WEEKDAY(O$5)=1)</formula>
    </cfRule>
    <cfRule type="expression" dxfId="13947" priority="4741" stopIfTrue="1">
      <formula>AND(WEEKDAY(O$5)=1)</formula>
    </cfRule>
    <cfRule type="expression" dxfId="13946" priority="4742" stopIfTrue="1">
      <formula>AND(WEEKDAY(O$5)=1)</formula>
    </cfRule>
    <cfRule type="expression" dxfId="13945" priority="4743" stopIfTrue="1">
      <formula>AND(WEEKDAY(O$5)=1)</formula>
    </cfRule>
    <cfRule type="expression" dxfId="13944" priority="4744" stopIfTrue="1">
      <formula>AND(WEEKDAY(O$5)=1)</formula>
    </cfRule>
    <cfRule type="expression" dxfId="13943" priority="4745" stopIfTrue="1">
      <formula>AND(WEEKDAY(O$5)=1)</formula>
    </cfRule>
    <cfRule type="expression" dxfId="13942" priority="4746" stopIfTrue="1">
      <formula>AND(WEEKDAY(O$5)=1)</formula>
    </cfRule>
    <cfRule type="expression" dxfId="13941" priority="4747" stopIfTrue="1">
      <formula>AND(WEEKDAY(O$5)=1)</formula>
    </cfRule>
    <cfRule type="expression" dxfId="13940" priority="4748" stopIfTrue="1">
      <formula>AND(WEEKDAY(O$5)=1)</formula>
    </cfRule>
    <cfRule type="expression" dxfId="13939" priority="4749" stopIfTrue="1">
      <formula>AND(WEEKDAY(O$5)=1)</formula>
    </cfRule>
    <cfRule type="expression" dxfId="13938" priority="4754" stopIfTrue="1">
      <formula>AND(WEEKDAY(O$5)=1)</formula>
    </cfRule>
    <cfRule type="expression" dxfId="13937" priority="4755" stopIfTrue="1">
      <formula>AND(WEEKDAY(O$5)=1)</formula>
    </cfRule>
    <cfRule type="expression" dxfId="13936" priority="4758" stopIfTrue="1">
      <formula>AND(WEEKDAY(O$5)=1)</formula>
    </cfRule>
    <cfRule type="expression" dxfId="13935" priority="4759" stopIfTrue="1">
      <formula>AND(WEEKDAY(O$5)=1)</formula>
    </cfRule>
    <cfRule type="expression" dxfId="13934" priority="4760" stopIfTrue="1">
      <formula>AND(WEEKDAY(O$5)=1)</formula>
    </cfRule>
    <cfRule type="expression" dxfId="13933" priority="4761" stopIfTrue="1">
      <formula>AND(WEEKDAY(O$5)=1)</formula>
    </cfRule>
    <cfRule type="expression" dxfId="13932" priority="4764" stopIfTrue="1">
      <formula>AND(WEEKDAY(O$5)=1)</formula>
    </cfRule>
    <cfRule type="expression" dxfId="13931" priority="4766" stopIfTrue="1">
      <formula>AND(WEEKDAY(O$5)=1)</formula>
    </cfRule>
    <cfRule type="expression" dxfId="13930" priority="4953" stopIfTrue="1">
      <formula>AND(WEEKDAY(O$5)=1)</formula>
    </cfRule>
    <cfRule type="expression" dxfId="13929" priority="4954" stopIfTrue="1">
      <formula>AND(WEEKDAY(O$5)=1)</formula>
    </cfRule>
    <cfRule type="expression" dxfId="13928" priority="4955" stopIfTrue="1">
      <formula>AND(WEEKDAY(O$5)=1)</formula>
    </cfRule>
    <cfRule type="expression" dxfId="13927" priority="4956" stopIfTrue="1">
      <formula>AND(WEEKDAY(O$5)=1)</formula>
    </cfRule>
    <cfRule type="expression" dxfId="13926" priority="4957" stopIfTrue="1">
      <formula>AND(WEEKDAY(O$5)=1)</formula>
    </cfRule>
    <cfRule type="expression" dxfId="13925" priority="4958" stopIfTrue="1">
      <formula>AND(WEEKDAY(O$5)=1)</formula>
    </cfRule>
    <cfRule type="expression" dxfId="13924" priority="4960" stopIfTrue="1">
      <formula>AND(WEEKDAY(O$5)=1)</formula>
    </cfRule>
    <cfRule type="expression" dxfId="13923" priority="5431" stopIfTrue="1">
      <formula>AND(WEEKDAY(O$5)=1)</formula>
    </cfRule>
    <cfRule type="expression" dxfId="13922" priority="5496" stopIfTrue="1">
      <formula>AND(WEEKDAY(O$5)=1)</formula>
    </cfRule>
    <cfRule type="expression" dxfId="13921" priority="5500" stopIfTrue="1">
      <formula>AND(WEEKDAY(O$5)=1)</formula>
    </cfRule>
  </conditionalFormatting>
  <conditionalFormatting sqref="P18:S18">
    <cfRule type="expression" dxfId="13920" priority="580" stopIfTrue="1">
      <formula>AND(WEEKDAY(P$5)=1)</formula>
    </cfRule>
    <cfRule type="expression" dxfId="13919" priority="581" stopIfTrue="1">
      <formula>AND(WEEKDAY(P$5)=1)</formula>
    </cfRule>
    <cfRule type="expression" dxfId="13918" priority="583" stopIfTrue="1">
      <formula>AND(WEEKDAY(P$5)=1)</formula>
    </cfRule>
    <cfRule type="expression" dxfId="13917" priority="586" stopIfTrue="1">
      <formula>AND(WEEKDAY(P$5)=1)</formula>
    </cfRule>
    <cfRule type="expression" dxfId="13916" priority="587" stopIfTrue="1">
      <formula>AND(WEEKDAY(P$5)=1)</formula>
    </cfRule>
    <cfRule type="expression" dxfId="13915" priority="588" stopIfTrue="1">
      <formula>AND(WEEKDAY(P$5)=1)</formula>
    </cfRule>
    <cfRule type="expression" dxfId="13914" priority="589" stopIfTrue="1">
      <formula>AND(WEEKDAY(P$5)=1)</formula>
    </cfRule>
    <cfRule type="expression" dxfId="13913" priority="594">
      <formula>AND(WEEKDAY(P$5)=1)</formula>
    </cfRule>
    <cfRule type="expression" dxfId="13912" priority="596" stopIfTrue="1">
      <formula>AND(WEEKDAY(P$5)=1)</formula>
    </cfRule>
  </conditionalFormatting>
  <conditionalFormatting sqref="P18">
    <cfRule type="expression" dxfId="13911" priority="439" stopIfTrue="1">
      <formula>AND(WEEKDAY(P$5)=1)</formula>
    </cfRule>
    <cfRule type="expression" dxfId="13910" priority="440" stopIfTrue="1">
      <formula>AND(WEEKDAY(P$5)=1)</formula>
    </cfRule>
    <cfRule type="expression" dxfId="13909" priority="442" stopIfTrue="1">
      <formula>AND(WEEKDAY(P$5)=1)</formula>
    </cfRule>
    <cfRule type="expression" dxfId="13908" priority="443" stopIfTrue="1">
      <formula>AND(WEEKDAY(P$5)=1)</formula>
    </cfRule>
    <cfRule type="expression" dxfId="13907" priority="444" stopIfTrue="1">
      <formula>AND(WEEKDAY(P$5)=1)</formula>
    </cfRule>
    <cfRule type="expression" dxfId="13906" priority="445" stopIfTrue="1">
      <formula>AND(WEEKDAY(P$5)=1)</formula>
    </cfRule>
    <cfRule type="expression" dxfId="13905" priority="446" stopIfTrue="1">
      <formula>AND(WEEKDAY(P$5)=1)</formula>
    </cfRule>
    <cfRule type="expression" dxfId="13904" priority="447" stopIfTrue="1">
      <formula>AND(WEEKDAY(P$5)=1)</formula>
    </cfRule>
    <cfRule type="expression" dxfId="13903" priority="448" stopIfTrue="1">
      <formula>AND(WEEKDAY(P$5)=1)</formula>
    </cfRule>
    <cfRule type="expression" dxfId="13902" priority="449" stopIfTrue="1">
      <formula>AND(WEEKDAY(P$5)=1)</formula>
    </cfRule>
    <cfRule type="expression" dxfId="13901" priority="450" stopIfTrue="1">
      <formula>AND(WEEKDAY(P$5)=1)</formula>
    </cfRule>
    <cfRule type="expression" dxfId="13900" priority="452" stopIfTrue="1">
      <formula>AND(WEEKDAY(P$5)=1)</formula>
    </cfRule>
    <cfRule type="expression" dxfId="13899" priority="454" stopIfTrue="1">
      <formula>AND(WEEKDAY(P$5)=1)</formula>
    </cfRule>
    <cfRule type="expression" dxfId="13898" priority="455" stopIfTrue="1">
      <formula>AND(WEEKDAY(P$5)=1)</formula>
    </cfRule>
    <cfRule type="expression" dxfId="13897" priority="456" stopIfTrue="1">
      <formula>AND(WEEKDAY(P$5)=1)</formula>
    </cfRule>
    <cfRule type="expression" dxfId="13896" priority="457" stopIfTrue="1">
      <formula>AND(WEEKDAY(P$5)=1)</formula>
    </cfRule>
    <cfRule type="expression" dxfId="13895" priority="458" stopIfTrue="1">
      <formula>AND(WEEKDAY(P$5)=1)</formula>
    </cfRule>
    <cfRule type="expression" dxfId="13894" priority="459" stopIfTrue="1">
      <formula>AND(WEEKDAY(P$5)=1)</formula>
    </cfRule>
    <cfRule type="expression" dxfId="13893" priority="460" stopIfTrue="1">
      <formula>AND(WEEKDAY(P$5)=1)</formula>
    </cfRule>
    <cfRule type="expression" dxfId="13892" priority="461" stopIfTrue="1">
      <formula>AND(WEEKDAY(P$5)=1)</formula>
    </cfRule>
    <cfRule type="expression" dxfId="13891" priority="462" stopIfTrue="1">
      <formula>AND(WEEKDAY(P$5)=1)</formula>
    </cfRule>
    <cfRule type="expression" dxfId="13890" priority="463" stopIfTrue="1">
      <formula>AND(WEEKDAY(P$5)=1)</formula>
    </cfRule>
    <cfRule type="expression" dxfId="13889" priority="464" stopIfTrue="1">
      <formula>AND(WEEKDAY(P$5)=1)</formula>
    </cfRule>
    <cfRule type="expression" dxfId="13888" priority="471" stopIfTrue="1">
      <formula>AND(WEEKDAY(P$5)=1)</formula>
    </cfRule>
    <cfRule type="expression" dxfId="13887" priority="472" stopIfTrue="1">
      <formula>AND(WEEKDAY(P$5)=1)</formula>
    </cfRule>
    <cfRule type="expression" dxfId="13886" priority="474" stopIfTrue="1">
      <formula>AND(WEEKDAY(P$5)=1)</formula>
    </cfRule>
    <cfRule type="expression" dxfId="13885" priority="476" stopIfTrue="1">
      <formula>AND(WEEKDAY(P$5)=1)</formula>
    </cfRule>
    <cfRule type="expression" dxfId="13884" priority="477" stopIfTrue="1">
      <formula>AND(WEEKDAY(P$5)=1)</formula>
    </cfRule>
    <cfRule type="expression" dxfId="13883" priority="478" stopIfTrue="1">
      <formula>AND(WEEKDAY(P$5)=1)</formula>
    </cfRule>
    <cfRule type="expression" dxfId="13882" priority="479" stopIfTrue="1">
      <formula>AND(WEEKDAY(P$5)=1)</formula>
    </cfRule>
    <cfRule type="expression" dxfId="13881" priority="480" stopIfTrue="1">
      <formula>AND(WEEKDAY(P$5)=1)</formula>
    </cfRule>
    <cfRule type="expression" dxfId="13880" priority="481" stopIfTrue="1">
      <formula>AND(WEEKDAY(P$5)=1)</formula>
    </cfRule>
    <cfRule type="expression" dxfId="13879" priority="482" stopIfTrue="1">
      <formula>AND(WEEKDAY(P$5)=1)</formula>
    </cfRule>
    <cfRule type="expression" dxfId="13878" priority="483" stopIfTrue="1">
      <formula>AND(WEEKDAY(P$5)=1)</formula>
    </cfRule>
    <cfRule type="expression" dxfId="13877" priority="484" stopIfTrue="1">
      <formula>AND(WEEKDAY(P$5)=1)</formula>
    </cfRule>
    <cfRule type="expression" dxfId="13876" priority="485" stopIfTrue="1">
      <formula>AND(WEEKDAY(P$5)=1)</formula>
    </cfRule>
    <cfRule type="expression" dxfId="13875" priority="486" stopIfTrue="1">
      <formula>AND(WEEKDAY(P$5)=1)</formula>
    </cfRule>
    <cfRule type="expression" dxfId="13874" priority="490" stopIfTrue="1">
      <formula>AND(WEEKDAY(P$5)=1)</formula>
    </cfRule>
    <cfRule type="expression" dxfId="13873" priority="491" stopIfTrue="1">
      <formula>AND(WEEKDAY(P$5)=1)</formula>
    </cfRule>
    <cfRule type="expression" dxfId="13872" priority="493" stopIfTrue="1">
      <formula>AND(WEEKDAY(P$5)=1)</formula>
    </cfRule>
    <cfRule type="expression" dxfId="13871" priority="495" stopIfTrue="1">
      <formula>AND(WEEKDAY(P$5)=1)</formula>
    </cfRule>
    <cfRule type="expression" dxfId="13870" priority="496" stopIfTrue="1">
      <formula>AND(WEEKDAY(P$5)=1)</formula>
    </cfRule>
    <cfRule type="expression" dxfId="13869" priority="497" stopIfTrue="1">
      <formula>AND(WEEKDAY(P$5)=1)</formula>
    </cfRule>
    <cfRule type="expression" dxfId="13868" priority="498" stopIfTrue="1">
      <formula>AND(WEEKDAY(P$5)=1)</formula>
    </cfRule>
    <cfRule type="expression" dxfId="13867" priority="499" stopIfTrue="1">
      <formula>AND(WEEKDAY(P$5)=1)</formula>
    </cfRule>
    <cfRule type="expression" dxfId="13866" priority="500" stopIfTrue="1">
      <formula>AND(WEEKDAY(P$5)=1)</formula>
    </cfRule>
    <cfRule type="expression" dxfId="13865" priority="501" stopIfTrue="1">
      <formula>AND(WEEKDAY(P$5)=1)</formula>
    </cfRule>
    <cfRule type="expression" dxfId="13864" priority="502" stopIfTrue="1">
      <formula>AND(WEEKDAY(P$5)=1)</formula>
    </cfRule>
    <cfRule type="expression" dxfId="13863" priority="503" stopIfTrue="1">
      <formula>AND(WEEKDAY(P$5)=1)</formula>
    </cfRule>
    <cfRule type="expression" dxfId="13862" priority="533" stopIfTrue="1">
      <formula>AND(WEEKDAY(P$5)=1)</formula>
    </cfRule>
    <cfRule type="expression" dxfId="13861" priority="538" stopIfTrue="1">
      <formula>AND(WEEKDAY(P$5)=1)</formula>
    </cfRule>
    <cfRule type="expression" dxfId="13860" priority="540" stopIfTrue="1">
      <formula>AND(WEEKDAY(P$5)=1)</formula>
    </cfRule>
    <cfRule type="expression" dxfId="13859" priority="542" stopIfTrue="1">
      <formula>AND(WEEKDAY(P$5)=1)</formula>
    </cfRule>
    <cfRule type="expression" dxfId="13858" priority="543" stopIfTrue="1">
      <formula>AND(WEEKDAY(P$5)=1)</formula>
    </cfRule>
    <cfRule type="expression" dxfId="13857" priority="544" stopIfTrue="1">
      <formula>AND(WEEKDAY(P$5)=1)</formula>
    </cfRule>
    <cfRule type="expression" dxfId="13856" priority="547" stopIfTrue="1">
      <formula>AND(WEEKDAY(P$5)=1)</formula>
    </cfRule>
    <cfRule type="expression" dxfId="13855" priority="548" stopIfTrue="1">
      <formula>AND(WEEKDAY(P$5)=1)</formula>
    </cfRule>
    <cfRule type="expression" dxfId="13854" priority="549" stopIfTrue="1">
      <formula>AND(WEEKDAY(P$5)=1)</formula>
    </cfRule>
    <cfRule type="expression" dxfId="13853" priority="550" stopIfTrue="1">
      <formula>AND(WEEKDAY(P$5)=1)</formula>
    </cfRule>
    <cfRule type="expression" dxfId="13852" priority="551" stopIfTrue="1">
      <formula>AND(WEEKDAY(P$5)=1)</formula>
    </cfRule>
    <cfRule type="expression" dxfId="13851" priority="552" stopIfTrue="1">
      <formula>AND(WEEKDAY(P$5)=1)</formula>
    </cfRule>
    <cfRule type="expression" dxfId="13850" priority="553" stopIfTrue="1">
      <formula>AND(WEEKDAY(P$5)=1)</formula>
    </cfRule>
    <cfRule type="expression" dxfId="13849" priority="558" stopIfTrue="1">
      <formula>AND(WEEKDAY(P$5)=1)</formula>
    </cfRule>
    <cfRule type="expression" dxfId="13848" priority="560" stopIfTrue="1">
      <formula>AND(WEEKDAY(P$5)=1)</formula>
    </cfRule>
    <cfRule type="expression" dxfId="13847" priority="561" stopIfTrue="1">
      <formula>AND(WEEKDAY(P$5)=1)</formula>
    </cfRule>
    <cfRule type="expression" dxfId="13846" priority="562" stopIfTrue="1">
      <formula>AND(WEEKDAY(P$5)=1)</formula>
    </cfRule>
    <cfRule type="expression" dxfId="13845" priority="565" stopIfTrue="1">
      <formula>AND(WEEKDAY(P$5)=1)</formula>
    </cfRule>
    <cfRule type="expression" dxfId="13844" priority="566" stopIfTrue="1">
      <formula>AND(WEEKDAY(P$5)=1)</formula>
    </cfRule>
    <cfRule type="expression" dxfId="13843" priority="567" stopIfTrue="1">
      <formula>AND(WEEKDAY(P$5)=1)</formula>
    </cfRule>
    <cfRule type="expression" dxfId="13842" priority="568" stopIfTrue="1">
      <formula>AND(WEEKDAY(P$5)=1)</formula>
    </cfRule>
    <cfRule type="expression" dxfId="13841" priority="569" stopIfTrue="1">
      <formula>AND(WEEKDAY(P$5)=1)</formula>
    </cfRule>
    <cfRule type="expression" dxfId="13840" priority="570" stopIfTrue="1">
      <formula>AND(WEEKDAY(P$5)=1)</formula>
    </cfRule>
    <cfRule type="expression" dxfId="13839" priority="571" stopIfTrue="1">
      <formula>AND(WEEKDAY(P$5)=1)</formula>
    </cfRule>
    <cfRule type="expression" dxfId="13838" priority="576" stopIfTrue="1">
      <formula>AND(WEEKDAY(P$5)=1)</formula>
    </cfRule>
    <cfRule type="expression" dxfId="13837" priority="593" stopIfTrue="1">
      <formula>AND(WEEKDAY(P$5)=1)</formula>
    </cfRule>
  </conditionalFormatting>
  <conditionalFormatting sqref="P18:R18">
    <cfRule type="expression" dxfId="13836" priority="475" stopIfTrue="1">
      <formula>AND(WEEKDAY(P$5)=1)</formula>
    </cfRule>
    <cfRule type="expression" dxfId="13835" priority="526" stopIfTrue="1">
      <formula>AND(WEEKDAY(P$5)=1)</formula>
    </cfRule>
    <cfRule type="expression" dxfId="13834" priority="527" stopIfTrue="1">
      <formula>AND(WEEKDAY(P$5)=1)</formula>
    </cfRule>
    <cfRule type="expression" dxfId="13833" priority="528" stopIfTrue="1">
      <formula>AND(WEEKDAY(P$5)=1)</formula>
    </cfRule>
    <cfRule type="expression" dxfId="13832" priority="529" stopIfTrue="1">
      <formula>AND(WEEKDAY(P$5)=1)</formula>
    </cfRule>
    <cfRule type="expression" dxfId="13831" priority="530" stopIfTrue="1">
      <formula>AND(WEEKDAY(P$5)=1)</formula>
    </cfRule>
    <cfRule type="expression" dxfId="13830" priority="559" stopIfTrue="1">
      <formula>AND(WEEKDAY(P$5)=1)</formula>
    </cfRule>
    <cfRule type="expression" dxfId="13829" priority="577" stopIfTrue="1">
      <formula>AND(WEEKDAY(P$5)=1)</formula>
    </cfRule>
  </conditionalFormatting>
  <conditionalFormatting sqref="P18:Q18">
    <cfRule type="expression" dxfId="13828" priority="430" stopIfTrue="1">
      <formula>AND(WEEKDAY(P$5)=1)</formula>
    </cfRule>
    <cfRule type="expression" dxfId="13827" priority="431" stopIfTrue="1">
      <formula>AND(WEEKDAY(P$5)=1)</formula>
    </cfRule>
    <cfRule type="expression" dxfId="13826" priority="432" stopIfTrue="1">
      <formula>AND(WEEKDAY(P$5)=1)</formula>
    </cfRule>
    <cfRule type="expression" dxfId="13825" priority="433" stopIfTrue="1">
      <formula>AND(WEEKDAY(P$5)=1)</formula>
    </cfRule>
    <cfRule type="expression" dxfId="13824" priority="434" stopIfTrue="1">
      <formula>AND(WEEKDAY(P$5)=1)</formula>
    </cfRule>
    <cfRule type="expression" dxfId="13823" priority="435" stopIfTrue="1">
      <formula>AND(WEEKDAY(P$5)=1)</formula>
    </cfRule>
    <cfRule type="expression" dxfId="13822" priority="436" stopIfTrue="1">
      <formula>AND(WEEKDAY(P$5)=1)</formula>
    </cfRule>
    <cfRule type="expression" dxfId="13821" priority="441" stopIfTrue="1">
      <formula>AND(WEEKDAY(P$5)=1)</formula>
    </cfRule>
    <cfRule type="expression" dxfId="13820" priority="453" stopIfTrue="1">
      <formula>AND(WEEKDAY(P$5)=1)</formula>
    </cfRule>
    <cfRule type="expression" dxfId="13819" priority="467" stopIfTrue="1">
      <formula>AND(WEEKDAY(P$5)=1)</formula>
    </cfRule>
    <cfRule type="expression" dxfId="13818" priority="488" stopIfTrue="1">
      <formula>AND(WEEKDAY(P$5)=1)</formula>
    </cfRule>
    <cfRule type="expression" dxfId="13817" priority="494" stopIfTrue="1">
      <formula>AND(WEEKDAY(P$5)=1)</formula>
    </cfRule>
    <cfRule type="expression" dxfId="13816" priority="554" stopIfTrue="1">
      <formula>AND(WEEKDAY(P$5)=1)</formula>
    </cfRule>
    <cfRule type="expression" dxfId="13815" priority="555" stopIfTrue="1">
      <formula>AND(WEEKDAY(P$5)=1)</formula>
    </cfRule>
    <cfRule type="expression" dxfId="13814" priority="572" stopIfTrue="1">
      <formula>AND(WEEKDAY(P$5)=1)</formula>
    </cfRule>
    <cfRule type="expression" dxfId="13813" priority="573" stopIfTrue="1">
      <formula>AND(WEEKDAY(P$5)=1)</formula>
    </cfRule>
  </conditionalFormatting>
  <conditionalFormatting sqref="Q18">
    <cfRule type="expression" dxfId="13812" priority="437" stopIfTrue="1">
      <formula>AND(WEEKDAY(Q$5)=1)</formula>
    </cfRule>
    <cfRule type="expression" dxfId="13811" priority="438" stopIfTrue="1">
      <formula>AND(WEEKDAY(Q$5)=1)</formula>
    </cfRule>
    <cfRule type="expression" dxfId="13810" priority="451" stopIfTrue="1">
      <formula>AND(WEEKDAY(Q$5)=1)</formula>
    </cfRule>
    <cfRule type="expression" dxfId="13809" priority="465" stopIfTrue="1">
      <formula>AND(WEEKDAY(Q$5)=1)</formula>
    </cfRule>
    <cfRule type="expression" dxfId="13808" priority="468" stopIfTrue="1">
      <formula>AND(WEEKDAY(Q$5)=1)</formula>
    </cfRule>
    <cfRule type="expression" dxfId="13807" priority="487" stopIfTrue="1">
      <formula>AND(WEEKDAY(Q$5)=1)</formula>
    </cfRule>
    <cfRule type="expression" dxfId="13806" priority="489" stopIfTrue="1">
      <formula>AND(WEEKDAY(Q$5)=1)</formula>
    </cfRule>
    <cfRule type="expression" dxfId="13805" priority="492" stopIfTrue="1">
      <formula>AND(WEEKDAY(Q$5)=1)</formula>
    </cfRule>
    <cfRule type="expression" dxfId="13804" priority="506" stopIfTrue="1">
      <formula>AND(WEEKDAY(Q$5)=1)</formula>
    </cfRule>
    <cfRule type="expression" dxfId="13803" priority="507" stopIfTrue="1">
      <formula>AND(WEEKDAY(Q$5)=1)</formula>
    </cfRule>
    <cfRule type="expression" dxfId="13802" priority="509" stopIfTrue="1">
      <formula>AND(WEEKDAY(Q$5)=1)</formula>
    </cfRule>
    <cfRule type="expression" dxfId="13801" priority="511" stopIfTrue="1">
      <formula>AND(WEEKDAY(Q$5)=1)</formula>
    </cfRule>
    <cfRule type="expression" dxfId="13800" priority="518" stopIfTrue="1">
      <formula>AND(WEEKDAY(Q$5)=1)</formula>
    </cfRule>
    <cfRule type="expression" dxfId="13799" priority="519" stopIfTrue="1">
      <formula>AND(WEEKDAY(Q$5)=1)</formula>
    </cfRule>
    <cfRule type="expression" dxfId="13798" priority="520" stopIfTrue="1">
      <formula>AND(WEEKDAY(Q$5)=1)</formula>
    </cfRule>
    <cfRule type="expression" dxfId="13797" priority="523" stopIfTrue="1">
      <formula>AND(WEEKDAY(Q$5)=1)</formula>
    </cfRule>
    <cfRule type="expression" dxfId="13796" priority="531" stopIfTrue="1">
      <formula>AND(WEEKDAY(Q$5)=1)</formula>
    </cfRule>
    <cfRule type="expression" dxfId="13795" priority="532" stopIfTrue="1">
      <formula>AND(WEEKDAY(Q$5)=1)</formula>
    </cfRule>
    <cfRule type="expression" dxfId="13794" priority="534" stopIfTrue="1">
      <formula>AND(WEEKDAY(Q$5)=1)</formula>
    </cfRule>
    <cfRule type="expression" dxfId="13793" priority="537" stopIfTrue="1">
      <formula>AND(WEEKDAY(Q$5)=1)</formula>
    </cfRule>
    <cfRule type="expression" dxfId="13792" priority="557" stopIfTrue="1">
      <formula>AND(WEEKDAY(Q$5)=1)</formula>
    </cfRule>
    <cfRule type="expression" dxfId="13791" priority="575" stopIfTrue="1">
      <formula>AND(WEEKDAY(Q$5)=1)</formula>
    </cfRule>
    <cfRule type="expression" dxfId="13790" priority="590" stopIfTrue="1">
      <formula>AND(WEEKDAY(Q$5)=1)</formula>
    </cfRule>
    <cfRule type="expression" dxfId="13789" priority="591" stopIfTrue="1">
      <formula>AND(WEEKDAY(Q$5)=1)</formula>
    </cfRule>
  </conditionalFormatting>
  <conditionalFormatting sqref="Q18:R18">
    <cfRule type="expression" dxfId="13788" priority="473" stopIfTrue="1">
      <formula>AND(WEEKDAY(Q$5)=1)</formula>
    </cfRule>
    <cfRule type="expression" dxfId="13787" priority="504" stopIfTrue="1">
      <formula>AND(WEEKDAY(Q$5)=1)</formula>
    </cfRule>
    <cfRule type="expression" dxfId="13786" priority="505" stopIfTrue="1">
      <formula>AND(WEEKDAY(Q$5)=1)</formula>
    </cfRule>
    <cfRule type="expression" dxfId="13785" priority="510" stopIfTrue="1">
      <formula>AND(WEEKDAY(Q$5)=1)</formula>
    </cfRule>
    <cfRule type="expression" dxfId="13784" priority="512" stopIfTrue="1">
      <formula>AND(WEEKDAY(Q$5)=1)</formula>
    </cfRule>
    <cfRule type="expression" dxfId="13783" priority="513" stopIfTrue="1">
      <formula>AND(WEEKDAY(Q$5)=1)</formula>
    </cfRule>
    <cfRule type="expression" dxfId="13782" priority="514" stopIfTrue="1">
      <formula>AND(WEEKDAY(Q$5)=1)</formula>
    </cfRule>
    <cfRule type="expression" dxfId="13781" priority="515" stopIfTrue="1">
      <formula>AND(WEEKDAY(Q$5)=1)</formula>
    </cfRule>
    <cfRule type="expression" dxfId="13780" priority="516" stopIfTrue="1">
      <formula>AND(WEEKDAY(Q$5)=1)</formula>
    </cfRule>
    <cfRule type="expression" dxfId="13779" priority="517" stopIfTrue="1">
      <formula>AND(WEEKDAY(Q$5)=1)</formula>
    </cfRule>
    <cfRule type="expression" dxfId="13778" priority="525" stopIfTrue="1">
      <formula>AND(WEEKDAY(Q$5)=1)</formula>
    </cfRule>
    <cfRule type="expression" dxfId="13777" priority="545" stopIfTrue="1">
      <formula>AND(WEEKDAY(Q$5)=1)</formula>
    </cfRule>
    <cfRule type="expression" dxfId="13776" priority="546" stopIfTrue="1">
      <formula>AND(WEEKDAY(Q$5)=1)</formula>
    </cfRule>
    <cfRule type="expression" dxfId="13775" priority="563" stopIfTrue="1">
      <formula>AND(WEEKDAY(Q$5)=1)</formula>
    </cfRule>
    <cfRule type="expression" dxfId="13774" priority="564" stopIfTrue="1">
      <formula>AND(WEEKDAY(Q$5)=1)</formula>
    </cfRule>
  </conditionalFormatting>
  <conditionalFormatting sqref="R18:S18">
    <cfRule type="expression" dxfId="13773" priority="369" stopIfTrue="1">
      <formula>AND(WEEKDAY(R$5)=1)</formula>
    </cfRule>
    <cfRule type="expression" dxfId="13772" priority="370" stopIfTrue="1">
      <formula>AND(WEEKDAY(R$5)=1)</formula>
    </cfRule>
    <cfRule type="expression" dxfId="13771" priority="376" stopIfTrue="1">
      <formula>AND(WEEKDAY(R$5)=1)</formula>
    </cfRule>
    <cfRule type="expression" dxfId="13770" priority="377" stopIfTrue="1">
      <formula>AND(WEEKDAY(R$5)=1)</formula>
    </cfRule>
    <cfRule type="expression" dxfId="13769" priority="380" stopIfTrue="1">
      <formula>AND(WEEKDAY(R$5)=1)</formula>
    </cfRule>
    <cfRule type="expression" dxfId="13768" priority="381" stopIfTrue="1">
      <formula>AND(WEEKDAY(R$5)=1)</formula>
    </cfRule>
    <cfRule type="expression" dxfId="13767" priority="384" stopIfTrue="1">
      <formula>AND(WEEKDAY(R$5)=1)</formula>
    </cfRule>
    <cfRule type="expression" dxfId="13766" priority="385" stopIfTrue="1">
      <formula>AND(WEEKDAY(R$5)=1)</formula>
    </cfRule>
    <cfRule type="expression" dxfId="13765" priority="386" stopIfTrue="1">
      <formula>AND(WEEKDAY(R$5)=1)</formula>
    </cfRule>
    <cfRule type="expression" dxfId="13764" priority="395" stopIfTrue="1">
      <formula>AND(WEEKDAY(R$5)=1)</formula>
    </cfRule>
    <cfRule type="expression" dxfId="13763" priority="396" stopIfTrue="1">
      <formula>AND(WEEKDAY(R$5)=1)</formula>
    </cfRule>
    <cfRule type="expression" dxfId="13762" priority="399" stopIfTrue="1">
      <formula>AND(WEEKDAY(R$5)=1)</formula>
    </cfRule>
    <cfRule type="expression" dxfId="13761" priority="402" stopIfTrue="1">
      <formula>AND(WEEKDAY(R$5)=1)</formula>
    </cfRule>
    <cfRule type="expression" dxfId="13760" priority="405" stopIfTrue="1">
      <formula>AND(WEEKDAY(R$5)=1)</formula>
    </cfRule>
    <cfRule type="expression" dxfId="13759" priority="406" stopIfTrue="1">
      <formula>AND(WEEKDAY(R$5)=1)</formula>
    </cfRule>
    <cfRule type="expression" dxfId="13758" priority="407" stopIfTrue="1">
      <formula>AND(WEEKDAY(R$5)=1)</formula>
    </cfRule>
    <cfRule type="expression" dxfId="13757" priority="416" stopIfTrue="1">
      <formula>AND(WEEKDAY(R$5)=1)</formula>
    </cfRule>
    <cfRule type="expression" dxfId="13756" priority="417" stopIfTrue="1">
      <formula>AND(WEEKDAY(R$5)=1)</formula>
    </cfRule>
    <cfRule type="expression" dxfId="13755" priority="420" stopIfTrue="1">
      <formula>AND(WEEKDAY(R$5)=1)</formula>
    </cfRule>
    <cfRule type="expression" dxfId="13754" priority="423" stopIfTrue="1">
      <formula>AND(WEEKDAY(R$5)=1)</formula>
    </cfRule>
    <cfRule type="expression" dxfId="13753" priority="424" stopIfTrue="1">
      <formula>AND(WEEKDAY(R$5)=1)</formula>
    </cfRule>
    <cfRule type="expression" dxfId="13752" priority="425" stopIfTrue="1">
      <formula>AND(WEEKDAY(R$5)=1)</formula>
    </cfRule>
    <cfRule type="expression" dxfId="13751" priority="428" stopIfTrue="1">
      <formula>AND(WEEKDAY(R$5)=1)</formula>
    </cfRule>
    <cfRule type="expression" dxfId="13750" priority="429" stopIfTrue="1">
      <formula>AND(WEEKDAY(R$5)=1)</formula>
    </cfRule>
    <cfRule type="expression" dxfId="13749" priority="582" stopIfTrue="1">
      <formula>AND(WEEKDAY(R$5)=1)</formula>
    </cfRule>
    <cfRule type="expression" dxfId="13748" priority="595" stopIfTrue="1">
      <formula>AND(WEEKDAY(R$5)=1)</formula>
    </cfRule>
  </conditionalFormatting>
  <conditionalFormatting sqref="R18">
    <cfRule type="expression" dxfId="13747" priority="371" stopIfTrue="1">
      <formula>AND(WEEKDAY(R$5)=1)</formula>
    </cfRule>
    <cfRule type="expression" dxfId="13746" priority="372" stopIfTrue="1">
      <formula>AND(WEEKDAY(R$5)=1)</formula>
    </cfRule>
    <cfRule type="expression" dxfId="13745" priority="373" stopIfTrue="1">
      <formula>AND(WEEKDAY(R$5)=1)</formula>
    </cfRule>
    <cfRule type="expression" dxfId="13744" priority="374" stopIfTrue="1">
      <formula>AND(WEEKDAY(R$5)=1)</formula>
    </cfRule>
    <cfRule type="expression" dxfId="13743" priority="375" stopIfTrue="1">
      <formula>AND(WEEKDAY(R$5)=1)</formula>
    </cfRule>
    <cfRule type="expression" dxfId="13742" priority="378" stopIfTrue="1">
      <formula>AND(WEEKDAY(R$5)=1)</formula>
    </cfRule>
    <cfRule type="expression" dxfId="13741" priority="398" stopIfTrue="1">
      <formula>AND(WEEKDAY(R$5)=1)</formula>
    </cfRule>
    <cfRule type="expression" dxfId="13740" priority="400" stopIfTrue="1">
      <formula>AND(WEEKDAY(R$5)=1)</formula>
    </cfRule>
    <cfRule type="expression" dxfId="13739" priority="419" stopIfTrue="1">
      <formula>AND(WEEKDAY(R$5)=1)</formula>
    </cfRule>
    <cfRule type="expression" dxfId="13738" priority="421" stopIfTrue="1">
      <formula>AND(WEEKDAY(R$5)=1)</formula>
    </cfRule>
    <cfRule type="expression" dxfId="13737" priority="426" stopIfTrue="1">
      <formula>AND(WEEKDAY(R$5)=1)</formula>
    </cfRule>
    <cfRule type="expression" dxfId="13736" priority="466" stopIfTrue="1">
      <formula>AND(WEEKDAY(R$5)=1)</formula>
    </cfRule>
    <cfRule type="expression" dxfId="13735" priority="469" stopIfTrue="1">
      <formula>AND(WEEKDAY(R$5)=1)</formula>
    </cfRule>
    <cfRule type="expression" dxfId="13734" priority="470" stopIfTrue="1">
      <formula>AND(WEEKDAY(R$5)=1)</formula>
    </cfRule>
    <cfRule type="expression" dxfId="13733" priority="508" stopIfTrue="1">
      <formula>AND(WEEKDAY(R$5)=1)</formula>
    </cfRule>
    <cfRule type="expression" dxfId="13732" priority="521" stopIfTrue="1">
      <formula>AND(WEEKDAY(R$5)=1)</formula>
    </cfRule>
    <cfRule type="expression" dxfId="13731" priority="522" stopIfTrue="1">
      <formula>AND(WEEKDAY(R$5)=1)</formula>
    </cfRule>
    <cfRule type="expression" dxfId="13730" priority="524" stopIfTrue="1">
      <formula>AND(WEEKDAY(R$5)=1)</formula>
    </cfRule>
    <cfRule type="expression" dxfId="13729" priority="535" stopIfTrue="1">
      <formula>AND(WEEKDAY(R$5)=1)</formula>
    </cfRule>
    <cfRule type="expression" dxfId="13728" priority="539" stopIfTrue="1">
      <formula>AND(WEEKDAY(R$5)=1)</formula>
    </cfRule>
  </conditionalFormatting>
  <conditionalFormatting sqref="S18">
    <cfRule type="expression" dxfId="13727" priority="379" stopIfTrue="1">
      <formula>AND(WEEKDAY(S$5)=1)</formula>
    </cfRule>
    <cfRule type="expression" dxfId="13726" priority="382" stopIfTrue="1">
      <formula>AND(WEEKDAY(S$5)=1)</formula>
    </cfRule>
    <cfRule type="expression" dxfId="13725" priority="383" stopIfTrue="1">
      <formula>AND(WEEKDAY(S$5)=1)</formula>
    </cfRule>
    <cfRule type="expression" dxfId="13724" priority="387" stopIfTrue="1">
      <formula>AND(WEEKDAY(S$5)=1)</formula>
    </cfRule>
    <cfRule type="expression" dxfId="13723" priority="388" stopIfTrue="1">
      <formula>AND(WEEKDAY(S$5)=1)</formula>
    </cfRule>
    <cfRule type="expression" dxfId="13722" priority="389" stopIfTrue="1">
      <formula>AND(WEEKDAY(S$5)=1)</formula>
    </cfRule>
    <cfRule type="expression" dxfId="13721" priority="390" stopIfTrue="1">
      <formula>AND(WEEKDAY(S$5)=1)</formula>
    </cfRule>
    <cfRule type="expression" dxfId="13720" priority="391" stopIfTrue="1">
      <formula>AND(WEEKDAY(S$5)=1)</formula>
    </cfRule>
    <cfRule type="expression" dxfId="13719" priority="392" stopIfTrue="1">
      <formula>AND(WEEKDAY(S$5)=1)</formula>
    </cfRule>
    <cfRule type="expression" dxfId="13718" priority="393" stopIfTrue="1">
      <formula>AND(WEEKDAY(S$5)=1)</formula>
    </cfRule>
    <cfRule type="expression" dxfId="13717" priority="394" stopIfTrue="1">
      <formula>AND(WEEKDAY(S$5)=1)</formula>
    </cfRule>
    <cfRule type="expression" dxfId="13716" priority="397" stopIfTrue="1">
      <formula>AND(WEEKDAY(S$5)=1)</formula>
    </cfRule>
    <cfRule type="expression" dxfId="13715" priority="401" stopIfTrue="1">
      <formula>AND(WEEKDAY(S$5)=1)</formula>
    </cfRule>
    <cfRule type="expression" dxfId="13714" priority="403" stopIfTrue="1">
      <formula>AND(WEEKDAY(S$5)=1)</formula>
    </cfRule>
    <cfRule type="expression" dxfId="13713" priority="404" stopIfTrue="1">
      <formula>AND(WEEKDAY(S$5)=1)</formula>
    </cfRule>
    <cfRule type="expression" dxfId="13712" priority="408" stopIfTrue="1">
      <formula>AND(WEEKDAY(S$5)=1)</formula>
    </cfRule>
    <cfRule type="expression" dxfId="13711" priority="409" stopIfTrue="1">
      <formula>AND(WEEKDAY(S$5)=1)</formula>
    </cfRule>
    <cfRule type="expression" dxfId="13710" priority="410" stopIfTrue="1">
      <formula>AND(WEEKDAY(S$5)=1)</formula>
    </cfRule>
    <cfRule type="expression" dxfId="13709" priority="411" stopIfTrue="1">
      <formula>AND(WEEKDAY(S$5)=1)</formula>
    </cfRule>
    <cfRule type="expression" dxfId="13708" priority="412" stopIfTrue="1">
      <formula>AND(WEEKDAY(S$5)=1)</formula>
    </cfRule>
    <cfRule type="expression" dxfId="13707" priority="413" stopIfTrue="1">
      <formula>AND(WEEKDAY(S$5)=1)</formula>
    </cfRule>
    <cfRule type="expression" dxfId="13706" priority="414" stopIfTrue="1">
      <formula>AND(WEEKDAY(S$5)=1)</formula>
    </cfRule>
    <cfRule type="expression" dxfId="13705" priority="415" stopIfTrue="1">
      <formula>AND(WEEKDAY(S$5)=1)</formula>
    </cfRule>
    <cfRule type="expression" dxfId="13704" priority="418" stopIfTrue="1">
      <formula>AND(WEEKDAY(S$5)=1)</formula>
    </cfRule>
    <cfRule type="expression" dxfId="13703" priority="422" stopIfTrue="1">
      <formula>AND(WEEKDAY(S$5)=1)</formula>
    </cfRule>
    <cfRule type="expression" dxfId="13702" priority="427" stopIfTrue="1">
      <formula>AND(WEEKDAY(S$5)=1)</formula>
    </cfRule>
    <cfRule type="expression" dxfId="13701" priority="578" stopIfTrue="1">
      <formula>AND(WEEKDAY(S$5)=1)</formula>
    </cfRule>
    <cfRule type="expression" dxfId="13700" priority="579" stopIfTrue="1">
      <formula>AND(WEEKDAY(S$5)=1)</formula>
    </cfRule>
    <cfRule type="expression" dxfId="13699" priority="584" stopIfTrue="1">
      <formula>AND(WEEKDAY(S$5)=1)</formula>
    </cfRule>
    <cfRule type="expression" dxfId="13698" priority="585" stopIfTrue="1">
      <formula>AND(WEEKDAY(S$5)=1)</formula>
    </cfRule>
  </conditionalFormatting>
  <conditionalFormatting sqref="T18">
    <cfRule type="expression" dxfId="13697" priority="5215" stopIfTrue="1">
      <formula>AND(WEEKDAY(T$5)=1)</formula>
    </cfRule>
    <cfRule type="expression" dxfId="13696" priority="5216" stopIfTrue="1">
      <formula>AND(WEEKDAY(T$5)=1)</formula>
    </cfRule>
    <cfRule type="expression" dxfId="13695" priority="5217" stopIfTrue="1">
      <formula>AND(WEEKDAY(T$5)=1)</formula>
    </cfRule>
    <cfRule type="expression" dxfId="13694" priority="5218" stopIfTrue="1">
      <formula>AND(WEEKDAY(T$5)=1)</formula>
    </cfRule>
    <cfRule type="expression" dxfId="13693" priority="5219" stopIfTrue="1">
      <formula>AND(WEEKDAY(T$5)=1)</formula>
    </cfRule>
  </conditionalFormatting>
  <conditionalFormatting sqref="X18">
    <cfRule type="expression" dxfId="13692" priority="5440" stopIfTrue="1">
      <formula>AND(WEEKDAY(X$5)=1)</formula>
    </cfRule>
  </conditionalFormatting>
  <conditionalFormatting sqref="Z18">
    <cfRule type="expression" dxfId="13691" priority="5311" stopIfTrue="1">
      <formula>AND(WEEKDAY(Z$5)=1)</formula>
    </cfRule>
    <cfRule type="expression" dxfId="13690" priority="5312">
      <formula>AND(WEEKDAY(Z$5)=1)</formula>
    </cfRule>
    <cfRule type="expression" dxfId="13689" priority="5313" stopIfTrue="1">
      <formula>AND(WEEKDAY(Z$5)=1)</formula>
    </cfRule>
    <cfRule type="expression" dxfId="13688" priority="5314" stopIfTrue="1">
      <formula>AND(WEEKDAY(Z$5)=1)</formula>
    </cfRule>
    <cfRule type="expression" dxfId="13687" priority="5315">
      <formula>AND(WEEKDAY(Z$5)=1)</formula>
    </cfRule>
  </conditionalFormatting>
  <conditionalFormatting sqref="AB18:AD18">
    <cfRule type="expression" dxfId="13686" priority="5352" stopIfTrue="1">
      <formula>AND(WEEKDAY(AB$5)=1)</formula>
    </cfRule>
  </conditionalFormatting>
  <conditionalFormatting sqref="AC18:AD18">
    <cfRule type="expression" dxfId="13685" priority="3457" stopIfTrue="1">
      <formula>AND(WEEKDAY(AC$5)=1)</formula>
    </cfRule>
    <cfRule type="expression" dxfId="13684" priority="5351" stopIfTrue="1">
      <formula>AND(WEEKDAY(AC$5)=1)</formula>
    </cfRule>
  </conditionalFormatting>
  <conditionalFormatting sqref="AC18">
    <cfRule type="expression" dxfId="13683" priority="3456" stopIfTrue="1">
      <formula>AND(WEEKDAY(AC$5)=1)</formula>
    </cfRule>
    <cfRule type="expression" dxfId="13682" priority="5307" stopIfTrue="1">
      <formula>AND(WEEKDAY(AC$5)=1)</formula>
    </cfRule>
    <cfRule type="expression" dxfId="13681" priority="5308" stopIfTrue="1">
      <formula>AND(WEEKDAY(AC$5)=1)</formula>
    </cfRule>
    <cfRule type="expression" dxfId="13680" priority="5309">
      <formula>AND(WEEKDAY(AC$5)=1)</formula>
    </cfRule>
  </conditionalFormatting>
  <conditionalFormatting sqref="AD18:AF18">
    <cfRule type="expression" dxfId="13679" priority="3455" stopIfTrue="1">
      <formula>AND(WEEKDAY(AD$5)=1)</formula>
    </cfRule>
  </conditionalFormatting>
  <conditionalFormatting sqref="AE18">
    <cfRule type="expression" dxfId="13678" priority="5241" stopIfTrue="1">
      <formula>AND(WEEKDAY(AE$5)=1)</formula>
    </cfRule>
  </conditionalFormatting>
  <conditionalFormatting sqref="AF18:AG18">
    <cfRule type="expression" dxfId="13677" priority="5292">
      <formula>AND(WEEKDAY(AF$5)=1)</formula>
    </cfRule>
    <cfRule type="expression" dxfId="13676" priority="5293" stopIfTrue="1">
      <formula>AND(WEEKDAY(AF$5)=1)</formula>
    </cfRule>
    <cfRule type="expression" dxfId="13675" priority="5294">
      <formula>AND(WEEKDAY(AF$5)=1)</formula>
    </cfRule>
    <cfRule type="expression" dxfId="13674" priority="5295" stopIfTrue="1">
      <formula>AND(WEEKDAY(AF$5)=1)</formula>
    </cfRule>
  </conditionalFormatting>
  <conditionalFormatting sqref="D19:G19">
    <cfRule type="expression" dxfId="13673" priority="5563" stopIfTrue="1">
      <formula>AND(WEEKDAY(D$5)=1)</formula>
    </cfRule>
    <cfRule type="expression" dxfId="13672" priority="5626" stopIfTrue="1">
      <formula>AND(WEEKDAY(D$5)=1)</formula>
    </cfRule>
  </conditionalFormatting>
  <conditionalFormatting sqref="G19">
    <cfRule type="expression" dxfId="13671" priority="5622" stopIfTrue="1">
      <formula>AND(WEEKDAY(G$5)=1)</formula>
    </cfRule>
  </conditionalFormatting>
  <conditionalFormatting sqref="H19 H10 H23:H30">
    <cfRule type="expression" dxfId="13670" priority="5535" stopIfTrue="1">
      <formula>AND(WEEKDAY(H$5)=1)</formula>
    </cfRule>
    <cfRule type="expression" dxfId="13669" priority="5536" stopIfTrue="1">
      <formula>AND(WEEKDAY(H$5)=1)</formula>
    </cfRule>
    <cfRule type="expression" dxfId="13668" priority="5537">
      <formula>AND(WEEKDAY(H$5)=1)</formula>
    </cfRule>
    <cfRule type="expression" dxfId="13667" priority="5538" stopIfTrue="1">
      <formula>AND(WEEKDAY(H$5)=1)</formula>
    </cfRule>
    <cfRule type="expression" dxfId="13666" priority="5539" stopIfTrue="1">
      <formula>AND(WEEKDAY(H$5)=1)</formula>
    </cfRule>
    <cfRule type="expression" dxfId="13665" priority="5540">
      <formula>AND(WEEKDAY(H$5)=1)</formula>
    </cfRule>
  </conditionalFormatting>
  <conditionalFormatting sqref="I19">
    <cfRule type="expression" dxfId="13664" priority="3440" stopIfTrue="1">
      <formula>AND(WEEKDAY(I$5)=1)</formula>
    </cfRule>
    <cfRule type="expression" dxfId="13663" priority="3442" stopIfTrue="1">
      <formula>AND(WEEKDAY(I$5)=1)</formula>
    </cfRule>
    <cfRule type="expression" dxfId="13662" priority="3445" stopIfTrue="1">
      <formula>AND(WEEKDAY(I$5)=1)</formula>
    </cfRule>
    <cfRule type="expression" dxfId="13661" priority="3448" stopIfTrue="1">
      <formula>AND(WEEKDAY(I$5)=1)</formula>
    </cfRule>
    <cfRule type="expression" dxfId="13660" priority="3449" stopIfTrue="1">
      <formula>AND(WEEKDAY(I$5)=1)</formula>
    </cfRule>
    <cfRule type="expression" dxfId="13659" priority="3450">
      <formula>AND(WEEKDAY(I$5)=1)</formula>
    </cfRule>
  </conditionalFormatting>
  <conditionalFormatting sqref="I19:J19">
    <cfRule type="expression" dxfId="13658" priority="3447" stopIfTrue="1">
      <formula>AND(WEEKDAY(I$5)=1)</formula>
    </cfRule>
  </conditionalFormatting>
  <conditionalFormatting sqref="I19:K19">
    <cfRule type="expression" dxfId="13657" priority="3443">
      <formula>AND(WEEKDAY(I$5)=1)</formula>
    </cfRule>
  </conditionalFormatting>
  <conditionalFormatting sqref="J19:K19">
    <cfRule type="expression" dxfId="13656" priority="3441" stopIfTrue="1">
      <formula>AND(WEEKDAY(J$5)=1)</formula>
    </cfRule>
  </conditionalFormatting>
  <conditionalFormatting sqref="L19">
    <cfRule type="expression" dxfId="13655" priority="2923" stopIfTrue="1">
      <formula>AND(WEEKDAY(L$5)=1)</formula>
    </cfRule>
    <cfRule type="expression" dxfId="13654" priority="2924" stopIfTrue="1">
      <formula>AND(WEEKDAY(L$5)=1)</formula>
    </cfRule>
    <cfRule type="expression" dxfId="13653" priority="2929" stopIfTrue="1">
      <formula>AND(WEEKDAY(L$5)=1)</formula>
    </cfRule>
    <cfRule type="expression" dxfId="13652" priority="2930" stopIfTrue="1">
      <formula>AND(WEEKDAY(L$5)=1)</formula>
    </cfRule>
  </conditionalFormatting>
  <conditionalFormatting sqref="M19">
    <cfRule type="expression" dxfId="13651" priority="281" stopIfTrue="1">
      <formula>AND(WEEKDAY(M$5)=1)</formula>
    </cfRule>
  </conditionalFormatting>
  <conditionalFormatting sqref="N19">
    <cfRule type="expression" dxfId="13650" priority="279" stopIfTrue="1">
      <formula>AND(WEEKDAY(N$5)=1)</formula>
    </cfRule>
    <cfRule type="expression" dxfId="13649" priority="280" stopIfTrue="1">
      <formula>AND(WEEKDAY(N$5)=1)</formula>
    </cfRule>
  </conditionalFormatting>
  <conditionalFormatting sqref="O19">
    <cfRule type="expression" dxfId="13648" priority="282" stopIfTrue="1">
      <formula>AND(WEEKDAY(O$5)=1)</formula>
    </cfRule>
  </conditionalFormatting>
  <conditionalFormatting sqref="P19">
    <cfRule type="expression" dxfId="13647" priority="2892" stopIfTrue="1">
      <formula>AND(WEEKDAY(P$5)=1)</formula>
    </cfRule>
    <cfRule type="expression" dxfId="13646" priority="2894" stopIfTrue="1">
      <formula>AND(WEEKDAY(P$5)=1)</formula>
    </cfRule>
    <cfRule type="expression" dxfId="13645" priority="2896" stopIfTrue="1">
      <formula>AND(WEEKDAY(P$5)=1)</formula>
    </cfRule>
    <cfRule type="expression" dxfId="13644" priority="2897" stopIfTrue="1">
      <formula>AND(WEEKDAY(P$5)=1)</formula>
    </cfRule>
    <cfRule type="expression" dxfId="13643" priority="2898" stopIfTrue="1">
      <formula>AND(WEEKDAY(P$5)=1)</formula>
    </cfRule>
    <cfRule type="expression" dxfId="13642" priority="2899" stopIfTrue="1">
      <formula>AND(WEEKDAY(P$5)=1)</formula>
    </cfRule>
    <cfRule type="expression" dxfId="13641" priority="2900" stopIfTrue="1">
      <formula>AND(WEEKDAY(P$5)=1)</formula>
    </cfRule>
    <cfRule type="expression" dxfId="13640" priority="2901" stopIfTrue="1">
      <formula>AND(WEEKDAY(P$5)=1)</formula>
    </cfRule>
    <cfRule type="expression" dxfId="13639" priority="2904" stopIfTrue="1">
      <formula>AND(WEEKDAY(P$5)=1)</formula>
    </cfRule>
    <cfRule type="expression" dxfId="13638" priority="2905" stopIfTrue="1">
      <formula>AND(WEEKDAY(P$5)=1)</formula>
    </cfRule>
    <cfRule type="expression" dxfId="13637" priority="2906" stopIfTrue="1">
      <formula>AND(WEEKDAY(P$5)=1)</formula>
    </cfRule>
    <cfRule type="expression" dxfId="13636" priority="2907" stopIfTrue="1">
      <formula>AND(WEEKDAY(P$5)=1)</formula>
    </cfRule>
    <cfRule type="expression" dxfId="13635" priority="2908" stopIfTrue="1">
      <formula>AND(WEEKDAY(P$5)=1)</formula>
    </cfRule>
    <cfRule type="expression" dxfId="13634" priority="2909" stopIfTrue="1">
      <formula>AND(WEEKDAY(P$5)=1)</formula>
    </cfRule>
    <cfRule type="expression" dxfId="13633" priority="2910" stopIfTrue="1">
      <formula>AND(WEEKDAY(P$5)=1)</formula>
    </cfRule>
    <cfRule type="expression" dxfId="13632" priority="2913" stopIfTrue="1">
      <formula>AND(WEEKDAY(P$5)=1)</formula>
    </cfRule>
    <cfRule type="expression" dxfId="13631" priority="2915" stopIfTrue="1">
      <formula>AND(WEEKDAY(P$5)=1)</formula>
    </cfRule>
    <cfRule type="expression" dxfId="13630" priority="2925" stopIfTrue="1">
      <formula>AND(WEEKDAY(P$5)=1)</formula>
    </cfRule>
    <cfRule type="expression" dxfId="13629" priority="2927" stopIfTrue="1">
      <formula>AND(WEEKDAY(P$5)=1)</formula>
    </cfRule>
    <cfRule type="expression" dxfId="13628" priority="2928" stopIfTrue="1">
      <formula>AND(WEEKDAY(P$5)=1)</formula>
    </cfRule>
  </conditionalFormatting>
  <conditionalFormatting sqref="P19:Q19">
    <cfRule type="expression" dxfId="13627" priority="2885" stopIfTrue="1">
      <formula>AND(WEEKDAY(P$5)=1)</formula>
    </cfRule>
    <cfRule type="expression" dxfId="13626" priority="2886" stopIfTrue="1">
      <formula>AND(WEEKDAY(P$5)=1)</formula>
    </cfRule>
    <cfRule type="expression" dxfId="13625" priority="2887" stopIfTrue="1">
      <formula>AND(WEEKDAY(P$5)=1)</formula>
    </cfRule>
    <cfRule type="expression" dxfId="13624" priority="2888" stopIfTrue="1">
      <formula>AND(WEEKDAY(P$5)=1)</formula>
    </cfRule>
    <cfRule type="expression" dxfId="13623" priority="2889" stopIfTrue="1">
      <formula>AND(WEEKDAY(P$5)=1)</formula>
    </cfRule>
    <cfRule type="expression" dxfId="13622" priority="2911" stopIfTrue="1">
      <formula>AND(WEEKDAY(P$5)=1)</formula>
    </cfRule>
    <cfRule type="expression" dxfId="13621" priority="2912" stopIfTrue="1">
      <formula>AND(WEEKDAY(P$5)=1)</formula>
    </cfRule>
    <cfRule type="expression" dxfId="13620" priority="2916" stopIfTrue="1">
      <formula>AND(WEEKDAY(P$5)=1)</formula>
    </cfRule>
    <cfRule type="expression" dxfId="13619" priority="2931" stopIfTrue="1">
      <formula>AND(WEEKDAY(P$5)=1)</formula>
    </cfRule>
  </conditionalFormatting>
  <conditionalFormatting sqref="Q19">
    <cfRule type="expression" dxfId="13618" priority="2890" stopIfTrue="1">
      <formula>AND(WEEKDAY(Q$5)=1)</formula>
    </cfRule>
    <cfRule type="expression" dxfId="13617" priority="2891" stopIfTrue="1">
      <formula>AND(WEEKDAY(Q$5)=1)</formula>
    </cfRule>
    <cfRule type="expression" dxfId="13616" priority="2893" stopIfTrue="1">
      <formula>AND(WEEKDAY(Q$5)=1)</formula>
    </cfRule>
    <cfRule type="expression" dxfId="13615" priority="2895" stopIfTrue="1">
      <formula>AND(WEEKDAY(Q$5)=1)</formula>
    </cfRule>
    <cfRule type="expression" dxfId="13614" priority="2902" stopIfTrue="1">
      <formula>AND(WEEKDAY(Q$5)=1)</formula>
    </cfRule>
    <cfRule type="expression" dxfId="13613" priority="2903" stopIfTrue="1">
      <formula>AND(WEEKDAY(Q$5)=1)</formula>
    </cfRule>
    <cfRule type="expression" dxfId="13612" priority="2914" stopIfTrue="1">
      <formula>AND(WEEKDAY(Q$5)=1)</formula>
    </cfRule>
    <cfRule type="expression" dxfId="13611" priority="2917" stopIfTrue="1">
      <formula>AND(WEEKDAY(Q$5)=1)</formula>
    </cfRule>
    <cfRule type="expression" dxfId="13610" priority="2918" stopIfTrue="1">
      <formula>AND(WEEKDAY(Q$5)=1)</formula>
    </cfRule>
    <cfRule type="expression" dxfId="13609" priority="2919" stopIfTrue="1">
      <formula>AND(WEEKDAY(Q$5)=1)</formula>
    </cfRule>
    <cfRule type="expression" dxfId="13608" priority="2920" stopIfTrue="1">
      <formula>AND(WEEKDAY(Q$5)=1)</formula>
    </cfRule>
    <cfRule type="expression" dxfId="13607" priority="2921" stopIfTrue="1">
      <formula>AND(WEEKDAY(Q$5)=1)</formula>
    </cfRule>
    <cfRule type="expression" dxfId="13606" priority="2922" stopIfTrue="1">
      <formula>AND(WEEKDAY(Q$5)=1)</formula>
    </cfRule>
    <cfRule type="expression" dxfId="13605" priority="2926" stopIfTrue="1">
      <formula>AND(WEEKDAY(Q$5)=1)</formula>
    </cfRule>
  </conditionalFormatting>
  <conditionalFormatting sqref="R19">
    <cfRule type="expression" dxfId="13604" priority="5002" stopIfTrue="1">
      <formula>AND(WEEKDAY(R$5)=1)</formula>
    </cfRule>
    <cfRule type="expression" dxfId="13603" priority="5004" stopIfTrue="1">
      <formula>AND(WEEKDAY(R$5)=1)</formula>
    </cfRule>
    <cfRule type="expression" dxfId="13602" priority="5033" stopIfTrue="1">
      <formula>AND(WEEKDAY(R$5)=1)</formula>
    </cfRule>
    <cfRule type="expression" dxfId="13601" priority="5437" stopIfTrue="1">
      <formula>AND(WEEKDAY(R$5)=1)</formula>
    </cfRule>
    <cfRule type="expression" dxfId="13600" priority="5475" stopIfTrue="1">
      <formula>AND(WEEKDAY(R$5)=1)</formula>
    </cfRule>
  </conditionalFormatting>
  <conditionalFormatting sqref="R19:T19">
    <cfRule type="expression" dxfId="13599" priority="5232" stopIfTrue="1">
      <formula>AND(WEEKDAY(R$5)=1)</formula>
    </cfRule>
  </conditionalFormatting>
  <conditionalFormatting sqref="R19:S19">
    <cfRule type="expression" dxfId="13598" priority="5031" stopIfTrue="1">
      <formula>AND(WEEKDAY(R$5)=1)</formula>
    </cfRule>
    <cfRule type="expression" dxfId="13597" priority="5032" stopIfTrue="1">
      <formula>AND(WEEKDAY(R$5)=1)</formula>
    </cfRule>
    <cfRule type="expression" dxfId="13596" priority="5035" stopIfTrue="1">
      <formula>AND(WEEKDAY(R$5)=1)</formula>
    </cfRule>
    <cfRule type="expression" dxfId="13595" priority="5036" stopIfTrue="1">
      <formula>AND(WEEKDAY(R$5)=1)</formula>
    </cfRule>
  </conditionalFormatting>
  <conditionalFormatting sqref="S19:T19">
    <cfRule type="expression" dxfId="13594" priority="5001" stopIfTrue="1">
      <formula>AND(WEEKDAY(S$5)=1)</formula>
    </cfRule>
    <cfRule type="expression" dxfId="13593" priority="5220" stopIfTrue="1">
      <formula>AND(WEEKDAY(S$5)=1)</formula>
    </cfRule>
    <cfRule type="expression" dxfId="13592" priority="5221" stopIfTrue="1">
      <formula>AND(WEEKDAY(S$5)=1)</formula>
    </cfRule>
    <cfRule type="expression" dxfId="13591" priority="5296" stopIfTrue="1">
      <formula>AND(WEEKDAY(S$5)=1)</formula>
    </cfRule>
    <cfRule type="expression" dxfId="13590" priority="5297" stopIfTrue="1">
      <formula>AND(WEEKDAY(S$5)=1)</formula>
    </cfRule>
    <cfRule type="expression" dxfId="13589" priority="5299" stopIfTrue="1">
      <formula>AND(WEEKDAY(S$5)=1)</formula>
    </cfRule>
    <cfRule type="expression" dxfId="13588" priority="5302" stopIfTrue="1">
      <formula>AND(WEEKDAY(S$5)=1)</formula>
    </cfRule>
    <cfRule type="expression" dxfId="13587" priority="5306" stopIfTrue="1">
      <formula>AND(WEEKDAY(S$5)=1)</formula>
    </cfRule>
  </conditionalFormatting>
  <conditionalFormatting sqref="S19">
    <cfRule type="expression" dxfId="13586" priority="5034" stopIfTrue="1">
      <formula>AND(WEEKDAY(S$5)=1)</formula>
    </cfRule>
    <cfRule type="expression" dxfId="13585" priority="5300" stopIfTrue="1">
      <formula>AND(WEEKDAY(S$5)=1)</formula>
    </cfRule>
    <cfRule type="expression" dxfId="13584" priority="5303" stopIfTrue="1">
      <formula>AND(WEEKDAY(S$5)=1)</formula>
    </cfRule>
    <cfRule type="expression" dxfId="13583" priority="5305" stopIfTrue="1">
      <formula>AND(WEEKDAY(S$5)=1)</formula>
    </cfRule>
    <cfRule type="expression" dxfId="13582" priority="5434" stopIfTrue="1">
      <formula>AND(WEEKDAY(S$5)=1)</formula>
    </cfRule>
    <cfRule type="expression" dxfId="13581" priority="5506" stopIfTrue="1">
      <formula>AND(WEEKDAY(S$5)=1)</formula>
    </cfRule>
  </conditionalFormatting>
  <conditionalFormatting sqref="T19">
    <cfRule type="expression" dxfId="13580" priority="5003">
      <formula>AND(WEEKDAY(T$5)=1)</formula>
    </cfRule>
  </conditionalFormatting>
  <conditionalFormatting sqref="U19:W19">
    <cfRule type="expression" dxfId="13579" priority="5226" stopIfTrue="1">
      <formula>AND(WEEKDAY(U$5)=1)</formula>
    </cfRule>
    <cfRule type="expression" dxfId="13578" priority="5227" stopIfTrue="1">
      <formula>AND(WEEKDAY(U$5)=1)</formula>
    </cfRule>
  </conditionalFormatting>
  <conditionalFormatting sqref="X19">
    <cfRule type="expression" dxfId="13577" priority="2241" stopIfTrue="1">
      <formula>AND(WEEKDAY(X$5)=1)</formula>
    </cfRule>
    <cfRule type="expression" dxfId="13576" priority="2242" stopIfTrue="1">
      <formula>AND(WEEKDAY(X$5)=1)</formula>
    </cfRule>
    <cfRule type="expression" dxfId="13575" priority="2243" stopIfTrue="1">
      <formula>AND(WEEKDAY(X$5)=1)</formula>
    </cfRule>
    <cfRule type="expression" dxfId="13574" priority="2244" stopIfTrue="1">
      <formula>AND(WEEKDAY(X$5)=1)</formula>
    </cfRule>
    <cfRule type="expression" dxfId="13573" priority="2245" stopIfTrue="1">
      <formula>AND(WEEKDAY(X$5)=1)</formula>
    </cfRule>
    <cfRule type="expression" dxfId="13572" priority="2246">
      <formula>AND(WEEKDAY(X$5)=1)</formula>
    </cfRule>
    <cfRule type="expression" dxfId="13571" priority="2247" stopIfTrue="1">
      <formula>AND(WEEKDAY(X$5)=1)</formula>
    </cfRule>
    <cfRule type="expression" dxfId="13570" priority="2248">
      <formula>AND(WEEKDAY(X$5)=1)</formula>
    </cfRule>
    <cfRule type="expression" dxfId="13569" priority="2249" stopIfTrue="1">
      <formula>AND(WEEKDAY(X$5)=1)</formula>
    </cfRule>
    <cfRule type="expression" dxfId="13568" priority="2250" stopIfTrue="1">
      <formula>AND(WEEKDAY(X$5)=1)</formula>
    </cfRule>
    <cfRule type="expression" dxfId="13567" priority="2251">
      <formula>AND(WEEKDAY(X$5)=1)</formula>
    </cfRule>
  </conditionalFormatting>
  <conditionalFormatting sqref="Y19">
    <cfRule type="expression" dxfId="13566" priority="5224" stopIfTrue="1">
      <formula>AND(WEEKDAY(Y$5)=1)</formula>
    </cfRule>
    <cfRule type="expression" dxfId="13565" priority="5225">
      <formula>AND(WEEKDAY(Y$5)=1)</formula>
    </cfRule>
  </conditionalFormatting>
  <conditionalFormatting sqref="Z19">
    <cfRule type="expression" dxfId="13564" priority="2359" stopIfTrue="1">
      <formula>AND(WEEKDAY(Z$5)=1)</formula>
    </cfRule>
    <cfRule type="expression" dxfId="13563" priority="2360" stopIfTrue="1">
      <formula>AND(WEEKDAY(Z$5)=1)</formula>
    </cfRule>
    <cfRule type="expression" dxfId="13562" priority="2361" stopIfTrue="1">
      <formula>AND(WEEKDAY(Z$5)=1)</formula>
    </cfRule>
    <cfRule type="expression" dxfId="13561" priority="2362">
      <formula>AND(WEEKDAY(Z$5)=1)</formula>
    </cfRule>
    <cfRule type="expression" dxfId="13560" priority="2363" stopIfTrue="1">
      <formula>AND(WEEKDAY(Z$5)=1)</formula>
    </cfRule>
    <cfRule type="expression" dxfId="13559" priority="2364">
      <formula>AND(WEEKDAY(Z$5)=1)</formula>
    </cfRule>
    <cfRule type="expression" dxfId="13558" priority="2365" stopIfTrue="1">
      <formula>AND(WEEKDAY(Z$5)=1)</formula>
    </cfRule>
    <cfRule type="expression" dxfId="13557" priority="2366">
      <formula>AND(WEEKDAY(Z$5)=1)</formula>
    </cfRule>
    <cfRule type="expression" dxfId="13556" priority="2367" stopIfTrue="1">
      <formula>AND(WEEKDAY(Z$5)=1)</formula>
    </cfRule>
    <cfRule type="expression" dxfId="13555" priority="2368">
      <formula>AND(WEEKDAY(Z$5)=1)</formula>
    </cfRule>
    <cfRule type="expression" dxfId="13554" priority="2369" stopIfTrue="1">
      <formula>AND(WEEKDAY(Z$5)=1)</formula>
    </cfRule>
    <cfRule type="expression" dxfId="13553" priority="2370" stopIfTrue="1">
      <formula>AND(WEEKDAY(Z$5)=1)</formula>
    </cfRule>
    <cfRule type="expression" dxfId="13552" priority="2371">
      <formula>AND(WEEKDAY(Z$5)=1)</formula>
    </cfRule>
  </conditionalFormatting>
  <conditionalFormatting sqref="AA19">
    <cfRule type="expression" dxfId="13551" priority="3452" stopIfTrue="1">
      <formula>AND(WEEKDAY(AA$5)=1)</formula>
    </cfRule>
    <cfRule type="expression" dxfId="13550" priority="3453" stopIfTrue="1">
      <formula>AND(WEEKDAY(AA$5)=1)</formula>
    </cfRule>
    <cfRule type="expression" dxfId="13549" priority="3454" stopIfTrue="1">
      <formula>AND(WEEKDAY(AA$5)=1)</formula>
    </cfRule>
  </conditionalFormatting>
  <conditionalFormatting sqref="AC19:AF19">
    <cfRule type="expression" dxfId="13548" priority="2635" stopIfTrue="1">
      <formula>AND(WEEKDAY(AC$5)=1)</formula>
    </cfRule>
  </conditionalFormatting>
  <conditionalFormatting sqref="AD19">
    <cfRule type="expression" dxfId="13547" priority="2634" stopIfTrue="1">
      <formula>AND(WEEKDAY(AD$5)=1)</formula>
    </cfRule>
  </conditionalFormatting>
  <conditionalFormatting sqref="J20:J21">
    <cfRule type="expression" dxfId="13546" priority="2372" stopIfTrue="1">
      <formula>AND(WEEKDAY(J$5)=1)</formula>
    </cfRule>
    <cfRule type="expression" dxfId="13545" priority="2373">
      <formula>AND(WEEKDAY(J$5)=1)</formula>
    </cfRule>
    <cfRule type="expression" dxfId="13544" priority="2374" stopIfTrue="1">
      <formula>AND(WEEKDAY(J$5)=1)</formula>
    </cfRule>
    <cfRule type="expression" dxfId="13543" priority="2375" stopIfTrue="1">
      <formula>AND(WEEKDAY(J$5)=1)</formula>
    </cfRule>
  </conditionalFormatting>
  <conditionalFormatting sqref="L20:L21">
    <cfRule type="expression" dxfId="13542" priority="2376" stopIfTrue="1">
      <formula>AND(WEEKDAY(L$5)=1)</formula>
    </cfRule>
    <cfRule type="expression" dxfId="13541" priority="2377" stopIfTrue="1">
      <formula>AND(WEEKDAY(L$5)=1)</formula>
    </cfRule>
    <cfRule type="expression" dxfId="13540" priority="2378" stopIfTrue="1">
      <formula>AND(WEEKDAY(L$5)=1)</formula>
    </cfRule>
    <cfRule type="expression" dxfId="13539" priority="2379" stopIfTrue="1">
      <formula>AND(WEEKDAY(L$5)=1)</formula>
    </cfRule>
    <cfRule type="expression" dxfId="13538" priority="2380" stopIfTrue="1">
      <formula>AND(WEEKDAY(L$5)=1)</formula>
    </cfRule>
    <cfRule type="expression" dxfId="13537" priority="2381" stopIfTrue="1">
      <formula>AND(WEEKDAY(L$5)=1)</formula>
    </cfRule>
    <cfRule type="expression" dxfId="13536" priority="2382" stopIfTrue="1">
      <formula>AND(WEEKDAY(L$5)=1)</formula>
    </cfRule>
    <cfRule type="expression" dxfId="13535" priority="2383" stopIfTrue="1">
      <formula>AND(WEEKDAY(L$5)=1)</formula>
    </cfRule>
    <cfRule type="expression" dxfId="13534" priority="2384" stopIfTrue="1">
      <formula>AND(WEEKDAY(L$5)=1)</formula>
    </cfRule>
    <cfRule type="expression" dxfId="13533" priority="2385" stopIfTrue="1">
      <formula>AND(WEEKDAY(L$5)=1)</formula>
    </cfRule>
    <cfRule type="expression" dxfId="13532" priority="2386" stopIfTrue="1">
      <formula>AND(WEEKDAY(L$5)=1)</formula>
    </cfRule>
    <cfRule type="expression" dxfId="13531" priority="2387" stopIfTrue="1">
      <formula>AND(WEEKDAY(L$5)=1)</formula>
    </cfRule>
    <cfRule type="expression" dxfId="13530" priority="2388" stopIfTrue="1">
      <formula>AND(WEEKDAY(L$5)=1)</formula>
    </cfRule>
    <cfRule type="expression" dxfId="13529" priority="2389" stopIfTrue="1">
      <formula>AND(WEEKDAY(L$5)=1)</formula>
    </cfRule>
    <cfRule type="expression" dxfId="13528" priority="2390" stopIfTrue="1">
      <formula>AND(WEEKDAY(L$5)=1)</formula>
    </cfRule>
    <cfRule type="expression" dxfId="13527" priority="2391" stopIfTrue="1">
      <formula>AND(WEEKDAY(L$5)=1)</formula>
    </cfRule>
    <cfRule type="expression" dxfId="13526" priority="2392" stopIfTrue="1">
      <formula>AND(WEEKDAY(L$5)=1)</formula>
    </cfRule>
    <cfRule type="expression" dxfId="13525" priority="2393" stopIfTrue="1">
      <formula>AND(WEEKDAY(L$5)=1)</formula>
    </cfRule>
    <cfRule type="expression" dxfId="13524" priority="2394" stopIfTrue="1">
      <formula>AND(WEEKDAY(L$5)=1)</formula>
    </cfRule>
    <cfRule type="expression" dxfId="13523" priority="2395" stopIfTrue="1">
      <formula>AND(WEEKDAY(L$5)=1)</formula>
    </cfRule>
    <cfRule type="expression" dxfId="13522" priority="2396" stopIfTrue="1">
      <formula>AND(WEEKDAY(L$5)=1)</formula>
    </cfRule>
    <cfRule type="expression" dxfId="13521" priority="2397" stopIfTrue="1">
      <formula>AND(WEEKDAY(L$5)=1)</formula>
    </cfRule>
    <cfRule type="expression" dxfId="13520" priority="2398" stopIfTrue="1">
      <formula>AND(WEEKDAY(L$5)=1)</formula>
    </cfRule>
    <cfRule type="expression" dxfId="13519" priority="2399" stopIfTrue="1">
      <formula>AND(WEEKDAY(L$5)=1)</formula>
    </cfRule>
    <cfRule type="expression" dxfId="13518" priority="2400" stopIfTrue="1">
      <formula>AND(WEEKDAY(L$5)=1)</formula>
    </cfRule>
    <cfRule type="expression" dxfId="13517" priority="2401" stopIfTrue="1">
      <formula>AND(WEEKDAY(L$5)=1)</formula>
    </cfRule>
    <cfRule type="expression" dxfId="13516" priority="2402" stopIfTrue="1">
      <formula>AND(WEEKDAY(L$5)=1)</formula>
    </cfRule>
    <cfRule type="expression" dxfId="13515" priority="2403" stopIfTrue="1">
      <formula>AND(WEEKDAY(L$5)=1)</formula>
    </cfRule>
    <cfRule type="expression" dxfId="13514" priority="2404" stopIfTrue="1">
      <formula>AND(WEEKDAY(L$5)=1)</formula>
    </cfRule>
    <cfRule type="expression" dxfId="13513" priority="2405" stopIfTrue="1">
      <formula>AND(WEEKDAY(L$5)=1)</formula>
    </cfRule>
    <cfRule type="expression" dxfId="13512" priority="2406" stopIfTrue="1">
      <formula>AND(WEEKDAY(L$5)=1)</formula>
    </cfRule>
    <cfRule type="expression" dxfId="13511" priority="2407" stopIfTrue="1">
      <formula>AND(WEEKDAY(L$5)=1)</formula>
    </cfRule>
    <cfRule type="expression" dxfId="13510" priority="2408" stopIfTrue="1">
      <formula>AND(WEEKDAY(L$5)=1)</formula>
    </cfRule>
    <cfRule type="expression" dxfId="13509" priority="2409" stopIfTrue="1">
      <formula>AND(WEEKDAY(L$5)=1)</formula>
    </cfRule>
    <cfRule type="expression" dxfId="13508" priority="2410" stopIfTrue="1">
      <formula>AND(WEEKDAY(L$5)=1)</formula>
    </cfRule>
    <cfRule type="expression" dxfId="13507" priority="2411" stopIfTrue="1">
      <formula>AND(WEEKDAY(L$5)=1)</formula>
    </cfRule>
    <cfRule type="expression" dxfId="13506" priority="2412" stopIfTrue="1">
      <formula>AND(WEEKDAY(L$5)=1)</formula>
    </cfRule>
    <cfRule type="expression" dxfId="13505" priority="2413" stopIfTrue="1">
      <formula>AND(WEEKDAY(L$5)=1)</formula>
    </cfRule>
    <cfRule type="expression" dxfId="13504" priority="2414" stopIfTrue="1">
      <formula>AND(WEEKDAY(L$5)=1)</formula>
    </cfRule>
    <cfRule type="expression" dxfId="13503" priority="2415" stopIfTrue="1">
      <formula>AND(WEEKDAY(L$5)=1)</formula>
    </cfRule>
    <cfRule type="expression" dxfId="13502" priority="2416" stopIfTrue="1">
      <formula>AND(WEEKDAY(L$5)=1)</formula>
    </cfRule>
    <cfRule type="expression" dxfId="13501" priority="2417" stopIfTrue="1">
      <formula>AND(WEEKDAY(L$5)=1)</formula>
    </cfRule>
    <cfRule type="expression" dxfId="13500" priority="2418" stopIfTrue="1">
      <formula>AND(WEEKDAY(L$5)=1)</formula>
    </cfRule>
    <cfRule type="expression" dxfId="13499" priority="2419" stopIfTrue="1">
      <formula>AND(WEEKDAY(L$5)=1)</formula>
    </cfRule>
    <cfRule type="expression" dxfId="13498" priority="2420" stopIfTrue="1">
      <formula>AND(WEEKDAY(L$5)=1)</formula>
    </cfRule>
    <cfRule type="expression" dxfId="13497" priority="2421" stopIfTrue="1">
      <formula>AND(WEEKDAY(L$5)=1)</formula>
    </cfRule>
    <cfRule type="expression" dxfId="13496" priority="2422" stopIfTrue="1">
      <formula>AND(WEEKDAY(L$5)=1)</formula>
    </cfRule>
    <cfRule type="expression" dxfId="13495" priority="2423" stopIfTrue="1">
      <formula>AND(WEEKDAY(L$5)=1)</formula>
    </cfRule>
    <cfRule type="expression" dxfId="13494" priority="2424" stopIfTrue="1">
      <formula>AND(WEEKDAY(L$5)=1)</formula>
    </cfRule>
    <cfRule type="expression" dxfId="13493" priority="2425" stopIfTrue="1">
      <formula>AND(WEEKDAY(L$5)=1)</formula>
    </cfRule>
    <cfRule type="expression" dxfId="13492" priority="2426" stopIfTrue="1">
      <formula>AND(WEEKDAY(L$5)=1)</formula>
    </cfRule>
    <cfRule type="expression" dxfId="13491" priority="2427" stopIfTrue="1">
      <formula>AND(WEEKDAY(L$5)=1)</formula>
    </cfRule>
    <cfRule type="expression" dxfId="13490" priority="2428" stopIfTrue="1">
      <formula>AND(WEEKDAY(L$5)=1)</formula>
    </cfRule>
    <cfRule type="expression" dxfId="13489" priority="2429" stopIfTrue="1">
      <formula>AND(WEEKDAY(L$5)=1)</formula>
    </cfRule>
    <cfRule type="expression" dxfId="13488" priority="2430" stopIfTrue="1">
      <formula>AND(WEEKDAY(L$5)=1)</formula>
    </cfRule>
    <cfRule type="expression" dxfId="13487" priority="2431" stopIfTrue="1">
      <formula>AND(WEEKDAY(L$5)=1)</formula>
    </cfRule>
    <cfRule type="expression" dxfId="13486" priority="2432" stopIfTrue="1">
      <formula>AND(WEEKDAY(L$5)=1)</formula>
    </cfRule>
    <cfRule type="expression" dxfId="13485" priority="2433" stopIfTrue="1">
      <formula>AND(WEEKDAY(L$5)=1)</formula>
    </cfRule>
    <cfRule type="expression" dxfId="13484" priority="2434" stopIfTrue="1">
      <formula>AND(WEEKDAY(L$5)=1)</formula>
    </cfRule>
    <cfRule type="expression" dxfId="13483" priority="2435" stopIfTrue="1">
      <formula>AND(WEEKDAY(L$5)=1)</formula>
    </cfRule>
    <cfRule type="expression" dxfId="13482" priority="2436" stopIfTrue="1">
      <formula>AND(WEEKDAY(L$5)=1)</formula>
    </cfRule>
    <cfRule type="expression" dxfId="13481" priority="2437" stopIfTrue="1">
      <formula>AND(WEEKDAY(L$5)=1)</formula>
    </cfRule>
    <cfRule type="expression" dxfId="13480" priority="2438" stopIfTrue="1">
      <formula>AND(WEEKDAY(L$5)=1)</formula>
    </cfRule>
    <cfRule type="expression" dxfId="13479" priority="2439" stopIfTrue="1">
      <formula>AND(WEEKDAY(L$5)=1)</formula>
    </cfRule>
    <cfRule type="expression" dxfId="13478" priority="2440" stopIfTrue="1">
      <formula>AND(WEEKDAY(L$5)=1)</formula>
    </cfRule>
    <cfRule type="expression" dxfId="13477" priority="2441" stopIfTrue="1">
      <formula>AND(WEEKDAY(L$5)=1)</formula>
    </cfRule>
    <cfRule type="expression" dxfId="13476" priority="2442" stopIfTrue="1">
      <formula>AND(WEEKDAY(L$5)=1)</formula>
    </cfRule>
    <cfRule type="expression" dxfId="13475" priority="2443" stopIfTrue="1">
      <formula>AND(WEEKDAY(L$5)=1)</formula>
    </cfRule>
    <cfRule type="expression" dxfId="13474" priority="2444" stopIfTrue="1">
      <formula>AND(WEEKDAY(L$5)=1)</formula>
    </cfRule>
    <cfRule type="expression" dxfId="13473" priority="2445" stopIfTrue="1">
      <formula>AND(WEEKDAY(L$5)=1)</formula>
    </cfRule>
    <cfRule type="expression" dxfId="13472" priority="2446" stopIfTrue="1">
      <formula>AND(WEEKDAY(L$5)=1)</formula>
    </cfRule>
    <cfRule type="expression" dxfId="13471" priority="2447" stopIfTrue="1">
      <formula>AND(WEEKDAY(L$5)=1)</formula>
    </cfRule>
    <cfRule type="expression" dxfId="13470" priority="2448" stopIfTrue="1">
      <formula>AND(WEEKDAY(L$5)=1)</formula>
    </cfRule>
    <cfRule type="expression" dxfId="13469" priority="2449" stopIfTrue="1">
      <formula>AND(WEEKDAY(L$5)=1)</formula>
    </cfRule>
    <cfRule type="expression" dxfId="13468" priority="2450" stopIfTrue="1">
      <formula>AND(WEEKDAY(L$5)=1)</formula>
    </cfRule>
    <cfRule type="expression" dxfId="13467" priority="2451" stopIfTrue="1">
      <formula>AND(WEEKDAY(L$5)=1)</formula>
    </cfRule>
    <cfRule type="expression" dxfId="13466" priority="2452" stopIfTrue="1">
      <formula>AND(WEEKDAY(L$5)=1)</formula>
    </cfRule>
    <cfRule type="expression" dxfId="13465" priority="2453" stopIfTrue="1">
      <formula>AND(WEEKDAY(L$5)=1)</formula>
    </cfRule>
    <cfRule type="expression" dxfId="13464" priority="2454" stopIfTrue="1">
      <formula>AND(WEEKDAY(L$5)=1)</formula>
    </cfRule>
    <cfRule type="expression" dxfId="13463" priority="2455" stopIfTrue="1">
      <formula>AND(WEEKDAY(L$5)=1)</formula>
    </cfRule>
    <cfRule type="expression" dxfId="13462" priority="2456" stopIfTrue="1">
      <formula>AND(WEEKDAY(L$5)=1)</formula>
    </cfRule>
    <cfRule type="expression" dxfId="13461" priority="2457" stopIfTrue="1">
      <formula>AND(WEEKDAY(L$5)=1)</formula>
    </cfRule>
    <cfRule type="expression" dxfId="13460" priority="2458" stopIfTrue="1">
      <formula>AND(WEEKDAY(L$5)=1)</formula>
    </cfRule>
    <cfRule type="expression" dxfId="13459" priority="2459" stopIfTrue="1">
      <formula>AND(WEEKDAY(L$5)=1)</formula>
    </cfRule>
    <cfRule type="expression" dxfId="13458" priority="2460" stopIfTrue="1">
      <formula>AND(WEEKDAY(L$5)=1)</formula>
    </cfRule>
    <cfRule type="expression" dxfId="13457" priority="2461" stopIfTrue="1">
      <formula>AND(WEEKDAY(L$5)=1)</formula>
    </cfRule>
    <cfRule type="expression" dxfId="13456" priority="2462" stopIfTrue="1">
      <formula>AND(WEEKDAY(L$5)=1)</formula>
    </cfRule>
    <cfRule type="expression" dxfId="13455" priority="2463" stopIfTrue="1">
      <formula>AND(WEEKDAY(L$5)=1)</formula>
    </cfRule>
    <cfRule type="expression" dxfId="13454" priority="2464" stopIfTrue="1">
      <formula>AND(WEEKDAY(L$5)=1)</formula>
    </cfRule>
    <cfRule type="expression" dxfId="13453" priority="2465" stopIfTrue="1">
      <formula>AND(WEEKDAY(L$5)=1)</formula>
    </cfRule>
    <cfRule type="expression" dxfId="13452" priority="2466" stopIfTrue="1">
      <formula>AND(WEEKDAY(L$5)=1)</formula>
    </cfRule>
    <cfRule type="expression" dxfId="13451" priority="2467" stopIfTrue="1">
      <formula>AND(WEEKDAY(L$5)=1)</formula>
    </cfRule>
    <cfRule type="expression" dxfId="13450" priority="2468" stopIfTrue="1">
      <formula>AND(WEEKDAY(L$5)=1)</formula>
    </cfRule>
    <cfRule type="expression" dxfId="13449" priority="2469" stopIfTrue="1">
      <formula>AND(WEEKDAY(L$5)=1)</formula>
    </cfRule>
    <cfRule type="expression" dxfId="13448" priority="2470" stopIfTrue="1">
      <formula>AND(WEEKDAY(L$5)=1)</formula>
    </cfRule>
    <cfRule type="expression" dxfId="13447" priority="2471" stopIfTrue="1">
      <formula>AND(WEEKDAY(L$5)=1)</formula>
    </cfRule>
    <cfRule type="expression" dxfId="13446" priority="2472" stopIfTrue="1">
      <formula>AND(WEEKDAY(L$5)=1)</formula>
    </cfRule>
    <cfRule type="expression" dxfId="13445" priority="2473" stopIfTrue="1">
      <formula>AND(WEEKDAY(L$5)=1)</formula>
    </cfRule>
    <cfRule type="expression" dxfId="13444" priority="2474" stopIfTrue="1">
      <formula>AND(WEEKDAY(L$5)=1)</formula>
    </cfRule>
    <cfRule type="expression" dxfId="13443" priority="2475" stopIfTrue="1">
      <formula>AND(WEEKDAY(L$5)=1)</formula>
    </cfRule>
    <cfRule type="expression" dxfId="13442" priority="2476" stopIfTrue="1">
      <formula>AND(WEEKDAY(L$5)=1)</formula>
    </cfRule>
    <cfRule type="expression" dxfId="13441" priority="2477" stopIfTrue="1">
      <formula>AND(WEEKDAY(L$5)=1)</formula>
    </cfRule>
    <cfRule type="expression" dxfId="13440" priority="2478" stopIfTrue="1">
      <formula>AND(WEEKDAY(L$5)=1)</formula>
    </cfRule>
    <cfRule type="expression" dxfId="13439" priority="2479" stopIfTrue="1">
      <formula>AND(WEEKDAY(L$5)=1)</formula>
    </cfRule>
    <cfRule type="expression" dxfId="13438" priority="2480" stopIfTrue="1">
      <formula>AND(WEEKDAY(L$5)=1)</formula>
    </cfRule>
    <cfRule type="expression" dxfId="13437" priority="2481" stopIfTrue="1">
      <formula>AND(WEEKDAY(L$5)=1)</formula>
    </cfRule>
    <cfRule type="expression" dxfId="13436" priority="2482" stopIfTrue="1">
      <formula>AND(WEEKDAY(L$5)=1)</formula>
    </cfRule>
    <cfRule type="expression" dxfId="13435" priority="2483" stopIfTrue="1">
      <formula>AND(WEEKDAY(L$5)=1)</formula>
    </cfRule>
    <cfRule type="expression" dxfId="13434" priority="2484" stopIfTrue="1">
      <formula>AND(WEEKDAY(L$5)=1)</formula>
    </cfRule>
    <cfRule type="expression" dxfId="13433" priority="2485" stopIfTrue="1">
      <formula>AND(WEEKDAY(L$5)=1)</formula>
    </cfRule>
    <cfRule type="expression" dxfId="13432" priority="2486" stopIfTrue="1">
      <formula>AND(WEEKDAY(L$5)=1)</formula>
    </cfRule>
    <cfRule type="expression" dxfId="13431" priority="2487" stopIfTrue="1">
      <formula>AND(WEEKDAY(L$5)=1)</formula>
    </cfRule>
  </conditionalFormatting>
  <conditionalFormatting sqref="O20:O21">
    <cfRule type="expression" dxfId="13430" priority="716" stopIfTrue="1">
      <formula>AND(WEEKDAY(O$5)=1)</formula>
    </cfRule>
    <cfRule type="expression" dxfId="13429" priority="719" stopIfTrue="1">
      <formula>AND(WEEKDAY(O$5)=1)</formula>
    </cfRule>
    <cfRule type="expression" dxfId="13428" priority="724" stopIfTrue="1">
      <formula>AND(WEEKDAY(O$5)=1)</formula>
    </cfRule>
    <cfRule type="expression" dxfId="13427" priority="725" stopIfTrue="1">
      <formula>AND(WEEKDAY(O$5)=1)</formula>
    </cfRule>
    <cfRule type="expression" dxfId="13426" priority="730" stopIfTrue="1">
      <formula>AND(WEEKDAY(O$5)=1)</formula>
    </cfRule>
    <cfRule type="expression" dxfId="13425" priority="737" stopIfTrue="1">
      <formula>AND(WEEKDAY(O$5)=1)</formula>
    </cfRule>
    <cfRule type="expression" dxfId="13424" priority="738" stopIfTrue="1">
      <formula>AND(WEEKDAY(O$5)=1)</formula>
    </cfRule>
    <cfRule type="expression" dxfId="13423" priority="739" stopIfTrue="1">
      <formula>AND(WEEKDAY(O$5)=1)</formula>
    </cfRule>
    <cfRule type="expression" dxfId="13422" priority="741" stopIfTrue="1">
      <formula>AND(WEEKDAY(O$5)=1)</formula>
    </cfRule>
    <cfRule type="expression" dxfId="13421" priority="742" stopIfTrue="1">
      <formula>AND(WEEKDAY(O$5)=1)</formula>
    </cfRule>
    <cfRule type="expression" dxfId="13420" priority="746" stopIfTrue="1">
      <formula>AND(WEEKDAY(O$5)=1)</formula>
    </cfRule>
    <cfRule type="expression" dxfId="13419" priority="748" stopIfTrue="1">
      <formula>AND(WEEKDAY(O$5)=1)</formula>
    </cfRule>
    <cfRule type="expression" dxfId="13418" priority="751" stopIfTrue="1">
      <formula>AND(WEEKDAY(O$5)=1)</formula>
    </cfRule>
    <cfRule type="expression" dxfId="13417" priority="754" stopIfTrue="1">
      <formula>AND(WEEKDAY(O$5)=1)</formula>
    </cfRule>
    <cfRule type="expression" dxfId="13416" priority="757" stopIfTrue="1">
      <formula>AND(WEEKDAY(O$5)=1)</formula>
    </cfRule>
    <cfRule type="expression" dxfId="13415" priority="758" stopIfTrue="1">
      <formula>AND(WEEKDAY(O$5)=1)</formula>
    </cfRule>
    <cfRule type="expression" dxfId="13414" priority="760" stopIfTrue="1">
      <formula>AND(WEEKDAY(O$5)=1)</formula>
    </cfRule>
    <cfRule type="expression" dxfId="13413" priority="762" stopIfTrue="1">
      <formula>AND(WEEKDAY(O$5)=1)</formula>
    </cfRule>
    <cfRule type="expression" dxfId="13412" priority="765" stopIfTrue="1">
      <formula>AND(WEEKDAY(O$5)=1)</formula>
    </cfRule>
    <cfRule type="expression" dxfId="13411" priority="773" stopIfTrue="1">
      <formula>AND(WEEKDAY(O$5)=1)</formula>
    </cfRule>
    <cfRule type="expression" dxfId="13410" priority="774" stopIfTrue="1">
      <formula>AND(WEEKDAY(O$5)=1)</formula>
    </cfRule>
    <cfRule type="expression" dxfId="13409" priority="777" stopIfTrue="1">
      <formula>AND(WEEKDAY(O$5)=1)</formula>
    </cfRule>
    <cfRule type="expression" dxfId="13408" priority="778" stopIfTrue="1">
      <formula>AND(WEEKDAY(O$5)=1)</formula>
    </cfRule>
    <cfRule type="expression" dxfId="13407" priority="781" stopIfTrue="1">
      <formula>AND(WEEKDAY(O$5)=1)</formula>
    </cfRule>
    <cfRule type="expression" dxfId="13406" priority="784" stopIfTrue="1">
      <formula>AND(WEEKDAY(O$5)=1)</formula>
    </cfRule>
    <cfRule type="expression" dxfId="13405" priority="787" stopIfTrue="1">
      <formula>AND(WEEKDAY(O$5)=1)</formula>
    </cfRule>
    <cfRule type="expression" dxfId="13404" priority="788" stopIfTrue="1">
      <formula>AND(WEEKDAY(O$5)=1)</formula>
    </cfRule>
    <cfRule type="expression" dxfId="13403" priority="790" stopIfTrue="1">
      <formula>AND(WEEKDAY(O$5)=1)</formula>
    </cfRule>
    <cfRule type="expression" dxfId="13402" priority="792" stopIfTrue="1">
      <formula>AND(WEEKDAY(O$5)=1)</formula>
    </cfRule>
    <cfRule type="expression" dxfId="13401" priority="795" stopIfTrue="1">
      <formula>AND(WEEKDAY(O$5)=1)</formula>
    </cfRule>
    <cfRule type="expression" dxfId="13400" priority="803" stopIfTrue="1">
      <formula>AND(WEEKDAY(O$5)=1)</formula>
    </cfRule>
    <cfRule type="expression" dxfId="13399" priority="804" stopIfTrue="1">
      <formula>AND(WEEKDAY(O$5)=1)</formula>
    </cfRule>
    <cfRule type="expression" dxfId="13398" priority="807" stopIfTrue="1">
      <formula>AND(WEEKDAY(O$5)=1)</formula>
    </cfRule>
    <cfRule type="expression" dxfId="13397" priority="808" stopIfTrue="1">
      <formula>AND(WEEKDAY(O$5)=1)</formula>
    </cfRule>
    <cfRule type="expression" dxfId="13396" priority="810" stopIfTrue="1">
      <formula>AND(WEEKDAY(O$5)=1)</formula>
    </cfRule>
    <cfRule type="expression" dxfId="13395" priority="813" stopIfTrue="1">
      <formula>AND(WEEKDAY(O$5)=1)</formula>
    </cfRule>
    <cfRule type="expression" dxfId="13394" priority="818" stopIfTrue="1">
      <formula>AND(WEEKDAY(O$5)=1)</formula>
    </cfRule>
    <cfRule type="expression" dxfId="13393" priority="819" stopIfTrue="1">
      <formula>AND(WEEKDAY(O$5)=1)</formula>
    </cfRule>
    <cfRule type="expression" dxfId="13392" priority="820" stopIfTrue="1">
      <formula>AND(WEEKDAY(O$5)=1)</formula>
    </cfRule>
    <cfRule type="expression" dxfId="13391" priority="823" stopIfTrue="1">
      <formula>AND(WEEKDAY(O$5)=1)</formula>
    </cfRule>
    <cfRule type="expression" dxfId="13390" priority="857" stopIfTrue="1">
      <formula>AND(WEEKDAY(O$5)=1)</formula>
    </cfRule>
    <cfRule type="expression" dxfId="13389" priority="867" stopIfTrue="1">
      <formula>AND(WEEKDAY(O$5)=1)</formula>
    </cfRule>
    <cfRule type="expression" dxfId="13388" priority="868" stopIfTrue="1">
      <formula>AND(WEEKDAY(O$5)=1)</formula>
    </cfRule>
    <cfRule type="expression" dxfId="13387" priority="869" stopIfTrue="1">
      <formula>AND(WEEKDAY(O$5)=1)</formula>
    </cfRule>
    <cfRule type="expression" dxfId="13386" priority="870" stopIfTrue="1">
      <formula>AND(WEEKDAY(O$5)=1)</formula>
    </cfRule>
    <cfRule type="expression" dxfId="13385" priority="873" stopIfTrue="1">
      <formula>AND(WEEKDAY(O$5)=1)</formula>
    </cfRule>
    <cfRule type="expression" dxfId="13384" priority="876" stopIfTrue="1">
      <formula>AND(WEEKDAY(O$5)=1)</formula>
    </cfRule>
    <cfRule type="expression" dxfId="13383" priority="880" stopIfTrue="1">
      <formula>AND(WEEKDAY(O$5)=1)</formula>
    </cfRule>
    <cfRule type="expression" dxfId="13382" priority="883" stopIfTrue="1">
      <formula>AND(WEEKDAY(O$5)=1)</formula>
    </cfRule>
    <cfRule type="expression" dxfId="13381" priority="893" stopIfTrue="1">
      <formula>AND(WEEKDAY(O$5)=1)</formula>
    </cfRule>
    <cfRule type="expression" dxfId="13380" priority="894" stopIfTrue="1">
      <formula>AND(WEEKDAY(O$5)=1)</formula>
    </cfRule>
    <cfRule type="expression" dxfId="13379" priority="895" stopIfTrue="1">
      <formula>AND(WEEKDAY(O$5)=1)</formula>
    </cfRule>
    <cfRule type="expression" dxfId="13378" priority="896" stopIfTrue="1">
      <formula>AND(WEEKDAY(O$5)=1)</formula>
    </cfRule>
    <cfRule type="expression" dxfId="13377" priority="899" stopIfTrue="1">
      <formula>AND(WEEKDAY(O$5)=1)</formula>
    </cfRule>
    <cfRule type="expression" dxfId="13376" priority="902" stopIfTrue="1">
      <formula>AND(WEEKDAY(O$5)=1)</formula>
    </cfRule>
    <cfRule type="expression" dxfId="13375" priority="906" stopIfTrue="1">
      <formula>AND(WEEKDAY(O$5)=1)</formula>
    </cfRule>
    <cfRule type="expression" dxfId="13374" priority="916" stopIfTrue="1">
      <formula>AND(WEEKDAY(O$5)=1)</formula>
    </cfRule>
    <cfRule type="expression" dxfId="13373" priority="919" stopIfTrue="1">
      <formula>AND(WEEKDAY(O$5)=1)</formula>
    </cfRule>
    <cfRule type="expression" dxfId="13372" priority="924" stopIfTrue="1">
      <formula>AND(WEEKDAY(O$5)=1)</formula>
    </cfRule>
    <cfRule type="expression" dxfId="13371" priority="925" stopIfTrue="1">
      <formula>AND(WEEKDAY(O$5)=1)</formula>
    </cfRule>
  </conditionalFormatting>
  <conditionalFormatting sqref="O20:Q21">
    <cfRule type="expression" dxfId="13370" priority="713" stopIfTrue="1">
      <formula>AND(WEEKDAY(O$5)=1)</formula>
    </cfRule>
    <cfRule type="expression" dxfId="13369" priority="714" stopIfTrue="1">
      <formula>AND(WEEKDAY(O$5)=1)</formula>
    </cfRule>
    <cfRule type="expression" dxfId="13368" priority="715" stopIfTrue="1">
      <formula>AND(WEEKDAY(O$5)=1)</formula>
    </cfRule>
    <cfRule type="expression" dxfId="13367" priority="717" stopIfTrue="1">
      <formula>AND(WEEKDAY(O$5)=1)</formula>
    </cfRule>
    <cfRule type="expression" dxfId="13366" priority="720" stopIfTrue="1">
      <formula>AND(WEEKDAY(O$5)=1)</formula>
    </cfRule>
    <cfRule type="expression" dxfId="13365" priority="728" stopIfTrue="1">
      <formula>AND(WEEKDAY(O$5)=1)</formula>
    </cfRule>
    <cfRule type="expression" dxfId="13364" priority="747" stopIfTrue="1">
      <formula>AND(WEEKDAY(O$5)=1)</formula>
    </cfRule>
    <cfRule type="expression" dxfId="13363" priority="768" stopIfTrue="1">
      <formula>AND(WEEKDAY(O$5)=1)</formula>
    </cfRule>
    <cfRule type="expression" dxfId="13362" priority="776" stopIfTrue="1">
      <formula>AND(WEEKDAY(O$5)=1)</formula>
    </cfRule>
    <cfRule type="expression" dxfId="13361" priority="798" stopIfTrue="1">
      <formula>AND(WEEKDAY(O$5)=1)</formula>
    </cfRule>
    <cfRule type="expression" dxfId="13360" priority="806" stopIfTrue="1">
      <formula>AND(WEEKDAY(O$5)=1)</formula>
    </cfRule>
    <cfRule type="expression" dxfId="13359" priority="874" stopIfTrue="1">
      <formula>AND(WEEKDAY(O$5)=1)</formula>
    </cfRule>
    <cfRule type="expression" dxfId="13358" priority="881" stopIfTrue="1">
      <formula>AND(WEEKDAY(O$5)=1)</formula>
    </cfRule>
    <cfRule type="expression" dxfId="13357" priority="900" stopIfTrue="1">
      <formula>AND(WEEKDAY(O$5)=1)</formula>
    </cfRule>
    <cfRule type="expression" dxfId="13356" priority="907" stopIfTrue="1">
      <formula>AND(WEEKDAY(O$5)=1)</formula>
    </cfRule>
  </conditionalFormatting>
  <conditionalFormatting sqref="O20:P21">
    <cfRule type="expression" dxfId="13355" priority="729" stopIfTrue="1">
      <formula>AND(WEEKDAY(O$5)=1)</formula>
    </cfRule>
    <cfRule type="expression" dxfId="13354" priority="731" stopIfTrue="1">
      <formula>AND(WEEKDAY(O$5)=1)</formula>
    </cfRule>
    <cfRule type="expression" dxfId="13353" priority="732" stopIfTrue="1">
      <formula>AND(WEEKDAY(O$5)=1)</formula>
    </cfRule>
    <cfRule type="expression" dxfId="13352" priority="749" stopIfTrue="1">
      <formula>AND(WEEKDAY(O$5)=1)</formula>
    </cfRule>
    <cfRule type="expression" dxfId="13351" priority="752" stopIfTrue="1">
      <formula>AND(WEEKDAY(O$5)=1)</formula>
    </cfRule>
    <cfRule type="expression" dxfId="13350" priority="779" stopIfTrue="1">
      <formula>AND(WEEKDAY(O$5)=1)</formula>
    </cfRule>
    <cfRule type="expression" dxfId="13349" priority="782" stopIfTrue="1">
      <formula>AND(WEEKDAY(O$5)=1)</formula>
    </cfRule>
    <cfRule type="expression" dxfId="13348" priority="815" stopIfTrue="1">
      <formula>AND(WEEKDAY(O$5)=1)</formula>
    </cfRule>
    <cfRule type="expression" dxfId="13347" priority="822" stopIfTrue="1">
      <formula>AND(WEEKDAY(O$5)=1)</formula>
    </cfRule>
    <cfRule type="expression" dxfId="13346" priority="856" stopIfTrue="1">
      <formula>AND(WEEKDAY(O$5)=1)</formula>
    </cfRule>
    <cfRule type="expression" dxfId="13345" priority="858" stopIfTrue="1">
      <formula>AND(WEEKDAY(O$5)=1)</formula>
    </cfRule>
    <cfRule type="expression" dxfId="13344" priority="859" stopIfTrue="1">
      <formula>AND(WEEKDAY(O$5)=1)</formula>
    </cfRule>
    <cfRule type="expression" dxfId="13343" priority="864" stopIfTrue="1">
      <formula>AND(WEEKDAY(O$5)=1)</formula>
    </cfRule>
    <cfRule type="expression" dxfId="13342" priority="871" stopIfTrue="1">
      <formula>AND(WEEKDAY(O$5)=1)</formula>
    </cfRule>
    <cfRule type="expression" dxfId="13341" priority="882" stopIfTrue="1">
      <formula>AND(WEEKDAY(O$5)=1)</formula>
    </cfRule>
    <cfRule type="expression" dxfId="13340" priority="884" stopIfTrue="1">
      <formula>AND(WEEKDAY(O$5)=1)</formula>
    </cfRule>
    <cfRule type="expression" dxfId="13339" priority="885" stopIfTrue="1">
      <formula>AND(WEEKDAY(O$5)=1)</formula>
    </cfRule>
    <cfRule type="expression" dxfId="13338" priority="890" stopIfTrue="1">
      <formula>AND(WEEKDAY(O$5)=1)</formula>
    </cfRule>
    <cfRule type="expression" dxfId="13337" priority="897" stopIfTrue="1">
      <formula>AND(WEEKDAY(O$5)=1)</formula>
    </cfRule>
  </conditionalFormatting>
  <conditionalFormatting sqref="P20:P21">
    <cfRule type="expression" dxfId="13336" priority="726" stopIfTrue="1">
      <formula>AND(WEEKDAY(P$5)=1)</formula>
    </cfRule>
    <cfRule type="expression" dxfId="13335" priority="727" stopIfTrue="1">
      <formula>AND(WEEKDAY(P$5)=1)</formula>
    </cfRule>
    <cfRule type="expression" dxfId="13334" priority="733" stopIfTrue="1">
      <formula>AND(WEEKDAY(P$5)=1)</formula>
    </cfRule>
    <cfRule type="expression" dxfId="13333" priority="734" stopIfTrue="1">
      <formula>AND(WEEKDAY(P$5)=1)</formula>
    </cfRule>
    <cfRule type="expression" dxfId="13332" priority="735" stopIfTrue="1">
      <formula>AND(WEEKDAY(P$5)=1)</formula>
    </cfRule>
    <cfRule type="expression" dxfId="13331" priority="736" stopIfTrue="1">
      <formula>AND(WEEKDAY(P$5)=1)</formula>
    </cfRule>
    <cfRule type="expression" dxfId="13330" priority="740" stopIfTrue="1">
      <formula>AND(WEEKDAY(P$5)=1)</formula>
    </cfRule>
    <cfRule type="expression" dxfId="13329" priority="743" stopIfTrue="1">
      <formula>AND(WEEKDAY(P$5)=1)</formula>
    </cfRule>
    <cfRule type="expression" dxfId="13328" priority="745" stopIfTrue="1">
      <formula>AND(WEEKDAY(P$5)=1)</formula>
    </cfRule>
    <cfRule type="expression" dxfId="13327" priority="750" stopIfTrue="1">
      <formula>AND(WEEKDAY(P$5)=1)</formula>
    </cfRule>
    <cfRule type="expression" dxfId="13326" priority="753" stopIfTrue="1">
      <formula>AND(WEEKDAY(P$5)=1)</formula>
    </cfRule>
    <cfRule type="expression" dxfId="13325" priority="755" stopIfTrue="1">
      <formula>AND(WEEKDAY(P$5)=1)</formula>
    </cfRule>
    <cfRule type="expression" dxfId="13324" priority="756" stopIfTrue="1">
      <formula>AND(WEEKDAY(P$5)=1)</formula>
    </cfRule>
    <cfRule type="expression" dxfId="13323" priority="759" stopIfTrue="1">
      <formula>AND(WEEKDAY(P$5)=1)</formula>
    </cfRule>
    <cfRule type="expression" dxfId="13322" priority="761" stopIfTrue="1">
      <formula>AND(WEEKDAY(P$5)=1)</formula>
    </cfRule>
    <cfRule type="expression" dxfId="13321" priority="763" stopIfTrue="1">
      <formula>AND(WEEKDAY(P$5)=1)</formula>
    </cfRule>
    <cfRule type="expression" dxfId="13320" priority="764" stopIfTrue="1">
      <formula>AND(WEEKDAY(P$5)=1)</formula>
    </cfRule>
    <cfRule type="expression" dxfId="13319" priority="766" stopIfTrue="1">
      <formula>AND(WEEKDAY(P$5)=1)</formula>
    </cfRule>
    <cfRule type="expression" dxfId="13318" priority="770" stopIfTrue="1">
      <formula>AND(WEEKDAY(P$5)=1)</formula>
    </cfRule>
    <cfRule type="expression" dxfId="13317" priority="771" stopIfTrue="1">
      <formula>AND(WEEKDAY(P$5)=1)</formula>
    </cfRule>
    <cfRule type="expression" dxfId="13316" priority="775" stopIfTrue="1">
      <formula>AND(WEEKDAY(P$5)=1)</formula>
    </cfRule>
    <cfRule type="expression" dxfId="13315" priority="780" stopIfTrue="1">
      <formula>AND(WEEKDAY(P$5)=1)</formula>
    </cfRule>
    <cfRule type="expression" dxfId="13314" priority="783" stopIfTrue="1">
      <formula>AND(WEEKDAY(P$5)=1)</formula>
    </cfRule>
    <cfRule type="expression" dxfId="13313" priority="785" stopIfTrue="1">
      <formula>AND(WEEKDAY(P$5)=1)</formula>
    </cfRule>
    <cfRule type="expression" dxfId="13312" priority="786" stopIfTrue="1">
      <formula>AND(WEEKDAY(P$5)=1)</formula>
    </cfRule>
    <cfRule type="expression" dxfId="13311" priority="789" stopIfTrue="1">
      <formula>AND(WEEKDAY(P$5)=1)</formula>
    </cfRule>
    <cfRule type="expression" dxfId="13310" priority="791" stopIfTrue="1">
      <formula>AND(WEEKDAY(P$5)=1)</formula>
    </cfRule>
    <cfRule type="expression" dxfId="13309" priority="793" stopIfTrue="1">
      <formula>AND(WEEKDAY(P$5)=1)</formula>
    </cfRule>
    <cfRule type="expression" dxfId="13308" priority="794" stopIfTrue="1">
      <formula>AND(WEEKDAY(P$5)=1)</formula>
    </cfRule>
    <cfRule type="expression" dxfId="13307" priority="796" stopIfTrue="1">
      <formula>AND(WEEKDAY(P$5)=1)</formula>
    </cfRule>
    <cfRule type="expression" dxfId="13306" priority="800" stopIfTrue="1">
      <formula>AND(WEEKDAY(P$5)=1)</formula>
    </cfRule>
    <cfRule type="expression" dxfId="13305" priority="801" stopIfTrue="1">
      <formula>AND(WEEKDAY(P$5)=1)</formula>
    </cfRule>
    <cfRule type="expression" dxfId="13304" priority="805" stopIfTrue="1">
      <formula>AND(WEEKDAY(P$5)=1)</formula>
    </cfRule>
    <cfRule type="expression" dxfId="13303" priority="809" stopIfTrue="1">
      <formula>AND(WEEKDAY(P$5)=1)</formula>
    </cfRule>
    <cfRule type="expression" dxfId="13302" priority="811" stopIfTrue="1">
      <formula>AND(WEEKDAY(P$5)=1)</formula>
    </cfRule>
    <cfRule type="expression" dxfId="13301" priority="812" stopIfTrue="1">
      <formula>AND(WEEKDAY(P$5)=1)</formula>
    </cfRule>
    <cfRule type="expression" dxfId="13300" priority="814" stopIfTrue="1">
      <formula>AND(WEEKDAY(P$5)=1)</formula>
    </cfRule>
    <cfRule type="expression" dxfId="13299" priority="816" stopIfTrue="1">
      <formula>AND(WEEKDAY(P$5)=1)</formula>
    </cfRule>
    <cfRule type="expression" dxfId="13298" priority="817" stopIfTrue="1">
      <formula>AND(WEEKDAY(P$5)=1)</formula>
    </cfRule>
    <cfRule type="expression" dxfId="13297" priority="821" stopIfTrue="1">
      <formula>AND(WEEKDAY(P$5)=1)</formula>
    </cfRule>
    <cfRule type="expression" dxfId="13296" priority="849" stopIfTrue="1">
      <formula>AND(WEEKDAY(P$5)=1)</formula>
    </cfRule>
    <cfRule type="expression" dxfId="13295" priority="851" stopIfTrue="1">
      <formula>AND(WEEKDAY(P$5)=1)</formula>
    </cfRule>
    <cfRule type="expression" dxfId="13294" priority="853" stopIfTrue="1">
      <formula>AND(WEEKDAY(P$5)=1)</formula>
    </cfRule>
    <cfRule type="expression" dxfId="13293" priority="854" stopIfTrue="1">
      <formula>AND(WEEKDAY(P$5)=1)</formula>
    </cfRule>
    <cfRule type="expression" dxfId="13292" priority="855" stopIfTrue="1">
      <formula>AND(WEEKDAY(P$5)=1)</formula>
    </cfRule>
    <cfRule type="expression" dxfId="13291" priority="862" stopIfTrue="1">
      <formula>AND(WEEKDAY(P$5)=1)</formula>
    </cfRule>
    <cfRule type="expression" dxfId="13290" priority="863" stopIfTrue="1">
      <formula>AND(WEEKDAY(P$5)=1)</formula>
    </cfRule>
    <cfRule type="expression" dxfId="13289" priority="865" stopIfTrue="1">
      <formula>AND(WEEKDAY(P$5)=1)</formula>
    </cfRule>
    <cfRule type="expression" dxfId="13288" priority="866" stopIfTrue="1">
      <formula>AND(WEEKDAY(P$5)=1)</formula>
    </cfRule>
    <cfRule type="expression" dxfId="13287" priority="872" stopIfTrue="1">
      <formula>AND(WEEKDAY(P$5)=1)</formula>
    </cfRule>
    <cfRule type="expression" dxfId="13286" priority="877" stopIfTrue="1">
      <formula>AND(WEEKDAY(P$5)=1)</formula>
    </cfRule>
    <cfRule type="expression" dxfId="13285" priority="879" stopIfTrue="1">
      <formula>AND(WEEKDAY(P$5)=1)</formula>
    </cfRule>
    <cfRule type="expression" dxfId="13284" priority="888" stopIfTrue="1">
      <formula>AND(WEEKDAY(P$5)=1)</formula>
    </cfRule>
    <cfRule type="expression" dxfId="13283" priority="889" stopIfTrue="1">
      <formula>AND(WEEKDAY(P$5)=1)</formula>
    </cfRule>
    <cfRule type="expression" dxfId="13282" priority="891" stopIfTrue="1">
      <formula>AND(WEEKDAY(P$5)=1)</formula>
    </cfRule>
    <cfRule type="expression" dxfId="13281" priority="892" stopIfTrue="1">
      <formula>AND(WEEKDAY(P$5)=1)</formula>
    </cfRule>
    <cfRule type="expression" dxfId="13280" priority="898" stopIfTrue="1">
      <formula>AND(WEEKDAY(P$5)=1)</formula>
    </cfRule>
    <cfRule type="expression" dxfId="13279" priority="903" stopIfTrue="1">
      <formula>AND(WEEKDAY(P$5)=1)</formula>
    </cfRule>
    <cfRule type="expression" dxfId="13278" priority="905" stopIfTrue="1">
      <formula>AND(WEEKDAY(P$5)=1)</formula>
    </cfRule>
    <cfRule type="expression" dxfId="13277" priority="927" stopIfTrue="1">
      <formula>AND(WEEKDAY(P$5)=1)</formula>
    </cfRule>
  </conditionalFormatting>
  <conditionalFormatting sqref="P20:Q21">
    <cfRule type="expression" dxfId="13276" priority="718" stopIfTrue="1">
      <formula>AND(WEEKDAY(P$5)=1)</formula>
    </cfRule>
    <cfRule type="expression" dxfId="13275" priority="721" stopIfTrue="1">
      <formula>AND(WEEKDAY(P$5)=1)</formula>
    </cfRule>
    <cfRule type="expression" dxfId="13274" priority="842" stopIfTrue="1">
      <formula>AND(WEEKDAY(P$5)=1)</formula>
    </cfRule>
    <cfRule type="expression" dxfId="13273" priority="843" stopIfTrue="1">
      <formula>AND(WEEKDAY(P$5)=1)</formula>
    </cfRule>
    <cfRule type="expression" dxfId="13272" priority="844" stopIfTrue="1">
      <formula>AND(WEEKDAY(P$5)=1)</formula>
    </cfRule>
    <cfRule type="expression" dxfId="13271" priority="845" stopIfTrue="1">
      <formula>AND(WEEKDAY(P$5)=1)</formula>
    </cfRule>
    <cfRule type="expression" dxfId="13270" priority="846" stopIfTrue="1">
      <formula>AND(WEEKDAY(P$5)=1)</formula>
    </cfRule>
    <cfRule type="expression" dxfId="13269" priority="875" stopIfTrue="1">
      <formula>AND(WEEKDAY(P$5)=1)</formula>
    </cfRule>
    <cfRule type="expression" dxfId="13268" priority="901" stopIfTrue="1">
      <formula>AND(WEEKDAY(P$5)=1)</formula>
    </cfRule>
  </conditionalFormatting>
  <conditionalFormatting sqref="Q20:Q21">
    <cfRule type="expression" dxfId="13267" priority="722" stopIfTrue="1">
      <formula>AND(WEEKDAY(Q$5)=1)</formula>
    </cfRule>
    <cfRule type="expression" dxfId="13266" priority="723" stopIfTrue="1">
      <formula>AND(WEEKDAY(Q$5)=1)</formula>
    </cfRule>
    <cfRule type="expression" dxfId="13265" priority="744" stopIfTrue="1">
      <formula>AND(WEEKDAY(Q$5)=1)</formula>
    </cfRule>
    <cfRule type="expression" dxfId="13264" priority="767" stopIfTrue="1">
      <formula>AND(WEEKDAY(Q$5)=1)</formula>
    </cfRule>
    <cfRule type="expression" dxfId="13263" priority="769" stopIfTrue="1">
      <formula>AND(WEEKDAY(Q$5)=1)</formula>
    </cfRule>
    <cfRule type="expression" dxfId="13262" priority="797" stopIfTrue="1">
      <formula>AND(WEEKDAY(Q$5)=1)</formula>
    </cfRule>
    <cfRule type="expression" dxfId="13261" priority="799" stopIfTrue="1">
      <formula>AND(WEEKDAY(Q$5)=1)</formula>
    </cfRule>
    <cfRule type="expression" dxfId="13260" priority="824" stopIfTrue="1">
      <formula>AND(WEEKDAY(Q$5)=1)</formula>
    </cfRule>
    <cfRule type="expression" dxfId="13259" priority="825" stopIfTrue="1">
      <formula>AND(WEEKDAY(Q$5)=1)</formula>
    </cfRule>
    <cfRule type="expression" dxfId="13258" priority="826" stopIfTrue="1">
      <formula>AND(WEEKDAY(Q$5)=1)</formula>
    </cfRule>
    <cfRule type="expression" dxfId="13257" priority="827" stopIfTrue="1">
      <formula>AND(WEEKDAY(Q$5)=1)</formula>
    </cfRule>
    <cfRule type="expression" dxfId="13256" priority="828" stopIfTrue="1">
      <formula>AND(WEEKDAY(Q$5)=1)</formula>
    </cfRule>
    <cfRule type="expression" dxfId="13255" priority="829" stopIfTrue="1">
      <formula>AND(WEEKDAY(Q$5)=1)</formula>
    </cfRule>
    <cfRule type="expression" dxfId="13254" priority="830" stopIfTrue="1">
      <formula>AND(WEEKDAY(Q$5)=1)</formula>
    </cfRule>
    <cfRule type="expression" dxfId="13253" priority="831" stopIfTrue="1">
      <formula>AND(WEEKDAY(Q$5)=1)</formula>
    </cfRule>
    <cfRule type="expression" dxfId="13252" priority="832" stopIfTrue="1">
      <formula>AND(WEEKDAY(Q$5)=1)</formula>
    </cfRule>
    <cfRule type="expression" dxfId="13251" priority="833" stopIfTrue="1">
      <formula>AND(WEEKDAY(Q$5)=1)</formula>
    </cfRule>
    <cfRule type="expression" dxfId="13250" priority="834" stopIfTrue="1">
      <formula>AND(WEEKDAY(Q$5)=1)</formula>
    </cfRule>
    <cfRule type="expression" dxfId="13249" priority="835" stopIfTrue="1">
      <formula>AND(WEEKDAY(Q$5)=1)</formula>
    </cfRule>
    <cfRule type="expression" dxfId="13248" priority="836" stopIfTrue="1">
      <formula>AND(WEEKDAY(Q$5)=1)</formula>
    </cfRule>
    <cfRule type="expression" dxfId="13247" priority="837" stopIfTrue="1">
      <formula>AND(WEEKDAY(Q$5)=1)</formula>
    </cfRule>
    <cfRule type="expression" dxfId="13246" priority="838" stopIfTrue="1">
      <formula>AND(WEEKDAY(Q$5)=1)</formula>
    </cfRule>
    <cfRule type="expression" dxfId="13245" priority="839" stopIfTrue="1">
      <formula>AND(WEEKDAY(Q$5)=1)</formula>
    </cfRule>
    <cfRule type="expression" dxfId="13244" priority="840" stopIfTrue="1">
      <formula>AND(WEEKDAY(Q$5)=1)</formula>
    </cfRule>
    <cfRule type="expression" dxfId="13243" priority="841" stopIfTrue="1">
      <formula>AND(WEEKDAY(Q$5)=1)</formula>
    </cfRule>
    <cfRule type="expression" dxfId="13242" priority="847" stopIfTrue="1">
      <formula>AND(WEEKDAY(Q$5)=1)</formula>
    </cfRule>
    <cfRule type="expression" dxfId="13241" priority="848" stopIfTrue="1">
      <formula>AND(WEEKDAY(Q$5)=1)</formula>
    </cfRule>
    <cfRule type="expression" dxfId="13240" priority="850" stopIfTrue="1">
      <formula>AND(WEEKDAY(Q$5)=1)</formula>
    </cfRule>
    <cfRule type="expression" dxfId="13239" priority="852" stopIfTrue="1">
      <formula>AND(WEEKDAY(Q$5)=1)</formula>
    </cfRule>
    <cfRule type="expression" dxfId="13238" priority="860" stopIfTrue="1">
      <formula>AND(WEEKDAY(Q$5)=1)</formula>
    </cfRule>
    <cfRule type="expression" dxfId="13237" priority="861" stopIfTrue="1">
      <formula>AND(WEEKDAY(Q$5)=1)</formula>
    </cfRule>
    <cfRule type="expression" dxfId="13236" priority="878" stopIfTrue="1">
      <formula>AND(WEEKDAY(Q$5)=1)</formula>
    </cfRule>
    <cfRule type="expression" dxfId="13235" priority="886" stopIfTrue="1">
      <formula>AND(WEEKDAY(Q$5)=1)</formula>
    </cfRule>
    <cfRule type="expression" dxfId="13234" priority="887" stopIfTrue="1">
      <formula>AND(WEEKDAY(Q$5)=1)</formula>
    </cfRule>
    <cfRule type="expression" dxfId="13233" priority="904" stopIfTrue="1">
      <formula>AND(WEEKDAY(Q$5)=1)</formula>
    </cfRule>
    <cfRule type="expression" dxfId="13232" priority="922" stopIfTrue="1">
      <formula>AND(WEEKDAY(Q$5)=1)</formula>
    </cfRule>
    <cfRule type="expression" dxfId="13231" priority="923" stopIfTrue="1">
      <formula>AND(WEEKDAY(Q$5)=1)</formula>
    </cfRule>
  </conditionalFormatting>
  <conditionalFormatting sqref="R20:R21">
    <cfRule type="expression" dxfId="13230" priority="597" stopIfTrue="1">
      <formula>AND(WEEKDAY(R$5)=1)</formula>
    </cfRule>
    <cfRule type="expression" dxfId="13229" priority="598" stopIfTrue="1">
      <formula>AND(WEEKDAY(R$5)=1)</formula>
    </cfRule>
    <cfRule type="expression" dxfId="13228" priority="599" stopIfTrue="1">
      <formula>AND(WEEKDAY(R$5)=1)</formula>
    </cfRule>
    <cfRule type="expression" dxfId="13227" priority="600" stopIfTrue="1">
      <formula>AND(WEEKDAY(R$5)=1)</formula>
    </cfRule>
    <cfRule type="expression" dxfId="13226" priority="601" stopIfTrue="1">
      <formula>AND(WEEKDAY(R$5)=1)</formula>
    </cfRule>
    <cfRule type="expression" dxfId="13225" priority="602" stopIfTrue="1">
      <formula>AND(WEEKDAY(R$5)=1)</formula>
    </cfRule>
    <cfRule type="expression" dxfId="13224" priority="603" stopIfTrue="1">
      <formula>AND(WEEKDAY(R$5)=1)</formula>
    </cfRule>
    <cfRule type="expression" dxfId="13223" priority="604" stopIfTrue="1">
      <formula>AND(WEEKDAY(R$5)=1)</formula>
    </cfRule>
    <cfRule type="expression" dxfId="13222" priority="605" stopIfTrue="1">
      <formula>AND(WEEKDAY(R$5)=1)</formula>
    </cfRule>
    <cfRule type="expression" dxfId="13221" priority="606" stopIfTrue="1">
      <formula>AND(WEEKDAY(R$5)=1)</formula>
    </cfRule>
    <cfRule type="expression" dxfId="13220" priority="607" stopIfTrue="1">
      <formula>AND(WEEKDAY(R$5)=1)</formula>
    </cfRule>
    <cfRule type="expression" dxfId="13219" priority="608" stopIfTrue="1">
      <formula>AND(WEEKDAY(R$5)=1)</formula>
    </cfRule>
    <cfRule type="expression" dxfId="13218" priority="609" stopIfTrue="1">
      <formula>AND(WEEKDAY(R$5)=1)</formula>
    </cfRule>
    <cfRule type="expression" dxfId="13217" priority="610" stopIfTrue="1">
      <formula>AND(WEEKDAY(R$5)=1)</formula>
    </cfRule>
    <cfRule type="expression" dxfId="13216" priority="611" stopIfTrue="1">
      <formula>AND(WEEKDAY(R$5)=1)</formula>
    </cfRule>
    <cfRule type="expression" dxfId="13215" priority="612" stopIfTrue="1">
      <formula>AND(WEEKDAY(R$5)=1)</formula>
    </cfRule>
    <cfRule type="expression" dxfId="13214" priority="613" stopIfTrue="1">
      <formula>AND(WEEKDAY(R$5)=1)</formula>
    </cfRule>
    <cfRule type="expression" dxfId="13213" priority="614" stopIfTrue="1">
      <formula>AND(WEEKDAY(R$5)=1)</formula>
    </cfRule>
    <cfRule type="expression" dxfId="13212" priority="615" stopIfTrue="1">
      <formula>AND(WEEKDAY(R$5)=1)</formula>
    </cfRule>
    <cfRule type="expression" dxfId="13211" priority="616" stopIfTrue="1">
      <formula>AND(WEEKDAY(R$5)=1)</formula>
    </cfRule>
    <cfRule type="expression" dxfId="13210" priority="617" stopIfTrue="1">
      <formula>AND(WEEKDAY(R$5)=1)</formula>
    </cfRule>
    <cfRule type="expression" dxfId="13209" priority="618" stopIfTrue="1">
      <formula>AND(WEEKDAY(R$5)=1)</formula>
    </cfRule>
    <cfRule type="expression" dxfId="13208" priority="619" stopIfTrue="1">
      <formula>AND(WEEKDAY(R$5)=1)</formula>
    </cfRule>
    <cfRule type="expression" dxfId="13207" priority="620" stopIfTrue="1">
      <formula>AND(WEEKDAY(R$5)=1)</formula>
    </cfRule>
    <cfRule type="expression" dxfId="13206" priority="621" stopIfTrue="1">
      <formula>AND(WEEKDAY(R$5)=1)</formula>
    </cfRule>
    <cfRule type="expression" dxfId="13205" priority="622" stopIfTrue="1">
      <formula>AND(WEEKDAY(R$5)=1)</formula>
    </cfRule>
    <cfRule type="expression" dxfId="13204" priority="623" stopIfTrue="1">
      <formula>AND(WEEKDAY(R$5)=1)</formula>
    </cfRule>
    <cfRule type="expression" dxfId="13203" priority="624" stopIfTrue="1">
      <formula>AND(WEEKDAY(R$5)=1)</formula>
    </cfRule>
    <cfRule type="expression" dxfId="13202" priority="625" stopIfTrue="1">
      <formula>AND(WEEKDAY(R$5)=1)</formula>
    </cfRule>
    <cfRule type="expression" dxfId="13201" priority="626" stopIfTrue="1">
      <formula>AND(WEEKDAY(R$5)=1)</formula>
    </cfRule>
    <cfRule type="expression" dxfId="13200" priority="627" stopIfTrue="1">
      <formula>AND(WEEKDAY(R$5)=1)</formula>
    </cfRule>
    <cfRule type="expression" dxfId="13199" priority="628" stopIfTrue="1">
      <formula>AND(WEEKDAY(R$5)=1)</formula>
    </cfRule>
    <cfRule type="expression" dxfId="13198" priority="629" stopIfTrue="1">
      <formula>AND(WEEKDAY(R$5)=1)</formula>
    </cfRule>
    <cfRule type="expression" dxfId="13197" priority="630" stopIfTrue="1">
      <formula>AND(WEEKDAY(R$5)=1)</formula>
    </cfRule>
    <cfRule type="expression" dxfId="13196" priority="631" stopIfTrue="1">
      <formula>AND(WEEKDAY(R$5)=1)</formula>
    </cfRule>
    <cfRule type="expression" dxfId="13195" priority="632" stopIfTrue="1">
      <formula>AND(WEEKDAY(R$5)=1)</formula>
    </cfRule>
    <cfRule type="expression" dxfId="13194" priority="633" stopIfTrue="1">
      <formula>AND(WEEKDAY(R$5)=1)</formula>
    </cfRule>
    <cfRule type="expression" dxfId="13193" priority="634" stopIfTrue="1">
      <formula>AND(WEEKDAY(R$5)=1)</formula>
    </cfRule>
    <cfRule type="expression" dxfId="13192" priority="635" stopIfTrue="1">
      <formula>AND(WEEKDAY(R$5)=1)</formula>
    </cfRule>
    <cfRule type="expression" dxfId="13191" priority="636" stopIfTrue="1">
      <formula>AND(WEEKDAY(R$5)=1)</formula>
    </cfRule>
    <cfRule type="expression" dxfId="13190" priority="637" stopIfTrue="1">
      <formula>AND(WEEKDAY(R$5)=1)</formula>
    </cfRule>
    <cfRule type="expression" dxfId="13189" priority="638" stopIfTrue="1">
      <formula>AND(WEEKDAY(R$5)=1)</formula>
    </cfRule>
    <cfRule type="expression" dxfId="13188" priority="639" stopIfTrue="1">
      <formula>AND(WEEKDAY(R$5)=1)</formula>
    </cfRule>
    <cfRule type="expression" dxfId="13187" priority="640" stopIfTrue="1">
      <formula>AND(WEEKDAY(R$5)=1)</formula>
    </cfRule>
    <cfRule type="expression" dxfId="13186" priority="641" stopIfTrue="1">
      <formula>AND(WEEKDAY(R$5)=1)</formula>
    </cfRule>
    <cfRule type="expression" dxfId="13185" priority="642" stopIfTrue="1">
      <formula>AND(WEEKDAY(R$5)=1)</formula>
    </cfRule>
    <cfRule type="expression" dxfId="13184" priority="643" stopIfTrue="1">
      <formula>AND(WEEKDAY(R$5)=1)</formula>
    </cfRule>
    <cfRule type="expression" dxfId="13183" priority="644" stopIfTrue="1">
      <formula>AND(WEEKDAY(R$5)=1)</formula>
    </cfRule>
    <cfRule type="expression" dxfId="13182" priority="645" stopIfTrue="1">
      <formula>AND(WEEKDAY(R$5)=1)</formula>
    </cfRule>
    <cfRule type="expression" dxfId="13181" priority="646" stopIfTrue="1">
      <formula>AND(WEEKDAY(R$5)=1)</formula>
    </cfRule>
    <cfRule type="expression" dxfId="13180" priority="647" stopIfTrue="1">
      <formula>AND(WEEKDAY(R$5)=1)</formula>
    </cfRule>
    <cfRule type="expression" dxfId="13179" priority="648" stopIfTrue="1">
      <formula>AND(WEEKDAY(R$5)=1)</formula>
    </cfRule>
    <cfRule type="expression" dxfId="13178" priority="649" stopIfTrue="1">
      <formula>AND(WEEKDAY(R$5)=1)</formula>
    </cfRule>
    <cfRule type="expression" dxfId="13177" priority="650" stopIfTrue="1">
      <formula>AND(WEEKDAY(R$5)=1)</formula>
    </cfRule>
    <cfRule type="expression" dxfId="13176" priority="651" stopIfTrue="1">
      <formula>AND(WEEKDAY(R$5)=1)</formula>
    </cfRule>
    <cfRule type="expression" dxfId="13175" priority="652" stopIfTrue="1">
      <formula>AND(WEEKDAY(R$5)=1)</formula>
    </cfRule>
    <cfRule type="expression" dxfId="13174" priority="653" stopIfTrue="1">
      <formula>AND(WEEKDAY(R$5)=1)</formula>
    </cfRule>
    <cfRule type="expression" dxfId="13173" priority="654" stopIfTrue="1">
      <formula>AND(WEEKDAY(R$5)=1)</formula>
    </cfRule>
    <cfRule type="expression" dxfId="13172" priority="655" stopIfTrue="1">
      <formula>AND(WEEKDAY(R$5)=1)</formula>
    </cfRule>
    <cfRule type="expression" dxfId="13171" priority="656" stopIfTrue="1">
      <formula>AND(WEEKDAY(R$5)=1)</formula>
    </cfRule>
    <cfRule type="expression" dxfId="13170" priority="657" stopIfTrue="1">
      <formula>AND(WEEKDAY(R$5)=1)</formula>
    </cfRule>
    <cfRule type="expression" dxfId="13169" priority="658" stopIfTrue="1">
      <formula>AND(WEEKDAY(R$5)=1)</formula>
    </cfRule>
    <cfRule type="expression" dxfId="13168" priority="659" stopIfTrue="1">
      <formula>AND(WEEKDAY(R$5)=1)</formula>
    </cfRule>
    <cfRule type="expression" dxfId="13167" priority="660">
      <formula>AND(WEEKDAY(R$5)=1)</formula>
    </cfRule>
    <cfRule type="expression" dxfId="13166" priority="661" stopIfTrue="1">
      <formula>AND(WEEKDAY(R$5)=1)</formula>
    </cfRule>
    <cfRule type="expression" dxfId="13165" priority="662" stopIfTrue="1">
      <formula>AND(WEEKDAY(R$5)=1)</formula>
    </cfRule>
  </conditionalFormatting>
  <conditionalFormatting sqref="S20:S21">
    <cfRule type="expression" dxfId="13164" priority="663" stopIfTrue="1">
      <formula>AND(WEEKDAY(S$5)=1)</formula>
    </cfRule>
    <cfRule type="expression" dxfId="13163" priority="664" stopIfTrue="1">
      <formula>AND(WEEKDAY(S$5)=1)</formula>
    </cfRule>
    <cfRule type="expression" dxfId="13162" priority="665" stopIfTrue="1">
      <formula>AND(WEEKDAY(S$5)=1)</formula>
    </cfRule>
    <cfRule type="expression" dxfId="13161" priority="666" stopIfTrue="1">
      <formula>AND(WEEKDAY(S$5)=1)</formula>
    </cfRule>
    <cfRule type="expression" dxfId="13160" priority="667" stopIfTrue="1">
      <formula>AND(WEEKDAY(S$5)=1)</formula>
    </cfRule>
    <cfRule type="expression" dxfId="13159" priority="668" stopIfTrue="1">
      <formula>AND(WEEKDAY(S$5)=1)</formula>
    </cfRule>
    <cfRule type="expression" dxfId="13158" priority="669" stopIfTrue="1">
      <formula>AND(WEEKDAY(S$5)=1)</formula>
    </cfRule>
    <cfRule type="expression" dxfId="13157" priority="670" stopIfTrue="1">
      <formula>AND(WEEKDAY(S$5)=1)</formula>
    </cfRule>
    <cfRule type="expression" dxfId="13156" priority="671" stopIfTrue="1">
      <formula>AND(WEEKDAY(S$5)=1)</formula>
    </cfRule>
    <cfRule type="expression" dxfId="13155" priority="672" stopIfTrue="1">
      <formula>AND(WEEKDAY(S$5)=1)</formula>
    </cfRule>
    <cfRule type="expression" dxfId="13154" priority="673" stopIfTrue="1">
      <formula>AND(WEEKDAY(S$5)=1)</formula>
    </cfRule>
    <cfRule type="expression" dxfId="13153" priority="674" stopIfTrue="1">
      <formula>AND(WEEKDAY(S$5)=1)</formula>
    </cfRule>
    <cfRule type="expression" dxfId="13152" priority="675" stopIfTrue="1">
      <formula>AND(WEEKDAY(S$5)=1)</formula>
    </cfRule>
    <cfRule type="expression" dxfId="13151" priority="676" stopIfTrue="1">
      <formula>AND(WEEKDAY(S$5)=1)</formula>
    </cfRule>
    <cfRule type="expression" dxfId="13150" priority="677" stopIfTrue="1">
      <formula>AND(WEEKDAY(S$5)=1)</formula>
    </cfRule>
    <cfRule type="expression" dxfId="13149" priority="678" stopIfTrue="1">
      <formula>AND(WEEKDAY(S$5)=1)</formula>
    </cfRule>
    <cfRule type="expression" dxfId="13148" priority="679" stopIfTrue="1">
      <formula>AND(WEEKDAY(S$5)=1)</formula>
    </cfRule>
    <cfRule type="expression" dxfId="13147" priority="680" stopIfTrue="1">
      <formula>AND(WEEKDAY(S$5)=1)</formula>
    </cfRule>
    <cfRule type="expression" dxfId="13146" priority="681" stopIfTrue="1">
      <formula>AND(WEEKDAY(S$5)=1)</formula>
    </cfRule>
    <cfRule type="expression" dxfId="13145" priority="682" stopIfTrue="1">
      <formula>AND(WEEKDAY(S$5)=1)</formula>
    </cfRule>
    <cfRule type="expression" dxfId="13144" priority="683" stopIfTrue="1">
      <formula>AND(WEEKDAY(S$5)=1)</formula>
    </cfRule>
    <cfRule type="expression" dxfId="13143" priority="684" stopIfTrue="1">
      <formula>AND(WEEKDAY(S$5)=1)</formula>
    </cfRule>
    <cfRule type="expression" dxfId="13142" priority="685" stopIfTrue="1">
      <formula>AND(WEEKDAY(S$5)=1)</formula>
    </cfRule>
    <cfRule type="expression" dxfId="13141" priority="686" stopIfTrue="1">
      <formula>AND(WEEKDAY(S$5)=1)</formula>
    </cfRule>
    <cfRule type="expression" dxfId="13140" priority="687" stopIfTrue="1">
      <formula>AND(WEEKDAY(S$5)=1)</formula>
    </cfRule>
    <cfRule type="expression" dxfId="13139" priority="688" stopIfTrue="1">
      <formula>AND(WEEKDAY(S$5)=1)</formula>
    </cfRule>
    <cfRule type="expression" dxfId="13138" priority="689" stopIfTrue="1">
      <formula>AND(WEEKDAY(S$5)=1)</formula>
    </cfRule>
    <cfRule type="expression" dxfId="13137" priority="690" stopIfTrue="1">
      <formula>AND(WEEKDAY(S$5)=1)</formula>
    </cfRule>
    <cfRule type="expression" dxfId="13136" priority="691" stopIfTrue="1">
      <formula>AND(WEEKDAY(S$5)=1)</formula>
    </cfRule>
    <cfRule type="expression" dxfId="13135" priority="692" stopIfTrue="1">
      <formula>AND(WEEKDAY(S$5)=1)</formula>
    </cfRule>
    <cfRule type="expression" dxfId="13134" priority="693" stopIfTrue="1">
      <formula>AND(WEEKDAY(S$5)=1)</formula>
    </cfRule>
    <cfRule type="expression" dxfId="13133" priority="694" stopIfTrue="1">
      <formula>AND(WEEKDAY(S$5)=1)</formula>
    </cfRule>
    <cfRule type="expression" dxfId="13132" priority="695" stopIfTrue="1">
      <formula>AND(WEEKDAY(S$5)=1)</formula>
    </cfRule>
    <cfRule type="expression" dxfId="13131" priority="696" stopIfTrue="1">
      <formula>AND(WEEKDAY(S$5)=1)</formula>
    </cfRule>
    <cfRule type="expression" dxfId="13130" priority="697" stopIfTrue="1">
      <formula>AND(WEEKDAY(S$5)=1)</formula>
    </cfRule>
    <cfRule type="expression" dxfId="13129" priority="698" stopIfTrue="1">
      <formula>AND(WEEKDAY(S$5)=1)</formula>
    </cfRule>
    <cfRule type="expression" dxfId="13128" priority="699" stopIfTrue="1">
      <formula>AND(WEEKDAY(S$5)=1)</formula>
    </cfRule>
    <cfRule type="expression" dxfId="13127" priority="700" stopIfTrue="1">
      <formula>AND(WEEKDAY(S$5)=1)</formula>
    </cfRule>
    <cfRule type="expression" dxfId="13126" priority="701" stopIfTrue="1">
      <formula>AND(WEEKDAY(S$5)=1)</formula>
    </cfRule>
    <cfRule type="expression" dxfId="13125" priority="702" stopIfTrue="1">
      <formula>AND(WEEKDAY(S$5)=1)</formula>
    </cfRule>
    <cfRule type="expression" dxfId="13124" priority="703" stopIfTrue="1">
      <formula>AND(WEEKDAY(S$5)=1)</formula>
    </cfRule>
    <cfRule type="expression" dxfId="13123" priority="704" stopIfTrue="1">
      <formula>AND(WEEKDAY(S$5)=1)</formula>
    </cfRule>
    <cfRule type="expression" dxfId="13122" priority="705" stopIfTrue="1">
      <formula>AND(WEEKDAY(S$5)=1)</formula>
    </cfRule>
    <cfRule type="expression" dxfId="13121" priority="706" stopIfTrue="1">
      <formula>AND(WEEKDAY(S$5)=1)</formula>
    </cfRule>
    <cfRule type="expression" dxfId="13120" priority="707" stopIfTrue="1">
      <formula>AND(WEEKDAY(S$5)=1)</formula>
    </cfRule>
    <cfRule type="expression" dxfId="13119" priority="708" stopIfTrue="1">
      <formula>AND(WEEKDAY(S$5)=1)</formula>
    </cfRule>
    <cfRule type="expression" dxfId="13118" priority="709" stopIfTrue="1">
      <formula>AND(WEEKDAY(S$5)=1)</formula>
    </cfRule>
    <cfRule type="expression" dxfId="13117" priority="710" stopIfTrue="1">
      <formula>AND(WEEKDAY(S$5)=1)</formula>
    </cfRule>
    <cfRule type="expression" dxfId="13116" priority="711" stopIfTrue="1">
      <formula>AND(WEEKDAY(S$5)=1)</formula>
    </cfRule>
    <cfRule type="expression" dxfId="13115" priority="712" stopIfTrue="1">
      <formula>AND(WEEKDAY(S$5)=1)</formula>
    </cfRule>
    <cfRule type="expression" dxfId="13114" priority="908" stopIfTrue="1">
      <formula>AND(WEEKDAY(S$5)=1)</formula>
    </cfRule>
    <cfRule type="expression" dxfId="13113" priority="909" stopIfTrue="1">
      <formula>AND(WEEKDAY(S$5)=1)</formula>
    </cfRule>
    <cfRule type="expression" dxfId="13112" priority="912" stopIfTrue="1">
      <formula>AND(WEEKDAY(S$5)=1)</formula>
    </cfRule>
    <cfRule type="expression" dxfId="13111" priority="914" stopIfTrue="1">
      <formula>AND(WEEKDAY(S$5)=1)</formula>
    </cfRule>
    <cfRule type="expression" dxfId="13110" priority="915" stopIfTrue="1">
      <formula>AND(WEEKDAY(S$5)=1)</formula>
    </cfRule>
    <cfRule type="expression" dxfId="13109" priority="929" stopIfTrue="1">
      <formula>AND(WEEKDAY(S$5)=1)</formula>
    </cfRule>
  </conditionalFormatting>
  <conditionalFormatting sqref="Z20:AB21">
    <cfRule type="expression" dxfId="13108" priority="2234">
      <formula>AND(WEEKDAY(Z$5)=1)</formula>
    </cfRule>
  </conditionalFormatting>
  <conditionalFormatting sqref="Z20:Z21">
    <cfRule type="expression" dxfId="13107" priority="2230" stopIfTrue="1">
      <formula>AND(WEEKDAY(Z$5)=1)</formula>
    </cfRule>
  </conditionalFormatting>
  <conditionalFormatting sqref="AA20:AA21">
    <cfRule type="expression" dxfId="13106" priority="2232" stopIfTrue="1">
      <formula>AND(WEEKDAY(AA$5)=1)</formula>
    </cfRule>
    <cfRule type="expression" dxfId="13105" priority="2235" stopIfTrue="1">
      <formula>AND(WEEKDAY(AA$5)=1)</formula>
    </cfRule>
  </conditionalFormatting>
  <conditionalFormatting sqref="AB20:AC21">
    <cfRule type="expression" dxfId="13104" priority="2233" stopIfTrue="1">
      <formula>AND(WEEKDAY(AB$5)=1)</formula>
    </cfRule>
  </conditionalFormatting>
  <conditionalFormatting sqref="AB20:AB21">
    <cfRule type="expression" dxfId="13103" priority="2231" stopIfTrue="1">
      <formula>AND(WEEKDAY(AB$5)=1)</formula>
    </cfRule>
  </conditionalFormatting>
  <conditionalFormatting sqref="AC20:AC21">
    <cfRule type="expression" dxfId="13102" priority="2225" stopIfTrue="1">
      <formula>AND(WEEKDAY(AC$5)=1)</formula>
    </cfRule>
    <cfRule type="expression" dxfId="13101" priority="2226" stopIfTrue="1">
      <formula>AND(WEEKDAY(AC$5)=1)</formula>
    </cfRule>
    <cfRule type="expression" dxfId="13100" priority="2227" stopIfTrue="1">
      <formula>AND(WEEKDAY(AC$5)=1)</formula>
    </cfRule>
    <cfRule type="expression" dxfId="13099" priority="2228">
      <formula>AND(WEEKDAY(AC$5)=1)</formula>
    </cfRule>
    <cfRule type="expression" dxfId="13098" priority="2229">
      <formula>AND(WEEKDAY(AC$5)=1)</formula>
    </cfRule>
  </conditionalFormatting>
  <conditionalFormatting sqref="H22">
    <cfRule type="expression" dxfId="13097" priority="1525" stopIfTrue="1">
      <formula>AND(WEEKDAY(H$5)=1)</formula>
    </cfRule>
    <cfRule type="expression" dxfId="13096" priority="1526" stopIfTrue="1">
      <formula>AND(WEEKDAY(H$5)=1)</formula>
    </cfRule>
    <cfRule type="expression" dxfId="13095" priority="1527" stopIfTrue="1">
      <formula>AND(WEEKDAY(H$5)=1)</formula>
    </cfRule>
    <cfRule type="expression" dxfId="13094" priority="1528" stopIfTrue="1">
      <formula>AND(WEEKDAY(H$5)=1)</formula>
    </cfRule>
    <cfRule type="expression" dxfId="13093" priority="1529">
      <formula>AND(WEEKDAY(H$5)=1)</formula>
    </cfRule>
    <cfRule type="expression" dxfId="13092" priority="1530" stopIfTrue="1">
      <formula>AND(WEEKDAY(H$5)=1)</formula>
    </cfRule>
    <cfRule type="expression" dxfId="13091" priority="1531" stopIfTrue="1">
      <formula>AND(WEEKDAY(H$5)=1)</formula>
    </cfRule>
    <cfRule type="expression" dxfId="13090" priority="1532">
      <formula>AND(WEEKDAY(H$5)=1)</formula>
    </cfRule>
    <cfRule type="expression" dxfId="13089" priority="1533" stopIfTrue="1">
      <formula>AND(WEEKDAY(H$5)=1)</formula>
    </cfRule>
    <cfRule type="expression" dxfId="13088" priority="1534" stopIfTrue="1">
      <formula>AND(WEEKDAY(H$5)=1)</formula>
    </cfRule>
    <cfRule type="expression" dxfId="13087" priority="1535" stopIfTrue="1">
      <formula>AND(WEEKDAY(H$5)=1)</formula>
    </cfRule>
    <cfRule type="expression" dxfId="13086" priority="1536" stopIfTrue="1">
      <formula>AND(WEEKDAY(H$5)=1)</formula>
    </cfRule>
    <cfRule type="expression" dxfId="13085" priority="1537" stopIfTrue="1">
      <formula>AND(WEEKDAY(H$5)=1)</formula>
    </cfRule>
  </conditionalFormatting>
  <conditionalFormatting sqref="J22:K22">
    <cfRule type="expression" dxfId="13084" priority="1325" stopIfTrue="1">
      <formula>AND(WEEKDAY(J$5)=1)</formula>
    </cfRule>
    <cfRule type="expression" dxfId="13083" priority="1326" stopIfTrue="1">
      <formula>AND(WEEKDAY(J$5)=1)</formula>
    </cfRule>
    <cfRule type="expression" dxfId="13082" priority="1327" stopIfTrue="1">
      <formula>AND(WEEKDAY(J$5)=1)</formula>
    </cfRule>
    <cfRule type="expression" dxfId="13081" priority="1328" stopIfTrue="1">
      <formula>AND(WEEKDAY(J$5)=1)</formula>
    </cfRule>
    <cfRule type="expression" dxfId="13080" priority="1335" stopIfTrue="1">
      <formula>AND(WEEKDAY(J$5)=1)</formula>
    </cfRule>
    <cfRule type="expression" dxfId="13079" priority="1336" stopIfTrue="1">
      <formula>AND(WEEKDAY(J$5)=1)</formula>
    </cfRule>
    <cfRule type="expression" dxfId="13078" priority="1337" stopIfTrue="1">
      <formula>AND(WEEKDAY(J$5)=1)</formula>
    </cfRule>
    <cfRule type="expression" dxfId="13077" priority="1338" stopIfTrue="1">
      <formula>AND(WEEKDAY(J$5)=1)</formula>
    </cfRule>
    <cfRule type="expression" dxfId="13076" priority="1341" stopIfTrue="1">
      <formula>AND(WEEKDAY(J$5)=1)</formula>
    </cfRule>
    <cfRule type="expression" dxfId="13075" priority="1342" stopIfTrue="1">
      <formula>AND(WEEKDAY(J$5)=1)</formula>
    </cfRule>
    <cfRule type="expression" dxfId="13074" priority="1343" stopIfTrue="1">
      <formula>AND(WEEKDAY(J$5)=1)</formula>
    </cfRule>
    <cfRule type="expression" dxfId="13073" priority="1346" stopIfTrue="1">
      <formula>AND(WEEKDAY(J$5)=1)</formula>
    </cfRule>
    <cfRule type="expression" dxfId="13072" priority="1347" stopIfTrue="1">
      <formula>AND(WEEKDAY(J$5)=1)</formula>
    </cfRule>
    <cfRule type="expression" dxfId="13071" priority="1357" stopIfTrue="1">
      <formula>AND(WEEKDAY(J$5)=1)</formula>
    </cfRule>
    <cfRule type="expression" dxfId="13070" priority="1367" stopIfTrue="1">
      <formula>AND(WEEKDAY(J$5)=1)</formula>
    </cfRule>
    <cfRule type="expression" dxfId="13069" priority="1384" stopIfTrue="1">
      <formula>AND(WEEKDAY(J$5)=1)</formula>
    </cfRule>
    <cfRule type="expression" dxfId="13068" priority="1385" stopIfTrue="1">
      <formula>AND(WEEKDAY(J$5)=1)</formula>
    </cfRule>
    <cfRule type="expression" dxfId="13067" priority="1386" stopIfTrue="1">
      <formula>AND(WEEKDAY(J$5)=1)</formula>
    </cfRule>
    <cfRule type="expression" dxfId="13066" priority="1387" stopIfTrue="1">
      <formula>AND(WEEKDAY(J$5)=1)</formula>
    </cfRule>
    <cfRule type="expression" dxfId="13065" priority="1394" stopIfTrue="1">
      <formula>AND(WEEKDAY(J$5)=1)</formula>
    </cfRule>
    <cfRule type="expression" dxfId="13064" priority="1395" stopIfTrue="1">
      <formula>AND(WEEKDAY(J$5)=1)</formula>
    </cfRule>
    <cfRule type="expression" dxfId="13063" priority="1396" stopIfTrue="1">
      <formula>AND(WEEKDAY(J$5)=1)</formula>
    </cfRule>
    <cfRule type="expression" dxfId="13062" priority="1397" stopIfTrue="1">
      <formula>AND(WEEKDAY(J$5)=1)</formula>
    </cfRule>
    <cfRule type="expression" dxfId="13061" priority="1400" stopIfTrue="1">
      <formula>AND(WEEKDAY(J$5)=1)</formula>
    </cfRule>
    <cfRule type="expression" dxfId="13060" priority="1410" stopIfTrue="1">
      <formula>AND(WEEKDAY(J$5)=1)</formula>
    </cfRule>
    <cfRule type="expression" dxfId="13059" priority="1427" stopIfTrue="1">
      <formula>AND(WEEKDAY(J$5)=1)</formula>
    </cfRule>
    <cfRule type="expression" dxfId="13058" priority="1428" stopIfTrue="1">
      <formula>AND(WEEKDAY(J$5)=1)</formula>
    </cfRule>
    <cfRule type="expression" dxfId="13057" priority="1429" stopIfTrue="1">
      <formula>AND(WEEKDAY(J$5)=1)</formula>
    </cfRule>
    <cfRule type="expression" dxfId="13056" priority="1430" stopIfTrue="1">
      <formula>AND(WEEKDAY(J$5)=1)</formula>
    </cfRule>
    <cfRule type="expression" dxfId="13055" priority="1437" stopIfTrue="1">
      <formula>AND(WEEKDAY(J$5)=1)</formula>
    </cfRule>
    <cfRule type="expression" dxfId="13054" priority="1438" stopIfTrue="1">
      <formula>AND(WEEKDAY(J$5)=1)</formula>
    </cfRule>
    <cfRule type="expression" dxfId="13053" priority="1439" stopIfTrue="1">
      <formula>AND(WEEKDAY(J$5)=1)</formula>
    </cfRule>
    <cfRule type="expression" dxfId="13052" priority="1440" stopIfTrue="1">
      <formula>AND(WEEKDAY(J$5)=1)</formula>
    </cfRule>
    <cfRule type="expression" dxfId="13051" priority="1443" stopIfTrue="1">
      <formula>AND(WEEKDAY(J$5)=1)</formula>
    </cfRule>
    <cfRule type="expression" dxfId="13050" priority="1460" stopIfTrue="1">
      <formula>AND(WEEKDAY(J$5)=1)</formula>
    </cfRule>
    <cfRule type="expression" dxfId="13049" priority="1461" stopIfTrue="1">
      <formula>AND(WEEKDAY(J$5)=1)</formula>
    </cfRule>
    <cfRule type="expression" dxfId="13048" priority="1462" stopIfTrue="1">
      <formula>AND(WEEKDAY(J$5)=1)</formula>
    </cfRule>
    <cfRule type="expression" dxfId="13047" priority="1463" stopIfTrue="1">
      <formula>AND(WEEKDAY(J$5)=1)</formula>
    </cfRule>
    <cfRule type="expression" dxfId="13046" priority="1470" stopIfTrue="1">
      <formula>AND(WEEKDAY(J$5)=1)</formula>
    </cfRule>
    <cfRule type="expression" dxfId="13045" priority="1471" stopIfTrue="1">
      <formula>AND(WEEKDAY(J$5)=1)</formula>
    </cfRule>
    <cfRule type="expression" dxfId="13044" priority="1472" stopIfTrue="1">
      <formula>AND(WEEKDAY(J$5)=1)</formula>
    </cfRule>
    <cfRule type="expression" dxfId="13043" priority="1473" stopIfTrue="1">
      <formula>AND(WEEKDAY(J$5)=1)</formula>
    </cfRule>
    <cfRule type="expression" dxfId="13042" priority="1476" stopIfTrue="1">
      <formula>AND(WEEKDAY(J$5)=1)</formula>
    </cfRule>
    <cfRule type="expression" dxfId="13041" priority="1477" stopIfTrue="1">
      <formula>AND(WEEKDAY(J$5)=1)</formula>
    </cfRule>
    <cfRule type="expression" dxfId="13040" priority="1478" stopIfTrue="1">
      <formula>AND(WEEKDAY(J$5)=1)</formula>
    </cfRule>
    <cfRule type="expression" dxfId="13039" priority="1481" stopIfTrue="1">
      <formula>AND(WEEKDAY(J$5)=1)</formula>
    </cfRule>
    <cfRule type="expression" dxfId="13038" priority="1482" stopIfTrue="1">
      <formula>AND(WEEKDAY(J$5)=1)</formula>
    </cfRule>
    <cfRule type="expression" dxfId="13037" priority="1486" stopIfTrue="1">
      <formula>AND(WEEKDAY(J$5)=1)</formula>
    </cfRule>
    <cfRule type="expression" dxfId="13036" priority="1487" stopIfTrue="1">
      <formula>AND(WEEKDAY(J$5)=1)</formula>
    </cfRule>
    <cfRule type="expression" dxfId="13035" priority="1488" stopIfTrue="1">
      <formula>AND(WEEKDAY(J$5)=1)</formula>
    </cfRule>
    <cfRule type="expression" dxfId="13034" priority="1489" stopIfTrue="1">
      <formula>AND(WEEKDAY(J$5)=1)</formula>
    </cfRule>
    <cfRule type="expression" dxfId="13033" priority="1500" stopIfTrue="1">
      <formula>AND(WEEKDAY(J$5)=1)</formula>
    </cfRule>
    <cfRule type="expression" dxfId="13032" priority="1501" stopIfTrue="1">
      <formula>AND(WEEKDAY(J$5)=1)</formula>
    </cfRule>
    <cfRule type="expression" dxfId="13031" priority="1502" stopIfTrue="1">
      <formula>AND(WEEKDAY(J$5)=1)</formula>
    </cfRule>
    <cfRule type="expression" dxfId="13030" priority="1503" stopIfTrue="1">
      <formula>AND(WEEKDAY(J$5)=1)</formula>
    </cfRule>
    <cfRule type="expression" dxfId="13029" priority="1506" stopIfTrue="1">
      <formula>AND(WEEKDAY(J$5)=1)</formula>
    </cfRule>
    <cfRule type="expression" dxfId="13028" priority="1513" stopIfTrue="1">
      <formula>AND(WEEKDAY(J$5)=1)</formula>
    </cfRule>
    <cfRule type="expression" dxfId="13027" priority="1514" stopIfTrue="1">
      <formula>AND(WEEKDAY(J$5)=1)</formula>
    </cfRule>
    <cfRule type="expression" dxfId="13026" priority="1515" stopIfTrue="1">
      <formula>AND(WEEKDAY(J$5)=1)</formula>
    </cfRule>
    <cfRule type="expression" dxfId="13025" priority="1516" stopIfTrue="1">
      <formula>AND(WEEKDAY(J$5)=1)</formula>
    </cfRule>
    <cfRule type="expression" dxfId="13024" priority="1522">
      <formula>AND(WEEKDAY(J$5)=1)</formula>
    </cfRule>
    <cfRule type="expression" dxfId="13023" priority="1524" stopIfTrue="1">
      <formula>AND(WEEKDAY(J$5)=1)</formula>
    </cfRule>
  </conditionalFormatting>
  <conditionalFormatting sqref="J22">
    <cfRule type="expression" dxfId="13022" priority="1309" stopIfTrue="1">
      <formula>AND(WEEKDAY(J$5)=1)</formula>
    </cfRule>
    <cfRule type="expression" dxfId="13021" priority="1310" stopIfTrue="1">
      <formula>AND(WEEKDAY(J$5)=1)</formula>
    </cfRule>
    <cfRule type="expression" dxfId="13020" priority="1312" stopIfTrue="1">
      <formula>AND(WEEKDAY(J$5)=1)</formula>
    </cfRule>
    <cfRule type="expression" dxfId="13019" priority="1313" stopIfTrue="1">
      <formula>AND(WEEKDAY(J$5)=1)</formula>
    </cfRule>
    <cfRule type="expression" dxfId="13018" priority="1317" stopIfTrue="1">
      <formula>AND(WEEKDAY(J$5)=1)</formula>
    </cfRule>
    <cfRule type="expression" dxfId="13017" priority="1319" stopIfTrue="1">
      <formula>AND(WEEKDAY(J$5)=1)</formula>
    </cfRule>
    <cfRule type="expression" dxfId="13016" priority="1321" stopIfTrue="1">
      <formula>AND(WEEKDAY(J$5)=1)</formula>
    </cfRule>
    <cfRule type="expression" dxfId="13015" priority="1323" stopIfTrue="1">
      <formula>AND(WEEKDAY(J$5)=1)</formula>
    </cfRule>
    <cfRule type="expression" dxfId="13014" priority="1324" stopIfTrue="1">
      <formula>AND(WEEKDAY(J$5)=1)</formula>
    </cfRule>
    <cfRule type="expression" dxfId="13013" priority="1329" stopIfTrue="1">
      <formula>AND(WEEKDAY(J$5)=1)</formula>
    </cfRule>
    <cfRule type="expression" dxfId="13012" priority="1330" stopIfTrue="1">
      <formula>AND(WEEKDAY(J$5)=1)</formula>
    </cfRule>
    <cfRule type="expression" dxfId="13011" priority="1331" stopIfTrue="1">
      <formula>AND(WEEKDAY(J$5)=1)</formula>
    </cfRule>
    <cfRule type="expression" dxfId="13010" priority="1332" stopIfTrue="1">
      <formula>AND(WEEKDAY(J$5)=1)</formula>
    </cfRule>
    <cfRule type="expression" dxfId="13009" priority="1339" stopIfTrue="1">
      <formula>AND(WEEKDAY(J$5)=1)</formula>
    </cfRule>
    <cfRule type="expression" dxfId="13008" priority="1344" stopIfTrue="1">
      <formula>AND(WEEKDAY(J$5)=1)</formula>
    </cfRule>
    <cfRule type="expression" dxfId="13007" priority="1349" stopIfTrue="1">
      <formula>AND(WEEKDAY(J$5)=1)</formula>
    </cfRule>
    <cfRule type="expression" dxfId="13006" priority="1350" stopIfTrue="1">
      <formula>AND(WEEKDAY(J$5)=1)</formula>
    </cfRule>
    <cfRule type="expression" dxfId="13005" priority="1352" stopIfTrue="1">
      <formula>AND(WEEKDAY(J$5)=1)</formula>
    </cfRule>
    <cfRule type="expression" dxfId="13004" priority="1353" stopIfTrue="1">
      <formula>AND(WEEKDAY(J$5)=1)</formula>
    </cfRule>
    <cfRule type="expression" dxfId="13003" priority="1356" stopIfTrue="1">
      <formula>AND(WEEKDAY(J$5)=1)</formula>
    </cfRule>
    <cfRule type="expression" dxfId="13002" priority="1359" stopIfTrue="1">
      <formula>AND(WEEKDAY(J$5)=1)</formula>
    </cfRule>
    <cfRule type="expression" dxfId="13001" priority="1360" stopIfTrue="1">
      <formula>AND(WEEKDAY(J$5)=1)</formula>
    </cfRule>
    <cfRule type="expression" dxfId="13000" priority="1362" stopIfTrue="1">
      <formula>AND(WEEKDAY(J$5)=1)</formula>
    </cfRule>
    <cfRule type="expression" dxfId="12999" priority="1363" stopIfTrue="1">
      <formula>AND(WEEKDAY(J$5)=1)</formula>
    </cfRule>
    <cfRule type="expression" dxfId="12998" priority="1366" stopIfTrue="1">
      <formula>AND(WEEKDAY(J$5)=1)</formula>
    </cfRule>
    <cfRule type="expression" dxfId="12997" priority="1368" stopIfTrue="1">
      <formula>AND(WEEKDAY(J$5)=1)</formula>
    </cfRule>
    <cfRule type="expression" dxfId="12996" priority="1369" stopIfTrue="1">
      <formula>AND(WEEKDAY(J$5)=1)</formula>
    </cfRule>
    <cfRule type="expression" dxfId="12995" priority="1371" stopIfTrue="1">
      <formula>AND(WEEKDAY(J$5)=1)</formula>
    </cfRule>
    <cfRule type="expression" dxfId="12994" priority="1372" stopIfTrue="1">
      <formula>AND(WEEKDAY(J$5)=1)</formula>
    </cfRule>
    <cfRule type="expression" dxfId="12993" priority="1376" stopIfTrue="1">
      <formula>AND(WEEKDAY(J$5)=1)</formula>
    </cfRule>
    <cfRule type="expression" dxfId="12992" priority="1378" stopIfTrue="1">
      <formula>AND(WEEKDAY(J$5)=1)</formula>
    </cfRule>
    <cfRule type="expression" dxfId="12991" priority="1380" stopIfTrue="1">
      <formula>AND(WEEKDAY(J$5)=1)</formula>
    </cfRule>
    <cfRule type="expression" dxfId="12990" priority="1382" stopIfTrue="1">
      <formula>AND(WEEKDAY(J$5)=1)</formula>
    </cfRule>
    <cfRule type="expression" dxfId="12989" priority="1383" stopIfTrue="1">
      <formula>AND(WEEKDAY(J$5)=1)</formula>
    </cfRule>
    <cfRule type="expression" dxfId="12988" priority="1388" stopIfTrue="1">
      <formula>AND(WEEKDAY(J$5)=1)</formula>
    </cfRule>
    <cfRule type="expression" dxfId="12987" priority="1389" stopIfTrue="1">
      <formula>AND(WEEKDAY(J$5)=1)</formula>
    </cfRule>
    <cfRule type="expression" dxfId="12986" priority="1390" stopIfTrue="1">
      <formula>AND(WEEKDAY(J$5)=1)</formula>
    </cfRule>
    <cfRule type="expression" dxfId="12985" priority="1391" stopIfTrue="1">
      <formula>AND(WEEKDAY(J$5)=1)</formula>
    </cfRule>
    <cfRule type="expression" dxfId="12984" priority="1398" stopIfTrue="1">
      <formula>AND(WEEKDAY(J$5)=1)</formula>
    </cfRule>
    <cfRule type="expression" dxfId="12983" priority="1402" stopIfTrue="1">
      <formula>AND(WEEKDAY(J$5)=1)</formula>
    </cfRule>
    <cfRule type="expression" dxfId="12982" priority="1403" stopIfTrue="1">
      <formula>AND(WEEKDAY(J$5)=1)</formula>
    </cfRule>
    <cfRule type="expression" dxfId="12981" priority="1405" stopIfTrue="1">
      <formula>AND(WEEKDAY(J$5)=1)</formula>
    </cfRule>
    <cfRule type="expression" dxfId="12980" priority="1406" stopIfTrue="1">
      <formula>AND(WEEKDAY(J$5)=1)</formula>
    </cfRule>
    <cfRule type="expression" dxfId="12979" priority="1409" stopIfTrue="1">
      <formula>AND(WEEKDAY(J$5)=1)</formula>
    </cfRule>
    <cfRule type="expression" dxfId="12978" priority="1411" stopIfTrue="1">
      <formula>AND(WEEKDAY(J$5)=1)</formula>
    </cfRule>
    <cfRule type="expression" dxfId="12977" priority="1412" stopIfTrue="1">
      <formula>AND(WEEKDAY(J$5)=1)</formula>
    </cfRule>
    <cfRule type="expression" dxfId="12976" priority="1414" stopIfTrue="1">
      <formula>AND(WEEKDAY(J$5)=1)</formula>
    </cfRule>
    <cfRule type="expression" dxfId="12975" priority="1415" stopIfTrue="1">
      <formula>AND(WEEKDAY(J$5)=1)</formula>
    </cfRule>
    <cfRule type="expression" dxfId="12974" priority="1419" stopIfTrue="1">
      <formula>AND(WEEKDAY(J$5)=1)</formula>
    </cfRule>
    <cfRule type="expression" dxfId="12973" priority="1421" stopIfTrue="1">
      <formula>AND(WEEKDAY(J$5)=1)</formula>
    </cfRule>
    <cfRule type="expression" dxfId="12972" priority="1423" stopIfTrue="1">
      <formula>AND(WEEKDAY(J$5)=1)</formula>
    </cfRule>
    <cfRule type="expression" dxfId="12971" priority="1425" stopIfTrue="1">
      <formula>AND(WEEKDAY(J$5)=1)</formula>
    </cfRule>
    <cfRule type="expression" dxfId="12970" priority="1426" stopIfTrue="1">
      <formula>AND(WEEKDAY(J$5)=1)</formula>
    </cfRule>
    <cfRule type="expression" dxfId="12969" priority="1431" stopIfTrue="1">
      <formula>AND(WEEKDAY(J$5)=1)</formula>
    </cfRule>
    <cfRule type="expression" dxfId="12968" priority="1432" stopIfTrue="1">
      <formula>AND(WEEKDAY(J$5)=1)</formula>
    </cfRule>
    <cfRule type="expression" dxfId="12967" priority="1433" stopIfTrue="1">
      <formula>AND(WEEKDAY(J$5)=1)</formula>
    </cfRule>
    <cfRule type="expression" dxfId="12966" priority="1434" stopIfTrue="1">
      <formula>AND(WEEKDAY(J$5)=1)</formula>
    </cfRule>
    <cfRule type="expression" dxfId="12965" priority="1441" stopIfTrue="1">
      <formula>AND(WEEKDAY(J$5)=1)</formula>
    </cfRule>
    <cfRule type="expression" dxfId="12964" priority="1444" stopIfTrue="1">
      <formula>AND(WEEKDAY(J$5)=1)</formula>
    </cfRule>
    <cfRule type="expression" dxfId="12963" priority="1445" stopIfTrue="1">
      <formula>AND(WEEKDAY(J$5)=1)</formula>
    </cfRule>
    <cfRule type="expression" dxfId="12962" priority="1447" stopIfTrue="1">
      <formula>AND(WEEKDAY(J$5)=1)</formula>
    </cfRule>
    <cfRule type="expression" dxfId="12961" priority="1448" stopIfTrue="1">
      <formula>AND(WEEKDAY(J$5)=1)</formula>
    </cfRule>
    <cfRule type="expression" dxfId="12960" priority="1452" stopIfTrue="1">
      <formula>AND(WEEKDAY(J$5)=1)</formula>
    </cfRule>
    <cfRule type="expression" dxfId="12959" priority="1454" stopIfTrue="1">
      <formula>AND(WEEKDAY(J$5)=1)</formula>
    </cfRule>
    <cfRule type="expression" dxfId="12958" priority="1456" stopIfTrue="1">
      <formula>AND(WEEKDAY(J$5)=1)</formula>
    </cfRule>
    <cfRule type="expression" dxfId="12957" priority="1458" stopIfTrue="1">
      <formula>AND(WEEKDAY(J$5)=1)</formula>
    </cfRule>
    <cfRule type="expression" dxfId="12956" priority="1459" stopIfTrue="1">
      <formula>AND(WEEKDAY(J$5)=1)</formula>
    </cfRule>
    <cfRule type="expression" dxfId="12955" priority="1464" stopIfTrue="1">
      <formula>AND(WEEKDAY(J$5)=1)</formula>
    </cfRule>
    <cfRule type="expression" dxfId="12954" priority="1465" stopIfTrue="1">
      <formula>AND(WEEKDAY(J$5)=1)</formula>
    </cfRule>
    <cfRule type="expression" dxfId="12953" priority="1466" stopIfTrue="1">
      <formula>AND(WEEKDAY(J$5)=1)</formula>
    </cfRule>
    <cfRule type="expression" dxfId="12952" priority="1467" stopIfTrue="1">
      <formula>AND(WEEKDAY(J$5)=1)</formula>
    </cfRule>
    <cfRule type="expression" dxfId="12951" priority="1474" stopIfTrue="1">
      <formula>AND(WEEKDAY(J$5)=1)</formula>
    </cfRule>
    <cfRule type="expression" dxfId="12950" priority="1479" stopIfTrue="1">
      <formula>AND(WEEKDAY(J$5)=1)</formula>
    </cfRule>
    <cfRule type="expression" dxfId="12949" priority="1484" stopIfTrue="1">
      <formula>AND(WEEKDAY(J$5)=1)</formula>
    </cfRule>
    <cfRule type="expression" dxfId="12948" priority="1485" stopIfTrue="1">
      <formula>AND(WEEKDAY(J$5)=1)</formula>
    </cfRule>
    <cfRule type="expression" dxfId="12947" priority="1493" stopIfTrue="1">
      <formula>AND(WEEKDAY(J$5)=1)</formula>
    </cfRule>
    <cfRule type="expression" dxfId="12946" priority="1494" stopIfTrue="1">
      <formula>AND(WEEKDAY(J$5)=1)</formula>
    </cfRule>
    <cfRule type="expression" dxfId="12945" priority="1495" stopIfTrue="1">
      <formula>AND(WEEKDAY(J$5)=1)</formula>
    </cfRule>
    <cfRule type="expression" dxfId="12944" priority="1498" stopIfTrue="1">
      <formula>AND(WEEKDAY(J$5)=1)</formula>
    </cfRule>
    <cfRule type="expression" dxfId="12943" priority="1499" stopIfTrue="1">
      <formula>AND(WEEKDAY(J$5)=1)</formula>
    </cfRule>
    <cfRule type="expression" dxfId="12942" priority="1507" stopIfTrue="1">
      <formula>AND(WEEKDAY(J$5)=1)</formula>
    </cfRule>
    <cfRule type="expression" dxfId="12941" priority="1509" stopIfTrue="1">
      <formula>AND(WEEKDAY(J$5)=1)</formula>
    </cfRule>
    <cfRule type="expression" dxfId="12940" priority="1511" stopIfTrue="1">
      <formula>AND(WEEKDAY(J$5)=1)</formula>
    </cfRule>
    <cfRule type="expression" dxfId="12939" priority="1512" stopIfTrue="1">
      <formula>AND(WEEKDAY(J$5)=1)</formula>
    </cfRule>
    <cfRule type="expression" dxfId="12938" priority="1517" stopIfTrue="1">
      <formula>AND(WEEKDAY(J$5)=1)</formula>
    </cfRule>
    <cfRule type="expression" dxfId="12937" priority="1518" stopIfTrue="1">
      <formula>AND(WEEKDAY(J$5)=1)</formula>
    </cfRule>
    <cfRule type="expression" dxfId="12936" priority="1519" stopIfTrue="1">
      <formula>AND(WEEKDAY(J$5)=1)</formula>
    </cfRule>
    <cfRule type="expression" dxfId="12935" priority="1520" stopIfTrue="1">
      <formula>AND(WEEKDAY(J$5)=1)</formula>
    </cfRule>
  </conditionalFormatting>
  <conditionalFormatting sqref="K22">
    <cfRule type="expression" dxfId="12934" priority="1311" stopIfTrue="1">
      <formula>AND(WEEKDAY(K$5)=1)</formula>
    </cfRule>
    <cfRule type="expression" dxfId="12933" priority="1314" stopIfTrue="1">
      <formula>AND(WEEKDAY(K$5)=1)</formula>
    </cfRule>
    <cfRule type="expression" dxfId="12932" priority="1315" stopIfTrue="1">
      <formula>AND(WEEKDAY(K$5)=1)</formula>
    </cfRule>
    <cfRule type="expression" dxfId="12931" priority="1316" stopIfTrue="1">
      <formula>AND(WEEKDAY(K$5)=1)</formula>
    </cfRule>
    <cfRule type="expression" dxfId="12930" priority="1318" stopIfTrue="1">
      <formula>AND(WEEKDAY(K$5)=1)</formula>
    </cfRule>
    <cfRule type="expression" dxfId="12929" priority="1320" stopIfTrue="1">
      <formula>AND(WEEKDAY(K$5)=1)</formula>
    </cfRule>
    <cfRule type="expression" dxfId="12928" priority="1322" stopIfTrue="1">
      <formula>AND(WEEKDAY(K$5)=1)</formula>
    </cfRule>
    <cfRule type="expression" dxfId="12927" priority="1333" stopIfTrue="1">
      <formula>AND(WEEKDAY(K$5)=1)</formula>
    </cfRule>
    <cfRule type="expression" dxfId="12926" priority="1334" stopIfTrue="1">
      <formula>AND(WEEKDAY(K$5)=1)</formula>
    </cfRule>
    <cfRule type="expression" dxfId="12925" priority="1340" stopIfTrue="1">
      <formula>AND(WEEKDAY(K$5)=1)</formula>
    </cfRule>
    <cfRule type="expression" dxfId="12924" priority="1345" stopIfTrue="1">
      <formula>AND(WEEKDAY(K$5)=1)</formula>
    </cfRule>
    <cfRule type="expression" dxfId="12923" priority="1348" stopIfTrue="1">
      <formula>AND(WEEKDAY(K$5)=1)</formula>
    </cfRule>
    <cfRule type="expression" dxfId="12922" priority="1351" stopIfTrue="1">
      <formula>AND(WEEKDAY(K$5)=1)</formula>
    </cfRule>
    <cfRule type="expression" dxfId="12921" priority="1354" stopIfTrue="1">
      <formula>AND(WEEKDAY(K$5)=1)</formula>
    </cfRule>
    <cfRule type="expression" dxfId="12920" priority="1355" stopIfTrue="1">
      <formula>AND(WEEKDAY(K$5)=1)</formula>
    </cfRule>
    <cfRule type="expression" dxfId="12919" priority="1358" stopIfTrue="1">
      <formula>AND(WEEKDAY(K$5)=1)</formula>
    </cfRule>
    <cfRule type="expression" dxfId="12918" priority="1361" stopIfTrue="1">
      <formula>AND(WEEKDAY(K$5)=1)</formula>
    </cfRule>
    <cfRule type="expression" dxfId="12917" priority="1364" stopIfTrue="1">
      <formula>AND(WEEKDAY(K$5)=1)</formula>
    </cfRule>
    <cfRule type="expression" dxfId="12916" priority="1365" stopIfTrue="1">
      <formula>AND(WEEKDAY(K$5)=1)</formula>
    </cfRule>
    <cfRule type="expression" dxfId="12915" priority="1370" stopIfTrue="1">
      <formula>AND(WEEKDAY(K$5)=1)</formula>
    </cfRule>
    <cfRule type="expression" dxfId="12914" priority="1373" stopIfTrue="1">
      <formula>AND(WEEKDAY(K$5)=1)</formula>
    </cfRule>
    <cfRule type="expression" dxfId="12913" priority="1374" stopIfTrue="1">
      <formula>AND(WEEKDAY(K$5)=1)</formula>
    </cfRule>
    <cfRule type="expression" dxfId="12912" priority="1375" stopIfTrue="1">
      <formula>AND(WEEKDAY(K$5)=1)</formula>
    </cfRule>
    <cfRule type="expression" dxfId="12911" priority="1377" stopIfTrue="1">
      <formula>AND(WEEKDAY(K$5)=1)</formula>
    </cfRule>
    <cfRule type="expression" dxfId="12910" priority="1379" stopIfTrue="1">
      <formula>AND(WEEKDAY(K$5)=1)</formula>
    </cfRule>
    <cfRule type="expression" dxfId="12909" priority="1381" stopIfTrue="1">
      <formula>AND(WEEKDAY(K$5)=1)</formula>
    </cfRule>
    <cfRule type="expression" dxfId="12908" priority="1392" stopIfTrue="1">
      <formula>AND(WEEKDAY(K$5)=1)</formula>
    </cfRule>
    <cfRule type="expression" dxfId="12907" priority="1393" stopIfTrue="1">
      <formula>AND(WEEKDAY(K$5)=1)</formula>
    </cfRule>
    <cfRule type="expression" dxfId="12906" priority="1399" stopIfTrue="1">
      <formula>AND(WEEKDAY(K$5)=1)</formula>
    </cfRule>
    <cfRule type="expression" dxfId="12905" priority="1401" stopIfTrue="1">
      <formula>AND(WEEKDAY(K$5)=1)</formula>
    </cfRule>
    <cfRule type="expression" dxfId="12904" priority="1404" stopIfTrue="1">
      <formula>AND(WEEKDAY(K$5)=1)</formula>
    </cfRule>
    <cfRule type="expression" dxfId="12903" priority="1407" stopIfTrue="1">
      <formula>AND(WEEKDAY(K$5)=1)</formula>
    </cfRule>
    <cfRule type="expression" dxfId="12902" priority="1408" stopIfTrue="1">
      <formula>AND(WEEKDAY(K$5)=1)</formula>
    </cfRule>
    <cfRule type="expression" dxfId="12901" priority="1413" stopIfTrue="1">
      <formula>AND(WEEKDAY(K$5)=1)</formula>
    </cfRule>
    <cfRule type="expression" dxfId="12900" priority="1416" stopIfTrue="1">
      <formula>AND(WEEKDAY(K$5)=1)</formula>
    </cfRule>
    <cfRule type="expression" dxfId="12899" priority="1417" stopIfTrue="1">
      <formula>AND(WEEKDAY(K$5)=1)</formula>
    </cfRule>
    <cfRule type="expression" dxfId="12898" priority="1418" stopIfTrue="1">
      <formula>AND(WEEKDAY(K$5)=1)</formula>
    </cfRule>
    <cfRule type="expression" dxfId="12897" priority="1420" stopIfTrue="1">
      <formula>AND(WEEKDAY(K$5)=1)</formula>
    </cfRule>
    <cfRule type="expression" dxfId="12896" priority="1422" stopIfTrue="1">
      <formula>AND(WEEKDAY(K$5)=1)</formula>
    </cfRule>
    <cfRule type="expression" dxfId="12895" priority="1424" stopIfTrue="1">
      <formula>AND(WEEKDAY(K$5)=1)</formula>
    </cfRule>
    <cfRule type="expression" dxfId="12894" priority="1435" stopIfTrue="1">
      <formula>AND(WEEKDAY(K$5)=1)</formula>
    </cfRule>
    <cfRule type="expression" dxfId="12893" priority="1436" stopIfTrue="1">
      <formula>AND(WEEKDAY(K$5)=1)</formula>
    </cfRule>
    <cfRule type="expression" dxfId="12892" priority="1442" stopIfTrue="1">
      <formula>AND(WEEKDAY(K$5)=1)</formula>
    </cfRule>
    <cfRule type="expression" dxfId="12891" priority="1446" stopIfTrue="1">
      <formula>AND(WEEKDAY(K$5)=1)</formula>
    </cfRule>
    <cfRule type="expression" dxfId="12890" priority="1449" stopIfTrue="1">
      <formula>AND(WEEKDAY(K$5)=1)</formula>
    </cfRule>
    <cfRule type="expression" dxfId="12889" priority="1450" stopIfTrue="1">
      <formula>AND(WEEKDAY(K$5)=1)</formula>
    </cfRule>
    <cfRule type="expression" dxfId="12888" priority="1451" stopIfTrue="1">
      <formula>AND(WEEKDAY(K$5)=1)</formula>
    </cfRule>
    <cfRule type="expression" dxfId="12887" priority="1453" stopIfTrue="1">
      <formula>AND(WEEKDAY(K$5)=1)</formula>
    </cfRule>
    <cfRule type="expression" dxfId="12886" priority="1455" stopIfTrue="1">
      <formula>AND(WEEKDAY(K$5)=1)</formula>
    </cfRule>
    <cfRule type="expression" dxfId="12885" priority="1457" stopIfTrue="1">
      <formula>AND(WEEKDAY(K$5)=1)</formula>
    </cfRule>
    <cfRule type="expression" dxfId="12884" priority="1468" stopIfTrue="1">
      <formula>AND(WEEKDAY(K$5)=1)</formula>
    </cfRule>
    <cfRule type="expression" dxfId="12883" priority="1469" stopIfTrue="1">
      <formula>AND(WEEKDAY(K$5)=1)</formula>
    </cfRule>
    <cfRule type="expression" dxfId="12882" priority="1475" stopIfTrue="1">
      <formula>AND(WEEKDAY(K$5)=1)</formula>
    </cfRule>
    <cfRule type="expression" dxfId="12881" priority="1480" stopIfTrue="1">
      <formula>AND(WEEKDAY(K$5)=1)</formula>
    </cfRule>
    <cfRule type="expression" dxfId="12880" priority="1483" stopIfTrue="1">
      <formula>AND(WEEKDAY(K$5)=1)</formula>
    </cfRule>
    <cfRule type="expression" dxfId="12879" priority="1490" stopIfTrue="1">
      <formula>AND(WEEKDAY(K$5)=1)</formula>
    </cfRule>
    <cfRule type="expression" dxfId="12878" priority="1491" stopIfTrue="1">
      <formula>AND(WEEKDAY(K$5)=1)</formula>
    </cfRule>
    <cfRule type="expression" dxfId="12877" priority="1492" stopIfTrue="1">
      <formula>AND(WEEKDAY(K$5)=1)</formula>
    </cfRule>
    <cfRule type="expression" dxfId="12876" priority="1496" stopIfTrue="1">
      <formula>AND(WEEKDAY(K$5)=1)</formula>
    </cfRule>
    <cfRule type="expression" dxfId="12875" priority="1497" stopIfTrue="1">
      <formula>AND(WEEKDAY(K$5)=1)</formula>
    </cfRule>
    <cfRule type="expression" dxfId="12874" priority="1504" stopIfTrue="1">
      <formula>AND(WEEKDAY(K$5)=1)</formula>
    </cfRule>
    <cfRule type="expression" dxfId="12873" priority="1505" stopIfTrue="1">
      <formula>AND(WEEKDAY(K$5)=1)</formula>
    </cfRule>
    <cfRule type="expression" dxfId="12872" priority="1508" stopIfTrue="1">
      <formula>AND(WEEKDAY(K$5)=1)</formula>
    </cfRule>
    <cfRule type="expression" dxfId="12871" priority="1510" stopIfTrue="1">
      <formula>AND(WEEKDAY(K$5)=1)</formula>
    </cfRule>
    <cfRule type="expression" dxfId="12870" priority="1521" stopIfTrue="1">
      <formula>AND(WEEKDAY(K$5)=1)</formula>
    </cfRule>
    <cfRule type="expression" dxfId="12869" priority="1523" stopIfTrue="1">
      <formula>AND(WEEKDAY(K$5)=1)</formula>
    </cfRule>
  </conditionalFormatting>
  <conditionalFormatting sqref="O22">
    <cfRule type="expression" dxfId="12868" priority="931" stopIfTrue="1">
      <formula>AND(WEEKDAY(O$5)=1)</formula>
    </cfRule>
    <cfRule type="expression" dxfId="12867" priority="932" stopIfTrue="1">
      <formula>AND(WEEKDAY(O$5)=1)</formula>
    </cfRule>
    <cfRule type="expression" dxfId="12866" priority="933" stopIfTrue="1">
      <formula>AND(WEEKDAY(O$5)=1)</formula>
    </cfRule>
    <cfRule type="expression" dxfId="12865" priority="934" stopIfTrue="1">
      <formula>AND(WEEKDAY(O$5)=1)</formula>
    </cfRule>
    <cfRule type="expression" dxfId="12864" priority="935" stopIfTrue="1">
      <formula>AND(WEEKDAY(O$5)=1)</formula>
    </cfRule>
    <cfRule type="expression" dxfId="12863" priority="936" stopIfTrue="1">
      <formula>AND(WEEKDAY(O$5)=1)</formula>
    </cfRule>
    <cfRule type="expression" dxfId="12862" priority="937" stopIfTrue="1">
      <formula>AND(WEEKDAY(O$5)=1)</formula>
    </cfRule>
    <cfRule type="expression" dxfId="12861" priority="938" stopIfTrue="1">
      <formula>AND(WEEKDAY(O$5)=1)</formula>
    </cfRule>
    <cfRule type="expression" dxfId="12860" priority="939" stopIfTrue="1">
      <formula>AND(WEEKDAY(O$5)=1)</formula>
    </cfRule>
    <cfRule type="expression" dxfId="12859" priority="940" stopIfTrue="1">
      <formula>AND(WEEKDAY(O$5)=1)</formula>
    </cfRule>
    <cfRule type="expression" dxfId="12858" priority="941" stopIfTrue="1">
      <formula>AND(WEEKDAY(O$5)=1)</formula>
    </cfRule>
    <cfRule type="expression" dxfId="12857" priority="942" stopIfTrue="1">
      <formula>AND(WEEKDAY(O$5)=1)</formula>
    </cfRule>
    <cfRule type="expression" dxfId="12856" priority="943" stopIfTrue="1">
      <formula>AND(WEEKDAY(O$5)=1)</formula>
    </cfRule>
    <cfRule type="expression" dxfId="12855" priority="944" stopIfTrue="1">
      <formula>AND(WEEKDAY(O$5)=1)</formula>
    </cfRule>
    <cfRule type="expression" dxfId="12854" priority="945" stopIfTrue="1">
      <formula>AND(WEEKDAY(O$5)=1)</formula>
    </cfRule>
    <cfRule type="expression" dxfId="12853" priority="946" stopIfTrue="1">
      <formula>AND(WEEKDAY(O$5)=1)</formula>
    </cfRule>
    <cfRule type="expression" dxfId="12852" priority="947" stopIfTrue="1">
      <formula>AND(WEEKDAY(O$5)=1)</formula>
    </cfRule>
    <cfRule type="expression" dxfId="12851" priority="948" stopIfTrue="1">
      <formula>AND(WEEKDAY(O$5)=1)</formula>
    </cfRule>
    <cfRule type="expression" dxfId="12850" priority="949" stopIfTrue="1">
      <formula>AND(WEEKDAY(O$5)=1)</formula>
    </cfRule>
    <cfRule type="expression" dxfId="12849" priority="950" stopIfTrue="1">
      <formula>AND(WEEKDAY(O$5)=1)</formula>
    </cfRule>
    <cfRule type="expression" dxfId="12848" priority="951" stopIfTrue="1">
      <formula>AND(WEEKDAY(O$5)=1)</formula>
    </cfRule>
    <cfRule type="expression" dxfId="12847" priority="952" stopIfTrue="1">
      <formula>AND(WEEKDAY(O$5)=1)</formula>
    </cfRule>
    <cfRule type="expression" dxfId="12846" priority="953" stopIfTrue="1">
      <formula>AND(WEEKDAY(O$5)=1)</formula>
    </cfRule>
    <cfRule type="expression" dxfId="12845" priority="954" stopIfTrue="1">
      <formula>AND(WEEKDAY(O$5)=1)</formula>
    </cfRule>
    <cfRule type="expression" dxfId="12844" priority="955" stopIfTrue="1">
      <formula>AND(WEEKDAY(O$5)=1)</formula>
    </cfRule>
    <cfRule type="expression" dxfId="12843" priority="956" stopIfTrue="1">
      <formula>AND(WEEKDAY(O$5)=1)</formula>
    </cfRule>
    <cfRule type="expression" dxfId="12842" priority="957" stopIfTrue="1">
      <formula>AND(WEEKDAY(O$5)=1)</formula>
    </cfRule>
    <cfRule type="expression" dxfId="12841" priority="958" stopIfTrue="1">
      <formula>AND(WEEKDAY(O$5)=1)</formula>
    </cfRule>
    <cfRule type="expression" dxfId="12840" priority="959" stopIfTrue="1">
      <formula>AND(WEEKDAY(O$5)=1)</formula>
    </cfRule>
    <cfRule type="expression" dxfId="12839" priority="960" stopIfTrue="1">
      <formula>AND(WEEKDAY(O$5)=1)</formula>
    </cfRule>
    <cfRule type="expression" dxfId="12838" priority="961" stopIfTrue="1">
      <formula>AND(WEEKDAY(O$5)=1)</formula>
    </cfRule>
    <cfRule type="expression" dxfId="12837" priority="962" stopIfTrue="1">
      <formula>AND(WEEKDAY(O$5)=1)</formula>
    </cfRule>
    <cfRule type="expression" dxfId="12836" priority="963" stopIfTrue="1">
      <formula>AND(WEEKDAY(O$5)=1)</formula>
    </cfRule>
    <cfRule type="expression" dxfId="12835" priority="964" stopIfTrue="1">
      <formula>AND(WEEKDAY(O$5)=1)</formula>
    </cfRule>
    <cfRule type="expression" dxfId="12834" priority="965" stopIfTrue="1">
      <formula>AND(WEEKDAY(O$5)=1)</formula>
    </cfRule>
    <cfRule type="expression" dxfId="12833" priority="966" stopIfTrue="1">
      <formula>AND(WEEKDAY(O$5)=1)</formula>
    </cfRule>
    <cfRule type="expression" dxfId="12832" priority="967" stopIfTrue="1">
      <formula>AND(WEEKDAY(O$5)=1)</formula>
    </cfRule>
    <cfRule type="expression" dxfId="12831" priority="968" stopIfTrue="1">
      <formula>AND(WEEKDAY(O$5)=1)</formula>
    </cfRule>
    <cfRule type="expression" dxfId="12830" priority="969" stopIfTrue="1">
      <formula>AND(WEEKDAY(O$5)=1)</formula>
    </cfRule>
    <cfRule type="expression" dxfId="12829" priority="970" stopIfTrue="1">
      <formula>AND(WEEKDAY(O$5)=1)</formula>
    </cfRule>
    <cfRule type="expression" dxfId="12828" priority="971" stopIfTrue="1">
      <formula>AND(WEEKDAY(O$5)=1)</formula>
    </cfRule>
    <cfRule type="expression" dxfId="12827" priority="972" stopIfTrue="1">
      <formula>AND(WEEKDAY(O$5)=1)</formula>
    </cfRule>
    <cfRule type="expression" dxfId="12826" priority="973" stopIfTrue="1">
      <formula>AND(WEEKDAY(O$5)=1)</formula>
    </cfRule>
    <cfRule type="expression" dxfId="12825" priority="974" stopIfTrue="1">
      <formula>AND(WEEKDAY(O$5)=1)</formula>
    </cfRule>
    <cfRule type="expression" dxfId="12824" priority="975" stopIfTrue="1">
      <formula>AND(WEEKDAY(O$5)=1)</formula>
    </cfRule>
    <cfRule type="expression" dxfId="12823" priority="976" stopIfTrue="1">
      <formula>AND(WEEKDAY(O$5)=1)</formula>
    </cfRule>
    <cfRule type="expression" dxfId="12822" priority="977" stopIfTrue="1">
      <formula>AND(WEEKDAY(O$5)=1)</formula>
    </cfRule>
    <cfRule type="expression" dxfId="12821" priority="978" stopIfTrue="1">
      <formula>AND(WEEKDAY(O$5)=1)</formula>
    </cfRule>
    <cfRule type="expression" dxfId="12820" priority="979" stopIfTrue="1">
      <formula>AND(WEEKDAY(O$5)=1)</formula>
    </cfRule>
    <cfRule type="expression" dxfId="12819" priority="980" stopIfTrue="1">
      <formula>AND(WEEKDAY(O$5)=1)</formula>
    </cfRule>
    <cfRule type="expression" dxfId="12818" priority="981" stopIfTrue="1">
      <formula>AND(WEEKDAY(O$5)=1)</formula>
    </cfRule>
    <cfRule type="expression" dxfId="12817" priority="982" stopIfTrue="1">
      <formula>AND(WEEKDAY(O$5)=1)</formula>
    </cfRule>
    <cfRule type="expression" dxfId="12816" priority="983" stopIfTrue="1">
      <formula>AND(WEEKDAY(O$5)=1)</formula>
    </cfRule>
    <cfRule type="expression" dxfId="12815" priority="984" stopIfTrue="1">
      <formula>AND(WEEKDAY(O$5)=1)</formula>
    </cfRule>
    <cfRule type="expression" dxfId="12814" priority="985" stopIfTrue="1">
      <formula>AND(WEEKDAY(O$5)=1)</formula>
    </cfRule>
    <cfRule type="expression" dxfId="12813" priority="986" stopIfTrue="1">
      <formula>AND(WEEKDAY(O$5)=1)</formula>
    </cfRule>
    <cfRule type="expression" dxfId="12812" priority="987" stopIfTrue="1">
      <formula>AND(WEEKDAY(O$5)=1)</formula>
    </cfRule>
    <cfRule type="expression" dxfId="12811" priority="988" stopIfTrue="1">
      <formula>AND(WEEKDAY(O$5)=1)</formula>
    </cfRule>
    <cfRule type="expression" dxfId="12810" priority="989" stopIfTrue="1">
      <formula>AND(WEEKDAY(O$5)=1)</formula>
    </cfRule>
    <cfRule type="expression" dxfId="12809" priority="990" stopIfTrue="1">
      <formula>AND(WEEKDAY(O$5)=1)</formula>
    </cfRule>
    <cfRule type="expression" dxfId="12808" priority="991" stopIfTrue="1">
      <formula>AND(WEEKDAY(O$5)=1)</formula>
    </cfRule>
    <cfRule type="expression" dxfId="12807" priority="992" stopIfTrue="1">
      <formula>AND(WEEKDAY(O$5)=1)</formula>
    </cfRule>
    <cfRule type="expression" dxfId="12806" priority="993" stopIfTrue="1">
      <formula>AND(WEEKDAY(O$5)=1)</formula>
    </cfRule>
    <cfRule type="expression" dxfId="12805" priority="994" stopIfTrue="1">
      <formula>AND(WEEKDAY(O$5)=1)</formula>
    </cfRule>
    <cfRule type="expression" dxfId="12804" priority="995" stopIfTrue="1">
      <formula>AND(WEEKDAY(O$5)=1)</formula>
    </cfRule>
    <cfRule type="expression" dxfId="12803" priority="996" stopIfTrue="1">
      <formula>AND(WEEKDAY(O$5)=1)</formula>
    </cfRule>
    <cfRule type="expression" dxfId="12802" priority="997" stopIfTrue="1">
      <formula>AND(WEEKDAY(O$5)=1)</formula>
    </cfRule>
    <cfRule type="expression" dxfId="12801" priority="998" stopIfTrue="1">
      <formula>AND(WEEKDAY(O$5)=1)</formula>
    </cfRule>
    <cfRule type="expression" dxfId="12800" priority="999" stopIfTrue="1">
      <formula>AND(WEEKDAY(O$5)=1)</formula>
    </cfRule>
    <cfRule type="expression" dxfId="12799" priority="1000" stopIfTrue="1">
      <formula>AND(WEEKDAY(O$5)=1)</formula>
    </cfRule>
    <cfRule type="expression" dxfId="12798" priority="1001" stopIfTrue="1">
      <formula>AND(WEEKDAY(O$5)=1)</formula>
    </cfRule>
    <cfRule type="expression" dxfId="12797" priority="1002" stopIfTrue="1">
      <formula>AND(WEEKDAY(O$5)=1)</formula>
    </cfRule>
    <cfRule type="expression" dxfId="12796" priority="1003" stopIfTrue="1">
      <formula>AND(WEEKDAY(O$5)=1)</formula>
    </cfRule>
    <cfRule type="expression" dxfId="12795" priority="1004" stopIfTrue="1">
      <formula>AND(WEEKDAY(O$5)=1)</formula>
    </cfRule>
    <cfRule type="expression" dxfId="12794" priority="1005" stopIfTrue="1">
      <formula>AND(WEEKDAY(O$5)=1)</formula>
    </cfRule>
    <cfRule type="expression" dxfId="12793" priority="1006" stopIfTrue="1">
      <formula>AND(WEEKDAY(O$5)=1)</formula>
    </cfRule>
    <cfRule type="expression" dxfId="12792" priority="1007" stopIfTrue="1">
      <formula>AND(WEEKDAY(O$5)=1)</formula>
    </cfRule>
    <cfRule type="expression" dxfId="12791" priority="1008" stopIfTrue="1">
      <formula>AND(WEEKDAY(O$5)=1)</formula>
    </cfRule>
    <cfRule type="expression" dxfId="12790" priority="1009" stopIfTrue="1">
      <formula>AND(WEEKDAY(O$5)=1)</formula>
    </cfRule>
    <cfRule type="expression" dxfId="12789" priority="1010" stopIfTrue="1">
      <formula>AND(WEEKDAY(O$5)=1)</formula>
    </cfRule>
    <cfRule type="expression" dxfId="12788" priority="1011" stopIfTrue="1">
      <formula>AND(WEEKDAY(O$5)=1)</formula>
    </cfRule>
    <cfRule type="expression" dxfId="12787" priority="1012" stopIfTrue="1">
      <formula>AND(WEEKDAY(O$5)=1)</formula>
    </cfRule>
    <cfRule type="expression" dxfId="12786" priority="1013" stopIfTrue="1">
      <formula>AND(WEEKDAY(O$5)=1)</formula>
    </cfRule>
    <cfRule type="expression" dxfId="12785" priority="1014" stopIfTrue="1">
      <formula>AND(WEEKDAY(O$5)=1)</formula>
    </cfRule>
    <cfRule type="expression" dxfId="12784" priority="1015" stopIfTrue="1">
      <formula>AND(WEEKDAY(O$5)=1)</formula>
    </cfRule>
    <cfRule type="expression" dxfId="12783" priority="1016" stopIfTrue="1">
      <formula>AND(WEEKDAY(O$5)=1)</formula>
    </cfRule>
    <cfRule type="expression" dxfId="12782" priority="1017" stopIfTrue="1">
      <formula>AND(WEEKDAY(O$5)=1)</formula>
    </cfRule>
    <cfRule type="expression" dxfId="12781" priority="1018" stopIfTrue="1">
      <formula>AND(WEEKDAY(O$5)=1)</formula>
    </cfRule>
    <cfRule type="expression" dxfId="12780" priority="1019" stopIfTrue="1">
      <formula>AND(WEEKDAY(O$5)=1)</formula>
    </cfRule>
    <cfRule type="expression" dxfId="12779" priority="1020" stopIfTrue="1">
      <formula>AND(WEEKDAY(O$5)=1)</formula>
    </cfRule>
    <cfRule type="expression" dxfId="12778" priority="1021" stopIfTrue="1">
      <formula>AND(WEEKDAY(O$5)=1)</formula>
    </cfRule>
    <cfRule type="expression" dxfId="12777" priority="1022" stopIfTrue="1">
      <formula>AND(WEEKDAY(O$5)=1)</formula>
    </cfRule>
    <cfRule type="expression" dxfId="12776" priority="1023" stopIfTrue="1">
      <formula>AND(WEEKDAY(O$5)=1)</formula>
    </cfRule>
    <cfRule type="expression" dxfId="12775" priority="1024" stopIfTrue="1">
      <formula>AND(WEEKDAY(O$5)=1)</formula>
    </cfRule>
    <cfRule type="expression" dxfId="12774" priority="1025" stopIfTrue="1">
      <formula>AND(WEEKDAY(O$5)=1)</formula>
    </cfRule>
    <cfRule type="expression" dxfId="12773" priority="1026" stopIfTrue="1">
      <formula>AND(WEEKDAY(O$5)=1)</formula>
    </cfRule>
    <cfRule type="expression" dxfId="12772" priority="1027" stopIfTrue="1">
      <formula>AND(WEEKDAY(O$5)=1)</formula>
    </cfRule>
    <cfRule type="expression" dxfId="12771" priority="1028" stopIfTrue="1">
      <formula>AND(WEEKDAY(O$5)=1)</formula>
    </cfRule>
    <cfRule type="expression" dxfId="12770" priority="1029" stopIfTrue="1">
      <formula>AND(WEEKDAY(O$5)=1)</formula>
    </cfRule>
    <cfRule type="expression" dxfId="12769" priority="1030" stopIfTrue="1">
      <formula>AND(WEEKDAY(O$5)=1)</formula>
    </cfRule>
    <cfRule type="expression" dxfId="12768" priority="1031" stopIfTrue="1">
      <formula>AND(WEEKDAY(O$5)=1)</formula>
    </cfRule>
    <cfRule type="expression" dxfId="12767" priority="1032">
      <formula>AND(WEEKDAY(O$5)=1)</formula>
    </cfRule>
    <cfRule type="expression" dxfId="12766" priority="1033" stopIfTrue="1">
      <formula>AND(WEEKDAY(O$5)=1)</formula>
    </cfRule>
  </conditionalFormatting>
  <conditionalFormatting sqref="P22">
    <cfRule type="expression" dxfId="12765" priority="287" stopIfTrue="1">
      <formula>AND(WEEKDAY(P$5)=1)</formula>
    </cfRule>
    <cfRule type="expression" dxfId="12764" priority="288" stopIfTrue="1">
      <formula>AND(WEEKDAY(P$5)=1)</formula>
    </cfRule>
    <cfRule type="expression" dxfId="12763" priority="289" stopIfTrue="1">
      <formula>AND(WEEKDAY(P$5)=1)</formula>
    </cfRule>
    <cfRule type="expression" dxfId="12762" priority="292" stopIfTrue="1">
      <formula>AND(WEEKDAY(P$5)=1)</formula>
    </cfRule>
    <cfRule type="expression" dxfId="12761" priority="293" stopIfTrue="1">
      <formula>AND(WEEKDAY(P$5)=1)</formula>
    </cfRule>
    <cfRule type="expression" dxfId="12760" priority="294" stopIfTrue="1">
      <formula>AND(WEEKDAY(P$5)=1)</formula>
    </cfRule>
    <cfRule type="expression" dxfId="12759" priority="295" stopIfTrue="1">
      <formula>AND(WEEKDAY(P$5)=1)</formula>
    </cfRule>
    <cfRule type="expression" dxfId="12758" priority="296" stopIfTrue="1">
      <formula>AND(WEEKDAY(P$5)=1)</formula>
    </cfRule>
    <cfRule type="expression" dxfId="12757" priority="297" stopIfTrue="1">
      <formula>AND(WEEKDAY(P$5)=1)</formula>
    </cfRule>
    <cfRule type="expression" dxfId="12756" priority="298" stopIfTrue="1">
      <formula>AND(WEEKDAY(P$5)=1)</formula>
    </cfRule>
    <cfRule type="expression" dxfId="12755" priority="301" stopIfTrue="1">
      <formula>AND(WEEKDAY(P$5)=1)</formula>
    </cfRule>
    <cfRule type="expression" dxfId="12754" priority="303" stopIfTrue="1">
      <formula>AND(WEEKDAY(P$5)=1)</formula>
    </cfRule>
    <cfRule type="expression" dxfId="12753" priority="322" stopIfTrue="1">
      <formula>AND(WEEKDAY(P$5)=1)</formula>
    </cfRule>
    <cfRule type="expression" dxfId="12752" priority="323" stopIfTrue="1">
      <formula>AND(WEEKDAY(P$5)=1)</formula>
    </cfRule>
    <cfRule type="expression" dxfId="12751" priority="325" stopIfTrue="1">
      <formula>AND(WEEKDAY(P$5)=1)</formula>
    </cfRule>
    <cfRule type="expression" dxfId="12750" priority="326" stopIfTrue="1">
      <formula>AND(WEEKDAY(P$5)=1)</formula>
    </cfRule>
    <cfRule type="expression" dxfId="12749" priority="327" stopIfTrue="1">
      <formula>AND(WEEKDAY(P$5)=1)</formula>
    </cfRule>
    <cfRule type="expression" dxfId="12748" priority="328" stopIfTrue="1">
      <formula>AND(WEEKDAY(P$5)=1)</formula>
    </cfRule>
    <cfRule type="expression" dxfId="12747" priority="329" stopIfTrue="1">
      <formula>AND(WEEKDAY(P$5)=1)</formula>
    </cfRule>
    <cfRule type="expression" dxfId="12746" priority="330" stopIfTrue="1">
      <formula>AND(WEEKDAY(P$5)=1)</formula>
    </cfRule>
    <cfRule type="expression" dxfId="12745" priority="331" stopIfTrue="1">
      <formula>AND(WEEKDAY(P$5)=1)</formula>
    </cfRule>
    <cfRule type="expression" dxfId="12744" priority="332" stopIfTrue="1">
      <formula>AND(WEEKDAY(P$5)=1)</formula>
    </cfRule>
    <cfRule type="expression" dxfId="12743" priority="333" stopIfTrue="1">
      <formula>AND(WEEKDAY(P$5)=1)</formula>
    </cfRule>
    <cfRule type="expression" dxfId="12742" priority="335" stopIfTrue="1">
      <formula>AND(WEEKDAY(P$5)=1)</formula>
    </cfRule>
    <cfRule type="expression" dxfId="12741" priority="337" stopIfTrue="1">
      <formula>AND(WEEKDAY(P$5)=1)</formula>
    </cfRule>
    <cfRule type="expression" dxfId="12740" priority="338" stopIfTrue="1">
      <formula>AND(WEEKDAY(P$5)=1)</formula>
    </cfRule>
    <cfRule type="expression" dxfId="12739" priority="339" stopIfTrue="1">
      <formula>AND(WEEKDAY(P$5)=1)</formula>
    </cfRule>
    <cfRule type="expression" dxfId="12738" priority="340" stopIfTrue="1">
      <formula>AND(WEEKDAY(P$5)=1)</formula>
    </cfRule>
    <cfRule type="expression" dxfId="12737" priority="341" stopIfTrue="1">
      <formula>AND(WEEKDAY(P$5)=1)</formula>
    </cfRule>
    <cfRule type="expression" dxfId="12736" priority="342" stopIfTrue="1">
      <formula>AND(WEEKDAY(P$5)=1)</formula>
    </cfRule>
    <cfRule type="expression" dxfId="12735" priority="343" stopIfTrue="1">
      <formula>AND(WEEKDAY(P$5)=1)</formula>
    </cfRule>
    <cfRule type="expression" dxfId="12734" priority="352" stopIfTrue="1">
      <formula>AND(WEEKDAY(P$5)=1)</formula>
    </cfRule>
    <cfRule type="expression" dxfId="12733" priority="353" stopIfTrue="1">
      <formula>AND(WEEKDAY(P$5)=1)</formula>
    </cfRule>
    <cfRule type="expression" dxfId="12732" priority="354" stopIfTrue="1">
      <formula>AND(WEEKDAY(P$5)=1)</formula>
    </cfRule>
    <cfRule type="expression" dxfId="12731" priority="357" stopIfTrue="1">
      <formula>AND(WEEKDAY(P$5)=1)</formula>
    </cfRule>
    <cfRule type="expression" dxfId="12730" priority="359" stopIfTrue="1">
      <formula>AND(WEEKDAY(P$5)=1)</formula>
    </cfRule>
    <cfRule type="expression" dxfId="12729" priority="361" stopIfTrue="1">
      <formula>AND(WEEKDAY(P$5)=1)</formula>
    </cfRule>
    <cfRule type="expression" dxfId="12728" priority="364" stopIfTrue="1">
      <formula>AND(WEEKDAY(P$5)=1)</formula>
    </cfRule>
    <cfRule type="expression" dxfId="12727" priority="365" stopIfTrue="1">
      <formula>AND(WEEKDAY(P$5)=1)</formula>
    </cfRule>
    <cfRule type="expression" dxfId="12726" priority="367" stopIfTrue="1">
      <formula>AND(WEEKDAY(P$5)=1)</formula>
    </cfRule>
  </conditionalFormatting>
  <conditionalFormatting sqref="P22:Q22">
    <cfRule type="expression" dxfId="12725" priority="299" stopIfTrue="1">
      <formula>AND(WEEKDAY(P$5)=1)</formula>
    </cfRule>
    <cfRule type="expression" dxfId="12724" priority="300" stopIfTrue="1">
      <formula>AND(WEEKDAY(P$5)=1)</formula>
    </cfRule>
    <cfRule type="expression" dxfId="12723" priority="304" stopIfTrue="1">
      <formula>AND(WEEKDAY(P$5)=1)</formula>
    </cfRule>
    <cfRule type="expression" dxfId="12722" priority="305" stopIfTrue="1">
      <formula>AND(WEEKDAY(P$5)=1)</formula>
    </cfRule>
    <cfRule type="expression" dxfId="12721" priority="306" stopIfTrue="1">
      <formula>AND(WEEKDAY(P$5)=1)</formula>
    </cfRule>
    <cfRule type="expression" dxfId="12720" priority="307" stopIfTrue="1">
      <formula>AND(WEEKDAY(P$5)=1)</formula>
    </cfRule>
    <cfRule type="expression" dxfId="12719" priority="308" stopIfTrue="1">
      <formula>AND(WEEKDAY(P$5)=1)</formula>
    </cfRule>
    <cfRule type="expression" dxfId="12718" priority="309" stopIfTrue="1">
      <formula>AND(WEEKDAY(P$5)=1)</formula>
    </cfRule>
    <cfRule type="expression" dxfId="12717" priority="310" stopIfTrue="1">
      <formula>AND(WEEKDAY(P$5)=1)</formula>
    </cfRule>
    <cfRule type="expression" dxfId="12716" priority="311" stopIfTrue="1">
      <formula>AND(WEEKDAY(P$5)=1)</formula>
    </cfRule>
    <cfRule type="expression" dxfId="12715" priority="312" stopIfTrue="1">
      <formula>AND(WEEKDAY(P$5)=1)</formula>
    </cfRule>
    <cfRule type="expression" dxfId="12714" priority="313" stopIfTrue="1">
      <formula>AND(WEEKDAY(P$5)=1)</formula>
    </cfRule>
    <cfRule type="expression" dxfId="12713" priority="314" stopIfTrue="1">
      <formula>AND(WEEKDAY(P$5)=1)</formula>
    </cfRule>
    <cfRule type="expression" dxfId="12712" priority="315" stopIfTrue="1">
      <formula>AND(WEEKDAY(P$5)=1)</formula>
    </cfRule>
    <cfRule type="expression" dxfId="12711" priority="316" stopIfTrue="1">
      <formula>AND(WEEKDAY(P$5)=1)</formula>
    </cfRule>
    <cfRule type="expression" dxfId="12710" priority="317" stopIfTrue="1">
      <formula>AND(WEEKDAY(P$5)=1)</formula>
    </cfRule>
    <cfRule type="expression" dxfId="12709" priority="318" stopIfTrue="1">
      <formula>AND(WEEKDAY(P$5)=1)</formula>
    </cfRule>
    <cfRule type="expression" dxfId="12708" priority="319" stopIfTrue="1">
      <formula>AND(WEEKDAY(P$5)=1)</formula>
    </cfRule>
    <cfRule type="expression" dxfId="12707" priority="324" stopIfTrue="1">
      <formula>AND(WEEKDAY(P$5)=1)</formula>
    </cfRule>
    <cfRule type="expression" dxfId="12706" priority="336" stopIfTrue="1">
      <formula>AND(WEEKDAY(P$5)=1)</formula>
    </cfRule>
  </conditionalFormatting>
  <conditionalFormatting sqref="Q22">
    <cfRule type="expression" dxfId="12705" priority="290" stopIfTrue="1">
      <formula>AND(WEEKDAY(Q$5)=1)</formula>
    </cfRule>
    <cfRule type="expression" dxfId="12704" priority="291" stopIfTrue="1">
      <formula>AND(WEEKDAY(Q$5)=1)</formula>
    </cfRule>
    <cfRule type="expression" dxfId="12703" priority="302" stopIfTrue="1">
      <formula>AND(WEEKDAY(Q$5)=1)</formula>
    </cfRule>
    <cfRule type="expression" dxfId="12702" priority="320" stopIfTrue="1">
      <formula>AND(WEEKDAY(Q$5)=1)</formula>
    </cfRule>
    <cfRule type="expression" dxfId="12701" priority="321" stopIfTrue="1">
      <formula>AND(WEEKDAY(Q$5)=1)</formula>
    </cfRule>
    <cfRule type="expression" dxfId="12700" priority="334" stopIfTrue="1">
      <formula>AND(WEEKDAY(Q$5)=1)</formula>
    </cfRule>
    <cfRule type="expression" dxfId="12699" priority="355" stopIfTrue="1">
      <formula>AND(WEEKDAY(Q$5)=1)</formula>
    </cfRule>
    <cfRule type="expression" dxfId="12698" priority="356" stopIfTrue="1">
      <formula>AND(WEEKDAY(Q$5)=1)</formula>
    </cfRule>
    <cfRule type="expression" dxfId="12697" priority="360" stopIfTrue="1">
      <formula>AND(WEEKDAY(Q$5)=1)</formula>
    </cfRule>
  </conditionalFormatting>
  <conditionalFormatting sqref="R22">
    <cfRule type="expression" dxfId="12696" priority="284" stopIfTrue="1">
      <formula>AND(WEEKDAY(R$5)=1)</formula>
    </cfRule>
    <cfRule type="expression" dxfId="12695" priority="285">
      <formula>AND(WEEKDAY(R$5)=1)</formula>
    </cfRule>
    <cfRule type="expression" dxfId="12694" priority="286" stopIfTrue="1">
      <formula>AND(WEEKDAY(R$5)=1)</formula>
    </cfRule>
  </conditionalFormatting>
  <conditionalFormatting sqref="S22">
    <cfRule type="expression" dxfId="12693" priority="344" stopIfTrue="1">
      <formula>AND(WEEKDAY(S$5)=1)</formula>
    </cfRule>
    <cfRule type="expression" dxfId="12692" priority="345" stopIfTrue="1">
      <formula>AND(WEEKDAY(S$5)=1)</formula>
    </cfRule>
    <cfRule type="expression" dxfId="12691" priority="346" stopIfTrue="1">
      <formula>AND(WEEKDAY(S$5)=1)</formula>
    </cfRule>
    <cfRule type="expression" dxfId="12690" priority="347" stopIfTrue="1">
      <formula>AND(WEEKDAY(S$5)=1)</formula>
    </cfRule>
    <cfRule type="expression" dxfId="12689" priority="348" stopIfTrue="1">
      <formula>AND(WEEKDAY(S$5)=1)</formula>
    </cfRule>
    <cfRule type="expression" dxfId="12688" priority="349" stopIfTrue="1">
      <formula>AND(WEEKDAY(S$5)=1)</formula>
    </cfRule>
    <cfRule type="expression" dxfId="12687" priority="350" stopIfTrue="1">
      <formula>AND(WEEKDAY(S$5)=1)</formula>
    </cfRule>
    <cfRule type="expression" dxfId="12686" priority="351" stopIfTrue="1">
      <formula>AND(WEEKDAY(S$5)=1)</formula>
    </cfRule>
    <cfRule type="expression" dxfId="12685" priority="362" stopIfTrue="1">
      <formula>AND(WEEKDAY(S$5)=1)</formula>
    </cfRule>
    <cfRule type="expression" dxfId="12684" priority="366" stopIfTrue="1">
      <formula>AND(WEEKDAY(S$5)=1)</formula>
    </cfRule>
  </conditionalFormatting>
  <conditionalFormatting sqref="Y22">
    <cfRule type="expression" dxfId="12683" priority="2321" stopIfTrue="1">
      <formula>AND(WEEKDAY(Y$5)=1)</formula>
    </cfRule>
    <cfRule type="expression" dxfId="12682" priority="2322" stopIfTrue="1">
      <formula>AND(WEEKDAY(Y$5)=1)</formula>
    </cfRule>
    <cfRule type="expression" dxfId="12681" priority="2323" stopIfTrue="1">
      <formula>AND(WEEKDAY(Y$5)=1)</formula>
    </cfRule>
    <cfRule type="expression" dxfId="12680" priority="2324">
      <formula>AND(WEEKDAY(Y$5)=1)</formula>
    </cfRule>
    <cfRule type="expression" dxfId="12679" priority="2325">
      <formula>AND(WEEKDAY(Y$5)=1)</formula>
    </cfRule>
  </conditionalFormatting>
  <conditionalFormatting sqref="AD22">
    <cfRule type="expression" dxfId="12678" priority="2326">
      <formula>AND(WEEKDAY(AD$5)=1)</formula>
    </cfRule>
    <cfRule type="expression" dxfId="12677" priority="2327" stopIfTrue="1">
      <formula>AND(WEEKDAY(AD$5)=1)</formula>
    </cfRule>
    <cfRule type="expression" dxfId="12676" priority="2328" stopIfTrue="1">
      <formula>AND(WEEKDAY(AD$5)=1)</formula>
    </cfRule>
    <cfRule type="expression" dxfId="12675" priority="2329" stopIfTrue="1">
      <formula>AND(WEEKDAY(AD$5)=1)</formula>
    </cfRule>
    <cfRule type="expression" dxfId="12674" priority="2330" stopIfTrue="1">
      <formula>AND(WEEKDAY(AD$5)=1)</formula>
    </cfRule>
    <cfRule type="expression" dxfId="12673" priority="2331" stopIfTrue="1">
      <formula>AND(WEEKDAY(AD$5)=1)</formula>
    </cfRule>
    <cfRule type="expression" dxfId="12672" priority="2332" stopIfTrue="1">
      <formula>AND(WEEKDAY(AD$5)=1)</formula>
    </cfRule>
    <cfRule type="expression" dxfId="12671" priority="2333" stopIfTrue="1">
      <formula>AND(WEEKDAY(AD$5)=1)</formula>
    </cfRule>
    <cfRule type="expression" dxfId="12670" priority="2334" stopIfTrue="1">
      <formula>AND(WEEKDAY(AD$5)=1)</formula>
    </cfRule>
    <cfRule type="expression" dxfId="12669" priority="2335">
      <formula>AND(WEEKDAY(AD$5)=1)</formula>
    </cfRule>
  </conditionalFormatting>
  <conditionalFormatting sqref="D28">
    <cfRule type="expression" dxfId="12668" priority="1561" stopIfTrue="1">
      <formula>AND(WEEKDAY(D$5)=1)</formula>
    </cfRule>
    <cfRule type="expression" dxfId="12667" priority="1562" stopIfTrue="1">
      <formula>AND(WEEKDAY(D$5)=1)</formula>
    </cfRule>
    <cfRule type="expression" dxfId="12666" priority="1563" stopIfTrue="1">
      <formula>AND(WEEKDAY(D$5)=1)</formula>
    </cfRule>
    <cfRule type="expression" dxfId="12665" priority="1564" stopIfTrue="1">
      <formula>AND(WEEKDAY(D$5)=1)</formula>
    </cfRule>
    <cfRule type="expression" dxfId="12664" priority="1565" stopIfTrue="1">
      <formula>AND(WEEKDAY(D$5)=1)</formula>
    </cfRule>
    <cfRule type="expression" dxfId="12663" priority="1566">
      <formula>AND(WEEKDAY(D$5)=1)</formula>
    </cfRule>
    <cfRule type="expression" dxfId="12662" priority="1567" stopIfTrue="1">
      <formula>AND(WEEKDAY(D$5)=1)</formula>
    </cfRule>
  </conditionalFormatting>
  <conditionalFormatting sqref="M28">
    <cfRule type="expression" dxfId="12661" priority="1038" stopIfTrue="1">
      <formula>AND(WEEKDAY(M$5)=1)</formula>
    </cfRule>
    <cfRule type="expression" dxfId="12660" priority="1039" stopIfTrue="1">
      <formula>AND(WEEKDAY(M$5)=1)</formula>
    </cfRule>
    <cfRule type="expression" dxfId="12659" priority="1040" stopIfTrue="1">
      <formula>AND(WEEKDAY(M$5)=1)</formula>
    </cfRule>
    <cfRule type="expression" dxfId="12658" priority="1041" stopIfTrue="1">
      <formula>AND(WEEKDAY(M$5)=1)</formula>
    </cfRule>
    <cfRule type="expression" dxfId="12657" priority="1042" stopIfTrue="1">
      <formula>AND(WEEKDAY(M$5)=1)</formula>
    </cfRule>
    <cfRule type="expression" dxfId="12656" priority="1043" stopIfTrue="1">
      <formula>AND(WEEKDAY(M$5)=1)</formula>
    </cfRule>
    <cfRule type="expression" dxfId="12655" priority="1044" stopIfTrue="1">
      <formula>AND(WEEKDAY(M$5)=1)</formula>
    </cfRule>
    <cfRule type="expression" dxfId="12654" priority="1045" stopIfTrue="1">
      <formula>AND(WEEKDAY(M$5)=1)</formula>
    </cfRule>
    <cfRule type="expression" dxfId="12653" priority="1046" stopIfTrue="1">
      <formula>AND(WEEKDAY(M$5)=1)</formula>
    </cfRule>
    <cfRule type="expression" dxfId="12652" priority="1047" stopIfTrue="1">
      <formula>AND(WEEKDAY(M$5)=1)</formula>
    </cfRule>
    <cfRule type="expression" dxfId="12651" priority="1048" stopIfTrue="1">
      <formula>AND(WEEKDAY(M$5)=1)</formula>
    </cfRule>
    <cfRule type="expression" dxfId="12650" priority="1049" stopIfTrue="1">
      <formula>AND(WEEKDAY(M$5)=1)</formula>
    </cfRule>
    <cfRule type="expression" dxfId="12649" priority="1050" stopIfTrue="1">
      <formula>AND(WEEKDAY(M$5)=1)</formula>
    </cfRule>
    <cfRule type="expression" dxfId="12648" priority="1051" stopIfTrue="1">
      <formula>AND(WEEKDAY(M$5)=1)</formula>
    </cfRule>
    <cfRule type="expression" dxfId="12647" priority="1052" stopIfTrue="1">
      <formula>AND(WEEKDAY(M$5)=1)</formula>
    </cfRule>
    <cfRule type="expression" dxfId="12646" priority="1053" stopIfTrue="1">
      <formula>AND(WEEKDAY(M$5)=1)</formula>
    </cfRule>
    <cfRule type="expression" dxfId="12645" priority="1054" stopIfTrue="1">
      <formula>AND(WEEKDAY(M$5)=1)</formula>
    </cfRule>
    <cfRule type="expression" dxfId="12644" priority="1055" stopIfTrue="1">
      <formula>AND(WEEKDAY(M$5)=1)</formula>
    </cfRule>
    <cfRule type="expression" dxfId="12643" priority="1056" stopIfTrue="1">
      <formula>AND(WEEKDAY(M$5)=1)</formula>
    </cfRule>
    <cfRule type="expression" dxfId="12642" priority="1057" stopIfTrue="1">
      <formula>AND(WEEKDAY(M$5)=1)</formula>
    </cfRule>
    <cfRule type="expression" dxfId="12641" priority="1058" stopIfTrue="1">
      <formula>AND(WEEKDAY(M$5)=1)</formula>
    </cfRule>
    <cfRule type="expression" dxfId="12640" priority="1059" stopIfTrue="1">
      <formula>AND(WEEKDAY(M$5)=1)</formula>
    </cfRule>
    <cfRule type="expression" dxfId="12639" priority="1060" stopIfTrue="1">
      <formula>AND(WEEKDAY(M$5)=1)</formula>
    </cfRule>
    <cfRule type="expression" dxfId="12638" priority="1061" stopIfTrue="1">
      <formula>AND(WEEKDAY(M$5)=1)</formula>
    </cfRule>
    <cfRule type="expression" dxfId="12637" priority="1062" stopIfTrue="1">
      <formula>AND(WEEKDAY(M$5)=1)</formula>
    </cfRule>
    <cfRule type="expression" dxfId="12636" priority="1063" stopIfTrue="1">
      <formula>AND(WEEKDAY(M$5)=1)</formula>
    </cfRule>
    <cfRule type="expression" dxfId="12635" priority="1064" stopIfTrue="1">
      <formula>AND(WEEKDAY(M$5)=1)</formula>
    </cfRule>
    <cfRule type="expression" dxfId="12634" priority="1065" stopIfTrue="1">
      <formula>AND(WEEKDAY(M$5)=1)</formula>
    </cfRule>
    <cfRule type="expression" dxfId="12633" priority="1066" stopIfTrue="1">
      <formula>AND(WEEKDAY(M$5)=1)</formula>
    </cfRule>
    <cfRule type="expression" dxfId="12632" priority="1067" stopIfTrue="1">
      <formula>AND(WEEKDAY(M$5)=1)</formula>
    </cfRule>
    <cfRule type="expression" dxfId="12631" priority="1068" stopIfTrue="1">
      <formula>AND(WEEKDAY(M$5)=1)</formula>
    </cfRule>
    <cfRule type="expression" dxfId="12630" priority="1069" stopIfTrue="1">
      <formula>AND(WEEKDAY(M$5)=1)</formula>
    </cfRule>
    <cfRule type="expression" dxfId="12629" priority="1070" stopIfTrue="1">
      <formula>AND(WEEKDAY(M$5)=1)</formula>
    </cfRule>
    <cfRule type="expression" dxfId="12628" priority="1071" stopIfTrue="1">
      <formula>AND(WEEKDAY(M$5)=1)</formula>
    </cfRule>
    <cfRule type="expression" dxfId="12627" priority="1072" stopIfTrue="1">
      <formula>AND(WEEKDAY(M$5)=1)</formula>
    </cfRule>
    <cfRule type="expression" dxfId="12626" priority="1073" stopIfTrue="1">
      <formula>AND(WEEKDAY(M$5)=1)</formula>
    </cfRule>
    <cfRule type="expression" dxfId="12625" priority="1074" stopIfTrue="1">
      <formula>AND(WEEKDAY(M$5)=1)</formula>
    </cfRule>
    <cfRule type="expression" dxfId="12624" priority="1075" stopIfTrue="1">
      <formula>AND(WEEKDAY(M$5)=1)</formula>
    </cfRule>
    <cfRule type="expression" dxfId="12623" priority="1076" stopIfTrue="1">
      <formula>AND(WEEKDAY(M$5)=1)</formula>
    </cfRule>
    <cfRule type="expression" dxfId="12622" priority="1077" stopIfTrue="1">
      <formula>AND(WEEKDAY(M$5)=1)</formula>
    </cfRule>
    <cfRule type="expression" dxfId="12621" priority="1078" stopIfTrue="1">
      <formula>AND(WEEKDAY(M$5)=1)</formula>
    </cfRule>
    <cfRule type="expression" dxfId="12620" priority="1079" stopIfTrue="1">
      <formula>AND(WEEKDAY(M$5)=1)</formula>
    </cfRule>
    <cfRule type="expression" dxfId="12619" priority="1080" stopIfTrue="1">
      <formula>AND(WEEKDAY(M$5)=1)</formula>
    </cfRule>
    <cfRule type="expression" dxfId="12618" priority="1081" stopIfTrue="1">
      <formula>AND(WEEKDAY(M$5)=1)</formula>
    </cfRule>
    <cfRule type="expression" dxfId="12617" priority="1082" stopIfTrue="1">
      <formula>AND(WEEKDAY(M$5)=1)</formula>
    </cfRule>
    <cfRule type="expression" dxfId="12616" priority="1083" stopIfTrue="1">
      <formula>AND(WEEKDAY(M$5)=1)</formula>
    </cfRule>
    <cfRule type="expression" dxfId="12615" priority="1084" stopIfTrue="1">
      <formula>AND(WEEKDAY(M$5)=1)</formula>
    </cfRule>
    <cfRule type="expression" dxfId="12614" priority="1085" stopIfTrue="1">
      <formula>AND(WEEKDAY(M$5)=1)</formula>
    </cfRule>
    <cfRule type="expression" dxfId="12613" priority="1086" stopIfTrue="1">
      <formula>AND(WEEKDAY(M$5)=1)</formula>
    </cfRule>
    <cfRule type="expression" dxfId="12612" priority="1087" stopIfTrue="1">
      <formula>AND(WEEKDAY(M$5)=1)</formula>
    </cfRule>
    <cfRule type="expression" dxfId="12611" priority="1088" stopIfTrue="1">
      <formula>AND(WEEKDAY(M$5)=1)</formula>
    </cfRule>
    <cfRule type="expression" dxfId="12610" priority="1089" stopIfTrue="1">
      <formula>AND(WEEKDAY(M$5)=1)</formula>
    </cfRule>
    <cfRule type="expression" dxfId="12609" priority="1090" stopIfTrue="1">
      <formula>AND(WEEKDAY(M$5)=1)</formula>
    </cfRule>
    <cfRule type="expression" dxfId="12608" priority="1091" stopIfTrue="1">
      <formula>AND(WEEKDAY(M$5)=1)</formula>
    </cfRule>
    <cfRule type="expression" dxfId="12607" priority="1092" stopIfTrue="1">
      <formula>AND(WEEKDAY(M$5)=1)</formula>
    </cfRule>
    <cfRule type="expression" dxfId="12606" priority="1093" stopIfTrue="1">
      <formula>AND(WEEKDAY(M$5)=1)</formula>
    </cfRule>
    <cfRule type="expression" dxfId="12605" priority="1094" stopIfTrue="1">
      <formula>AND(WEEKDAY(M$5)=1)</formula>
    </cfRule>
    <cfRule type="expression" dxfId="12604" priority="1095" stopIfTrue="1">
      <formula>AND(WEEKDAY(M$5)=1)</formula>
    </cfRule>
    <cfRule type="expression" dxfId="12603" priority="1096" stopIfTrue="1">
      <formula>AND(WEEKDAY(M$5)=1)</formula>
    </cfRule>
    <cfRule type="expression" dxfId="12602" priority="1097" stopIfTrue="1">
      <formula>AND(WEEKDAY(M$5)=1)</formula>
    </cfRule>
    <cfRule type="expression" dxfId="12601" priority="1098" stopIfTrue="1">
      <formula>AND(WEEKDAY(M$5)=1)</formula>
    </cfRule>
    <cfRule type="expression" dxfId="12600" priority="1099" stopIfTrue="1">
      <formula>AND(WEEKDAY(M$5)=1)</formula>
    </cfRule>
    <cfRule type="expression" dxfId="12599" priority="1100" stopIfTrue="1">
      <formula>AND(WEEKDAY(M$5)=1)</formula>
    </cfRule>
    <cfRule type="expression" dxfId="12598" priority="1101" stopIfTrue="1">
      <formula>AND(WEEKDAY(M$5)=1)</formula>
    </cfRule>
    <cfRule type="expression" dxfId="12597" priority="1102" stopIfTrue="1">
      <formula>AND(WEEKDAY(M$5)=1)</formula>
    </cfRule>
    <cfRule type="expression" dxfId="12596" priority="1103" stopIfTrue="1">
      <formula>AND(WEEKDAY(M$5)=1)</formula>
    </cfRule>
    <cfRule type="expression" dxfId="12595" priority="1104" stopIfTrue="1">
      <formula>AND(WEEKDAY(M$5)=1)</formula>
    </cfRule>
    <cfRule type="expression" dxfId="12594" priority="1105" stopIfTrue="1">
      <formula>AND(WEEKDAY(M$5)=1)</formula>
    </cfRule>
    <cfRule type="expression" dxfId="12593" priority="1106" stopIfTrue="1">
      <formula>AND(WEEKDAY(M$5)=1)</formula>
    </cfRule>
    <cfRule type="expression" dxfId="12592" priority="1107" stopIfTrue="1">
      <formula>AND(WEEKDAY(M$5)=1)</formula>
    </cfRule>
    <cfRule type="expression" dxfId="12591" priority="1108" stopIfTrue="1">
      <formula>AND(WEEKDAY(M$5)=1)</formula>
    </cfRule>
    <cfRule type="expression" dxfId="12590" priority="1109" stopIfTrue="1">
      <formula>AND(WEEKDAY(M$5)=1)</formula>
    </cfRule>
    <cfRule type="expression" dxfId="12589" priority="1110" stopIfTrue="1">
      <formula>AND(WEEKDAY(M$5)=1)</formula>
    </cfRule>
    <cfRule type="expression" dxfId="12588" priority="1111" stopIfTrue="1">
      <formula>AND(WEEKDAY(M$5)=1)</formula>
    </cfRule>
    <cfRule type="expression" dxfId="12587" priority="1112" stopIfTrue="1">
      <formula>AND(WEEKDAY(M$5)=1)</formula>
    </cfRule>
    <cfRule type="expression" dxfId="12586" priority="1113" stopIfTrue="1">
      <formula>AND(WEEKDAY(M$5)=1)</formula>
    </cfRule>
    <cfRule type="expression" dxfId="12585" priority="1114" stopIfTrue="1">
      <formula>AND(WEEKDAY(M$5)=1)</formula>
    </cfRule>
    <cfRule type="expression" dxfId="12584" priority="1115" stopIfTrue="1">
      <formula>AND(WEEKDAY(M$5)=1)</formula>
    </cfRule>
    <cfRule type="expression" dxfId="12583" priority="1116" stopIfTrue="1">
      <formula>AND(WEEKDAY(M$5)=1)</formula>
    </cfRule>
    <cfRule type="expression" dxfId="12582" priority="1117" stopIfTrue="1">
      <formula>AND(WEEKDAY(M$5)=1)</formula>
    </cfRule>
    <cfRule type="expression" dxfId="12581" priority="1118" stopIfTrue="1">
      <formula>AND(WEEKDAY(M$5)=1)</formula>
    </cfRule>
    <cfRule type="expression" dxfId="12580" priority="1119" stopIfTrue="1">
      <formula>AND(WEEKDAY(M$5)=1)</formula>
    </cfRule>
    <cfRule type="expression" dxfId="12579" priority="1120" stopIfTrue="1">
      <formula>AND(WEEKDAY(M$5)=1)</formula>
    </cfRule>
    <cfRule type="expression" dxfId="12578" priority="1121" stopIfTrue="1">
      <formula>AND(WEEKDAY(M$5)=1)</formula>
    </cfRule>
    <cfRule type="expression" dxfId="12577" priority="1122" stopIfTrue="1">
      <formula>AND(WEEKDAY(M$5)=1)</formula>
    </cfRule>
    <cfRule type="expression" dxfId="12576" priority="1123" stopIfTrue="1">
      <formula>AND(WEEKDAY(M$5)=1)</formula>
    </cfRule>
    <cfRule type="expression" dxfId="12575" priority="1124" stopIfTrue="1">
      <formula>AND(WEEKDAY(M$5)=1)</formula>
    </cfRule>
    <cfRule type="expression" dxfId="12574" priority="1125" stopIfTrue="1">
      <formula>AND(WEEKDAY(M$5)=1)</formula>
    </cfRule>
    <cfRule type="expression" dxfId="12573" priority="1126" stopIfTrue="1">
      <formula>AND(WEEKDAY(M$5)=1)</formula>
    </cfRule>
    <cfRule type="expression" dxfId="12572" priority="1127" stopIfTrue="1">
      <formula>AND(WEEKDAY(M$5)=1)</formula>
    </cfRule>
    <cfRule type="expression" dxfId="12571" priority="1128" stopIfTrue="1">
      <formula>AND(WEEKDAY(M$5)=1)</formula>
    </cfRule>
    <cfRule type="expression" dxfId="12570" priority="1129" stopIfTrue="1">
      <formula>AND(WEEKDAY(M$5)=1)</formula>
    </cfRule>
    <cfRule type="expression" dxfId="12569" priority="1130" stopIfTrue="1">
      <formula>AND(WEEKDAY(M$5)=1)</formula>
    </cfRule>
    <cfRule type="expression" dxfId="12568" priority="1131" stopIfTrue="1">
      <formula>AND(WEEKDAY(M$5)=1)</formula>
    </cfRule>
    <cfRule type="expression" dxfId="12567" priority="1132" stopIfTrue="1">
      <formula>AND(WEEKDAY(M$5)=1)</formula>
    </cfRule>
    <cfRule type="expression" dxfId="12566" priority="1133" stopIfTrue="1">
      <formula>AND(WEEKDAY(M$5)=1)</formula>
    </cfRule>
    <cfRule type="expression" dxfId="12565" priority="1134" stopIfTrue="1">
      <formula>AND(WEEKDAY(M$5)=1)</formula>
    </cfRule>
    <cfRule type="expression" dxfId="12564" priority="1135" stopIfTrue="1">
      <formula>AND(WEEKDAY(M$5)=1)</formula>
    </cfRule>
    <cfRule type="expression" dxfId="12563" priority="1136" stopIfTrue="1">
      <formula>AND(WEEKDAY(M$5)=1)</formula>
    </cfRule>
    <cfRule type="expression" dxfId="12562" priority="1137" stopIfTrue="1">
      <formula>AND(WEEKDAY(M$5)=1)</formula>
    </cfRule>
    <cfRule type="expression" dxfId="12561" priority="1138" stopIfTrue="1">
      <formula>AND(WEEKDAY(M$5)=1)</formula>
    </cfRule>
    <cfRule type="expression" dxfId="12560" priority="1139" stopIfTrue="1">
      <formula>AND(WEEKDAY(M$5)=1)</formula>
    </cfRule>
    <cfRule type="expression" dxfId="12559" priority="1140" stopIfTrue="1">
      <formula>AND(WEEKDAY(M$5)=1)</formula>
    </cfRule>
    <cfRule type="expression" dxfId="12558" priority="1141">
      <formula>AND(WEEKDAY(M$5)=1)</formula>
    </cfRule>
    <cfRule type="expression" dxfId="12557" priority="1142" stopIfTrue="1">
      <formula>AND(WEEKDAY(M$5)=1)</formula>
    </cfRule>
  </conditionalFormatting>
  <conditionalFormatting sqref="O28">
    <cfRule type="expression" dxfId="12556" priority="4496" stopIfTrue="1">
      <formula>AND(WEEKDAY(O$5)=1)</formula>
    </cfRule>
    <cfRule type="expression" dxfId="12555" priority="4499" stopIfTrue="1">
      <formula>AND(WEEKDAY(O$5)=1)</formula>
    </cfRule>
    <cfRule type="expression" dxfId="12554" priority="4504" stopIfTrue="1">
      <formula>AND(WEEKDAY(O$5)=1)</formula>
    </cfRule>
    <cfRule type="expression" dxfId="12553" priority="4505" stopIfTrue="1">
      <formula>AND(WEEKDAY(O$5)=1)</formula>
    </cfRule>
    <cfRule type="expression" dxfId="12552" priority="4510" stopIfTrue="1">
      <formula>AND(WEEKDAY(O$5)=1)</formula>
    </cfRule>
    <cfRule type="expression" dxfId="12551" priority="4517" stopIfTrue="1">
      <formula>AND(WEEKDAY(O$5)=1)</formula>
    </cfRule>
    <cfRule type="expression" dxfId="12550" priority="4518" stopIfTrue="1">
      <formula>AND(WEEKDAY(O$5)=1)</formula>
    </cfRule>
    <cfRule type="expression" dxfId="12549" priority="4519" stopIfTrue="1">
      <formula>AND(WEEKDAY(O$5)=1)</formula>
    </cfRule>
    <cfRule type="expression" dxfId="12548" priority="4521" stopIfTrue="1">
      <formula>AND(WEEKDAY(O$5)=1)</formula>
    </cfRule>
    <cfRule type="expression" dxfId="12547" priority="4522" stopIfTrue="1">
      <formula>AND(WEEKDAY(O$5)=1)</formula>
    </cfRule>
    <cfRule type="expression" dxfId="12546" priority="4526" stopIfTrue="1">
      <formula>AND(WEEKDAY(O$5)=1)</formula>
    </cfRule>
    <cfRule type="expression" dxfId="12545" priority="4528" stopIfTrue="1">
      <formula>AND(WEEKDAY(O$5)=1)</formula>
    </cfRule>
    <cfRule type="expression" dxfId="12544" priority="4531" stopIfTrue="1">
      <formula>AND(WEEKDAY(O$5)=1)</formula>
    </cfRule>
    <cfRule type="expression" dxfId="12543" priority="4534" stopIfTrue="1">
      <formula>AND(WEEKDAY(O$5)=1)</formula>
    </cfRule>
    <cfRule type="expression" dxfId="12542" priority="4537" stopIfTrue="1">
      <formula>AND(WEEKDAY(O$5)=1)</formula>
    </cfRule>
    <cfRule type="expression" dxfId="12541" priority="4538" stopIfTrue="1">
      <formula>AND(WEEKDAY(O$5)=1)</formula>
    </cfRule>
    <cfRule type="expression" dxfId="12540" priority="4540" stopIfTrue="1">
      <formula>AND(WEEKDAY(O$5)=1)</formula>
    </cfRule>
    <cfRule type="expression" dxfId="12539" priority="4542" stopIfTrue="1">
      <formula>AND(WEEKDAY(O$5)=1)</formula>
    </cfRule>
    <cfRule type="expression" dxfId="12538" priority="4545" stopIfTrue="1">
      <formula>AND(WEEKDAY(O$5)=1)</formula>
    </cfRule>
    <cfRule type="expression" dxfId="12537" priority="4556" stopIfTrue="1">
      <formula>AND(WEEKDAY(O$5)=1)</formula>
    </cfRule>
    <cfRule type="expression" dxfId="12536" priority="4557" stopIfTrue="1">
      <formula>AND(WEEKDAY(O$5)=1)</formula>
    </cfRule>
    <cfRule type="expression" dxfId="12535" priority="4560" stopIfTrue="1">
      <formula>AND(WEEKDAY(O$5)=1)</formula>
    </cfRule>
    <cfRule type="expression" dxfId="12534" priority="4561" stopIfTrue="1">
      <formula>AND(WEEKDAY(O$5)=1)</formula>
    </cfRule>
    <cfRule type="expression" dxfId="12533" priority="4564" stopIfTrue="1">
      <formula>AND(WEEKDAY(O$5)=1)</formula>
    </cfRule>
    <cfRule type="expression" dxfId="12532" priority="4567" stopIfTrue="1">
      <formula>AND(WEEKDAY(O$5)=1)</formula>
    </cfRule>
    <cfRule type="expression" dxfId="12531" priority="4570" stopIfTrue="1">
      <formula>AND(WEEKDAY(O$5)=1)</formula>
    </cfRule>
    <cfRule type="expression" dxfId="12530" priority="4571" stopIfTrue="1">
      <formula>AND(WEEKDAY(O$5)=1)</formula>
    </cfRule>
    <cfRule type="expression" dxfId="12529" priority="4573" stopIfTrue="1">
      <formula>AND(WEEKDAY(O$5)=1)</formula>
    </cfRule>
    <cfRule type="expression" dxfId="12528" priority="4575" stopIfTrue="1">
      <formula>AND(WEEKDAY(O$5)=1)</formula>
    </cfRule>
    <cfRule type="expression" dxfId="12527" priority="4578" stopIfTrue="1">
      <formula>AND(WEEKDAY(O$5)=1)</formula>
    </cfRule>
    <cfRule type="expression" dxfId="12526" priority="4586" stopIfTrue="1">
      <formula>AND(WEEKDAY(O$5)=1)</formula>
    </cfRule>
    <cfRule type="expression" dxfId="12525" priority="4587" stopIfTrue="1">
      <formula>AND(WEEKDAY(O$5)=1)</formula>
    </cfRule>
    <cfRule type="expression" dxfId="12524" priority="4590" stopIfTrue="1">
      <formula>AND(WEEKDAY(O$5)=1)</formula>
    </cfRule>
    <cfRule type="expression" dxfId="12523" priority="4591" stopIfTrue="1">
      <formula>AND(WEEKDAY(O$5)=1)</formula>
    </cfRule>
    <cfRule type="expression" dxfId="12522" priority="4593" stopIfTrue="1">
      <formula>AND(WEEKDAY(O$5)=1)</formula>
    </cfRule>
    <cfRule type="expression" dxfId="12521" priority="4596" stopIfTrue="1">
      <formula>AND(WEEKDAY(O$5)=1)</formula>
    </cfRule>
    <cfRule type="expression" dxfId="12520" priority="4601" stopIfTrue="1">
      <formula>AND(WEEKDAY(O$5)=1)</formula>
    </cfRule>
    <cfRule type="expression" dxfId="12519" priority="4602" stopIfTrue="1">
      <formula>AND(WEEKDAY(O$5)=1)</formula>
    </cfRule>
    <cfRule type="expression" dxfId="12518" priority="4603" stopIfTrue="1">
      <formula>AND(WEEKDAY(O$5)=1)</formula>
    </cfRule>
    <cfRule type="expression" dxfId="12517" priority="4606" stopIfTrue="1">
      <formula>AND(WEEKDAY(O$5)=1)</formula>
    </cfRule>
    <cfRule type="expression" dxfId="12516" priority="4646" stopIfTrue="1">
      <formula>AND(WEEKDAY(O$5)=1)</formula>
    </cfRule>
    <cfRule type="expression" dxfId="12515" priority="4656" stopIfTrue="1">
      <formula>AND(WEEKDAY(O$5)=1)</formula>
    </cfRule>
    <cfRule type="expression" dxfId="12514" priority="4657" stopIfTrue="1">
      <formula>AND(WEEKDAY(O$5)=1)</formula>
    </cfRule>
    <cfRule type="expression" dxfId="12513" priority="4658" stopIfTrue="1">
      <formula>AND(WEEKDAY(O$5)=1)</formula>
    </cfRule>
    <cfRule type="expression" dxfId="12512" priority="4659" stopIfTrue="1">
      <formula>AND(WEEKDAY(O$5)=1)</formula>
    </cfRule>
    <cfRule type="expression" dxfId="12511" priority="4662" stopIfTrue="1">
      <formula>AND(WEEKDAY(O$5)=1)</formula>
    </cfRule>
    <cfRule type="expression" dxfId="12510" priority="4665" stopIfTrue="1">
      <formula>AND(WEEKDAY(O$5)=1)</formula>
    </cfRule>
    <cfRule type="expression" dxfId="12509" priority="4669" stopIfTrue="1">
      <formula>AND(WEEKDAY(O$5)=1)</formula>
    </cfRule>
    <cfRule type="expression" dxfId="12508" priority="5091" stopIfTrue="1">
      <formula>AND(WEEKDAY(O$5)=1)</formula>
    </cfRule>
    <cfRule type="expression" dxfId="12507" priority="5101" stopIfTrue="1">
      <formula>AND(WEEKDAY(O$5)=1)</formula>
    </cfRule>
    <cfRule type="expression" dxfId="12506" priority="5102" stopIfTrue="1">
      <formula>AND(WEEKDAY(O$5)=1)</formula>
    </cfRule>
    <cfRule type="expression" dxfId="12505" priority="5103" stopIfTrue="1">
      <formula>AND(WEEKDAY(O$5)=1)</formula>
    </cfRule>
    <cfRule type="expression" dxfId="12504" priority="5104" stopIfTrue="1">
      <formula>AND(WEEKDAY(O$5)=1)</formula>
    </cfRule>
    <cfRule type="expression" dxfId="12503" priority="5107" stopIfTrue="1">
      <formula>AND(WEEKDAY(O$5)=1)</formula>
    </cfRule>
    <cfRule type="expression" dxfId="12502" priority="5110" stopIfTrue="1">
      <formula>AND(WEEKDAY(O$5)=1)</formula>
    </cfRule>
    <cfRule type="expression" dxfId="12501" priority="5114" stopIfTrue="1">
      <formula>AND(WEEKDAY(O$5)=1)</formula>
    </cfRule>
  </conditionalFormatting>
  <conditionalFormatting sqref="O28:Q28">
    <cfRule type="expression" dxfId="12500" priority="4493" stopIfTrue="1">
      <formula>AND(WEEKDAY(O$5)=1)</formula>
    </cfRule>
    <cfRule type="expression" dxfId="12499" priority="4494" stopIfTrue="1">
      <formula>AND(WEEKDAY(O$5)=1)</formula>
    </cfRule>
    <cfRule type="expression" dxfId="12498" priority="4495" stopIfTrue="1">
      <formula>AND(WEEKDAY(O$5)=1)</formula>
    </cfRule>
    <cfRule type="expression" dxfId="12497" priority="4497" stopIfTrue="1">
      <formula>AND(WEEKDAY(O$5)=1)</formula>
    </cfRule>
    <cfRule type="expression" dxfId="12496" priority="4500" stopIfTrue="1">
      <formula>AND(WEEKDAY(O$5)=1)</formula>
    </cfRule>
    <cfRule type="expression" dxfId="12495" priority="4508" stopIfTrue="1">
      <formula>AND(WEEKDAY(O$5)=1)</formula>
    </cfRule>
    <cfRule type="expression" dxfId="12494" priority="4527" stopIfTrue="1">
      <formula>AND(WEEKDAY(O$5)=1)</formula>
    </cfRule>
    <cfRule type="expression" dxfId="12493" priority="4549" stopIfTrue="1">
      <formula>AND(WEEKDAY(O$5)=1)</formula>
    </cfRule>
    <cfRule type="expression" dxfId="12492" priority="4581" stopIfTrue="1">
      <formula>AND(WEEKDAY(O$5)=1)</formula>
    </cfRule>
    <cfRule type="expression" dxfId="12491" priority="4589" stopIfTrue="1">
      <formula>AND(WEEKDAY(O$5)=1)</formula>
    </cfRule>
    <cfRule type="expression" dxfId="12490" priority="4663" stopIfTrue="1">
      <formula>AND(WEEKDAY(O$5)=1)</formula>
    </cfRule>
    <cfRule type="expression" dxfId="12489" priority="5108" stopIfTrue="1">
      <formula>AND(WEEKDAY(O$5)=1)</formula>
    </cfRule>
  </conditionalFormatting>
  <conditionalFormatting sqref="O28:P28">
    <cfRule type="expression" dxfId="12488" priority="4509" stopIfTrue="1">
      <formula>AND(WEEKDAY(O$5)=1)</formula>
    </cfRule>
    <cfRule type="expression" dxfId="12487" priority="4511" stopIfTrue="1">
      <formula>AND(WEEKDAY(O$5)=1)</formula>
    </cfRule>
    <cfRule type="expression" dxfId="12486" priority="4512" stopIfTrue="1">
      <formula>AND(WEEKDAY(O$5)=1)</formula>
    </cfRule>
    <cfRule type="expression" dxfId="12485" priority="4529" stopIfTrue="1">
      <formula>AND(WEEKDAY(O$5)=1)</formula>
    </cfRule>
    <cfRule type="expression" dxfId="12484" priority="4532" stopIfTrue="1">
      <formula>AND(WEEKDAY(O$5)=1)</formula>
    </cfRule>
    <cfRule type="expression" dxfId="12483" priority="4562" stopIfTrue="1">
      <formula>AND(WEEKDAY(O$5)=1)</formula>
    </cfRule>
    <cfRule type="expression" dxfId="12482" priority="4565" stopIfTrue="1">
      <formula>AND(WEEKDAY(O$5)=1)</formula>
    </cfRule>
    <cfRule type="expression" dxfId="12481" priority="4598" stopIfTrue="1">
      <formula>AND(WEEKDAY(O$5)=1)</formula>
    </cfRule>
    <cfRule type="expression" dxfId="12480" priority="4605" stopIfTrue="1">
      <formula>AND(WEEKDAY(O$5)=1)</formula>
    </cfRule>
    <cfRule type="expression" dxfId="12479" priority="4645" stopIfTrue="1">
      <formula>AND(WEEKDAY(O$5)=1)</formula>
    </cfRule>
    <cfRule type="expression" dxfId="12478" priority="4647" stopIfTrue="1">
      <formula>AND(WEEKDAY(O$5)=1)</formula>
    </cfRule>
    <cfRule type="expression" dxfId="12477" priority="4648" stopIfTrue="1">
      <formula>AND(WEEKDAY(O$5)=1)</formula>
    </cfRule>
    <cfRule type="expression" dxfId="12476" priority="4653" stopIfTrue="1">
      <formula>AND(WEEKDAY(O$5)=1)</formula>
    </cfRule>
    <cfRule type="expression" dxfId="12475" priority="4660" stopIfTrue="1">
      <formula>AND(WEEKDAY(O$5)=1)</formula>
    </cfRule>
    <cfRule type="expression" dxfId="12474" priority="5090" stopIfTrue="1">
      <formula>AND(WEEKDAY(O$5)=1)</formula>
    </cfRule>
    <cfRule type="expression" dxfId="12473" priority="5092" stopIfTrue="1">
      <formula>AND(WEEKDAY(O$5)=1)</formula>
    </cfRule>
    <cfRule type="expression" dxfId="12472" priority="5093" stopIfTrue="1">
      <formula>AND(WEEKDAY(O$5)=1)</formula>
    </cfRule>
    <cfRule type="expression" dxfId="12471" priority="5098" stopIfTrue="1">
      <formula>AND(WEEKDAY(O$5)=1)</formula>
    </cfRule>
    <cfRule type="expression" dxfId="12470" priority="5105" stopIfTrue="1">
      <formula>AND(WEEKDAY(O$5)=1)</formula>
    </cfRule>
  </conditionalFormatting>
  <conditionalFormatting sqref="P28">
    <cfRule type="expression" dxfId="12469" priority="4506" stopIfTrue="1">
      <formula>AND(WEEKDAY(P$5)=1)</formula>
    </cfRule>
    <cfRule type="expression" dxfId="12468" priority="4507" stopIfTrue="1">
      <formula>AND(WEEKDAY(P$5)=1)</formula>
    </cfRule>
    <cfRule type="expression" dxfId="12467" priority="4513" stopIfTrue="1">
      <formula>AND(WEEKDAY(P$5)=1)</formula>
    </cfRule>
    <cfRule type="expression" dxfId="12466" priority="4514" stopIfTrue="1">
      <formula>AND(WEEKDAY(P$5)=1)</formula>
    </cfRule>
    <cfRule type="expression" dxfId="12465" priority="4515" stopIfTrue="1">
      <formula>AND(WEEKDAY(P$5)=1)</formula>
    </cfRule>
    <cfRule type="expression" dxfId="12464" priority="4516" stopIfTrue="1">
      <formula>AND(WEEKDAY(P$5)=1)</formula>
    </cfRule>
    <cfRule type="expression" dxfId="12463" priority="4520" stopIfTrue="1">
      <formula>AND(WEEKDAY(P$5)=1)</formula>
    </cfRule>
    <cfRule type="expression" dxfId="12462" priority="4523" stopIfTrue="1">
      <formula>AND(WEEKDAY(P$5)=1)</formula>
    </cfRule>
    <cfRule type="expression" dxfId="12461" priority="4525" stopIfTrue="1">
      <formula>AND(WEEKDAY(P$5)=1)</formula>
    </cfRule>
    <cfRule type="expression" dxfId="12460" priority="4530" stopIfTrue="1">
      <formula>AND(WEEKDAY(P$5)=1)</formula>
    </cfRule>
    <cfRule type="expression" dxfId="12459" priority="4533" stopIfTrue="1">
      <formula>AND(WEEKDAY(P$5)=1)</formula>
    </cfRule>
    <cfRule type="expression" dxfId="12458" priority="4535" stopIfTrue="1">
      <formula>AND(WEEKDAY(P$5)=1)</formula>
    </cfRule>
    <cfRule type="expression" dxfId="12457" priority="4536" stopIfTrue="1">
      <formula>AND(WEEKDAY(P$5)=1)</formula>
    </cfRule>
    <cfRule type="expression" dxfId="12456" priority="4539" stopIfTrue="1">
      <formula>AND(WEEKDAY(P$5)=1)</formula>
    </cfRule>
    <cfRule type="expression" dxfId="12455" priority="4541" stopIfTrue="1">
      <formula>AND(WEEKDAY(P$5)=1)</formula>
    </cfRule>
    <cfRule type="expression" dxfId="12454" priority="4543" stopIfTrue="1">
      <formula>AND(WEEKDAY(P$5)=1)</formula>
    </cfRule>
    <cfRule type="expression" dxfId="12453" priority="4544" stopIfTrue="1">
      <formula>AND(WEEKDAY(P$5)=1)</formula>
    </cfRule>
    <cfRule type="expression" dxfId="12452" priority="4546" stopIfTrue="1">
      <formula>AND(WEEKDAY(P$5)=1)</formula>
    </cfRule>
    <cfRule type="expression" dxfId="12451" priority="4553" stopIfTrue="1">
      <formula>AND(WEEKDAY(P$5)=1)</formula>
    </cfRule>
    <cfRule type="expression" dxfId="12450" priority="4554" stopIfTrue="1">
      <formula>AND(WEEKDAY(P$5)=1)</formula>
    </cfRule>
    <cfRule type="expression" dxfId="12449" priority="4558" stopIfTrue="1">
      <formula>AND(WEEKDAY(P$5)=1)</formula>
    </cfRule>
    <cfRule type="expression" dxfId="12448" priority="4563" stopIfTrue="1">
      <formula>AND(WEEKDAY(P$5)=1)</formula>
    </cfRule>
    <cfRule type="expression" dxfId="12447" priority="4566" stopIfTrue="1">
      <formula>AND(WEEKDAY(P$5)=1)</formula>
    </cfRule>
    <cfRule type="expression" dxfId="12446" priority="4568" stopIfTrue="1">
      <formula>AND(WEEKDAY(P$5)=1)</formula>
    </cfRule>
    <cfRule type="expression" dxfId="12445" priority="4569" stopIfTrue="1">
      <formula>AND(WEEKDAY(P$5)=1)</formula>
    </cfRule>
    <cfRule type="expression" dxfId="12444" priority="4572" stopIfTrue="1">
      <formula>AND(WEEKDAY(P$5)=1)</formula>
    </cfRule>
    <cfRule type="expression" dxfId="12443" priority="4574" stopIfTrue="1">
      <formula>AND(WEEKDAY(P$5)=1)</formula>
    </cfRule>
    <cfRule type="expression" dxfId="12442" priority="4576" stopIfTrue="1">
      <formula>AND(WEEKDAY(P$5)=1)</formula>
    </cfRule>
    <cfRule type="expression" dxfId="12441" priority="4577" stopIfTrue="1">
      <formula>AND(WEEKDAY(P$5)=1)</formula>
    </cfRule>
    <cfRule type="expression" dxfId="12440" priority="4579" stopIfTrue="1">
      <formula>AND(WEEKDAY(P$5)=1)</formula>
    </cfRule>
    <cfRule type="expression" dxfId="12439" priority="4583" stopIfTrue="1">
      <formula>AND(WEEKDAY(P$5)=1)</formula>
    </cfRule>
    <cfRule type="expression" dxfId="12438" priority="4584" stopIfTrue="1">
      <formula>AND(WEEKDAY(P$5)=1)</formula>
    </cfRule>
    <cfRule type="expression" dxfId="12437" priority="4588" stopIfTrue="1">
      <formula>AND(WEEKDAY(P$5)=1)</formula>
    </cfRule>
    <cfRule type="expression" dxfId="12436" priority="4592" stopIfTrue="1">
      <formula>AND(WEEKDAY(P$5)=1)</formula>
    </cfRule>
    <cfRule type="expression" dxfId="12435" priority="4594" stopIfTrue="1">
      <formula>AND(WEEKDAY(P$5)=1)</formula>
    </cfRule>
    <cfRule type="expression" dxfId="12434" priority="4595" stopIfTrue="1">
      <formula>AND(WEEKDAY(P$5)=1)</formula>
    </cfRule>
    <cfRule type="expression" dxfId="12433" priority="4597" stopIfTrue="1">
      <formula>AND(WEEKDAY(P$5)=1)</formula>
    </cfRule>
    <cfRule type="expression" dxfId="12432" priority="4599" stopIfTrue="1">
      <formula>AND(WEEKDAY(P$5)=1)</formula>
    </cfRule>
    <cfRule type="expression" dxfId="12431" priority="4600" stopIfTrue="1">
      <formula>AND(WEEKDAY(P$5)=1)</formula>
    </cfRule>
    <cfRule type="expression" dxfId="12430" priority="4604" stopIfTrue="1">
      <formula>AND(WEEKDAY(P$5)=1)</formula>
    </cfRule>
    <cfRule type="expression" dxfId="12429" priority="4636" stopIfTrue="1">
      <formula>AND(WEEKDAY(P$5)=1)</formula>
    </cfRule>
    <cfRule type="expression" dxfId="12428" priority="4641" stopIfTrue="1">
      <formula>AND(WEEKDAY(P$5)=1)</formula>
    </cfRule>
    <cfRule type="expression" dxfId="12427" priority="4643" stopIfTrue="1">
      <formula>AND(WEEKDAY(P$5)=1)</formula>
    </cfRule>
    <cfRule type="expression" dxfId="12426" priority="4651" stopIfTrue="1">
      <formula>AND(WEEKDAY(P$5)=1)</formula>
    </cfRule>
    <cfRule type="expression" dxfId="12425" priority="4652" stopIfTrue="1">
      <formula>AND(WEEKDAY(P$5)=1)</formula>
    </cfRule>
    <cfRule type="expression" dxfId="12424" priority="4654" stopIfTrue="1">
      <formula>AND(WEEKDAY(P$5)=1)</formula>
    </cfRule>
    <cfRule type="expression" dxfId="12423" priority="4655" stopIfTrue="1">
      <formula>AND(WEEKDAY(P$5)=1)</formula>
    </cfRule>
    <cfRule type="expression" dxfId="12422" priority="4661" stopIfTrue="1">
      <formula>AND(WEEKDAY(P$5)=1)</formula>
    </cfRule>
    <cfRule type="expression" dxfId="12421" priority="4668" stopIfTrue="1">
      <formula>AND(WEEKDAY(P$5)=1)</formula>
    </cfRule>
    <cfRule type="expression" dxfId="12420" priority="5096" stopIfTrue="1">
      <formula>AND(WEEKDAY(P$5)=1)</formula>
    </cfRule>
    <cfRule type="expression" dxfId="12419" priority="5097" stopIfTrue="1">
      <formula>AND(WEEKDAY(P$5)=1)</formula>
    </cfRule>
    <cfRule type="expression" dxfId="12418" priority="5099" stopIfTrue="1">
      <formula>AND(WEEKDAY(P$5)=1)</formula>
    </cfRule>
    <cfRule type="expression" dxfId="12417" priority="5100" stopIfTrue="1">
      <formula>AND(WEEKDAY(P$5)=1)</formula>
    </cfRule>
    <cfRule type="expression" dxfId="12416" priority="5106" stopIfTrue="1">
      <formula>AND(WEEKDAY(P$5)=1)</formula>
    </cfRule>
    <cfRule type="expression" dxfId="12415" priority="5113" stopIfTrue="1">
      <formula>AND(WEEKDAY(P$5)=1)</formula>
    </cfRule>
  </conditionalFormatting>
  <conditionalFormatting sqref="P28:Q28">
    <cfRule type="expression" dxfId="12414" priority="4498" stopIfTrue="1">
      <formula>AND(WEEKDAY(P$5)=1)</formula>
    </cfRule>
    <cfRule type="expression" dxfId="12413" priority="4501" stopIfTrue="1">
      <formula>AND(WEEKDAY(P$5)=1)</formula>
    </cfRule>
    <cfRule type="expression" dxfId="12412" priority="4664" stopIfTrue="1">
      <formula>AND(WEEKDAY(P$5)=1)</formula>
    </cfRule>
    <cfRule type="expression" dxfId="12411" priority="5109" stopIfTrue="1">
      <formula>AND(WEEKDAY(P$5)=1)</formula>
    </cfRule>
  </conditionalFormatting>
  <conditionalFormatting sqref="Q28">
    <cfRule type="expression" dxfId="12410" priority="4502" stopIfTrue="1">
      <formula>AND(WEEKDAY(Q$5)=1)</formula>
    </cfRule>
    <cfRule type="expression" dxfId="12409" priority="4503" stopIfTrue="1">
      <formula>AND(WEEKDAY(Q$5)=1)</formula>
    </cfRule>
    <cfRule type="expression" dxfId="12408" priority="4524" stopIfTrue="1">
      <formula>AND(WEEKDAY(Q$5)=1)</formula>
    </cfRule>
    <cfRule type="expression" dxfId="12407" priority="4547" stopIfTrue="1">
      <formula>AND(WEEKDAY(Q$5)=1)</formula>
    </cfRule>
    <cfRule type="expression" dxfId="12406" priority="4550" stopIfTrue="1">
      <formula>AND(WEEKDAY(Q$5)=1)</formula>
    </cfRule>
    <cfRule type="expression" dxfId="12405" priority="4580" stopIfTrue="1">
      <formula>AND(WEEKDAY(Q$5)=1)</formula>
    </cfRule>
    <cfRule type="expression" dxfId="12404" priority="4582" stopIfTrue="1">
      <formula>AND(WEEKDAY(Q$5)=1)</formula>
    </cfRule>
    <cfRule type="expression" dxfId="12403" priority="4609" stopIfTrue="1">
      <formula>AND(WEEKDAY(Q$5)=1)</formula>
    </cfRule>
    <cfRule type="expression" dxfId="12402" priority="4610" stopIfTrue="1">
      <formula>AND(WEEKDAY(Q$5)=1)</formula>
    </cfRule>
    <cfRule type="expression" dxfId="12401" priority="4612" stopIfTrue="1">
      <formula>AND(WEEKDAY(Q$5)=1)</formula>
    </cfRule>
    <cfRule type="expression" dxfId="12400" priority="4614" stopIfTrue="1">
      <formula>AND(WEEKDAY(Q$5)=1)</formula>
    </cfRule>
    <cfRule type="expression" dxfId="12399" priority="4621" stopIfTrue="1">
      <formula>AND(WEEKDAY(Q$5)=1)</formula>
    </cfRule>
    <cfRule type="expression" dxfId="12398" priority="4622" stopIfTrue="1">
      <formula>AND(WEEKDAY(Q$5)=1)</formula>
    </cfRule>
    <cfRule type="expression" dxfId="12397" priority="4623" stopIfTrue="1">
      <formula>AND(WEEKDAY(Q$5)=1)</formula>
    </cfRule>
    <cfRule type="expression" dxfId="12396" priority="4626" stopIfTrue="1">
      <formula>AND(WEEKDAY(Q$5)=1)</formula>
    </cfRule>
    <cfRule type="expression" dxfId="12395" priority="4634" stopIfTrue="1">
      <formula>AND(WEEKDAY(Q$5)=1)</formula>
    </cfRule>
    <cfRule type="expression" dxfId="12394" priority="4635" stopIfTrue="1">
      <formula>AND(WEEKDAY(Q$5)=1)</formula>
    </cfRule>
    <cfRule type="expression" dxfId="12393" priority="4637" stopIfTrue="1">
      <formula>AND(WEEKDAY(Q$5)=1)</formula>
    </cfRule>
    <cfRule type="expression" dxfId="12392" priority="4640" stopIfTrue="1">
      <formula>AND(WEEKDAY(Q$5)=1)</formula>
    </cfRule>
    <cfRule type="expression" dxfId="12391" priority="4667" stopIfTrue="1">
      <formula>AND(WEEKDAY(Q$5)=1)</formula>
    </cfRule>
    <cfRule type="expression" dxfId="12390" priority="5112" stopIfTrue="1">
      <formula>AND(WEEKDAY(Q$5)=1)</formula>
    </cfRule>
  </conditionalFormatting>
  <conditionalFormatting sqref="R28">
    <cfRule type="expression" dxfId="12389" priority="2255" stopIfTrue="1">
      <formula>AND(WEEKDAY(R$5)=1)</formula>
    </cfRule>
    <cfRule type="expression" dxfId="12388" priority="2256" stopIfTrue="1">
      <formula>AND(WEEKDAY(R$5)=1)</formula>
    </cfRule>
    <cfRule type="expression" dxfId="12387" priority="2257" stopIfTrue="1">
      <formula>AND(WEEKDAY(R$5)=1)</formula>
    </cfRule>
    <cfRule type="expression" dxfId="12386" priority="2258" stopIfTrue="1">
      <formula>AND(WEEKDAY(R$5)=1)</formula>
    </cfRule>
    <cfRule type="expression" dxfId="12385" priority="2259" stopIfTrue="1">
      <formula>AND(WEEKDAY(R$5)=1)</formula>
    </cfRule>
    <cfRule type="expression" dxfId="12384" priority="2260" stopIfTrue="1">
      <formula>AND(WEEKDAY(R$5)=1)</formula>
    </cfRule>
    <cfRule type="expression" dxfId="12383" priority="2261" stopIfTrue="1">
      <formula>AND(WEEKDAY(R$5)=1)</formula>
    </cfRule>
    <cfRule type="expression" dxfId="12382" priority="2262" stopIfTrue="1">
      <formula>AND(WEEKDAY(R$5)=1)</formula>
    </cfRule>
    <cfRule type="expression" dxfId="12381" priority="2263" stopIfTrue="1">
      <formula>AND(WEEKDAY(R$5)=1)</formula>
    </cfRule>
    <cfRule type="expression" dxfId="12380" priority="2264" stopIfTrue="1">
      <formula>AND(WEEKDAY(R$5)=1)</formula>
    </cfRule>
    <cfRule type="expression" dxfId="12379" priority="2265" stopIfTrue="1">
      <formula>AND(WEEKDAY(R$5)=1)</formula>
    </cfRule>
    <cfRule type="expression" dxfId="12378" priority="2266" stopIfTrue="1">
      <formula>AND(WEEKDAY(R$5)=1)</formula>
    </cfRule>
    <cfRule type="expression" dxfId="12377" priority="2267" stopIfTrue="1">
      <formula>AND(WEEKDAY(R$5)=1)</formula>
    </cfRule>
    <cfRule type="expression" dxfId="12376" priority="2268" stopIfTrue="1">
      <formula>AND(WEEKDAY(R$5)=1)</formula>
    </cfRule>
    <cfRule type="expression" dxfId="12375" priority="2269" stopIfTrue="1">
      <formula>AND(WEEKDAY(R$5)=1)</formula>
    </cfRule>
    <cfRule type="expression" dxfId="12374" priority="2270" stopIfTrue="1">
      <formula>AND(WEEKDAY(R$5)=1)</formula>
    </cfRule>
    <cfRule type="expression" dxfId="12373" priority="2271" stopIfTrue="1">
      <formula>AND(WEEKDAY(R$5)=1)</formula>
    </cfRule>
    <cfRule type="expression" dxfId="12372" priority="2272" stopIfTrue="1">
      <formula>AND(WEEKDAY(R$5)=1)</formula>
    </cfRule>
    <cfRule type="expression" dxfId="12371" priority="2273" stopIfTrue="1">
      <formula>AND(WEEKDAY(R$5)=1)</formula>
    </cfRule>
    <cfRule type="expression" dxfId="12370" priority="2274" stopIfTrue="1">
      <formula>AND(WEEKDAY(R$5)=1)</formula>
    </cfRule>
    <cfRule type="expression" dxfId="12369" priority="2275" stopIfTrue="1">
      <formula>AND(WEEKDAY(R$5)=1)</formula>
    </cfRule>
    <cfRule type="expression" dxfId="12368" priority="2276" stopIfTrue="1">
      <formula>AND(WEEKDAY(R$5)=1)</formula>
    </cfRule>
    <cfRule type="expression" dxfId="12367" priority="2277" stopIfTrue="1">
      <formula>AND(WEEKDAY(R$5)=1)</formula>
    </cfRule>
    <cfRule type="expression" dxfId="12366" priority="2278" stopIfTrue="1">
      <formula>AND(WEEKDAY(R$5)=1)</formula>
    </cfRule>
    <cfRule type="expression" dxfId="12365" priority="2279" stopIfTrue="1">
      <formula>AND(WEEKDAY(R$5)=1)</formula>
    </cfRule>
    <cfRule type="expression" dxfId="12364" priority="2280" stopIfTrue="1">
      <formula>AND(WEEKDAY(R$5)=1)</formula>
    </cfRule>
    <cfRule type="expression" dxfId="12363" priority="2281" stopIfTrue="1">
      <formula>AND(WEEKDAY(R$5)=1)</formula>
    </cfRule>
    <cfRule type="expression" dxfId="12362" priority="2282" stopIfTrue="1">
      <formula>AND(WEEKDAY(R$5)=1)</formula>
    </cfRule>
    <cfRule type="expression" dxfId="12361" priority="2283" stopIfTrue="1">
      <formula>AND(WEEKDAY(R$5)=1)</formula>
    </cfRule>
    <cfRule type="expression" dxfId="12360" priority="2284" stopIfTrue="1">
      <formula>AND(WEEKDAY(R$5)=1)</formula>
    </cfRule>
    <cfRule type="expression" dxfId="12359" priority="2285" stopIfTrue="1">
      <formula>AND(WEEKDAY(R$5)=1)</formula>
    </cfRule>
    <cfRule type="expression" dxfId="12358" priority="2286" stopIfTrue="1">
      <formula>AND(WEEKDAY(R$5)=1)</formula>
    </cfRule>
    <cfRule type="expression" dxfId="12357" priority="2287" stopIfTrue="1">
      <formula>AND(WEEKDAY(R$5)=1)</formula>
    </cfRule>
    <cfRule type="expression" dxfId="12356" priority="2288" stopIfTrue="1">
      <formula>AND(WEEKDAY(R$5)=1)</formula>
    </cfRule>
    <cfRule type="expression" dxfId="12355" priority="2289" stopIfTrue="1">
      <formula>AND(WEEKDAY(R$5)=1)</formula>
    </cfRule>
    <cfRule type="expression" dxfId="12354" priority="2290" stopIfTrue="1">
      <formula>AND(WEEKDAY(R$5)=1)</formula>
    </cfRule>
    <cfRule type="expression" dxfId="12353" priority="2291" stopIfTrue="1">
      <formula>AND(WEEKDAY(R$5)=1)</formula>
    </cfRule>
    <cfRule type="expression" dxfId="12352" priority="2292" stopIfTrue="1">
      <formula>AND(WEEKDAY(R$5)=1)</formula>
    </cfRule>
    <cfRule type="expression" dxfId="12351" priority="2293" stopIfTrue="1">
      <formula>AND(WEEKDAY(R$5)=1)</formula>
    </cfRule>
    <cfRule type="expression" dxfId="12350" priority="2294" stopIfTrue="1">
      <formula>AND(WEEKDAY(R$5)=1)</formula>
    </cfRule>
    <cfRule type="expression" dxfId="12349" priority="2295" stopIfTrue="1">
      <formula>AND(WEEKDAY(R$5)=1)</formula>
    </cfRule>
    <cfRule type="expression" dxfId="12348" priority="2296" stopIfTrue="1">
      <formula>AND(WEEKDAY(R$5)=1)</formula>
    </cfRule>
    <cfRule type="expression" dxfId="12347" priority="2297" stopIfTrue="1">
      <formula>AND(WEEKDAY(R$5)=1)</formula>
    </cfRule>
    <cfRule type="expression" dxfId="12346" priority="2298" stopIfTrue="1">
      <formula>AND(WEEKDAY(R$5)=1)</formula>
    </cfRule>
    <cfRule type="expression" dxfId="12345" priority="2299" stopIfTrue="1">
      <formula>AND(WEEKDAY(R$5)=1)</formula>
    </cfRule>
    <cfRule type="expression" dxfId="12344" priority="2300" stopIfTrue="1">
      <formula>AND(WEEKDAY(R$5)=1)</formula>
    </cfRule>
    <cfRule type="expression" dxfId="12343" priority="2301" stopIfTrue="1">
      <formula>AND(WEEKDAY(R$5)=1)</formula>
    </cfRule>
    <cfRule type="expression" dxfId="12342" priority="2302" stopIfTrue="1">
      <formula>AND(WEEKDAY(R$5)=1)</formula>
    </cfRule>
    <cfRule type="expression" dxfId="12341" priority="2303" stopIfTrue="1">
      <formula>AND(WEEKDAY(R$5)=1)</formula>
    </cfRule>
    <cfRule type="expression" dxfId="12340" priority="2304" stopIfTrue="1">
      <formula>AND(WEEKDAY(R$5)=1)</formula>
    </cfRule>
    <cfRule type="expression" dxfId="12339" priority="2305" stopIfTrue="1">
      <formula>AND(WEEKDAY(R$5)=1)</formula>
    </cfRule>
    <cfRule type="expression" dxfId="12338" priority="2306" stopIfTrue="1">
      <formula>AND(WEEKDAY(R$5)=1)</formula>
    </cfRule>
    <cfRule type="expression" dxfId="12337" priority="2307" stopIfTrue="1">
      <formula>AND(WEEKDAY(R$5)=1)</formula>
    </cfRule>
    <cfRule type="expression" dxfId="12336" priority="2308" stopIfTrue="1">
      <formula>AND(WEEKDAY(R$5)=1)</formula>
    </cfRule>
    <cfRule type="expression" dxfId="12335" priority="2309" stopIfTrue="1">
      <formula>AND(WEEKDAY(R$5)=1)</formula>
    </cfRule>
    <cfRule type="expression" dxfId="12334" priority="2310" stopIfTrue="1">
      <formula>AND(WEEKDAY(R$5)=1)</formula>
    </cfRule>
    <cfRule type="expression" dxfId="12333" priority="2311" stopIfTrue="1">
      <formula>AND(WEEKDAY(R$5)=1)</formula>
    </cfRule>
    <cfRule type="expression" dxfId="12332" priority="2312" stopIfTrue="1">
      <formula>AND(WEEKDAY(R$5)=1)</formula>
    </cfRule>
    <cfRule type="expression" dxfId="12331" priority="2313" stopIfTrue="1">
      <formula>AND(WEEKDAY(R$5)=1)</formula>
    </cfRule>
    <cfRule type="expression" dxfId="12330" priority="2314" stopIfTrue="1">
      <formula>AND(WEEKDAY(R$5)=1)</formula>
    </cfRule>
    <cfRule type="expression" dxfId="12329" priority="2315" stopIfTrue="1">
      <formula>AND(WEEKDAY(R$5)=1)</formula>
    </cfRule>
    <cfRule type="expression" dxfId="12328" priority="2316" stopIfTrue="1">
      <formula>AND(WEEKDAY(R$5)=1)</formula>
    </cfRule>
    <cfRule type="expression" dxfId="12327" priority="2317" stopIfTrue="1">
      <formula>AND(WEEKDAY(R$5)=1)</formula>
    </cfRule>
    <cfRule type="expression" dxfId="12326" priority="2318">
      <formula>AND(WEEKDAY(R$5)=1)</formula>
    </cfRule>
    <cfRule type="expression" dxfId="12325" priority="2319" stopIfTrue="1">
      <formula>AND(WEEKDAY(R$5)=1)</formula>
    </cfRule>
    <cfRule type="expression" dxfId="12324" priority="2320" stopIfTrue="1">
      <formula>AND(WEEKDAY(R$5)=1)</formula>
    </cfRule>
  </conditionalFormatting>
  <conditionalFormatting sqref="S28">
    <cfRule type="expression" dxfId="12323" priority="2570" stopIfTrue="1">
      <formula>AND(WEEKDAY(S$5)=1)</formula>
    </cfRule>
    <cfRule type="expression" dxfId="12322" priority="2571" stopIfTrue="1">
      <formula>AND(WEEKDAY(S$5)=1)</formula>
    </cfRule>
    <cfRule type="expression" dxfId="12321" priority="2572" stopIfTrue="1">
      <formula>AND(WEEKDAY(S$5)=1)</formula>
    </cfRule>
    <cfRule type="expression" dxfId="12320" priority="2573" stopIfTrue="1">
      <formula>AND(WEEKDAY(S$5)=1)</formula>
    </cfRule>
    <cfRule type="expression" dxfId="12319" priority="2574" stopIfTrue="1">
      <formula>AND(WEEKDAY(S$5)=1)</formula>
    </cfRule>
    <cfRule type="expression" dxfId="12318" priority="2575" stopIfTrue="1">
      <formula>AND(WEEKDAY(S$5)=1)</formula>
    </cfRule>
    <cfRule type="expression" dxfId="12317" priority="2585" stopIfTrue="1">
      <formula>AND(WEEKDAY(S$5)=1)</formula>
    </cfRule>
    <cfRule type="expression" dxfId="12316" priority="2588" stopIfTrue="1">
      <formula>AND(WEEKDAY(S$5)=1)</formula>
    </cfRule>
    <cfRule type="expression" dxfId="12315" priority="2590" stopIfTrue="1">
      <formula>AND(WEEKDAY(S$5)=1)</formula>
    </cfRule>
    <cfRule type="expression" dxfId="12314" priority="2593" stopIfTrue="1">
      <formula>AND(WEEKDAY(S$5)=1)</formula>
    </cfRule>
    <cfRule type="expression" dxfId="12313" priority="2595" stopIfTrue="1">
      <formula>AND(WEEKDAY(S$5)=1)</formula>
    </cfRule>
    <cfRule type="expression" dxfId="12312" priority="2597" stopIfTrue="1">
      <formula>AND(WEEKDAY(S$5)=1)</formula>
    </cfRule>
    <cfRule type="expression" dxfId="12311" priority="2599" stopIfTrue="1">
      <formula>AND(WEEKDAY(S$5)=1)</formula>
    </cfRule>
    <cfRule type="expression" dxfId="12310" priority="2601" stopIfTrue="1">
      <formula>AND(WEEKDAY(S$5)=1)</formula>
    </cfRule>
    <cfRule type="expression" dxfId="12309" priority="2603" stopIfTrue="1">
      <formula>AND(WEEKDAY(S$5)=1)</formula>
    </cfRule>
    <cfRule type="expression" dxfId="12308" priority="2604" stopIfTrue="1">
      <formula>AND(WEEKDAY(S$5)=1)</formula>
    </cfRule>
    <cfRule type="expression" dxfId="12307" priority="2605" stopIfTrue="1">
      <formula>AND(WEEKDAY(S$5)=1)</formula>
    </cfRule>
    <cfRule type="expression" dxfId="12306" priority="2606" stopIfTrue="1">
      <formula>AND(WEEKDAY(S$5)=1)</formula>
    </cfRule>
    <cfRule type="expression" dxfId="12305" priority="2607" stopIfTrue="1">
      <formula>AND(WEEKDAY(S$5)=1)</formula>
    </cfRule>
    <cfRule type="expression" dxfId="12304" priority="2608" stopIfTrue="1">
      <formula>AND(WEEKDAY(S$5)=1)</formula>
    </cfRule>
    <cfRule type="expression" dxfId="12303" priority="2609" stopIfTrue="1">
      <formula>AND(WEEKDAY(S$5)=1)</formula>
    </cfRule>
    <cfRule type="expression" dxfId="12302" priority="2610" stopIfTrue="1">
      <formula>AND(WEEKDAY(S$5)=1)</formula>
    </cfRule>
    <cfRule type="expression" dxfId="12301" priority="2611" stopIfTrue="1">
      <formula>AND(WEEKDAY(S$5)=1)</formula>
    </cfRule>
    <cfRule type="expression" dxfId="12300" priority="2612" stopIfTrue="1">
      <formula>AND(WEEKDAY(S$5)=1)</formula>
    </cfRule>
    <cfRule type="expression" dxfId="12299" priority="2613" stopIfTrue="1">
      <formula>AND(WEEKDAY(S$5)=1)</formula>
    </cfRule>
    <cfRule type="expression" dxfId="12298" priority="2614" stopIfTrue="1">
      <formula>AND(WEEKDAY(S$5)=1)</formula>
    </cfRule>
    <cfRule type="expression" dxfId="12297" priority="2615" stopIfTrue="1">
      <formula>AND(WEEKDAY(S$5)=1)</formula>
    </cfRule>
    <cfRule type="expression" dxfId="12296" priority="2616" stopIfTrue="1">
      <formula>AND(WEEKDAY(S$5)=1)</formula>
    </cfRule>
    <cfRule type="expression" dxfId="12295" priority="2617" stopIfTrue="1">
      <formula>AND(WEEKDAY(S$5)=1)</formula>
    </cfRule>
    <cfRule type="expression" dxfId="12294" priority="2618" stopIfTrue="1">
      <formula>AND(WEEKDAY(S$5)=1)</formula>
    </cfRule>
    <cfRule type="expression" dxfId="12293" priority="2619" stopIfTrue="1">
      <formula>AND(WEEKDAY(S$5)=1)</formula>
    </cfRule>
    <cfRule type="expression" dxfId="12292" priority="2620" stopIfTrue="1">
      <formula>AND(WEEKDAY(S$5)=1)</formula>
    </cfRule>
    <cfRule type="expression" dxfId="12291" priority="2621" stopIfTrue="1">
      <formula>AND(WEEKDAY(S$5)=1)</formula>
    </cfRule>
    <cfRule type="expression" dxfId="12290" priority="2624" stopIfTrue="1">
      <formula>AND(WEEKDAY(S$5)=1)</formula>
    </cfRule>
    <cfRule type="expression" dxfId="12289" priority="2626" stopIfTrue="1">
      <formula>AND(WEEKDAY(S$5)=1)</formula>
    </cfRule>
    <cfRule type="expression" dxfId="12288" priority="2627" stopIfTrue="1">
      <formula>AND(WEEKDAY(S$5)=1)</formula>
    </cfRule>
    <cfRule type="expression" dxfId="12287" priority="2630" stopIfTrue="1">
      <formula>AND(WEEKDAY(S$5)=1)</formula>
    </cfRule>
  </conditionalFormatting>
  <conditionalFormatting sqref="W28">
    <cfRule type="expression" dxfId="12286" priority="1034" stopIfTrue="1">
      <formula>AND(WEEKDAY(W$5)=1)</formula>
    </cfRule>
    <cfRule type="expression" dxfId="12285" priority="1035">
      <formula>AND(WEEKDAY(W$5)=1)</formula>
    </cfRule>
    <cfRule type="expression" dxfId="12284" priority="1036" stopIfTrue="1">
      <formula>AND(WEEKDAY(W$5)=1)</formula>
    </cfRule>
    <cfRule type="expression" dxfId="12283" priority="1037">
      <formula>AND(WEEKDAY(W$5)=1)</formula>
    </cfRule>
  </conditionalFormatting>
  <conditionalFormatting sqref="Y28">
    <cfRule type="expression" dxfId="12282" priority="2236" stopIfTrue="1">
      <formula>AND(WEEKDAY(Y$5)=1)</formula>
    </cfRule>
    <cfRule type="expression" dxfId="12281" priority="2237" stopIfTrue="1">
      <formula>AND(WEEKDAY(Y$5)=1)</formula>
    </cfRule>
    <cfRule type="expression" dxfId="12280" priority="2238" stopIfTrue="1">
      <formula>AND(WEEKDAY(Y$5)=1)</formula>
    </cfRule>
    <cfRule type="expression" dxfId="12279" priority="2239" stopIfTrue="1">
      <formula>AND(WEEKDAY(Y$5)=1)</formula>
    </cfRule>
    <cfRule type="expression" dxfId="12278" priority="2240">
      <formula>AND(WEEKDAY(Y$5)=1)</formula>
    </cfRule>
  </conditionalFormatting>
  <conditionalFormatting sqref="L23:L29">
    <cfRule type="expression" dxfId="12277" priority="2932" stopIfTrue="1">
      <formula>AND(WEEKDAY(L$5)=1)</formula>
    </cfRule>
    <cfRule type="expression" dxfId="12276" priority="2933" stopIfTrue="1">
      <formula>AND(WEEKDAY(L$5)=1)</formula>
    </cfRule>
    <cfRule type="expression" dxfId="12275" priority="2934" stopIfTrue="1">
      <formula>AND(WEEKDAY(L$5)=1)</formula>
    </cfRule>
    <cfRule type="expression" dxfId="12274" priority="2935" stopIfTrue="1">
      <formula>AND(WEEKDAY(L$5)=1)</formula>
    </cfRule>
    <cfRule type="expression" dxfId="12273" priority="2936" stopIfTrue="1">
      <formula>AND(WEEKDAY(L$5)=1)</formula>
    </cfRule>
    <cfRule type="expression" dxfId="12272" priority="2937" stopIfTrue="1">
      <formula>AND(WEEKDAY(L$5)=1)</formula>
    </cfRule>
    <cfRule type="expression" dxfId="12271" priority="2938" stopIfTrue="1">
      <formula>AND(WEEKDAY(L$5)=1)</formula>
    </cfRule>
    <cfRule type="expression" dxfId="12270" priority="2939" stopIfTrue="1">
      <formula>AND(WEEKDAY(L$5)=1)</formula>
    </cfRule>
    <cfRule type="expression" dxfId="12269" priority="2940" stopIfTrue="1">
      <formula>AND(WEEKDAY(L$5)=1)</formula>
    </cfRule>
    <cfRule type="expression" dxfId="12268" priority="2941" stopIfTrue="1">
      <formula>AND(WEEKDAY(L$5)=1)</formula>
    </cfRule>
    <cfRule type="expression" dxfId="12267" priority="2942" stopIfTrue="1">
      <formula>AND(WEEKDAY(L$5)=1)</formula>
    </cfRule>
    <cfRule type="expression" dxfId="12266" priority="2943" stopIfTrue="1">
      <formula>AND(WEEKDAY(L$5)=1)</formula>
    </cfRule>
    <cfRule type="expression" dxfId="12265" priority="2944" stopIfTrue="1">
      <formula>AND(WEEKDAY(L$5)=1)</formula>
    </cfRule>
    <cfRule type="expression" dxfId="12264" priority="2945" stopIfTrue="1">
      <formula>AND(WEEKDAY(L$5)=1)</formula>
    </cfRule>
    <cfRule type="expression" dxfId="12263" priority="2946" stopIfTrue="1">
      <formula>AND(WEEKDAY(L$5)=1)</formula>
    </cfRule>
    <cfRule type="expression" dxfId="12262" priority="2947" stopIfTrue="1">
      <formula>AND(WEEKDAY(L$5)=1)</formula>
    </cfRule>
    <cfRule type="expression" dxfId="12261" priority="2948" stopIfTrue="1">
      <formula>AND(WEEKDAY(L$5)=1)</formula>
    </cfRule>
    <cfRule type="expression" dxfId="12260" priority="2949" stopIfTrue="1">
      <formula>AND(WEEKDAY(L$5)=1)</formula>
    </cfRule>
    <cfRule type="expression" dxfId="12259" priority="2950" stopIfTrue="1">
      <formula>AND(WEEKDAY(L$5)=1)</formula>
    </cfRule>
    <cfRule type="expression" dxfId="12258" priority="2951" stopIfTrue="1">
      <formula>AND(WEEKDAY(L$5)=1)</formula>
    </cfRule>
    <cfRule type="expression" dxfId="12257" priority="2952" stopIfTrue="1">
      <formula>AND(WEEKDAY(L$5)=1)</formula>
    </cfRule>
    <cfRule type="expression" dxfId="12256" priority="2953" stopIfTrue="1">
      <formula>AND(WEEKDAY(L$5)=1)</formula>
    </cfRule>
    <cfRule type="expression" dxfId="12255" priority="2954" stopIfTrue="1">
      <formula>AND(WEEKDAY(L$5)=1)</formula>
    </cfRule>
    <cfRule type="expression" dxfId="12254" priority="2955" stopIfTrue="1">
      <formula>AND(WEEKDAY(L$5)=1)</formula>
    </cfRule>
    <cfRule type="expression" dxfId="12253" priority="2956" stopIfTrue="1">
      <formula>AND(WEEKDAY(L$5)=1)</formula>
    </cfRule>
    <cfRule type="expression" dxfId="12252" priority="2957" stopIfTrue="1">
      <formula>AND(WEEKDAY(L$5)=1)</formula>
    </cfRule>
    <cfRule type="expression" dxfId="12251" priority="2958" stopIfTrue="1">
      <formula>AND(WEEKDAY(L$5)=1)</formula>
    </cfRule>
    <cfRule type="expression" dxfId="12250" priority="2959" stopIfTrue="1">
      <formula>AND(WEEKDAY(L$5)=1)</formula>
    </cfRule>
    <cfRule type="expression" dxfId="12249" priority="2960" stopIfTrue="1">
      <formula>AND(WEEKDAY(L$5)=1)</formula>
    </cfRule>
    <cfRule type="expression" dxfId="12248" priority="2961">
      <formula>AND(WEEKDAY(L$5)=1)</formula>
    </cfRule>
    <cfRule type="expression" dxfId="12247" priority="2962" stopIfTrue="1">
      <formula>AND(WEEKDAY(L$5)=1)</formula>
    </cfRule>
    <cfRule type="expression" dxfId="12246" priority="2963" stopIfTrue="1">
      <formula>AND(WEEKDAY(L$5)=1)</formula>
    </cfRule>
  </conditionalFormatting>
  <conditionalFormatting sqref="M23:N28">
    <cfRule type="expression" dxfId="12245" priority="3076" stopIfTrue="1">
      <formula>AND(WEEKDAY(M$5)=1)</formula>
    </cfRule>
    <cfRule type="expression" dxfId="12244" priority="3079" stopIfTrue="1">
      <formula>AND(WEEKDAY(M$5)=1)</formula>
    </cfRule>
  </conditionalFormatting>
  <conditionalFormatting sqref="M23:M29">
    <cfRule type="expression" dxfId="12243" priority="2964" stopIfTrue="1">
      <formula>AND(WEEKDAY(M$5)=1)</formula>
    </cfRule>
    <cfRule type="expression" dxfId="12242" priority="2965" stopIfTrue="1">
      <formula>AND(WEEKDAY(M$5)=1)</formula>
    </cfRule>
    <cfRule type="expression" dxfId="12241" priority="2966" stopIfTrue="1">
      <formula>AND(WEEKDAY(M$5)=1)</formula>
    </cfRule>
    <cfRule type="expression" dxfId="12240" priority="2967" stopIfTrue="1">
      <formula>AND(WEEKDAY(M$5)=1)</formula>
    </cfRule>
    <cfRule type="expression" dxfId="12239" priority="2968" stopIfTrue="1">
      <formula>AND(WEEKDAY(M$5)=1)</formula>
    </cfRule>
    <cfRule type="expression" dxfId="12238" priority="2969" stopIfTrue="1">
      <formula>AND(WEEKDAY(M$5)=1)</formula>
    </cfRule>
    <cfRule type="expression" dxfId="12237" priority="2970" stopIfTrue="1">
      <formula>AND(WEEKDAY(M$5)=1)</formula>
    </cfRule>
    <cfRule type="expression" dxfId="12236" priority="2971" stopIfTrue="1">
      <formula>AND(WEEKDAY(M$5)=1)</formula>
    </cfRule>
    <cfRule type="expression" dxfId="12235" priority="2972" stopIfTrue="1">
      <formula>AND(WEEKDAY(M$5)=1)</formula>
    </cfRule>
    <cfRule type="expression" dxfId="12234" priority="2973" stopIfTrue="1">
      <formula>AND(WEEKDAY(M$5)=1)</formula>
    </cfRule>
    <cfRule type="expression" dxfId="12233" priority="2974" stopIfTrue="1">
      <formula>AND(WEEKDAY(M$5)=1)</formula>
    </cfRule>
    <cfRule type="expression" dxfId="12232" priority="2975" stopIfTrue="1">
      <formula>AND(WEEKDAY(M$5)=1)</formula>
    </cfRule>
    <cfRule type="expression" dxfId="12231" priority="2976" stopIfTrue="1">
      <formula>AND(WEEKDAY(M$5)=1)</formula>
    </cfRule>
    <cfRule type="expression" dxfId="12230" priority="2977" stopIfTrue="1">
      <formula>AND(WEEKDAY(M$5)=1)</formula>
    </cfRule>
    <cfRule type="expression" dxfId="12229" priority="2978" stopIfTrue="1">
      <formula>AND(WEEKDAY(M$5)=1)</formula>
    </cfRule>
    <cfRule type="expression" dxfId="12228" priority="2979" stopIfTrue="1">
      <formula>AND(WEEKDAY(M$5)=1)</formula>
    </cfRule>
    <cfRule type="expression" dxfId="12227" priority="2980" stopIfTrue="1">
      <formula>AND(WEEKDAY(M$5)=1)</formula>
    </cfRule>
    <cfRule type="expression" dxfId="12226" priority="2981" stopIfTrue="1">
      <formula>AND(WEEKDAY(M$5)=1)</formula>
    </cfRule>
    <cfRule type="expression" dxfId="12225" priority="2982" stopIfTrue="1">
      <formula>AND(WEEKDAY(M$5)=1)</formula>
    </cfRule>
    <cfRule type="expression" dxfId="12224" priority="2983" stopIfTrue="1">
      <formula>AND(WEEKDAY(M$5)=1)</formula>
    </cfRule>
    <cfRule type="expression" dxfId="12223" priority="2984" stopIfTrue="1">
      <formula>AND(WEEKDAY(M$5)=1)</formula>
    </cfRule>
    <cfRule type="expression" dxfId="12222" priority="2985" stopIfTrue="1">
      <formula>AND(WEEKDAY(M$5)=1)</formula>
    </cfRule>
    <cfRule type="expression" dxfId="12221" priority="2986" stopIfTrue="1">
      <formula>AND(WEEKDAY(M$5)=1)</formula>
    </cfRule>
    <cfRule type="expression" dxfId="12220" priority="2987" stopIfTrue="1">
      <formula>AND(WEEKDAY(M$5)=1)</formula>
    </cfRule>
    <cfRule type="expression" dxfId="12219" priority="2988" stopIfTrue="1">
      <formula>AND(WEEKDAY(M$5)=1)</formula>
    </cfRule>
    <cfRule type="expression" dxfId="12218" priority="2989" stopIfTrue="1">
      <formula>AND(WEEKDAY(M$5)=1)</formula>
    </cfRule>
    <cfRule type="expression" dxfId="12217" priority="2990" stopIfTrue="1">
      <formula>AND(WEEKDAY(M$5)=1)</formula>
    </cfRule>
    <cfRule type="expression" dxfId="12216" priority="2991" stopIfTrue="1">
      <formula>AND(WEEKDAY(M$5)=1)</formula>
    </cfRule>
    <cfRule type="expression" dxfId="12215" priority="2992" stopIfTrue="1">
      <formula>AND(WEEKDAY(M$5)=1)</formula>
    </cfRule>
    <cfRule type="expression" dxfId="12214" priority="2993" stopIfTrue="1">
      <formula>AND(WEEKDAY(M$5)=1)</formula>
    </cfRule>
    <cfRule type="expression" dxfId="12213" priority="2994" stopIfTrue="1">
      <formula>AND(WEEKDAY(M$5)=1)</formula>
    </cfRule>
    <cfRule type="expression" dxfId="12212" priority="2995" stopIfTrue="1">
      <formula>AND(WEEKDAY(M$5)=1)</formula>
    </cfRule>
    <cfRule type="expression" dxfId="12211" priority="2996" stopIfTrue="1">
      <formula>AND(WEEKDAY(M$5)=1)</formula>
    </cfRule>
    <cfRule type="expression" dxfId="12210" priority="2997" stopIfTrue="1">
      <formula>AND(WEEKDAY(M$5)=1)</formula>
    </cfRule>
    <cfRule type="expression" dxfId="12209" priority="2998" stopIfTrue="1">
      <formula>AND(WEEKDAY(M$5)=1)</formula>
    </cfRule>
    <cfRule type="expression" dxfId="12208" priority="2999" stopIfTrue="1">
      <formula>AND(WEEKDAY(M$5)=1)</formula>
    </cfRule>
    <cfRule type="expression" dxfId="12207" priority="3000" stopIfTrue="1">
      <formula>AND(WEEKDAY(M$5)=1)</formula>
    </cfRule>
    <cfRule type="expression" dxfId="12206" priority="3001" stopIfTrue="1">
      <formula>AND(WEEKDAY(M$5)=1)</formula>
    </cfRule>
    <cfRule type="expression" dxfId="12205" priority="3002" stopIfTrue="1">
      <formula>AND(WEEKDAY(M$5)=1)</formula>
    </cfRule>
    <cfRule type="expression" dxfId="12204" priority="3003" stopIfTrue="1">
      <formula>AND(WEEKDAY(M$5)=1)</formula>
    </cfRule>
    <cfRule type="expression" dxfId="12203" priority="3004" stopIfTrue="1">
      <formula>AND(WEEKDAY(M$5)=1)</formula>
    </cfRule>
    <cfRule type="expression" dxfId="12202" priority="3005" stopIfTrue="1">
      <formula>AND(WEEKDAY(M$5)=1)</formula>
    </cfRule>
    <cfRule type="expression" dxfId="12201" priority="3006" stopIfTrue="1">
      <formula>AND(WEEKDAY(M$5)=1)</formula>
    </cfRule>
    <cfRule type="expression" dxfId="12200" priority="3007" stopIfTrue="1">
      <formula>AND(WEEKDAY(M$5)=1)</formula>
    </cfRule>
    <cfRule type="expression" dxfId="12199" priority="3008" stopIfTrue="1">
      <formula>AND(WEEKDAY(M$5)=1)</formula>
    </cfRule>
    <cfRule type="expression" dxfId="12198" priority="3009" stopIfTrue="1">
      <formula>AND(WEEKDAY(M$5)=1)</formula>
    </cfRule>
    <cfRule type="expression" dxfId="12197" priority="3010" stopIfTrue="1">
      <formula>AND(WEEKDAY(M$5)=1)</formula>
    </cfRule>
    <cfRule type="expression" dxfId="12196" priority="3011" stopIfTrue="1">
      <formula>AND(WEEKDAY(M$5)=1)</formula>
    </cfRule>
    <cfRule type="expression" dxfId="12195" priority="3012" stopIfTrue="1">
      <formula>AND(WEEKDAY(M$5)=1)</formula>
    </cfRule>
    <cfRule type="expression" dxfId="12194" priority="3013" stopIfTrue="1">
      <formula>AND(WEEKDAY(M$5)=1)</formula>
    </cfRule>
    <cfRule type="expression" dxfId="12193" priority="3014" stopIfTrue="1">
      <formula>AND(WEEKDAY(M$5)=1)</formula>
    </cfRule>
    <cfRule type="expression" dxfId="12192" priority="3015" stopIfTrue="1">
      <formula>AND(WEEKDAY(M$5)=1)</formula>
    </cfRule>
    <cfRule type="expression" dxfId="12191" priority="3016" stopIfTrue="1">
      <formula>AND(WEEKDAY(M$5)=1)</formula>
    </cfRule>
    <cfRule type="expression" dxfId="12190" priority="3017" stopIfTrue="1">
      <formula>AND(WEEKDAY(M$5)=1)</formula>
    </cfRule>
    <cfRule type="expression" dxfId="12189" priority="3018" stopIfTrue="1">
      <formula>AND(WEEKDAY(M$5)=1)</formula>
    </cfRule>
    <cfRule type="expression" dxfId="12188" priority="3019" stopIfTrue="1">
      <formula>AND(WEEKDAY(M$5)=1)</formula>
    </cfRule>
    <cfRule type="expression" dxfId="12187" priority="3020" stopIfTrue="1">
      <formula>AND(WEEKDAY(M$5)=1)</formula>
    </cfRule>
    <cfRule type="expression" dxfId="12186" priority="3021" stopIfTrue="1">
      <formula>AND(WEEKDAY(M$5)=1)</formula>
    </cfRule>
    <cfRule type="expression" dxfId="12185" priority="3022" stopIfTrue="1">
      <formula>AND(WEEKDAY(M$5)=1)</formula>
    </cfRule>
    <cfRule type="expression" dxfId="12184" priority="3023" stopIfTrue="1">
      <formula>AND(WEEKDAY(M$5)=1)</formula>
    </cfRule>
    <cfRule type="expression" dxfId="12183" priority="3024" stopIfTrue="1">
      <formula>AND(WEEKDAY(M$5)=1)</formula>
    </cfRule>
    <cfRule type="expression" dxfId="12182" priority="3025" stopIfTrue="1">
      <formula>AND(WEEKDAY(M$5)=1)</formula>
    </cfRule>
    <cfRule type="expression" dxfId="12181" priority="3026" stopIfTrue="1">
      <formula>AND(WEEKDAY(M$5)=1)</formula>
    </cfRule>
    <cfRule type="expression" dxfId="12180" priority="3027" stopIfTrue="1">
      <formula>AND(WEEKDAY(M$5)=1)</formula>
    </cfRule>
    <cfRule type="expression" dxfId="12179" priority="3028" stopIfTrue="1">
      <formula>AND(WEEKDAY(M$5)=1)</formula>
    </cfRule>
    <cfRule type="expression" dxfId="12178" priority="3029" stopIfTrue="1">
      <formula>AND(WEEKDAY(M$5)=1)</formula>
    </cfRule>
    <cfRule type="expression" dxfId="12177" priority="3030" stopIfTrue="1">
      <formula>AND(WEEKDAY(M$5)=1)</formula>
    </cfRule>
    <cfRule type="expression" dxfId="12176" priority="3031" stopIfTrue="1">
      <formula>AND(WEEKDAY(M$5)=1)</formula>
    </cfRule>
    <cfRule type="expression" dxfId="12175" priority="3032" stopIfTrue="1">
      <formula>AND(WEEKDAY(M$5)=1)</formula>
    </cfRule>
    <cfRule type="expression" dxfId="12174" priority="3033" stopIfTrue="1">
      <formula>AND(WEEKDAY(M$5)=1)</formula>
    </cfRule>
    <cfRule type="expression" dxfId="12173" priority="3034" stopIfTrue="1">
      <formula>AND(WEEKDAY(M$5)=1)</formula>
    </cfRule>
    <cfRule type="expression" dxfId="12172" priority="3035" stopIfTrue="1">
      <formula>AND(WEEKDAY(M$5)=1)</formula>
    </cfRule>
    <cfRule type="expression" dxfId="12171" priority="3036" stopIfTrue="1">
      <formula>AND(WEEKDAY(M$5)=1)</formula>
    </cfRule>
    <cfRule type="expression" dxfId="12170" priority="3037" stopIfTrue="1">
      <formula>AND(WEEKDAY(M$5)=1)</formula>
    </cfRule>
    <cfRule type="expression" dxfId="12169" priority="3038" stopIfTrue="1">
      <formula>AND(WEEKDAY(M$5)=1)</formula>
    </cfRule>
    <cfRule type="expression" dxfId="12168" priority="3039" stopIfTrue="1">
      <formula>AND(WEEKDAY(M$5)=1)</formula>
    </cfRule>
    <cfRule type="expression" dxfId="12167" priority="3040" stopIfTrue="1">
      <formula>AND(WEEKDAY(M$5)=1)</formula>
    </cfRule>
    <cfRule type="expression" dxfId="12166" priority="3041" stopIfTrue="1">
      <formula>AND(WEEKDAY(M$5)=1)</formula>
    </cfRule>
    <cfRule type="expression" dxfId="12165" priority="3042" stopIfTrue="1">
      <formula>AND(WEEKDAY(M$5)=1)</formula>
    </cfRule>
    <cfRule type="expression" dxfId="12164" priority="3043" stopIfTrue="1">
      <formula>AND(WEEKDAY(M$5)=1)</formula>
    </cfRule>
    <cfRule type="expression" dxfId="12163" priority="3044" stopIfTrue="1">
      <formula>AND(WEEKDAY(M$5)=1)</formula>
    </cfRule>
    <cfRule type="expression" dxfId="12162" priority="3045" stopIfTrue="1">
      <formula>AND(WEEKDAY(M$5)=1)</formula>
    </cfRule>
    <cfRule type="expression" dxfId="12161" priority="3046" stopIfTrue="1">
      <formula>AND(WEEKDAY(M$5)=1)</formula>
    </cfRule>
    <cfRule type="expression" dxfId="12160" priority="3047" stopIfTrue="1">
      <formula>AND(WEEKDAY(M$5)=1)</formula>
    </cfRule>
    <cfRule type="expression" dxfId="12159" priority="3048" stopIfTrue="1">
      <formula>AND(WEEKDAY(M$5)=1)</formula>
    </cfRule>
    <cfRule type="expression" dxfId="12158" priority="3049" stopIfTrue="1">
      <formula>AND(WEEKDAY(M$5)=1)</formula>
    </cfRule>
    <cfRule type="expression" dxfId="12157" priority="3050" stopIfTrue="1">
      <formula>AND(WEEKDAY(M$5)=1)</formula>
    </cfRule>
    <cfRule type="expression" dxfId="12156" priority="3051" stopIfTrue="1">
      <formula>AND(WEEKDAY(M$5)=1)</formula>
    </cfRule>
    <cfRule type="expression" dxfId="12155" priority="3052" stopIfTrue="1">
      <formula>AND(WEEKDAY(M$5)=1)</formula>
    </cfRule>
    <cfRule type="expression" dxfId="12154" priority="3053" stopIfTrue="1">
      <formula>AND(WEEKDAY(M$5)=1)</formula>
    </cfRule>
    <cfRule type="expression" dxfId="12153" priority="3054" stopIfTrue="1">
      <formula>AND(WEEKDAY(M$5)=1)</formula>
    </cfRule>
    <cfRule type="expression" dxfId="12152" priority="3055" stopIfTrue="1">
      <formula>AND(WEEKDAY(M$5)=1)</formula>
    </cfRule>
    <cfRule type="expression" dxfId="12151" priority="3056" stopIfTrue="1">
      <formula>AND(WEEKDAY(M$5)=1)</formula>
    </cfRule>
    <cfRule type="expression" dxfId="12150" priority="3057" stopIfTrue="1">
      <formula>AND(WEEKDAY(M$5)=1)</formula>
    </cfRule>
    <cfRule type="expression" dxfId="12149" priority="3058" stopIfTrue="1">
      <formula>AND(WEEKDAY(M$5)=1)</formula>
    </cfRule>
    <cfRule type="expression" dxfId="12148" priority="3072" stopIfTrue="1">
      <formula>AND(WEEKDAY(M$5)=1)</formula>
    </cfRule>
    <cfRule type="expression" dxfId="12147" priority="3074" stopIfTrue="1">
      <formula>AND(WEEKDAY(M$5)=1)</formula>
    </cfRule>
    <cfRule type="expression" dxfId="12146" priority="3077" stopIfTrue="1">
      <formula>AND(WEEKDAY(M$5)=1)</formula>
    </cfRule>
    <cfRule type="expression" dxfId="12145" priority="3088" stopIfTrue="1">
      <formula>AND(WEEKDAY(M$5)=1)</formula>
    </cfRule>
  </conditionalFormatting>
  <conditionalFormatting sqref="M23:Q28">
    <cfRule type="expression" dxfId="12144" priority="3073" stopIfTrue="1">
      <formula>AND(WEEKDAY(M$5)=1)</formula>
    </cfRule>
    <cfRule type="expression" dxfId="12143" priority="3075" stopIfTrue="1">
      <formula>AND(WEEKDAY(M$5)=1)</formula>
    </cfRule>
  </conditionalFormatting>
  <conditionalFormatting sqref="N23:N29">
    <cfRule type="expression" dxfId="12142" priority="3083" stopIfTrue="1">
      <formula>AND(WEEKDAY(N$5)=1)</formula>
    </cfRule>
    <cfRule type="expression" dxfId="12141" priority="3085" stopIfTrue="1">
      <formula>AND(WEEKDAY(N$5)=1)</formula>
    </cfRule>
    <cfRule type="expression" dxfId="12140" priority="3086" stopIfTrue="1">
      <formula>AND(WEEKDAY(N$5)=1)</formula>
    </cfRule>
    <cfRule type="expression" dxfId="12139" priority="3089" stopIfTrue="1">
      <formula>AND(WEEKDAY(N$5)=1)</formula>
    </cfRule>
  </conditionalFormatting>
  <conditionalFormatting sqref="N23:Q28">
    <cfRule type="expression" dxfId="12138" priority="3078" stopIfTrue="1">
      <formula>AND(WEEKDAY(N$5)=1)</formula>
    </cfRule>
  </conditionalFormatting>
  <conditionalFormatting sqref="O23:O29">
    <cfRule type="expression" dxfId="12137" priority="3080" stopIfTrue="1">
      <formula>AND(WEEKDAY(O$5)=1)</formula>
    </cfRule>
    <cfRule type="expression" dxfId="12136" priority="3087" stopIfTrue="1">
      <formula>AND(WEEKDAY(O$5)=1)</formula>
    </cfRule>
    <cfRule type="expression" dxfId="12135" priority="3090" stopIfTrue="1">
      <formula>AND(WEEKDAY(O$5)=1)</formula>
    </cfRule>
  </conditionalFormatting>
  <conditionalFormatting sqref="P23:P29">
    <cfRule type="expression" dxfId="12134" priority="3067" stopIfTrue="1">
      <formula>AND(WEEKDAY(P$5)=1)</formula>
    </cfRule>
    <cfRule type="expression" dxfId="12133" priority="3069" stopIfTrue="1">
      <formula>AND(WEEKDAY(P$5)=1)</formula>
    </cfRule>
    <cfRule type="expression" dxfId="12132" priority="3070" stopIfTrue="1">
      <formula>AND(WEEKDAY(P$5)=1)</formula>
    </cfRule>
    <cfRule type="expression" dxfId="12131" priority="3081" stopIfTrue="1">
      <formula>AND(WEEKDAY(P$5)=1)</formula>
    </cfRule>
    <cfRule type="expression" dxfId="12130" priority="3091" stopIfTrue="1">
      <formula>AND(WEEKDAY(P$5)=1)</formula>
    </cfRule>
  </conditionalFormatting>
  <conditionalFormatting sqref="P23:Q28">
    <cfRule type="expression" dxfId="12129" priority="3071" stopIfTrue="1">
      <formula>AND(WEEKDAY(P$5)=1)</formula>
    </cfRule>
  </conditionalFormatting>
  <conditionalFormatting sqref="Q23:Q29">
    <cfRule type="expression" dxfId="12128" priority="3059" stopIfTrue="1">
      <formula>AND(WEEKDAY(Q$5)=1)</formula>
    </cfRule>
    <cfRule type="expression" dxfId="12127" priority="3060" stopIfTrue="1">
      <formula>AND(WEEKDAY(Q$5)=1)</formula>
    </cfRule>
    <cfRule type="expression" dxfId="12126" priority="3061" stopIfTrue="1">
      <formula>AND(WEEKDAY(Q$5)=1)</formula>
    </cfRule>
    <cfRule type="expression" dxfId="12125" priority="3062" stopIfTrue="1">
      <formula>AND(WEEKDAY(Q$5)=1)</formula>
    </cfRule>
    <cfRule type="expression" dxfId="12124" priority="3063" stopIfTrue="1">
      <formula>AND(WEEKDAY(Q$5)=1)</formula>
    </cfRule>
    <cfRule type="expression" dxfId="12123" priority="3064" stopIfTrue="1">
      <formula>AND(WEEKDAY(Q$5)=1)</formula>
    </cfRule>
    <cfRule type="expression" dxfId="12122" priority="3065" stopIfTrue="1">
      <formula>AND(WEEKDAY(Q$5)=1)</formula>
    </cfRule>
    <cfRule type="expression" dxfId="12121" priority="3066" stopIfTrue="1">
      <formula>AND(WEEKDAY(Q$5)=1)</formula>
    </cfRule>
    <cfRule type="expression" dxfId="12120" priority="3068" stopIfTrue="1">
      <formula>AND(WEEKDAY(Q$5)=1)</formula>
    </cfRule>
    <cfRule type="expression" dxfId="12119" priority="3082" stopIfTrue="1">
      <formula>AND(WEEKDAY(Q$5)=1)</formula>
    </cfRule>
    <cfRule type="expression" dxfId="12118" priority="3084" stopIfTrue="1">
      <formula>AND(WEEKDAY(Q$5)=1)</formula>
    </cfRule>
  </conditionalFormatting>
  <conditionalFormatting sqref="R23:R29">
    <cfRule type="expression" dxfId="12117" priority="4548" stopIfTrue="1">
      <formula>AND(WEEKDAY(R$5)=1)</formula>
    </cfRule>
    <cfRule type="expression" dxfId="12116" priority="4551" stopIfTrue="1">
      <formula>AND(WEEKDAY(R$5)=1)</formula>
    </cfRule>
    <cfRule type="expression" dxfId="12115" priority="4552" stopIfTrue="1">
      <formula>AND(WEEKDAY(R$5)=1)</formula>
    </cfRule>
    <cfRule type="expression" dxfId="12114" priority="4611" stopIfTrue="1">
      <formula>AND(WEEKDAY(R$5)=1)</formula>
    </cfRule>
    <cfRule type="expression" dxfId="12113" priority="4624" stopIfTrue="1">
      <formula>AND(WEEKDAY(R$5)=1)</formula>
    </cfRule>
    <cfRule type="expression" dxfId="12112" priority="4625" stopIfTrue="1">
      <formula>AND(WEEKDAY(R$5)=1)</formula>
    </cfRule>
    <cfRule type="expression" dxfId="12111" priority="4627" stopIfTrue="1">
      <formula>AND(WEEKDAY(R$5)=1)</formula>
    </cfRule>
    <cfRule type="expression" dxfId="12110" priority="4638" stopIfTrue="1">
      <formula>AND(WEEKDAY(R$5)=1)</formula>
    </cfRule>
    <cfRule type="expression" dxfId="12109" priority="4642" stopIfTrue="1">
      <formula>AND(WEEKDAY(R$5)=1)</formula>
    </cfRule>
  </conditionalFormatting>
  <conditionalFormatting sqref="AC23:AD28">
    <cfRule type="expression" dxfId="12108" priority="3468" stopIfTrue="1">
      <formula>AND(WEEKDAY(AC$5)=1)</formula>
    </cfRule>
  </conditionalFormatting>
  <conditionalFormatting sqref="AC23:AC29">
    <cfRule type="expression" dxfId="12107" priority="3467" stopIfTrue="1">
      <formula>AND(WEEKDAY(AC$5)=1)</formula>
    </cfRule>
  </conditionalFormatting>
  <conditionalFormatting sqref="AD23:AF28">
    <cfRule type="expression" dxfId="12106" priority="3466" stopIfTrue="1">
      <formula>AND(WEEKDAY(AD$5)=1)</formula>
    </cfRule>
  </conditionalFormatting>
  <conditionalFormatting sqref="J10">
    <cfRule type="expression" dxfId="12105" priority="5165" stopIfTrue="1">
      <formula>AND(WEEKDAY(J$5)=1)</formula>
    </cfRule>
    <cfRule type="expression" dxfId="12104" priority="5167" stopIfTrue="1">
      <formula>AND(WEEKDAY(J$5)=1)</formula>
    </cfRule>
    <cfRule type="expression" dxfId="12103" priority="5170" stopIfTrue="1">
      <formula>AND(WEEKDAY(J$5)=1)</formula>
    </cfRule>
    <cfRule type="expression" dxfId="12102" priority="5171" stopIfTrue="1">
      <formula>AND(WEEKDAY(J$5)=1)</formula>
    </cfRule>
    <cfRule type="expression" dxfId="12101" priority="5176" stopIfTrue="1">
      <formula>AND(WEEKDAY(J$5)=1)</formula>
    </cfRule>
    <cfRule type="expression" dxfId="12100" priority="5177" stopIfTrue="1">
      <formula>AND(WEEKDAY(J$5)=1)</formula>
    </cfRule>
    <cfRule type="expression" dxfId="12099" priority="5178" stopIfTrue="1">
      <formula>AND(WEEKDAY(J$5)=1)</formula>
    </cfRule>
    <cfRule type="expression" dxfId="12098" priority="5179" stopIfTrue="1">
      <formula>AND(WEEKDAY(J$5)=1)</formula>
    </cfRule>
    <cfRule type="expression" dxfId="12097" priority="5268" stopIfTrue="1">
      <formula>AND(WEEKDAY(J$5)=1)</formula>
    </cfRule>
    <cfRule type="expression" dxfId="12096" priority="5276" stopIfTrue="1">
      <formula>AND(WEEKDAY(J$5)=1)</formula>
    </cfRule>
    <cfRule type="expression" dxfId="12095" priority="5379" stopIfTrue="1">
      <formula>AND(WEEKDAY(J$5)=1)</formula>
    </cfRule>
    <cfRule type="expression" dxfId="12094" priority="5380" stopIfTrue="1">
      <formula>AND(WEEKDAY(J$5)=1)</formula>
    </cfRule>
    <cfRule type="expression" dxfId="12093" priority="5381" stopIfTrue="1">
      <formula>AND(WEEKDAY(J$5)=1)</formula>
    </cfRule>
    <cfRule type="expression" dxfId="12092" priority="5385" stopIfTrue="1">
      <formula>AND(WEEKDAY(J$5)=1)</formula>
    </cfRule>
  </conditionalFormatting>
  <conditionalFormatting sqref="J10:N10">
    <cfRule type="expression" dxfId="12091" priority="5183" stopIfTrue="1">
      <formula>AND(WEEKDAY(J$5)=1)</formula>
    </cfRule>
  </conditionalFormatting>
  <conditionalFormatting sqref="J10:L10">
    <cfRule type="expression" dxfId="12090" priority="5172" stopIfTrue="1">
      <formula>AND(WEEKDAY(J$5)=1)</formula>
    </cfRule>
    <cfRule type="expression" dxfId="12089" priority="5173" stopIfTrue="1">
      <formula>AND(WEEKDAY(J$5)=1)</formula>
    </cfRule>
    <cfRule type="expression" dxfId="12088" priority="5174" stopIfTrue="1">
      <formula>AND(WEEKDAY(J$5)=1)</formula>
    </cfRule>
    <cfRule type="expression" dxfId="12087" priority="5175" stopIfTrue="1">
      <formula>AND(WEEKDAY(J$5)=1)</formula>
    </cfRule>
  </conditionalFormatting>
  <conditionalFormatting sqref="K10">
    <cfRule type="expression" dxfId="12086" priority="5169" stopIfTrue="1">
      <formula>AND(WEEKDAY(K$5)=1)</formula>
    </cfRule>
    <cfRule type="expression" dxfId="12085" priority="5275" stopIfTrue="1">
      <formula>AND(WEEKDAY(K$5)=1)</formula>
    </cfRule>
  </conditionalFormatting>
  <conditionalFormatting sqref="K10:L10">
    <cfRule type="expression" dxfId="12084" priority="5166" stopIfTrue="1">
      <formula>AND(WEEKDAY(K$5)=1)</formula>
    </cfRule>
    <cfRule type="expression" dxfId="12083" priority="5180" stopIfTrue="1">
      <formula>AND(WEEKDAY(K$5)=1)</formula>
    </cfRule>
    <cfRule type="expression" dxfId="12082" priority="5181" stopIfTrue="1">
      <formula>AND(WEEKDAY(K$5)=1)</formula>
    </cfRule>
    <cfRule type="expression" dxfId="12081" priority="5196" stopIfTrue="1">
      <formula>AND(WEEKDAY(K$5)=1)</formula>
    </cfRule>
    <cfRule type="expression" dxfId="12080" priority="5270" stopIfTrue="1">
      <formula>AND(WEEKDAY(K$5)=1)</formula>
    </cfRule>
  </conditionalFormatting>
  <conditionalFormatting sqref="L10">
    <cfRule type="expression" dxfId="12079" priority="5168" stopIfTrue="1">
      <formula>AND(WEEKDAY(L$5)=1)</formula>
    </cfRule>
    <cfRule type="expression" dxfId="12078" priority="5274" stopIfTrue="1">
      <formula>AND(WEEKDAY(L$5)=1)</formula>
    </cfRule>
  </conditionalFormatting>
  <conditionalFormatting sqref="M10:N10">
    <cfRule type="expression" dxfId="12077" priority="5182" stopIfTrue="1">
      <formula>AND(WEEKDAY(M$5)=1)</formula>
    </cfRule>
  </conditionalFormatting>
  <conditionalFormatting sqref="X10">
    <cfRule type="expression" dxfId="12076" priority="5398" stopIfTrue="1">
      <formula>AND(WEEKDAY(X$5)=1)</formula>
    </cfRule>
    <cfRule type="expression" dxfId="12075" priority="5399" stopIfTrue="1">
      <formula>AND(WEEKDAY(X$5)=1)</formula>
    </cfRule>
  </conditionalFormatting>
  <conditionalFormatting sqref="Y10:Z10">
    <cfRule type="expression" dxfId="12074" priority="5203" stopIfTrue="1">
      <formula>AND(WEEKDAY(Y$5)=1)</formula>
    </cfRule>
    <cfRule type="expression" dxfId="12073" priority="5204">
      <formula>AND(WEEKDAY(Y$5)=1)</formula>
    </cfRule>
    <cfRule type="expression" dxfId="12072" priority="5375" stopIfTrue="1">
      <formula>AND(WEEKDAY(Y$5)=1)</formula>
    </cfRule>
    <cfRule type="expression" dxfId="12071" priority="5376">
      <formula>AND(WEEKDAY(Y$5)=1)</formula>
    </cfRule>
  </conditionalFormatting>
  <conditionalFormatting sqref="Z10">
    <cfRule type="expression" dxfId="12070" priority="5396" stopIfTrue="1">
      <formula>AND(WEEKDAY(Z$5)=1)</formula>
    </cfRule>
    <cfRule type="expression" dxfId="12069" priority="5397" stopIfTrue="1">
      <formula>AND(WEEKDAY(Z$5)=1)</formula>
    </cfRule>
  </conditionalFormatting>
  <conditionalFormatting sqref="AA10">
    <cfRule type="expression" dxfId="12068" priority="5237">
      <formula>AND(WEEKDAY(AA$5)=1)</formula>
    </cfRule>
    <cfRule type="expression" dxfId="12067" priority="5238" stopIfTrue="1">
      <formula>AND(WEEKDAY(AA$5)=1)</formula>
    </cfRule>
  </conditionalFormatting>
  <conditionalFormatting sqref="AH31">
    <cfRule type="expression" dxfId="12066" priority="5630" stopIfTrue="1">
      <formula>AND(WEEKDAY(AH$5)=1)</formula>
    </cfRule>
  </conditionalFormatting>
  <conditionalFormatting sqref="D18:D19">
    <cfRule type="expression" dxfId="12065" priority="5620" stopIfTrue="1">
      <formula>AND(WEEKDAY(D$5)=1)</formula>
    </cfRule>
  </conditionalFormatting>
  <conditionalFormatting sqref="E18:E19">
    <cfRule type="expression" dxfId="12064" priority="5623" stopIfTrue="1">
      <formula>AND(WEEKDAY(E$5)=1)</formula>
    </cfRule>
  </conditionalFormatting>
  <conditionalFormatting sqref="F14:F15">
    <cfRule type="expression" dxfId="12063" priority="5583" stopIfTrue="1">
      <formula>AND(WEEKDAY(F$5)=1)</formula>
    </cfRule>
  </conditionalFormatting>
  <conditionalFormatting sqref="F18:F19">
    <cfRule type="expression" dxfId="12062" priority="5621" stopIfTrue="1">
      <formula>AND(WEEKDAY(F$5)=1)</formula>
    </cfRule>
  </conditionalFormatting>
  <conditionalFormatting sqref="G14:G15">
    <cfRule type="expression" dxfId="12061" priority="5581" stopIfTrue="1">
      <formula>AND(WEEKDAY(G$5)=1)</formula>
    </cfRule>
    <cfRule type="expression" dxfId="12060" priority="5582" stopIfTrue="1">
      <formula>AND(WEEKDAY(G$5)=1)</formula>
    </cfRule>
    <cfRule type="expression" dxfId="12059" priority="5584" stopIfTrue="1">
      <formula>AND(WEEKDAY(G$5)=1)</formula>
    </cfRule>
  </conditionalFormatting>
  <conditionalFormatting sqref="G18:G19">
    <cfRule type="expression" dxfId="12058" priority="5601" stopIfTrue="1">
      <formula>AND(WEEKDAY(G$5)=1)</formula>
    </cfRule>
    <cfRule type="expression" dxfId="12057" priority="5602" stopIfTrue="1">
      <formula>AND(WEEKDAY(G$5)=1)</formula>
    </cfRule>
  </conditionalFormatting>
  <conditionalFormatting sqref="I14:I15">
    <cfRule type="expression" dxfId="12056" priority="5487" stopIfTrue="1">
      <formula>AND(WEEKDAY(I$5)=1)</formula>
    </cfRule>
  </conditionalFormatting>
  <conditionalFormatting sqref="J19:J21">
    <cfRule type="expression" dxfId="12055" priority="3444" stopIfTrue="1">
      <formula>AND(WEEKDAY(J$5)=1)</formula>
    </cfRule>
  </conditionalFormatting>
  <conditionalFormatting sqref="J23:J30">
    <cfRule type="expression" dxfId="12054" priority="2488" stopIfTrue="1">
      <formula>AND(WEEKDAY(J$5)=1)</formula>
    </cfRule>
    <cfRule type="expression" dxfId="12053" priority="2489" stopIfTrue="1">
      <formula>AND(WEEKDAY(J$5)=1)</formula>
    </cfRule>
    <cfRule type="expression" dxfId="12052" priority="2490" stopIfTrue="1">
      <formula>AND(WEEKDAY(J$5)=1)</formula>
    </cfRule>
    <cfRule type="expression" dxfId="12051" priority="2491" stopIfTrue="1">
      <formula>AND(WEEKDAY(J$5)=1)</formula>
    </cfRule>
    <cfRule type="expression" dxfId="12050" priority="2492" stopIfTrue="1">
      <formula>AND(WEEKDAY(J$5)=1)</formula>
    </cfRule>
    <cfRule type="expression" dxfId="12049" priority="2493" stopIfTrue="1">
      <formula>AND(WEEKDAY(J$5)=1)</formula>
    </cfRule>
    <cfRule type="expression" dxfId="12048" priority="2494" stopIfTrue="1">
      <formula>AND(WEEKDAY(J$5)=1)</formula>
    </cfRule>
    <cfRule type="expression" dxfId="12047" priority="2495" stopIfTrue="1">
      <formula>AND(WEEKDAY(J$5)=1)</formula>
    </cfRule>
    <cfRule type="expression" dxfId="12046" priority="2496" stopIfTrue="1">
      <formula>AND(WEEKDAY(J$5)=1)</formula>
    </cfRule>
    <cfRule type="expression" dxfId="12045" priority="2497" stopIfTrue="1">
      <formula>AND(WEEKDAY(J$5)=1)</formula>
    </cfRule>
    <cfRule type="expression" dxfId="12044" priority="2498" stopIfTrue="1">
      <formula>AND(WEEKDAY(J$5)=1)</formula>
    </cfRule>
    <cfRule type="expression" dxfId="12043" priority="2499" stopIfTrue="1">
      <formula>AND(WEEKDAY(J$5)=1)</formula>
    </cfRule>
    <cfRule type="expression" dxfId="12042" priority="2500" stopIfTrue="1">
      <formula>AND(WEEKDAY(J$5)=1)</formula>
    </cfRule>
    <cfRule type="expression" dxfId="12041" priority="2501" stopIfTrue="1">
      <formula>AND(WEEKDAY(J$5)=1)</formula>
    </cfRule>
    <cfRule type="expression" dxfId="12040" priority="2502" stopIfTrue="1">
      <formula>AND(WEEKDAY(J$5)=1)</formula>
    </cfRule>
    <cfRule type="expression" dxfId="12039" priority="2503" stopIfTrue="1">
      <formula>AND(WEEKDAY(J$5)=1)</formula>
    </cfRule>
    <cfRule type="expression" dxfId="12038" priority="2504">
      <formula>AND(WEEKDAY(J$5)=1)</formula>
    </cfRule>
  </conditionalFormatting>
  <conditionalFormatting sqref="M16:M17">
    <cfRule type="expression" dxfId="12037" priority="5156" stopIfTrue="1">
      <formula>AND(WEEKDAY(M$5)=1)</formula>
    </cfRule>
    <cfRule type="expression" dxfId="12036" priority="5161" stopIfTrue="1">
      <formula>AND(WEEKDAY(M$5)=1)</formula>
    </cfRule>
    <cfRule type="expression" dxfId="12035" priority="5162" stopIfTrue="1">
      <formula>AND(WEEKDAY(M$5)=1)</formula>
    </cfRule>
    <cfRule type="expression" dxfId="12034" priority="5164" stopIfTrue="1">
      <formula>AND(WEEKDAY(M$5)=1)</formula>
    </cfRule>
  </conditionalFormatting>
  <conditionalFormatting sqref="N16:N17">
    <cfRule type="expression" dxfId="12033" priority="3929" stopIfTrue="1">
      <formula>AND(WEEKDAY(N$5)=1)</formula>
    </cfRule>
    <cfRule type="expression" dxfId="12032" priority="3930" stopIfTrue="1">
      <formula>AND(WEEKDAY(N$5)=1)</formula>
    </cfRule>
    <cfRule type="expression" dxfId="12031" priority="3941" stopIfTrue="1">
      <formula>AND(WEEKDAY(N$5)=1)</formula>
    </cfRule>
    <cfRule type="expression" dxfId="12030" priority="3942" stopIfTrue="1">
      <formula>AND(WEEKDAY(N$5)=1)</formula>
    </cfRule>
    <cfRule type="expression" dxfId="12029" priority="3945" stopIfTrue="1">
      <formula>AND(WEEKDAY(N$5)=1)</formula>
    </cfRule>
    <cfRule type="expression" dxfId="12028" priority="3964" stopIfTrue="1">
      <formula>AND(WEEKDAY(N$5)=1)</formula>
    </cfRule>
    <cfRule type="expression" dxfId="12027" priority="3965" stopIfTrue="1">
      <formula>AND(WEEKDAY(N$5)=1)</formula>
    </cfRule>
    <cfRule type="expression" dxfId="12026" priority="3966" stopIfTrue="1">
      <formula>AND(WEEKDAY(N$5)=1)</formula>
    </cfRule>
    <cfRule type="expression" dxfId="12025" priority="3967" stopIfTrue="1">
      <formula>AND(WEEKDAY(N$5)=1)</formula>
    </cfRule>
    <cfRule type="expression" dxfId="12024" priority="3973" stopIfTrue="1">
      <formula>AND(WEEKDAY(N$5)=1)</formula>
    </cfRule>
    <cfRule type="expression" dxfId="12023" priority="3974" stopIfTrue="1">
      <formula>AND(WEEKDAY(N$5)=1)</formula>
    </cfRule>
    <cfRule type="expression" dxfId="12022" priority="3978" stopIfTrue="1">
      <formula>AND(WEEKDAY(N$5)=1)</formula>
    </cfRule>
    <cfRule type="expression" dxfId="12021" priority="3979" stopIfTrue="1">
      <formula>AND(WEEKDAY(N$5)=1)</formula>
    </cfRule>
    <cfRule type="expression" dxfId="12020" priority="3986" stopIfTrue="1">
      <formula>AND(WEEKDAY(N$5)=1)</formula>
    </cfRule>
    <cfRule type="expression" dxfId="12019" priority="3992" stopIfTrue="1">
      <formula>AND(WEEKDAY(N$5)=1)</formula>
    </cfRule>
    <cfRule type="expression" dxfId="12018" priority="3993" stopIfTrue="1">
      <formula>AND(WEEKDAY(N$5)=1)</formula>
    </cfRule>
    <cfRule type="expression" dxfId="12017" priority="3994" stopIfTrue="1">
      <formula>AND(WEEKDAY(N$5)=1)</formula>
    </cfRule>
    <cfRule type="expression" dxfId="12016" priority="3995" stopIfTrue="1">
      <formula>AND(WEEKDAY(N$5)=1)</formula>
    </cfRule>
    <cfRule type="expression" dxfId="12015" priority="3996" stopIfTrue="1">
      <formula>AND(WEEKDAY(N$5)=1)</formula>
    </cfRule>
    <cfRule type="expression" dxfId="12014" priority="3997" stopIfTrue="1">
      <formula>AND(WEEKDAY(N$5)=1)</formula>
    </cfRule>
    <cfRule type="expression" dxfId="12013" priority="3998" stopIfTrue="1">
      <formula>AND(WEEKDAY(N$5)=1)</formula>
    </cfRule>
    <cfRule type="expression" dxfId="12012" priority="3999" stopIfTrue="1">
      <formula>AND(WEEKDAY(N$5)=1)</formula>
    </cfRule>
    <cfRule type="expression" dxfId="12011" priority="4000" stopIfTrue="1">
      <formula>AND(WEEKDAY(N$5)=1)</formula>
    </cfRule>
    <cfRule type="expression" dxfId="12010" priority="4001" stopIfTrue="1">
      <formula>AND(WEEKDAY(N$5)=1)</formula>
    </cfRule>
    <cfRule type="expression" dxfId="12009" priority="4002" stopIfTrue="1">
      <formula>AND(WEEKDAY(N$5)=1)</formula>
    </cfRule>
    <cfRule type="expression" dxfId="12008" priority="4003" stopIfTrue="1">
      <formula>AND(WEEKDAY(N$5)=1)</formula>
    </cfRule>
    <cfRule type="expression" dxfId="12007" priority="4014" stopIfTrue="1">
      <formula>AND(WEEKDAY(N$5)=1)</formula>
    </cfRule>
    <cfRule type="expression" dxfId="12006" priority="4077" stopIfTrue="1">
      <formula>AND(WEEKDAY(N$5)=1)</formula>
    </cfRule>
    <cfRule type="expression" dxfId="12005" priority="4078" stopIfTrue="1">
      <formula>AND(WEEKDAY(N$5)=1)</formula>
    </cfRule>
    <cfRule type="expression" dxfId="12004" priority="4079" stopIfTrue="1">
      <formula>AND(WEEKDAY(N$5)=1)</formula>
    </cfRule>
    <cfRule type="expression" dxfId="12003" priority="4080" stopIfTrue="1">
      <formula>AND(WEEKDAY(N$5)=1)</formula>
    </cfRule>
    <cfRule type="expression" dxfId="12002" priority="4081" stopIfTrue="1">
      <formula>AND(WEEKDAY(N$5)=1)</formula>
    </cfRule>
    <cfRule type="expression" dxfId="12001" priority="4082" stopIfTrue="1">
      <formula>AND(WEEKDAY(N$5)=1)</formula>
    </cfRule>
    <cfRule type="expression" dxfId="12000" priority="4083" stopIfTrue="1">
      <formula>AND(WEEKDAY(N$5)=1)</formula>
    </cfRule>
    <cfRule type="expression" dxfId="11999" priority="4084" stopIfTrue="1">
      <formula>AND(WEEKDAY(N$5)=1)</formula>
    </cfRule>
    <cfRule type="expression" dxfId="11998" priority="4085" stopIfTrue="1">
      <formula>AND(WEEKDAY(N$5)=1)</formula>
    </cfRule>
    <cfRule type="expression" dxfId="11997" priority="4086" stopIfTrue="1">
      <formula>AND(WEEKDAY(N$5)=1)</formula>
    </cfRule>
    <cfRule type="expression" dxfId="11996" priority="4087" stopIfTrue="1">
      <formula>AND(WEEKDAY(N$5)=1)</formula>
    </cfRule>
    <cfRule type="expression" dxfId="11995" priority="4088" stopIfTrue="1">
      <formula>AND(WEEKDAY(N$5)=1)</formula>
    </cfRule>
    <cfRule type="expression" dxfId="11994" priority="4099" stopIfTrue="1">
      <formula>AND(WEEKDAY(N$5)=1)</formula>
    </cfRule>
    <cfRule type="expression" dxfId="11993" priority="4102" stopIfTrue="1">
      <formula>AND(WEEKDAY(N$5)=1)</formula>
    </cfRule>
    <cfRule type="expression" dxfId="11992" priority="4103" stopIfTrue="1">
      <formula>AND(WEEKDAY(N$5)=1)</formula>
    </cfRule>
    <cfRule type="expression" dxfId="11991" priority="4114" stopIfTrue="1">
      <formula>AND(WEEKDAY(N$5)=1)</formula>
    </cfRule>
    <cfRule type="expression" dxfId="11990" priority="4115" stopIfTrue="1">
      <formula>AND(WEEKDAY(N$5)=1)</formula>
    </cfRule>
    <cfRule type="expression" dxfId="11989" priority="4118" stopIfTrue="1">
      <formula>AND(WEEKDAY(N$5)=1)</formula>
    </cfRule>
    <cfRule type="expression" dxfId="11988" priority="4123" stopIfTrue="1">
      <formula>AND(WEEKDAY(N$5)=1)</formula>
    </cfRule>
    <cfRule type="expression" dxfId="11987" priority="4124" stopIfTrue="1">
      <formula>AND(WEEKDAY(N$5)=1)</formula>
    </cfRule>
    <cfRule type="expression" dxfId="11986" priority="4135" stopIfTrue="1">
      <formula>AND(WEEKDAY(N$5)=1)</formula>
    </cfRule>
    <cfRule type="expression" dxfId="11985" priority="4136" stopIfTrue="1">
      <formula>AND(WEEKDAY(N$5)=1)</formula>
    </cfRule>
    <cfRule type="expression" dxfId="11984" priority="4139" stopIfTrue="1">
      <formula>AND(WEEKDAY(N$5)=1)</formula>
    </cfRule>
    <cfRule type="expression" dxfId="11983" priority="4158" stopIfTrue="1">
      <formula>AND(WEEKDAY(N$5)=1)</formula>
    </cfRule>
    <cfRule type="expression" dxfId="11982" priority="4159" stopIfTrue="1">
      <formula>AND(WEEKDAY(N$5)=1)</formula>
    </cfRule>
    <cfRule type="expression" dxfId="11981" priority="4160" stopIfTrue="1">
      <formula>AND(WEEKDAY(N$5)=1)</formula>
    </cfRule>
    <cfRule type="expression" dxfId="11980" priority="4161" stopIfTrue="1">
      <formula>AND(WEEKDAY(N$5)=1)</formula>
    </cfRule>
    <cfRule type="expression" dxfId="11979" priority="4167" stopIfTrue="1">
      <formula>AND(WEEKDAY(N$5)=1)</formula>
    </cfRule>
    <cfRule type="expression" dxfId="11978" priority="4168" stopIfTrue="1">
      <formula>AND(WEEKDAY(N$5)=1)</formula>
    </cfRule>
    <cfRule type="expression" dxfId="11977" priority="4172" stopIfTrue="1">
      <formula>AND(WEEKDAY(N$5)=1)</formula>
    </cfRule>
    <cfRule type="expression" dxfId="11976" priority="4173" stopIfTrue="1">
      <formula>AND(WEEKDAY(N$5)=1)</formula>
    </cfRule>
    <cfRule type="expression" dxfId="11975" priority="4180" stopIfTrue="1">
      <formula>AND(WEEKDAY(N$5)=1)</formula>
    </cfRule>
    <cfRule type="expression" dxfId="11974" priority="5139" stopIfTrue="1">
      <formula>AND(WEEKDAY(N$5)=1)</formula>
    </cfRule>
    <cfRule type="expression" dxfId="11973" priority="5140" stopIfTrue="1">
      <formula>AND(WEEKDAY(N$5)=1)</formula>
    </cfRule>
    <cfRule type="expression" dxfId="11972" priority="5145" stopIfTrue="1">
      <formula>AND(WEEKDAY(N$5)=1)</formula>
    </cfRule>
    <cfRule type="expression" dxfId="11971" priority="5157" stopIfTrue="1">
      <formula>AND(WEEKDAY(N$5)=1)</formula>
    </cfRule>
    <cfRule type="expression" dxfId="11970" priority="5159" stopIfTrue="1">
      <formula>AND(WEEKDAY(N$5)=1)</formula>
    </cfRule>
    <cfRule type="expression" dxfId="11969" priority="5160" stopIfTrue="1">
      <formula>AND(WEEKDAY(N$5)=1)</formula>
    </cfRule>
    <cfRule type="expression" dxfId="11968" priority="5163" stopIfTrue="1">
      <formula>AND(WEEKDAY(N$5)=1)</formula>
    </cfRule>
  </conditionalFormatting>
  <conditionalFormatting sqref="O12">
    <cfRule type="expression" dxfId="11967" priority="4768" stopIfTrue="1">
      <formula>AND(WEEKDAY(O$5)=1)</formula>
    </cfRule>
    <cfRule type="expression" dxfId="11966" priority="4769" stopIfTrue="1">
      <formula>AND(WEEKDAY(O$5)=1)</formula>
    </cfRule>
    <cfRule type="expression" dxfId="11965" priority="4770" stopIfTrue="1">
      <formula>AND(WEEKDAY(O$5)=1)</formula>
    </cfRule>
    <cfRule type="expression" dxfId="11964" priority="4771" stopIfTrue="1">
      <formula>AND(WEEKDAY(O$5)=1)</formula>
    </cfRule>
    <cfRule type="expression" dxfId="11963" priority="4772" stopIfTrue="1">
      <formula>AND(WEEKDAY(O$5)=1)</formula>
    </cfRule>
    <cfRule type="expression" dxfId="11962" priority="4773" stopIfTrue="1">
      <formula>AND(WEEKDAY(O$5)=1)</formula>
    </cfRule>
    <cfRule type="expression" dxfId="11961" priority="4774" stopIfTrue="1">
      <formula>AND(WEEKDAY(O$5)=1)</formula>
    </cfRule>
    <cfRule type="expression" dxfId="11960" priority="4775" stopIfTrue="1">
      <formula>AND(WEEKDAY(O$5)=1)</formula>
    </cfRule>
    <cfRule type="expression" dxfId="11959" priority="4776" stopIfTrue="1">
      <formula>AND(WEEKDAY(O$5)=1)</formula>
    </cfRule>
    <cfRule type="expression" dxfId="11958" priority="4777" stopIfTrue="1">
      <formula>AND(WEEKDAY(O$5)=1)</formula>
    </cfRule>
    <cfRule type="expression" dxfId="11957" priority="4962" stopIfTrue="1">
      <formula>AND(WEEKDAY(O$5)=1)</formula>
    </cfRule>
    <cfRule type="expression" dxfId="11956" priority="4963" stopIfTrue="1">
      <formula>AND(WEEKDAY(O$5)=1)</formula>
    </cfRule>
    <cfRule type="expression" dxfId="11955" priority="4964" stopIfTrue="1">
      <formula>AND(WEEKDAY(O$5)=1)</formula>
    </cfRule>
    <cfRule type="expression" dxfId="11954" priority="4965" stopIfTrue="1">
      <formula>AND(WEEKDAY(O$5)=1)</formula>
    </cfRule>
    <cfRule type="expression" dxfId="11953" priority="4966" stopIfTrue="1">
      <formula>AND(WEEKDAY(O$5)=1)</formula>
    </cfRule>
    <cfRule type="expression" dxfId="11952" priority="4967" stopIfTrue="1">
      <formula>AND(WEEKDAY(O$5)=1)</formula>
    </cfRule>
    <cfRule type="expression" dxfId="11951" priority="5130" stopIfTrue="1">
      <formula>AND(WEEKDAY(O$5)=1)</formula>
    </cfRule>
    <cfRule type="expression" dxfId="11950" priority="5290" stopIfTrue="1">
      <formula>AND(WEEKDAY(O$5)=1)</formula>
    </cfRule>
    <cfRule type="expression" dxfId="11949" priority="5291" stopIfTrue="1">
      <formula>AND(WEEKDAY(O$5)=1)</formula>
    </cfRule>
    <cfRule type="expression" dxfId="11948" priority="5328" stopIfTrue="1">
      <formula>AND(WEEKDAY(O$5)=1)</formula>
    </cfRule>
    <cfRule type="expression" dxfId="11947" priority="5329" stopIfTrue="1">
      <formula>AND(WEEKDAY(O$5)=1)</formula>
    </cfRule>
    <cfRule type="expression" dxfId="11946" priority="5460" stopIfTrue="1">
      <formula>AND(WEEKDAY(O$5)=1)</formula>
    </cfRule>
    <cfRule type="expression" dxfId="11945" priority="5468" stopIfTrue="1">
      <formula>AND(WEEKDAY(O$5)=1)</formula>
    </cfRule>
  </conditionalFormatting>
  <conditionalFormatting sqref="T18:T19">
    <cfRule type="expression" dxfId="11944" priority="5298" stopIfTrue="1">
      <formula>AND(WEEKDAY(T$5)=1)</formula>
    </cfRule>
    <cfRule type="expression" dxfId="11943" priority="5301" stopIfTrue="1">
      <formula>AND(WEEKDAY(T$5)=1)</formula>
    </cfRule>
    <cfRule type="expression" dxfId="11942" priority="5304" stopIfTrue="1">
      <formula>AND(WEEKDAY(T$5)=1)</formula>
    </cfRule>
    <cfRule type="expression" dxfId="11941" priority="5438" stopIfTrue="1">
      <formula>AND(WEEKDAY(T$5)=1)</formula>
    </cfRule>
    <cfRule type="expression" dxfId="11940" priority="5504" stopIfTrue="1">
      <formula>AND(WEEKDAY(T$5)=1)</formula>
    </cfRule>
  </conditionalFormatting>
  <conditionalFormatting sqref="T28 T20:T22">
    <cfRule type="expression" dxfId="11939" priority="2568">
      <formula>AND(WEEKDAY(T$5)=1)</formula>
    </cfRule>
    <cfRule type="expression" dxfId="11938" priority="2583" stopIfTrue="1">
      <formula>AND(WEEKDAY(T$5)=1)</formula>
    </cfRule>
    <cfRule type="expression" dxfId="11937" priority="2586" stopIfTrue="1">
      <formula>AND(WEEKDAY(T$5)=1)</formula>
    </cfRule>
    <cfRule type="expression" dxfId="11936" priority="2589" stopIfTrue="1">
      <formula>AND(WEEKDAY(T$5)=1)</formula>
    </cfRule>
    <cfRule type="expression" dxfId="11935" priority="2592" stopIfTrue="1">
      <formula>AND(WEEKDAY(T$5)=1)</formula>
    </cfRule>
    <cfRule type="expression" dxfId="11934" priority="2594" stopIfTrue="1">
      <formula>AND(WEEKDAY(T$5)=1)</formula>
    </cfRule>
    <cfRule type="expression" dxfId="11933" priority="2596" stopIfTrue="1">
      <formula>AND(WEEKDAY(T$5)=1)</formula>
    </cfRule>
    <cfRule type="expression" dxfId="11932" priority="2598" stopIfTrue="1">
      <formula>AND(WEEKDAY(T$5)=1)</formula>
    </cfRule>
    <cfRule type="expression" dxfId="11931" priority="2600" stopIfTrue="1">
      <formula>AND(WEEKDAY(T$5)=1)</formula>
    </cfRule>
    <cfRule type="expression" dxfId="11930" priority="2622">
      <formula>AND(WEEKDAY(T$5)=1)</formula>
    </cfRule>
    <cfRule type="expression" dxfId="11929" priority="2625" stopIfTrue="1">
      <formula>AND(WEEKDAY(T$5)=1)</formula>
    </cfRule>
    <cfRule type="expression" dxfId="11928" priority="2628" stopIfTrue="1">
      <formula>AND(WEEKDAY(T$5)=1)</formula>
    </cfRule>
    <cfRule type="expression" dxfId="11927" priority="2629" stopIfTrue="1">
      <formula>AND(WEEKDAY(T$5)=1)</formula>
    </cfRule>
  </conditionalFormatting>
  <conditionalFormatting sqref="U18:U19">
    <cfRule type="expression" dxfId="11926" priority="5435" stopIfTrue="1">
      <formula>AND(WEEKDAY(U$5)=1)</formula>
    </cfRule>
    <cfRule type="expression" dxfId="11925" priority="5501" stopIfTrue="1">
      <formula>AND(WEEKDAY(U$5)=1)</formula>
    </cfRule>
  </conditionalFormatting>
  <conditionalFormatting sqref="V18:V19">
    <cfRule type="expression" dxfId="11924" priority="5432" stopIfTrue="1">
      <formula>AND(WEEKDAY(V$5)=1)</formula>
    </cfRule>
    <cfRule type="expression" dxfId="11923" priority="5502" stopIfTrue="1">
      <formula>AND(WEEKDAY(V$5)=1)</formula>
    </cfRule>
  </conditionalFormatting>
  <conditionalFormatting sqref="W18:W19">
    <cfRule type="expression" dxfId="11922" priority="5433" stopIfTrue="1">
      <formula>AND(WEEKDAY(W$5)=1)</formula>
    </cfRule>
    <cfRule type="expression" dxfId="11921" priority="5511" stopIfTrue="1">
      <formula>AND(WEEKDAY(W$5)=1)</formula>
    </cfRule>
  </conditionalFormatting>
  <conditionalFormatting sqref="Y18:Y19">
    <cfRule type="expression" dxfId="11920" priority="5419" stopIfTrue="1">
      <formula>AND(WEEKDAY(Y$5)=1)</formula>
    </cfRule>
    <cfRule type="expression" dxfId="11919" priority="5420" stopIfTrue="1">
      <formula>AND(WEEKDAY(Y$5)=1)</formula>
    </cfRule>
  </conditionalFormatting>
  <conditionalFormatting sqref="AB13:AB14">
    <cfRule type="expression" dxfId="11918" priority="5189" stopIfTrue="1">
      <formula>AND(WEEKDAY(AB$5)=1)</formula>
    </cfRule>
    <cfRule type="expression" dxfId="11917" priority="5190" stopIfTrue="1">
      <formula>AND(WEEKDAY(AB$5)=1)</formula>
    </cfRule>
    <cfRule type="expression" dxfId="11916" priority="5191" stopIfTrue="1">
      <formula>AND(WEEKDAY(AB$5)=1)</formula>
    </cfRule>
    <cfRule type="expression" dxfId="11915" priority="5192" stopIfTrue="1">
      <formula>AND(WEEKDAY(AB$5)=1)</formula>
    </cfRule>
    <cfRule type="expression" dxfId="11914" priority="5193">
      <formula>AND(WEEKDAY(AB$5)=1)</formula>
    </cfRule>
  </conditionalFormatting>
  <conditionalFormatting sqref="AB18:AB19">
    <cfRule type="expression" dxfId="11913" priority="5439" stopIfTrue="1">
      <formula>AND(WEEKDAY(AB$5)=1)</formula>
    </cfRule>
    <cfRule type="expression" dxfId="11912" priority="5503" stopIfTrue="1">
      <formula>AND(WEEKDAY(AB$5)=1)</formula>
    </cfRule>
    <cfRule type="expression" dxfId="11911" priority="5510" stopIfTrue="1">
      <formula>AND(WEEKDAY(AB$5)=1)</formula>
    </cfRule>
  </conditionalFormatting>
  <conditionalFormatting sqref="D5:AF6 AG5 AH5:AH6">
    <cfRule type="expression" dxfId="11910" priority="5631" stopIfTrue="1">
      <formula>AND(WEEKDAY(D$5)=1)</formula>
    </cfRule>
  </conditionalFormatting>
  <conditionalFormatting sqref="AG6 D18 F18:G18">
    <cfRule type="expression" dxfId="11909" priority="5628" stopIfTrue="1">
      <formula>AND(WEEKDAY(D$5)=1)</formula>
    </cfRule>
  </conditionalFormatting>
  <conditionalFormatting sqref="E8:H8 D9:E11 G9:H11 E28:H28 D19:G19 D18:H18">
    <cfRule type="expression" dxfId="11908" priority="5606">
      <formula>AND(WEEKDAY(D$5)=1)</formula>
    </cfRule>
  </conditionalFormatting>
  <conditionalFormatting sqref="E8 E18">
    <cfRule type="expression" dxfId="11907" priority="5597" stopIfTrue="1">
      <formula>AND(WEEKDAY(E$5)=1)</formula>
    </cfRule>
    <cfRule type="expression" dxfId="11906" priority="5598" stopIfTrue="1">
      <formula>AND(WEEKDAY(E$5)=1)</formula>
    </cfRule>
  </conditionalFormatting>
  <conditionalFormatting sqref="T8 AB8:AC8 AE8:AG8 AC13:AE13 AF9:AG11 T14 T9:Y11">
    <cfRule type="expression" dxfId="11905" priority="5469" stopIfTrue="1">
      <formula>AND(WEEKDAY(T$5)=1)</formula>
    </cfRule>
  </conditionalFormatting>
  <conditionalFormatting sqref="L8 AC8:AF8 Q8 AC9:AD11 L9:N11 L13 P13:Q13 AG12:AH13 AG15:AH16 U13:Y13 J10:K10 O10:Z10 L16:AB16 L12:Y12 AE10 L19:W19 Y19 M15:AB15 L14:Y14 I18:O18 T18:Y18 T22:X22 M23:AF28 S8:Z8 P9:Y9 P11:Y11 T20:Y21 AD20:AE21">
    <cfRule type="expression" dxfId="11904" priority="5470">
      <formula>AND(WEEKDAY(I$5)=1)</formula>
    </cfRule>
  </conditionalFormatting>
  <conditionalFormatting sqref="L8 Q8 S8:AA8">
    <cfRule type="expression" dxfId="11903" priority="5471" stopIfTrue="1">
      <formula>AND(WEEKDAY(L$5)=1)</formula>
    </cfRule>
  </conditionalFormatting>
  <conditionalFormatting sqref="Q13 L13 L9:N11 M12:S12 Q8 S8 P9:X11">
    <cfRule type="expression" dxfId="11902" priority="5472" stopIfTrue="1">
      <formula>AND(WEEKDAY(L$5)=1)</formula>
    </cfRule>
  </conditionalFormatting>
  <conditionalFormatting sqref="L8 AC8 X18:Y18 Y19 AB18:AB19 AC10:AE10 AD20:AE21">
    <cfRule type="expression" dxfId="11901" priority="5457" stopIfTrue="1">
      <formula>AND(WEEKDAY(L$5)=1)</formula>
    </cfRule>
  </conditionalFormatting>
  <conditionalFormatting sqref="N8 P8">
    <cfRule type="expression" dxfId="11900" priority="5334" stopIfTrue="1">
      <formula>AND(WEEKDAY(N$5)=1)</formula>
    </cfRule>
  </conditionalFormatting>
  <conditionalFormatting sqref="V15:Z15 AB15:AC15 AE17:AF17 V14:Y14 AD28:AE28 V8:AA8 T15:T16 U16:W17 AD10:AE10 AE22:AE27 AF23:AF28 AF18 AD20:AE21">
    <cfRule type="expression" dxfId="11899" priority="5497">
      <formula>AND(WEEKDAY(T$5)=1)</formula>
    </cfRule>
  </conditionalFormatting>
  <conditionalFormatting sqref="AI8:AK30 AN8:AN31">
    <cfRule type="cellIs" dxfId="11898" priority="5632" stopIfTrue="1" operator="equal">
      <formula>0</formula>
    </cfRule>
  </conditionalFormatting>
  <conditionalFormatting sqref="D17:G17 D9:D11">
    <cfRule type="expression" dxfId="11897" priority="5619">
      <formula>AND(WEEKDAY(D$5)=1)</formula>
    </cfRule>
  </conditionalFormatting>
  <conditionalFormatting sqref="F13:H13">
    <cfRule type="expression" dxfId="11896" priority="5607" stopIfTrue="1">
      <formula>AND(WEEKDAY(F$5)=1)</formula>
    </cfRule>
  </conditionalFormatting>
  <conditionalFormatting sqref="Y16:Z16 M17:Q17 U18:Y18 AD12:AF12 AC13:AF13 AC14:AD14 AC15:AF16 AA18:AG19 AE17:AF17">
    <cfRule type="expression" dxfId="11895" priority="5362">
      <formula>AND(WEEKDAY(M$5)=1)</formula>
    </cfRule>
  </conditionalFormatting>
  <conditionalFormatting sqref="I13 Q13 AC13:AE13">
    <cfRule type="expression" dxfId="11894" priority="5462" stopIfTrue="1">
      <formula>AND(WEEKDAY(I$5)=1)</formula>
    </cfRule>
  </conditionalFormatting>
  <conditionalFormatting sqref="W13 U13">
    <cfRule type="expression" dxfId="11893" priority="5405" stopIfTrue="1">
      <formula>AND(WEEKDAY(U$5)=1)</formula>
    </cfRule>
  </conditionalFormatting>
  <conditionalFormatting sqref="F14:H14 D15:H15 D16:G16">
    <cfRule type="expression" dxfId="11892" priority="5615" stopIfTrue="1">
      <formula>AND(WEEKDAY(D$5)=1)</formula>
    </cfRule>
  </conditionalFormatting>
  <conditionalFormatting sqref="I14 V14:Y14">
    <cfRule type="expression" dxfId="11891" priority="5492" stopIfTrue="1">
      <formula>AND(WEEKDAY(I$5)=1)</formula>
    </cfRule>
  </conditionalFormatting>
  <conditionalFormatting sqref="P17:Q17 P19:T19 AA15 Q16:S16 L14:N14 L18 L16:N17 J10:M10 L23:Q28 L15:S15 U17:W17 S28:T28 J17:K19">
    <cfRule type="expression" dxfId="11890" priority="5509" stopIfTrue="1">
      <formula>AND(WEEKDAY(J$5)=1)</formula>
    </cfRule>
  </conditionalFormatting>
  <conditionalFormatting sqref="O14 L18 AC18">
    <cfRule type="expression" dxfId="11889" priority="5316" stopIfTrue="1">
      <formula>AND(WEEKDAY(L$5)=1)</formula>
    </cfRule>
    <cfRule type="expression" dxfId="11888" priority="5319" stopIfTrue="1">
      <formula>AND(WEEKDAY(L$5)=1)</formula>
    </cfRule>
    <cfRule type="expression" dxfId="11887" priority="5322" stopIfTrue="1">
      <formula>AND(WEEKDAY(L$5)=1)</formula>
    </cfRule>
    <cfRule type="expression" dxfId="11886" priority="5480" stopIfTrue="1">
      <formula>AND(WEEKDAY(L$5)=1)</formula>
    </cfRule>
  </conditionalFormatting>
  <conditionalFormatting sqref="M14 O14">
    <cfRule type="expression" dxfId="11885" priority="4805" stopIfTrue="1">
      <formula>AND(WEEKDAY(M$5)=1)</formula>
    </cfRule>
  </conditionalFormatting>
  <conditionalFormatting sqref="N14 P14">
    <cfRule type="expression" dxfId="11884" priority="4784" stopIfTrue="1">
      <formula>AND(WEEKDAY(N$5)=1)</formula>
    </cfRule>
  </conditionalFormatting>
  <conditionalFormatting sqref="N14 AB18">
    <cfRule type="expression" dxfId="11883" priority="5244" stopIfTrue="1">
      <formula>AND(WEEKDAY(N$5)=1)</formula>
    </cfRule>
    <cfRule type="expression" dxfId="11882" priority="5249" stopIfTrue="1">
      <formula>AND(WEEKDAY(N$5)=1)</formula>
    </cfRule>
    <cfRule type="expression" dxfId="11881" priority="5250" stopIfTrue="1">
      <formula>AND(WEEKDAY(N$5)=1)</formula>
    </cfRule>
    <cfRule type="expression" dxfId="11880" priority="5251" stopIfTrue="1">
      <formula>AND(WEEKDAY(N$5)=1)</formula>
    </cfRule>
    <cfRule type="expression" dxfId="11879" priority="5252" stopIfTrue="1">
      <formula>AND(WEEKDAY(N$5)=1)</formula>
    </cfRule>
    <cfRule type="expression" dxfId="11878" priority="5253" stopIfTrue="1">
      <formula>AND(WEEKDAY(N$5)=1)</formula>
    </cfRule>
    <cfRule type="expression" dxfId="11877" priority="5258" stopIfTrue="1">
      <formula>AND(WEEKDAY(N$5)=1)</formula>
    </cfRule>
  </conditionalFormatting>
  <conditionalFormatting sqref="O14 Q14">
    <cfRule type="expression" dxfId="11876" priority="5326" stopIfTrue="1">
      <formula>AND(WEEKDAY(O$5)=1)</formula>
    </cfRule>
  </conditionalFormatting>
  <conditionalFormatting sqref="S14 Q14">
    <cfRule type="expression" dxfId="11875" priority="3879" stopIfTrue="1">
      <formula>AND(WEEKDAY(Q$5)=1)</formula>
    </cfRule>
    <cfRule type="expression" dxfId="11874" priority="3905" stopIfTrue="1">
      <formula>AND(WEEKDAY(Q$5)=1)</formula>
    </cfRule>
  </conditionalFormatting>
  <conditionalFormatting sqref="AE14:AH14">
    <cfRule type="expression" dxfId="11873" priority="265">
      <formula>AND(WEEKDAY(AE$5)=1)</formula>
    </cfRule>
  </conditionalFormatting>
  <conditionalFormatting sqref="R15:AA15 L16:W16">
    <cfRule type="expression" dxfId="11872" priority="5508" stopIfTrue="1">
      <formula>AND(WEEKDAY(L$5)=1)</formula>
    </cfRule>
  </conditionalFormatting>
  <conditionalFormatting sqref="N15 P15">
    <cfRule type="expression" dxfId="11871" priority="2884" stopIfTrue="1">
      <formula>AND(WEEKDAY(N$5)=1)</formula>
    </cfRule>
  </conditionalFormatting>
  <conditionalFormatting sqref="N15 P15:Q15">
    <cfRule type="expression" dxfId="11870" priority="2876" stopIfTrue="1">
      <formula>AND(WEEKDAY(N$5)=1)</formula>
    </cfRule>
    <cfRule type="expression" dxfId="11869" priority="2878" stopIfTrue="1">
      <formula>AND(WEEKDAY(N$5)=1)</formula>
    </cfRule>
  </conditionalFormatting>
  <conditionalFormatting sqref="M16:N17">
    <cfRule type="expression" dxfId="11868" priority="5155" stopIfTrue="1">
      <formula>AND(WEEKDAY(M$5)=1)</formula>
    </cfRule>
    <cfRule type="expression" dxfId="11867" priority="5158" stopIfTrue="1">
      <formula>AND(WEEKDAY(M$5)=1)</formula>
    </cfRule>
  </conditionalFormatting>
  <conditionalFormatting sqref="P16 N16:N17">
    <cfRule type="expression" dxfId="11866" priority="3934" stopIfTrue="1">
      <formula>AND(WEEKDAY(N$5)=1)</formula>
    </cfRule>
    <cfRule type="expression" dxfId="11865" priority="4107" stopIfTrue="1">
      <formula>AND(WEEKDAY(N$5)=1)</formula>
    </cfRule>
    <cfRule type="expression" dxfId="11864" priority="4128" stopIfTrue="1">
      <formula>AND(WEEKDAY(N$5)=1)</formula>
    </cfRule>
  </conditionalFormatting>
  <conditionalFormatting sqref="D17:G17 G18">
    <cfRule type="expression" dxfId="11863" priority="5590">
      <formula>AND(WEEKDAY(D$5)=1)</formula>
    </cfRule>
  </conditionalFormatting>
  <conditionalFormatting sqref="N18:O18 AD18 J18">
    <cfRule type="expression" dxfId="11862" priority="5410" stopIfTrue="1">
      <formula>AND(WEEKDAY(J$5)=1)</formula>
    </cfRule>
    <cfRule type="expression" dxfId="11861" priority="5411" stopIfTrue="1">
      <formula>AND(WEEKDAY(J$5)=1)</formula>
    </cfRule>
  </conditionalFormatting>
  <conditionalFormatting sqref="AE17 AA18:AA19 M18:O18 AB18:AE18 T18:Y18 K18">
    <cfRule type="expression" dxfId="11860" priority="5514" stopIfTrue="1">
      <formula>AND(WEEKDAY(K$5)=1)</formula>
    </cfRule>
  </conditionalFormatting>
  <conditionalFormatting sqref="R17 T17">
    <cfRule type="expression" dxfId="11859" priority="2713">
      <formula>AND(WEEKDAY(R$5)=1)</formula>
    </cfRule>
  </conditionalFormatting>
  <conditionalFormatting sqref="T17 R17">
    <cfRule type="expression" dxfId="11858" priority="2711" stopIfTrue="1">
      <formula>AND(WEEKDAY(R$5)=1)</formula>
    </cfRule>
  </conditionalFormatting>
  <conditionalFormatting sqref="AF17">
    <cfRule type="expression" dxfId="11857" priority="3463" stopIfTrue="1">
      <formula>AND(WEEKDAY(AF$5)=1)</formula>
    </cfRule>
  </conditionalFormatting>
  <conditionalFormatting sqref="H18">
    <cfRule type="expression" dxfId="11856" priority="5603" stopIfTrue="1">
      <formula>AND(WEEKDAY(H$5)=1)</formula>
    </cfRule>
  </conditionalFormatting>
  <conditionalFormatting sqref="M18:N18 J18:K18">
    <cfRule type="expression" dxfId="11855" priority="4940" stopIfTrue="1">
      <formula>AND(WEEKDAY(J$5)=1)</formula>
    </cfRule>
  </conditionalFormatting>
  <conditionalFormatting sqref="M18 J18:K18">
    <cfRule type="expression" dxfId="11854" priority="4387" stopIfTrue="1">
      <formula>AND(WEEKDAY(J$5)=1)</formula>
    </cfRule>
    <cfRule type="expression" dxfId="11853" priority="4388" stopIfTrue="1">
      <formula>AND(WEEKDAY(J$5)=1)</formula>
    </cfRule>
    <cfRule type="expression" dxfId="11852" priority="4449" stopIfTrue="1">
      <formula>AND(WEEKDAY(J$5)=1)</formula>
    </cfRule>
    <cfRule type="expression" dxfId="11851" priority="4450" stopIfTrue="1">
      <formula>AND(WEEKDAY(J$5)=1)</formula>
    </cfRule>
    <cfRule type="expression" dxfId="11850" priority="4939" stopIfTrue="1">
      <formula>AND(WEEKDAY(J$5)=1)</formula>
    </cfRule>
  </conditionalFormatting>
  <conditionalFormatting sqref="M18 K18">
    <cfRule type="expression" dxfId="11849" priority="4334" stopIfTrue="1">
      <formula>AND(WEEKDAY(K$5)=1)</formula>
    </cfRule>
    <cfRule type="expression" dxfId="11848" priority="4353" stopIfTrue="1">
      <formula>AND(WEEKDAY(K$5)=1)</formula>
    </cfRule>
    <cfRule type="expression" dxfId="11847" priority="4357" stopIfTrue="1">
      <formula>AND(WEEKDAY(K$5)=1)</formula>
    </cfRule>
    <cfRule type="expression" dxfId="11846" priority="4359" stopIfTrue="1">
      <formula>AND(WEEKDAY(K$5)=1)</formula>
    </cfRule>
    <cfRule type="expression" dxfId="11845" priority="4361" stopIfTrue="1">
      <formula>AND(WEEKDAY(K$5)=1)</formula>
    </cfRule>
  </conditionalFormatting>
  <conditionalFormatting sqref="O18">
    <cfRule type="expression" dxfId="11844" priority="5337" stopIfTrue="1">
      <formula>AND(WEEKDAY(O$5)=1)</formula>
    </cfRule>
    <cfRule type="expression" dxfId="11843" priority="5345" stopIfTrue="1">
      <formula>AND(WEEKDAY(O$5)=1)</formula>
    </cfRule>
    <cfRule type="expression" dxfId="11842" priority="5417" stopIfTrue="1">
      <formula>AND(WEEKDAY(O$5)=1)</formula>
    </cfRule>
    <cfRule type="expression" dxfId="11841" priority="5418" stopIfTrue="1">
      <formula>AND(WEEKDAY(O$5)=1)</formula>
    </cfRule>
  </conditionalFormatting>
  <conditionalFormatting sqref="R18:S18 P18">
    <cfRule type="expression" dxfId="11840" priority="592" stopIfTrue="1">
      <formula>AND(WEEKDAY(P$5)=1)</formula>
    </cfRule>
  </conditionalFormatting>
  <conditionalFormatting sqref="R18 P18">
    <cfRule type="expression" dxfId="11839" priority="536" stopIfTrue="1">
      <formula>AND(WEEKDAY(P$5)=1)</formula>
    </cfRule>
    <cfRule type="expression" dxfId="11838" priority="541" stopIfTrue="1">
      <formula>AND(WEEKDAY(P$5)=1)</formula>
    </cfRule>
    <cfRule type="expression" dxfId="11837" priority="556" stopIfTrue="1">
      <formula>AND(WEEKDAY(P$5)=1)</formula>
    </cfRule>
    <cfRule type="expression" dxfId="11836" priority="574" stopIfTrue="1">
      <formula>AND(WEEKDAY(P$5)=1)</formula>
    </cfRule>
  </conditionalFormatting>
  <conditionalFormatting sqref="AD18 AF18:AG18 AG19">
    <cfRule type="expression" dxfId="11835" priority="5310" stopIfTrue="1">
      <formula>AND(WEEKDAY(AD$5)=1)</formula>
    </cfRule>
  </conditionalFormatting>
  <conditionalFormatting sqref="D10 D19:D30 V19:W28">
    <cfRule type="expression" dxfId="11834" priority="5587">
      <formula>AND(WEEKDAY(D$5)=1)</formula>
    </cfRule>
    <cfRule type="expression" dxfId="11833" priority="5589">
      <formula>AND(WEEKDAY(D$5)=1)</formula>
    </cfRule>
  </conditionalFormatting>
  <conditionalFormatting sqref="D10 D19:D30">
    <cfRule type="expression" dxfId="11832" priority="5586">
      <formula>COUNTIF(D10,"*有*")</formula>
    </cfRule>
    <cfRule type="expression" dxfId="11831" priority="5588">
      <formula>COUNTIF(D10,"*有*")</formula>
    </cfRule>
  </conditionalFormatting>
  <conditionalFormatting sqref="K19:K21">
    <cfRule type="expression" dxfId="11830" priority="3421" stopIfTrue="1">
      <formula>AND(WEEKDAY(K$5)=1)</formula>
    </cfRule>
    <cfRule type="expression" dxfId="11829" priority="3422" stopIfTrue="1">
      <formula>AND(WEEKDAY(K$5)=1)</formula>
    </cfRule>
    <cfRule type="expression" dxfId="11828" priority="3423" stopIfTrue="1">
      <formula>AND(WEEKDAY(K$5)=1)</formula>
    </cfRule>
    <cfRule type="expression" dxfId="11827" priority="3424" stopIfTrue="1">
      <formula>AND(WEEKDAY(K$5)=1)</formula>
    </cfRule>
    <cfRule type="expression" dxfId="11826" priority="3425" stopIfTrue="1">
      <formula>AND(WEEKDAY(K$5)=1)</formula>
    </cfRule>
    <cfRule type="expression" dxfId="11825" priority="3426" stopIfTrue="1">
      <formula>AND(WEEKDAY(K$5)=1)</formula>
    </cfRule>
    <cfRule type="expression" dxfId="11824" priority="3427" stopIfTrue="1">
      <formula>AND(WEEKDAY(K$5)=1)</formula>
    </cfRule>
    <cfRule type="expression" dxfId="11823" priority="3428" stopIfTrue="1">
      <formula>AND(WEEKDAY(K$5)=1)</formula>
    </cfRule>
    <cfRule type="expression" dxfId="11822" priority="3429" stopIfTrue="1">
      <formula>AND(WEEKDAY(K$5)=1)</formula>
    </cfRule>
    <cfRule type="expression" dxfId="11821" priority="3430" stopIfTrue="1">
      <formula>AND(WEEKDAY(K$5)=1)</formula>
    </cfRule>
    <cfRule type="expression" dxfId="11820" priority="3431" stopIfTrue="1">
      <formula>AND(WEEKDAY(K$5)=1)</formula>
    </cfRule>
    <cfRule type="expression" dxfId="11819" priority="3432" stopIfTrue="1">
      <formula>AND(WEEKDAY(K$5)=1)</formula>
    </cfRule>
    <cfRule type="expression" dxfId="11818" priority="3433" stopIfTrue="1">
      <formula>AND(WEEKDAY(K$5)=1)</formula>
    </cfRule>
    <cfRule type="expression" dxfId="11817" priority="3434" stopIfTrue="1">
      <formula>AND(WEEKDAY(K$5)=1)</formula>
    </cfRule>
    <cfRule type="expression" dxfId="11816" priority="3435" stopIfTrue="1">
      <formula>AND(WEEKDAY(K$5)=1)</formula>
    </cfRule>
    <cfRule type="expression" dxfId="11815" priority="3436" stopIfTrue="1">
      <formula>AND(WEEKDAY(K$5)=1)</formula>
    </cfRule>
    <cfRule type="expression" dxfId="11814" priority="3437" stopIfTrue="1">
      <formula>AND(WEEKDAY(K$5)=1)</formula>
    </cfRule>
    <cfRule type="expression" dxfId="11813" priority="3438" stopIfTrue="1">
      <formula>AND(WEEKDAY(K$5)=1)</formula>
    </cfRule>
    <cfRule type="expression" dxfId="11812" priority="3439" stopIfTrue="1">
      <formula>AND(WEEKDAY(K$5)=1)</formula>
    </cfRule>
    <cfRule type="expression" dxfId="11811" priority="3446" stopIfTrue="1">
      <formula>AND(WEEKDAY(K$5)=1)</formula>
    </cfRule>
    <cfRule type="expression" dxfId="11810" priority="3451" stopIfTrue="1">
      <formula>AND(WEEKDAY(K$5)=1)</formula>
    </cfRule>
  </conditionalFormatting>
  <conditionalFormatting sqref="M19 O19">
    <cfRule type="expression" dxfId="11809" priority="283" stopIfTrue="1">
      <formula>AND(WEEKDAY(M$5)=1)</formula>
    </cfRule>
  </conditionalFormatting>
  <conditionalFormatting sqref="R19:S19 P28:Q28 S28">
    <cfRule type="expression" dxfId="11808" priority="5341" stopIfTrue="1">
      <formula>AND(WEEKDAY(P$5)=1)</formula>
    </cfRule>
    <cfRule type="expression" dxfId="11807" priority="5349" stopIfTrue="1">
      <formula>AND(WEEKDAY(P$5)=1)</formula>
    </cfRule>
  </conditionalFormatting>
  <conditionalFormatting sqref="R19:S19 AE22 AD28:AE28 AD10:AE10 S28 AD20:AE21">
    <cfRule type="expression" dxfId="11806" priority="5441" stopIfTrue="1">
      <formula>AND(WEEKDAY(R$5)=1)</formula>
    </cfRule>
  </conditionalFormatting>
  <conditionalFormatting sqref="R19:W19 Y19">
    <cfRule type="expression" dxfId="11805" priority="5222" stopIfTrue="1">
      <formula>AND(WEEKDAY(R$5)=1)</formula>
    </cfRule>
    <cfRule type="expression" dxfId="11804" priority="5223" stopIfTrue="1">
      <formula>AND(WEEKDAY(R$5)=1)</formula>
    </cfRule>
  </conditionalFormatting>
  <conditionalFormatting sqref="AE10">
    <cfRule type="expression" dxfId="11803" priority="5339" stopIfTrue="1">
      <formula>AND(WEEKDAY(AE$5)=1)</formula>
    </cfRule>
    <cfRule type="expression" dxfId="11802" priority="5347" stopIfTrue="1">
      <formula>AND(WEEKDAY(AE$5)=1)</formula>
    </cfRule>
  </conditionalFormatting>
  <conditionalFormatting sqref="Y19 V10:Z10">
    <cfRule type="expression" dxfId="11801" priority="5342">
      <formula>AND(WEEKDAY(V$5)=1)</formula>
    </cfRule>
    <cfRule type="expression" dxfId="11800" priority="5350">
      <formula>AND(WEEKDAY(V$5)=1)</formula>
    </cfRule>
  </conditionalFormatting>
  <conditionalFormatting sqref="Y19 Y10">
    <cfRule type="expression" dxfId="11799" priority="5394" stopIfTrue="1">
      <formula>AND(WEEKDAY(Y$5)=1)</formula>
    </cfRule>
    <cfRule type="expression" dxfId="11798" priority="5395" stopIfTrue="1">
      <formula>AND(WEEKDAY(Y$5)=1)</formula>
    </cfRule>
  </conditionalFormatting>
  <conditionalFormatting sqref="AB10 AA19:AB19">
    <cfRule type="expression" dxfId="11797" priority="5235">
      <formula>AND(WEEKDAY(AA$5)=1)</formula>
    </cfRule>
    <cfRule type="expression" dxfId="11796" priority="5236" stopIfTrue="1">
      <formula>AND(WEEKDAY(AA$5)=1)</formula>
    </cfRule>
  </conditionalFormatting>
  <conditionalFormatting sqref="E28:G28">
    <cfRule type="expression" dxfId="11795" priority="5559" stopIfTrue="1">
      <formula>AND(WEEKDAY(E$5)=1)</formula>
    </cfRule>
    <cfRule type="expression" dxfId="11794" priority="5627" stopIfTrue="1">
      <formula>AND(WEEKDAY(E$5)=1)</formula>
    </cfRule>
  </conditionalFormatting>
  <conditionalFormatting sqref="H20:H21">
    <cfRule type="expression" dxfId="11793" priority="5556" stopIfTrue="1">
      <formula>AND(WEEKDAY(H$5)=1)</formula>
    </cfRule>
    <cfRule type="expression" dxfId="11792" priority="5557" stopIfTrue="1">
      <formula>AND(WEEKDAY(H$5)=1)</formula>
    </cfRule>
    <cfRule type="expression" dxfId="11791" priority="5558" stopIfTrue="1">
      <formula>AND(WEEKDAY(H$5)=1)</formula>
    </cfRule>
    <cfRule type="expression" dxfId="11790" priority="5593" stopIfTrue="1">
      <formula>AND(WEEKDAY(H$5)=1)</formula>
    </cfRule>
    <cfRule type="expression" dxfId="11789" priority="5594" stopIfTrue="1">
      <formula>AND(WEEKDAY(H$5)=1)</formula>
    </cfRule>
    <cfRule type="expression" dxfId="11788" priority="5595" stopIfTrue="1">
      <formula>AND(WEEKDAY(H$5)=1)</formula>
    </cfRule>
  </conditionalFormatting>
  <conditionalFormatting sqref="H20:H21">
    <cfRule type="expression" dxfId="11787" priority="5564" stopIfTrue="1">
      <formula>AND(WEEKDAY(H$5)=1)</formula>
    </cfRule>
    <cfRule type="expression" dxfId="11786" priority="5565" stopIfTrue="1">
      <formula>AND(WEEKDAY(H$5)=1)</formula>
    </cfRule>
    <cfRule type="expression" dxfId="11785" priority="5566">
      <formula>AND(WEEKDAY(H$5)=1)</formula>
    </cfRule>
    <cfRule type="expression" dxfId="11784" priority="5567" stopIfTrue="1">
      <formula>AND(WEEKDAY(H$5)=1)</formula>
    </cfRule>
    <cfRule type="expression" dxfId="11783" priority="5568" stopIfTrue="1">
      <formula>AND(WEEKDAY(H$5)=1)</formula>
    </cfRule>
    <cfRule type="expression" dxfId="11782" priority="5569">
      <formula>AND(WEEKDAY(H$5)=1)</formula>
    </cfRule>
  </conditionalFormatting>
  <conditionalFormatting sqref="I20:I21">
    <cfRule type="expression" dxfId="11781" priority="5205" stopIfTrue="1">
      <formula>AND(WEEKDAY(I$5)=1)</formula>
    </cfRule>
    <cfRule type="expression" dxfId="11780" priority="5206" stopIfTrue="1">
      <formula>AND(WEEKDAY(I$5)=1)</formula>
    </cfRule>
    <cfRule type="expression" dxfId="11779" priority="5207" stopIfTrue="1">
      <formula>AND(WEEKDAY(I$5)=1)</formula>
    </cfRule>
    <cfRule type="expression" dxfId="11778" priority="5269" stopIfTrue="1">
      <formula>AND(WEEKDAY(I$5)=1)</formula>
    </cfRule>
    <cfRule type="expression" dxfId="11777" priority="5272" stopIfTrue="1">
      <formula>AND(WEEKDAY(I$5)=1)</formula>
    </cfRule>
    <cfRule type="expression" dxfId="11776" priority="5273" stopIfTrue="1">
      <formula>AND(WEEKDAY(I$5)=1)</formula>
    </cfRule>
    <cfRule type="expression" dxfId="11775" priority="5277" stopIfTrue="1">
      <formula>AND(WEEKDAY(I$5)=1)</formula>
    </cfRule>
    <cfRule type="expression" dxfId="11774" priority="5279" stopIfTrue="1">
      <formula>AND(WEEKDAY(I$5)=1)</formula>
    </cfRule>
    <cfRule type="expression" dxfId="11773" priority="5280" stopIfTrue="1">
      <formula>AND(WEEKDAY(I$5)=1)</formula>
    </cfRule>
    <cfRule type="expression" dxfId="11772" priority="5382" stopIfTrue="1">
      <formula>AND(WEEKDAY(I$5)=1)</formula>
    </cfRule>
    <cfRule type="expression" dxfId="11771" priority="5383" stopIfTrue="1">
      <formula>AND(WEEKDAY(I$5)=1)</formula>
    </cfRule>
    <cfRule type="expression" dxfId="11770" priority="5384" stopIfTrue="1">
      <formula>AND(WEEKDAY(I$5)=1)</formula>
    </cfRule>
  </conditionalFormatting>
  <conditionalFormatting sqref="J10 I20:I21">
    <cfRule type="expression" dxfId="11769" priority="5197" stopIfTrue="1">
      <formula>AND(WEEKDAY(I$5)=1)</formula>
    </cfRule>
    <cfRule type="expression" dxfId="11768" priority="5198" stopIfTrue="1">
      <formula>AND(WEEKDAY(I$5)=1)</formula>
    </cfRule>
    <cfRule type="expression" dxfId="11767" priority="5271" stopIfTrue="1">
      <formula>AND(WEEKDAY(I$5)=1)</formula>
    </cfRule>
    <cfRule type="expression" dxfId="11766" priority="5278" stopIfTrue="1">
      <formula>AND(WEEKDAY(I$5)=1)</formula>
    </cfRule>
  </conditionalFormatting>
  <conditionalFormatting sqref="J10:M10">
    <cfRule type="expression" dxfId="11765" priority="5199" stopIfTrue="1">
      <formula>AND(WEEKDAY(J$5)=1)</formula>
    </cfRule>
    <cfRule type="expression" dxfId="11764" priority="5201" stopIfTrue="1">
      <formula>AND(WEEKDAY(J$5)=1)</formula>
    </cfRule>
    <cfRule type="expression" dxfId="11763" priority="5335" stopIfTrue="1">
      <formula>AND(WEEKDAY(J$5)=1)</formula>
    </cfRule>
    <cfRule type="expression" dxfId="11762" priority="5343" stopIfTrue="1">
      <formula>AND(WEEKDAY(J$5)=1)</formula>
    </cfRule>
  </conditionalFormatting>
  <conditionalFormatting sqref="N28:Q28 R23:W28 J10:Z10">
    <cfRule type="expression" dxfId="11761" priority="5200" stopIfTrue="1">
      <formula>AND(WEEKDAY(J$5)=1)</formula>
    </cfRule>
    <cfRule type="expression" dxfId="11760" priority="5202" stopIfTrue="1">
      <formula>AND(WEEKDAY(J$5)=1)</formula>
    </cfRule>
    <cfRule type="expression" dxfId="11759" priority="5340" stopIfTrue="1">
      <formula>AND(WEEKDAY(J$5)=1)</formula>
    </cfRule>
    <cfRule type="expression" dxfId="11758" priority="5348" stopIfTrue="1">
      <formula>AND(WEEKDAY(J$5)=1)</formula>
    </cfRule>
  </conditionalFormatting>
  <conditionalFormatting sqref="J10:M10 S28:T28">
    <cfRule type="expression" dxfId="11757" priority="5213" stopIfTrue="1">
      <formula>AND(WEEKDAY(J$5)=1)</formula>
    </cfRule>
  </conditionalFormatting>
  <conditionalFormatting sqref="K10:M10">
    <cfRule type="expression" dxfId="11756" priority="5211" stopIfTrue="1">
      <formula>AND(WEEKDAY(K$5)=1)</formula>
    </cfRule>
    <cfRule type="expression" dxfId="11755" priority="5493" stopIfTrue="1">
      <formula>AND(WEEKDAY(K$5)=1)</formula>
    </cfRule>
  </conditionalFormatting>
  <conditionalFormatting sqref="N28 K10:N10">
    <cfRule type="expression" dxfId="11754" priority="5210" stopIfTrue="1">
      <formula>AND(WEEKDAY(K$5)=1)</formula>
    </cfRule>
    <cfRule type="expression" dxfId="11753" priority="5429" stopIfTrue="1">
      <formula>AND(WEEKDAY(K$5)=1)</formula>
    </cfRule>
  </conditionalFormatting>
  <conditionalFormatting sqref="K20:K21">
    <cfRule type="expression" dxfId="11752" priority="2505" stopIfTrue="1">
      <formula>AND(WEEKDAY(K$5)=1)</formula>
    </cfRule>
    <cfRule type="expression" dxfId="11751" priority="2506">
      <formula>AND(WEEKDAY(K$5)=1)</formula>
    </cfRule>
    <cfRule type="expression" dxfId="11750" priority="2507" stopIfTrue="1">
      <formula>AND(WEEKDAY(K$5)=1)</formula>
    </cfRule>
  </conditionalFormatting>
  <conditionalFormatting sqref="N28:Q28 R23:T28 N10:V10">
    <cfRule type="expression" dxfId="11749" priority="5214" stopIfTrue="1">
      <formula>AND(WEEKDAY(N$5)=1)</formula>
    </cfRule>
    <cfRule type="expression" dxfId="11748" priority="5513" stopIfTrue="1">
      <formula>AND(WEEKDAY(N$5)=1)</formula>
    </cfRule>
  </conditionalFormatting>
  <conditionalFormatting sqref="O20:Q21 S20:S21">
    <cfRule type="expression" dxfId="11747" priority="910" stopIfTrue="1">
      <formula>AND(WEEKDAY(O$5)=1)</formula>
    </cfRule>
    <cfRule type="expression" dxfId="11746" priority="911" stopIfTrue="1">
      <formula>AND(WEEKDAY(O$5)=1)</formula>
    </cfRule>
    <cfRule type="expression" dxfId="11745" priority="913" stopIfTrue="1">
      <formula>AND(WEEKDAY(O$5)=1)</formula>
    </cfRule>
    <cfRule type="expression" dxfId="11744" priority="917" stopIfTrue="1">
      <formula>AND(WEEKDAY(O$5)=1)</formula>
    </cfRule>
    <cfRule type="expression" dxfId="11743" priority="920" stopIfTrue="1">
      <formula>AND(WEEKDAY(O$5)=1)</formula>
    </cfRule>
    <cfRule type="expression" dxfId="11742" priority="928">
      <formula>AND(WEEKDAY(O$5)=1)</formula>
    </cfRule>
    <cfRule type="expression" dxfId="11741" priority="930" stopIfTrue="1">
      <formula>AND(WEEKDAY(O$5)=1)</formula>
    </cfRule>
  </conditionalFormatting>
  <conditionalFormatting sqref="O20:O21 Q20:Q21">
    <cfRule type="expression" dxfId="11740" priority="772" stopIfTrue="1">
      <formula>AND(WEEKDAY(O$5)=1)</formula>
    </cfRule>
    <cfRule type="expression" dxfId="11739" priority="802" stopIfTrue="1">
      <formula>AND(WEEKDAY(O$5)=1)</formula>
    </cfRule>
  </conditionalFormatting>
  <conditionalFormatting sqref="P20:P21 S20:S21">
    <cfRule type="expression" dxfId="11738" priority="926" stopIfTrue="1">
      <formula>AND(WEEKDAY(P$5)=1)</formula>
    </cfRule>
  </conditionalFormatting>
  <conditionalFormatting sqref="P20:Q21 S20:S21">
    <cfRule type="expression" dxfId="11737" priority="918" stopIfTrue="1">
      <formula>AND(WEEKDAY(P$5)=1)</formula>
    </cfRule>
    <cfRule type="expression" dxfId="11736" priority="921" stopIfTrue="1">
      <formula>AND(WEEKDAY(P$5)=1)</formula>
    </cfRule>
  </conditionalFormatting>
  <conditionalFormatting sqref="S28:T28">
    <cfRule type="expression" dxfId="11735" priority="2569" stopIfTrue="1">
      <formula>AND(WEEKDAY(S$5)=1)</formula>
    </cfRule>
    <cfRule type="expression" dxfId="11734" priority="2576" stopIfTrue="1">
      <formula>AND(WEEKDAY(S$5)=1)</formula>
    </cfRule>
    <cfRule type="expression" dxfId="11733" priority="2577" stopIfTrue="1">
      <formula>AND(WEEKDAY(S$5)=1)</formula>
    </cfRule>
    <cfRule type="expression" dxfId="11732" priority="2578" stopIfTrue="1">
      <formula>AND(WEEKDAY(S$5)=1)</formula>
    </cfRule>
    <cfRule type="expression" dxfId="11731" priority="2579" stopIfTrue="1">
      <formula>AND(WEEKDAY(S$5)=1)</formula>
    </cfRule>
    <cfRule type="expression" dxfId="11730" priority="2580" stopIfTrue="1">
      <formula>AND(WEEKDAY(S$5)=1)</formula>
    </cfRule>
    <cfRule type="expression" dxfId="11729" priority="2581" stopIfTrue="1">
      <formula>AND(WEEKDAY(S$5)=1)</formula>
    </cfRule>
    <cfRule type="expression" dxfId="11728" priority="2582" stopIfTrue="1">
      <formula>AND(WEEKDAY(S$5)=1)</formula>
    </cfRule>
    <cfRule type="expression" dxfId="11727" priority="2584" stopIfTrue="1">
      <formula>AND(WEEKDAY(S$5)=1)</formula>
    </cfRule>
    <cfRule type="expression" dxfId="11726" priority="2587" stopIfTrue="1">
      <formula>AND(WEEKDAY(S$5)=1)</formula>
    </cfRule>
    <cfRule type="expression" dxfId="11725" priority="2591" stopIfTrue="1">
      <formula>AND(WEEKDAY(S$5)=1)</formula>
    </cfRule>
    <cfRule type="expression" dxfId="11724" priority="2602" stopIfTrue="1">
      <formula>AND(WEEKDAY(S$5)=1)</formula>
    </cfRule>
    <cfRule type="expression" dxfId="11723" priority="2623" stopIfTrue="1">
      <formula>AND(WEEKDAY(S$5)=1)</formula>
    </cfRule>
  </conditionalFormatting>
  <conditionalFormatting sqref="U28:V28">
    <cfRule type="expression" dxfId="11722" priority="5208" stopIfTrue="1">
      <formula>AND(WEEKDAY(U$5)=1)</formula>
    </cfRule>
    <cfRule type="expression" dxfId="11721" priority="5209" stopIfTrue="1">
      <formula>AND(WEEKDAY(U$5)=1)</formula>
    </cfRule>
    <cfRule type="expression" dxfId="11720" priority="5406" stopIfTrue="1">
      <formula>AND(WEEKDAY(U$5)=1)</formula>
    </cfRule>
    <cfRule type="expression" dxfId="11719" priority="5407" stopIfTrue="1">
      <formula>AND(WEEKDAY(U$5)=1)</formula>
    </cfRule>
  </conditionalFormatting>
  <conditionalFormatting sqref="X23:AA28 X20:Y21">
    <cfRule type="expression" dxfId="11718" priority="4460">
      <formula>AND(WEEKDAY(X$5)=1)</formula>
    </cfRule>
  </conditionalFormatting>
  <conditionalFormatting sqref="X23:AB28 X20:Y21">
    <cfRule type="expression" dxfId="11717" priority="4458" stopIfTrue="1">
      <formula>AND(WEEKDAY(X$5)=1)</formula>
    </cfRule>
  </conditionalFormatting>
  <conditionalFormatting sqref="Y23:Y29 Y20:Y21">
    <cfRule type="expression" dxfId="11716" priority="4459" stopIfTrue="1">
      <formula>AND(WEEKDAY(Y$5)=1)</formula>
    </cfRule>
  </conditionalFormatting>
  <conditionalFormatting sqref="AD28 AD10 AD20:AD21">
    <cfRule type="expression" dxfId="11715" priority="5336" stopIfTrue="1">
      <formula>AND(WEEKDAY(AD$5)=1)</formula>
    </cfRule>
    <cfRule type="expression" dxfId="11714" priority="5338" stopIfTrue="1">
      <formula>AND(WEEKDAY(AD$5)=1)</formula>
    </cfRule>
    <cfRule type="expression" dxfId="11713" priority="5344" stopIfTrue="1">
      <formula>AND(WEEKDAY(AD$5)=1)</formula>
    </cfRule>
    <cfRule type="expression" dxfId="11712" priority="5346" stopIfTrue="1">
      <formula>AND(WEEKDAY(AD$5)=1)</formula>
    </cfRule>
    <cfRule type="expression" dxfId="11711" priority="5359" stopIfTrue="1">
      <formula>AND(WEEKDAY(AD$5)=1)</formula>
    </cfRule>
    <cfRule type="expression" dxfId="11710" priority="5427" stopIfTrue="1">
      <formula>AND(WEEKDAY(AD$5)=1)</formula>
    </cfRule>
    <cfRule type="expression" dxfId="11709" priority="5428" stopIfTrue="1">
      <formula>AND(WEEKDAY(AD$5)=1)</formula>
    </cfRule>
  </conditionalFormatting>
  <conditionalFormatting sqref="AE22 AD28:AE28 AD10:AE10 AD20:AE21">
    <cfRule type="expression" dxfId="11708" priority="5212">
      <formula>AND(WEEKDAY(AD$5)=1)</formula>
    </cfRule>
  </conditionalFormatting>
  <conditionalFormatting sqref="AF10">
    <cfRule type="expression" dxfId="11707" priority="5233">
      <formula>AND(WEEKDAY(AF$5)=1)</formula>
    </cfRule>
    <cfRule type="expression" dxfId="11706" priority="5234" stopIfTrue="1">
      <formula>AND(WEEKDAY(AF$5)=1)</formula>
    </cfRule>
  </conditionalFormatting>
  <conditionalFormatting sqref="P22:Q22 S22">
    <cfRule type="expression" dxfId="11705" priority="363">
      <formula>AND(WEEKDAY(P$5)=1)</formula>
    </cfRule>
    <cfRule type="expression" dxfId="11704" priority="368" stopIfTrue="1">
      <formula>AND(WEEKDAY(P$5)=1)</formula>
    </cfRule>
  </conditionalFormatting>
  <conditionalFormatting sqref="Q22 S22">
    <cfRule type="expression" dxfId="11703" priority="358" stopIfTrue="1">
      <formula>AND(WEEKDAY(Q$5)=1)</formula>
    </cfRule>
  </conditionalFormatting>
  <conditionalFormatting sqref="O28:Q28 R23:R29">
    <cfRule type="expression" dxfId="11702" priority="4559" stopIfTrue="1">
      <formula>AND(WEEKDAY(O$5)=1)</formula>
    </cfRule>
    <cfRule type="expression" dxfId="11701" priority="4670" stopIfTrue="1">
      <formula>AND(WEEKDAY(O$5)=1)</formula>
    </cfRule>
    <cfRule type="expression" dxfId="11700" priority="5115" stopIfTrue="1">
      <formula>AND(WEEKDAY(O$5)=1)</formula>
    </cfRule>
  </conditionalFormatting>
  <conditionalFormatting sqref="O28 Q28">
    <cfRule type="expression" dxfId="11699" priority="4585" stopIfTrue="1">
      <formula>AND(WEEKDAY(O$5)=1)</formula>
    </cfRule>
  </conditionalFormatting>
  <conditionalFormatting sqref="O28 Q28 R23:R29">
    <cfRule type="expression" dxfId="11698" priority="4555" stopIfTrue="1">
      <formula>AND(WEEKDAY(O$5)=1)</formula>
    </cfRule>
  </conditionalFormatting>
  <conditionalFormatting sqref="P28 R23:R29">
    <cfRule type="expression" dxfId="11697" priority="4639" stopIfTrue="1">
      <formula>AND(WEEKDAY(P$5)=1)</formula>
    </cfRule>
    <cfRule type="expression" dxfId="11696" priority="4644" stopIfTrue="1">
      <formula>AND(WEEKDAY(P$5)=1)</formula>
    </cfRule>
    <cfRule type="expression" dxfId="11695" priority="4666" stopIfTrue="1">
      <formula>AND(WEEKDAY(P$5)=1)</formula>
    </cfRule>
    <cfRule type="expression" dxfId="11694" priority="5111" stopIfTrue="1">
      <formula>AND(WEEKDAY(P$5)=1)</formula>
    </cfRule>
  </conditionalFormatting>
  <conditionalFormatting sqref="P28:Q28 R23:R29">
    <cfRule type="expression" dxfId="11693" priority="4629" stopIfTrue="1">
      <formula>AND(WEEKDAY(P$5)=1)</formula>
    </cfRule>
    <cfRule type="expression" dxfId="11692" priority="4630" stopIfTrue="1">
      <formula>AND(WEEKDAY(P$5)=1)</formula>
    </cfRule>
    <cfRule type="expression" dxfId="11691" priority="4631" stopIfTrue="1">
      <formula>AND(WEEKDAY(P$5)=1)</formula>
    </cfRule>
    <cfRule type="expression" dxfId="11690" priority="4632" stopIfTrue="1">
      <formula>AND(WEEKDAY(P$5)=1)</formula>
    </cfRule>
    <cfRule type="expression" dxfId="11689" priority="4633" stopIfTrue="1">
      <formula>AND(WEEKDAY(P$5)=1)</formula>
    </cfRule>
  </conditionalFormatting>
  <conditionalFormatting sqref="Q28 R23:R29">
    <cfRule type="expression" dxfId="11688" priority="4607" stopIfTrue="1">
      <formula>AND(WEEKDAY(Q$5)=1)</formula>
    </cfRule>
    <cfRule type="expression" dxfId="11687" priority="4608" stopIfTrue="1">
      <formula>AND(WEEKDAY(Q$5)=1)</formula>
    </cfRule>
    <cfRule type="expression" dxfId="11686" priority="4613" stopIfTrue="1">
      <formula>AND(WEEKDAY(Q$5)=1)</formula>
    </cfRule>
    <cfRule type="expression" dxfId="11685" priority="4615" stopIfTrue="1">
      <formula>AND(WEEKDAY(Q$5)=1)</formula>
    </cfRule>
    <cfRule type="expression" dxfId="11684" priority="4616" stopIfTrue="1">
      <formula>AND(WEEKDAY(Q$5)=1)</formula>
    </cfRule>
    <cfRule type="expression" dxfId="11683" priority="4617" stopIfTrue="1">
      <formula>AND(WEEKDAY(Q$5)=1)</formula>
    </cfRule>
    <cfRule type="expression" dxfId="11682" priority="4618" stopIfTrue="1">
      <formula>AND(WEEKDAY(Q$5)=1)</formula>
    </cfRule>
    <cfRule type="expression" dxfId="11681" priority="4619" stopIfTrue="1">
      <formula>AND(WEEKDAY(Q$5)=1)</formula>
    </cfRule>
    <cfRule type="expression" dxfId="11680" priority="4620" stopIfTrue="1">
      <formula>AND(WEEKDAY(Q$5)=1)</formula>
    </cfRule>
    <cfRule type="expression" dxfId="11679" priority="4628" stopIfTrue="1">
      <formula>AND(WEEKDAY(Q$5)=1)</formula>
    </cfRule>
    <cfRule type="expression" dxfId="11678" priority="4649" stopIfTrue="1">
      <formula>AND(WEEKDAY(Q$5)=1)</formula>
    </cfRule>
    <cfRule type="expression" dxfId="11677" priority="4650" stopIfTrue="1">
      <formula>AND(WEEKDAY(Q$5)=1)</formula>
    </cfRule>
    <cfRule type="expression" dxfId="11676" priority="5094" stopIfTrue="1">
      <formula>AND(WEEKDAY(Q$5)=1)</formula>
    </cfRule>
    <cfRule type="expression" dxfId="11675" priority="5095" stopIfTrue="1">
      <formula>AND(WEEKDAY(Q$5)=1)</formula>
    </cfRule>
  </conditionalFormatting>
  <conditionalFormatting sqref="AB17">
    <cfRule type="expression" dxfId="11674" priority="5633" stopIfTrue="1">
      <formula>AND(WEEKDAY(Z$5)=1)</formula>
    </cfRule>
    <cfRule type="expression" dxfId="11673" priority="5634" stopIfTrue="1">
      <formula>AND(WEEKDAY(Z$5)=1)</formula>
    </cfRule>
    <cfRule type="expression" dxfId="11672" priority="5635" stopIfTrue="1">
      <formula>AND(WEEKDAY(Z$5)=1)</formula>
    </cfRule>
    <cfRule type="expression" dxfId="11671" priority="5636">
      <formula>AND(WEEKDAY(Z$5)=1)</formula>
    </cfRule>
    <cfRule type="expression" dxfId="11670" priority="5637" stopIfTrue="1">
      <formula>AND(WEEKDAY(Z$5)=1)</formula>
    </cfRule>
    <cfRule type="expression" dxfId="11669" priority="5638">
      <formula>AND(WEEKDAY(Z$5)=1)</formula>
    </cfRule>
  </conditionalFormatting>
  <conditionalFormatting sqref="AB17">
    <cfRule type="expression" dxfId="11668" priority="5639" stopIfTrue="1">
      <formula>AND(WEEKDAY(Z$5)=1)</formula>
    </cfRule>
    <cfRule type="expression" dxfId="11667" priority="5640">
      <formula>AND(WEEKDAY(Z$5)=1)</formula>
    </cfRule>
    <cfRule type="expression" dxfId="11666" priority="5641" stopIfTrue="1">
      <formula>AND(WEEKDAY(Z$5)=1)</formula>
    </cfRule>
    <cfRule type="expression" dxfId="11665" priority="5642">
      <formula>AND(WEEKDAY(Z$5)=1)</formula>
    </cfRule>
  </conditionalFormatting>
  <conditionalFormatting sqref="AB17">
    <cfRule type="expression" dxfId="11664" priority="5643">
      <formula>AND(WEEKDAY(Z$5)=1)</formula>
    </cfRule>
  </conditionalFormatting>
  <conditionalFormatting sqref="Z17">
    <cfRule type="expression" dxfId="11663" priority="240" stopIfTrue="1">
      <formula>AND(WEEKDAY(Z$5)=1)</formula>
    </cfRule>
    <cfRule type="expression" dxfId="11662" priority="241">
      <formula>AND(WEEKDAY(Z$5)=1)</formula>
    </cfRule>
    <cfRule type="expression" dxfId="11661" priority="242" stopIfTrue="1">
      <formula>AND(WEEKDAY(Z$5)=1)</formula>
    </cfRule>
    <cfRule type="expression" dxfId="11660" priority="243" stopIfTrue="1">
      <formula>AND(WEEKDAY(Z$5)=1)</formula>
    </cfRule>
    <cfRule type="expression" dxfId="11659" priority="244">
      <formula>AND(WEEKDAY(Z$5)=1)</formula>
    </cfRule>
  </conditionalFormatting>
  <conditionalFormatting sqref="AA17">
    <cfRule type="expression" dxfId="11658" priority="245">
      <formula>AND(WEEKDAY(AA$5)=1)</formula>
    </cfRule>
  </conditionalFormatting>
  <conditionalFormatting sqref="AA17">
    <cfRule type="expression" dxfId="11657" priority="246" stopIfTrue="1">
      <formula>AND(WEEKDAY(AA$5)=1)</formula>
    </cfRule>
  </conditionalFormatting>
  <conditionalFormatting sqref="O9">
    <cfRule type="expression" dxfId="11656" priority="237" stopIfTrue="1">
      <formula>AND(WEEKDAY(O$5)=1)</formula>
    </cfRule>
  </conditionalFormatting>
  <conditionalFormatting sqref="O9">
    <cfRule type="expression" dxfId="11655" priority="238">
      <formula>AND(WEEKDAY(O$5)=1)</formula>
    </cfRule>
  </conditionalFormatting>
  <conditionalFormatting sqref="O9">
    <cfRule type="expression" dxfId="11654" priority="239" stopIfTrue="1">
      <formula>AND(WEEKDAY(O$5)=1)</formula>
    </cfRule>
  </conditionalFormatting>
  <conditionalFormatting sqref="AG30">
    <cfRule type="expression" dxfId="11653" priority="227">
      <formula>AND(WEEKDAY(AG$5)=1)</formula>
    </cfRule>
    <cfRule type="expression" dxfId="11652" priority="228" stopIfTrue="1">
      <formula>AND(WEEKDAY(AG$5)=1)</formula>
    </cfRule>
  </conditionalFormatting>
  <conditionalFormatting sqref="L30">
    <cfRule type="expression" dxfId="11651" priority="22" stopIfTrue="1">
      <formula>AND(WEEKDAY(L$5)=1)</formula>
    </cfRule>
    <cfRule type="expression" dxfId="11650" priority="23" stopIfTrue="1">
      <formula>AND(WEEKDAY(L$5)=1)</formula>
    </cfRule>
    <cfRule type="expression" dxfId="11649" priority="24" stopIfTrue="1">
      <formula>AND(WEEKDAY(L$5)=1)</formula>
    </cfRule>
    <cfRule type="expression" dxfId="11648" priority="25" stopIfTrue="1">
      <formula>AND(WEEKDAY(L$5)=1)</formula>
    </cfRule>
    <cfRule type="expression" dxfId="11647" priority="26" stopIfTrue="1">
      <formula>AND(WEEKDAY(L$5)=1)</formula>
    </cfRule>
    <cfRule type="expression" dxfId="11646" priority="27" stopIfTrue="1">
      <formula>AND(WEEKDAY(L$5)=1)</formula>
    </cfRule>
    <cfRule type="expression" dxfId="11645" priority="28" stopIfTrue="1">
      <formula>AND(WEEKDAY(L$5)=1)</formula>
    </cfRule>
    <cfRule type="expression" dxfId="11644" priority="29" stopIfTrue="1">
      <formula>AND(WEEKDAY(L$5)=1)</formula>
    </cfRule>
    <cfRule type="expression" dxfId="11643" priority="30" stopIfTrue="1">
      <formula>AND(WEEKDAY(L$5)=1)</formula>
    </cfRule>
    <cfRule type="expression" dxfId="11642" priority="31" stopIfTrue="1">
      <formula>AND(WEEKDAY(L$5)=1)</formula>
    </cfRule>
    <cfRule type="expression" dxfId="11641" priority="32" stopIfTrue="1">
      <formula>AND(WEEKDAY(L$5)=1)</formula>
    </cfRule>
    <cfRule type="expression" dxfId="11640" priority="33" stopIfTrue="1">
      <formula>AND(WEEKDAY(L$5)=1)</formula>
    </cfRule>
    <cfRule type="expression" dxfId="11639" priority="34" stopIfTrue="1">
      <formula>AND(WEEKDAY(L$5)=1)</formula>
    </cfRule>
    <cfRule type="expression" dxfId="11638" priority="35" stopIfTrue="1">
      <formula>AND(WEEKDAY(L$5)=1)</formula>
    </cfRule>
    <cfRule type="expression" dxfId="11637" priority="36" stopIfTrue="1">
      <formula>AND(WEEKDAY(L$5)=1)</formula>
    </cfRule>
    <cfRule type="expression" dxfId="11636" priority="37" stopIfTrue="1">
      <formula>AND(WEEKDAY(L$5)=1)</formula>
    </cfRule>
    <cfRule type="expression" dxfId="11635" priority="38" stopIfTrue="1">
      <formula>AND(WEEKDAY(L$5)=1)</formula>
    </cfRule>
    <cfRule type="expression" dxfId="11634" priority="39" stopIfTrue="1">
      <formula>AND(WEEKDAY(L$5)=1)</formula>
    </cfRule>
    <cfRule type="expression" dxfId="11633" priority="40" stopIfTrue="1">
      <formula>AND(WEEKDAY(L$5)=1)</formula>
    </cfRule>
    <cfRule type="expression" dxfId="11632" priority="41" stopIfTrue="1">
      <formula>AND(WEEKDAY(L$5)=1)</formula>
    </cfRule>
    <cfRule type="expression" dxfId="11631" priority="42" stopIfTrue="1">
      <formula>AND(WEEKDAY(L$5)=1)</formula>
    </cfRule>
    <cfRule type="expression" dxfId="11630" priority="43" stopIfTrue="1">
      <formula>AND(WEEKDAY(L$5)=1)</formula>
    </cfRule>
    <cfRule type="expression" dxfId="11629" priority="44" stopIfTrue="1">
      <formula>AND(WEEKDAY(L$5)=1)</formula>
    </cfRule>
    <cfRule type="expression" dxfId="11628" priority="45" stopIfTrue="1">
      <formula>AND(WEEKDAY(L$5)=1)</formula>
    </cfRule>
    <cfRule type="expression" dxfId="11627" priority="46" stopIfTrue="1">
      <formula>AND(WEEKDAY(L$5)=1)</formula>
    </cfRule>
    <cfRule type="expression" dxfId="11626" priority="47" stopIfTrue="1">
      <formula>AND(WEEKDAY(L$5)=1)</formula>
    </cfRule>
    <cfRule type="expression" dxfId="11625" priority="48" stopIfTrue="1">
      <formula>AND(WEEKDAY(L$5)=1)</formula>
    </cfRule>
    <cfRule type="expression" dxfId="11624" priority="49" stopIfTrue="1">
      <formula>AND(WEEKDAY(L$5)=1)</formula>
    </cfRule>
    <cfRule type="expression" dxfId="11623" priority="50" stopIfTrue="1">
      <formula>AND(WEEKDAY(L$5)=1)</formula>
    </cfRule>
    <cfRule type="expression" dxfId="11622" priority="51">
      <formula>AND(WEEKDAY(L$5)=1)</formula>
    </cfRule>
    <cfRule type="expression" dxfId="11621" priority="52" stopIfTrue="1">
      <formula>AND(WEEKDAY(L$5)=1)</formula>
    </cfRule>
    <cfRule type="expression" dxfId="11620" priority="53" stopIfTrue="1">
      <formula>AND(WEEKDAY(L$5)=1)</formula>
    </cfRule>
  </conditionalFormatting>
  <conditionalFormatting sqref="M30:N30">
    <cfRule type="expression" dxfId="11619" priority="166" stopIfTrue="1">
      <formula>AND(WEEKDAY(M$5)=1)</formula>
    </cfRule>
    <cfRule type="expression" dxfId="11618" priority="169" stopIfTrue="1">
      <formula>AND(WEEKDAY(M$5)=1)</formula>
    </cfRule>
  </conditionalFormatting>
  <conditionalFormatting sqref="M30">
    <cfRule type="expression" dxfId="11617" priority="54" stopIfTrue="1">
      <formula>AND(WEEKDAY(M$5)=1)</formula>
    </cfRule>
    <cfRule type="expression" dxfId="11616" priority="55" stopIfTrue="1">
      <formula>AND(WEEKDAY(M$5)=1)</formula>
    </cfRule>
    <cfRule type="expression" dxfId="11615" priority="56" stopIfTrue="1">
      <formula>AND(WEEKDAY(M$5)=1)</formula>
    </cfRule>
    <cfRule type="expression" dxfId="11614" priority="57" stopIfTrue="1">
      <formula>AND(WEEKDAY(M$5)=1)</formula>
    </cfRule>
    <cfRule type="expression" dxfId="11613" priority="58" stopIfTrue="1">
      <formula>AND(WEEKDAY(M$5)=1)</formula>
    </cfRule>
    <cfRule type="expression" dxfId="11612" priority="59" stopIfTrue="1">
      <formula>AND(WEEKDAY(M$5)=1)</formula>
    </cfRule>
    <cfRule type="expression" dxfId="11611" priority="60" stopIfTrue="1">
      <formula>AND(WEEKDAY(M$5)=1)</formula>
    </cfRule>
    <cfRule type="expression" dxfId="11610" priority="61" stopIfTrue="1">
      <formula>AND(WEEKDAY(M$5)=1)</formula>
    </cfRule>
    <cfRule type="expression" dxfId="11609" priority="62" stopIfTrue="1">
      <formula>AND(WEEKDAY(M$5)=1)</formula>
    </cfRule>
    <cfRule type="expression" dxfId="11608" priority="63" stopIfTrue="1">
      <formula>AND(WEEKDAY(M$5)=1)</formula>
    </cfRule>
    <cfRule type="expression" dxfId="11607" priority="64" stopIfTrue="1">
      <formula>AND(WEEKDAY(M$5)=1)</formula>
    </cfRule>
    <cfRule type="expression" dxfId="11606" priority="65" stopIfTrue="1">
      <formula>AND(WEEKDAY(M$5)=1)</formula>
    </cfRule>
    <cfRule type="expression" dxfId="11605" priority="66" stopIfTrue="1">
      <formula>AND(WEEKDAY(M$5)=1)</formula>
    </cfRule>
    <cfRule type="expression" dxfId="11604" priority="67" stopIfTrue="1">
      <formula>AND(WEEKDAY(M$5)=1)</formula>
    </cfRule>
    <cfRule type="expression" dxfId="11603" priority="68" stopIfTrue="1">
      <formula>AND(WEEKDAY(M$5)=1)</formula>
    </cfRule>
    <cfRule type="expression" dxfId="11602" priority="69" stopIfTrue="1">
      <formula>AND(WEEKDAY(M$5)=1)</formula>
    </cfRule>
    <cfRule type="expression" dxfId="11601" priority="70" stopIfTrue="1">
      <formula>AND(WEEKDAY(M$5)=1)</formula>
    </cfRule>
    <cfRule type="expression" dxfId="11600" priority="71" stopIfTrue="1">
      <formula>AND(WEEKDAY(M$5)=1)</formula>
    </cfRule>
    <cfRule type="expression" dxfId="11599" priority="72" stopIfTrue="1">
      <formula>AND(WEEKDAY(M$5)=1)</formula>
    </cfRule>
    <cfRule type="expression" dxfId="11598" priority="73" stopIfTrue="1">
      <formula>AND(WEEKDAY(M$5)=1)</formula>
    </cfRule>
    <cfRule type="expression" dxfId="11597" priority="74" stopIfTrue="1">
      <formula>AND(WEEKDAY(M$5)=1)</formula>
    </cfRule>
    <cfRule type="expression" dxfId="11596" priority="75" stopIfTrue="1">
      <formula>AND(WEEKDAY(M$5)=1)</formula>
    </cfRule>
    <cfRule type="expression" dxfId="11595" priority="76" stopIfTrue="1">
      <formula>AND(WEEKDAY(M$5)=1)</formula>
    </cfRule>
    <cfRule type="expression" dxfId="11594" priority="77" stopIfTrue="1">
      <formula>AND(WEEKDAY(M$5)=1)</formula>
    </cfRule>
    <cfRule type="expression" dxfId="11593" priority="78" stopIfTrue="1">
      <formula>AND(WEEKDAY(M$5)=1)</formula>
    </cfRule>
    <cfRule type="expression" dxfId="11592" priority="79" stopIfTrue="1">
      <formula>AND(WEEKDAY(M$5)=1)</formula>
    </cfRule>
    <cfRule type="expression" dxfId="11591" priority="80" stopIfTrue="1">
      <formula>AND(WEEKDAY(M$5)=1)</formula>
    </cfRule>
    <cfRule type="expression" dxfId="11590" priority="81" stopIfTrue="1">
      <formula>AND(WEEKDAY(M$5)=1)</formula>
    </cfRule>
    <cfRule type="expression" dxfId="11589" priority="82" stopIfTrue="1">
      <formula>AND(WEEKDAY(M$5)=1)</formula>
    </cfRule>
    <cfRule type="expression" dxfId="11588" priority="83" stopIfTrue="1">
      <formula>AND(WEEKDAY(M$5)=1)</formula>
    </cfRule>
    <cfRule type="expression" dxfId="11587" priority="84" stopIfTrue="1">
      <formula>AND(WEEKDAY(M$5)=1)</formula>
    </cfRule>
    <cfRule type="expression" dxfId="11586" priority="85" stopIfTrue="1">
      <formula>AND(WEEKDAY(M$5)=1)</formula>
    </cfRule>
    <cfRule type="expression" dxfId="11585" priority="86" stopIfTrue="1">
      <formula>AND(WEEKDAY(M$5)=1)</formula>
    </cfRule>
    <cfRule type="expression" dxfId="11584" priority="87" stopIfTrue="1">
      <formula>AND(WEEKDAY(M$5)=1)</formula>
    </cfRule>
    <cfRule type="expression" dxfId="11583" priority="88" stopIfTrue="1">
      <formula>AND(WEEKDAY(M$5)=1)</formula>
    </cfRule>
    <cfRule type="expression" dxfId="11582" priority="89" stopIfTrue="1">
      <formula>AND(WEEKDAY(M$5)=1)</formula>
    </cfRule>
    <cfRule type="expression" dxfId="11581" priority="90" stopIfTrue="1">
      <formula>AND(WEEKDAY(M$5)=1)</formula>
    </cfRule>
    <cfRule type="expression" dxfId="11580" priority="91" stopIfTrue="1">
      <formula>AND(WEEKDAY(M$5)=1)</formula>
    </cfRule>
    <cfRule type="expression" dxfId="11579" priority="92" stopIfTrue="1">
      <formula>AND(WEEKDAY(M$5)=1)</formula>
    </cfRule>
    <cfRule type="expression" dxfId="11578" priority="93" stopIfTrue="1">
      <formula>AND(WEEKDAY(M$5)=1)</formula>
    </cfRule>
    <cfRule type="expression" dxfId="11577" priority="94" stopIfTrue="1">
      <formula>AND(WEEKDAY(M$5)=1)</formula>
    </cfRule>
    <cfRule type="expression" dxfId="11576" priority="95" stopIfTrue="1">
      <formula>AND(WEEKDAY(M$5)=1)</formula>
    </cfRule>
    <cfRule type="expression" dxfId="11575" priority="96" stopIfTrue="1">
      <formula>AND(WEEKDAY(M$5)=1)</formula>
    </cfRule>
    <cfRule type="expression" dxfId="11574" priority="97" stopIfTrue="1">
      <formula>AND(WEEKDAY(M$5)=1)</formula>
    </cfRule>
    <cfRule type="expression" dxfId="11573" priority="98" stopIfTrue="1">
      <formula>AND(WEEKDAY(M$5)=1)</formula>
    </cfRule>
    <cfRule type="expression" dxfId="11572" priority="99" stopIfTrue="1">
      <formula>AND(WEEKDAY(M$5)=1)</formula>
    </cfRule>
    <cfRule type="expression" dxfId="11571" priority="100" stopIfTrue="1">
      <formula>AND(WEEKDAY(M$5)=1)</formula>
    </cfRule>
    <cfRule type="expression" dxfId="11570" priority="101" stopIfTrue="1">
      <formula>AND(WEEKDAY(M$5)=1)</formula>
    </cfRule>
    <cfRule type="expression" dxfId="11569" priority="102" stopIfTrue="1">
      <formula>AND(WEEKDAY(M$5)=1)</formula>
    </cfRule>
    <cfRule type="expression" dxfId="11568" priority="103" stopIfTrue="1">
      <formula>AND(WEEKDAY(M$5)=1)</formula>
    </cfRule>
    <cfRule type="expression" dxfId="11567" priority="104" stopIfTrue="1">
      <formula>AND(WEEKDAY(M$5)=1)</formula>
    </cfRule>
    <cfRule type="expression" dxfId="11566" priority="105" stopIfTrue="1">
      <formula>AND(WEEKDAY(M$5)=1)</formula>
    </cfRule>
    <cfRule type="expression" dxfId="11565" priority="106" stopIfTrue="1">
      <formula>AND(WEEKDAY(M$5)=1)</formula>
    </cfRule>
    <cfRule type="expression" dxfId="11564" priority="107" stopIfTrue="1">
      <formula>AND(WEEKDAY(M$5)=1)</formula>
    </cfRule>
    <cfRule type="expression" dxfId="11563" priority="108" stopIfTrue="1">
      <formula>AND(WEEKDAY(M$5)=1)</formula>
    </cfRule>
    <cfRule type="expression" dxfId="11562" priority="109" stopIfTrue="1">
      <formula>AND(WEEKDAY(M$5)=1)</formula>
    </cfRule>
    <cfRule type="expression" dxfId="11561" priority="110" stopIfTrue="1">
      <formula>AND(WEEKDAY(M$5)=1)</formula>
    </cfRule>
    <cfRule type="expression" dxfId="11560" priority="111" stopIfTrue="1">
      <formula>AND(WEEKDAY(M$5)=1)</formula>
    </cfRule>
    <cfRule type="expression" dxfId="11559" priority="112" stopIfTrue="1">
      <formula>AND(WEEKDAY(M$5)=1)</formula>
    </cfRule>
    <cfRule type="expression" dxfId="11558" priority="113" stopIfTrue="1">
      <formula>AND(WEEKDAY(M$5)=1)</formula>
    </cfRule>
    <cfRule type="expression" dxfId="11557" priority="114" stopIfTrue="1">
      <formula>AND(WEEKDAY(M$5)=1)</formula>
    </cfRule>
    <cfRule type="expression" dxfId="11556" priority="115" stopIfTrue="1">
      <formula>AND(WEEKDAY(M$5)=1)</formula>
    </cfRule>
    <cfRule type="expression" dxfId="11555" priority="116" stopIfTrue="1">
      <formula>AND(WEEKDAY(M$5)=1)</formula>
    </cfRule>
    <cfRule type="expression" dxfId="11554" priority="117" stopIfTrue="1">
      <formula>AND(WEEKDAY(M$5)=1)</formula>
    </cfRule>
    <cfRule type="expression" dxfId="11553" priority="118" stopIfTrue="1">
      <formula>AND(WEEKDAY(M$5)=1)</formula>
    </cfRule>
    <cfRule type="expression" dxfId="11552" priority="119" stopIfTrue="1">
      <formula>AND(WEEKDAY(M$5)=1)</formula>
    </cfRule>
    <cfRule type="expression" dxfId="11551" priority="120" stopIfTrue="1">
      <formula>AND(WEEKDAY(M$5)=1)</formula>
    </cfRule>
    <cfRule type="expression" dxfId="11550" priority="121" stopIfTrue="1">
      <formula>AND(WEEKDAY(M$5)=1)</formula>
    </cfRule>
    <cfRule type="expression" dxfId="11549" priority="122" stopIfTrue="1">
      <formula>AND(WEEKDAY(M$5)=1)</formula>
    </cfRule>
    <cfRule type="expression" dxfId="11548" priority="123" stopIfTrue="1">
      <formula>AND(WEEKDAY(M$5)=1)</formula>
    </cfRule>
    <cfRule type="expression" dxfId="11547" priority="124" stopIfTrue="1">
      <formula>AND(WEEKDAY(M$5)=1)</formula>
    </cfRule>
    <cfRule type="expression" dxfId="11546" priority="125" stopIfTrue="1">
      <formula>AND(WEEKDAY(M$5)=1)</formula>
    </cfRule>
    <cfRule type="expression" dxfId="11545" priority="126" stopIfTrue="1">
      <formula>AND(WEEKDAY(M$5)=1)</formula>
    </cfRule>
    <cfRule type="expression" dxfId="11544" priority="127" stopIfTrue="1">
      <formula>AND(WEEKDAY(M$5)=1)</formula>
    </cfRule>
    <cfRule type="expression" dxfId="11543" priority="128" stopIfTrue="1">
      <formula>AND(WEEKDAY(M$5)=1)</formula>
    </cfRule>
    <cfRule type="expression" dxfId="11542" priority="129" stopIfTrue="1">
      <formula>AND(WEEKDAY(M$5)=1)</formula>
    </cfRule>
    <cfRule type="expression" dxfId="11541" priority="130" stopIfTrue="1">
      <formula>AND(WEEKDAY(M$5)=1)</formula>
    </cfRule>
    <cfRule type="expression" dxfId="11540" priority="131" stopIfTrue="1">
      <formula>AND(WEEKDAY(M$5)=1)</formula>
    </cfRule>
    <cfRule type="expression" dxfId="11539" priority="132" stopIfTrue="1">
      <formula>AND(WEEKDAY(M$5)=1)</formula>
    </cfRule>
    <cfRule type="expression" dxfId="11538" priority="133" stopIfTrue="1">
      <formula>AND(WEEKDAY(M$5)=1)</formula>
    </cfRule>
    <cfRule type="expression" dxfId="11537" priority="134" stopIfTrue="1">
      <formula>AND(WEEKDAY(M$5)=1)</formula>
    </cfRule>
    <cfRule type="expression" dxfId="11536" priority="135" stopIfTrue="1">
      <formula>AND(WEEKDAY(M$5)=1)</formula>
    </cfRule>
    <cfRule type="expression" dxfId="11535" priority="136" stopIfTrue="1">
      <formula>AND(WEEKDAY(M$5)=1)</formula>
    </cfRule>
    <cfRule type="expression" dxfId="11534" priority="137" stopIfTrue="1">
      <formula>AND(WEEKDAY(M$5)=1)</formula>
    </cfRule>
    <cfRule type="expression" dxfId="11533" priority="138" stopIfTrue="1">
      <formula>AND(WEEKDAY(M$5)=1)</formula>
    </cfRule>
    <cfRule type="expression" dxfId="11532" priority="139" stopIfTrue="1">
      <formula>AND(WEEKDAY(M$5)=1)</formula>
    </cfRule>
    <cfRule type="expression" dxfId="11531" priority="140" stopIfTrue="1">
      <formula>AND(WEEKDAY(M$5)=1)</formula>
    </cfRule>
    <cfRule type="expression" dxfId="11530" priority="141" stopIfTrue="1">
      <formula>AND(WEEKDAY(M$5)=1)</formula>
    </cfRule>
    <cfRule type="expression" dxfId="11529" priority="142" stopIfTrue="1">
      <formula>AND(WEEKDAY(M$5)=1)</formula>
    </cfRule>
    <cfRule type="expression" dxfId="11528" priority="143" stopIfTrue="1">
      <formula>AND(WEEKDAY(M$5)=1)</formula>
    </cfRule>
    <cfRule type="expression" dxfId="11527" priority="144" stopIfTrue="1">
      <formula>AND(WEEKDAY(M$5)=1)</formula>
    </cfRule>
    <cfRule type="expression" dxfId="11526" priority="145" stopIfTrue="1">
      <formula>AND(WEEKDAY(M$5)=1)</formula>
    </cfRule>
    <cfRule type="expression" dxfId="11525" priority="146" stopIfTrue="1">
      <formula>AND(WEEKDAY(M$5)=1)</formula>
    </cfRule>
    <cfRule type="expression" dxfId="11524" priority="147" stopIfTrue="1">
      <formula>AND(WEEKDAY(M$5)=1)</formula>
    </cfRule>
    <cfRule type="expression" dxfId="11523" priority="148" stopIfTrue="1">
      <formula>AND(WEEKDAY(M$5)=1)</formula>
    </cfRule>
    <cfRule type="expression" dxfId="11522" priority="162" stopIfTrue="1">
      <formula>AND(WEEKDAY(M$5)=1)</formula>
    </cfRule>
    <cfRule type="expression" dxfId="11521" priority="164" stopIfTrue="1">
      <formula>AND(WEEKDAY(M$5)=1)</formula>
    </cfRule>
    <cfRule type="expression" dxfId="11520" priority="167" stopIfTrue="1">
      <formula>AND(WEEKDAY(M$5)=1)</formula>
    </cfRule>
    <cfRule type="expression" dxfId="11519" priority="178" stopIfTrue="1">
      <formula>AND(WEEKDAY(M$5)=1)</formula>
    </cfRule>
  </conditionalFormatting>
  <conditionalFormatting sqref="M30:Q30">
    <cfRule type="expression" dxfId="11518" priority="163" stopIfTrue="1">
      <formula>AND(WEEKDAY(M$5)=1)</formula>
    </cfRule>
    <cfRule type="expression" dxfId="11517" priority="165" stopIfTrue="1">
      <formula>AND(WEEKDAY(M$5)=1)</formula>
    </cfRule>
  </conditionalFormatting>
  <conditionalFormatting sqref="N30">
    <cfRule type="expression" dxfId="11516" priority="173" stopIfTrue="1">
      <formula>AND(WEEKDAY(N$5)=1)</formula>
    </cfRule>
    <cfRule type="expression" dxfId="11515" priority="175" stopIfTrue="1">
      <formula>AND(WEEKDAY(N$5)=1)</formula>
    </cfRule>
    <cfRule type="expression" dxfId="11514" priority="176" stopIfTrue="1">
      <formula>AND(WEEKDAY(N$5)=1)</formula>
    </cfRule>
    <cfRule type="expression" dxfId="11513" priority="179" stopIfTrue="1">
      <formula>AND(WEEKDAY(N$5)=1)</formula>
    </cfRule>
  </conditionalFormatting>
  <conditionalFormatting sqref="N30:Q30">
    <cfRule type="expression" dxfId="11512" priority="168" stopIfTrue="1">
      <formula>AND(WEEKDAY(N$5)=1)</formula>
    </cfRule>
  </conditionalFormatting>
  <conditionalFormatting sqref="O30">
    <cfRule type="expression" dxfId="11511" priority="170" stopIfTrue="1">
      <formula>AND(WEEKDAY(O$5)=1)</formula>
    </cfRule>
    <cfRule type="expression" dxfId="11510" priority="177" stopIfTrue="1">
      <formula>AND(WEEKDAY(O$5)=1)</formula>
    </cfRule>
    <cfRule type="expression" dxfId="11509" priority="180" stopIfTrue="1">
      <formula>AND(WEEKDAY(O$5)=1)</formula>
    </cfRule>
  </conditionalFormatting>
  <conditionalFormatting sqref="P30">
    <cfRule type="expression" dxfId="11508" priority="157" stopIfTrue="1">
      <formula>AND(WEEKDAY(P$5)=1)</formula>
    </cfRule>
    <cfRule type="expression" dxfId="11507" priority="159" stopIfTrue="1">
      <formula>AND(WEEKDAY(P$5)=1)</formula>
    </cfRule>
    <cfRule type="expression" dxfId="11506" priority="160" stopIfTrue="1">
      <formula>AND(WEEKDAY(P$5)=1)</formula>
    </cfRule>
    <cfRule type="expression" dxfId="11505" priority="171" stopIfTrue="1">
      <formula>AND(WEEKDAY(P$5)=1)</formula>
    </cfRule>
    <cfRule type="expression" dxfId="11504" priority="181" stopIfTrue="1">
      <formula>AND(WEEKDAY(P$5)=1)</formula>
    </cfRule>
  </conditionalFormatting>
  <conditionalFormatting sqref="P30:Q30">
    <cfRule type="expression" dxfId="11503" priority="161" stopIfTrue="1">
      <formula>AND(WEEKDAY(P$5)=1)</formula>
    </cfRule>
  </conditionalFormatting>
  <conditionalFormatting sqref="Q30">
    <cfRule type="expression" dxfId="11502" priority="149" stopIfTrue="1">
      <formula>AND(WEEKDAY(Q$5)=1)</formula>
    </cfRule>
    <cfRule type="expression" dxfId="11501" priority="150" stopIfTrue="1">
      <formula>AND(WEEKDAY(Q$5)=1)</formula>
    </cfRule>
    <cfRule type="expression" dxfId="11500" priority="151" stopIfTrue="1">
      <formula>AND(WEEKDAY(Q$5)=1)</formula>
    </cfRule>
    <cfRule type="expression" dxfId="11499" priority="152" stopIfTrue="1">
      <formula>AND(WEEKDAY(Q$5)=1)</formula>
    </cfRule>
    <cfRule type="expression" dxfId="11498" priority="153" stopIfTrue="1">
      <formula>AND(WEEKDAY(Q$5)=1)</formula>
    </cfRule>
    <cfRule type="expression" dxfId="11497" priority="154" stopIfTrue="1">
      <formula>AND(WEEKDAY(Q$5)=1)</formula>
    </cfRule>
    <cfRule type="expression" dxfId="11496" priority="155" stopIfTrue="1">
      <formula>AND(WEEKDAY(Q$5)=1)</formula>
    </cfRule>
    <cfRule type="expression" dxfId="11495" priority="156" stopIfTrue="1">
      <formula>AND(WEEKDAY(Q$5)=1)</formula>
    </cfRule>
    <cfRule type="expression" dxfId="11494" priority="158" stopIfTrue="1">
      <formula>AND(WEEKDAY(Q$5)=1)</formula>
    </cfRule>
    <cfRule type="expression" dxfId="11493" priority="172" stopIfTrue="1">
      <formula>AND(WEEKDAY(Q$5)=1)</formula>
    </cfRule>
    <cfRule type="expression" dxfId="11492" priority="174" stopIfTrue="1">
      <formula>AND(WEEKDAY(Q$5)=1)</formula>
    </cfRule>
  </conditionalFormatting>
  <conditionalFormatting sqref="R30">
    <cfRule type="expression" dxfId="11491" priority="188" stopIfTrue="1">
      <formula>AND(WEEKDAY(R$5)=1)</formula>
    </cfRule>
    <cfRule type="expression" dxfId="11490" priority="189" stopIfTrue="1">
      <formula>AND(WEEKDAY(R$5)=1)</formula>
    </cfRule>
    <cfRule type="expression" dxfId="11489" priority="190" stopIfTrue="1">
      <formula>AND(WEEKDAY(R$5)=1)</formula>
    </cfRule>
    <cfRule type="expression" dxfId="11488" priority="195" stopIfTrue="1">
      <formula>AND(WEEKDAY(R$5)=1)</formula>
    </cfRule>
    <cfRule type="expression" dxfId="11487" priority="203" stopIfTrue="1">
      <formula>AND(WEEKDAY(R$5)=1)</formula>
    </cfRule>
    <cfRule type="expression" dxfId="11486" priority="204" stopIfTrue="1">
      <formula>AND(WEEKDAY(R$5)=1)</formula>
    </cfRule>
    <cfRule type="expression" dxfId="11485" priority="205" stopIfTrue="1">
      <formula>AND(WEEKDAY(R$5)=1)</formula>
    </cfRule>
    <cfRule type="expression" dxfId="11484" priority="212" stopIfTrue="1">
      <formula>AND(WEEKDAY(R$5)=1)</formula>
    </cfRule>
    <cfRule type="expression" dxfId="11483" priority="214" stopIfTrue="1">
      <formula>AND(WEEKDAY(R$5)=1)</formula>
    </cfRule>
  </conditionalFormatting>
  <conditionalFormatting sqref="AC30:AD30">
    <cfRule type="expression" dxfId="11482" priority="184" stopIfTrue="1">
      <formula>AND(WEEKDAY(AC$5)=1)</formula>
    </cfRule>
  </conditionalFormatting>
  <conditionalFormatting sqref="AC30">
    <cfRule type="expression" dxfId="11481" priority="183" stopIfTrue="1">
      <formula>AND(WEEKDAY(AC$5)=1)</formula>
    </cfRule>
  </conditionalFormatting>
  <conditionalFormatting sqref="AD30:AF30">
    <cfRule type="expression" dxfId="11480" priority="182" stopIfTrue="1">
      <formula>AND(WEEKDAY(AD$5)=1)</formula>
    </cfRule>
  </conditionalFormatting>
  <conditionalFormatting sqref="M30:AF30">
    <cfRule type="expression" dxfId="11479" priority="233">
      <formula>AND(WEEKDAY(M$5)=1)</formula>
    </cfRule>
  </conditionalFormatting>
  <conditionalFormatting sqref="AE30:AF30">
    <cfRule type="expression" dxfId="11478" priority="234">
      <formula>AND(WEEKDAY(AE$5)=1)</formula>
    </cfRule>
  </conditionalFormatting>
  <conditionalFormatting sqref="L30:Q30">
    <cfRule type="expression" dxfId="11477" priority="235" stopIfTrue="1">
      <formula>AND(WEEKDAY(L$5)=1)</formula>
    </cfRule>
  </conditionalFormatting>
  <conditionalFormatting sqref="V30:W30">
    <cfRule type="expression" dxfId="11476" priority="230">
      <formula>AND(WEEKDAY(V$5)=1)</formula>
    </cfRule>
    <cfRule type="expression" dxfId="11475" priority="232">
      <formula>AND(WEEKDAY(V$5)=1)</formula>
    </cfRule>
  </conditionalFormatting>
  <conditionalFormatting sqref="R30:W30">
    <cfRule type="expression" dxfId="11474" priority="224" stopIfTrue="1">
      <formula>AND(WEEKDAY(R$5)=1)</formula>
    </cfRule>
    <cfRule type="expression" dxfId="11473" priority="225" stopIfTrue="1">
      <formula>AND(WEEKDAY(R$5)=1)</formula>
    </cfRule>
    <cfRule type="expression" dxfId="11472" priority="229" stopIfTrue="1">
      <formula>AND(WEEKDAY(R$5)=1)</formula>
    </cfRule>
    <cfRule type="expression" dxfId="11471" priority="231" stopIfTrue="1">
      <formula>AND(WEEKDAY(R$5)=1)</formula>
    </cfRule>
  </conditionalFormatting>
  <conditionalFormatting sqref="R30:T30">
    <cfRule type="expression" dxfId="11470" priority="226" stopIfTrue="1">
      <formula>AND(WEEKDAY(R$5)=1)</formula>
    </cfRule>
    <cfRule type="expression" dxfId="11469" priority="236" stopIfTrue="1">
      <formula>AND(WEEKDAY(R$5)=1)</formula>
    </cfRule>
  </conditionalFormatting>
  <conditionalFormatting sqref="X30:AA30">
    <cfRule type="expression" dxfId="11468" priority="187">
      <formula>AND(WEEKDAY(X$5)=1)</formula>
    </cfRule>
  </conditionalFormatting>
  <conditionalFormatting sqref="X30:AB30">
    <cfRule type="expression" dxfId="11467" priority="185" stopIfTrue="1">
      <formula>AND(WEEKDAY(X$5)=1)</formula>
    </cfRule>
  </conditionalFormatting>
  <conditionalFormatting sqref="Y30">
    <cfRule type="expression" dxfId="11466" priority="186" stopIfTrue="1">
      <formula>AND(WEEKDAY(Y$5)=1)</formula>
    </cfRule>
  </conditionalFormatting>
  <conditionalFormatting sqref="R30">
    <cfRule type="expression" dxfId="11465" priority="192" stopIfTrue="1">
      <formula>AND(WEEKDAY(R$5)=1)</formula>
    </cfRule>
    <cfRule type="expression" dxfId="11464" priority="219" stopIfTrue="1">
      <formula>AND(WEEKDAY(R$5)=1)</formula>
    </cfRule>
    <cfRule type="expression" dxfId="11463" priority="223" stopIfTrue="1">
      <formula>AND(WEEKDAY(R$5)=1)</formula>
    </cfRule>
  </conditionalFormatting>
  <conditionalFormatting sqref="R30">
    <cfRule type="expression" dxfId="11462" priority="191" stopIfTrue="1">
      <formula>AND(WEEKDAY(R$5)=1)</formula>
    </cfRule>
  </conditionalFormatting>
  <conditionalFormatting sqref="R30">
    <cfRule type="expression" dxfId="11461" priority="213" stopIfTrue="1">
      <formula>AND(WEEKDAY(R$5)=1)</formula>
    </cfRule>
    <cfRule type="expression" dxfId="11460" priority="215" stopIfTrue="1">
      <formula>AND(WEEKDAY(R$5)=1)</formula>
    </cfRule>
    <cfRule type="expression" dxfId="11459" priority="218" stopIfTrue="1">
      <formula>AND(WEEKDAY(R$5)=1)</formula>
    </cfRule>
    <cfRule type="expression" dxfId="11458" priority="222" stopIfTrue="1">
      <formula>AND(WEEKDAY(R$5)=1)</formula>
    </cfRule>
  </conditionalFormatting>
  <conditionalFormatting sqref="R30">
    <cfRule type="expression" dxfId="11457" priority="207" stopIfTrue="1">
      <formula>AND(WEEKDAY(R$5)=1)</formula>
    </cfRule>
    <cfRule type="expression" dxfId="11456" priority="208" stopIfTrue="1">
      <formula>AND(WEEKDAY(R$5)=1)</formula>
    </cfRule>
    <cfRule type="expression" dxfId="11455" priority="209" stopIfTrue="1">
      <formula>AND(WEEKDAY(R$5)=1)</formula>
    </cfRule>
    <cfRule type="expression" dxfId="11454" priority="210" stopIfTrue="1">
      <formula>AND(WEEKDAY(R$5)=1)</formula>
    </cfRule>
    <cfRule type="expression" dxfId="11453" priority="211" stopIfTrue="1">
      <formula>AND(WEEKDAY(R$5)=1)</formula>
    </cfRule>
  </conditionalFormatting>
  <conditionalFormatting sqref="R30">
    <cfRule type="expression" dxfId="11452" priority="193" stopIfTrue="1">
      <formula>AND(WEEKDAY(R$5)=1)</formula>
    </cfRule>
    <cfRule type="expression" dxfId="11451" priority="194" stopIfTrue="1">
      <formula>AND(WEEKDAY(R$5)=1)</formula>
    </cfRule>
    <cfRule type="expression" dxfId="11450" priority="196" stopIfTrue="1">
      <formula>AND(WEEKDAY(R$5)=1)</formula>
    </cfRule>
    <cfRule type="expression" dxfId="11449" priority="197" stopIfTrue="1">
      <formula>AND(WEEKDAY(R$5)=1)</formula>
    </cfRule>
    <cfRule type="expression" dxfId="11448" priority="198" stopIfTrue="1">
      <formula>AND(WEEKDAY(R$5)=1)</formula>
    </cfRule>
    <cfRule type="expression" dxfId="11447" priority="199" stopIfTrue="1">
      <formula>AND(WEEKDAY(R$5)=1)</formula>
    </cfRule>
    <cfRule type="expression" dxfId="11446" priority="200" stopIfTrue="1">
      <formula>AND(WEEKDAY(R$5)=1)</formula>
    </cfRule>
    <cfRule type="expression" dxfId="11445" priority="201" stopIfTrue="1">
      <formula>AND(WEEKDAY(R$5)=1)</formula>
    </cfRule>
    <cfRule type="expression" dxfId="11444" priority="202" stopIfTrue="1">
      <formula>AND(WEEKDAY(R$5)=1)</formula>
    </cfRule>
    <cfRule type="expression" dxfId="11443" priority="206" stopIfTrue="1">
      <formula>AND(WEEKDAY(R$5)=1)</formula>
    </cfRule>
    <cfRule type="expression" dxfId="11442" priority="216" stopIfTrue="1">
      <formula>AND(WEEKDAY(R$5)=1)</formula>
    </cfRule>
    <cfRule type="expression" dxfId="11441" priority="217" stopIfTrue="1">
      <formula>AND(WEEKDAY(R$5)=1)</formula>
    </cfRule>
    <cfRule type="expression" dxfId="11440" priority="220" stopIfTrue="1">
      <formula>AND(WEEKDAY(R$5)=1)</formula>
    </cfRule>
    <cfRule type="expression" dxfId="11439" priority="221" stopIfTrue="1">
      <formula>AND(WEEKDAY(R$5)=1)</formula>
    </cfRule>
  </conditionalFormatting>
  <conditionalFormatting sqref="M29:N29">
    <cfRule type="expression" dxfId="11438" priority="4" stopIfTrue="1">
      <formula>AND(WEEKDAY(M$5)=1)</formula>
    </cfRule>
    <cfRule type="expression" dxfId="11437" priority="6" stopIfTrue="1">
      <formula>AND(WEEKDAY(M$5)=1)</formula>
    </cfRule>
  </conditionalFormatting>
  <conditionalFormatting sqref="M29:Q29">
    <cfRule type="expression" dxfId="11436" priority="2" stopIfTrue="1">
      <formula>AND(WEEKDAY(M$5)=1)</formula>
    </cfRule>
    <cfRule type="expression" dxfId="11435" priority="3" stopIfTrue="1">
      <formula>AND(WEEKDAY(M$5)=1)</formula>
    </cfRule>
  </conditionalFormatting>
  <conditionalFormatting sqref="N29:Q29">
    <cfRule type="expression" dxfId="11434" priority="5" stopIfTrue="1">
      <formula>AND(WEEKDAY(N$5)=1)</formula>
    </cfRule>
  </conditionalFormatting>
  <conditionalFormatting sqref="P29:Q29">
    <cfRule type="expression" dxfId="11433" priority="1" stopIfTrue="1">
      <formula>AND(WEEKDAY(P$5)=1)</formula>
    </cfRule>
  </conditionalFormatting>
  <conditionalFormatting sqref="AC29:AD29">
    <cfRule type="expression" dxfId="11432" priority="8" stopIfTrue="1">
      <formula>AND(WEEKDAY(AC$5)=1)</formula>
    </cfRule>
  </conditionalFormatting>
  <conditionalFormatting sqref="AD29:AF29">
    <cfRule type="expression" dxfId="11431" priority="7" stopIfTrue="1">
      <formula>AND(WEEKDAY(AD$5)=1)</formula>
    </cfRule>
  </conditionalFormatting>
  <conditionalFormatting sqref="M29:AF29">
    <cfRule type="expression" dxfId="11430" priority="18">
      <formula>AND(WEEKDAY(M$5)=1)</formula>
    </cfRule>
  </conditionalFormatting>
  <conditionalFormatting sqref="AE29:AF29">
    <cfRule type="expression" dxfId="11429" priority="19">
      <formula>AND(WEEKDAY(AE$5)=1)</formula>
    </cfRule>
  </conditionalFormatting>
  <conditionalFormatting sqref="L29:Q29">
    <cfRule type="expression" dxfId="11428" priority="20" stopIfTrue="1">
      <formula>AND(WEEKDAY(L$5)=1)</formula>
    </cfRule>
  </conditionalFormatting>
  <conditionalFormatting sqref="V29:W29">
    <cfRule type="expression" dxfId="11427" priority="15">
      <formula>AND(WEEKDAY(V$5)=1)</formula>
    </cfRule>
    <cfRule type="expression" dxfId="11426" priority="17">
      <formula>AND(WEEKDAY(V$5)=1)</formula>
    </cfRule>
  </conditionalFormatting>
  <conditionalFormatting sqref="R29:W29">
    <cfRule type="expression" dxfId="11425" priority="11" stopIfTrue="1">
      <formula>AND(WEEKDAY(R$5)=1)</formula>
    </cfRule>
    <cfRule type="expression" dxfId="11424" priority="12" stopIfTrue="1">
      <formula>AND(WEEKDAY(R$5)=1)</formula>
    </cfRule>
    <cfRule type="expression" dxfId="11423" priority="14" stopIfTrue="1">
      <formula>AND(WEEKDAY(R$5)=1)</formula>
    </cfRule>
    <cfRule type="expression" dxfId="11422" priority="16" stopIfTrue="1">
      <formula>AND(WEEKDAY(R$5)=1)</formula>
    </cfRule>
  </conditionalFormatting>
  <conditionalFormatting sqref="R29:T29">
    <cfRule type="expression" dxfId="11421" priority="13" stopIfTrue="1">
      <formula>AND(WEEKDAY(R$5)=1)</formula>
    </cfRule>
    <cfRule type="expression" dxfId="11420" priority="21" stopIfTrue="1">
      <formula>AND(WEEKDAY(R$5)=1)</formula>
    </cfRule>
  </conditionalFormatting>
  <conditionalFormatting sqref="X29:AA29">
    <cfRule type="expression" dxfId="11419" priority="10">
      <formula>AND(WEEKDAY(X$5)=1)</formula>
    </cfRule>
  </conditionalFormatting>
  <conditionalFormatting sqref="X29:AB29">
    <cfRule type="expression" dxfId="11418" priority="9" stopIfTrue="1">
      <formula>AND(WEEKDAY(X$5)=1)</formula>
    </cfRule>
  </conditionalFormatting>
  <dataValidations count="2">
    <dataValidation type="list" allowBlank="1" showInputMessage="1" showErrorMessage="1" sqref="AH31" xr:uid="{E6DF4134-B77C-4EA9-8E74-B6B6CB63429D}">
      <formula1>"ヤ,2早,3早,2オ,3オ,2－,3－,－,日,有,2,3,"</formula1>
    </dataValidation>
    <dataValidation type="list" allowBlank="1" showInputMessage="1" showErrorMessage="1" sqref="O8:O9 D8:N11 D10:AH10 P8:S11 T11:V11 T8:V9 W8:AH11 D12:AH30" xr:uid="{E65F33C4-62B9-406F-970D-0FFD8A575439}">
      <formula1>"ヤ,2早,3早,2オ,3オ,2－,3－,－,日,有,2,3,事,ﾍﾙ,ｹｱ,6:00,6:30,7:00,8:30,8:00,10:00,研"</formula1>
    </dataValidation>
  </dataValidations>
  <printOptions horizontalCentered="1"/>
  <pageMargins left="0" right="0" top="0.389583333333333" bottom="0.2" header="0.50972222222222197" footer="0.50972222222222197"/>
  <pageSetup paperSize="276" firstPageNumber="4294963191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95</vt:i4>
      </vt:variant>
      <vt:variant>
        <vt:lpstr>Named Ranges</vt:lpstr>
      </vt:variant>
      <vt:variant>
        <vt:i4>94</vt:i4>
      </vt:variant>
    </vt:vector>
  </HeadingPairs>
  <TitlesOfParts>
    <vt:vector size="189" baseType="lpstr">
      <vt:lpstr>令和7年5月  (11)</vt:lpstr>
      <vt:lpstr>30年5月  (2)</vt:lpstr>
      <vt:lpstr>29年8月</vt:lpstr>
      <vt:lpstr>29年9月</vt:lpstr>
      <vt:lpstr>29年10月</vt:lpstr>
      <vt:lpstr>29年11月</vt:lpstr>
      <vt:lpstr>29年12月</vt:lpstr>
      <vt:lpstr>30年2月</vt:lpstr>
      <vt:lpstr>30年1月</vt:lpstr>
      <vt:lpstr>30年３月</vt:lpstr>
      <vt:lpstr>30年４月</vt:lpstr>
      <vt:lpstr>Sheet2</vt:lpstr>
      <vt:lpstr>３０年9月 </vt:lpstr>
      <vt:lpstr>30年5月 </vt:lpstr>
      <vt:lpstr>30年6月 </vt:lpstr>
      <vt:lpstr>30年7月</vt:lpstr>
      <vt:lpstr>３０年８月</vt:lpstr>
      <vt:lpstr>３０年１０月</vt:lpstr>
      <vt:lpstr>３０年１１月 </vt:lpstr>
      <vt:lpstr>３０年１２月</vt:lpstr>
      <vt:lpstr>３１年１月</vt:lpstr>
      <vt:lpstr>３1年1月 (2)</vt:lpstr>
      <vt:lpstr>３1年2月 </vt:lpstr>
      <vt:lpstr>31年３月 </vt:lpstr>
      <vt:lpstr>31年４月</vt:lpstr>
      <vt:lpstr>令和１年5月 </vt:lpstr>
      <vt:lpstr>令和１年６月</vt:lpstr>
      <vt:lpstr>令和１年7月</vt:lpstr>
      <vt:lpstr>令和１年８月</vt:lpstr>
      <vt:lpstr>令和１年9月 </vt:lpstr>
      <vt:lpstr>令和１年１０月</vt:lpstr>
      <vt:lpstr>令和１年11月</vt:lpstr>
      <vt:lpstr>令和１年12月</vt:lpstr>
      <vt:lpstr>令和２年１月</vt:lpstr>
      <vt:lpstr>令和２年２月</vt:lpstr>
      <vt:lpstr>令和２年3月</vt:lpstr>
      <vt:lpstr>令和２年4月 </vt:lpstr>
      <vt:lpstr>令和２年5月</vt:lpstr>
      <vt:lpstr>令和２年6月 </vt:lpstr>
      <vt:lpstr>令和２年7月</vt:lpstr>
      <vt:lpstr>令和２年8月  </vt:lpstr>
      <vt:lpstr>令和２年9月</vt:lpstr>
      <vt:lpstr>令和２年10月</vt:lpstr>
      <vt:lpstr>令和２年11月</vt:lpstr>
      <vt:lpstr>令和2年12月</vt:lpstr>
      <vt:lpstr>令和３年1月</vt:lpstr>
      <vt:lpstr>令和３年2月 </vt:lpstr>
      <vt:lpstr>令和３年3月 </vt:lpstr>
      <vt:lpstr>令和３年4月</vt:lpstr>
      <vt:lpstr>令和３年5月</vt:lpstr>
      <vt:lpstr>令和３年6月</vt:lpstr>
      <vt:lpstr>令和３年7月</vt:lpstr>
      <vt:lpstr>令和３年8月</vt:lpstr>
      <vt:lpstr>令和３年9月</vt:lpstr>
      <vt:lpstr>令和３年10月 </vt:lpstr>
      <vt:lpstr>令和３年11月</vt:lpstr>
      <vt:lpstr>令和３年12月</vt:lpstr>
      <vt:lpstr>令和4年1月</vt:lpstr>
      <vt:lpstr>令和4年2月</vt:lpstr>
      <vt:lpstr>令和4年3月 </vt:lpstr>
      <vt:lpstr>令和4年4月</vt:lpstr>
      <vt:lpstr>令和4年5月</vt:lpstr>
      <vt:lpstr>令和4年６月 </vt:lpstr>
      <vt:lpstr>令和4年７月</vt:lpstr>
      <vt:lpstr>令和4年８月 </vt:lpstr>
      <vt:lpstr>令和4年9月</vt:lpstr>
      <vt:lpstr>令和4年10月</vt:lpstr>
      <vt:lpstr>令和4年11月</vt:lpstr>
      <vt:lpstr>令和4年12月</vt:lpstr>
      <vt:lpstr>令和5年1月 </vt:lpstr>
      <vt:lpstr>令和5年2月</vt:lpstr>
      <vt:lpstr>令和5年3月</vt:lpstr>
      <vt:lpstr>令和5年4月</vt:lpstr>
      <vt:lpstr>令和5年５月</vt:lpstr>
      <vt:lpstr>令和5年６月 </vt:lpstr>
      <vt:lpstr>令和5年7月</vt:lpstr>
      <vt:lpstr>令和5年８月 </vt:lpstr>
      <vt:lpstr>令和5年８月７日</vt:lpstr>
      <vt:lpstr>令和5年9月</vt:lpstr>
      <vt:lpstr>令和5年10月 </vt:lpstr>
      <vt:lpstr>令和5年11月</vt:lpstr>
      <vt:lpstr>令和5年12月</vt:lpstr>
      <vt:lpstr>令和６年1月</vt:lpstr>
      <vt:lpstr>令和６年2月</vt:lpstr>
      <vt:lpstr>令和６年3月</vt:lpstr>
      <vt:lpstr>令和６年４月</vt:lpstr>
      <vt:lpstr>令和６年5月</vt:lpstr>
      <vt:lpstr>令和６年６月 </vt:lpstr>
      <vt:lpstr>令和６年7月 </vt:lpstr>
      <vt:lpstr>令和６年7月  (2)</vt:lpstr>
      <vt:lpstr>令和６年7月  (3)</vt:lpstr>
      <vt:lpstr>令和６年8月</vt:lpstr>
      <vt:lpstr>令和６年9月  (2)</vt:lpstr>
      <vt:lpstr>令和６年9月 </vt:lpstr>
      <vt:lpstr>令和7年３月  </vt:lpstr>
      <vt:lpstr>'29年10月'!Print_Area</vt:lpstr>
      <vt:lpstr>'29年11月'!Print_Area</vt:lpstr>
      <vt:lpstr>'29年12月'!Print_Area</vt:lpstr>
      <vt:lpstr>'29年8月'!Print_Area</vt:lpstr>
      <vt:lpstr>'29年9月'!Print_Area</vt:lpstr>
      <vt:lpstr>３０年１０月!Print_Area</vt:lpstr>
      <vt:lpstr>'３０年１１月 '!Print_Area</vt:lpstr>
      <vt:lpstr>３０年１２月!Print_Area</vt:lpstr>
      <vt:lpstr>'30年1月'!Print_Area</vt:lpstr>
      <vt:lpstr>'30年2月'!Print_Area</vt:lpstr>
      <vt:lpstr>'30年３月'!Print_Area</vt:lpstr>
      <vt:lpstr>'30年４月'!Print_Area</vt:lpstr>
      <vt:lpstr>'30年5月 '!Print_Area</vt:lpstr>
      <vt:lpstr>'30年5月  (2)'!Print_Area</vt:lpstr>
      <vt:lpstr>'30年6月 '!Print_Area</vt:lpstr>
      <vt:lpstr>'30年7月'!Print_Area</vt:lpstr>
      <vt:lpstr>３０年８月!Print_Area</vt:lpstr>
      <vt:lpstr>'３０年9月 '!Print_Area</vt:lpstr>
      <vt:lpstr>３１年１月!Print_Area</vt:lpstr>
      <vt:lpstr>'３1年1月 (2)'!Print_Area</vt:lpstr>
      <vt:lpstr>'３1年2月 '!Print_Area</vt:lpstr>
      <vt:lpstr>'31年３月 '!Print_Area</vt:lpstr>
      <vt:lpstr>'31年４月'!Print_Area</vt:lpstr>
      <vt:lpstr>令和１年１０月!Print_Area</vt:lpstr>
      <vt:lpstr>令和１年11月!Print_Area</vt:lpstr>
      <vt:lpstr>令和１年12月!Print_Area</vt:lpstr>
      <vt:lpstr>'令和１年5月 '!Print_Area</vt:lpstr>
      <vt:lpstr>令和１年６月!Print_Area</vt:lpstr>
      <vt:lpstr>令和１年7月!Print_Area</vt:lpstr>
      <vt:lpstr>令和１年８月!Print_Area</vt:lpstr>
      <vt:lpstr>'令和１年9月 '!Print_Area</vt:lpstr>
      <vt:lpstr>令和２年10月!Print_Area</vt:lpstr>
      <vt:lpstr>令和２年11月!Print_Area</vt:lpstr>
      <vt:lpstr>令和2年12月!Print_Area</vt:lpstr>
      <vt:lpstr>令和２年１月!Print_Area</vt:lpstr>
      <vt:lpstr>令和２年２月!Print_Area</vt:lpstr>
      <vt:lpstr>令和２年3月!Print_Area</vt:lpstr>
      <vt:lpstr>'令和２年4月 '!Print_Area</vt:lpstr>
      <vt:lpstr>令和２年5月!Print_Area</vt:lpstr>
      <vt:lpstr>'令和２年6月 '!Print_Area</vt:lpstr>
      <vt:lpstr>令和２年7月!Print_Area</vt:lpstr>
      <vt:lpstr>'令和２年8月  '!Print_Area</vt:lpstr>
      <vt:lpstr>令和２年9月!Print_Area</vt:lpstr>
      <vt:lpstr>'令和３年10月 '!Print_Area</vt:lpstr>
      <vt:lpstr>令和３年11月!Print_Area</vt:lpstr>
      <vt:lpstr>令和３年12月!Print_Area</vt:lpstr>
      <vt:lpstr>令和３年1月!Print_Area</vt:lpstr>
      <vt:lpstr>'令和３年2月 '!Print_Area</vt:lpstr>
      <vt:lpstr>'令和３年3月 '!Print_Area</vt:lpstr>
      <vt:lpstr>令和３年4月!Print_Area</vt:lpstr>
      <vt:lpstr>令和３年5月!Print_Area</vt:lpstr>
      <vt:lpstr>令和３年6月!Print_Area</vt:lpstr>
      <vt:lpstr>令和３年7月!Print_Area</vt:lpstr>
      <vt:lpstr>令和３年8月!Print_Area</vt:lpstr>
      <vt:lpstr>令和３年9月!Print_Area</vt:lpstr>
      <vt:lpstr>令和4年10月!Print_Area</vt:lpstr>
      <vt:lpstr>令和4年11月!Print_Area</vt:lpstr>
      <vt:lpstr>令和4年12月!Print_Area</vt:lpstr>
      <vt:lpstr>令和4年1月!Print_Area</vt:lpstr>
      <vt:lpstr>令和4年2月!Print_Area</vt:lpstr>
      <vt:lpstr>'令和4年3月 '!Print_Area</vt:lpstr>
      <vt:lpstr>令和4年4月!Print_Area</vt:lpstr>
      <vt:lpstr>令和4年5月!Print_Area</vt:lpstr>
      <vt:lpstr>'令和4年６月 '!Print_Area</vt:lpstr>
      <vt:lpstr>令和4年７月!Print_Area</vt:lpstr>
      <vt:lpstr>'令和4年８月 '!Print_Area</vt:lpstr>
      <vt:lpstr>令和4年9月!Print_Area</vt:lpstr>
      <vt:lpstr>'令和5年10月 '!Print_Area</vt:lpstr>
      <vt:lpstr>令和5年11月!Print_Area</vt:lpstr>
      <vt:lpstr>令和5年12月!Print_Area</vt:lpstr>
      <vt:lpstr>'令和5年1月 '!Print_Area</vt:lpstr>
      <vt:lpstr>令和5年2月!Print_Area</vt:lpstr>
      <vt:lpstr>令和5年3月!Print_Area</vt:lpstr>
      <vt:lpstr>令和5年4月!Print_Area</vt:lpstr>
      <vt:lpstr>令和5年５月!Print_Area</vt:lpstr>
      <vt:lpstr>'令和5年６月 '!Print_Area</vt:lpstr>
      <vt:lpstr>令和5年7月!Print_Area</vt:lpstr>
      <vt:lpstr>'令和5年８月 '!Print_Area</vt:lpstr>
      <vt:lpstr>令和5年８月７日!Print_Area</vt:lpstr>
      <vt:lpstr>令和5年9月!Print_Area</vt:lpstr>
      <vt:lpstr>令和６年1月!Print_Area</vt:lpstr>
      <vt:lpstr>令和６年2月!Print_Area</vt:lpstr>
      <vt:lpstr>令和６年3月!Print_Area</vt:lpstr>
      <vt:lpstr>令和６年４月!Print_Area</vt:lpstr>
      <vt:lpstr>令和６年5月!Print_Area</vt:lpstr>
      <vt:lpstr>'令和６年６月 '!Print_Area</vt:lpstr>
      <vt:lpstr>'令和６年7月 '!Print_Area</vt:lpstr>
      <vt:lpstr>'令和６年7月  (2)'!Print_Area</vt:lpstr>
      <vt:lpstr>'令和６年7月  (3)'!Print_Area</vt:lpstr>
      <vt:lpstr>令和６年8月!Print_Area</vt:lpstr>
      <vt:lpstr>'令和６年9月 '!Print_Area</vt:lpstr>
      <vt:lpstr>'令和６年9月  (2)'!Print_Area</vt:lpstr>
      <vt:lpstr>'令和7年３月  '!Print_Area</vt:lpstr>
      <vt:lpstr>'令和7年5月  (11)'!Print_Area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choju</dc:creator>
  <cp:lastModifiedBy>BUNTA IWASAKI</cp:lastModifiedBy>
  <cp:revision>1</cp:revision>
  <cp:lastPrinted>2025-02-25T04:25:41Z</cp:lastPrinted>
  <dcterms:created xsi:type="dcterms:W3CDTF">2017-06-30T23:27:00Z</dcterms:created>
  <dcterms:modified xsi:type="dcterms:W3CDTF">2026-09-13T06:34:27Z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